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jalatorre\Documents\GitHub\travel-model-one\utilities\NextGenFwys\metrics\Input Files\"/>
    </mc:Choice>
  </mc:AlternateContent>
  <xr:revisionPtr revIDLastSave="0" documentId="13_ncr:1_{A16BC7E4-07D3-407C-9455-8938CFCC5C3D}" xr6:coauthVersionLast="47" xr6:coauthVersionMax="47" xr10:uidLastSave="{00000000-0000-0000-0000-000000000000}"/>
  <bookViews>
    <workbookView xWindow="-110" yWindow="-110" windowWidth="22780" windowHeight="14660" tabRatio="913" firstSheet="4" activeTab="4" xr2:uid="{1ED81F5A-CBCD-49D3-BC60-BCEF9B358104}"/>
  </bookViews>
  <sheets>
    <sheet name="fatlalities" sheetId="20" r:id="rId1"/>
    <sheet name="Sketch cost estimation" sheetId="23" r:id="rId2"/>
    <sheet name="Revenue estimation" sheetId="7" r:id="rId3"/>
    <sheet name="Ridership by income group" sheetId="34" r:id="rId4"/>
    <sheet name="reparative 1" sheetId="37" r:id="rId5"/>
    <sheet name="reparative 2" sheetId="39" r:id="rId6"/>
    <sheet name="Reparative Metrics" sheetId="35" r:id="rId7"/>
    <sheet name="Cost sufficiency" sheetId="16" r:id="rId8"/>
    <sheet name="Sheet1" sheetId="40" r:id="rId9"/>
    <sheet name="1 - Trunkline boost" sheetId="14" r:id="rId10"/>
    <sheet name="2 - Local Transit Cordon" sheetId="33" r:id="rId11"/>
    <sheet name="1 - Worksheet 1" sheetId="26" r:id="rId12"/>
    <sheet name="1 - Worksheet 2" sheetId="30" r:id="rId13"/>
    <sheet name="2 - Carpool lanes" sheetId="15" r:id="rId14"/>
    <sheet name="3 - Local Street" sheetId="22" r:id="rId15"/>
    <sheet name="4 13 Toll Costs" sheetId="17" r:id="rId16"/>
    <sheet name="5 12 - Transit Fare" sheetId="21" r:id="rId17"/>
    <sheet name="8 - New Service" sheetId="19" r:id="rId18"/>
    <sheet name="9 - Local Transit ALT" sheetId="12" r:id="rId19"/>
    <sheet name="9 - Local Transit ALT (2)" sheetId="25" r:id="rId20"/>
    <sheet name="9 - Worksheet 1" sheetId="31" r:id="rId21"/>
    <sheet name="9 - Worksheet 2" sheetId="32" r:id="rId22"/>
    <sheet name="9 - Worksheet 3 (JA)" sheetId="41" r:id="rId23"/>
    <sheet name="10 - TransitPriority - ALT" sheetId="9" r:id="rId24"/>
    <sheet name="TransitPriority - Cordons" sheetId="18" r:id="rId25"/>
    <sheet name="11 - Extended Service" sheetId="10" r:id="rId26"/>
    <sheet name="11 - Extended Service Cordons" sheetId="36" r:id="rId27"/>
    <sheet name="TransitModes" sheetId="24" r:id="rId28"/>
  </sheets>
  <externalReferences>
    <externalReference r:id="rId29"/>
  </externalReferences>
  <definedNames>
    <definedName name="_xlnm._FilterDatabase" localSheetId="9" hidden="1">'1 - Trunkline boost'!$A$2:$S$262</definedName>
    <definedName name="_xlnm._FilterDatabase" localSheetId="11" hidden="1">'1 - Worksheet 1'!$A$1:$J$162</definedName>
    <definedName name="_xlnm._FilterDatabase" localSheetId="25" hidden="1">'11 - Extended Service'!$A$2:$AD$242</definedName>
    <definedName name="_xlnm._FilterDatabase" localSheetId="26" hidden="1">'11 - Extended Service Cordons'!$A$2:$AE$242</definedName>
    <definedName name="_xlnm._FilterDatabase" localSheetId="13" hidden="1">'2 - Carpool lanes'!$A$26:$BN$26</definedName>
    <definedName name="_xlnm._FilterDatabase" localSheetId="18" hidden="1">'9 - Local Transit ALT'!$A$6:$DD$1124</definedName>
    <definedName name="_xlnm._FilterDatabase" localSheetId="19" hidden="1">'9 - Local Transit ALT (2)'!$A$6:$AE$1124</definedName>
    <definedName name="_xlnm._FilterDatabase" localSheetId="20" hidden="1">'9 - Worksheet 1'!$A$1:$L$745</definedName>
    <definedName name="_xlnm._FilterDatabase" localSheetId="21" hidden="1">'9 - Worksheet 2'!$A$1:$M$1</definedName>
    <definedName name="_xlnm._FilterDatabase" localSheetId="22" hidden="1">'9 - Worksheet 3 (JA)'!$A$1:$M$100</definedName>
  </definedNames>
  <calcPr calcId="191029"/>
  <pivotCaches>
    <pivotCache cacheId="0" r:id="rId30"/>
    <pivotCache cacheId="1" r:id="rId31"/>
    <pivotCache cacheId="2" r:id="rId32"/>
    <pivotCache cacheId="3" r:id="rId33"/>
    <pivotCache cacheId="4"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37" l="1"/>
  <c r="B5" i="37"/>
  <c r="B3" i="37"/>
  <c r="G100" i="41"/>
  <c r="G99" i="41"/>
  <c r="K98" i="41"/>
  <c r="G98" i="41"/>
  <c r="K97" i="41"/>
  <c r="G97" i="41"/>
  <c r="K96" i="41"/>
  <c r="G96" i="41"/>
  <c r="K95" i="41"/>
  <c r="G95" i="41"/>
  <c r="K94" i="41"/>
  <c r="G94" i="41"/>
  <c r="K93" i="41"/>
  <c r="G93" i="41"/>
  <c r="K92" i="41"/>
  <c r="G92" i="41"/>
  <c r="K91" i="41"/>
  <c r="G91" i="41"/>
  <c r="K90" i="41"/>
  <c r="G90" i="41"/>
  <c r="K89" i="41"/>
  <c r="G89" i="41"/>
  <c r="K88" i="41"/>
  <c r="G88" i="41"/>
  <c r="K87" i="41"/>
  <c r="G87" i="41"/>
  <c r="K86" i="41"/>
  <c r="G86" i="41"/>
  <c r="K85" i="41"/>
  <c r="G85" i="41"/>
  <c r="K84" i="41"/>
  <c r="G84" i="41"/>
  <c r="K83" i="41"/>
  <c r="G83" i="41"/>
  <c r="K82" i="41"/>
  <c r="G82" i="41"/>
  <c r="K81" i="41"/>
  <c r="G81" i="41"/>
  <c r="K80" i="41"/>
  <c r="G80" i="41"/>
  <c r="K79" i="41"/>
  <c r="G79" i="41"/>
  <c r="K78" i="41"/>
  <c r="G78" i="41"/>
  <c r="K77" i="41"/>
  <c r="G77" i="41"/>
  <c r="K76" i="41"/>
  <c r="G76" i="41"/>
  <c r="K75" i="41"/>
  <c r="G75" i="41"/>
  <c r="K74" i="41"/>
  <c r="G74" i="41"/>
  <c r="K73" i="41"/>
  <c r="G73" i="41"/>
  <c r="K72" i="41"/>
  <c r="G72" i="41"/>
  <c r="K71" i="41"/>
  <c r="G71" i="41"/>
  <c r="K70" i="41"/>
  <c r="G70" i="41"/>
  <c r="K69" i="41"/>
  <c r="G69" i="41"/>
  <c r="K68" i="41"/>
  <c r="G68" i="41"/>
  <c r="K67" i="41"/>
  <c r="G67" i="41"/>
  <c r="K66" i="41"/>
  <c r="G66" i="41"/>
  <c r="K65" i="41"/>
  <c r="G65" i="41"/>
  <c r="K64" i="41"/>
  <c r="G64" i="41"/>
  <c r="K63" i="41"/>
  <c r="G63" i="41"/>
  <c r="K62" i="41"/>
  <c r="G62" i="41"/>
  <c r="K61" i="41"/>
  <c r="G61" i="41"/>
  <c r="K60" i="41"/>
  <c r="G60" i="41"/>
  <c r="K59" i="41"/>
  <c r="G59" i="41"/>
  <c r="K58" i="41"/>
  <c r="G58" i="41"/>
  <c r="K57" i="41"/>
  <c r="G57" i="41"/>
  <c r="K56" i="41"/>
  <c r="G56" i="41"/>
  <c r="K55" i="41"/>
  <c r="G55" i="41"/>
  <c r="K54" i="41"/>
  <c r="G54" i="41"/>
  <c r="K53" i="41"/>
  <c r="G53" i="41"/>
  <c r="K52" i="41"/>
  <c r="G52" i="41"/>
  <c r="K51" i="41"/>
  <c r="G51" i="41"/>
  <c r="K50" i="41"/>
  <c r="G50" i="41"/>
  <c r="K49" i="41"/>
  <c r="G49" i="41"/>
  <c r="K48" i="41"/>
  <c r="G48" i="41"/>
  <c r="K47" i="41"/>
  <c r="G47" i="41"/>
  <c r="K46" i="41"/>
  <c r="G46" i="41"/>
  <c r="K45" i="41"/>
  <c r="G45" i="41"/>
  <c r="K44" i="41"/>
  <c r="G44" i="41"/>
  <c r="K43" i="41"/>
  <c r="G43" i="41"/>
  <c r="K42" i="41"/>
  <c r="G42" i="41"/>
  <c r="K41" i="41"/>
  <c r="G41" i="41"/>
  <c r="K40" i="41"/>
  <c r="G40" i="41"/>
  <c r="K39" i="41"/>
  <c r="G39" i="41"/>
  <c r="K38" i="41"/>
  <c r="G38" i="41"/>
  <c r="K37" i="41"/>
  <c r="G37" i="41"/>
  <c r="K36" i="41"/>
  <c r="G36" i="41"/>
  <c r="K35" i="41"/>
  <c r="G35" i="41"/>
  <c r="K34" i="41"/>
  <c r="G34" i="41"/>
  <c r="K33" i="41"/>
  <c r="G33" i="41"/>
  <c r="K32" i="41"/>
  <c r="G32" i="41"/>
  <c r="K31" i="41"/>
  <c r="G31" i="41"/>
  <c r="K30" i="41"/>
  <c r="G30" i="41"/>
  <c r="K29" i="41"/>
  <c r="G29" i="41"/>
  <c r="K28" i="41"/>
  <c r="G28" i="41"/>
  <c r="K27" i="41"/>
  <c r="G27" i="41"/>
  <c r="K26" i="41"/>
  <c r="G26" i="41"/>
  <c r="K25" i="41"/>
  <c r="G25" i="41"/>
  <c r="K24" i="41"/>
  <c r="G24" i="41"/>
  <c r="K23" i="41"/>
  <c r="G23" i="41"/>
  <c r="K22" i="41"/>
  <c r="G22" i="41"/>
  <c r="K21" i="41"/>
  <c r="G21" i="41"/>
  <c r="K20" i="41"/>
  <c r="G20" i="41"/>
  <c r="K19" i="41"/>
  <c r="G19" i="41"/>
  <c r="K18" i="41"/>
  <c r="G18" i="41"/>
  <c r="K17" i="41"/>
  <c r="G17" i="41"/>
  <c r="K16" i="41"/>
  <c r="G16" i="41"/>
  <c r="K15" i="41"/>
  <c r="G15" i="41"/>
  <c r="K14" i="41"/>
  <c r="G14" i="41"/>
  <c r="K13" i="41"/>
  <c r="G13" i="41"/>
  <c r="K12" i="41"/>
  <c r="G12" i="41"/>
  <c r="K11" i="41"/>
  <c r="G11" i="41"/>
  <c r="K10" i="41"/>
  <c r="G10" i="41"/>
  <c r="K9" i="41"/>
  <c r="G9" i="41"/>
  <c r="K8" i="41"/>
  <c r="G8" i="41"/>
  <c r="K7" i="41"/>
  <c r="G7" i="41"/>
  <c r="K6" i="41"/>
  <c r="G6" i="41"/>
  <c r="K5" i="41"/>
  <c r="G5" i="41"/>
  <c r="K4" i="41"/>
  <c r="G4" i="41"/>
  <c r="K3" i="41"/>
  <c r="G3" i="41"/>
  <c r="K2" i="41"/>
  <c r="G2" i="41"/>
  <c r="M3" i="9"/>
  <c r="D49" i="35"/>
  <c r="M99" i="41" l="1"/>
  <c r="M100" i="41" s="1"/>
  <c r="F37" i="35"/>
  <c r="F36" i="35"/>
  <c r="F35" i="35"/>
  <c r="F34" i="35"/>
  <c r="F33" i="35"/>
  <c r="K33" i="35" s="1"/>
  <c r="F32" i="35"/>
  <c r="F31" i="35"/>
  <c r="F28" i="35"/>
  <c r="K28" i="35" s="1"/>
  <c r="F27" i="35"/>
  <c r="F38" i="35"/>
  <c r="K38" i="35" s="1"/>
  <c r="F39" i="35"/>
  <c r="E27" i="35"/>
  <c r="J27" i="35" s="1"/>
  <c r="E28" i="35"/>
  <c r="J28" i="35" s="1"/>
  <c r="J29" i="35" s="1"/>
  <c r="E31" i="35"/>
  <c r="E32" i="35"/>
  <c r="E33" i="35"/>
  <c r="J33" i="35" s="1"/>
  <c r="E34" i="35"/>
  <c r="E35" i="35"/>
  <c r="E36" i="35"/>
  <c r="E37" i="35"/>
  <c r="E38" i="35"/>
  <c r="J38" i="35" s="1"/>
  <c r="E39" i="35"/>
  <c r="D27" i="35"/>
  <c r="H27" i="35"/>
  <c r="K27" i="35" s="1"/>
  <c r="K29" i="35" s="1"/>
  <c r="D28" i="35"/>
  <c r="I28" i="35" s="1"/>
  <c r="J43" i="35" s="1"/>
  <c r="D3" i="17"/>
  <c r="C3" i="17"/>
  <c r="H28" i="35"/>
  <c r="E18" i="35"/>
  <c r="D17" i="35"/>
  <c r="D14" i="35"/>
  <c r="D11" i="35"/>
  <c r="E9" i="35"/>
  <c r="D9" i="35"/>
  <c r="E8" i="35"/>
  <c r="D8" i="35"/>
  <c r="E7" i="35"/>
  <c r="D7" i="35"/>
  <c r="C18" i="35"/>
  <c r="C9" i="35"/>
  <c r="C8" i="35"/>
  <c r="C7" i="35"/>
  <c r="B17" i="35"/>
  <c r="B14" i="35"/>
  <c r="B11" i="35"/>
  <c r="B9" i="35"/>
  <c r="B8" i="35"/>
  <c r="B7" i="35"/>
  <c r="F7" i="35"/>
  <c r="G7" i="35"/>
  <c r="H7" i="35"/>
  <c r="F8" i="35"/>
  <c r="G8" i="35"/>
  <c r="H8" i="35"/>
  <c r="H9" i="35"/>
  <c r="B8" i="37" s="1"/>
  <c r="H11" i="35"/>
  <c r="H18" i="35"/>
  <c r="H19" i="35"/>
  <c r="H20" i="35"/>
  <c r="H21" i="35"/>
  <c r="F9" i="35"/>
  <c r="G9" i="35"/>
  <c r="F10" i="35"/>
  <c r="G10" i="35"/>
  <c r="F12" i="35"/>
  <c r="G12" i="35"/>
  <c r="F13" i="35"/>
  <c r="G13" i="35"/>
  <c r="F14" i="35"/>
  <c r="F16" i="35"/>
  <c r="F17" i="35"/>
  <c r="G18" i="35"/>
  <c r="G20" i="35"/>
  <c r="G21" i="35"/>
  <c r="B6" i="37" l="1"/>
  <c r="I27" i="35"/>
  <c r="H43" i="35"/>
  <c r="I43" i="35"/>
  <c r="F22" i="35"/>
  <c r="H22" i="35"/>
  <c r="F27" i="16"/>
  <c r="Q13" i="36"/>
  <c r="Q19" i="36"/>
  <c r="Q21" i="36"/>
  <c r="Q29" i="36"/>
  <c r="Q32" i="36"/>
  <c r="Q36" i="36"/>
  <c r="Q40" i="36"/>
  <c r="Q44" i="36"/>
  <c r="Q48" i="36"/>
  <c r="V8" i="36"/>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K43" i="36" s="1"/>
  <c r="M43" i="36" s="1"/>
  <c r="N43" i="36" s="1"/>
  <c r="J44" i="36"/>
  <c r="J45" i="36"/>
  <c r="J46" i="36"/>
  <c r="J47" i="36"/>
  <c r="J48" i="36"/>
  <c r="J49" i="36"/>
  <c r="J50" i="36"/>
  <c r="J51" i="36"/>
  <c r="J3" i="36"/>
  <c r="J242" i="10"/>
  <c r="J241" i="10"/>
  <c r="J240" i="10"/>
  <c r="J239" i="10"/>
  <c r="J238" i="10"/>
  <c r="J237" i="10"/>
  <c r="J236" i="10"/>
  <c r="J235" i="10"/>
  <c r="J234" i="10"/>
  <c r="J233" i="10"/>
  <c r="J232" i="10"/>
  <c r="J231"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J6" i="10"/>
  <c r="J5" i="10"/>
  <c r="J4" i="10"/>
  <c r="J3" i="10"/>
  <c r="U77" i="36"/>
  <c r="U76" i="36"/>
  <c r="U75" i="36"/>
  <c r="U74" i="36"/>
  <c r="Q51" i="36"/>
  <c r="I51" i="36"/>
  <c r="K51" i="36" s="1"/>
  <c r="L51" i="36" s="1"/>
  <c r="Q50" i="36"/>
  <c r="I50" i="36"/>
  <c r="Q49" i="36"/>
  <c r="I49" i="36"/>
  <c r="I48" i="36"/>
  <c r="Q47" i="36"/>
  <c r="K47" i="36"/>
  <c r="I47" i="36"/>
  <c r="Q46" i="36"/>
  <c r="I46" i="36"/>
  <c r="Q45" i="36"/>
  <c r="I45" i="36"/>
  <c r="I44" i="36"/>
  <c r="K44" i="36" s="1"/>
  <c r="M44" i="36" s="1"/>
  <c r="N44" i="36" s="1"/>
  <c r="Q43" i="36"/>
  <c r="I43" i="36"/>
  <c r="Q42" i="36"/>
  <c r="I42" i="36"/>
  <c r="K42" i="36" s="1"/>
  <c r="L42" i="36" s="1"/>
  <c r="Q41" i="36"/>
  <c r="I41" i="36"/>
  <c r="I40" i="36"/>
  <c r="K40" i="36" s="1"/>
  <c r="L40" i="36" s="1"/>
  <c r="Q39" i="36"/>
  <c r="I39" i="36"/>
  <c r="Q38" i="36"/>
  <c r="I38" i="36"/>
  <c r="K38" i="36" s="1"/>
  <c r="Q37" i="36"/>
  <c r="I37" i="36"/>
  <c r="I36" i="36"/>
  <c r="K36" i="36" s="1"/>
  <c r="Q35" i="36"/>
  <c r="I35" i="36"/>
  <c r="Q34" i="36"/>
  <c r="I34" i="36"/>
  <c r="K34" i="36" s="1"/>
  <c r="Q33" i="36"/>
  <c r="I33" i="36"/>
  <c r="K32" i="36"/>
  <c r="L32" i="36" s="1"/>
  <c r="I32" i="36"/>
  <c r="Q31" i="36"/>
  <c r="I31" i="36"/>
  <c r="K31" i="36" s="1"/>
  <c r="Q30" i="36"/>
  <c r="I30" i="36"/>
  <c r="I29" i="36"/>
  <c r="K29" i="36" s="1"/>
  <c r="Q28" i="36"/>
  <c r="I28" i="36"/>
  <c r="K28" i="36" s="1"/>
  <c r="Q27" i="36"/>
  <c r="I27" i="36"/>
  <c r="K27" i="36" s="1"/>
  <c r="Q26" i="36"/>
  <c r="I26" i="36"/>
  <c r="Q25" i="36"/>
  <c r="I25" i="36"/>
  <c r="Q24" i="36"/>
  <c r="I24" i="36"/>
  <c r="Q23" i="36"/>
  <c r="I23" i="36"/>
  <c r="K23" i="36" s="1"/>
  <c r="Q22" i="36"/>
  <c r="I22" i="36"/>
  <c r="I21" i="36"/>
  <c r="K21" i="36" s="1"/>
  <c r="Q20" i="36"/>
  <c r="K20" i="36"/>
  <c r="L20" i="36" s="1"/>
  <c r="I20" i="36"/>
  <c r="I19" i="36"/>
  <c r="K19" i="36" s="1"/>
  <c r="Q18" i="36"/>
  <c r="I18" i="36"/>
  <c r="Q17" i="36"/>
  <c r="I17" i="36"/>
  <c r="Q16" i="36"/>
  <c r="I16" i="36"/>
  <c r="Q15" i="36"/>
  <c r="I15" i="36"/>
  <c r="K15" i="36" s="1"/>
  <c r="Q14" i="36"/>
  <c r="I14" i="36"/>
  <c r="K13" i="36"/>
  <c r="I13" i="36"/>
  <c r="Q12" i="36"/>
  <c r="I12" i="36"/>
  <c r="K12" i="36" s="1"/>
  <c r="M12" i="36" s="1"/>
  <c r="N12" i="36" s="1"/>
  <c r="Q11" i="36"/>
  <c r="I11" i="36"/>
  <c r="K11" i="36" s="1"/>
  <c r="Q10" i="36"/>
  <c r="I10" i="36"/>
  <c r="Q9" i="36"/>
  <c r="I9" i="36"/>
  <c r="K9" i="36" s="1"/>
  <c r="Q8" i="36"/>
  <c r="I8" i="36"/>
  <c r="K8" i="36" s="1"/>
  <c r="Q7" i="36"/>
  <c r="I7" i="36"/>
  <c r="Q6" i="36"/>
  <c r="I6" i="36"/>
  <c r="X5" i="36"/>
  <c r="V5" i="36"/>
  <c r="Q5" i="36"/>
  <c r="K5" i="36"/>
  <c r="I5" i="36"/>
  <c r="Q4" i="36"/>
  <c r="I4" i="36"/>
  <c r="K4" i="36" s="1"/>
  <c r="M4" i="36" s="1"/>
  <c r="N4" i="36" s="1"/>
  <c r="Q3" i="36"/>
  <c r="I3" i="36"/>
  <c r="K3" i="36" s="1"/>
  <c r="K33" i="36" l="1"/>
  <c r="M33" i="36" s="1"/>
  <c r="N33" i="36" s="1"/>
  <c r="M13" i="36"/>
  <c r="N13" i="36" s="1"/>
  <c r="M28" i="36"/>
  <c r="N28" i="36" s="1"/>
  <c r="K46" i="36"/>
  <c r="L46" i="36" s="1"/>
  <c r="K22" i="36"/>
  <c r="L22" i="36" s="1"/>
  <c r="K14" i="36"/>
  <c r="L14" i="36" s="1"/>
  <c r="M36" i="36"/>
  <c r="N36" i="36" s="1"/>
  <c r="K50" i="36"/>
  <c r="L50" i="36" s="1"/>
  <c r="K45" i="36"/>
  <c r="M45" i="36" s="1"/>
  <c r="N45" i="36" s="1"/>
  <c r="K18" i="36"/>
  <c r="K25" i="36"/>
  <c r="L25" i="36" s="1"/>
  <c r="K37" i="36"/>
  <c r="L37" i="36" s="1"/>
  <c r="K41" i="36"/>
  <c r="L41" i="36" s="1"/>
  <c r="K49" i="36"/>
  <c r="M49" i="36" s="1"/>
  <c r="N49" i="36" s="1"/>
  <c r="K17" i="36"/>
  <c r="M21" i="36"/>
  <c r="N21" i="36" s="1"/>
  <c r="L21" i="36"/>
  <c r="K6" i="36"/>
  <c r="L6" i="36" s="1"/>
  <c r="K30" i="36"/>
  <c r="K39" i="36"/>
  <c r="M39" i="36" s="1"/>
  <c r="N39" i="36" s="1"/>
  <c r="K35" i="36"/>
  <c r="M35" i="36" s="1"/>
  <c r="N35" i="36" s="1"/>
  <c r="K7" i="36"/>
  <c r="M7" i="36" s="1"/>
  <c r="N7" i="36" s="1"/>
  <c r="K16" i="36"/>
  <c r="K24" i="36"/>
  <c r="M24" i="36" s="1"/>
  <c r="N24" i="36" s="1"/>
  <c r="K48" i="36"/>
  <c r="L48" i="36" s="1"/>
  <c r="K10" i="36"/>
  <c r="M10" i="36" s="1"/>
  <c r="N10" i="36" s="1"/>
  <c r="M11" i="36"/>
  <c r="N11" i="36" s="1"/>
  <c r="L11" i="36"/>
  <c r="O11" i="36" s="1"/>
  <c r="M31" i="36"/>
  <c r="N31" i="36" s="1"/>
  <c r="L31" i="36"/>
  <c r="M19" i="36"/>
  <c r="N19" i="36" s="1"/>
  <c r="L19" i="36"/>
  <c r="O19" i="36" s="1"/>
  <c r="M25" i="36"/>
  <c r="N25" i="36" s="1"/>
  <c r="L12" i="36"/>
  <c r="O12" i="36" s="1"/>
  <c r="L36" i="36"/>
  <c r="O36" i="36" s="1"/>
  <c r="M38" i="36"/>
  <c r="N38" i="36" s="1"/>
  <c r="L38" i="36"/>
  <c r="L43" i="36"/>
  <c r="O43" i="36" s="1"/>
  <c r="M27" i="36"/>
  <c r="N27" i="36" s="1"/>
  <c r="L27" i="36"/>
  <c r="K26" i="36"/>
  <c r="M42" i="36"/>
  <c r="N42" i="36" s="1"/>
  <c r="O42" i="36" s="1"/>
  <c r="M47" i="36"/>
  <c r="N47" i="36" s="1"/>
  <c r="L47" i="36"/>
  <c r="M8" i="36"/>
  <c r="N8" i="36" s="1"/>
  <c r="L8" i="36"/>
  <c r="M5" i="36"/>
  <c r="N5" i="36" s="1"/>
  <c r="L5" i="36"/>
  <c r="L24" i="36"/>
  <c r="M18" i="36"/>
  <c r="N18" i="36" s="1"/>
  <c r="L18" i="36"/>
  <c r="L28" i="36"/>
  <c r="O28" i="36" s="1"/>
  <c r="M9" i="36"/>
  <c r="N9" i="36" s="1"/>
  <c r="L9" i="36"/>
  <c r="M3" i="36"/>
  <c r="N3" i="36" s="1"/>
  <c r="L3" i="36"/>
  <c r="L13" i="36"/>
  <c r="O13" i="36" s="1"/>
  <c r="M16" i="36"/>
  <c r="N16" i="36" s="1"/>
  <c r="L16" i="36"/>
  <c r="M20" i="36"/>
  <c r="N20" i="36" s="1"/>
  <c r="O20" i="36" s="1"/>
  <c r="M32" i="36"/>
  <c r="N32" i="36" s="1"/>
  <c r="O32" i="36" s="1"/>
  <c r="L44" i="36"/>
  <c r="O44" i="36" s="1"/>
  <c r="M17" i="36"/>
  <c r="N17" i="36" s="1"/>
  <c r="L17" i="36"/>
  <c r="O17" i="36" s="1"/>
  <c r="M40" i="36"/>
  <c r="N40" i="36" s="1"/>
  <c r="O40" i="36" s="1"/>
  <c r="L7" i="36"/>
  <c r="M30" i="36"/>
  <c r="N30" i="36" s="1"/>
  <c r="L30" i="36"/>
  <c r="M51" i="36"/>
  <c r="N51" i="36" s="1"/>
  <c r="O51" i="36" s="1"/>
  <c r="M50" i="36"/>
  <c r="N50" i="36" s="1"/>
  <c r="O50" i="36" s="1"/>
  <c r="L10" i="36"/>
  <c r="M34" i="36"/>
  <c r="N34" i="36" s="1"/>
  <c r="L34" i="36"/>
  <c r="L4" i="36"/>
  <c r="O4" i="36" s="1"/>
  <c r="L49" i="36"/>
  <c r="M15" i="36"/>
  <c r="N15" i="36" s="1"/>
  <c r="M23" i="36"/>
  <c r="N23" i="36" s="1"/>
  <c r="M29" i="36"/>
  <c r="N29" i="36" s="1"/>
  <c r="L15" i="36"/>
  <c r="M22" i="36"/>
  <c r="N22" i="36" s="1"/>
  <c r="O22" i="36" s="1"/>
  <c r="L23" i="36"/>
  <c r="L29" i="36"/>
  <c r="L33" i="36"/>
  <c r="H39" i="35"/>
  <c r="H35" i="35"/>
  <c r="H34" i="35"/>
  <c r="H32" i="35"/>
  <c r="H31" i="35"/>
  <c r="D31" i="35"/>
  <c r="H37" i="35" l="1"/>
  <c r="K31" i="35"/>
  <c r="J31" i="35"/>
  <c r="H36" i="35"/>
  <c r="J35" i="35"/>
  <c r="K35" i="35"/>
  <c r="J34" i="35"/>
  <c r="K34" i="35"/>
  <c r="I31" i="35"/>
  <c r="K32" i="35"/>
  <c r="J32" i="35"/>
  <c r="J39" i="35"/>
  <c r="K39" i="35"/>
  <c r="M48" i="36"/>
  <c r="N48" i="36" s="1"/>
  <c r="O48" i="36" s="1"/>
  <c r="L45" i="36"/>
  <c r="O45" i="36" s="1"/>
  <c r="M14" i="36"/>
  <c r="N14" i="36" s="1"/>
  <c r="O14" i="36" s="1"/>
  <c r="M37" i="36"/>
  <c r="N37" i="36" s="1"/>
  <c r="M46" i="36"/>
  <c r="N46" i="36" s="1"/>
  <c r="O46" i="36" s="1"/>
  <c r="M41" i="36"/>
  <c r="N41" i="36" s="1"/>
  <c r="O41" i="36" s="1"/>
  <c r="O10" i="36"/>
  <c r="O49" i="36"/>
  <c r="M6" i="36"/>
  <c r="N6" i="36" s="1"/>
  <c r="O6" i="36" s="1"/>
  <c r="O21" i="36"/>
  <c r="O5" i="36"/>
  <c r="O8" i="36"/>
  <c r="O33" i="36"/>
  <c r="O25" i="36"/>
  <c r="O18" i="36"/>
  <c r="L35" i="36"/>
  <c r="O35" i="36" s="1"/>
  <c r="L39" i="36"/>
  <c r="O39" i="36" s="1"/>
  <c r="O24" i="36"/>
  <c r="O15" i="36"/>
  <c r="O29" i="36"/>
  <c r="M26" i="36"/>
  <c r="N26" i="36" s="1"/>
  <c r="L26" i="36"/>
  <c r="V7" i="36" s="1"/>
  <c r="O23" i="36"/>
  <c r="O9" i="36"/>
  <c r="O31" i="36"/>
  <c r="O3" i="36"/>
  <c r="O34" i="36"/>
  <c r="O30" i="36"/>
  <c r="O16" i="36"/>
  <c r="O27" i="36"/>
  <c r="O7" i="36"/>
  <c r="O38" i="36"/>
  <c r="O37" i="36"/>
  <c r="O47" i="36"/>
  <c r="K36" i="35" l="1"/>
  <c r="J36" i="35"/>
  <c r="J37" i="35"/>
  <c r="K37" i="35"/>
  <c r="I42" i="35"/>
  <c r="I44" i="35" s="1"/>
  <c r="B7" i="39" s="1"/>
  <c r="H42" i="35"/>
  <c r="H44" i="35" s="1"/>
  <c r="B6" i="39" s="1"/>
  <c r="J42" i="35"/>
  <c r="J44" i="35" s="1"/>
  <c r="B8" i="39" s="1"/>
  <c r="O26" i="36"/>
  <c r="D6" i="17"/>
  <c r="C6" i="17"/>
  <c r="I29" i="35" s="1"/>
  <c r="AB20" i="33"/>
  <c r="G43" i="35" l="1"/>
  <c r="F43" i="35"/>
  <c r="E43" i="35"/>
  <c r="D43" i="35"/>
  <c r="M13" i="33"/>
  <c r="O13" i="33" s="1"/>
  <c r="N13" i="33"/>
  <c r="M14" i="33"/>
  <c r="O14" i="33" s="1"/>
  <c r="N14" i="33"/>
  <c r="M15" i="33"/>
  <c r="O15" i="33" s="1"/>
  <c r="P15" i="33" s="1"/>
  <c r="N15" i="33"/>
  <c r="M16" i="33"/>
  <c r="O16" i="33" s="1"/>
  <c r="N16" i="33"/>
  <c r="M17" i="33"/>
  <c r="N17" i="33"/>
  <c r="M18" i="33"/>
  <c r="N18" i="33"/>
  <c r="O18" i="33"/>
  <c r="P18" i="33" s="1"/>
  <c r="M19" i="33"/>
  <c r="N19" i="33"/>
  <c r="O19" i="33"/>
  <c r="P19" i="33" s="1"/>
  <c r="M20" i="33"/>
  <c r="O20" i="33" s="1"/>
  <c r="N20" i="33"/>
  <c r="M21" i="33"/>
  <c r="O21" i="33" s="1"/>
  <c r="N21" i="33"/>
  <c r="M22" i="33"/>
  <c r="N22" i="33"/>
  <c r="M23" i="33"/>
  <c r="N23" i="33"/>
  <c r="M24" i="33"/>
  <c r="O24" i="33" s="1"/>
  <c r="N24" i="33"/>
  <c r="M25" i="33"/>
  <c r="N25" i="33"/>
  <c r="M26" i="33"/>
  <c r="N26" i="33"/>
  <c r="O26" i="33" s="1"/>
  <c r="P26" i="33" s="1"/>
  <c r="M27" i="33"/>
  <c r="O27" i="33" s="1"/>
  <c r="P27" i="33" s="1"/>
  <c r="N27" i="33"/>
  <c r="M28" i="33"/>
  <c r="O28" i="33" s="1"/>
  <c r="N28" i="33"/>
  <c r="M29" i="33"/>
  <c r="O29" i="33" s="1"/>
  <c r="N29" i="33"/>
  <c r="M30" i="33"/>
  <c r="N30" i="33"/>
  <c r="M31" i="33"/>
  <c r="N31" i="33"/>
  <c r="O31" i="33"/>
  <c r="P31" i="33" s="1"/>
  <c r="M32" i="33"/>
  <c r="N32" i="33"/>
  <c r="M33" i="33"/>
  <c r="O33" i="33" s="1"/>
  <c r="N33" i="33"/>
  <c r="M34" i="33"/>
  <c r="N34" i="33"/>
  <c r="O34" i="33"/>
  <c r="P34" i="33" s="1"/>
  <c r="M35" i="33"/>
  <c r="N35" i="33"/>
  <c r="O35" i="33"/>
  <c r="P35" i="33" s="1"/>
  <c r="M36" i="33"/>
  <c r="O36" i="33" s="1"/>
  <c r="N36" i="33"/>
  <c r="M37" i="33"/>
  <c r="N37" i="33"/>
  <c r="M38" i="33"/>
  <c r="O38" i="33" s="1"/>
  <c r="N38" i="33"/>
  <c r="M39" i="33"/>
  <c r="N39" i="33"/>
  <c r="M40" i="33"/>
  <c r="O40" i="33" s="1"/>
  <c r="N40" i="33"/>
  <c r="M41" i="33"/>
  <c r="N41" i="33"/>
  <c r="M42" i="33"/>
  <c r="N42" i="33"/>
  <c r="O42" i="33"/>
  <c r="P42" i="33" s="1"/>
  <c r="M43" i="33"/>
  <c r="N43" i="33"/>
  <c r="O43" i="33"/>
  <c r="P43" i="33" s="1"/>
  <c r="M44" i="33"/>
  <c r="N44" i="33"/>
  <c r="M45" i="33"/>
  <c r="N45" i="33"/>
  <c r="M46" i="33"/>
  <c r="O46" i="33" s="1"/>
  <c r="N46" i="33"/>
  <c r="M47" i="33"/>
  <c r="N47" i="33"/>
  <c r="M48" i="33"/>
  <c r="N48" i="33"/>
  <c r="M49" i="33"/>
  <c r="N49" i="33"/>
  <c r="M50" i="33"/>
  <c r="O50" i="33" s="1"/>
  <c r="P50" i="33" s="1"/>
  <c r="N50" i="33"/>
  <c r="M51" i="33"/>
  <c r="N51" i="33"/>
  <c r="O51" i="33"/>
  <c r="P51" i="33" s="1"/>
  <c r="M52" i="33"/>
  <c r="O52" i="33" s="1"/>
  <c r="N52" i="33"/>
  <c r="M53" i="33"/>
  <c r="N53" i="33"/>
  <c r="M4" i="33"/>
  <c r="N4" i="33"/>
  <c r="M5" i="33"/>
  <c r="O5" i="33" s="1"/>
  <c r="N5" i="33"/>
  <c r="M6" i="33"/>
  <c r="N6" i="33"/>
  <c r="M7" i="33"/>
  <c r="N7" i="33"/>
  <c r="M8" i="33"/>
  <c r="N8" i="33"/>
  <c r="M9" i="33"/>
  <c r="N9" i="33"/>
  <c r="O9" i="33"/>
  <c r="P9" i="33" s="1"/>
  <c r="M10" i="33"/>
  <c r="O10" i="33" s="1"/>
  <c r="P10" i="33" s="1"/>
  <c r="N10" i="33"/>
  <c r="M11" i="33"/>
  <c r="O11" i="33" s="1"/>
  <c r="N11" i="33"/>
  <c r="M12" i="33"/>
  <c r="N12" i="33"/>
  <c r="N3" i="33"/>
  <c r="AE5" i="33"/>
  <c r="AC5" i="33"/>
  <c r="AC3" i="33"/>
  <c r="M3" i="33"/>
  <c r="H6" i="16"/>
  <c r="H11" i="16" s="1"/>
  <c r="G9" i="16"/>
  <c r="F9" i="16"/>
  <c r="E9" i="16"/>
  <c r="G8" i="16"/>
  <c r="F8" i="16"/>
  <c r="E8" i="16"/>
  <c r="F6" i="16"/>
  <c r="G6" i="16"/>
  <c r="E6" i="16"/>
  <c r="G28" i="16"/>
  <c r="U30" i="21"/>
  <c r="V30" i="21"/>
  <c r="W30" i="21"/>
  <c r="X30" i="21"/>
  <c r="U29" i="21"/>
  <c r="V29" i="21"/>
  <c r="W29" i="21"/>
  <c r="X29" i="21"/>
  <c r="T30" i="21"/>
  <c r="T29" i="21"/>
  <c r="Z8" i="21"/>
  <c r="Z9" i="21"/>
  <c r="Z12" i="21"/>
  <c r="Z13" i="21"/>
  <c r="Z16" i="21"/>
  <c r="Z17" i="21"/>
  <c r="Z18" i="21"/>
  <c r="Z19" i="21"/>
  <c r="Z20" i="21"/>
  <c r="Z21" i="21"/>
  <c r="Z22" i="21"/>
  <c r="Z23" i="21"/>
  <c r="Z24" i="21"/>
  <c r="Z25" i="21"/>
  <c r="Y22" i="21"/>
  <c r="Y23" i="21" s="1"/>
  <c r="Y18" i="21"/>
  <c r="Y19" i="21" s="1"/>
  <c r="Y14" i="21"/>
  <c r="Y15" i="21" s="1"/>
  <c r="Z15" i="21" s="1"/>
  <c r="Y10" i="21"/>
  <c r="Y11" i="21" s="1"/>
  <c r="Z11" i="21" s="1"/>
  <c r="Y6" i="21"/>
  <c r="Y7" i="21" s="1"/>
  <c r="Z7" i="21" s="1"/>
  <c r="X25" i="21"/>
  <c r="W25" i="21"/>
  <c r="V25" i="21"/>
  <c r="U25" i="21"/>
  <c r="T25" i="21"/>
  <c r="X24" i="21"/>
  <c r="W24" i="21"/>
  <c r="V24" i="21"/>
  <c r="U24" i="21"/>
  <c r="T24" i="21"/>
  <c r="X23" i="21"/>
  <c r="W23" i="21"/>
  <c r="V23" i="21"/>
  <c r="U23" i="21"/>
  <c r="T23" i="21"/>
  <c r="X22" i="21"/>
  <c r="W22" i="21"/>
  <c r="V22" i="21"/>
  <c r="U22" i="21"/>
  <c r="T22" i="21"/>
  <c r="X21" i="21"/>
  <c r="W21" i="21"/>
  <c r="V21" i="21"/>
  <c r="U21" i="21"/>
  <c r="T21" i="21"/>
  <c r="X20" i="21"/>
  <c r="W20" i="21"/>
  <c r="V20" i="21"/>
  <c r="U20" i="21"/>
  <c r="T20" i="21"/>
  <c r="X19" i="21"/>
  <c r="W19" i="21"/>
  <c r="V19" i="21"/>
  <c r="U19" i="21"/>
  <c r="T19" i="21"/>
  <c r="X18" i="21"/>
  <c r="W18" i="21"/>
  <c r="V18" i="21"/>
  <c r="U18" i="21"/>
  <c r="T18" i="21"/>
  <c r="X17" i="21"/>
  <c r="W17" i="21"/>
  <c r="V17" i="21"/>
  <c r="U17" i="21"/>
  <c r="T17" i="21"/>
  <c r="X16" i="21"/>
  <c r="W16" i="21"/>
  <c r="V16" i="21"/>
  <c r="U16" i="21"/>
  <c r="T16" i="21"/>
  <c r="X15" i="21"/>
  <c r="W15" i="21"/>
  <c r="V15" i="21"/>
  <c r="U15" i="21"/>
  <c r="T15" i="21"/>
  <c r="X14" i="21"/>
  <c r="W14" i="21"/>
  <c r="V14" i="21"/>
  <c r="U14" i="21"/>
  <c r="T14" i="21"/>
  <c r="X13" i="21"/>
  <c r="W13" i="21"/>
  <c r="V13" i="21"/>
  <c r="U13" i="21"/>
  <c r="T13" i="21"/>
  <c r="X12" i="21"/>
  <c r="X26" i="21" s="1"/>
  <c r="W12" i="21"/>
  <c r="V12" i="21"/>
  <c r="U12" i="21"/>
  <c r="T12" i="21"/>
  <c r="X11" i="21"/>
  <c r="W11" i="21"/>
  <c r="V11" i="21"/>
  <c r="U11" i="21"/>
  <c r="T11" i="21"/>
  <c r="X10" i="21"/>
  <c r="W10" i="21"/>
  <c r="V10" i="21"/>
  <c r="U10" i="21"/>
  <c r="T10" i="21"/>
  <c r="X9" i="21"/>
  <c r="W9" i="21"/>
  <c r="V9" i="21"/>
  <c r="U9" i="21"/>
  <c r="T9" i="21"/>
  <c r="X8" i="21"/>
  <c r="W8" i="21"/>
  <c r="V8" i="21"/>
  <c r="U8" i="21"/>
  <c r="T8" i="21"/>
  <c r="X7" i="21"/>
  <c r="W7" i="21"/>
  <c r="V7" i="21"/>
  <c r="U7" i="21"/>
  <c r="T7" i="21"/>
  <c r="X6" i="21"/>
  <c r="W6" i="21"/>
  <c r="W27" i="21" s="1"/>
  <c r="V6" i="21"/>
  <c r="V27" i="21" s="1"/>
  <c r="U6" i="21"/>
  <c r="U26" i="21" s="1"/>
  <c r="T6" i="21"/>
  <c r="I7" i="21"/>
  <c r="J7" i="21"/>
  <c r="I8" i="21"/>
  <c r="J8" i="21"/>
  <c r="I9" i="21"/>
  <c r="J9" i="21"/>
  <c r="I10" i="21"/>
  <c r="J10" i="21"/>
  <c r="I11" i="21"/>
  <c r="J11" i="21"/>
  <c r="I12" i="21"/>
  <c r="J12" i="21"/>
  <c r="I13" i="21"/>
  <c r="J13" i="21"/>
  <c r="I14" i="21"/>
  <c r="J14" i="21"/>
  <c r="I15" i="21"/>
  <c r="J15" i="21"/>
  <c r="I16" i="21"/>
  <c r="J16" i="21"/>
  <c r="I17" i="21"/>
  <c r="J17" i="21"/>
  <c r="I18" i="21"/>
  <c r="J18" i="21"/>
  <c r="I19" i="21"/>
  <c r="J19" i="21"/>
  <c r="I20" i="21"/>
  <c r="J20" i="21"/>
  <c r="I21" i="21"/>
  <c r="J21" i="21"/>
  <c r="I22" i="21"/>
  <c r="J22" i="21"/>
  <c r="I23" i="21"/>
  <c r="J23" i="21"/>
  <c r="I24" i="21"/>
  <c r="J24" i="21"/>
  <c r="I25" i="21"/>
  <c r="J25" i="21"/>
  <c r="J6" i="21"/>
  <c r="I6" i="21"/>
  <c r="F26" i="16"/>
  <c r="B23" i="18"/>
  <c r="B21" i="18"/>
  <c r="B18" i="18"/>
  <c r="D8" i="17"/>
  <c r="G29" i="16" s="1"/>
  <c r="G17" i="16"/>
  <c r="F17" i="16"/>
  <c r="O18" i="16"/>
  <c r="O19" i="16"/>
  <c r="O21" i="16"/>
  <c r="O17" i="16"/>
  <c r="D10" i="16"/>
  <c r="D11" i="16" s="1"/>
  <c r="K23" i="16" s="1"/>
  <c r="H17" i="16"/>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105" i="25"/>
  <c r="Z106" i="25"/>
  <c r="Z107" i="25"/>
  <c r="Z108" i="25"/>
  <c r="Z109" i="25"/>
  <c r="Z110" i="25"/>
  <c r="Z111" i="25"/>
  <c r="Z112" i="25"/>
  <c r="Z113" i="25"/>
  <c r="Z114" i="25"/>
  <c r="Z115" i="25"/>
  <c r="Z116" i="25"/>
  <c r="Z117" i="25"/>
  <c r="Z118" i="25"/>
  <c r="Z119" i="25"/>
  <c r="Z120" i="25"/>
  <c r="Z121" i="25"/>
  <c r="Z122" i="25"/>
  <c r="Z123" i="25"/>
  <c r="Z124" i="25"/>
  <c r="Z125" i="25"/>
  <c r="Z126" i="25"/>
  <c r="Z127" i="25"/>
  <c r="Z128" i="25"/>
  <c r="Z129" i="25"/>
  <c r="Z130" i="25"/>
  <c r="Z131" i="25"/>
  <c r="Z132" i="25"/>
  <c r="Z133" i="25"/>
  <c r="Z134" i="25"/>
  <c r="Z135" i="25"/>
  <c r="Z136" i="25"/>
  <c r="Z137" i="25"/>
  <c r="Z138" i="25"/>
  <c r="Z139" i="25"/>
  <c r="Z140" i="25"/>
  <c r="Z141" i="25"/>
  <c r="Z142" i="25"/>
  <c r="Z143" i="25"/>
  <c r="Z144" i="25"/>
  <c r="Z145" i="25"/>
  <c r="Z146" i="25"/>
  <c r="Z147" i="25"/>
  <c r="Z148" i="25"/>
  <c r="Z149" i="25"/>
  <c r="Z150" i="25"/>
  <c r="Z151" i="25"/>
  <c r="Z152" i="25"/>
  <c r="Z153" i="25"/>
  <c r="Z154" i="25"/>
  <c r="Z155" i="25"/>
  <c r="Z156" i="25"/>
  <c r="Z157" i="25"/>
  <c r="Z158" i="25"/>
  <c r="Z159" i="25"/>
  <c r="Z160" i="25"/>
  <c r="Z161" i="25"/>
  <c r="Z162" i="25"/>
  <c r="Z163" i="25"/>
  <c r="Z164" i="25"/>
  <c r="Z165" i="25"/>
  <c r="Z166" i="25"/>
  <c r="Z167" i="25"/>
  <c r="Z168" i="25"/>
  <c r="Z169" i="25"/>
  <c r="Z170" i="25"/>
  <c r="Z171" i="25"/>
  <c r="Z172" i="25"/>
  <c r="Z173" i="25"/>
  <c r="Z174" i="25"/>
  <c r="Z175" i="25"/>
  <c r="Z176" i="25"/>
  <c r="Z177" i="25"/>
  <c r="Z178" i="25"/>
  <c r="Z179" i="25"/>
  <c r="Z180" i="25"/>
  <c r="Z181" i="25"/>
  <c r="Z182" i="25"/>
  <c r="Z183" i="25"/>
  <c r="Z184" i="25"/>
  <c r="Z185" i="25"/>
  <c r="Z186" i="25"/>
  <c r="Z187" i="25"/>
  <c r="Z188" i="25"/>
  <c r="Z189" i="25"/>
  <c r="Z190" i="25"/>
  <c r="Z191" i="25"/>
  <c r="Z192" i="25"/>
  <c r="Z193" i="25"/>
  <c r="Z194" i="25"/>
  <c r="Z195" i="25"/>
  <c r="Z196" i="25"/>
  <c r="Z197" i="25"/>
  <c r="Z198" i="25"/>
  <c r="Z199" i="25"/>
  <c r="Z200" i="25"/>
  <c r="Z201" i="25"/>
  <c r="Z202" i="25"/>
  <c r="Z203" i="25"/>
  <c r="Z204" i="25"/>
  <c r="Z205" i="25"/>
  <c r="Z206" i="25"/>
  <c r="Z207" i="25"/>
  <c r="Z208" i="25"/>
  <c r="Z209" i="25"/>
  <c r="Z210" i="25"/>
  <c r="Z211" i="25"/>
  <c r="Z212" i="25"/>
  <c r="Z213" i="25"/>
  <c r="Z214" i="25"/>
  <c r="Z215" i="25"/>
  <c r="Z216" i="25"/>
  <c r="Z217" i="25"/>
  <c r="Z218" i="25"/>
  <c r="Z219" i="25"/>
  <c r="Z220" i="25"/>
  <c r="Z221" i="25"/>
  <c r="Z222" i="25"/>
  <c r="Z223" i="25"/>
  <c r="Z224" i="25"/>
  <c r="Z225" i="25"/>
  <c r="Z226" i="25"/>
  <c r="Z227" i="25"/>
  <c r="Z228" i="25"/>
  <c r="Z229" i="25"/>
  <c r="Z230" i="25"/>
  <c r="Z231" i="25"/>
  <c r="Z232" i="25"/>
  <c r="Z233" i="25"/>
  <c r="Z234" i="25"/>
  <c r="Z235" i="25"/>
  <c r="Z236" i="25"/>
  <c r="Z237" i="25"/>
  <c r="Z238" i="25"/>
  <c r="Z239" i="25"/>
  <c r="Z240" i="25"/>
  <c r="Z241" i="25"/>
  <c r="Z242" i="25"/>
  <c r="Z243" i="25"/>
  <c r="Z244" i="25"/>
  <c r="Z245" i="25"/>
  <c r="Z246" i="25"/>
  <c r="Z247" i="25"/>
  <c r="Z248" i="25"/>
  <c r="Z249" i="25"/>
  <c r="Z250" i="25"/>
  <c r="Z251" i="25"/>
  <c r="Z252" i="25"/>
  <c r="Z253" i="25"/>
  <c r="Z254" i="25"/>
  <c r="Z255" i="25"/>
  <c r="Z256" i="25"/>
  <c r="Z257" i="25"/>
  <c r="Z258" i="25"/>
  <c r="Z259" i="25"/>
  <c r="Z260" i="25"/>
  <c r="Z261" i="25"/>
  <c r="Z262" i="25"/>
  <c r="Z263" i="25"/>
  <c r="Z264" i="25"/>
  <c r="Z265" i="25"/>
  <c r="Z266" i="25"/>
  <c r="Z267" i="25"/>
  <c r="Z268" i="25"/>
  <c r="Z269" i="25"/>
  <c r="Z270" i="25"/>
  <c r="Z271" i="25"/>
  <c r="Z272" i="25"/>
  <c r="Z273" i="25"/>
  <c r="Z274" i="25"/>
  <c r="Z275" i="25"/>
  <c r="Z276" i="25"/>
  <c r="Z277" i="25"/>
  <c r="Z278" i="25"/>
  <c r="Z279" i="25"/>
  <c r="Z280" i="25"/>
  <c r="Z281" i="25"/>
  <c r="Z282" i="25"/>
  <c r="Z283" i="25"/>
  <c r="Z284" i="25"/>
  <c r="Z285" i="25"/>
  <c r="Z286" i="25"/>
  <c r="Z287" i="25"/>
  <c r="Z288" i="25"/>
  <c r="Z289" i="25"/>
  <c r="Z290" i="25"/>
  <c r="Z291" i="25"/>
  <c r="Z292" i="25"/>
  <c r="Z293" i="25"/>
  <c r="Z294" i="25"/>
  <c r="Z295" i="25"/>
  <c r="Z296" i="25"/>
  <c r="Z297" i="25"/>
  <c r="Z298" i="25"/>
  <c r="Z299" i="25"/>
  <c r="Z300" i="25"/>
  <c r="Z301" i="25"/>
  <c r="Z302" i="25"/>
  <c r="Z303" i="25"/>
  <c r="Z304" i="25"/>
  <c r="Z305" i="25"/>
  <c r="Z306" i="25"/>
  <c r="Z307" i="25"/>
  <c r="Z308" i="25"/>
  <c r="Z309" i="25"/>
  <c r="Z310" i="25"/>
  <c r="Z311" i="25"/>
  <c r="Z312" i="25"/>
  <c r="Z313" i="25"/>
  <c r="Z314" i="25"/>
  <c r="Z315" i="25"/>
  <c r="Z316" i="25"/>
  <c r="Z317" i="25"/>
  <c r="Z318" i="25"/>
  <c r="Z319" i="25"/>
  <c r="Z320" i="25"/>
  <c r="Z321" i="25"/>
  <c r="Z322" i="25"/>
  <c r="Z323" i="25"/>
  <c r="Z324" i="25"/>
  <c r="Z325" i="25"/>
  <c r="Z326" i="25"/>
  <c r="Z327" i="25"/>
  <c r="Z328" i="25"/>
  <c r="Z329" i="25"/>
  <c r="Z330" i="25"/>
  <c r="Z331" i="25"/>
  <c r="Z332" i="25"/>
  <c r="Z333" i="25"/>
  <c r="Z334" i="25"/>
  <c r="Z335" i="25"/>
  <c r="Z336" i="25"/>
  <c r="Z337" i="25"/>
  <c r="Z338" i="25"/>
  <c r="Z339" i="25"/>
  <c r="Z340" i="25"/>
  <c r="Z341" i="25"/>
  <c r="Z342" i="25"/>
  <c r="Z343" i="25"/>
  <c r="Z344" i="25"/>
  <c r="Z345" i="25"/>
  <c r="Z346" i="25"/>
  <c r="Z347" i="25"/>
  <c r="Z348" i="25"/>
  <c r="Z349" i="25"/>
  <c r="Z350" i="25"/>
  <c r="Z351" i="25"/>
  <c r="Z352" i="25"/>
  <c r="Z353" i="25"/>
  <c r="Z354" i="25"/>
  <c r="Z355" i="25"/>
  <c r="Z356" i="25"/>
  <c r="Z357" i="25"/>
  <c r="Z358" i="25"/>
  <c r="Z359" i="25"/>
  <c r="Z360" i="25"/>
  <c r="Z361" i="25"/>
  <c r="Z362" i="25"/>
  <c r="Z363" i="25"/>
  <c r="Z364" i="25"/>
  <c r="Z365" i="25"/>
  <c r="Z366" i="25"/>
  <c r="Z367" i="25"/>
  <c r="Z368" i="25"/>
  <c r="Z369" i="25"/>
  <c r="Z370" i="25"/>
  <c r="Z371" i="25"/>
  <c r="Z372" i="25"/>
  <c r="Z373" i="25"/>
  <c r="Z374" i="25"/>
  <c r="Z375" i="25"/>
  <c r="Z376" i="25"/>
  <c r="Z377" i="25"/>
  <c r="Z378" i="25"/>
  <c r="Z379" i="25"/>
  <c r="Z380" i="25"/>
  <c r="Z381" i="25"/>
  <c r="Z382" i="25"/>
  <c r="Z383" i="25"/>
  <c r="Z384" i="25"/>
  <c r="Z385" i="25"/>
  <c r="Z386" i="25"/>
  <c r="Z387" i="25"/>
  <c r="Z388" i="25"/>
  <c r="Z389" i="25"/>
  <c r="Z390" i="25"/>
  <c r="Z391" i="25"/>
  <c r="Z392" i="25"/>
  <c r="Z393" i="25"/>
  <c r="Z394" i="25"/>
  <c r="Z395" i="25"/>
  <c r="Z396" i="25"/>
  <c r="Z397" i="25"/>
  <c r="Z398" i="25"/>
  <c r="Z399" i="25"/>
  <c r="Z400" i="25"/>
  <c r="Z401" i="25"/>
  <c r="Z402" i="25"/>
  <c r="Z403" i="25"/>
  <c r="Z404" i="25"/>
  <c r="Z405" i="25"/>
  <c r="Z406" i="25"/>
  <c r="Z407" i="25"/>
  <c r="Z408" i="25"/>
  <c r="Z409" i="25"/>
  <c r="Z410" i="25"/>
  <c r="Z411" i="25"/>
  <c r="Z412" i="25"/>
  <c r="Z413" i="25"/>
  <c r="Z414" i="25"/>
  <c r="Z415" i="25"/>
  <c r="Z416" i="25"/>
  <c r="Z417" i="25"/>
  <c r="Z418" i="25"/>
  <c r="Z419" i="25"/>
  <c r="Z420" i="25"/>
  <c r="Z421" i="25"/>
  <c r="Z422" i="25"/>
  <c r="Z423" i="25"/>
  <c r="Z424" i="25"/>
  <c r="Z425" i="25"/>
  <c r="Z426" i="25"/>
  <c r="Z427" i="25"/>
  <c r="Z428" i="25"/>
  <c r="Z429" i="25"/>
  <c r="Z430" i="25"/>
  <c r="Z431" i="25"/>
  <c r="Z432" i="25"/>
  <c r="Z433" i="25"/>
  <c r="Z434" i="25"/>
  <c r="Z435" i="25"/>
  <c r="Z436" i="25"/>
  <c r="Z437" i="25"/>
  <c r="Z438" i="25"/>
  <c r="Z439" i="25"/>
  <c r="Z440" i="25"/>
  <c r="Z441" i="25"/>
  <c r="Z442" i="25"/>
  <c r="Z443" i="25"/>
  <c r="Z444" i="25"/>
  <c r="Z445" i="25"/>
  <c r="Z446" i="25"/>
  <c r="Z447" i="25"/>
  <c r="Z448" i="25"/>
  <c r="Z449" i="25"/>
  <c r="Z450" i="25"/>
  <c r="Z451" i="25"/>
  <c r="Z452" i="25"/>
  <c r="Z453" i="25"/>
  <c r="Z454" i="25"/>
  <c r="Z455" i="25"/>
  <c r="Z456" i="25"/>
  <c r="Z457" i="25"/>
  <c r="Z458" i="25"/>
  <c r="Z459" i="25"/>
  <c r="Z460" i="25"/>
  <c r="Z461" i="25"/>
  <c r="Z462" i="25"/>
  <c r="Z463" i="25"/>
  <c r="Z464" i="25"/>
  <c r="Z465" i="25"/>
  <c r="Z466" i="25"/>
  <c r="Z467" i="25"/>
  <c r="Z468" i="25"/>
  <c r="Z469" i="25"/>
  <c r="Z470" i="25"/>
  <c r="Z471" i="25"/>
  <c r="Z472" i="25"/>
  <c r="Z473" i="25"/>
  <c r="Z474" i="25"/>
  <c r="Z475" i="25"/>
  <c r="Z476" i="25"/>
  <c r="Z477" i="25"/>
  <c r="Z478" i="25"/>
  <c r="Z479" i="25"/>
  <c r="Z480" i="25"/>
  <c r="Z481" i="25"/>
  <c r="Z482" i="25"/>
  <c r="Z483" i="25"/>
  <c r="Z484" i="25"/>
  <c r="Z485" i="25"/>
  <c r="Z486" i="25"/>
  <c r="Z487" i="25"/>
  <c r="Z488" i="25"/>
  <c r="Z489" i="25"/>
  <c r="Z490" i="25"/>
  <c r="Z491" i="25"/>
  <c r="Z492" i="25"/>
  <c r="Z493" i="25"/>
  <c r="Z494" i="25"/>
  <c r="Z495" i="25"/>
  <c r="Z496" i="25"/>
  <c r="Z497" i="25"/>
  <c r="Z498" i="25"/>
  <c r="Z499" i="25"/>
  <c r="Z500" i="25"/>
  <c r="Z501" i="25"/>
  <c r="Z502" i="25"/>
  <c r="Z503" i="25"/>
  <c r="Z504" i="25"/>
  <c r="Z505" i="25"/>
  <c r="Z506" i="25"/>
  <c r="Z507" i="25"/>
  <c r="Z508" i="25"/>
  <c r="Z509" i="25"/>
  <c r="Z510" i="25"/>
  <c r="Z511" i="25"/>
  <c r="Z512" i="25"/>
  <c r="Z513" i="25"/>
  <c r="Z514" i="25"/>
  <c r="Z515" i="25"/>
  <c r="Z516" i="25"/>
  <c r="Z517" i="25"/>
  <c r="Z518" i="25"/>
  <c r="Z519" i="25"/>
  <c r="Z520" i="25"/>
  <c r="Z521" i="25"/>
  <c r="Z522" i="25"/>
  <c r="Z523" i="25"/>
  <c r="Z524" i="25"/>
  <c r="Z525" i="25"/>
  <c r="Z526" i="25"/>
  <c r="Z527" i="25"/>
  <c r="Z528" i="25"/>
  <c r="Z529" i="25"/>
  <c r="Z530" i="25"/>
  <c r="Z531" i="25"/>
  <c r="Z532" i="25"/>
  <c r="Z533" i="25"/>
  <c r="Z534" i="25"/>
  <c r="Z535" i="25"/>
  <c r="Z536" i="25"/>
  <c r="Z537" i="25"/>
  <c r="Z538" i="25"/>
  <c r="Z539" i="25"/>
  <c r="Z540" i="25"/>
  <c r="Z541" i="25"/>
  <c r="Z542" i="25"/>
  <c r="Z543" i="25"/>
  <c r="Z544" i="25"/>
  <c r="Z545" i="25"/>
  <c r="Z546" i="25"/>
  <c r="Z547" i="25"/>
  <c r="Z548" i="25"/>
  <c r="Z549" i="25"/>
  <c r="Z550" i="25"/>
  <c r="Z551" i="25"/>
  <c r="Z552" i="25"/>
  <c r="Z553" i="25"/>
  <c r="Z554" i="25"/>
  <c r="Z555" i="25"/>
  <c r="Z556" i="25"/>
  <c r="Z557" i="25"/>
  <c r="Z558" i="25"/>
  <c r="Z559" i="25"/>
  <c r="Z560" i="25"/>
  <c r="Z561" i="25"/>
  <c r="Z562" i="25"/>
  <c r="Z563" i="25"/>
  <c r="Z564" i="25"/>
  <c r="Z565" i="25"/>
  <c r="Z566" i="25"/>
  <c r="Z567" i="25"/>
  <c r="Z568" i="25"/>
  <c r="Z569" i="25"/>
  <c r="Z570" i="25"/>
  <c r="Z571" i="25"/>
  <c r="Z572" i="25"/>
  <c r="Z573" i="25"/>
  <c r="Z574" i="25"/>
  <c r="Z575" i="25"/>
  <c r="Z576" i="25"/>
  <c r="Z577" i="25"/>
  <c r="Z578" i="25"/>
  <c r="Z579" i="25"/>
  <c r="Z580" i="25"/>
  <c r="Z581" i="25"/>
  <c r="Z582" i="25"/>
  <c r="Z583" i="25"/>
  <c r="Z584" i="25"/>
  <c r="Z585" i="25"/>
  <c r="Z586" i="25"/>
  <c r="Z587" i="25"/>
  <c r="Z588" i="25"/>
  <c r="Z589" i="25"/>
  <c r="Z590" i="25"/>
  <c r="Z591" i="25"/>
  <c r="Z592" i="25"/>
  <c r="Z593" i="25"/>
  <c r="Z594" i="25"/>
  <c r="Z595" i="25"/>
  <c r="Z596" i="25"/>
  <c r="Z597" i="25"/>
  <c r="Z598" i="25"/>
  <c r="Z599" i="25"/>
  <c r="Z600" i="25"/>
  <c r="Z601" i="25"/>
  <c r="Z602" i="25"/>
  <c r="Z603" i="25"/>
  <c r="Z604" i="25"/>
  <c r="Z605" i="25"/>
  <c r="Z606" i="25"/>
  <c r="Z607" i="25"/>
  <c r="Z608" i="25"/>
  <c r="Z609" i="25"/>
  <c r="Z610" i="25"/>
  <c r="Z611" i="25"/>
  <c r="Z612" i="25"/>
  <c r="Z613" i="25"/>
  <c r="Z614" i="25"/>
  <c r="Z615" i="25"/>
  <c r="Z616" i="25"/>
  <c r="Z617" i="25"/>
  <c r="Z618" i="25"/>
  <c r="Z619" i="25"/>
  <c r="Z620" i="25"/>
  <c r="Z621" i="25"/>
  <c r="Z622" i="25"/>
  <c r="Z623" i="25"/>
  <c r="Z624" i="25"/>
  <c r="Z625" i="25"/>
  <c r="Z626" i="25"/>
  <c r="Z627" i="25"/>
  <c r="Z628" i="25"/>
  <c r="Z629" i="25"/>
  <c r="Z630" i="25"/>
  <c r="Z631" i="25"/>
  <c r="Z632" i="25"/>
  <c r="Z633" i="25"/>
  <c r="Z634" i="25"/>
  <c r="Z635" i="25"/>
  <c r="Z636" i="25"/>
  <c r="Z637" i="25"/>
  <c r="Z638" i="25"/>
  <c r="Z639" i="25"/>
  <c r="Z640" i="25"/>
  <c r="Z641" i="25"/>
  <c r="Z642" i="25"/>
  <c r="Z643" i="25"/>
  <c r="Z644" i="25"/>
  <c r="Z645" i="25"/>
  <c r="Z646" i="25"/>
  <c r="Z647" i="25"/>
  <c r="Z648" i="25"/>
  <c r="Z649" i="25"/>
  <c r="Z650" i="25"/>
  <c r="Z651" i="25"/>
  <c r="Z652" i="25"/>
  <c r="Z653" i="25"/>
  <c r="Z654" i="25"/>
  <c r="Z655" i="25"/>
  <c r="Z656" i="25"/>
  <c r="Z657" i="25"/>
  <c r="Z658" i="25"/>
  <c r="Z659" i="25"/>
  <c r="Z660" i="25"/>
  <c r="Z661" i="25"/>
  <c r="Z662" i="25"/>
  <c r="Z663" i="25"/>
  <c r="Z664" i="25"/>
  <c r="Z665" i="25"/>
  <c r="Z666" i="25"/>
  <c r="Z667" i="25"/>
  <c r="Z668" i="25"/>
  <c r="Z669" i="25"/>
  <c r="Z670" i="25"/>
  <c r="Z671" i="25"/>
  <c r="Z672" i="25"/>
  <c r="Z673" i="25"/>
  <c r="Z674" i="25"/>
  <c r="Z675" i="25"/>
  <c r="Z676" i="25"/>
  <c r="Z677" i="25"/>
  <c r="Z678" i="25"/>
  <c r="Z679" i="25"/>
  <c r="Z680" i="25"/>
  <c r="Z681" i="25"/>
  <c r="Z682" i="25"/>
  <c r="Z683" i="25"/>
  <c r="Z684" i="25"/>
  <c r="Z685" i="25"/>
  <c r="Z686" i="25"/>
  <c r="Z687" i="25"/>
  <c r="Z688" i="25"/>
  <c r="Z689" i="25"/>
  <c r="Z690" i="25"/>
  <c r="Z691" i="25"/>
  <c r="Z692" i="25"/>
  <c r="Z693" i="25"/>
  <c r="Z694" i="25"/>
  <c r="Z695" i="25"/>
  <c r="Z696" i="25"/>
  <c r="Z697" i="25"/>
  <c r="Z698" i="25"/>
  <c r="Z699" i="25"/>
  <c r="Z700" i="25"/>
  <c r="Z701" i="25"/>
  <c r="Z702" i="25"/>
  <c r="Z703" i="25"/>
  <c r="Z704" i="25"/>
  <c r="Z705" i="25"/>
  <c r="Z706" i="25"/>
  <c r="Z707" i="25"/>
  <c r="Z708" i="25"/>
  <c r="Z709" i="25"/>
  <c r="Z710" i="25"/>
  <c r="Z711" i="25"/>
  <c r="Z712" i="25"/>
  <c r="Z713" i="25"/>
  <c r="Z714" i="25"/>
  <c r="Z715" i="25"/>
  <c r="Z716" i="25"/>
  <c r="Z717" i="25"/>
  <c r="Z718" i="25"/>
  <c r="Z719" i="25"/>
  <c r="Z720" i="25"/>
  <c r="Z721" i="25"/>
  <c r="Z722" i="25"/>
  <c r="Z723" i="25"/>
  <c r="Z724" i="25"/>
  <c r="Z725" i="25"/>
  <c r="Z726" i="25"/>
  <c r="Z727" i="25"/>
  <c r="Z728" i="25"/>
  <c r="Z729" i="25"/>
  <c r="Z730" i="25"/>
  <c r="Z731" i="25"/>
  <c r="Z732" i="25"/>
  <c r="Z733" i="25"/>
  <c r="Z734" i="25"/>
  <c r="Z735" i="25"/>
  <c r="Z736" i="25"/>
  <c r="Z737" i="25"/>
  <c r="Z738" i="25"/>
  <c r="Z739" i="25"/>
  <c r="Z740" i="25"/>
  <c r="Z741" i="25"/>
  <c r="Z742" i="25"/>
  <c r="Z743" i="25"/>
  <c r="Z744" i="25"/>
  <c r="Z745" i="25"/>
  <c r="Z746" i="25"/>
  <c r="Z747" i="25"/>
  <c r="Z748" i="25"/>
  <c r="Z749" i="25"/>
  <c r="Z750" i="25"/>
  <c r="Z751" i="25"/>
  <c r="Z752" i="25"/>
  <c r="Z753" i="25"/>
  <c r="Z754" i="25"/>
  <c r="Z755" i="25"/>
  <c r="Z756" i="25"/>
  <c r="Z757" i="25"/>
  <c r="Z758" i="25"/>
  <c r="Z759" i="25"/>
  <c r="Z760" i="25"/>
  <c r="Z761" i="25"/>
  <c r="Z762" i="25"/>
  <c r="Z763" i="25"/>
  <c r="Z764" i="25"/>
  <c r="Z765" i="25"/>
  <c r="Z766" i="25"/>
  <c r="Z767" i="25"/>
  <c r="Z768" i="25"/>
  <c r="Z769" i="25"/>
  <c r="Z770" i="25"/>
  <c r="Z771" i="25"/>
  <c r="Z772" i="25"/>
  <c r="Z773" i="25"/>
  <c r="Z774" i="25"/>
  <c r="Z775" i="25"/>
  <c r="Z776" i="25"/>
  <c r="Z777" i="25"/>
  <c r="Z778" i="25"/>
  <c r="Z779" i="25"/>
  <c r="Z780" i="25"/>
  <c r="Z781" i="25"/>
  <c r="Z782" i="25"/>
  <c r="Z783" i="25"/>
  <c r="Z784" i="25"/>
  <c r="Z785" i="25"/>
  <c r="Z786" i="25"/>
  <c r="Z787" i="25"/>
  <c r="Z788" i="25"/>
  <c r="Z789" i="25"/>
  <c r="Z790" i="25"/>
  <c r="Z791" i="25"/>
  <c r="Z792" i="25"/>
  <c r="Z793" i="25"/>
  <c r="Z794" i="25"/>
  <c r="Z795" i="25"/>
  <c r="Z796" i="25"/>
  <c r="Z797" i="25"/>
  <c r="Z798" i="25"/>
  <c r="Z799" i="25"/>
  <c r="Z800" i="25"/>
  <c r="Z801" i="25"/>
  <c r="Z802" i="25"/>
  <c r="Z803" i="25"/>
  <c r="Z804" i="25"/>
  <c r="Z805" i="25"/>
  <c r="Z806" i="25"/>
  <c r="Z807" i="25"/>
  <c r="Z808" i="25"/>
  <c r="Z809" i="25"/>
  <c r="Z810" i="25"/>
  <c r="Z811" i="25"/>
  <c r="Z812" i="25"/>
  <c r="Z813" i="25"/>
  <c r="Z814" i="25"/>
  <c r="Z815" i="25"/>
  <c r="Z816" i="25"/>
  <c r="Z817" i="25"/>
  <c r="Z818" i="25"/>
  <c r="Z819" i="25"/>
  <c r="Z820" i="25"/>
  <c r="Z821" i="25"/>
  <c r="Z822" i="25"/>
  <c r="Z823" i="25"/>
  <c r="Z824" i="25"/>
  <c r="Z825" i="25"/>
  <c r="Z826" i="25"/>
  <c r="Z827" i="25"/>
  <c r="Z828" i="25"/>
  <c r="Z829" i="25"/>
  <c r="Z830" i="25"/>
  <c r="Z831" i="25"/>
  <c r="Z832" i="25"/>
  <c r="Z833" i="25"/>
  <c r="Z834" i="25"/>
  <c r="Z835" i="25"/>
  <c r="Z836" i="25"/>
  <c r="Z837" i="25"/>
  <c r="Z838" i="25"/>
  <c r="Z839" i="25"/>
  <c r="Z840" i="25"/>
  <c r="Z841" i="25"/>
  <c r="Z842" i="25"/>
  <c r="Z843" i="25"/>
  <c r="Z844" i="25"/>
  <c r="Z845" i="25"/>
  <c r="Z846" i="25"/>
  <c r="Z847" i="25"/>
  <c r="Z848" i="25"/>
  <c r="Z849" i="25"/>
  <c r="Z850" i="25"/>
  <c r="Z851" i="25"/>
  <c r="Z852" i="25"/>
  <c r="Z853" i="25"/>
  <c r="Z854" i="25"/>
  <c r="Z855" i="25"/>
  <c r="Z856" i="25"/>
  <c r="Z857" i="25"/>
  <c r="Z858" i="25"/>
  <c r="Z859" i="25"/>
  <c r="Z860" i="25"/>
  <c r="Z861" i="25"/>
  <c r="Z862" i="25"/>
  <c r="Z863" i="25"/>
  <c r="Z864" i="25"/>
  <c r="Z865" i="25"/>
  <c r="Z866" i="25"/>
  <c r="Z867" i="25"/>
  <c r="Z868" i="25"/>
  <c r="Z869" i="25"/>
  <c r="Z870" i="25"/>
  <c r="Z871" i="25"/>
  <c r="Z872" i="25"/>
  <c r="Z873" i="25"/>
  <c r="Z874" i="25"/>
  <c r="Z875" i="25"/>
  <c r="Z876" i="25"/>
  <c r="Z877" i="25"/>
  <c r="Z878" i="25"/>
  <c r="Z879" i="25"/>
  <c r="Z880" i="25"/>
  <c r="Z881" i="25"/>
  <c r="Z882" i="25"/>
  <c r="Z883" i="25"/>
  <c r="Z884" i="25"/>
  <c r="Z885" i="25"/>
  <c r="Z886" i="25"/>
  <c r="Z887" i="25"/>
  <c r="Z888" i="25"/>
  <c r="Z889" i="25"/>
  <c r="Z890" i="25"/>
  <c r="Z891" i="25"/>
  <c r="Z892" i="25"/>
  <c r="Z893" i="25"/>
  <c r="Z894" i="25"/>
  <c r="Z895" i="25"/>
  <c r="Z896" i="25"/>
  <c r="Z897" i="25"/>
  <c r="Z898" i="25"/>
  <c r="Z899" i="25"/>
  <c r="Z900" i="25"/>
  <c r="Z901" i="25"/>
  <c r="Z902" i="25"/>
  <c r="Z903" i="25"/>
  <c r="Z904" i="25"/>
  <c r="Z905" i="25"/>
  <c r="Z906" i="25"/>
  <c r="Z907" i="25"/>
  <c r="Z908" i="25"/>
  <c r="Z909" i="25"/>
  <c r="Z910" i="25"/>
  <c r="Z911" i="25"/>
  <c r="Z912" i="25"/>
  <c r="Z913" i="25"/>
  <c r="Z914" i="25"/>
  <c r="Z915" i="25"/>
  <c r="Z916" i="25"/>
  <c r="Z917" i="25"/>
  <c r="Z918" i="25"/>
  <c r="Z919" i="25"/>
  <c r="Z920" i="25"/>
  <c r="Z921" i="25"/>
  <c r="Z922" i="25"/>
  <c r="Z923" i="25"/>
  <c r="Z924" i="25"/>
  <c r="Z925" i="25"/>
  <c r="Z926" i="25"/>
  <c r="Z927" i="25"/>
  <c r="Z928" i="25"/>
  <c r="Z929" i="25"/>
  <c r="Z930" i="25"/>
  <c r="Z931" i="25"/>
  <c r="Z932" i="25"/>
  <c r="Z933" i="25"/>
  <c r="Z934" i="25"/>
  <c r="Z935" i="25"/>
  <c r="Z936" i="25"/>
  <c r="Z937" i="25"/>
  <c r="Z938" i="25"/>
  <c r="Z939" i="25"/>
  <c r="Z940" i="25"/>
  <c r="Z941" i="25"/>
  <c r="Z942" i="25"/>
  <c r="Z943" i="25"/>
  <c r="Z944" i="25"/>
  <c r="Z945" i="25"/>
  <c r="Z946" i="25"/>
  <c r="Z947" i="25"/>
  <c r="Z948" i="25"/>
  <c r="Z949" i="25"/>
  <c r="Z950" i="25"/>
  <c r="Z951" i="25"/>
  <c r="Z952" i="25"/>
  <c r="Z953" i="25"/>
  <c r="Z954" i="25"/>
  <c r="Z955" i="25"/>
  <c r="Z956" i="25"/>
  <c r="Z957" i="25"/>
  <c r="Z958" i="25"/>
  <c r="Z959" i="25"/>
  <c r="Z960" i="25"/>
  <c r="Z961" i="25"/>
  <c r="Z962" i="25"/>
  <c r="Z963" i="25"/>
  <c r="Z964" i="25"/>
  <c r="Z965" i="25"/>
  <c r="Z966" i="25"/>
  <c r="Z967" i="25"/>
  <c r="Z968" i="25"/>
  <c r="Z969" i="25"/>
  <c r="Z970" i="25"/>
  <c r="Z971" i="25"/>
  <c r="Z972" i="25"/>
  <c r="Z973" i="25"/>
  <c r="Z974" i="25"/>
  <c r="Z975" i="25"/>
  <c r="Z976" i="25"/>
  <c r="Z977" i="25"/>
  <c r="Z978" i="25"/>
  <c r="Z979" i="25"/>
  <c r="Z980" i="25"/>
  <c r="Z981" i="25"/>
  <c r="Z982" i="25"/>
  <c r="Z983" i="25"/>
  <c r="Z984" i="25"/>
  <c r="Z985" i="25"/>
  <c r="Z986" i="25"/>
  <c r="Z987" i="25"/>
  <c r="Z988" i="25"/>
  <c r="Z989" i="25"/>
  <c r="Z990" i="25"/>
  <c r="Z991" i="25"/>
  <c r="Z992" i="25"/>
  <c r="Z993" i="25"/>
  <c r="Z994" i="25"/>
  <c r="Z995" i="25"/>
  <c r="Z996" i="25"/>
  <c r="Z997" i="25"/>
  <c r="Z998" i="25"/>
  <c r="Z999" i="25"/>
  <c r="Z1000" i="25"/>
  <c r="Z1001" i="25"/>
  <c r="Z1002" i="25"/>
  <c r="Z1003" i="25"/>
  <c r="Z1004" i="25"/>
  <c r="Z1005" i="25"/>
  <c r="Z1006" i="25"/>
  <c r="Z1007" i="25"/>
  <c r="Z1008" i="25"/>
  <c r="Z1009" i="25"/>
  <c r="Z1010" i="25"/>
  <c r="Z1011" i="25"/>
  <c r="Z1012" i="25"/>
  <c r="Z1013" i="25"/>
  <c r="Z1014" i="25"/>
  <c r="Z1015" i="25"/>
  <c r="Z1016" i="25"/>
  <c r="Z1017" i="25"/>
  <c r="Z1018" i="25"/>
  <c r="Z1019" i="25"/>
  <c r="Z1020" i="25"/>
  <c r="Z1021" i="25"/>
  <c r="Z1022" i="25"/>
  <c r="Z1023" i="25"/>
  <c r="Z1024" i="25"/>
  <c r="Z1025" i="25"/>
  <c r="Z1026" i="25"/>
  <c r="Z1027" i="25"/>
  <c r="Z1028" i="25"/>
  <c r="Z1029" i="25"/>
  <c r="Z1030" i="25"/>
  <c r="Z1031" i="25"/>
  <c r="Z1032" i="25"/>
  <c r="Z1033" i="25"/>
  <c r="Z1034" i="25"/>
  <c r="Z1035" i="25"/>
  <c r="Z1036" i="25"/>
  <c r="Z1037" i="25"/>
  <c r="Z1038" i="25"/>
  <c r="Z1039" i="25"/>
  <c r="Z1040" i="25"/>
  <c r="Z1041" i="25"/>
  <c r="Z1042" i="25"/>
  <c r="Z1043" i="25"/>
  <c r="Z1044" i="25"/>
  <c r="Z1045" i="25"/>
  <c r="Z1046" i="25"/>
  <c r="Z1047" i="25"/>
  <c r="Z1048" i="25"/>
  <c r="Z1049" i="25"/>
  <c r="Z1050" i="25"/>
  <c r="Z1051" i="25"/>
  <c r="Z1052" i="25"/>
  <c r="Z1053" i="25"/>
  <c r="Z1054" i="25"/>
  <c r="Z1055" i="25"/>
  <c r="Z1056" i="25"/>
  <c r="Z1057" i="25"/>
  <c r="Z1058" i="25"/>
  <c r="Z1059" i="25"/>
  <c r="Z1060" i="25"/>
  <c r="Z1061" i="25"/>
  <c r="Z1062" i="25"/>
  <c r="Z1063" i="25"/>
  <c r="Z1064" i="25"/>
  <c r="Z1065" i="25"/>
  <c r="Z1066" i="25"/>
  <c r="Z1067" i="25"/>
  <c r="Z1068" i="25"/>
  <c r="Z1069" i="25"/>
  <c r="Z1070" i="25"/>
  <c r="Z1071" i="25"/>
  <c r="Z1072" i="25"/>
  <c r="Z1073" i="25"/>
  <c r="Z1074" i="25"/>
  <c r="Z1075" i="25"/>
  <c r="Z1076" i="25"/>
  <c r="Z1077" i="25"/>
  <c r="Z1078" i="25"/>
  <c r="Z1079" i="25"/>
  <c r="Z1080" i="25"/>
  <c r="Z1081" i="25"/>
  <c r="Z1082" i="25"/>
  <c r="Z1083" i="25"/>
  <c r="Z1084" i="25"/>
  <c r="Z1085" i="25"/>
  <c r="Z1086" i="25"/>
  <c r="Z1087" i="25"/>
  <c r="Z1088" i="25"/>
  <c r="Z1089" i="25"/>
  <c r="Z1090" i="25"/>
  <c r="Z1091" i="25"/>
  <c r="Z1092" i="25"/>
  <c r="Z1093" i="25"/>
  <c r="Z1094" i="25"/>
  <c r="Z1095" i="25"/>
  <c r="Z1096" i="25"/>
  <c r="Z1097" i="25"/>
  <c r="Z1098" i="25"/>
  <c r="Z1099" i="25"/>
  <c r="Z1100" i="25"/>
  <c r="Z1101" i="25"/>
  <c r="Z1102" i="25"/>
  <c r="Z1103" i="25"/>
  <c r="Z1104" i="25"/>
  <c r="Z1105" i="25"/>
  <c r="Z1106" i="25"/>
  <c r="Z1107" i="25"/>
  <c r="Z1108" i="25"/>
  <c r="Z1109" i="25"/>
  <c r="Z1110" i="25"/>
  <c r="Z1111" i="25"/>
  <c r="Z1112" i="25"/>
  <c r="Z1113" i="25"/>
  <c r="Z1114" i="25"/>
  <c r="Z1115" i="25"/>
  <c r="Z1116" i="25"/>
  <c r="Z1117" i="25"/>
  <c r="Z1118" i="25"/>
  <c r="Z1119" i="25"/>
  <c r="Z1120" i="25"/>
  <c r="Z1121" i="25"/>
  <c r="Z1122" i="25"/>
  <c r="Z1123" i="25"/>
  <c r="Z1124" i="25"/>
  <c r="Z7" i="25"/>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2" i="32"/>
  <c r="I729" i="31"/>
  <c r="I555" i="31"/>
  <c r="I668" i="31"/>
  <c r="I438" i="31"/>
  <c r="I476" i="31"/>
  <c r="I576" i="31"/>
  <c r="I466" i="31"/>
  <c r="I596" i="31"/>
  <c r="I567" i="31"/>
  <c r="I570" i="31"/>
  <c r="I575" i="31"/>
  <c r="I569" i="31"/>
  <c r="I666" i="31"/>
  <c r="I551" i="31"/>
  <c r="I598" i="31"/>
  <c r="I652" i="31"/>
  <c r="I578" i="31"/>
  <c r="I641" i="31"/>
  <c r="I184" i="31"/>
  <c r="I648" i="31"/>
  <c r="I661" i="31"/>
  <c r="I336" i="31"/>
  <c r="I41" i="31"/>
  <c r="I558" i="31"/>
  <c r="I471" i="31"/>
  <c r="I503" i="31"/>
  <c r="I497" i="31"/>
  <c r="I626" i="31"/>
  <c r="I365" i="31"/>
  <c r="I650" i="31"/>
  <c r="I388" i="31"/>
  <c r="I447" i="31"/>
  <c r="I293" i="31"/>
  <c r="I395" i="31"/>
  <c r="I606" i="31"/>
  <c r="I108" i="31"/>
  <c r="I303" i="31"/>
  <c r="I318" i="31"/>
  <c r="I638" i="31"/>
  <c r="I241" i="31"/>
  <c r="I239" i="31"/>
  <c r="I607" i="31"/>
  <c r="I200" i="31"/>
  <c r="I506" i="31"/>
  <c r="I166" i="31"/>
  <c r="I252" i="31"/>
  <c r="I359" i="31"/>
  <c r="I566" i="31"/>
  <c r="I582" i="31"/>
  <c r="I485" i="31"/>
  <c r="I261" i="31"/>
  <c r="I494" i="31"/>
  <c r="I698" i="31"/>
  <c r="I658" i="31"/>
  <c r="I167" i="31"/>
  <c r="I493" i="31"/>
  <c r="I656" i="31"/>
  <c r="I323" i="31"/>
  <c r="I141" i="31"/>
  <c r="I414" i="31"/>
  <c r="I217" i="31"/>
  <c r="I297" i="31"/>
  <c r="I150" i="31"/>
  <c r="I346" i="31"/>
  <c r="I391" i="31"/>
  <c r="I689" i="31"/>
  <c r="I322" i="31"/>
  <c r="I37" i="31"/>
  <c r="I347" i="31"/>
  <c r="I354" i="31"/>
  <c r="I201" i="31"/>
  <c r="I147" i="31"/>
  <c r="I329" i="31"/>
  <c r="I206" i="31"/>
  <c r="I663" i="31"/>
  <c r="I612" i="31"/>
  <c r="I554" i="31"/>
  <c r="I135" i="31"/>
  <c r="I90" i="31"/>
  <c r="I340" i="31"/>
  <c r="I594" i="31"/>
  <c r="I500" i="31"/>
  <c r="I193" i="31"/>
  <c r="I431" i="31"/>
  <c r="I502" i="31"/>
  <c r="I398" i="31"/>
  <c r="I306" i="31"/>
  <c r="I247" i="31"/>
  <c r="I79" i="31"/>
  <c r="I3" i="31"/>
  <c r="I56" i="31"/>
  <c r="I188" i="31"/>
  <c r="I45" i="31"/>
  <c r="I165" i="31"/>
  <c r="I86" i="31"/>
  <c r="I60" i="31"/>
  <c r="I623" i="31"/>
  <c r="I138" i="31"/>
  <c r="I99" i="31"/>
  <c r="I267" i="31"/>
  <c r="I427" i="31"/>
  <c r="I505" i="31"/>
  <c r="I263" i="31"/>
  <c r="I251" i="31"/>
  <c r="I189" i="31"/>
  <c r="I223" i="31"/>
  <c r="I477" i="31"/>
  <c r="I507" i="31"/>
  <c r="I178" i="31"/>
  <c r="I710" i="31"/>
  <c r="I179" i="31"/>
  <c r="I613" i="31"/>
  <c r="I673" i="31"/>
  <c r="I43" i="31"/>
  <c r="I314" i="31"/>
  <c r="I26" i="31"/>
  <c r="I457" i="31"/>
  <c r="I548" i="31"/>
  <c r="I546" i="31"/>
  <c r="I160" i="31"/>
  <c r="I89" i="31"/>
  <c r="I81" i="31"/>
  <c r="I541" i="31"/>
  <c r="I191" i="31"/>
  <c r="I565" i="31"/>
  <c r="I156" i="31"/>
  <c r="I42" i="31"/>
  <c r="I119" i="31"/>
  <c r="I194" i="31"/>
  <c r="I245" i="31"/>
  <c r="I250" i="31"/>
  <c r="I686" i="31"/>
  <c r="I311" i="31"/>
  <c r="I180" i="31"/>
  <c r="I515" i="31"/>
  <c r="I234" i="31"/>
  <c r="I671" i="31"/>
  <c r="I72" i="31"/>
  <c r="I402" i="31"/>
  <c r="I265" i="31"/>
  <c r="I7" i="31"/>
  <c r="I53" i="31"/>
  <c r="I270" i="31"/>
  <c r="I290" i="31"/>
  <c r="I133" i="31"/>
  <c r="I208" i="31"/>
  <c r="I152" i="31"/>
  <c r="I238" i="31"/>
  <c r="I688" i="31"/>
  <c r="I125" i="31"/>
  <c r="I374" i="31"/>
  <c r="I684" i="31"/>
  <c r="I278" i="31"/>
  <c r="I620" i="31"/>
  <c r="I199" i="31"/>
  <c r="I319" i="31"/>
  <c r="I678" i="31"/>
  <c r="I700" i="31"/>
  <c r="I154" i="31"/>
  <c r="I65" i="31"/>
  <c r="I326" i="31"/>
  <c r="I404" i="31"/>
  <c r="I49" i="31"/>
  <c r="I76" i="31"/>
  <c r="I491" i="31"/>
  <c r="I35" i="31"/>
  <c r="I129" i="31"/>
  <c r="I227" i="31"/>
  <c r="I400" i="31"/>
  <c r="I461" i="31"/>
  <c r="I313" i="31"/>
  <c r="I118" i="31"/>
  <c r="I235" i="31"/>
  <c r="I27" i="31"/>
  <c r="I243" i="31"/>
  <c r="I153" i="31"/>
  <c r="I287" i="31"/>
  <c r="I557" i="31"/>
  <c r="I690" i="31"/>
  <c r="I169" i="31"/>
  <c r="I268" i="31"/>
  <c r="I96" i="31"/>
  <c r="I335" i="31"/>
  <c r="I95" i="31"/>
  <c r="I163" i="31"/>
  <c r="I205" i="31"/>
  <c r="I508" i="31"/>
  <c r="I300" i="31"/>
  <c r="I680" i="31"/>
  <c r="I131" i="31"/>
  <c r="I573" i="31"/>
  <c r="I39" i="31"/>
  <c r="I18" i="31"/>
  <c r="I482" i="31"/>
  <c r="I198" i="31"/>
  <c r="I619" i="31"/>
  <c r="I273" i="31"/>
  <c r="I266" i="31"/>
  <c r="I63" i="31"/>
  <c r="I38" i="31"/>
  <c r="I696" i="31"/>
  <c r="I721" i="31"/>
  <c r="I21" i="31"/>
  <c r="I149" i="31"/>
  <c r="I242" i="31"/>
  <c r="I93" i="31"/>
  <c r="I122" i="31"/>
  <c r="I733" i="31"/>
  <c r="I735" i="31"/>
  <c r="I744" i="31"/>
  <c r="I535" i="31"/>
  <c r="I31" i="30"/>
  <c r="I30" i="30"/>
  <c r="I29" i="30"/>
  <c r="I28" i="30"/>
  <c r="I27" i="30"/>
  <c r="I26" i="30"/>
  <c r="I25" i="30"/>
  <c r="I24" i="30"/>
  <c r="I23" i="30"/>
  <c r="I22" i="30"/>
  <c r="I21" i="30"/>
  <c r="I20" i="30"/>
  <c r="I19" i="30"/>
  <c r="I18" i="30"/>
  <c r="I17" i="30"/>
  <c r="I16" i="30"/>
  <c r="I15" i="30"/>
  <c r="I14" i="30"/>
  <c r="I13" i="30"/>
  <c r="I12" i="30"/>
  <c r="I11" i="30"/>
  <c r="I10" i="30"/>
  <c r="I9" i="30"/>
  <c r="I8" i="30"/>
  <c r="I7" i="30"/>
  <c r="I6" i="30"/>
  <c r="I5" i="30"/>
  <c r="I4" i="30"/>
  <c r="I3" i="30"/>
  <c r="I2" i="30"/>
  <c r="W3" i="14"/>
  <c r="W4" i="14"/>
  <c r="W5" i="14"/>
  <c r="W6" i="14"/>
  <c r="W7" i="14"/>
  <c r="W8" i="14"/>
  <c r="W9" i="14"/>
  <c r="W10" i="14"/>
  <c r="W11" i="14"/>
  <c r="W12" i="14"/>
  <c r="W13" i="14"/>
  <c r="W14" i="14"/>
  <c r="W15" i="14"/>
  <c r="W16" i="14"/>
  <c r="W17" i="14"/>
  <c r="W18" i="14"/>
  <c r="W19" i="14"/>
  <c r="W20" i="14"/>
  <c r="W21" i="14"/>
  <c r="W22" i="14"/>
  <c r="W23" i="14"/>
  <c r="W24" i="14"/>
  <c r="W25" i="14"/>
  <c r="W26"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54" i="14"/>
  <c r="W55" i="14"/>
  <c r="W56" i="14"/>
  <c r="W57" i="14"/>
  <c r="W58" i="14"/>
  <c r="W59"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157" i="14"/>
  <c r="W158" i="14"/>
  <c r="W159" i="14"/>
  <c r="W160" i="14"/>
  <c r="W161" i="14"/>
  <c r="W162" i="14"/>
  <c r="W163" i="14"/>
  <c r="W164" i="14"/>
  <c r="W165" i="14"/>
  <c r="W166" i="14"/>
  <c r="W167" i="14"/>
  <c r="W168" i="14"/>
  <c r="W169" i="14"/>
  <c r="W170" i="14"/>
  <c r="W171" i="14"/>
  <c r="W172" i="14"/>
  <c r="W173" i="14"/>
  <c r="W174" i="14"/>
  <c r="W175" i="14"/>
  <c r="W176" i="14"/>
  <c r="W177" i="14"/>
  <c r="W178" i="14"/>
  <c r="W179" i="14"/>
  <c r="W180" i="14"/>
  <c r="W181" i="14"/>
  <c r="W182" i="14"/>
  <c r="W183" i="14"/>
  <c r="W184" i="14"/>
  <c r="W185" i="14"/>
  <c r="W186" i="14"/>
  <c r="W187" i="14"/>
  <c r="W188" i="14"/>
  <c r="W189" i="14"/>
  <c r="W190" i="14"/>
  <c r="W191" i="14"/>
  <c r="W192" i="14"/>
  <c r="W193" i="14"/>
  <c r="W194" i="14"/>
  <c r="W195" i="14"/>
  <c r="W196" i="14"/>
  <c r="W197"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230" i="14"/>
  <c r="W231" i="14"/>
  <c r="W232" i="14"/>
  <c r="W233" i="14"/>
  <c r="W234" i="14"/>
  <c r="W235" i="14"/>
  <c r="W236" i="14"/>
  <c r="W237" i="14"/>
  <c r="W238" i="14"/>
  <c r="W239" i="14"/>
  <c r="W240" i="14"/>
  <c r="W241" i="14"/>
  <c r="W242" i="14"/>
  <c r="W243" i="14"/>
  <c r="W244" i="14"/>
  <c r="W245" i="14"/>
  <c r="W246" i="14"/>
  <c r="W247" i="14"/>
  <c r="W248" i="14"/>
  <c r="W249" i="14"/>
  <c r="W250" i="14"/>
  <c r="W251" i="14"/>
  <c r="W252" i="14"/>
  <c r="W253" i="14"/>
  <c r="W254" i="14"/>
  <c r="W255" i="14"/>
  <c r="W256" i="14"/>
  <c r="W257" i="14"/>
  <c r="W258" i="14"/>
  <c r="W259" i="14"/>
  <c r="W260" i="14"/>
  <c r="W261" i="14"/>
  <c r="W262" i="14"/>
  <c r="AB22" i="14"/>
  <c r="AB30" i="14"/>
  <c r="AB35" i="14"/>
  <c r="AB25" i="14"/>
  <c r="AB19" i="14"/>
  <c r="AB23" i="14"/>
  <c r="AB21" i="14"/>
  <c r="AB31" i="14"/>
  <c r="AB28" i="14"/>
  <c r="AB27" i="14"/>
  <c r="AB24" i="14"/>
  <c r="AB20" i="14"/>
  <c r="I8" i="26"/>
  <c r="I100" i="26"/>
  <c r="I114" i="26"/>
  <c r="I136" i="26"/>
  <c r="U4" i="14"/>
  <c r="U5" i="14"/>
  <c r="U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99" i="14"/>
  <c r="U100" i="14"/>
  <c r="U101" i="14"/>
  <c r="U102" i="14"/>
  <c r="U103" i="14"/>
  <c r="U104" i="14"/>
  <c r="U105" i="14"/>
  <c r="U106" i="14"/>
  <c r="U107" i="14"/>
  <c r="U108" i="14"/>
  <c r="U109" i="14"/>
  <c r="U110" i="14"/>
  <c r="U111" i="14"/>
  <c r="U112" i="14"/>
  <c r="U113" i="14"/>
  <c r="U114" i="14"/>
  <c r="U115" i="14"/>
  <c r="U116" i="14"/>
  <c r="U117" i="14"/>
  <c r="U118" i="14"/>
  <c r="U119" i="14"/>
  <c r="U120" i="14"/>
  <c r="U121" i="14"/>
  <c r="U122" i="14"/>
  <c r="U123" i="14"/>
  <c r="U124" i="14"/>
  <c r="U125" i="14"/>
  <c r="U126" i="14"/>
  <c r="U127" i="14"/>
  <c r="U128" i="14"/>
  <c r="U129" i="14"/>
  <c r="U130" i="14"/>
  <c r="U131" i="14"/>
  <c r="U132" i="14"/>
  <c r="U133" i="14"/>
  <c r="U134" i="14"/>
  <c r="U135" i="14"/>
  <c r="U136" i="14"/>
  <c r="U137" i="14"/>
  <c r="U138" i="14"/>
  <c r="U139" i="14"/>
  <c r="U140" i="14"/>
  <c r="U141" i="14"/>
  <c r="U142" i="14"/>
  <c r="U143" i="14"/>
  <c r="U144" i="14"/>
  <c r="U145" i="14"/>
  <c r="U146" i="14"/>
  <c r="U147" i="14"/>
  <c r="U148" i="14"/>
  <c r="U149" i="14"/>
  <c r="U150" i="14"/>
  <c r="U151" i="14"/>
  <c r="U152" i="14"/>
  <c r="U153" i="14"/>
  <c r="U154" i="14"/>
  <c r="U155" i="14"/>
  <c r="U156" i="14"/>
  <c r="U157" i="14"/>
  <c r="U158" i="14"/>
  <c r="U159" i="14"/>
  <c r="U160" i="14"/>
  <c r="U161" i="14"/>
  <c r="U162" i="14"/>
  <c r="U163" i="14"/>
  <c r="U164" i="14"/>
  <c r="U165" i="14"/>
  <c r="U166" i="14"/>
  <c r="U167" i="14"/>
  <c r="U168" i="14"/>
  <c r="U169" i="14"/>
  <c r="U170" i="14"/>
  <c r="U171" i="14"/>
  <c r="U172" i="14"/>
  <c r="U173" i="14"/>
  <c r="U174" i="14"/>
  <c r="U175" i="14"/>
  <c r="U176" i="14"/>
  <c r="U177" i="14"/>
  <c r="U178" i="14"/>
  <c r="U179" i="14"/>
  <c r="U180" i="14"/>
  <c r="U181" i="14"/>
  <c r="U182" i="14"/>
  <c r="U183" i="14"/>
  <c r="U184" i="14"/>
  <c r="U185" i="14"/>
  <c r="U186" i="14"/>
  <c r="U187" i="14"/>
  <c r="U188" i="14"/>
  <c r="U189" i="14"/>
  <c r="U190" i="14"/>
  <c r="U191" i="14"/>
  <c r="U192" i="14"/>
  <c r="U193" i="14"/>
  <c r="U194" i="14"/>
  <c r="U195" i="14"/>
  <c r="U196" i="14"/>
  <c r="U197" i="14"/>
  <c r="U198" i="14"/>
  <c r="U199" i="14"/>
  <c r="U200" i="14"/>
  <c r="U201" i="14"/>
  <c r="U202" i="14"/>
  <c r="U203" i="14"/>
  <c r="U204" i="14"/>
  <c r="U205" i="14"/>
  <c r="U206" i="14"/>
  <c r="U207" i="14"/>
  <c r="U208" i="14"/>
  <c r="U209" i="14"/>
  <c r="U210" i="14"/>
  <c r="U211" i="14"/>
  <c r="U212" i="14"/>
  <c r="U213" i="14"/>
  <c r="U214" i="14"/>
  <c r="U215" i="14"/>
  <c r="U216" i="14"/>
  <c r="U217" i="14"/>
  <c r="U218" i="14"/>
  <c r="U219" i="14"/>
  <c r="U220" i="14"/>
  <c r="U221" i="14"/>
  <c r="U222" i="14"/>
  <c r="U223" i="14"/>
  <c r="U224" i="14"/>
  <c r="U225" i="14"/>
  <c r="U226" i="14"/>
  <c r="U227" i="14"/>
  <c r="U228" i="14"/>
  <c r="U229" i="14"/>
  <c r="U230" i="14"/>
  <c r="U231" i="14"/>
  <c r="U232" i="14"/>
  <c r="U233" i="14"/>
  <c r="U234" i="14"/>
  <c r="U235" i="14"/>
  <c r="U236" i="14"/>
  <c r="U237" i="14"/>
  <c r="U238" i="14"/>
  <c r="U239" i="14"/>
  <c r="U240" i="14"/>
  <c r="U241" i="14"/>
  <c r="U242" i="14"/>
  <c r="U243" i="14"/>
  <c r="U244" i="14"/>
  <c r="U245" i="14"/>
  <c r="U246" i="14"/>
  <c r="U247" i="14"/>
  <c r="U248" i="14"/>
  <c r="U249" i="14"/>
  <c r="U250" i="14"/>
  <c r="U251" i="14"/>
  <c r="U252" i="14"/>
  <c r="U253" i="14"/>
  <c r="U254" i="14"/>
  <c r="U255" i="14"/>
  <c r="U256" i="14"/>
  <c r="U257" i="14"/>
  <c r="U258" i="14"/>
  <c r="U259" i="14"/>
  <c r="U260" i="14"/>
  <c r="U261" i="14"/>
  <c r="U262" i="14"/>
  <c r="U3" i="14"/>
  <c r="S1124" i="25"/>
  <c r="L1124" i="25"/>
  <c r="B1124" i="25"/>
  <c r="A1124" i="25"/>
  <c r="S1123" i="25"/>
  <c r="L1123" i="25"/>
  <c r="T1123" i="25" s="1"/>
  <c r="B1123" i="25"/>
  <c r="A1123" i="25"/>
  <c r="S1122" i="25"/>
  <c r="L1122" i="25"/>
  <c r="B1122" i="25"/>
  <c r="A1122" i="25"/>
  <c r="S1121" i="25"/>
  <c r="L1121" i="25"/>
  <c r="B1121" i="25"/>
  <c r="A1121" i="25"/>
  <c r="S1120" i="25"/>
  <c r="L1120" i="25"/>
  <c r="B1120" i="25"/>
  <c r="A1120" i="25"/>
  <c r="S1119" i="25"/>
  <c r="L1119" i="25"/>
  <c r="B1119" i="25"/>
  <c r="A1119" i="25"/>
  <c r="S1118" i="25"/>
  <c r="L1118" i="25"/>
  <c r="B1118" i="25"/>
  <c r="A1118" i="25"/>
  <c r="S1117" i="25"/>
  <c r="L1117" i="25"/>
  <c r="T1117" i="25" s="1"/>
  <c r="B1117" i="25"/>
  <c r="A1117" i="25"/>
  <c r="S1116" i="25"/>
  <c r="L1116" i="25"/>
  <c r="B1116" i="25"/>
  <c r="A1116" i="25"/>
  <c r="S1115" i="25"/>
  <c r="L1115" i="25"/>
  <c r="T1115" i="25" s="1"/>
  <c r="B1115" i="25"/>
  <c r="A1115" i="25"/>
  <c r="S1114" i="25"/>
  <c r="L1114" i="25"/>
  <c r="B1114" i="25"/>
  <c r="A1114" i="25"/>
  <c r="S1113" i="25"/>
  <c r="L1113" i="25"/>
  <c r="T1113" i="25" s="1"/>
  <c r="B1113" i="25"/>
  <c r="A1113" i="25"/>
  <c r="S1112" i="25"/>
  <c r="L1112" i="25"/>
  <c r="B1112" i="25"/>
  <c r="A1112" i="25"/>
  <c r="S1111" i="25"/>
  <c r="L1111" i="25"/>
  <c r="T1111" i="25" s="1"/>
  <c r="B1111" i="25"/>
  <c r="A1111" i="25"/>
  <c r="S1110" i="25"/>
  <c r="L1110" i="25"/>
  <c r="B1110" i="25"/>
  <c r="A1110" i="25"/>
  <c r="S1109" i="25"/>
  <c r="L1109" i="25"/>
  <c r="B1109" i="25"/>
  <c r="A1109" i="25"/>
  <c r="S1108" i="25"/>
  <c r="L1108" i="25"/>
  <c r="B1108" i="25"/>
  <c r="A1108" i="25"/>
  <c r="S1107" i="25"/>
  <c r="L1107" i="25"/>
  <c r="B1107" i="25"/>
  <c r="A1107" i="25"/>
  <c r="S1106" i="25"/>
  <c r="L1106" i="25"/>
  <c r="B1106" i="25"/>
  <c r="A1106" i="25"/>
  <c r="S1105" i="25"/>
  <c r="L1105" i="25"/>
  <c r="B1105" i="25"/>
  <c r="A1105" i="25"/>
  <c r="S1104" i="25"/>
  <c r="L1104" i="25"/>
  <c r="B1104" i="25"/>
  <c r="A1104" i="25"/>
  <c r="S1103" i="25"/>
  <c r="L1103" i="25"/>
  <c r="B1103" i="25"/>
  <c r="A1103" i="25"/>
  <c r="S1102" i="25"/>
  <c r="L1102" i="25"/>
  <c r="B1102" i="25"/>
  <c r="A1102" i="25"/>
  <c r="S1101" i="25"/>
  <c r="L1101" i="25"/>
  <c r="B1101" i="25"/>
  <c r="A1101" i="25"/>
  <c r="S1100" i="25"/>
  <c r="L1100" i="25"/>
  <c r="B1100" i="25"/>
  <c r="A1100" i="25"/>
  <c r="S1099" i="25"/>
  <c r="L1099" i="25"/>
  <c r="B1099" i="25"/>
  <c r="A1099" i="25"/>
  <c r="S1098" i="25"/>
  <c r="L1098" i="25"/>
  <c r="B1098" i="25"/>
  <c r="A1098" i="25"/>
  <c r="S1097" i="25"/>
  <c r="L1097" i="25"/>
  <c r="B1097" i="25"/>
  <c r="A1097" i="25"/>
  <c r="S1096" i="25"/>
  <c r="L1096" i="25"/>
  <c r="B1096" i="25"/>
  <c r="A1096" i="25"/>
  <c r="S1095" i="25"/>
  <c r="L1095" i="25"/>
  <c r="B1095" i="25"/>
  <c r="A1095" i="25"/>
  <c r="S1094" i="25"/>
  <c r="L1094" i="25"/>
  <c r="T1094" i="25" s="1"/>
  <c r="B1094" i="25"/>
  <c r="A1094" i="25"/>
  <c r="S1093" i="25"/>
  <c r="L1093" i="25"/>
  <c r="T1093" i="25" s="1"/>
  <c r="B1093" i="25"/>
  <c r="A1093" i="25"/>
  <c r="S1092" i="25"/>
  <c r="L1092" i="25"/>
  <c r="B1092" i="25"/>
  <c r="A1092" i="25"/>
  <c r="S1091" i="25"/>
  <c r="L1091" i="25"/>
  <c r="T1091" i="25" s="1"/>
  <c r="B1091" i="25"/>
  <c r="A1091" i="25"/>
  <c r="S1090" i="25"/>
  <c r="L1090" i="25"/>
  <c r="B1090" i="25"/>
  <c r="A1090" i="25"/>
  <c r="S1089" i="25"/>
  <c r="L1089" i="25"/>
  <c r="B1089" i="25"/>
  <c r="A1089" i="25"/>
  <c r="S1088" i="25"/>
  <c r="L1088" i="25"/>
  <c r="T1088" i="25" s="1"/>
  <c r="B1088" i="25"/>
  <c r="A1088" i="25"/>
  <c r="S1087" i="25"/>
  <c r="L1087" i="25"/>
  <c r="B1087" i="25"/>
  <c r="A1087" i="25"/>
  <c r="S1086" i="25"/>
  <c r="L1086" i="25"/>
  <c r="B1086" i="25"/>
  <c r="A1086" i="25"/>
  <c r="S1085" i="25"/>
  <c r="L1085" i="25"/>
  <c r="B1085" i="25"/>
  <c r="A1085" i="25"/>
  <c r="S1084" i="25"/>
  <c r="L1084" i="25"/>
  <c r="T1084" i="25" s="1"/>
  <c r="B1084" i="25"/>
  <c r="A1084" i="25"/>
  <c r="S1083" i="25"/>
  <c r="L1083" i="25"/>
  <c r="B1083" i="25"/>
  <c r="A1083" i="25"/>
  <c r="S1082" i="25"/>
  <c r="L1082" i="25"/>
  <c r="B1082" i="25"/>
  <c r="A1082" i="25"/>
  <c r="S1081" i="25"/>
  <c r="L1081" i="25"/>
  <c r="B1081" i="25"/>
  <c r="A1081" i="25"/>
  <c r="S1080" i="25"/>
  <c r="L1080" i="25"/>
  <c r="B1080" i="25"/>
  <c r="A1080" i="25"/>
  <c r="S1079" i="25"/>
  <c r="L1079" i="25"/>
  <c r="B1079" i="25"/>
  <c r="A1079" i="25"/>
  <c r="S1078" i="25"/>
  <c r="L1078" i="25"/>
  <c r="B1078" i="25"/>
  <c r="A1078" i="25"/>
  <c r="S1077" i="25"/>
  <c r="L1077" i="25"/>
  <c r="B1077" i="25"/>
  <c r="A1077" i="25"/>
  <c r="S1076" i="25"/>
  <c r="L1076" i="25"/>
  <c r="B1076" i="25"/>
  <c r="A1076" i="25"/>
  <c r="S1075" i="25"/>
  <c r="L1075" i="25"/>
  <c r="B1075" i="25"/>
  <c r="A1075" i="25"/>
  <c r="S1074" i="25"/>
  <c r="L1074" i="25"/>
  <c r="B1074" i="25"/>
  <c r="A1074" i="25"/>
  <c r="S1073" i="25"/>
  <c r="L1073" i="25"/>
  <c r="B1073" i="25"/>
  <c r="A1073" i="25"/>
  <c r="S1072" i="25"/>
  <c r="L1072" i="25"/>
  <c r="B1072" i="25"/>
  <c r="A1072" i="25"/>
  <c r="S1071" i="25"/>
  <c r="L1071" i="25"/>
  <c r="T1071" i="25" s="1"/>
  <c r="B1071" i="25"/>
  <c r="A1071" i="25"/>
  <c r="S1070" i="25"/>
  <c r="L1070" i="25"/>
  <c r="B1070" i="25"/>
  <c r="A1070" i="25"/>
  <c r="S1069" i="25"/>
  <c r="L1069" i="25"/>
  <c r="B1069" i="25"/>
  <c r="A1069" i="25"/>
  <c r="S1068" i="25"/>
  <c r="L1068" i="25"/>
  <c r="B1068" i="25"/>
  <c r="A1068" i="25"/>
  <c r="S1067" i="25"/>
  <c r="L1067" i="25"/>
  <c r="B1067" i="25"/>
  <c r="A1067" i="25"/>
  <c r="S1066" i="25"/>
  <c r="L1066" i="25"/>
  <c r="B1066" i="25"/>
  <c r="A1066" i="25"/>
  <c r="S1065" i="25"/>
  <c r="L1065" i="25"/>
  <c r="T1065" i="25" s="1"/>
  <c r="B1065" i="25"/>
  <c r="A1065" i="25"/>
  <c r="S1064" i="25"/>
  <c r="L1064" i="25"/>
  <c r="B1064" i="25"/>
  <c r="A1064" i="25"/>
  <c r="S1063" i="25"/>
  <c r="L1063" i="25"/>
  <c r="B1063" i="25"/>
  <c r="A1063" i="25"/>
  <c r="S1062" i="25"/>
  <c r="L1062" i="25"/>
  <c r="B1062" i="25"/>
  <c r="A1062" i="25"/>
  <c r="S1061" i="25"/>
  <c r="L1061" i="25"/>
  <c r="B1061" i="25"/>
  <c r="A1061" i="25"/>
  <c r="S1060" i="25"/>
  <c r="L1060" i="25"/>
  <c r="B1060" i="25"/>
  <c r="A1060" i="25"/>
  <c r="S1059" i="25"/>
  <c r="L1059" i="25"/>
  <c r="B1059" i="25"/>
  <c r="A1059" i="25"/>
  <c r="S1058" i="25"/>
  <c r="L1058" i="25"/>
  <c r="B1058" i="25"/>
  <c r="A1058" i="25"/>
  <c r="S1057" i="25"/>
  <c r="L1057" i="25"/>
  <c r="B1057" i="25"/>
  <c r="A1057" i="25"/>
  <c r="S1056" i="25"/>
  <c r="L1056" i="25"/>
  <c r="B1056" i="25"/>
  <c r="A1056" i="25"/>
  <c r="S1055" i="25"/>
  <c r="L1055" i="25"/>
  <c r="B1055" i="25"/>
  <c r="A1055" i="25"/>
  <c r="S1054" i="25"/>
  <c r="L1054" i="25"/>
  <c r="B1054" i="25"/>
  <c r="A1054" i="25"/>
  <c r="S1053" i="25"/>
  <c r="L1053" i="25"/>
  <c r="B1053" i="25"/>
  <c r="A1053" i="25"/>
  <c r="S1052" i="25"/>
  <c r="L1052" i="25"/>
  <c r="B1052" i="25"/>
  <c r="A1052" i="25"/>
  <c r="S1051" i="25"/>
  <c r="L1051" i="25"/>
  <c r="B1051" i="25"/>
  <c r="A1051" i="25"/>
  <c r="S1050" i="25"/>
  <c r="L1050" i="25"/>
  <c r="B1050" i="25"/>
  <c r="A1050" i="25"/>
  <c r="S1049" i="25"/>
  <c r="L1049" i="25"/>
  <c r="B1049" i="25"/>
  <c r="A1049" i="25"/>
  <c r="S1048" i="25"/>
  <c r="L1048" i="25"/>
  <c r="B1048" i="25"/>
  <c r="A1048" i="25"/>
  <c r="S1047" i="25"/>
  <c r="L1047" i="25"/>
  <c r="B1047" i="25"/>
  <c r="A1047" i="25"/>
  <c r="S1046" i="25"/>
  <c r="L1046" i="25"/>
  <c r="B1046" i="25"/>
  <c r="A1046" i="25"/>
  <c r="S1045" i="25"/>
  <c r="L1045" i="25"/>
  <c r="B1045" i="25"/>
  <c r="A1045" i="25"/>
  <c r="S1044" i="25"/>
  <c r="L1044" i="25"/>
  <c r="B1044" i="25"/>
  <c r="A1044" i="25"/>
  <c r="S1043" i="25"/>
  <c r="L1043" i="25"/>
  <c r="B1043" i="25"/>
  <c r="A1043" i="25"/>
  <c r="S1042" i="25"/>
  <c r="L1042" i="25"/>
  <c r="B1042" i="25"/>
  <c r="A1042" i="25"/>
  <c r="S1041" i="25"/>
  <c r="L1041" i="25"/>
  <c r="B1041" i="25"/>
  <c r="A1041" i="25"/>
  <c r="S1040" i="25"/>
  <c r="L1040" i="25"/>
  <c r="B1040" i="25"/>
  <c r="A1040" i="25"/>
  <c r="S1039" i="25"/>
  <c r="L1039" i="25"/>
  <c r="B1039" i="25"/>
  <c r="A1039" i="25"/>
  <c r="S1038" i="25"/>
  <c r="L1038" i="25"/>
  <c r="B1038" i="25"/>
  <c r="A1038" i="25"/>
  <c r="S1037" i="25"/>
  <c r="L1037" i="25"/>
  <c r="B1037" i="25"/>
  <c r="A1037" i="25"/>
  <c r="S1036" i="25"/>
  <c r="L1036" i="25"/>
  <c r="T1036" i="25" s="1"/>
  <c r="B1036" i="25"/>
  <c r="A1036" i="25"/>
  <c r="S1035" i="25"/>
  <c r="L1035" i="25"/>
  <c r="B1035" i="25"/>
  <c r="A1035" i="25"/>
  <c r="S1034" i="25"/>
  <c r="L1034" i="25"/>
  <c r="T1034" i="25" s="1"/>
  <c r="B1034" i="25"/>
  <c r="A1034" i="25"/>
  <c r="S1033" i="25"/>
  <c r="L1033" i="25"/>
  <c r="B1033" i="25"/>
  <c r="A1033" i="25"/>
  <c r="S1032" i="25"/>
  <c r="L1032" i="25"/>
  <c r="B1032" i="25"/>
  <c r="A1032" i="25"/>
  <c r="S1031" i="25"/>
  <c r="L1031" i="25"/>
  <c r="B1031" i="25"/>
  <c r="A1031" i="25"/>
  <c r="S1030" i="25"/>
  <c r="L1030" i="25"/>
  <c r="B1030" i="25"/>
  <c r="A1030" i="25"/>
  <c r="S1029" i="25"/>
  <c r="L1029" i="25"/>
  <c r="B1029" i="25"/>
  <c r="A1029" i="25"/>
  <c r="S1028" i="25"/>
  <c r="L1028" i="25"/>
  <c r="B1028" i="25"/>
  <c r="A1028" i="25"/>
  <c r="S1027" i="25"/>
  <c r="L1027" i="25"/>
  <c r="B1027" i="25"/>
  <c r="A1027" i="25"/>
  <c r="S1026" i="25"/>
  <c r="L1026" i="25"/>
  <c r="B1026" i="25"/>
  <c r="A1026" i="25"/>
  <c r="S1025" i="25"/>
  <c r="L1025" i="25"/>
  <c r="B1025" i="25"/>
  <c r="A1025" i="25"/>
  <c r="S1024" i="25"/>
  <c r="L1024" i="25"/>
  <c r="B1024" i="25"/>
  <c r="A1024" i="25"/>
  <c r="S1023" i="25"/>
  <c r="L1023" i="25"/>
  <c r="B1023" i="25"/>
  <c r="A1023" i="25"/>
  <c r="S1022" i="25"/>
  <c r="L1022" i="25"/>
  <c r="B1022" i="25"/>
  <c r="A1022" i="25"/>
  <c r="S1021" i="25"/>
  <c r="L1021" i="25"/>
  <c r="B1021" i="25"/>
  <c r="A1021" i="25"/>
  <c r="S1020" i="25"/>
  <c r="L1020" i="25"/>
  <c r="B1020" i="25"/>
  <c r="A1020" i="25"/>
  <c r="S1019" i="25"/>
  <c r="L1019" i="25"/>
  <c r="B1019" i="25"/>
  <c r="A1019" i="25"/>
  <c r="S1018" i="25"/>
  <c r="L1018" i="25"/>
  <c r="B1018" i="25"/>
  <c r="A1018" i="25"/>
  <c r="S1017" i="25"/>
  <c r="L1017" i="25"/>
  <c r="B1017" i="25"/>
  <c r="A1017" i="25"/>
  <c r="S1016" i="25"/>
  <c r="L1016" i="25"/>
  <c r="B1016" i="25"/>
  <c r="A1016" i="25"/>
  <c r="S1015" i="25"/>
  <c r="L1015" i="25"/>
  <c r="B1015" i="25"/>
  <c r="A1015" i="25"/>
  <c r="S1014" i="25"/>
  <c r="L1014" i="25"/>
  <c r="B1014" i="25"/>
  <c r="A1014" i="25"/>
  <c r="S1013" i="25"/>
  <c r="L1013" i="25"/>
  <c r="B1013" i="25"/>
  <c r="A1013" i="25"/>
  <c r="S1012" i="25"/>
  <c r="L1012" i="25"/>
  <c r="B1012" i="25"/>
  <c r="A1012" i="25"/>
  <c r="S1011" i="25"/>
  <c r="L1011" i="25"/>
  <c r="B1011" i="25"/>
  <c r="A1011" i="25"/>
  <c r="S1010" i="25"/>
  <c r="L1010" i="25"/>
  <c r="B1010" i="25"/>
  <c r="A1010" i="25"/>
  <c r="S1009" i="25"/>
  <c r="L1009" i="25"/>
  <c r="B1009" i="25"/>
  <c r="A1009" i="25"/>
  <c r="S1008" i="25"/>
  <c r="L1008" i="25"/>
  <c r="B1008" i="25"/>
  <c r="A1008" i="25"/>
  <c r="S1007" i="25"/>
  <c r="L1007" i="25"/>
  <c r="B1007" i="25"/>
  <c r="A1007" i="25"/>
  <c r="S1006" i="25"/>
  <c r="L1006" i="25"/>
  <c r="B1006" i="25"/>
  <c r="A1006" i="25"/>
  <c r="S1005" i="25"/>
  <c r="L1005" i="25"/>
  <c r="B1005" i="25"/>
  <c r="A1005" i="25"/>
  <c r="S1004" i="25"/>
  <c r="L1004" i="25"/>
  <c r="B1004" i="25"/>
  <c r="A1004" i="25"/>
  <c r="S1003" i="25"/>
  <c r="L1003" i="25"/>
  <c r="B1003" i="25"/>
  <c r="A1003" i="25"/>
  <c r="S1002" i="25"/>
  <c r="L1002" i="25"/>
  <c r="B1002" i="25"/>
  <c r="A1002" i="25"/>
  <c r="S1001" i="25"/>
  <c r="L1001" i="25"/>
  <c r="B1001" i="25"/>
  <c r="A1001" i="25"/>
  <c r="S1000" i="25"/>
  <c r="L1000" i="25"/>
  <c r="T1000" i="25" s="1"/>
  <c r="B1000" i="25"/>
  <c r="A1000" i="25"/>
  <c r="S999" i="25"/>
  <c r="L999" i="25"/>
  <c r="B999" i="25"/>
  <c r="A999" i="25"/>
  <c r="S998" i="25"/>
  <c r="L998" i="25"/>
  <c r="T998" i="25" s="1"/>
  <c r="B998" i="25"/>
  <c r="A998" i="25"/>
  <c r="S997" i="25"/>
  <c r="L997" i="25"/>
  <c r="B997" i="25"/>
  <c r="A997" i="25"/>
  <c r="S996" i="25"/>
  <c r="L996" i="25"/>
  <c r="T996" i="25" s="1"/>
  <c r="B996" i="25"/>
  <c r="A996" i="25"/>
  <c r="S995" i="25"/>
  <c r="L995" i="25"/>
  <c r="B995" i="25"/>
  <c r="A995" i="25"/>
  <c r="S994" i="25"/>
  <c r="L994" i="25"/>
  <c r="T994" i="25" s="1"/>
  <c r="B994" i="25"/>
  <c r="A994" i="25"/>
  <c r="S993" i="25"/>
  <c r="L993" i="25"/>
  <c r="B993" i="25"/>
  <c r="A993" i="25"/>
  <c r="S992" i="25"/>
  <c r="L992" i="25"/>
  <c r="T992" i="25" s="1"/>
  <c r="B992" i="25"/>
  <c r="A992" i="25"/>
  <c r="S991" i="25"/>
  <c r="L991" i="25"/>
  <c r="B991" i="25"/>
  <c r="A991" i="25"/>
  <c r="S990" i="25"/>
  <c r="L990" i="25"/>
  <c r="T990" i="25" s="1"/>
  <c r="B990" i="25"/>
  <c r="A990" i="25"/>
  <c r="S989" i="25"/>
  <c r="L989" i="25"/>
  <c r="B989" i="25"/>
  <c r="A989" i="25"/>
  <c r="S988" i="25"/>
  <c r="L988" i="25"/>
  <c r="T988" i="25" s="1"/>
  <c r="B988" i="25"/>
  <c r="A988" i="25"/>
  <c r="S987" i="25"/>
  <c r="L987" i="25"/>
  <c r="B987" i="25"/>
  <c r="A987" i="25"/>
  <c r="S986" i="25"/>
  <c r="L986" i="25"/>
  <c r="T986" i="25" s="1"/>
  <c r="B986" i="25"/>
  <c r="A986" i="25"/>
  <c r="S985" i="25"/>
  <c r="L985" i="25"/>
  <c r="B985" i="25"/>
  <c r="A985" i="25"/>
  <c r="S984" i="25"/>
  <c r="L984" i="25"/>
  <c r="T984" i="25" s="1"/>
  <c r="B984" i="25"/>
  <c r="A984" i="25"/>
  <c r="S983" i="25"/>
  <c r="L983" i="25"/>
  <c r="B983" i="25"/>
  <c r="A983" i="25"/>
  <c r="S982" i="25"/>
  <c r="L982" i="25"/>
  <c r="T982" i="25" s="1"/>
  <c r="B982" i="25"/>
  <c r="A982" i="25"/>
  <c r="S981" i="25"/>
  <c r="L981" i="25"/>
  <c r="B981" i="25"/>
  <c r="A981" i="25"/>
  <c r="S980" i="25"/>
  <c r="L980" i="25"/>
  <c r="T980" i="25" s="1"/>
  <c r="B980" i="25"/>
  <c r="A980" i="25"/>
  <c r="S979" i="25"/>
  <c r="L979" i="25"/>
  <c r="B979" i="25"/>
  <c r="A979" i="25"/>
  <c r="S978" i="25"/>
  <c r="L978" i="25"/>
  <c r="T978" i="25" s="1"/>
  <c r="B978" i="25"/>
  <c r="A978" i="25"/>
  <c r="S977" i="25"/>
  <c r="L977" i="25"/>
  <c r="B977" i="25"/>
  <c r="A977" i="25"/>
  <c r="S976" i="25"/>
  <c r="L976" i="25"/>
  <c r="T976" i="25" s="1"/>
  <c r="B976" i="25"/>
  <c r="A976" i="25"/>
  <c r="S975" i="25"/>
  <c r="L975" i="25"/>
  <c r="B975" i="25"/>
  <c r="A975" i="25"/>
  <c r="S974" i="25"/>
  <c r="L974" i="25"/>
  <c r="T974" i="25" s="1"/>
  <c r="B974" i="25"/>
  <c r="A974" i="25"/>
  <c r="S973" i="25"/>
  <c r="L973" i="25"/>
  <c r="B973" i="25"/>
  <c r="A973" i="25"/>
  <c r="S972" i="25"/>
  <c r="L972" i="25"/>
  <c r="T972" i="25" s="1"/>
  <c r="B972" i="25"/>
  <c r="A972" i="25"/>
  <c r="S971" i="25"/>
  <c r="L971" i="25"/>
  <c r="B971" i="25"/>
  <c r="A971" i="25"/>
  <c r="S970" i="25"/>
  <c r="L970" i="25"/>
  <c r="T970" i="25" s="1"/>
  <c r="B970" i="25"/>
  <c r="A970" i="25"/>
  <c r="S969" i="25"/>
  <c r="L969" i="25"/>
  <c r="B969" i="25"/>
  <c r="A969" i="25"/>
  <c r="S968" i="25"/>
  <c r="L968" i="25"/>
  <c r="T968" i="25" s="1"/>
  <c r="B968" i="25"/>
  <c r="A968" i="25"/>
  <c r="S967" i="25"/>
  <c r="L967" i="25"/>
  <c r="B967" i="25"/>
  <c r="A967" i="25"/>
  <c r="S966" i="25"/>
  <c r="L966" i="25"/>
  <c r="B966" i="25"/>
  <c r="A966" i="25"/>
  <c r="S965" i="25"/>
  <c r="L965" i="25"/>
  <c r="B965" i="25"/>
  <c r="A965" i="25"/>
  <c r="S964" i="25"/>
  <c r="L964" i="25"/>
  <c r="T964" i="25" s="1"/>
  <c r="B964" i="25"/>
  <c r="A964" i="25"/>
  <c r="S963" i="25"/>
  <c r="L963" i="25"/>
  <c r="B963" i="25"/>
  <c r="A963" i="25"/>
  <c r="S962" i="25"/>
  <c r="L962" i="25"/>
  <c r="T962" i="25" s="1"/>
  <c r="B962" i="25"/>
  <c r="A962" i="25"/>
  <c r="S961" i="25"/>
  <c r="L961" i="25"/>
  <c r="B961" i="25"/>
  <c r="A961" i="25"/>
  <c r="S960" i="25"/>
  <c r="L960" i="25"/>
  <c r="T960" i="25" s="1"/>
  <c r="B960" i="25"/>
  <c r="A960" i="25"/>
  <c r="S959" i="25"/>
  <c r="L959" i="25"/>
  <c r="B959" i="25"/>
  <c r="A959" i="25"/>
  <c r="S958" i="25"/>
  <c r="L958" i="25"/>
  <c r="B958" i="25"/>
  <c r="A958" i="25"/>
  <c r="S957" i="25"/>
  <c r="L957" i="25"/>
  <c r="B957" i="25"/>
  <c r="A957" i="25"/>
  <c r="S956" i="25"/>
  <c r="L956" i="25"/>
  <c r="T956" i="25" s="1"/>
  <c r="B956" i="25"/>
  <c r="A956" i="25"/>
  <c r="S955" i="25"/>
  <c r="L955" i="25"/>
  <c r="B955" i="25"/>
  <c r="A955" i="25"/>
  <c r="S954" i="25"/>
  <c r="L954" i="25"/>
  <c r="B954" i="25"/>
  <c r="A954" i="25"/>
  <c r="S953" i="25"/>
  <c r="L953" i="25"/>
  <c r="B953" i="25"/>
  <c r="A953" i="25"/>
  <c r="S952" i="25"/>
  <c r="L952" i="25"/>
  <c r="T952" i="25" s="1"/>
  <c r="B952" i="25"/>
  <c r="A952" i="25"/>
  <c r="S951" i="25"/>
  <c r="L951" i="25"/>
  <c r="B951" i="25"/>
  <c r="A951" i="25"/>
  <c r="S950" i="25"/>
  <c r="L950" i="25"/>
  <c r="T950" i="25" s="1"/>
  <c r="B950" i="25"/>
  <c r="A950" i="25"/>
  <c r="S949" i="25"/>
  <c r="L949" i="25"/>
  <c r="B949" i="25"/>
  <c r="A949" i="25"/>
  <c r="S948" i="25"/>
  <c r="L948" i="25"/>
  <c r="T948" i="25" s="1"/>
  <c r="B948" i="25"/>
  <c r="A948" i="25"/>
  <c r="S947" i="25"/>
  <c r="L947" i="25"/>
  <c r="B947" i="25"/>
  <c r="A947" i="25"/>
  <c r="S946" i="25"/>
  <c r="L946" i="25"/>
  <c r="T946" i="25" s="1"/>
  <c r="B946" i="25"/>
  <c r="A946" i="25"/>
  <c r="S945" i="25"/>
  <c r="L945" i="25"/>
  <c r="B945" i="25"/>
  <c r="A945" i="25"/>
  <c r="S944" i="25"/>
  <c r="L944" i="25"/>
  <c r="T944" i="25" s="1"/>
  <c r="B944" i="25"/>
  <c r="A944" i="25"/>
  <c r="S943" i="25"/>
  <c r="L943" i="25"/>
  <c r="B943" i="25"/>
  <c r="A943" i="25"/>
  <c r="S942" i="25"/>
  <c r="L942" i="25"/>
  <c r="T942" i="25" s="1"/>
  <c r="B942" i="25"/>
  <c r="A942" i="25"/>
  <c r="S941" i="25"/>
  <c r="L941" i="25"/>
  <c r="B941" i="25"/>
  <c r="A941" i="25"/>
  <c r="S940" i="25"/>
  <c r="L940" i="25"/>
  <c r="B940" i="25"/>
  <c r="A940" i="25"/>
  <c r="S939" i="25"/>
  <c r="L939" i="25"/>
  <c r="B939" i="25"/>
  <c r="A939" i="25"/>
  <c r="S938" i="25"/>
  <c r="L938" i="25"/>
  <c r="B938" i="25"/>
  <c r="A938" i="25"/>
  <c r="S937" i="25"/>
  <c r="L937" i="25"/>
  <c r="T937" i="25" s="1"/>
  <c r="B937" i="25"/>
  <c r="A937" i="25"/>
  <c r="S936" i="25"/>
  <c r="L936" i="25"/>
  <c r="B936" i="25"/>
  <c r="A936" i="25"/>
  <c r="S935" i="25"/>
  <c r="L935" i="25"/>
  <c r="B935" i="25"/>
  <c r="A935" i="25"/>
  <c r="S934" i="25"/>
  <c r="L934" i="25"/>
  <c r="B934" i="25"/>
  <c r="A934" i="25"/>
  <c r="S933" i="25"/>
  <c r="L933" i="25"/>
  <c r="B933" i="25"/>
  <c r="A933" i="25"/>
  <c r="S932" i="25"/>
  <c r="L932" i="25"/>
  <c r="B932" i="25"/>
  <c r="A932" i="25"/>
  <c r="S931" i="25"/>
  <c r="L931" i="25"/>
  <c r="B931" i="25"/>
  <c r="A931" i="25"/>
  <c r="S930" i="25"/>
  <c r="L930" i="25"/>
  <c r="B930" i="25"/>
  <c r="A930" i="25"/>
  <c r="S929" i="25"/>
  <c r="L929" i="25"/>
  <c r="T929" i="25" s="1"/>
  <c r="B929" i="25"/>
  <c r="A929" i="25"/>
  <c r="S928" i="25"/>
  <c r="L928" i="25"/>
  <c r="B928" i="25"/>
  <c r="A928" i="25"/>
  <c r="S927" i="25"/>
  <c r="L927" i="25"/>
  <c r="B927" i="25"/>
  <c r="A927" i="25"/>
  <c r="S926" i="25"/>
  <c r="L926" i="25"/>
  <c r="B926" i="25"/>
  <c r="A926" i="25"/>
  <c r="S925" i="25"/>
  <c r="L925" i="25"/>
  <c r="B925" i="25"/>
  <c r="A925" i="25"/>
  <c r="S924" i="25"/>
  <c r="L924" i="25"/>
  <c r="B924" i="25"/>
  <c r="A924" i="25"/>
  <c r="S923" i="25"/>
  <c r="L923" i="25"/>
  <c r="B923" i="25"/>
  <c r="A923" i="25"/>
  <c r="S922" i="25"/>
  <c r="L922" i="25"/>
  <c r="T922" i="25" s="1"/>
  <c r="B922" i="25"/>
  <c r="A922" i="25"/>
  <c r="S921" i="25"/>
  <c r="L921" i="25"/>
  <c r="B921" i="25"/>
  <c r="A921" i="25"/>
  <c r="S920" i="25"/>
  <c r="L920" i="25"/>
  <c r="B920" i="25"/>
  <c r="A920" i="25"/>
  <c r="S919" i="25"/>
  <c r="L919" i="25"/>
  <c r="B919" i="25"/>
  <c r="A919" i="25"/>
  <c r="S918" i="25"/>
  <c r="L918" i="25"/>
  <c r="B918" i="25"/>
  <c r="A918" i="25"/>
  <c r="S917" i="25"/>
  <c r="L917" i="25"/>
  <c r="B917" i="25"/>
  <c r="A917" i="25"/>
  <c r="S916" i="25"/>
  <c r="L916" i="25"/>
  <c r="B916" i="25"/>
  <c r="A916" i="25"/>
  <c r="S915" i="25"/>
  <c r="L915" i="25"/>
  <c r="B915" i="25"/>
  <c r="A915" i="25"/>
  <c r="S914" i="25"/>
  <c r="L914" i="25"/>
  <c r="T914" i="25" s="1"/>
  <c r="B914" i="25"/>
  <c r="A914" i="25"/>
  <c r="S913" i="25"/>
  <c r="L913" i="25"/>
  <c r="B913" i="25"/>
  <c r="A913" i="25"/>
  <c r="S912" i="25"/>
  <c r="L912" i="25"/>
  <c r="T912" i="25" s="1"/>
  <c r="B912" i="25"/>
  <c r="A912" i="25"/>
  <c r="S911" i="25"/>
  <c r="L911" i="25"/>
  <c r="B911" i="25"/>
  <c r="A911" i="25"/>
  <c r="S910" i="25"/>
  <c r="L910" i="25"/>
  <c r="B910" i="25"/>
  <c r="A910" i="25"/>
  <c r="S909" i="25"/>
  <c r="L909" i="25"/>
  <c r="T909" i="25" s="1"/>
  <c r="B909" i="25"/>
  <c r="A909" i="25"/>
  <c r="S908" i="25"/>
  <c r="L908" i="25"/>
  <c r="B908" i="25"/>
  <c r="A908" i="25"/>
  <c r="S907" i="25"/>
  <c r="L907" i="25"/>
  <c r="B907" i="25"/>
  <c r="A907" i="25"/>
  <c r="S906" i="25"/>
  <c r="L906" i="25"/>
  <c r="B906" i="25"/>
  <c r="A906" i="25"/>
  <c r="S905" i="25"/>
  <c r="L905" i="25"/>
  <c r="B905" i="25"/>
  <c r="A905" i="25"/>
  <c r="S904" i="25"/>
  <c r="L904" i="25"/>
  <c r="T904" i="25" s="1"/>
  <c r="B904" i="25"/>
  <c r="A904" i="25"/>
  <c r="S903" i="25"/>
  <c r="L903" i="25"/>
  <c r="B903" i="25"/>
  <c r="A903" i="25"/>
  <c r="S902" i="25"/>
  <c r="L902" i="25"/>
  <c r="B902" i="25"/>
  <c r="A902" i="25"/>
  <c r="S901" i="25"/>
  <c r="L901" i="25"/>
  <c r="T901" i="25" s="1"/>
  <c r="B901" i="25"/>
  <c r="A901" i="25"/>
  <c r="S900" i="25"/>
  <c r="L900" i="25"/>
  <c r="B900" i="25"/>
  <c r="A900" i="25"/>
  <c r="S899" i="25"/>
  <c r="L899" i="25"/>
  <c r="T899" i="25" s="1"/>
  <c r="B899" i="25"/>
  <c r="A899" i="25"/>
  <c r="S898" i="25"/>
  <c r="L898" i="25"/>
  <c r="B898" i="25"/>
  <c r="A898" i="25"/>
  <c r="S897" i="25"/>
  <c r="L897" i="25"/>
  <c r="B897" i="25"/>
  <c r="A897" i="25"/>
  <c r="S896" i="25"/>
  <c r="L896" i="25"/>
  <c r="T896" i="25" s="1"/>
  <c r="B896" i="25"/>
  <c r="A896" i="25"/>
  <c r="S895" i="25"/>
  <c r="L895" i="25"/>
  <c r="B895" i="25"/>
  <c r="A895" i="25"/>
  <c r="S894" i="25"/>
  <c r="L894" i="25"/>
  <c r="T894" i="25" s="1"/>
  <c r="B894" i="25"/>
  <c r="A894" i="25"/>
  <c r="S893" i="25"/>
  <c r="L893" i="25"/>
  <c r="B893" i="25"/>
  <c r="A893" i="25"/>
  <c r="S892" i="25"/>
  <c r="L892" i="25"/>
  <c r="T892" i="25" s="1"/>
  <c r="B892" i="25"/>
  <c r="A892" i="25"/>
  <c r="S891" i="25"/>
  <c r="L891" i="25"/>
  <c r="B891" i="25"/>
  <c r="A891" i="25"/>
  <c r="S890" i="25"/>
  <c r="L890" i="25"/>
  <c r="T890" i="25" s="1"/>
  <c r="B890" i="25"/>
  <c r="A890" i="25"/>
  <c r="S889" i="25"/>
  <c r="L889" i="25"/>
  <c r="B889" i="25"/>
  <c r="A889" i="25"/>
  <c r="S888" i="25"/>
  <c r="L888" i="25"/>
  <c r="T888" i="25" s="1"/>
  <c r="B888" i="25"/>
  <c r="A888" i="25"/>
  <c r="S887" i="25"/>
  <c r="L887" i="25"/>
  <c r="B887" i="25"/>
  <c r="A887" i="25"/>
  <c r="S886" i="25"/>
  <c r="L886" i="25"/>
  <c r="B886" i="25"/>
  <c r="A886" i="25"/>
  <c r="S885" i="25"/>
  <c r="L885" i="25"/>
  <c r="T885" i="25" s="1"/>
  <c r="B885" i="25"/>
  <c r="A885" i="25"/>
  <c r="S884" i="25"/>
  <c r="L884" i="25"/>
  <c r="B884" i="25"/>
  <c r="A884" i="25"/>
  <c r="S883" i="25"/>
  <c r="L883" i="25"/>
  <c r="B883" i="25"/>
  <c r="A883" i="25"/>
  <c r="S882" i="25"/>
  <c r="L882" i="25"/>
  <c r="T882" i="25" s="1"/>
  <c r="B882" i="25"/>
  <c r="A882" i="25"/>
  <c r="S881" i="25"/>
  <c r="L881" i="25"/>
  <c r="B881" i="25"/>
  <c r="A881" i="25"/>
  <c r="S880" i="25"/>
  <c r="L880" i="25"/>
  <c r="B880" i="25"/>
  <c r="A880" i="25"/>
  <c r="S879" i="25"/>
  <c r="L879" i="25"/>
  <c r="T879" i="25" s="1"/>
  <c r="B879" i="25"/>
  <c r="A879" i="25"/>
  <c r="S878" i="25"/>
  <c r="L878" i="25"/>
  <c r="B878" i="25"/>
  <c r="A878" i="25"/>
  <c r="S877" i="25"/>
  <c r="L877" i="25"/>
  <c r="T877" i="25" s="1"/>
  <c r="B877" i="25"/>
  <c r="A877" i="25"/>
  <c r="S876" i="25"/>
  <c r="L876" i="25"/>
  <c r="B876" i="25"/>
  <c r="A876" i="25"/>
  <c r="S875" i="25"/>
  <c r="L875" i="25"/>
  <c r="T875" i="25" s="1"/>
  <c r="B875" i="25"/>
  <c r="A875" i="25"/>
  <c r="S874" i="25"/>
  <c r="L874" i="25"/>
  <c r="B874" i="25"/>
  <c r="A874" i="25"/>
  <c r="S873" i="25"/>
  <c r="L873" i="25"/>
  <c r="T873" i="25" s="1"/>
  <c r="B873" i="25"/>
  <c r="A873" i="25"/>
  <c r="S872" i="25"/>
  <c r="L872" i="25"/>
  <c r="B872" i="25"/>
  <c r="A872" i="25"/>
  <c r="S871" i="25"/>
  <c r="L871" i="25"/>
  <c r="B871" i="25"/>
  <c r="A871" i="25"/>
  <c r="S870" i="25"/>
  <c r="L870" i="25"/>
  <c r="B870" i="25"/>
  <c r="A870" i="25"/>
  <c r="S869" i="25"/>
  <c r="L869" i="25"/>
  <c r="B869" i="25"/>
  <c r="A869" i="25"/>
  <c r="S868" i="25"/>
  <c r="L868" i="25"/>
  <c r="T868" i="25" s="1"/>
  <c r="B868" i="25"/>
  <c r="A868" i="25"/>
  <c r="S867" i="25"/>
  <c r="L867" i="25"/>
  <c r="B867" i="25"/>
  <c r="A867" i="25"/>
  <c r="S866" i="25"/>
  <c r="L866" i="25"/>
  <c r="B866" i="25"/>
  <c r="A866" i="25"/>
  <c r="S865" i="25"/>
  <c r="L865" i="25"/>
  <c r="T865" i="25" s="1"/>
  <c r="B865" i="25"/>
  <c r="A865" i="25"/>
  <c r="S864" i="25"/>
  <c r="L864" i="25"/>
  <c r="B864" i="25"/>
  <c r="A864" i="25"/>
  <c r="S863" i="25"/>
  <c r="L863" i="25"/>
  <c r="B863" i="25"/>
  <c r="A863" i="25"/>
  <c r="S862" i="25"/>
  <c r="L862" i="25"/>
  <c r="T862" i="25" s="1"/>
  <c r="B862" i="25"/>
  <c r="A862" i="25"/>
  <c r="S861" i="25"/>
  <c r="L861" i="25"/>
  <c r="B861" i="25"/>
  <c r="A861" i="25"/>
  <c r="S860" i="25"/>
  <c r="L860" i="25"/>
  <c r="T860" i="25" s="1"/>
  <c r="B860" i="25"/>
  <c r="A860" i="25"/>
  <c r="S859" i="25"/>
  <c r="L859" i="25"/>
  <c r="B859" i="25"/>
  <c r="A859" i="25"/>
  <c r="S858" i="25"/>
  <c r="L858" i="25"/>
  <c r="B858" i="25"/>
  <c r="A858" i="25"/>
  <c r="S857" i="25"/>
  <c r="L857" i="25"/>
  <c r="B857" i="25"/>
  <c r="A857" i="25"/>
  <c r="S856" i="25"/>
  <c r="L856" i="25"/>
  <c r="B856" i="25"/>
  <c r="A856" i="25"/>
  <c r="S855" i="25"/>
  <c r="L855" i="25"/>
  <c r="B855" i="25"/>
  <c r="A855" i="25"/>
  <c r="S854" i="25"/>
  <c r="L854" i="25"/>
  <c r="B854" i="25"/>
  <c r="A854" i="25"/>
  <c r="S853" i="25"/>
  <c r="L853" i="25"/>
  <c r="B853" i="25"/>
  <c r="A853" i="25"/>
  <c r="S852" i="25"/>
  <c r="L852" i="25"/>
  <c r="T852" i="25" s="1"/>
  <c r="B852" i="25"/>
  <c r="A852" i="25"/>
  <c r="S851" i="25"/>
  <c r="L851" i="25"/>
  <c r="B851" i="25"/>
  <c r="A851" i="25"/>
  <c r="S850" i="25"/>
  <c r="L850" i="25"/>
  <c r="T850" i="25" s="1"/>
  <c r="B850" i="25"/>
  <c r="A850" i="25"/>
  <c r="S849" i="25"/>
  <c r="L849" i="25"/>
  <c r="B849" i="25"/>
  <c r="A849" i="25"/>
  <c r="S848" i="25"/>
  <c r="L848" i="25"/>
  <c r="T848" i="25" s="1"/>
  <c r="B848" i="25"/>
  <c r="A848" i="25"/>
  <c r="S847" i="25"/>
  <c r="L847" i="25"/>
  <c r="B847" i="25"/>
  <c r="A847" i="25"/>
  <c r="S846" i="25"/>
  <c r="L846" i="25"/>
  <c r="T846" i="25" s="1"/>
  <c r="B846" i="25"/>
  <c r="A846" i="25"/>
  <c r="S845" i="25"/>
  <c r="L845" i="25"/>
  <c r="B845" i="25"/>
  <c r="A845" i="25"/>
  <c r="S844" i="25"/>
  <c r="L844" i="25"/>
  <c r="T844" i="25" s="1"/>
  <c r="B844" i="25"/>
  <c r="A844" i="25"/>
  <c r="S843" i="25"/>
  <c r="L843" i="25"/>
  <c r="B843" i="25"/>
  <c r="A843" i="25"/>
  <c r="S842" i="25"/>
  <c r="L842" i="25"/>
  <c r="T842" i="25" s="1"/>
  <c r="B842" i="25"/>
  <c r="A842" i="25"/>
  <c r="S841" i="25"/>
  <c r="L841" i="25"/>
  <c r="B841" i="25"/>
  <c r="A841" i="25"/>
  <c r="S840" i="25"/>
  <c r="L840" i="25"/>
  <c r="T840" i="25" s="1"/>
  <c r="B840" i="25"/>
  <c r="A840" i="25"/>
  <c r="S839" i="25"/>
  <c r="L839" i="25"/>
  <c r="B839" i="25"/>
  <c r="A839" i="25"/>
  <c r="S838" i="25"/>
  <c r="L838" i="25"/>
  <c r="T838" i="25" s="1"/>
  <c r="B838" i="25"/>
  <c r="A838" i="25"/>
  <c r="S837" i="25"/>
  <c r="L837" i="25"/>
  <c r="B837" i="25"/>
  <c r="A837" i="25"/>
  <c r="S836" i="25"/>
  <c r="L836" i="25"/>
  <c r="B836" i="25"/>
  <c r="A836" i="25"/>
  <c r="S835" i="25"/>
  <c r="L835" i="25"/>
  <c r="B835" i="25"/>
  <c r="A835" i="25"/>
  <c r="S834" i="25"/>
  <c r="L834" i="25"/>
  <c r="T834" i="25" s="1"/>
  <c r="B834" i="25"/>
  <c r="A834" i="25"/>
  <c r="S833" i="25"/>
  <c r="L833" i="25"/>
  <c r="B833" i="25"/>
  <c r="A833" i="25"/>
  <c r="S832" i="25"/>
  <c r="L832" i="25"/>
  <c r="T832" i="25" s="1"/>
  <c r="B832" i="25"/>
  <c r="A832" i="25"/>
  <c r="S831" i="25"/>
  <c r="L831" i="25"/>
  <c r="B831" i="25"/>
  <c r="A831" i="25"/>
  <c r="S830" i="25"/>
  <c r="L830" i="25"/>
  <c r="T830" i="25" s="1"/>
  <c r="B830" i="25"/>
  <c r="A830" i="25"/>
  <c r="S829" i="25"/>
  <c r="L829" i="25"/>
  <c r="B829" i="25"/>
  <c r="A829" i="25"/>
  <c r="S828" i="25"/>
  <c r="L828" i="25"/>
  <c r="T828" i="25" s="1"/>
  <c r="B828" i="25"/>
  <c r="A828" i="25"/>
  <c r="S827" i="25"/>
  <c r="L827" i="25"/>
  <c r="B827" i="25"/>
  <c r="A827" i="25"/>
  <c r="S826" i="25"/>
  <c r="L826" i="25"/>
  <c r="B826" i="25"/>
  <c r="A826" i="25"/>
  <c r="S825" i="25"/>
  <c r="L825" i="25"/>
  <c r="T825" i="25" s="1"/>
  <c r="B825" i="25"/>
  <c r="A825" i="25"/>
  <c r="S824" i="25"/>
  <c r="L824" i="25"/>
  <c r="B824" i="25"/>
  <c r="A824" i="25"/>
  <c r="S823" i="25"/>
  <c r="L823" i="25"/>
  <c r="B823" i="25"/>
  <c r="A823" i="25"/>
  <c r="S822" i="25"/>
  <c r="L822" i="25"/>
  <c r="T822" i="25" s="1"/>
  <c r="B822" i="25"/>
  <c r="A822" i="25"/>
  <c r="S821" i="25"/>
  <c r="L821" i="25"/>
  <c r="B821" i="25"/>
  <c r="A821" i="25"/>
  <c r="S820" i="25"/>
  <c r="L820" i="25"/>
  <c r="T820" i="25" s="1"/>
  <c r="B820" i="25"/>
  <c r="A820" i="25"/>
  <c r="S819" i="25"/>
  <c r="L819" i="25"/>
  <c r="B819" i="25"/>
  <c r="A819" i="25"/>
  <c r="S818" i="25"/>
  <c r="L818" i="25"/>
  <c r="T818" i="25" s="1"/>
  <c r="B818" i="25"/>
  <c r="A818" i="25"/>
  <c r="S817" i="25"/>
  <c r="L817" i="25"/>
  <c r="B817" i="25"/>
  <c r="A817" i="25"/>
  <c r="S816" i="25"/>
  <c r="L816" i="25"/>
  <c r="T816" i="25" s="1"/>
  <c r="B816" i="25"/>
  <c r="A816" i="25"/>
  <c r="S815" i="25"/>
  <c r="L815" i="25"/>
  <c r="B815" i="25"/>
  <c r="A815" i="25"/>
  <c r="S814" i="25"/>
  <c r="L814" i="25"/>
  <c r="T814" i="25" s="1"/>
  <c r="B814" i="25"/>
  <c r="A814" i="25"/>
  <c r="S813" i="25"/>
  <c r="L813" i="25"/>
  <c r="B813" i="25"/>
  <c r="A813" i="25"/>
  <c r="S812" i="25"/>
  <c r="L812" i="25"/>
  <c r="T812" i="25" s="1"/>
  <c r="B812" i="25"/>
  <c r="A812" i="25"/>
  <c r="S811" i="25"/>
  <c r="L811" i="25"/>
  <c r="B811" i="25"/>
  <c r="A811" i="25"/>
  <c r="S810" i="25"/>
  <c r="L810" i="25"/>
  <c r="T810" i="25" s="1"/>
  <c r="B810" i="25"/>
  <c r="A810" i="25"/>
  <c r="S809" i="25"/>
  <c r="L809" i="25"/>
  <c r="B809" i="25"/>
  <c r="A809" i="25"/>
  <c r="S808" i="25"/>
  <c r="L808" i="25"/>
  <c r="T808" i="25" s="1"/>
  <c r="B808" i="25"/>
  <c r="A808" i="25"/>
  <c r="S807" i="25"/>
  <c r="L807" i="25"/>
  <c r="B807" i="25"/>
  <c r="A807" i="25"/>
  <c r="S806" i="25"/>
  <c r="L806" i="25"/>
  <c r="T806" i="25" s="1"/>
  <c r="B806" i="25"/>
  <c r="A806" i="25"/>
  <c r="S805" i="25"/>
  <c r="L805" i="25"/>
  <c r="B805" i="25"/>
  <c r="A805" i="25"/>
  <c r="S804" i="25"/>
  <c r="L804" i="25"/>
  <c r="B804" i="25"/>
  <c r="A804" i="25"/>
  <c r="S803" i="25"/>
  <c r="L803" i="25"/>
  <c r="B803" i="25"/>
  <c r="A803" i="25"/>
  <c r="S802" i="25"/>
  <c r="L802" i="25"/>
  <c r="B802" i="25"/>
  <c r="A802" i="25"/>
  <c r="S801" i="25"/>
  <c r="L801" i="25"/>
  <c r="B801" i="25"/>
  <c r="A801" i="25"/>
  <c r="S800" i="25"/>
  <c r="L800" i="25"/>
  <c r="T800" i="25" s="1"/>
  <c r="B800" i="25"/>
  <c r="A800" i="25"/>
  <c r="S799" i="25"/>
  <c r="L799" i="25"/>
  <c r="B799" i="25"/>
  <c r="A799" i="25"/>
  <c r="S798" i="25"/>
  <c r="L798" i="25"/>
  <c r="T798" i="25" s="1"/>
  <c r="B798" i="25"/>
  <c r="A798" i="25"/>
  <c r="S797" i="25"/>
  <c r="L797" i="25"/>
  <c r="B797" i="25"/>
  <c r="A797" i="25"/>
  <c r="S796" i="25"/>
  <c r="L796" i="25"/>
  <c r="T796" i="25" s="1"/>
  <c r="B796" i="25"/>
  <c r="A796" i="25"/>
  <c r="S795" i="25"/>
  <c r="L795" i="25"/>
  <c r="B795" i="25"/>
  <c r="A795" i="25"/>
  <c r="S794" i="25"/>
  <c r="L794" i="25"/>
  <c r="T794" i="25" s="1"/>
  <c r="B794" i="25"/>
  <c r="A794" i="25"/>
  <c r="S793" i="25"/>
  <c r="L793" i="25"/>
  <c r="B793" i="25"/>
  <c r="A793" i="25"/>
  <c r="S792" i="25"/>
  <c r="L792" i="25"/>
  <c r="T792" i="25" s="1"/>
  <c r="B792" i="25"/>
  <c r="A792" i="25"/>
  <c r="S791" i="25"/>
  <c r="L791" i="25"/>
  <c r="B791" i="25"/>
  <c r="A791" i="25"/>
  <c r="S790" i="25"/>
  <c r="L790" i="25"/>
  <c r="T790" i="25" s="1"/>
  <c r="B790" i="25"/>
  <c r="A790" i="25"/>
  <c r="S789" i="25"/>
  <c r="L789" i="25"/>
  <c r="B789" i="25"/>
  <c r="A789" i="25"/>
  <c r="S788" i="25"/>
  <c r="L788" i="25"/>
  <c r="B788" i="25"/>
  <c r="A788" i="25"/>
  <c r="S787" i="25"/>
  <c r="L787" i="25"/>
  <c r="B787" i="25"/>
  <c r="A787" i="25"/>
  <c r="S786" i="25"/>
  <c r="L786" i="25"/>
  <c r="T786" i="25" s="1"/>
  <c r="B786" i="25"/>
  <c r="A786" i="25"/>
  <c r="S785" i="25"/>
  <c r="L785" i="25"/>
  <c r="B785" i="25"/>
  <c r="A785" i="25"/>
  <c r="S784" i="25"/>
  <c r="L784" i="25"/>
  <c r="T784" i="25" s="1"/>
  <c r="B784" i="25"/>
  <c r="A784" i="25"/>
  <c r="S783" i="25"/>
  <c r="L783" i="25"/>
  <c r="B783" i="25"/>
  <c r="A783" i="25"/>
  <c r="S782" i="25"/>
  <c r="L782" i="25"/>
  <c r="T782" i="25" s="1"/>
  <c r="B782" i="25"/>
  <c r="A782" i="25"/>
  <c r="S781" i="25"/>
  <c r="L781" i="25"/>
  <c r="B781" i="25"/>
  <c r="A781" i="25"/>
  <c r="S780" i="25"/>
  <c r="L780" i="25"/>
  <c r="T780" i="25" s="1"/>
  <c r="B780" i="25"/>
  <c r="A780" i="25"/>
  <c r="S779" i="25"/>
  <c r="L779" i="25"/>
  <c r="B779" i="25"/>
  <c r="A779" i="25"/>
  <c r="S778" i="25"/>
  <c r="L778" i="25"/>
  <c r="T778" i="25" s="1"/>
  <c r="B778" i="25"/>
  <c r="A778" i="25"/>
  <c r="S777" i="25"/>
  <c r="L777" i="25"/>
  <c r="B777" i="25"/>
  <c r="A777" i="25"/>
  <c r="S776" i="25"/>
  <c r="L776" i="25"/>
  <c r="T776" i="25" s="1"/>
  <c r="B776" i="25"/>
  <c r="A776" i="25"/>
  <c r="S775" i="25"/>
  <c r="L775" i="25"/>
  <c r="B775" i="25"/>
  <c r="A775" i="25"/>
  <c r="S774" i="25"/>
  <c r="L774" i="25"/>
  <c r="T774" i="25" s="1"/>
  <c r="B774" i="25"/>
  <c r="A774" i="25"/>
  <c r="S773" i="25"/>
  <c r="L773" i="25"/>
  <c r="B773" i="25"/>
  <c r="A773" i="25"/>
  <c r="S772" i="25"/>
  <c r="L772" i="25"/>
  <c r="T772" i="25" s="1"/>
  <c r="B772" i="25"/>
  <c r="A772" i="25"/>
  <c r="S771" i="25"/>
  <c r="L771" i="25"/>
  <c r="B771" i="25"/>
  <c r="A771" i="25"/>
  <c r="S770" i="25"/>
  <c r="L770" i="25"/>
  <c r="T770" i="25" s="1"/>
  <c r="B770" i="25"/>
  <c r="A770" i="25"/>
  <c r="S769" i="25"/>
  <c r="L769" i="25"/>
  <c r="B769" i="25"/>
  <c r="A769" i="25"/>
  <c r="S768" i="25"/>
  <c r="L768" i="25"/>
  <c r="T768" i="25" s="1"/>
  <c r="B768" i="25"/>
  <c r="A768" i="25"/>
  <c r="S767" i="25"/>
  <c r="L767" i="25"/>
  <c r="B767" i="25"/>
  <c r="A767" i="25"/>
  <c r="S766" i="25"/>
  <c r="L766" i="25"/>
  <c r="T766" i="25" s="1"/>
  <c r="B766" i="25"/>
  <c r="A766" i="25"/>
  <c r="S765" i="25"/>
  <c r="L765" i="25"/>
  <c r="B765" i="25"/>
  <c r="A765" i="25"/>
  <c r="S764" i="25"/>
  <c r="L764" i="25"/>
  <c r="T764" i="25" s="1"/>
  <c r="B764" i="25"/>
  <c r="A764" i="25"/>
  <c r="S763" i="25"/>
  <c r="L763" i="25"/>
  <c r="B763" i="25"/>
  <c r="A763" i="25"/>
  <c r="S762" i="25"/>
  <c r="L762" i="25"/>
  <c r="T762" i="25" s="1"/>
  <c r="B762" i="25"/>
  <c r="A762" i="25"/>
  <c r="S761" i="25"/>
  <c r="L761" i="25"/>
  <c r="B761" i="25"/>
  <c r="A761" i="25"/>
  <c r="S760" i="25"/>
  <c r="L760" i="25"/>
  <c r="T760" i="25" s="1"/>
  <c r="B760" i="25"/>
  <c r="A760" i="25"/>
  <c r="S759" i="25"/>
  <c r="L759" i="25"/>
  <c r="B759" i="25"/>
  <c r="A759" i="25"/>
  <c r="S758" i="25"/>
  <c r="L758" i="25"/>
  <c r="B758" i="25"/>
  <c r="A758" i="25"/>
  <c r="S757" i="25"/>
  <c r="L757" i="25"/>
  <c r="T757" i="25" s="1"/>
  <c r="B757" i="25"/>
  <c r="A757" i="25"/>
  <c r="S756" i="25"/>
  <c r="L756" i="25"/>
  <c r="B756" i="25"/>
  <c r="A756" i="25"/>
  <c r="S755" i="25"/>
  <c r="L755" i="25"/>
  <c r="B755" i="25"/>
  <c r="A755" i="25"/>
  <c r="S754" i="25"/>
  <c r="L754" i="25"/>
  <c r="T754" i="25" s="1"/>
  <c r="B754" i="25"/>
  <c r="A754" i="25"/>
  <c r="S753" i="25"/>
  <c r="L753" i="25"/>
  <c r="B753" i="25"/>
  <c r="A753" i="25"/>
  <c r="S752" i="25"/>
  <c r="L752" i="25"/>
  <c r="T752" i="25" s="1"/>
  <c r="B752" i="25"/>
  <c r="A752" i="25"/>
  <c r="S751" i="25"/>
  <c r="L751" i="25"/>
  <c r="B751" i="25"/>
  <c r="A751" i="25"/>
  <c r="S750" i="25"/>
  <c r="L750" i="25"/>
  <c r="T750" i="25" s="1"/>
  <c r="B750" i="25"/>
  <c r="A750" i="25"/>
  <c r="S749" i="25"/>
  <c r="L749" i="25"/>
  <c r="B749" i="25"/>
  <c r="A749" i="25"/>
  <c r="S748" i="25"/>
  <c r="L748" i="25"/>
  <c r="B748" i="25"/>
  <c r="A748" i="25"/>
  <c r="S747" i="25"/>
  <c r="L747" i="25"/>
  <c r="B747" i="25"/>
  <c r="A747" i="25"/>
  <c r="S746" i="25"/>
  <c r="L746" i="25"/>
  <c r="B746" i="25"/>
  <c r="A746" i="25"/>
  <c r="S745" i="25"/>
  <c r="L745" i="25"/>
  <c r="B745" i="25"/>
  <c r="A745" i="25"/>
  <c r="S744" i="25"/>
  <c r="L744" i="25"/>
  <c r="T744" i="25" s="1"/>
  <c r="B744" i="25"/>
  <c r="A744" i="25"/>
  <c r="S743" i="25"/>
  <c r="L743" i="25"/>
  <c r="B743" i="25"/>
  <c r="A743" i="25"/>
  <c r="S742" i="25"/>
  <c r="L742" i="25"/>
  <c r="B742" i="25"/>
  <c r="A742" i="25"/>
  <c r="S741" i="25"/>
  <c r="L741" i="25"/>
  <c r="T741" i="25" s="1"/>
  <c r="B741" i="25"/>
  <c r="A741" i="25"/>
  <c r="S740" i="25"/>
  <c r="L740" i="25"/>
  <c r="B740" i="25"/>
  <c r="A740" i="25"/>
  <c r="S739" i="25"/>
  <c r="L739" i="25"/>
  <c r="T739" i="25" s="1"/>
  <c r="B739" i="25"/>
  <c r="A739" i="25"/>
  <c r="S738" i="25"/>
  <c r="L738" i="25"/>
  <c r="B738" i="25"/>
  <c r="A738" i="25"/>
  <c r="S737" i="25"/>
  <c r="L737" i="25"/>
  <c r="T737" i="25" s="1"/>
  <c r="B737" i="25"/>
  <c r="A737" i="25"/>
  <c r="S736" i="25"/>
  <c r="L736" i="25"/>
  <c r="B736" i="25"/>
  <c r="A736" i="25"/>
  <c r="S735" i="25"/>
  <c r="L735" i="25"/>
  <c r="T735" i="25" s="1"/>
  <c r="B735" i="25"/>
  <c r="A735" i="25"/>
  <c r="S734" i="25"/>
  <c r="L734" i="25"/>
  <c r="T734" i="25" s="1"/>
  <c r="B734" i="25"/>
  <c r="A734" i="25"/>
  <c r="S733" i="25"/>
  <c r="L733" i="25"/>
  <c r="B733" i="25"/>
  <c r="A733" i="25"/>
  <c r="S732" i="25"/>
  <c r="L732" i="25"/>
  <c r="T732" i="25" s="1"/>
  <c r="B732" i="25"/>
  <c r="A732" i="25"/>
  <c r="S731" i="25"/>
  <c r="L731" i="25"/>
  <c r="B731" i="25"/>
  <c r="A731" i="25"/>
  <c r="S730" i="25"/>
  <c r="L730" i="25"/>
  <c r="B730" i="25"/>
  <c r="A730" i="25"/>
  <c r="S729" i="25"/>
  <c r="L729" i="25"/>
  <c r="B729" i="25"/>
  <c r="A729" i="25"/>
  <c r="S728" i="25"/>
  <c r="L728" i="25"/>
  <c r="B728" i="25"/>
  <c r="A728" i="25"/>
  <c r="S727" i="25"/>
  <c r="L727" i="25"/>
  <c r="B727" i="25"/>
  <c r="A727" i="25"/>
  <c r="S726" i="25"/>
  <c r="L726" i="25"/>
  <c r="T726" i="25" s="1"/>
  <c r="B726" i="25"/>
  <c r="A726" i="25"/>
  <c r="S725" i="25"/>
  <c r="L725" i="25"/>
  <c r="B725" i="25"/>
  <c r="A725" i="25"/>
  <c r="S724" i="25"/>
  <c r="L724" i="25"/>
  <c r="B724" i="25"/>
  <c r="A724" i="25"/>
  <c r="S723" i="25"/>
  <c r="L723" i="25"/>
  <c r="B723" i="25"/>
  <c r="A723" i="25"/>
  <c r="S722" i="25"/>
  <c r="L722" i="25"/>
  <c r="B722" i="25"/>
  <c r="A722" i="25"/>
  <c r="S721" i="25"/>
  <c r="L721" i="25"/>
  <c r="B721" i="25"/>
  <c r="A721" i="25"/>
  <c r="S720" i="25"/>
  <c r="L720" i="25"/>
  <c r="B720" i="25"/>
  <c r="A720" i="25"/>
  <c r="S719" i="25"/>
  <c r="L719" i="25"/>
  <c r="T719" i="25" s="1"/>
  <c r="B719" i="25"/>
  <c r="A719" i="25"/>
  <c r="S718" i="25"/>
  <c r="L718" i="25"/>
  <c r="B718" i="25"/>
  <c r="A718" i="25"/>
  <c r="S717" i="25"/>
  <c r="L717" i="25"/>
  <c r="B717" i="25"/>
  <c r="A717" i="25"/>
  <c r="S716" i="25"/>
  <c r="L716" i="25"/>
  <c r="B716" i="25"/>
  <c r="A716" i="25"/>
  <c r="S715" i="25"/>
  <c r="L715" i="25"/>
  <c r="B715" i="25"/>
  <c r="A715" i="25"/>
  <c r="S714" i="25"/>
  <c r="L714" i="25"/>
  <c r="B714" i="25"/>
  <c r="A714" i="25"/>
  <c r="S713" i="25"/>
  <c r="L713" i="25"/>
  <c r="B713" i="25"/>
  <c r="A713" i="25"/>
  <c r="S712" i="25"/>
  <c r="L712" i="25"/>
  <c r="B712" i="25"/>
  <c r="A712" i="25"/>
  <c r="S711" i="25"/>
  <c r="L711" i="25"/>
  <c r="B711" i="25"/>
  <c r="A711" i="25"/>
  <c r="S710" i="25"/>
  <c r="L710" i="25"/>
  <c r="B710" i="25"/>
  <c r="A710" i="25"/>
  <c r="S709" i="25"/>
  <c r="L709" i="25"/>
  <c r="B709" i="25"/>
  <c r="A709" i="25"/>
  <c r="S708" i="25"/>
  <c r="L708" i="25"/>
  <c r="B708" i="25"/>
  <c r="A708" i="25"/>
  <c r="S707" i="25"/>
  <c r="L707" i="25"/>
  <c r="B707" i="25"/>
  <c r="A707" i="25"/>
  <c r="S706" i="25"/>
  <c r="L706" i="25"/>
  <c r="B706" i="25"/>
  <c r="A706" i="25"/>
  <c r="S705" i="25"/>
  <c r="L705" i="25"/>
  <c r="B705" i="25"/>
  <c r="A705" i="25"/>
  <c r="S704" i="25"/>
  <c r="L704" i="25"/>
  <c r="B704" i="25"/>
  <c r="A704" i="25"/>
  <c r="S703" i="25"/>
  <c r="L703" i="25"/>
  <c r="B703" i="25"/>
  <c r="A703" i="25"/>
  <c r="S702" i="25"/>
  <c r="L702" i="25"/>
  <c r="B702" i="25"/>
  <c r="A702" i="25"/>
  <c r="S701" i="25"/>
  <c r="L701" i="25"/>
  <c r="B701" i="25"/>
  <c r="A701" i="25"/>
  <c r="S700" i="25"/>
  <c r="L700" i="25"/>
  <c r="T700" i="25" s="1"/>
  <c r="B700" i="25"/>
  <c r="A700" i="25"/>
  <c r="S699" i="25"/>
  <c r="L699" i="25"/>
  <c r="T699" i="25" s="1"/>
  <c r="B699" i="25"/>
  <c r="A699" i="25"/>
  <c r="S698" i="25"/>
  <c r="L698" i="25"/>
  <c r="T698" i="25" s="1"/>
  <c r="B698" i="25"/>
  <c r="A698" i="25"/>
  <c r="S697" i="25"/>
  <c r="L697" i="25"/>
  <c r="B697" i="25"/>
  <c r="A697" i="25"/>
  <c r="S696" i="25"/>
  <c r="L696" i="25"/>
  <c r="T696" i="25" s="1"/>
  <c r="B696" i="25"/>
  <c r="A696" i="25"/>
  <c r="S695" i="25"/>
  <c r="L695" i="25"/>
  <c r="B695" i="25"/>
  <c r="A695" i="25"/>
  <c r="S694" i="25"/>
  <c r="L694" i="25"/>
  <c r="T694" i="25" s="1"/>
  <c r="B694" i="25"/>
  <c r="A694" i="25"/>
  <c r="S693" i="25"/>
  <c r="L693" i="25"/>
  <c r="B693" i="25"/>
  <c r="A693" i="25"/>
  <c r="S692" i="25"/>
  <c r="L692" i="25"/>
  <c r="T692" i="25" s="1"/>
  <c r="B692" i="25"/>
  <c r="A692" i="25"/>
  <c r="S691" i="25"/>
  <c r="L691" i="25"/>
  <c r="B691" i="25"/>
  <c r="A691" i="25"/>
  <c r="S690" i="25"/>
  <c r="L690" i="25"/>
  <c r="T690" i="25" s="1"/>
  <c r="B690" i="25"/>
  <c r="A690" i="25"/>
  <c r="S689" i="25"/>
  <c r="L689" i="25"/>
  <c r="B689" i="25"/>
  <c r="A689" i="25"/>
  <c r="S688" i="25"/>
  <c r="L688" i="25"/>
  <c r="B688" i="25"/>
  <c r="A688" i="25"/>
  <c r="S687" i="25"/>
  <c r="L687" i="25"/>
  <c r="T687" i="25" s="1"/>
  <c r="B687" i="25"/>
  <c r="A687" i="25"/>
  <c r="S686" i="25"/>
  <c r="L686" i="25"/>
  <c r="B686" i="25"/>
  <c r="A686" i="25"/>
  <c r="S685" i="25"/>
  <c r="L685" i="25"/>
  <c r="B685" i="25"/>
  <c r="A685" i="25"/>
  <c r="S684" i="25"/>
  <c r="L684" i="25"/>
  <c r="B684" i="25"/>
  <c r="A684" i="25"/>
  <c r="S683" i="25"/>
  <c r="L683" i="25"/>
  <c r="T683" i="25" s="1"/>
  <c r="B683" i="25"/>
  <c r="A683" i="25"/>
  <c r="S682" i="25"/>
  <c r="L682" i="25"/>
  <c r="B682" i="25"/>
  <c r="A682" i="25"/>
  <c r="S681" i="25"/>
  <c r="L681" i="25"/>
  <c r="T681" i="25" s="1"/>
  <c r="B681" i="25"/>
  <c r="A681" i="25"/>
  <c r="S680" i="25"/>
  <c r="L680" i="25"/>
  <c r="B680" i="25"/>
  <c r="A680" i="25"/>
  <c r="S679" i="25"/>
  <c r="L679" i="25"/>
  <c r="T679" i="25" s="1"/>
  <c r="B679" i="25"/>
  <c r="A679" i="25"/>
  <c r="S678" i="25"/>
  <c r="L678" i="25"/>
  <c r="B678" i="25"/>
  <c r="A678" i="25"/>
  <c r="S677" i="25"/>
  <c r="L677" i="25"/>
  <c r="B677" i="25"/>
  <c r="A677" i="25"/>
  <c r="S676" i="25"/>
  <c r="L676" i="25"/>
  <c r="T676" i="25" s="1"/>
  <c r="B676" i="25"/>
  <c r="A676" i="25"/>
  <c r="S675" i="25"/>
  <c r="L675" i="25"/>
  <c r="B675" i="25"/>
  <c r="A675" i="25"/>
  <c r="S674" i="25"/>
  <c r="L674" i="25"/>
  <c r="B674" i="25"/>
  <c r="A674" i="25"/>
  <c r="S673" i="25"/>
  <c r="L673" i="25"/>
  <c r="B673" i="25"/>
  <c r="A673" i="25"/>
  <c r="S672" i="25"/>
  <c r="L672" i="25"/>
  <c r="B672" i="25"/>
  <c r="A672" i="25"/>
  <c r="S671" i="25"/>
  <c r="L671" i="25"/>
  <c r="B671" i="25"/>
  <c r="A671" i="25"/>
  <c r="S670" i="25"/>
  <c r="L670" i="25"/>
  <c r="B670" i="25"/>
  <c r="A670" i="25"/>
  <c r="S669" i="25"/>
  <c r="L669" i="25"/>
  <c r="T669" i="25" s="1"/>
  <c r="B669" i="25"/>
  <c r="A669" i="25"/>
  <c r="S668" i="25"/>
  <c r="L668" i="25"/>
  <c r="B668" i="25"/>
  <c r="A668" i="25"/>
  <c r="S667" i="25"/>
  <c r="L667" i="25"/>
  <c r="T667" i="25" s="1"/>
  <c r="B667" i="25"/>
  <c r="A667" i="25"/>
  <c r="S666" i="25"/>
  <c r="L666" i="25"/>
  <c r="B666" i="25"/>
  <c r="A666" i="25"/>
  <c r="S665" i="25"/>
  <c r="L665" i="25"/>
  <c r="T665" i="25" s="1"/>
  <c r="B665" i="25"/>
  <c r="A665" i="25"/>
  <c r="S664" i="25"/>
  <c r="L664" i="25"/>
  <c r="B664" i="25"/>
  <c r="A664" i="25"/>
  <c r="S663" i="25"/>
  <c r="L663" i="25"/>
  <c r="T663" i="25" s="1"/>
  <c r="B663" i="25"/>
  <c r="A663" i="25"/>
  <c r="S662" i="25"/>
  <c r="L662" i="25"/>
  <c r="B662" i="25"/>
  <c r="A662" i="25"/>
  <c r="S661" i="25"/>
  <c r="L661" i="25"/>
  <c r="T661" i="25" s="1"/>
  <c r="B661" i="25"/>
  <c r="A661" i="25"/>
  <c r="S660" i="25"/>
  <c r="L660" i="25"/>
  <c r="B660" i="25"/>
  <c r="A660" i="25"/>
  <c r="S659" i="25"/>
  <c r="L659" i="25"/>
  <c r="T659" i="25" s="1"/>
  <c r="B659" i="25"/>
  <c r="A659" i="25"/>
  <c r="S658" i="25"/>
  <c r="L658" i="25"/>
  <c r="B658" i="25"/>
  <c r="A658" i="25"/>
  <c r="S657" i="25"/>
  <c r="L657" i="25"/>
  <c r="T657" i="25" s="1"/>
  <c r="B657" i="25"/>
  <c r="A657" i="25"/>
  <c r="S656" i="25"/>
  <c r="L656" i="25"/>
  <c r="B656" i="25"/>
  <c r="A656" i="25"/>
  <c r="S655" i="25"/>
  <c r="L655" i="25"/>
  <c r="T655" i="25" s="1"/>
  <c r="B655" i="25"/>
  <c r="A655" i="25"/>
  <c r="S654" i="25"/>
  <c r="L654" i="25"/>
  <c r="B654" i="25"/>
  <c r="A654" i="25"/>
  <c r="S653" i="25"/>
  <c r="L653" i="25"/>
  <c r="B653" i="25"/>
  <c r="A653" i="25"/>
  <c r="S652" i="25"/>
  <c r="L652" i="25"/>
  <c r="T652" i="25" s="1"/>
  <c r="B652" i="25"/>
  <c r="A652" i="25"/>
  <c r="S651" i="25"/>
  <c r="L651" i="25"/>
  <c r="B651" i="25"/>
  <c r="A651" i="25"/>
  <c r="S650" i="25"/>
  <c r="L650" i="25"/>
  <c r="B650" i="25"/>
  <c r="A650" i="25"/>
  <c r="S649" i="25"/>
  <c r="L649" i="25"/>
  <c r="B649" i="25"/>
  <c r="A649" i="25"/>
  <c r="S648" i="25"/>
  <c r="L648" i="25"/>
  <c r="B648" i="25"/>
  <c r="A648" i="25"/>
  <c r="S647" i="25"/>
  <c r="L647" i="25"/>
  <c r="T647" i="25" s="1"/>
  <c r="B647" i="25"/>
  <c r="A647" i="25"/>
  <c r="S646" i="25"/>
  <c r="L646" i="25"/>
  <c r="T646" i="25" s="1"/>
  <c r="B646" i="25"/>
  <c r="A646" i="25"/>
  <c r="S645" i="25"/>
  <c r="L645" i="25"/>
  <c r="T645" i="25" s="1"/>
  <c r="B645" i="25"/>
  <c r="A645" i="25"/>
  <c r="S644" i="25"/>
  <c r="L644" i="25"/>
  <c r="T644" i="25" s="1"/>
  <c r="B644" i="25"/>
  <c r="A644" i="25"/>
  <c r="S643" i="25"/>
  <c r="L643" i="25"/>
  <c r="T643" i="25" s="1"/>
  <c r="B643" i="25"/>
  <c r="A643" i="25"/>
  <c r="S642" i="25"/>
  <c r="L642" i="25"/>
  <c r="B642" i="25"/>
  <c r="A642" i="25"/>
  <c r="S641" i="25"/>
  <c r="L641" i="25"/>
  <c r="T641" i="25" s="1"/>
  <c r="B641" i="25"/>
  <c r="A641" i="25"/>
  <c r="S640" i="25"/>
  <c r="L640" i="25"/>
  <c r="B640" i="25"/>
  <c r="A640" i="25"/>
  <c r="S639" i="25"/>
  <c r="L639" i="25"/>
  <c r="T639" i="25" s="1"/>
  <c r="B639" i="25"/>
  <c r="A639" i="25"/>
  <c r="S638" i="25"/>
  <c r="L638" i="25"/>
  <c r="B638" i="25"/>
  <c r="A638" i="25"/>
  <c r="S637" i="25"/>
  <c r="L637" i="25"/>
  <c r="B637" i="25"/>
  <c r="A637" i="25"/>
  <c r="S636" i="25"/>
  <c r="L636" i="25"/>
  <c r="T636" i="25" s="1"/>
  <c r="B636" i="25"/>
  <c r="A636" i="25"/>
  <c r="S635" i="25"/>
  <c r="L635" i="25"/>
  <c r="B635" i="25"/>
  <c r="A635" i="25"/>
  <c r="S634" i="25"/>
  <c r="L634" i="25"/>
  <c r="B634" i="25"/>
  <c r="A634" i="25"/>
  <c r="S633" i="25"/>
  <c r="L633" i="25"/>
  <c r="B633" i="25"/>
  <c r="A633" i="25"/>
  <c r="S632" i="25"/>
  <c r="L632" i="25"/>
  <c r="B632" i="25"/>
  <c r="A632" i="25"/>
  <c r="S631" i="25"/>
  <c r="L631" i="25"/>
  <c r="B631" i="25"/>
  <c r="A631" i="25"/>
  <c r="S630" i="25"/>
  <c r="L630" i="25"/>
  <c r="B630" i="25"/>
  <c r="A630" i="25"/>
  <c r="S629" i="25"/>
  <c r="L629" i="25"/>
  <c r="B629" i="25"/>
  <c r="A629" i="25"/>
  <c r="S628" i="25"/>
  <c r="L628" i="25"/>
  <c r="T628" i="25" s="1"/>
  <c r="B628" i="25"/>
  <c r="A628" i="25"/>
  <c r="S627" i="25"/>
  <c r="L627" i="25"/>
  <c r="B627" i="25"/>
  <c r="A627" i="25"/>
  <c r="S626" i="25"/>
  <c r="L626" i="25"/>
  <c r="T626" i="25" s="1"/>
  <c r="B626" i="25"/>
  <c r="A626" i="25"/>
  <c r="S625" i="25"/>
  <c r="L625" i="25"/>
  <c r="T625" i="25" s="1"/>
  <c r="B625" i="25"/>
  <c r="A625" i="25"/>
  <c r="S624" i="25"/>
  <c r="L624" i="25"/>
  <c r="T624" i="25" s="1"/>
  <c r="B624" i="25"/>
  <c r="A624" i="25"/>
  <c r="S623" i="25"/>
  <c r="L623" i="25"/>
  <c r="T623" i="25" s="1"/>
  <c r="B623" i="25"/>
  <c r="A623" i="25"/>
  <c r="S622" i="25"/>
  <c r="L622" i="25"/>
  <c r="B622" i="25"/>
  <c r="A622" i="25"/>
  <c r="S621" i="25"/>
  <c r="L621" i="25"/>
  <c r="T621" i="25" s="1"/>
  <c r="B621" i="25"/>
  <c r="A621" i="25"/>
  <c r="S620" i="25"/>
  <c r="L620" i="25"/>
  <c r="T620" i="25" s="1"/>
  <c r="B620" i="25"/>
  <c r="A620" i="25"/>
  <c r="S619" i="25"/>
  <c r="L619" i="25"/>
  <c r="T619" i="25" s="1"/>
  <c r="B619" i="25"/>
  <c r="A619" i="25"/>
  <c r="S618" i="25"/>
  <c r="L618" i="25"/>
  <c r="T618" i="25" s="1"/>
  <c r="B618" i="25"/>
  <c r="A618" i="25"/>
  <c r="S617" i="25"/>
  <c r="L617" i="25"/>
  <c r="T617" i="25" s="1"/>
  <c r="B617" i="25"/>
  <c r="A617" i="25"/>
  <c r="S616" i="25"/>
  <c r="L616" i="25"/>
  <c r="B616" i="25"/>
  <c r="A616" i="25"/>
  <c r="S615" i="25"/>
  <c r="L615" i="25"/>
  <c r="T615" i="25" s="1"/>
  <c r="B615" i="25"/>
  <c r="A615" i="25"/>
  <c r="S614" i="25"/>
  <c r="L614" i="25"/>
  <c r="B614" i="25"/>
  <c r="A614" i="25"/>
  <c r="S613" i="25"/>
  <c r="L613" i="25"/>
  <c r="T613" i="25" s="1"/>
  <c r="B613" i="25"/>
  <c r="A613" i="25"/>
  <c r="S612" i="25"/>
  <c r="L612" i="25"/>
  <c r="B612" i="25"/>
  <c r="A612" i="25"/>
  <c r="S611" i="25"/>
  <c r="L611" i="25"/>
  <c r="T611" i="25" s="1"/>
  <c r="B611" i="25"/>
  <c r="A611" i="25"/>
  <c r="S610" i="25"/>
  <c r="L610" i="25"/>
  <c r="B610" i="25"/>
  <c r="A610" i="25"/>
  <c r="S609" i="25"/>
  <c r="L609" i="25"/>
  <c r="T609" i="25" s="1"/>
  <c r="B609" i="25"/>
  <c r="A609" i="25"/>
  <c r="S608" i="25"/>
  <c r="L608" i="25"/>
  <c r="B608" i="25"/>
  <c r="A608" i="25"/>
  <c r="S607" i="25"/>
  <c r="L607" i="25"/>
  <c r="T607" i="25" s="1"/>
  <c r="B607" i="25"/>
  <c r="A607" i="25"/>
  <c r="S606" i="25"/>
  <c r="L606" i="25"/>
  <c r="B606" i="25"/>
  <c r="A606" i="25"/>
  <c r="S605" i="25"/>
  <c r="L605" i="25"/>
  <c r="B605" i="25"/>
  <c r="A605" i="25"/>
  <c r="S604" i="25"/>
  <c r="L604" i="25"/>
  <c r="T604" i="25" s="1"/>
  <c r="B604" i="25"/>
  <c r="A604" i="25"/>
  <c r="S603" i="25"/>
  <c r="L603" i="25"/>
  <c r="B603" i="25"/>
  <c r="A603" i="25"/>
  <c r="S602" i="25"/>
  <c r="L602" i="25"/>
  <c r="B602" i="25"/>
  <c r="A602" i="25"/>
  <c r="S601" i="25"/>
  <c r="L601" i="25"/>
  <c r="T601" i="25" s="1"/>
  <c r="B601" i="25"/>
  <c r="A601" i="25"/>
  <c r="S600" i="25"/>
  <c r="L600" i="25"/>
  <c r="B600" i="25"/>
  <c r="A600" i="25"/>
  <c r="S599" i="25"/>
  <c r="L599" i="25"/>
  <c r="T599" i="25" s="1"/>
  <c r="B599" i="25"/>
  <c r="A599" i="25"/>
  <c r="S598" i="25"/>
  <c r="L598" i="25"/>
  <c r="T598" i="25" s="1"/>
  <c r="B598" i="25"/>
  <c r="A598" i="25"/>
  <c r="S597" i="25"/>
  <c r="L597" i="25"/>
  <c r="B597" i="25"/>
  <c r="A597" i="25"/>
  <c r="S596" i="25"/>
  <c r="L596" i="25"/>
  <c r="T596" i="25" s="1"/>
  <c r="B596" i="25"/>
  <c r="A596" i="25"/>
  <c r="S595" i="25"/>
  <c r="L595" i="25"/>
  <c r="B595" i="25"/>
  <c r="A595" i="25"/>
  <c r="S594" i="25"/>
  <c r="L594" i="25"/>
  <c r="B594" i="25"/>
  <c r="A594" i="25"/>
  <c r="S593" i="25"/>
  <c r="L593" i="25"/>
  <c r="B593" i="25"/>
  <c r="A593" i="25"/>
  <c r="S592" i="25"/>
  <c r="L592" i="25"/>
  <c r="T592" i="25" s="1"/>
  <c r="B592" i="25"/>
  <c r="A592" i="25"/>
  <c r="S591" i="25"/>
  <c r="L591" i="25"/>
  <c r="B591" i="25"/>
  <c r="A591" i="25"/>
  <c r="S590" i="25"/>
  <c r="L590" i="25"/>
  <c r="B590" i="25"/>
  <c r="A590" i="25"/>
  <c r="S589" i="25"/>
  <c r="L589" i="25"/>
  <c r="T589" i="25" s="1"/>
  <c r="B589" i="25"/>
  <c r="A589" i="25"/>
  <c r="S588" i="25"/>
  <c r="L588" i="25"/>
  <c r="B588" i="25"/>
  <c r="A588" i="25"/>
  <c r="S587" i="25"/>
  <c r="L587" i="25"/>
  <c r="B587" i="25"/>
  <c r="A587" i="25"/>
  <c r="S586" i="25"/>
  <c r="L586" i="25"/>
  <c r="B586" i="25"/>
  <c r="A586" i="25"/>
  <c r="S585" i="25"/>
  <c r="L585" i="25"/>
  <c r="T585" i="25" s="1"/>
  <c r="B585" i="25"/>
  <c r="A585" i="25"/>
  <c r="S584" i="25"/>
  <c r="L584" i="25"/>
  <c r="B584" i="25"/>
  <c r="A584" i="25"/>
  <c r="S583" i="25"/>
  <c r="L583" i="25"/>
  <c r="B583" i="25"/>
  <c r="A583" i="25"/>
  <c r="S582" i="25"/>
  <c r="L582" i="25"/>
  <c r="T582" i="25" s="1"/>
  <c r="B582" i="25"/>
  <c r="A582" i="25"/>
  <c r="S581" i="25"/>
  <c r="L581" i="25"/>
  <c r="B581" i="25"/>
  <c r="A581" i="25"/>
  <c r="S580" i="25"/>
  <c r="L580" i="25"/>
  <c r="T580" i="25" s="1"/>
  <c r="B580" i="25"/>
  <c r="A580" i="25"/>
  <c r="S579" i="25"/>
  <c r="L579" i="25"/>
  <c r="B579" i="25"/>
  <c r="A579" i="25"/>
  <c r="S578" i="25"/>
  <c r="L578" i="25"/>
  <c r="B578" i="25"/>
  <c r="A578" i="25"/>
  <c r="S577" i="25"/>
  <c r="L577" i="25"/>
  <c r="T577" i="25" s="1"/>
  <c r="B577" i="25"/>
  <c r="A577" i="25"/>
  <c r="S576" i="25"/>
  <c r="L576" i="25"/>
  <c r="B576" i="25"/>
  <c r="A576" i="25"/>
  <c r="S575" i="25"/>
  <c r="L575" i="25"/>
  <c r="B575" i="25"/>
  <c r="A575" i="25"/>
  <c r="S574" i="25"/>
  <c r="L574" i="25"/>
  <c r="B574" i="25"/>
  <c r="A574" i="25"/>
  <c r="S573" i="25"/>
  <c r="L573" i="25"/>
  <c r="B573" i="25"/>
  <c r="A573" i="25"/>
  <c r="S572" i="25"/>
  <c r="L572" i="25"/>
  <c r="B572" i="25"/>
  <c r="A572" i="25"/>
  <c r="S571" i="25"/>
  <c r="L571" i="25"/>
  <c r="B571" i="25"/>
  <c r="A571" i="25"/>
  <c r="S570" i="25"/>
  <c r="L570" i="25"/>
  <c r="B570" i="25"/>
  <c r="A570" i="25"/>
  <c r="S569" i="25"/>
  <c r="L569" i="25"/>
  <c r="B569" i="25"/>
  <c r="A569" i="25"/>
  <c r="S568" i="25"/>
  <c r="L568" i="25"/>
  <c r="B568" i="25"/>
  <c r="A568" i="25"/>
  <c r="S567" i="25"/>
  <c r="L567" i="25"/>
  <c r="T567" i="25" s="1"/>
  <c r="B567" i="25"/>
  <c r="A567" i="25"/>
  <c r="S566" i="25"/>
  <c r="L566" i="25"/>
  <c r="B566" i="25"/>
  <c r="A566" i="25"/>
  <c r="S565" i="25"/>
  <c r="L565" i="25"/>
  <c r="T565" i="25" s="1"/>
  <c r="B565" i="25"/>
  <c r="A565" i="25"/>
  <c r="S564" i="25"/>
  <c r="L564" i="25"/>
  <c r="B564" i="25"/>
  <c r="A564" i="25"/>
  <c r="S563" i="25"/>
  <c r="L563" i="25"/>
  <c r="T563" i="25" s="1"/>
  <c r="B563" i="25"/>
  <c r="A563" i="25"/>
  <c r="S562" i="25"/>
  <c r="L562" i="25"/>
  <c r="B562" i="25"/>
  <c r="A562" i="25"/>
  <c r="S561" i="25"/>
  <c r="L561" i="25"/>
  <c r="T561" i="25" s="1"/>
  <c r="B561" i="25"/>
  <c r="A561" i="25"/>
  <c r="S560" i="25"/>
  <c r="L560" i="25"/>
  <c r="B560" i="25"/>
  <c r="A560" i="25"/>
  <c r="S559" i="25"/>
  <c r="L559" i="25"/>
  <c r="T559" i="25" s="1"/>
  <c r="B559" i="25"/>
  <c r="A559" i="25"/>
  <c r="S558" i="25"/>
  <c r="L558" i="25"/>
  <c r="B558" i="25"/>
  <c r="A558" i="25"/>
  <c r="S557" i="25"/>
  <c r="L557" i="25"/>
  <c r="T557" i="25" s="1"/>
  <c r="B557" i="25"/>
  <c r="A557" i="25"/>
  <c r="S556" i="25"/>
  <c r="L556" i="25"/>
  <c r="B556" i="25"/>
  <c r="A556" i="25"/>
  <c r="S555" i="25"/>
  <c r="L555" i="25"/>
  <c r="T555" i="25" s="1"/>
  <c r="B555" i="25"/>
  <c r="A555" i="25"/>
  <c r="S554" i="25"/>
  <c r="L554" i="25"/>
  <c r="B554" i="25"/>
  <c r="A554" i="25"/>
  <c r="S553" i="25"/>
  <c r="L553" i="25"/>
  <c r="B553" i="25"/>
  <c r="A553" i="25"/>
  <c r="S552" i="25"/>
  <c r="L552" i="25"/>
  <c r="B552" i="25"/>
  <c r="A552" i="25"/>
  <c r="S551" i="25"/>
  <c r="L551" i="25"/>
  <c r="B551" i="25"/>
  <c r="A551" i="25"/>
  <c r="S550" i="25"/>
  <c r="L550" i="25"/>
  <c r="B550" i="25"/>
  <c r="A550" i="25"/>
  <c r="S549" i="25"/>
  <c r="L549" i="25"/>
  <c r="T549" i="25" s="1"/>
  <c r="B549" i="25"/>
  <c r="A549" i="25"/>
  <c r="S548" i="25"/>
  <c r="L548" i="25"/>
  <c r="B548" i="25"/>
  <c r="A548" i="25"/>
  <c r="S547" i="25"/>
  <c r="L547" i="25"/>
  <c r="T547" i="25" s="1"/>
  <c r="B547" i="25"/>
  <c r="A547" i="25"/>
  <c r="S546" i="25"/>
  <c r="L546" i="25"/>
  <c r="B546" i="25"/>
  <c r="A546" i="25"/>
  <c r="S545" i="25"/>
  <c r="L545" i="25"/>
  <c r="T545" i="25" s="1"/>
  <c r="B545" i="25"/>
  <c r="A545" i="25"/>
  <c r="S544" i="25"/>
  <c r="L544" i="25"/>
  <c r="B544" i="25"/>
  <c r="A544" i="25"/>
  <c r="S543" i="25"/>
  <c r="L543" i="25"/>
  <c r="T543" i="25" s="1"/>
  <c r="B543" i="25"/>
  <c r="A543" i="25"/>
  <c r="S542" i="25"/>
  <c r="L542" i="25"/>
  <c r="B542" i="25"/>
  <c r="A542" i="25"/>
  <c r="S541" i="25"/>
  <c r="L541" i="25"/>
  <c r="B541" i="25"/>
  <c r="A541" i="25"/>
  <c r="S540" i="25"/>
  <c r="L540" i="25"/>
  <c r="T540" i="25" s="1"/>
  <c r="B540" i="25"/>
  <c r="A540" i="25"/>
  <c r="S539" i="25"/>
  <c r="L539" i="25"/>
  <c r="B539" i="25"/>
  <c r="A539" i="25"/>
  <c r="S538" i="25"/>
  <c r="L538" i="25"/>
  <c r="T538" i="25" s="1"/>
  <c r="B538" i="25"/>
  <c r="A538" i="25"/>
  <c r="S537" i="25"/>
  <c r="L537" i="25"/>
  <c r="B537" i="25"/>
  <c r="A537" i="25"/>
  <c r="S536" i="25"/>
  <c r="L536" i="25"/>
  <c r="T536" i="25" s="1"/>
  <c r="B536" i="25"/>
  <c r="A536" i="25"/>
  <c r="S535" i="25"/>
  <c r="L535" i="25"/>
  <c r="B535" i="25"/>
  <c r="A535" i="25"/>
  <c r="S534" i="25"/>
  <c r="L534" i="25"/>
  <c r="T534" i="25" s="1"/>
  <c r="B534" i="25"/>
  <c r="A534" i="25"/>
  <c r="S533" i="25"/>
  <c r="L533" i="25"/>
  <c r="T533" i="25" s="1"/>
  <c r="B533" i="25"/>
  <c r="A533" i="25"/>
  <c r="S532" i="25"/>
  <c r="L532" i="25"/>
  <c r="T532" i="25" s="1"/>
  <c r="B532" i="25"/>
  <c r="A532" i="25"/>
  <c r="S531" i="25"/>
  <c r="L531" i="25"/>
  <c r="T531" i="25" s="1"/>
  <c r="B531" i="25"/>
  <c r="A531" i="25"/>
  <c r="S530" i="25"/>
  <c r="L530" i="25"/>
  <c r="T530" i="25" s="1"/>
  <c r="B530" i="25"/>
  <c r="A530" i="25"/>
  <c r="S529" i="25"/>
  <c r="L529" i="25"/>
  <c r="T529" i="25" s="1"/>
  <c r="B529" i="25"/>
  <c r="A529" i="25"/>
  <c r="S528" i="25"/>
  <c r="L528" i="25"/>
  <c r="T528" i="25" s="1"/>
  <c r="B528" i="25"/>
  <c r="A528" i="25"/>
  <c r="S527" i="25"/>
  <c r="L527" i="25"/>
  <c r="T527" i="25" s="1"/>
  <c r="B527" i="25"/>
  <c r="A527" i="25"/>
  <c r="S526" i="25"/>
  <c r="L526" i="25"/>
  <c r="B526" i="25"/>
  <c r="A526" i="25"/>
  <c r="S525" i="25"/>
  <c r="L525" i="25"/>
  <c r="T525" i="25" s="1"/>
  <c r="B525" i="25"/>
  <c r="A525" i="25"/>
  <c r="S524" i="25"/>
  <c r="L524" i="25"/>
  <c r="T524" i="25" s="1"/>
  <c r="B524" i="25"/>
  <c r="A524" i="25"/>
  <c r="S523" i="25"/>
  <c r="L523" i="25"/>
  <c r="T523" i="25" s="1"/>
  <c r="B523" i="25"/>
  <c r="A523" i="25"/>
  <c r="S522" i="25"/>
  <c r="L522" i="25"/>
  <c r="B522" i="25"/>
  <c r="A522" i="25"/>
  <c r="S521" i="25"/>
  <c r="L521" i="25"/>
  <c r="T521" i="25" s="1"/>
  <c r="B521" i="25"/>
  <c r="A521" i="25"/>
  <c r="S520" i="25"/>
  <c r="L520" i="25"/>
  <c r="T520" i="25" s="1"/>
  <c r="B520" i="25"/>
  <c r="A520" i="25"/>
  <c r="S519" i="25"/>
  <c r="L519" i="25"/>
  <c r="B519" i="25"/>
  <c r="A519" i="25"/>
  <c r="S518" i="25"/>
  <c r="L518" i="25"/>
  <c r="T518" i="25" s="1"/>
  <c r="B518" i="25"/>
  <c r="A518" i="25"/>
  <c r="S517" i="25"/>
  <c r="L517" i="25"/>
  <c r="B517" i="25"/>
  <c r="A517" i="25"/>
  <c r="S516" i="25"/>
  <c r="L516" i="25"/>
  <c r="T516" i="25" s="1"/>
  <c r="B516" i="25"/>
  <c r="A516" i="25"/>
  <c r="S515" i="25"/>
  <c r="L515" i="25"/>
  <c r="B515" i="25"/>
  <c r="A515" i="25"/>
  <c r="S514" i="25"/>
  <c r="L514" i="25"/>
  <c r="T514" i="25" s="1"/>
  <c r="B514" i="25"/>
  <c r="A514" i="25"/>
  <c r="S513" i="25"/>
  <c r="L513" i="25"/>
  <c r="B513" i="25"/>
  <c r="A513" i="25"/>
  <c r="S512" i="25"/>
  <c r="L512" i="25"/>
  <c r="B512" i="25"/>
  <c r="A512" i="25"/>
  <c r="S511" i="25"/>
  <c r="L511" i="25"/>
  <c r="T511" i="25" s="1"/>
  <c r="B511" i="25"/>
  <c r="A511" i="25"/>
  <c r="S510" i="25"/>
  <c r="L510" i="25"/>
  <c r="B510" i="25"/>
  <c r="A510" i="25"/>
  <c r="S509" i="25"/>
  <c r="L509" i="25"/>
  <c r="T509" i="25" s="1"/>
  <c r="B509" i="25"/>
  <c r="A509" i="25"/>
  <c r="S508" i="25"/>
  <c r="L508" i="25"/>
  <c r="T508" i="25" s="1"/>
  <c r="B508" i="25"/>
  <c r="A508" i="25"/>
  <c r="S507" i="25"/>
  <c r="L507" i="25"/>
  <c r="B507" i="25"/>
  <c r="A507" i="25"/>
  <c r="S506" i="25"/>
  <c r="L506" i="25"/>
  <c r="T506" i="25" s="1"/>
  <c r="B506" i="25"/>
  <c r="A506" i="25"/>
  <c r="S505" i="25"/>
  <c r="L505" i="25"/>
  <c r="B505" i="25"/>
  <c r="A505" i="25"/>
  <c r="S504" i="25"/>
  <c r="L504" i="25"/>
  <c r="T504" i="25" s="1"/>
  <c r="B504" i="25"/>
  <c r="A504" i="25"/>
  <c r="S503" i="25"/>
  <c r="L503" i="25"/>
  <c r="B503" i="25"/>
  <c r="A503" i="25"/>
  <c r="S502" i="25"/>
  <c r="L502" i="25"/>
  <c r="B502" i="25"/>
  <c r="A502" i="25"/>
  <c r="S501" i="25"/>
  <c r="L501" i="25"/>
  <c r="T501" i="25" s="1"/>
  <c r="B501" i="25"/>
  <c r="A501" i="25"/>
  <c r="S500" i="25"/>
  <c r="L500" i="25"/>
  <c r="B500" i="25"/>
  <c r="A500" i="25"/>
  <c r="S499" i="25"/>
  <c r="L499" i="25"/>
  <c r="T499" i="25" s="1"/>
  <c r="B499" i="25"/>
  <c r="A499" i="25"/>
  <c r="S498" i="25"/>
  <c r="L498" i="25"/>
  <c r="B498" i="25"/>
  <c r="A498" i="25"/>
  <c r="S497" i="25"/>
  <c r="L497" i="25"/>
  <c r="T497" i="25" s="1"/>
  <c r="B497" i="25"/>
  <c r="A497" i="25"/>
  <c r="S496" i="25"/>
  <c r="L496" i="25"/>
  <c r="B496" i="25"/>
  <c r="A496" i="25"/>
  <c r="S495" i="25"/>
  <c r="L495" i="25"/>
  <c r="B495" i="25"/>
  <c r="A495" i="25"/>
  <c r="S494" i="25"/>
  <c r="L494" i="25"/>
  <c r="B494" i="25"/>
  <c r="A494" i="25"/>
  <c r="S493" i="25"/>
  <c r="L493" i="25"/>
  <c r="B493" i="25"/>
  <c r="A493" i="25"/>
  <c r="S492" i="25"/>
  <c r="L492" i="25"/>
  <c r="B492" i="25"/>
  <c r="A492" i="25"/>
  <c r="S491" i="25"/>
  <c r="L491" i="25"/>
  <c r="T491" i="25" s="1"/>
  <c r="B491" i="25"/>
  <c r="A491" i="25"/>
  <c r="S490" i="25"/>
  <c r="L490" i="25"/>
  <c r="T490" i="25" s="1"/>
  <c r="B490" i="25"/>
  <c r="A490" i="25"/>
  <c r="S489" i="25"/>
  <c r="L489" i="25"/>
  <c r="T489" i="25" s="1"/>
  <c r="B489" i="25"/>
  <c r="A489" i="25"/>
  <c r="S488" i="25"/>
  <c r="L488" i="25"/>
  <c r="B488" i="25"/>
  <c r="A488" i="25"/>
  <c r="S487" i="25"/>
  <c r="L487" i="25"/>
  <c r="B487" i="25"/>
  <c r="A487" i="25"/>
  <c r="S486" i="25"/>
  <c r="L486" i="25"/>
  <c r="B486" i="25"/>
  <c r="A486" i="25"/>
  <c r="S485" i="25"/>
  <c r="L485" i="25"/>
  <c r="T485" i="25" s="1"/>
  <c r="B485" i="25"/>
  <c r="A485" i="25"/>
  <c r="S484" i="25"/>
  <c r="L484" i="25"/>
  <c r="B484" i="25"/>
  <c r="A484" i="25"/>
  <c r="S483" i="25"/>
  <c r="L483" i="25"/>
  <c r="B483" i="25"/>
  <c r="A483" i="25"/>
  <c r="S482" i="25"/>
  <c r="L482" i="25"/>
  <c r="B482" i="25"/>
  <c r="A482" i="25"/>
  <c r="S481" i="25"/>
  <c r="L481" i="25"/>
  <c r="B481" i="25"/>
  <c r="A481" i="25"/>
  <c r="S480" i="25"/>
  <c r="L480" i="25"/>
  <c r="T480" i="25" s="1"/>
  <c r="B480" i="25"/>
  <c r="A480" i="25"/>
  <c r="S479" i="25"/>
  <c r="L479" i="25"/>
  <c r="B479" i="25"/>
  <c r="A479" i="25"/>
  <c r="S478" i="25"/>
  <c r="L478" i="25"/>
  <c r="B478" i="25"/>
  <c r="A478" i="25"/>
  <c r="S477" i="25"/>
  <c r="L477" i="25"/>
  <c r="T477" i="25" s="1"/>
  <c r="B477" i="25"/>
  <c r="A477" i="25"/>
  <c r="S476" i="25"/>
  <c r="L476" i="25"/>
  <c r="B476" i="25"/>
  <c r="A476" i="25"/>
  <c r="S475" i="25"/>
  <c r="L475" i="25"/>
  <c r="B475" i="25"/>
  <c r="A475" i="25"/>
  <c r="S474" i="25"/>
  <c r="L474" i="25"/>
  <c r="B474" i="25"/>
  <c r="A474" i="25"/>
  <c r="S473" i="25"/>
  <c r="L473" i="25"/>
  <c r="T473" i="25" s="1"/>
  <c r="B473" i="25"/>
  <c r="A473" i="25"/>
  <c r="S472" i="25"/>
  <c r="L472" i="25"/>
  <c r="B472" i="25"/>
  <c r="A472" i="25"/>
  <c r="S471" i="25"/>
  <c r="L471" i="25"/>
  <c r="T471" i="25" s="1"/>
  <c r="B471" i="25"/>
  <c r="A471" i="25"/>
  <c r="S470" i="25"/>
  <c r="L470" i="25"/>
  <c r="B470" i="25"/>
  <c r="A470" i="25"/>
  <c r="S469" i="25"/>
  <c r="L469" i="25"/>
  <c r="T469" i="25" s="1"/>
  <c r="B469" i="25"/>
  <c r="A469" i="25"/>
  <c r="S468" i="25"/>
  <c r="L468" i="25"/>
  <c r="B468" i="25"/>
  <c r="A468" i="25"/>
  <c r="S467" i="25"/>
  <c r="L467" i="25"/>
  <c r="B467" i="25"/>
  <c r="A467" i="25"/>
  <c r="S466" i="25"/>
  <c r="L466" i="25"/>
  <c r="B466" i="25"/>
  <c r="A466" i="25"/>
  <c r="S465" i="25"/>
  <c r="L465" i="25"/>
  <c r="B465" i="25"/>
  <c r="A465" i="25"/>
  <c r="S464" i="25"/>
  <c r="L464" i="25"/>
  <c r="B464" i="25"/>
  <c r="A464" i="25"/>
  <c r="S463" i="25"/>
  <c r="L463" i="25"/>
  <c r="B463" i="25"/>
  <c r="A463" i="25"/>
  <c r="S462" i="25"/>
  <c r="L462" i="25"/>
  <c r="B462" i="25"/>
  <c r="A462" i="25"/>
  <c r="S461" i="25"/>
  <c r="L461" i="25"/>
  <c r="T461" i="25" s="1"/>
  <c r="B461" i="25"/>
  <c r="A461" i="25"/>
  <c r="S460" i="25"/>
  <c r="L460" i="25"/>
  <c r="B460" i="25"/>
  <c r="A460" i="25"/>
  <c r="S459" i="25"/>
  <c r="L459" i="25"/>
  <c r="B459" i="25"/>
  <c r="A459" i="25"/>
  <c r="S458" i="25"/>
  <c r="L458" i="25"/>
  <c r="B458" i="25"/>
  <c r="A458" i="25"/>
  <c r="S457" i="25"/>
  <c r="L457" i="25"/>
  <c r="B457" i="25"/>
  <c r="A457" i="25"/>
  <c r="S456" i="25"/>
  <c r="L456" i="25"/>
  <c r="T456" i="25" s="1"/>
  <c r="B456" i="25"/>
  <c r="A456" i="25"/>
  <c r="S455" i="25"/>
  <c r="L455" i="25"/>
  <c r="B455" i="25"/>
  <c r="A455" i="25"/>
  <c r="S454" i="25"/>
  <c r="L454" i="25"/>
  <c r="B454" i="25"/>
  <c r="A454" i="25"/>
  <c r="S453" i="25"/>
  <c r="L453" i="25"/>
  <c r="B453" i="25"/>
  <c r="A453" i="25"/>
  <c r="S452" i="25"/>
  <c r="L452" i="25"/>
  <c r="T452" i="25" s="1"/>
  <c r="B452" i="25"/>
  <c r="A452" i="25"/>
  <c r="S451" i="25"/>
  <c r="L451" i="25"/>
  <c r="B451" i="25"/>
  <c r="A451" i="25"/>
  <c r="S450" i="25"/>
  <c r="L450" i="25"/>
  <c r="T450" i="25" s="1"/>
  <c r="B450" i="25"/>
  <c r="A450" i="25"/>
  <c r="S449" i="25"/>
  <c r="L449" i="25"/>
  <c r="B449" i="25"/>
  <c r="A449" i="25"/>
  <c r="S448" i="25"/>
  <c r="L448" i="25"/>
  <c r="B448" i="25"/>
  <c r="A448" i="25"/>
  <c r="S447" i="25"/>
  <c r="L447" i="25"/>
  <c r="T447" i="25" s="1"/>
  <c r="B447" i="25"/>
  <c r="A447" i="25"/>
  <c r="S446" i="25"/>
  <c r="L446" i="25"/>
  <c r="B446" i="25"/>
  <c r="A446" i="25"/>
  <c r="S445" i="25"/>
  <c r="L445" i="25"/>
  <c r="B445" i="25"/>
  <c r="A445" i="25"/>
  <c r="S444" i="25"/>
  <c r="L444" i="25"/>
  <c r="B444" i="25"/>
  <c r="A444" i="25"/>
  <c r="S443" i="25"/>
  <c r="L443" i="25"/>
  <c r="T443" i="25" s="1"/>
  <c r="B443" i="25"/>
  <c r="A443" i="25"/>
  <c r="S442" i="25"/>
  <c r="L442" i="25"/>
  <c r="B442" i="25"/>
  <c r="A442" i="25"/>
  <c r="S441" i="25"/>
  <c r="L441" i="25"/>
  <c r="B441" i="25"/>
  <c r="A441" i="25"/>
  <c r="S440" i="25"/>
  <c r="L440" i="25"/>
  <c r="B440" i="25"/>
  <c r="A440" i="25"/>
  <c r="S439" i="25"/>
  <c r="L439" i="25"/>
  <c r="B439" i="25"/>
  <c r="A439" i="25"/>
  <c r="S438" i="25"/>
  <c r="L438" i="25"/>
  <c r="T438" i="25" s="1"/>
  <c r="B438" i="25"/>
  <c r="A438" i="25"/>
  <c r="S437" i="25"/>
  <c r="L437" i="25"/>
  <c r="T437" i="25" s="1"/>
  <c r="B437" i="25"/>
  <c r="A437" i="25"/>
  <c r="S436" i="25"/>
  <c r="L436" i="25"/>
  <c r="T436" i="25" s="1"/>
  <c r="B436" i="25"/>
  <c r="A436" i="25"/>
  <c r="S435" i="25"/>
  <c r="L435" i="25"/>
  <c r="T435" i="25" s="1"/>
  <c r="B435" i="25"/>
  <c r="A435" i="25"/>
  <c r="S434" i="25"/>
  <c r="L434" i="25"/>
  <c r="T434" i="25" s="1"/>
  <c r="B434" i="25"/>
  <c r="A434" i="25"/>
  <c r="S433" i="25"/>
  <c r="L433" i="25"/>
  <c r="T433" i="25" s="1"/>
  <c r="B433" i="25"/>
  <c r="A433" i="25"/>
  <c r="S432" i="25"/>
  <c r="L432" i="25"/>
  <c r="B432" i="25"/>
  <c r="A432" i="25"/>
  <c r="S431" i="25"/>
  <c r="L431" i="25"/>
  <c r="B431" i="25"/>
  <c r="A431" i="25"/>
  <c r="S430" i="25"/>
  <c r="L430" i="25"/>
  <c r="B430" i="25"/>
  <c r="A430" i="25"/>
  <c r="S429" i="25"/>
  <c r="L429" i="25"/>
  <c r="B429" i="25"/>
  <c r="A429" i="25"/>
  <c r="S428" i="25"/>
  <c r="L428" i="25"/>
  <c r="B428" i="25"/>
  <c r="A428" i="25"/>
  <c r="S427" i="25"/>
  <c r="L427" i="25"/>
  <c r="B427" i="25"/>
  <c r="A427" i="25"/>
  <c r="S426" i="25"/>
  <c r="L426" i="25"/>
  <c r="B426" i="25"/>
  <c r="A426" i="25"/>
  <c r="S425" i="25"/>
  <c r="L425" i="25"/>
  <c r="B425" i="25"/>
  <c r="A425" i="25"/>
  <c r="S424" i="25"/>
  <c r="L424" i="25"/>
  <c r="B424" i="25"/>
  <c r="A424" i="25"/>
  <c r="S423" i="25"/>
  <c r="L423" i="25"/>
  <c r="B423" i="25"/>
  <c r="A423" i="25"/>
  <c r="S422" i="25"/>
  <c r="L422" i="25"/>
  <c r="B422" i="25"/>
  <c r="A422" i="25"/>
  <c r="S421" i="25"/>
  <c r="L421" i="25"/>
  <c r="B421" i="25"/>
  <c r="A421" i="25"/>
  <c r="S420" i="25"/>
  <c r="L420" i="25"/>
  <c r="B420" i="25"/>
  <c r="A420" i="25"/>
  <c r="S419" i="25"/>
  <c r="L419" i="25"/>
  <c r="B419" i="25"/>
  <c r="A419" i="25"/>
  <c r="S418" i="25"/>
  <c r="L418" i="25"/>
  <c r="B418" i="25"/>
  <c r="A418" i="25"/>
  <c r="S417" i="25"/>
  <c r="L417" i="25"/>
  <c r="B417" i="25"/>
  <c r="A417" i="25"/>
  <c r="S416" i="25"/>
  <c r="L416" i="25"/>
  <c r="B416" i="25"/>
  <c r="A416" i="25"/>
  <c r="S415" i="25"/>
  <c r="L415" i="25"/>
  <c r="B415" i="25"/>
  <c r="A415" i="25"/>
  <c r="S414" i="25"/>
  <c r="L414" i="25"/>
  <c r="B414" i="25"/>
  <c r="A414" i="25"/>
  <c r="S413" i="25"/>
  <c r="L413" i="25"/>
  <c r="B413" i="25"/>
  <c r="A413" i="25"/>
  <c r="S412" i="25"/>
  <c r="L412" i="25"/>
  <c r="B412" i="25"/>
  <c r="A412" i="25"/>
  <c r="S411" i="25"/>
  <c r="L411" i="25"/>
  <c r="B411" i="25"/>
  <c r="A411" i="25"/>
  <c r="S410" i="25"/>
  <c r="L410" i="25"/>
  <c r="B410" i="25"/>
  <c r="A410" i="25"/>
  <c r="S409" i="25"/>
  <c r="L409" i="25"/>
  <c r="B409" i="25"/>
  <c r="A409" i="25"/>
  <c r="S408" i="25"/>
  <c r="L408" i="25"/>
  <c r="B408" i="25"/>
  <c r="A408" i="25"/>
  <c r="S407" i="25"/>
  <c r="L407" i="25"/>
  <c r="B407" i="25"/>
  <c r="A407" i="25"/>
  <c r="S406" i="25"/>
  <c r="L406" i="25"/>
  <c r="B406" i="25"/>
  <c r="A406" i="25"/>
  <c r="S405" i="25"/>
  <c r="L405" i="25"/>
  <c r="B405" i="25"/>
  <c r="A405" i="25"/>
  <c r="S404" i="25"/>
  <c r="L404" i="25"/>
  <c r="B404" i="25"/>
  <c r="A404" i="25"/>
  <c r="S403" i="25"/>
  <c r="L403" i="25"/>
  <c r="B403" i="25"/>
  <c r="A403" i="25"/>
  <c r="S402" i="25"/>
  <c r="L402" i="25"/>
  <c r="B402" i="25"/>
  <c r="A402" i="25"/>
  <c r="S401" i="25"/>
  <c r="L401" i="25"/>
  <c r="T401" i="25" s="1"/>
  <c r="B401" i="25"/>
  <c r="A401" i="25"/>
  <c r="S400" i="25"/>
  <c r="L400" i="25"/>
  <c r="B400" i="25"/>
  <c r="A400" i="25"/>
  <c r="S399" i="25"/>
  <c r="L399" i="25"/>
  <c r="B399" i="25"/>
  <c r="A399" i="25"/>
  <c r="S398" i="25"/>
  <c r="L398" i="25"/>
  <c r="B398" i="25"/>
  <c r="A398" i="25"/>
  <c r="S397" i="25"/>
  <c r="L397" i="25"/>
  <c r="B397" i="25"/>
  <c r="A397" i="25"/>
  <c r="S396" i="25"/>
  <c r="L396" i="25"/>
  <c r="B396" i="25"/>
  <c r="A396" i="25"/>
  <c r="S395" i="25"/>
  <c r="L395" i="25"/>
  <c r="B395" i="25"/>
  <c r="A395" i="25"/>
  <c r="S394" i="25"/>
  <c r="L394" i="25"/>
  <c r="B394" i="25"/>
  <c r="A394" i="25"/>
  <c r="S393" i="25"/>
  <c r="L393" i="25"/>
  <c r="B393" i="25"/>
  <c r="A393" i="25"/>
  <c r="S392" i="25"/>
  <c r="L392" i="25"/>
  <c r="B392" i="25"/>
  <c r="A392" i="25"/>
  <c r="S391" i="25"/>
  <c r="L391" i="25"/>
  <c r="B391" i="25"/>
  <c r="A391" i="25"/>
  <c r="S390" i="25"/>
  <c r="L390" i="25"/>
  <c r="B390" i="25"/>
  <c r="A390" i="25"/>
  <c r="S389" i="25"/>
  <c r="L389" i="25"/>
  <c r="B389" i="25"/>
  <c r="A389" i="25"/>
  <c r="S388" i="25"/>
  <c r="L388" i="25"/>
  <c r="B388" i="25"/>
  <c r="A388" i="25"/>
  <c r="S387" i="25"/>
  <c r="L387" i="25"/>
  <c r="B387" i="25"/>
  <c r="A387" i="25"/>
  <c r="S386" i="25"/>
  <c r="L386" i="25"/>
  <c r="T386" i="25" s="1"/>
  <c r="B386" i="25"/>
  <c r="A386" i="25"/>
  <c r="S385" i="25"/>
  <c r="L385" i="25"/>
  <c r="B385" i="25"/>
  <c r="A385" i="25"/>
  <c r="S384" i="25"/>
  <c r="L384" i="25"/>
  <c r="B384" i="25"/>
  <c r="A384" i="25"/>
  <c r="S383" i="25"/>
  <c r="L383" i="25"/>
  <c r="B383" i="25"/>
  <c r="A383" i="25"/>
  <c r="S382" i="25"/>
  <c r="L382" i="25"/>
  <c r="B382" i="25"/>
  <c r="A382" i="25"/>
  <c r="S381" i="25"/>
  <c r="L381" i="25"/>
  <c r="B381" i="25"/>
  <c r="A381" i="25"/>
  <c r="S380" i="25"/>
  <c r="L380" i="25"/>
  <c r="B380" i="25"/>
  <c r="A380" i="25"/>
  <c r="S379" i="25"/>
  <c r="L379" i="25"/>
  <c r="B379" i="25"/>
  <c r="A379" i="25"/>
  <c r="S378" i="25"/>
  <c r="L378" i="25"/>
  <c r="B378" i="25"/>
  <c r="A378" i="25"/>
  <c r="S377" i="25"/>
  <c r="L377" i="25"/>
  <c r="B377" i="25"/>
  <c r="A377" i="25"/>
  <c r="S376" i="25"/>
  <c r="L376" i="25"/>
  <c r="B376" i="25"/>
  <c r="A376" i="25"/>
  <c r="S375" i="25"/>
  <c r="L375" i="25"/>
  <c r="B375" i="25"/>
  <c r="A375" i="25"/>
  <c r="S374" i="25"/>
  <c r="L374" i="25"/>
  <c r="B374" i="25"/>
  <c r="A374" i="25"/>
  <c r="S373" i="25"/>
  <c r="L373" i="25"/>
  <c r="B373" i="25"/>
  <c r="A373" i="25"/>
  <c r="S372" i="25"/>
  <c r="L372" i="25"/>
  <c r="T372" i="25" s="1"/>
  <c r="B372" i="25"/>
  <c r="A372" i="25"/>
  <c r="S371" i="25"/>
  <c r="L371" i="25"/>
  <c r="B371" i="25"/>
  <c r="A371" i="25"/>
  <c r="S370" i="25"/>
  <c r="L370" i="25"/>
  <c r="T370" i="25" s="1"/>
  <c r="B370" i="25"/>
  <c r="A370" i="25"/>
  <c r="S369" i="25"/>
  <c r="L369" i="25"/>
  <c r="B369" i="25"/>
  <c r="A369" i="25"/>
  <c r="S368" i="25"/>
  <c r="L368" i="25"/>
  <c r="T368" i="25" s="1"/>
  <c r="B368" i="25"/>
  <c r="A368" i="25"/>
  <c r="S367" i="25"/>
  <c r="L367" i="25"/>
  <c r="B367" i="25"/>
  <c r="A367" i="25"/>
  <c r="S366" i="25"/>
  <c r="L366" i="25"/>
  <c r="B366" i="25"/>
  <c r="A366" i="25"/>
  <c r="S365" i="25"/>
  <c r="L365" i="25"/>
  <c r="B365" i="25"/>
  <c r="A365" i="25"/>
  <c r="S364" i="25"/>
  <c r="L364" i="25"/>
  <c r="B364" i="25"/>
  <c r="A364" i="25"/>
  <c r="S363" i="25"/>
  <c r="L363" i="25"/>
  <c r="B363" i="25"/>
  <c r="A363" i="25"/>
  <c r="S362" i="25"/>
  <c r="L362" i="25"/>
  <c r="B362" i="25"/>
  <c r="A362" i="25"/>
  <c r="S361" i="25"/>
  <c r="L361" i="25"/>
  <c r="B361" i="25"/>
  <c r="A361" i="25"/>
  <c r="S360" i="25"/>
  <c r="L360" i="25"/>
  <c r="B360" i="25"/>
  <c r="A360" i="25"/>
  <c r="S359" i="25"/>
  <c r="L359" i="25"/>
  <c r="B359" i="25"/>
  <c r="A359" i="25"/>
  <c r="S358" i="25"/>
  <c r="L358" i="25"/>
  <c r="B358" i="25"/>
  <c r="A358" i="25"/>
  <c r="S357" i="25"/>
  <c r="L357" i="25"/>
  <c r="B357" i="25"/>
  <c r="A357" i="25"/>
  <c r="S356" i="25"/>
  <c r="L356" i="25"/>
  <c r="B356" i="25"/>
  <c r="A356" i="25"/>
  <c r="S355" i="25"/>
  <c r="L355" i="25"/>
  <c r="B355" i="25"/>
  <c r="A355" i="25"/>
  <c r="S354" i="25"/>
  <c r="L354" i="25"/>
  <c r="B354" i="25"/>
  <c r="A354" i="25"/>
  <c r="S353" i="25"/>
  <c r="L353" i="25"/>
  <c r="B353" i="25"/>
  <c r="A353" i="25"/>
  <c r="S352" i="25"/>
  <c r="L352" i="25"/>
  <c r="B352" i="25"/>
  <c r="A352" i="25"/>
  <c r="S351" i="25"/>
  <c r="L351" i="25"/>
  <c r="B351" i="25"/>
  <c r="A351" i="25"/>
  <c r="S350" i="25"/>
  <c r="L350" i="25"/>
  <c r="B350" i="25"/>
  <c r="A350" i="25"/>
  <c r="S349" i="25"/>
  <c r="L349" i="25"/>
  <c r="B349" i="25"/>
  <c r="A349" i="25"/>
  <c r="S348" i="25"/>
  <c r="L348" i="25"/>
  <c r="B348" i="25"/>
  <c r="A348" i="25"/>
  <c r="S347" i="25"/>
  <c r="L347" i="25"/>
  <c r="B347" i="25"/>
  <c r="A347" i="25"/>
  <c r="S346" i="25"/>
  <c r="L346" i="25"/>
  <c r="B346" i="25"/>
  <c r="A346" i="25"/>
  <c r="S345" i="25"/>
  <c r="L345" i="25"/>
  <c r="B345" i="25"/>
  <c r="A345" i="25"/>
  <c r="S344" i="25"/>
  <c r="L344" i="25"/>
  <c r="B344" i="25"/>
  <c r="A344" i="25"/>
  <c r="S343" i="25"/>
  <c r="L343" i="25"/>
  <c r="B343" i="25"/>
  <c r="A343" i="25"/>
  <c r="S342" i="25"/>
  <c r="L342" i="25"/>
  <c r="B342" i="25"/>
  <c r="A342" i="25"/>
  <c r="S341" i="25"/>
  <c r="L341" i="25"/>
  <c r="B341" i="25"/>
  <c r="A341" i="25"/>
  <c r="S340" i="25"/>
  <c r="L340" i="25"/>
  <c r="B340" i="25"/>
  <c r="A340" i="25"/>
  <c r="S339" i="25"/>
  <c r="L339" i="25"/>
  <c r="B339" i="25"/>
  <c r="A339" i="25"/>
  <c r="S338" i="25"/>
  <c r="L338" i="25"/>
  <c r="T338" i="25" s="1"/>
  <c r="B338" i="25"/>
  <c r="A338" i="25"/>
  <c r="S337" i="25"/>
  <c r="L337" i="25"/>
  <c r="B337" i="25"/>
  <c r="A337" i="25"/>
  <c r="S336" i="25"/>
  <c r="L336" i="25"/>
  <c r="B336" i="25"/>
  <c r="A336" i="25"/>
  <c r="S335" i="25"/>
  <c r="L335" i="25"/>
  <c r="B335" i="25"/>
  <c r="A335" i="25"/>
  <c r="S334" i="25"/>
  <c r="L334" i="25"/>
  <c r="B334" i="25"/>
  <c r="A334" i="25"/>
  <c r="S333" i="25"/>
  <c r="L333" i="25"/>
  <c r="B333" i="25"/>
  <c r="A333" i="25"/>
  <c r="S332" i="25"/>
  <c r="L332" i="25"/>
  <c r="B332" i="25"/>
  <c r="A332" i="25"/>
  <c r="S331" i="25"/>
  <c r="L331" i="25"/>
  <c r="B331" i="25"/>
  <c r="A331" i="25"/>
  <c r="S330" i="25"/>
  <c r="L330" i="25"/>
  <c r="B330" i="25"/>
  <c r="A330" i="25"/>
  <c r="S329" i="25"/>
  <c r="L329" i="25"/>
  <c r="T329" i="25" s="1"/>
  <c r="B329" i="25"/>
  <c r="A329" i="25"/>
  <c r="S328" i="25"/>
  <c r="L328" i="25"/>
  <c r="B328" i="25"/>
  <c r="A328" i="25"/>
  <c r="S327" i="25"/>
  <c r="L327" i="25"/>
  <c r="B327" i="25"/>
  <c r="A327" i="25"/>
  <c r="S326" i="25"/>
  <c r="L326" i="25"/>
  <c r="B326" i="25"/>
  <c r="A326" i="25"/>
  <c r="S325" i="25"/>
  <c r="L325" i="25"/>
  <c r="B325" i="25"/>
  <c r="A325" i="25"/>
  <c r="S324" i="25"/>
  <c r="L324" i="25"/>
  <c r="B324" i="25"/>
  <c r="A324" i="25"/>
  <c r="S323" i="25"/>
  <c r="L323" i="25"/>
  <c r="B323" i="25"/>
  <c r="A323" i="25"/>
  <c r="S322" i="25"/>
  <c r="L322" i="25"/>
  <c r="B322" i="25"/>
  <c r="A322" i="25"/>
  <c r="S321" i="25"/>
  <c r="L321" i="25"/>
  <c r="T321" i="25" s="1"/>
  <c r="B321" i="25"/>
  <c r="A321" i="25"/>
  <c r="S320" i="25"/>
  <c r="L320" i="25"/>
  <c r="B320" i="25"/>
  <c r="A320" i="25"/>
  <c r="S319" i="25"/>
  <c r="L319" i="25"/>
  <c r="B319" i="25"/>
  <c r="A319" i="25"/>
  <c r="S318" i="25"/>
  <c r="L318" i="25"/>
  <c r="T318" i="25" s="1"/>
  <c r="B318" i="25"/>
  <c r="A318" i="25"/>
  <c r="S317" i="25"/>
  <c r="L317" i="25"/>
  <c r="B317" i="25"/>
  <c r="A317" i="25"/>
  <c r="S316" i="25"/>
  <c r="L316" i="25"/>
  <c r="T316" i="25" s="1"/>
  <c r="B316" i="25"/>
  <c r="A316" i="25"/>
  <c r="S315" i="25"/>
  <c r="L315" i="25"/>
  <c r="B315" i="25"/>
  <c r="A315" i="25"/>
  <c r="S314" i="25"/>
  <c r="L314" i="25"/>
  <c r="T314" i="25" s="1"/>
  <c r="B314" i="25"/>
  <c r="A314" i="25"/>
  <c r="S313" i="25"/>
  <c r="L313" i="25"/>
  <c r="T313" i="25" s="1"/>
  <c r="B313" i="25"/>
  <c r="A313" i="25"/>
  <c r="S312" i="25"/>
  <c r="L312" i="25"/>
  <c r="T312" i="25" s="1"/>
  <c r="B312" i="25"/>
  <c r="A312" i="25"/>
  <c r="S311" i="25"/>
  <c r="L311" i="25"/>
  <c r="T311" i="25" s="1"/>
  <c r="B311" i="25"/>
  <c r="A311" i="25"/>
  <c r="S310" i="25"/>
  <c r="L310" i="25"/>
  <c r="B310" i="25"/>
  <c r="A310" i="25"/>
  <c r="S309" i="25"/>
  <c r="L309" i="25"/>
  <c r="B309" i="25"/>
  <c r="A309" i="25"/>
  <c r="S308" i="25"/>
  <c r="L308" i="25"/>
  <c r="B308" i="25"/>
  <c r="A308" i="25"/>
  <c r="S307" i="25"/>
  <c r="L307" i="25"/>
  <c r="T307" i="25" s="1"/>
  <c r="B307" i="25"/>
  <c r="A307" i="25"/>
  <c r="S306" i="25"/>
  <c r="L306" i="25"/>
  <c r="B306" i="25"/>
  <c r="A306" i="25"/>
  <c r="S305" i="25"/>
  <c r="L305" i="25"/>
  <c r="T305" i="25" s="1"/>
  <c r="B305" i="25"/>
  <c r="A305" i="25"/>
  <c r="S304" i="25"/>
  <c r="L304" i="25"/>
  <c r="B304" i="25"/>
  <c r="A304" i="25"/>
  <c r="S303" i="25"/>
  <c r="L303" i="25"/>
  <c r="T303" i="25" s="1"/>
  <c r="B303" i="25"/>
  <c r="A303" i="25"/>
  <c r="S302" i="25"/>
  <c r="L302" i="25"/>
  <c r="B302" i="25"/>
  <c r="A302" i="25"/>
  <c r="S301" i="25"/>
  <c r="L301" i="25"/>
  <c r="T301" i="25" s="1"/>
  <c r="B301" i="25"/>
  <c r="A301" i="25"/>
  <c r="S300" i="25"/>
  <c r="L300" i="25"/>
  <c r="T300" i="25" s="1"/>
  <c r="B300" i="25"/>
  <c r="A300" i="25"/>
  <c r="S299" i="25"/>
  <c r="L299" i="25"/>
  <c r="T299" i="25" s="1"/>
  <c r="B299" i="25"/>
  <c r="A299" i="25"/>
  <c r="S298" i="25"/>
  <c r="L298" i="25"/>
  <c r="T298" i="25" s="1"/>
  <c r="B298" i="25"/>
  <c r="A298" i="25"/>
  <c r="S297" i="25"/>
  <c r="L297" i="25"/>
  <c r="B297" i="25"/>
  <c r="A297" i="25"/>
  <c r="S296" i="25"/>
  <c r="L296" i="25"/>
  <c r="T296" i="25" s="1"/>
  <c r="B296" i="25"/>
  <c r="A296" i="25"/>
  <c r="S295" i="25"/>
  <c r="L295" i="25"/>
  <c r="B295" i="25"/>
  <c r="A295" i="25"/>
  <c r="S294" i="25"/>
  <c r="L294" i="25"/>
  <c r="T294" i="25" s="1"/>
  <c r="B294" i="25"/>
  <c r="A294" i="25"/>
  <c r="S293" i="25"/>
  <c r="L293" i="25"/>
  <c r="T293" i="25" s="1"/>
  <c r="B293" i="25"/>
  <c r="A293" i="25"/>
  <c r="S292" i="25"/>
  <c r="L292" i="25"/>
  <c r="T292" i="25" s="1"/>
  <c r="B292" i="25"/>
  <c r="A292" i="25"/>
  <c r="S291" i="25"/>
  <c r="L291" i="25"/>
  <c r="T291" i="25" s="1"/>
  <c r="B291" i="25"/>
  <c r="A291" i="25"/>
  <c r="S290" i="25"/>
  <c r="L290" i="25"/>
  <c r="T290" i="25" s="1"/>
  <c r="B290" i="25"/>
  <c r="A290" i="25"/>
  <c r="S289" i="25"/>
  <c r="L289" i="25"/>
  <c r="T289" i="25" s="1"/>
  <c r="B289" i="25"/>
  <c r="A289" i="25"/>
  <c r="S288" i="25"/>
  <c r="L288" i="25"/>
  <c r="B288" i="25"/>
  <c r="A288" i="25"/>
  <c r="S287" i="25"/>
  <c r="L287" i="25"/>
  <c r="B287" i="25"/>
  <c r="A287" i="25"/>
  <c r="S286" i="25"/>
  <c r="L286" i="25"/>
  <c r="B286" i="25"/>
  <c r="A286" i="25"/>
  <c r="S285" i="25"/>
  <c r="L285" i="25"/>
  <c r="T285" i="25" s="1"/>
  <c r="B285" i="25"/>
  <c r="A285" i="25"/>
  <c r="S284" i="25"/>
  <c r="L284" i="25"/>
  <c r="B284" i="25"/>
  <c r="A284" i="25"/>
  <c r="S283" i="25"/>
  <c r="L283" i="25"/>
  <c r="B283" i="25"/>
  <c r="A283" i="25"/>
  <c r="S282" i="25"/>
  <c r="L282" i="25"/>
  <c r="B282" i="25"/>
  <c r="A282" i="25"/>
  <c r="S281" i="25"/>
  <c r="L281" i="25"/>
  <c r="B281" i="25"/>
  <c r="A281" i="25"/>
  <c r="S280" i="25"/>
  <c r="L280" i="25"/>
  <c r="B280" i="25"/>
  <c r="A280" i="25"/>
  <c r="S279" i="25"/>
  <c r="L279" i="25"/>
  <c r="B279" i="25"/>
  <c r="A279" i="25"/>
  <c r="S278" i="25"/>
  <c r="L278" i="25"/>
  <c r="B278" i="25"/>
  <c r="A278" i="25"/>
  <c r="S277" i="25"/>
  <c r="L277" i="25"/>
  <c r="B277" i="25"/>
  <c r="A277" i="25"/>
  <c r="S276" i="25"/>
  <c r="L276" i="25"/>
  <c r="T276" i="25" s="1"/>
  <c r="B276" i="25"/>
  <c r="A276" i="25"/>
  <c r="S275" i="25"/>
  <c r="L275" i="25"/>
  <c r="B275" i="25"/>
  <c r="A275" i="25"/>
  <c r="S274" i="25"/>
  <c r="L274" i="25"/>
  <c r="B274" i="25"/>
  <c r="A274" i="25"/>
  <c r="S273" i="25"/>
  <c r="L273" i="25"/>
  <c r="B273" i="25"/>
  <c r="A273" i="25"/>
  <c r="S272" i="25"/>
  <c r="L272" i="25"/>
  <c r="B272" i="25"/>
  <c r="A272" i="25"/>
  <c r="S271" i="25"/>
  <c r="L271" i="25"/>
  <c r="B271" i="25"/>
  <c r="A271" i="25"/>
  <c r="S270" i="25"/>
  <c r="L270" i="25"/>
  <c r="B270" i="25"/>
  <c r="A270" i="25"/>
  <c r="S269" i="25"/>
  <c r="L269" i="25"/>
  <c r="B269" i="25"/>
  <c r="A269" i="25"/>
  <c r="S268" i="25"/>
  <c r="L268" i="25"/>
  <c r="B268" i="25"/>
  <c r="A268" i="25"/>
  <c r="S267" i="25"/>
  <c r="L267" i="25"/>
  <c r="B267" i="25"/>
  <c r="A267" i="25"/>
  <c r="S266" i="25"/>
  <c r="L266" i="25"/>
  <c r="T266" i="25" s="1"/>
  <c r="B266" i="25"/>
  <c r="A266" i="25"/>
  <c r="S265" i="25"/>
  <c r="L265" i="25"/>
  <c r="B265" i="25"/>
  <c r="A265" i="25"/>
  <c r="S264" i="25"/>
  <c r="L264" i="25"/>
  <c r="T264" i="25" s="1"/>
  <c r="B264" i="25"/>
  <c r="A264" i="25"/>
  <c r="S263" i="25"/>
  <c r="L263" i="25"/>
  <c r="B263" i="25"/>
  <c r="A263" i="25"/>
  <c r="S262" i="25"/>
  <c r="L262" i="25"/>
  <c r="B262" i="25"/>
  <c r="A262" i="25"/>
  <c r="S261" i="25"/>
  <c r="L261" i="25"/>
  <c r="B261" i="25"/>
  <c r="A261" i="25"/>
  <c r="S260" i="25"/>
  <c r="L260" i="25"/>
  <c r="T260" i="25" s="1"/>
  <c r="B260" i="25"/>
  <c r="A260" i="25"/>
  <c r="S259" i="25"/>
  <c r="L259" i="25"/>
  <c r="B259" i="25"/>
  <c r="A259" i="25"/>
  <c r="S258" i="25"/>
  <c r="L258" i="25"/>
  <c r="B258" i="25"/>
  <c r="A258" i="25"/>
  <c r="S257" i="25"/>
  <c r="L257" i="25"/>
  <c r="B257" i="25"/>
  <c r="A257" i="25"/>
  <c r="S256" i="25"/>
  <c r="L256" i="25"/>
  <c r="B256" i="25"/>
  <c r="A256" i="25"/>
  <c r="S255" i="25"/>
  <c r="L255" i="25"/>
  <c r="B255" i="25"/>
  <c r="A255" i="25"/>
  <c r="S254" i="25"/>
  <c r="L254" i="25"/>
  <c r="B254" i="25"/>
  <c r="A254" i="25"/>
  <c r="S253" i="25"/>
  <c r="L253" i="25"/>
  <c r="B253" i="25"/>
  <c r="A253" i="25"/>
  <c r="S252" i="25"/>
  <c r="L252" i="25"/>
  <c r="B252" i="25"/>
  <c r="A252" i="25"/>
  <c r="S251" i="25"/>
  <c r="L251" i="25"/>
  <c r="B251" i="25"/>
  <c r="A251" i="25"/>
  <c r="S250" i="25"/>
  <c r="L250" i="25"/>
  <c r="B250" i="25"/>
  <c r="A250" i="25"/>
  <c r="S249" i="25"/>
  <c r="L249" i="25"/>
  <c r="B249" i="25"/>
  <c r="A249" i="25"/>
  <c r="S248" i="25"/>
  <c r="L248" i="25"/>
  <c r="T248" i="25" s="1"/>
  <c r="B248" i="25"/>
  <c r="A248" i="25"/>
  <c r="S247" i="25"/>
  <c r="L247" i="25"/>
  <c r="T247" i="25" s="1"/>
  <c r="B247" i="25"/>
  <c r="A247" i="25"/>
  <c r="S246" i="25"/>
  <c r="L246" i="25"/>
  <c r="B246" i="25"/>
  <c r="A246" i="25"/>
  <c r="S245" i="25"/>
  <c r="L245" i="25"/>
  <c r="T245" i="25" s="1"/>
  <c r="B245" i="25"/>
  <c r="A245" i="25"/>
  <c r="S244" i="25"/>
  <c r="L244" i="25"/>
  <c r="B244" i="25"/>
  <c r="A244" i="25"/>
  <c r="S243" i="25"/>
  <c r="L243" i="25"/>
  <c r="B243" i="25"/>
  <c r="A243" i="25"/>
  <c r="S242" i="25"/>
  <c r="L242" i="25"/>
  <c r="B242" i="25"/>
  <c r="A242" i="25"/>
  <c r="S241" i="25"/>
  <c r="L241" i="25"/>
  <c r="B241" i="25"/>
  <c r="A241" i="25"/>
  <c r="S240" i="25"/>
  <c r="L240" i="25"/>
  <c r="B240" i="25"/>
  <c r="A240" i="25"/>
  <c r="S239" i="25"/>
  <c r="L239" i="25"/>
  <c r="B239" i="25"/>
  <c r="A239" i="25"/>
  <c r="S238" i="25"/>
  <c r="L238" i="25"/>
  <c r="B238" i="25"/>
  <c r="A238" i="25"/>
  <c r="S237" i="25"/>
  <c r="L237" i="25"/>
  <c r="B237" i="25"/>
  <c r="A237" i="25"/>
  <c r="S236" i="25"/>
  <c r="L236" i="25"/>
  <c r="B236" i="25"/>
  <c r="A236" i="25"/>
  <c r="S235" i="25"/>
  <c r="L235" i="25"/>
  <c r="B235" i="25"/>
  <c r="A235" i="25"/>
  <c r="S234" i="25"/>
  <c r="L234" i="25"/>
  <c r="B234" i="25"/>
  <c r="A234" i="25"/>
  <c r="S233" i="25"/>
  <c r="L233" i="25"/>
  <c r="B233" i="25"/>
  <c r="A233" i="25"/>
  <c r="S232" i="25"/>
  <c r="L232" i="25"/>
  <c r="B232" i="25"/>
  <c r="A232" i="25"/>
  <c r="S231" i="25"/>
  <c r="L231" i="25"/>
  <c r="B231" i="25"/>
  <c r="A231" i="25"/>
  <c r="S230" i="25"/>
  <c r="L230" i="25"/>
  <c r="T230" i="25" s="1"/>
  <c r="B230" i="25"/>
  <c r="A230" i="25"/>
  <c r="S229" i="25"/>
  <c r="L229" i="25"/>
  <c r="B229" i="25"/>
  <c r="A229" i="25"/>
  <c r="S228" i="25"/>
  <c r="L228" i="25"/>
  <c r="T228" i="25" s="1"/>
  <c r="B228" i="25"/>
  <c r="A228" i="25"/>
  <c r="S227" i="25"/>
  <c r="L227" i="25"/>
  <c r="B227" i="25"/>
  <c r="A227" i="25"/>
  <c r="S226" i="25"/>
  <c r="L226" i="25"/>
  <c r="B226" i="25"/>
  <c r="A226" i="25"/>
  <c r="S225" i="25"/>
  <c r="L225" i="25"/>
  <c r="B225" i="25"/>
  <c r="A225" i="25"/>
  <c r="S224" i="25"/>
  <c r="L224" i="25"/>
  <c r="B224" i="25"/>
  <c r="A224" i="25"/>
  <c r="S223" i="25"/>
  <c r="L223" i="25"/>
  <c r="B223" i="25"/>
  <c r="A223" i="25"/>
  <c r="S222" i="25"/>
  <c r="L222" i="25"/>
  <c r="B222" i="25"/>
  <c r="A222" i="25"/>
  <c r="S221" i="25"/>
  <c r="L221" i="25"/>
  <c r="B221" i="25"/>
  <c r="A221" i="25"/>
  <c r="S220" i="25"/>
  <c r="L220" i="25"/>
  <c r="B220" i="25"/>
  <c r="A220" i="25"/>
  <c r="S219" i="25"/>
  <c r="L219" i="25"/>
  <c r="B219" i="25"/>
  <c r="A219" i="25"/>
  <c r="S218" i="25"/>
  <c r="L218" i="25"/>
  <c r="B218" i="25"/>
  <c r="A218" i="25"/>
  <c r="S217" i="25"/>
  <c r="L217" i="25"/>
  <c r="B217" i="25"/>
  <c r="A217" i="25"/>
  <c r="S216" i="25"/>
  <c r="L216" i="25"/>
  <c r="B216" i="25"/>
  <c r="A216" i="25"/>
  <c r="S215" i="25"/>
  <c r="L215" i="25"/>
  <c r="B215" i="25"/>
  <c r="A215" i="25"/>
  <c r="S214" i="25"/>
  <c r="L214" i="25"/>
  <c r="B214" i="25"/>
  <c r="A214" i="25"/>
  <c r="S213" i="25"/>
  <c r="L213" i="25"/>
  <c r="B213" i="25"/>
  <c r="A213" i="25"/>
  <c r="S212" i="25"/>
  <c r="L212" i="25"/>
  <c r="B212" i="25"/>
  <c r="A212" i="25"/>
  <c r="S211" i="25"/>
  <c r="L211" i="25"/>
  <c r="B211" i="25"/>
  <c r="A211" i="25"/>
  <c r="S210" i="25"/>
  <c r="L210" i="25"/>
  <c r="B210" i="25"/>
  <c r="A210" i="25"/>
  <c r="S209" i="25"/>
  <c r="L209" i="25"/>
  <c r="B209" i="25"/>
  <c r="A209" i="25"/>
  <c r="S208" i="25"/>
  <c r="L208" i="25"/>
  <c r="B208" i="25"/>
  <c r="A208" i="25"/>
  <c r="S207" i="25"/>
  <c r="L207" i="25"/>
  <c r="B207" i="25"/>
  <c r="A207" i="25"/>
  <c r="S206" i="25"/>
  <c r="L206" i="25"/>
  <c r="B206" i="25"/>
  <c r="A206" i="25"/>
  <c r="S205" i="25"/>
  <c r="L205" i="25"/>
  <c r="B205" i="25"/>
  <c r="A205" i="25"/>
  <c r="S204" i="25"/>
  <c r="L204" i="25"/>
  <c r="B204" i="25"/>
  <c r="A204" i="25"/>
  <c r="S203" i="25"/>
  <c r="L203" i="25"/>
  <c r="B203" i="25"/>
  <c r="A203" i="25"/>
  <c r="S202" i="25"/>
  <c r="L202" i="25"/>
  <c r="B202" i="25"/>
  <c r="A202" i="25"/>
  <c r="S201" i="25"/>
  <c r="L201" i="25"/>
  <c r="B201" i="25"/>
  <c r="A201" i="25"/>
  <c r="S200" i="25"/>
  <c r="L200" i="25"/>
  <c r="B200" i="25"/>
  <c r="A200" i="25"/>
  <c r="S199" i="25"/>
  <c r="L199" i="25"/>
  <c r="B199" i="25"/>
  <c r="A199" i="25"/>
  <c r="S198" i="25"/>
  <c r="L198" i="25"/>
  <c r="B198" i="25"/>
  <c r="A198" i="25"/>
  <c r="S197" i="25"/>
  <c r="L197" i="25"/>
  <c r="B197" i="25"/>
  <c r="A197" i="25"/>
  <c r="S196" i="25"/>
  <c r="L196" i="25"/>
  <c r="B196" i="25"/>
  <c r="A196" i="25"/>
  <c r="S195" i="25"/>
  <c r="L195" i="25"/>
  <c r="B195" i="25"/>
  <c r="A195" i="25"/>
  <c r="S194" i="25"/>
  <c r="L194" i="25"/>
  <c r="B194" i="25"/>
  <c r="A194" i="25"/>
  <c r="S193" i="25"/>
  <c r="L193" i="25"/>
  <c r="B193" i="25"/>
  <c r="A193" i="25"/>
  <c r="S192" i="25"/>
  <c r="L192" i="25"/>
  <c r="B192" i="25"/>
  <c r="A192" i="25"/>
  <c r="S191" i="25"/>
  <c r="L191" i="25"/>
  <c r="B191" i="25"/>
  <c r="A191" i="25"/>
  <c r="S190" i="25"/>
  <c r="L190" i="25"/>
  <c r="B190" i="25"/>
  <c r="A190" i="25"/>
  <c r="S189" i="25"/>
  <c r="L189" i="25"/>
  <c r="B189" i="25"/>
  <c r="A189" i="25"/>
  <c r="S188" i="25"/>
  <c r="L188" i="25"/>
  <c r="T188" i="25" s="1"/>
  <c r="B188" i="25"/>
  <c r="A188" i="25"/>
  <c r="S187" i="25"/>
  <c r="L187" i="25"/>
  <c r="B187" i="25"/>
  <c r="A187" i="25"/>
  <c r="S186" i="25"/>
  <c r="L186" i="25"/>
  <c r="B186" i="25"/>
  <c r="A186" i="25"/>
  <c r="S185" i="25"/>
  <c r="L185" i="25"/>
  <c r="B185" i="25"/>
  <c r="A185" i="25"/>
  <c r="S184" i="25"/>
  <c r="L184" i="25"/>
  <c r="B184" i="25"/>
  <c r="A184" i="25"/>
  <c r="S183" i="25"/>
  <c r="L183" i="25"/>
  <c r="B183" i="25"/>
  <c r="A183" i="25"/>
  <c r="S182" i="25"/>
  <c r="L182" i="25"/>
  <c r="B182" i="25"/>
  <c r="A182" i="25"/>
  <c r="S181" i="25"/>
  <c r="L181" i="25"/>
  <c r="B181" i="25"/>
  <c r="A181" i="25"/>
  <c r="S180" i="25"/>
  <c r="L180" i="25"/>
  <c r="B180" i="25"/>
  <c r="A180" i="25"/>
  <c r="S179" i="25"/>
  <c r="L179" i="25"/>
  <c r="B179" i="25"/>
  <c r="A179" i="25"/>
  <c r="S178" i="25"/>
  <c r="L178" i="25"/>
  <c r="B178" i="25"/>
  <c r="A178" i="25"/>
  <c r="S177" i="25"/>
  <c r="L177" i="25"/>
  <c r="B177" i="25"/>
  <c r="A177" i="25"/>
  <c r="S176" i="25"/>
  <c r="L176" i="25"/>
  <c r="B176" i="25"/>
  <c r="A176" i="25"/>
  <c r="S175" i="25"/>
  <c r="L175" i="25"/>
  <c r="B175" i="25"/>
  <c r="A175" i="25"/>
  <c r="S174" i="25"/>
  <c r="L174" i="25"/>
  <c r="B174" i="25"/>
  <c r="A174" i="25"/>
  <c r="S173" i="25"/>
  <c r="L173" i="25"/>
  <c r="B173" i="25"/>
  <c r="A173" i="25"/>
  <c r="S172" i="25"/>
  <c r="L172" i="25"/>
  <c r="B172" i="25"/>
  <c r="A172" i="25"/>
  <c r="S171" i="25"/>
  <c r="L171" i="25"/>
  <c r="B171" i="25"/>
  <c r="A171" i="25"/>
  <c r="S170" i="25"/>
  <c r="L170" i="25"/>
  <c r="B170" i="25"/>
  <c r="A170" i="25"/>
  <c r="S169" i="25"/>
  <c r="L169" i="25"/>
  <c r="B169" i="25"/>
  <c r="A169" i="25"/>
  <c r="S168" i="25"/>
  <c r="L168" i="25"/>
  <c r="B168" i="25"/>
  <c r="A168" i="25"/>
  <c r="S167" i="25"/>
  <c r="L167" i="25"/>
  <c r="B167" i="25"/>
  <c r="A167" i="25"/>
  <c r="S166" i="25"/>
  <c r="L166" i="25"/>
  <c r="T166" i="25" s="1"/>
  <c r="B166" i="25"/>
  <c r="A166" i="25"/>
  <c r="S165" i="25"/>
  <c r="L165" i="25"/>
  <c r="B165" i="25"/>
  <c r="A165" i="25"/>
  <c r="S164" i="25"/>
  <c r="L164" i="25"/>
  <c r="B164" i="25"/>
  <c r="A164" i="25"/>
  <c r="S163" i="25"/>
  <c r="L163" i="25"/>
  <c r="B163" i="25"/>
  <c r="A163" i="25"/>
  <c r="S162" i="25"/>
  <c r="L162" i="25"/>
  <c r="T162" i="25" s="1"/>
  <c r="B162" i="25"/>
  <c r="A162" i="25"/>
  <c r="S161" i="25"/>
  <c r="L161" i="25"/>
  <c r="B161" i="25"/>
  <c r="A161" i="25"/>
  <c r="S160" i="25"/>
  <c r="L160" i="25"/>
  <c r="T160" i="25" s="1"/>
  <c r="B160" i="25"/>
  <c r="A160" i="25"/>
  <c r="S159" i="25"/>
  <c r="L159" i="25"/>
  <c r="B159" i="25"/>
  <c r="A159" i="25"/>
  <c r="S158" i="25"/>
  <c r="L158" i="25"/>
  <c r="T158" i="25" s="1"/>
  <c r="B158" i="25"/>
  <c r="A158" i="25"/>
  <c r="S157" i="25"/>
  <c r="L157" i="25"/>
  <c r="T157" i="25" s="1"/>
  <c r="B157" i="25"/>
  <c r="A157" i="25"/>
  <c r="S156" i="25"/>
  <c r="L156" i="25"/>
  <c r="B156" i="25"/>
  <c r="A156" i="25"/>
  <c r="S155" i="25"/>
  <c r="L155" i="25"/>
  <c r="T155" i="25" s="1"/>
  <c r="B155" i="25"/>
  <c r="A155" i="25"/>
  <c r="S154" i="25"/>
  <c r="L154" i="25"/>
  <c r="B154" i="25"/>
  <c r="A154" i="25"/>
  <c r="S153" i="25"/>
  <c r="L153" i="25"/>
  <c r="B153" i="25"/>
  <c r="A153" i="25"/>
  <c r="S152" i="25"/>
  <c r="L152" i="25"/>
  <c r="B152" i="25"/>
  <c r="A152" i="25"/>
  <c r="S151" i="25"/>
  <c r="L151" i="25"/>
  <c r="B151" i="25"/>
  <c r="A151" i="25"/>
  <c r="S150" i="25"/>
  <c r="L150" i="25"/>
  <c r="B150" i="25"/>
  <c r="A150" i="25"/>
  <c r="S149" i="25"/>
  <c r="L149" i="25"/>
  <c r="B149" i="25"/>
  <c r="A149" i="25"/>
  <c r="S148" i="25"/>
  <c r="L148" i="25"/>
  <c r="T148" i="25" s="1"/>
  <c r="B148" i="25"/>
  <c r="A148" i="25"/>
  <c r="S147" i="25"/>
  <c r="L147" i="25"/>
  <c r="T147" i="25" s="1"/>
  <c r="B147" i="25"/>
  <c r="A147" i="25"/>
  <c r="S146" i="25"/>
  <c r="L146" i="25"/>
  <c r="B146" i="25"/>
  <c r="A146" i="25"/>
  <c r="S145" i="25"/>
  <c r="L145" i="25"/>
  <c r="B145" i="25"/>
  <c r="A145" i="25"/>
  <c r="S144" i="25"/>
  <c r="L144" i="25"/>
  <c r="T144" i="25" s="1"/>
  <c r="B144" i="25"/>
  <c r="A144" i="25"/>
  <c r="S143" i="25"/>
  <c r="L143" i="25"/>
  <c r="T143" i="25" s="1"/>
  <c r="B143" i="25"/>
  <c r="A143" i="25"/>
  <c r="S142" i="25"/>
  <c r="L142" i="25"/>
  <c r="T142" i="25" s="1"/>
  <c r="B142" i="25"/>
  <c r="A142" i="25"/>
  <c r="S141" i="25"/>
  <c r="L141" i="25"/>
  <c r="T141" i="25" s="1"/>
  <c r="B141" i="25"/>
  <c r="A141" i="25"/>
  <c r="S140" i="25"/>
  <c r="L140" i="25"/>
  <c r="B140" i="25"/>
  <c r="A140" i="25"/>
  <c r="S139" i="25"/>
  <c r="L139" i="25"/>
  <c r="B139" i="25"/>
  <c r="A139" i="25"/>
  <c r="S138" i="25"/>
  <c r="L138" i="25"/>
  <c r="B138" i="25"/>
  <c r="A138" i="25"/>
  <c r="S137" i="25"/>
  <c r="L137" i="25"/>
  <c r="B137" i="25"/>
  <c r="A137" i="25"/>
  <c r="S136" i="25"/>
  <c r="L136" i="25"/>
  <c r="B136" i="25"/>
  <c r="A136" i="25"/>
  <c r="S135" i="25"/>
  <c r="L135" i="25"/>
  <c r="T135" i="25" s="1"/>
  <c r="B135" i="25"/>
  <c r="A135" i="25"/>
  <c r="S134" i="25"/>
  <c r="L134" i="25"/>
  <c r="B134" i="25"/>
  <c r="A134" i="25"/>
  <c r="S133" i="25"/>
  <c r="L133" i="25"/>
  <c r="B133" i="25"/>
  <c r="A133" i="25"/>
  <c r="S132" i="25"/>
  <c r="L132" i="25"/>
  <c r="T132" i="25" s="1"/>
  <c r="B132" i="25"/>
  <c r="A132" i="25"/>
  <c r="S131" i="25"/>
  <c r="L131" i="25"/>
  <c r="B131" i="25"/>
  <c r="A131" i="25"/>
  <c r="S130" i="25"/>
  <c r="L130" i="25"/>
  <c r="B130" i="25"/>
  <c r="A130" i="25"/>
  <c r="S129" i="25"/>
  <c r="L129" i="25"/>
  <c r="B129" i="25"/>
  <c r="A129" i="25"/>
  <c r="S128" i="25"/>
  <c r="L128" i="25"/>
  <c r="B128" i="25"/>
  <c r="A128" i="25"/>
  <c r="S127" i="25"/>
  <c r="L127" i="25"/>
  <c r="B127" i="25"/>
  <c r="A127" i="25"/>
  <c r="S126" i="25"/>
  <c r="L126" i="25"/>
  <c r="T126" i="25" s="1"/>
  <c r="B126" i="25"/>
  <c r="A126" i="25"/>
  <c r="S125" i="25"/>
  <c r="L125" i="25"/>
  <c r="B125" i="25"/>
  <c r="A125" i="25"/>
  <c r="S124" i="25"/>
  <c r="L124" i="25"/>
  <c r="B124" i="25"/>
  <c r="A124" i="25"/>
  <c r="S123" i="25"/>
  <c r="L123" i="25"/>
  <c r="B123" i="25"/>
  <c r="A123" i="25"/>
  <c r="S122" i="25"/>
  <c r="L122" i="25"/>
  <c r="B122" i="25"/>
  <c r="A122" i="25"/>
  <c r="S121" i="25"/>
  <c r="L121" i="25"/>
  <c r="B121" i="25"/>
  <c r="A121" i="25"/>
  <c r="S120" i="25"/>
  <c r="L120" i="25"/>
  <c r="B120" i="25"/>
  <c r="A120" i="25"/>
  <c r="S119" i="25"/>
  <c r="L119" i="25"/>
  <c r="T119" i="25" s="1"/>
  <c r="B119" i="25"/>
  <c r="A119" i="25"/>
  <c r="S118" i="25"/>
  <c r="L118" i="25"/>
  <c r="B118" i="25"/>
  <c r="A118" i="25"/>
  <c r="S117" i="25"/>
  <c r="L117" i="25"/>
  <c r="B117" i="25"/>
  <c r="A117" i="25"/>
  <c r="S116" i="25"/>
  <c r="L116" i="25"/>
  <c r="B116" i="25"/>
  <c r="A116" i="25"/>
  <c r="S115" i="25"/>
  <c r="L115" i="25"/>
  <c r="B115" i="25"/>
  <c r="A115" i="25"/>
  <c r="S114" i="25"/>
  <c r="L114" i="25"/>
  <c r="B114" i="25"/>
  <c r="A114" i="25"/>
  <c r="S113" i="25"/>
  <c r="L113" i="25"/>
  <c r="B113" i="25"/>
  <c r="A113" i="25"/>
  <c r="S112" i="25"/>
  <c r="L112" i="25"/>
  <c r="T112" i="25" s="1"/>
  <c r="B112" i="25"/>
  <c r="A112" i="25"/>
  <c r="S111" i="25"/>
  <c r="L111" i="25"/>
  <c r="T111" i="25" s="1"/>
  <c r="B111" i="25"/>
  <c r="A111" i="25"/>
  <c r="S110" i="25"/>
  <c r="L110" i="25"/>
  <c r="B110" i="25"/>
  <c r="A110" i="25"/>
  <c r="S109" i="25"/>
  <c r="L109" i="25"/>
  <c r="B109" i="25"/>
  <c r="A109" i="25"/>
  <c r="S108" i="25"/>
  <c r="L108" i="25"/>
  <c r="B108" i="25"/>
  <c r="A108" i="25"/>
  <c r="S107" i="25"/>
  <c r="L107" i="25"/>
  <c r="B107" i="25"/>
  <c r="A107" i="25"/>
  <c r="S106" i="25"/>
  <c r="L106" i="25"/>
  <c r="B106" i="25"/>
  <c r="A106" i="25"/>
  <c r="S105" i="25"/>
  <c r="L105" i="25"/>
  <c r="T105" i="25" s="1"/>
  <c r="B105" i="25"/>
  <c r="A105" i="25"/>
  <c r="S104" i="25"/>
  <c r="L104" i="25"/>
  <c r="B104" i="25"/>
  <c r="A104" i="25"/>
  <c r="S103" i="25"/>
  <c r="L103" i="25"/>
  <c r="T103" i="25" s="1"/>
  <c r="B103" i="25"/>
  <c r="A103" i="25"/>
  <c r="S102" i="25"/>
  <c r="L102" i="25"/>
  <c r="B102" i="25"/>
  <c r="A102" i="25"/>
  <c r="S101" i="25"/>
  <c r="L101" i="25"/>
  <c r="B101" i="25"/>
  <c r="A101" i="25"/>
  <c r="S100" i="25"/>
  <c r="L100" i="25"/>
  <c r="T100" i="25" s="1"/>
  <c r="B100" i="25"/>
  <c r="A100" i="25"/>
  <c r="S99" i="25"/>
  <c r="L99" i="25"/>
  <c r="B99" i="25"/>
  <c r="A99" i="25"/>
  <c r="S98" i="25"/>
  <c r="L98" i="25"/>
  <c r="T98" i="25" s="1"/>
  <c r="B98" i="25"/>
  <c r="A98" i="25"/>
  <c r="S97" i="25"/>
  <c r="L97" i="25"/>
  <c r="B97" i="25"/>
  <c r="A97" i="25"/>
  <c r="S96" i="25"/>
  <c r="L96" i="25"/>
  <c r="T96" i="25" s="1"/>
  <c r="B96" i="25"/>
  <c r="A96" i="25"/>
  <c r="S95" i="25"/>
  <c r="L95" i="25"/>
  <c r="B95" i="25"/>
  <c r="A95" i="25"/>
  <c r="S94" i="25"/>
  <c r="L94" i="25"/>
  <c r="T94" i="25" s="1"/>
  <c r="B94" i="25"/>
  <c r="A94" i="25"/>
  <c r="S93" i="25"/>
  <c r="L93" i="25"/>
  <c r="B93" i="25"/>
  <c r="A93" i="25"/>
  <c r="S92" i="25"/>
  <c r="L92" i="25"/>
  <c r="T92" i="25" s="1"/>
  <c r="B92" i="25"/>
  <c r="A92" i="25"/>
  <c r="S91" i="25"/>
  <c r="L91" i="25"/>
  <c r="B91" i="25"/>
  <c r="A91" i="25"/>
  <c r="S90" i="25"/>
  <c r="L90" i="25"/>
  <c r="B90" i="25"/>
  <c r="A90" i="25"/>
  <c r="S89" i="25"/>
  <c r="L89" i="25"/>
  <c r="B89" i="25"/>
  <c r="A89" i="25"/>
  <c r="S88" i="25"/>
  <c r="L88" i="25"/>
  <c r="T88" i="25" s="1"/>
  <c r="B88" i="25"/>
  <c r="A88" i="25"/>
  <c r="S87" i="25"/>
  <c r="L87" i="25"/>
  <c r="B87" i="25"/>
  <c r="A87" i="25"/>
  <c r="S86" i="25"/>
  <c r="L86" i="25"/>
  <c r="T86" i="25" s="1"/>
  <c r="B86" i="25"/>
  <c r="A86" i="25"/>
  <c r="S85" i="25"/>
  <c r="L85" i="25"/>
  <c r="B85" i="25"/>
  <c r="A85" i="25"/>
  <c r="S84" i="25"/>
  <c r="L84" i="25"/>
  <c r="T84" i="25" s="1"/>
  <c r="B84" i="25"/>
  <c r="A84" i="25"/>
  <c r="S83" i="25"/>
  <c r="L83" i="25"/>
  <c r="B83" i="25"/>
  <c r="A83" i="25"/>
  <c r="S82" i="25"/>
  <c r="L82" i="25"/>
  <c r="T82" i="25" s="1"/>
  <c r="B82" i="25"/>
  <c r="A82" i="25"/>
  <c r="S81" i="25"/>
  <c r="L81" i="25"/>
  <c r="B81" i="25"/>
  <c r="A81" i="25"/>
  <c r="S80" i="25"/>
  <c r="L80" i="25"/>
  <c r="T80" i="25" s="1"/>
  <c r="B80" i="25"/>
  <c r="A80" i="25"/>
  <c r="S79" i="25"/>
  <c r="L79" i="25"/>
  <c r="T79" i="25" s="1"/>
  <c r="B79" i="25"/>
  <c r="A79" i="25"/>
  <c r="S78" i="25"/>
  <c r="L78" i="25"/>
  <c r="T78" i="25" s="1"/>
  <c r="B78" i="25"/>
  <c r="A78" i="25"/>
  <c r="S77" i="25"/>
  <c r="L77" i="25"/>
  <c r="T77" i="25" s="1"/>
  <c r="B77" i="25"/>
  <c r="A77" i="25"/>
  <c r="S76" i="25"/>
  <c r="L76" i="25"/>
  <c r="T76" i="25" s="1"/>
  <c r="B76" i="25"/>
  <c r="A76" i="25"/>
  <c r="S75" i="25"/>
  <c r="L75" i="25"/>
  <c r="T75" i="25" s="1"/>
  <c r="B75" i="25"/>
  <c r="A75" i="25"/>
  <c r="S74" i="25"/>
  <c r="L74" i="25"/>
  <c r="T74" i="25" s="1"/>
  <c r="B74" i="25"/>
  <c r="A74" i="25"/>
  <c r="S73" i="25"/>
  <c r="L73" i="25"/>
  <c r="T73" i="25" s="1"/>
  <c r="B73" i="25"/>
  <c r="A73" i="25"/>
  <c r="S72" i="25"/>
  <c r="L72" i="25"/>
  <c r="T72" i="25" s="1"/>
  <c r="B72" i="25"/>
  <c r="A72" i="25"/>
  <c r="S71" i="25"/>
  <c r="L71" i="25"/>
  <c r="T71" i="25" s="1"/>
  <c r="B71" i="25"/>
  <c r="A71" i="25"/>
  <c r="S70" i="25"/>
  <c r="L70" i="25"/>
  <c r="T70" i="25" s="1"/>
  <c r="B70" i="25"/>
  <c r="A70" i="25"/>
  <c r="S69" i="25"/>
  <c r="L69" i="25"/>
  <c r="T69" i="25" s="1"/>
  <c r="B69" i="25"/>
  <c r="A69" i="25"/>
  <c r="S68" i="25"/>
  <c r="L68" i="25"/>
  <c r="T68" i="25" s="1"/>
  <c r="B68" i="25"/>
  <c r="A68" i="25"/>
  <c r="S67" i="25"/>
  <c r="L67" i="25"/>
  <c r="T67" i="25" s="1"/>
  <c r="B67" i="25"/>
  <c r="A67" i="25"/>
  <c r="S66" i="25"/>
  <c r="L66" i="25"/>
  <c r="T66" i="25" s="1"/>
  <c r="B66" i="25"/>
  <c r="A66" i="25"/>
  <c r="S65" i="25"/>
  <c r="L65" i="25"/>
  <c r="T65" i="25" s="1"/>
  <c r="B65" i="25"/>
  <c r="A65" i="25"/>
  <c r="S64" i="25"/>
  <c r="L64" i="25"/>
  <c r="B64" i="25"/>
  <c r="A64" i="25"/>
  <c r="S63" i="25"/>
  <c r="L63" i="25"/>
  <c r="T63" i="25" s="1"/>
  <c r="B63" i="25"/>
  <c r="A63" i="25"/>
  <c r="S62" i="25"/>
  <c r="L62" i="25"/>
  <c r="B62" i="25"/>
  <c r="A62" i="25"/>
  <c r="S61" i="25"/>
  <c r="L61" i="25"/>
  <c r="T61" i="25" s="1"/>
  <c r="B61" i="25"/>
  <c r="A61" i="25"/>
  <c r="S60" i="25"/>
  <c r="L60" i="25"/>
  <c r="B60" i="25"/>
  <c r="A60" i="25"/>
  <c r="S59" i="25"/>
  <c r="L59" i="25"/>
  <c r="T59" i="25" s="1"/>
  <c r="B59" i="25"/>
  <c r="A59" i="25"/>
  <c r="S58" i="25"/>
  <c r="L58" i="25"/>
  <c r="B58" i="25"/>
  <c r="A58" i="25"/>
  <c r="S57" i="25"/>
  <c r="L57" i="25"/>
  <c r="T57" i="25" s="1"/>
  <c r="B57" i="25"/>
  <c r="A57" i="25"/>
  <c r="S56" i="25"/>
  <c r="L56" i="25"/>
  <c r="B56" i="25"/>
  <c r="A56" i="25"/>
  <c r="S55" i="25"/>
  <c r="L55" i="25"/>
  <c r="T55" i="25" s="1"/>
  <c r="B55" i="25"/>
  <c r="A55" i="25"/>
  <c r="S54" i="25"/>
  <c r="L54" i="25"/>
  <c r="B54" i="25"/>
  <c r="A54" i="25"/>
  <c r="S53" i="25"/>
  <c r="L53" i="25"/>
  <c r="T53" i="25" s="1"/>
  <c r="B53" i="25"/>
  <c r="A53" i="25"/>
  <c r="S52" i="25"/>
  <c r="L52" i="25"/>
  <c r="B52" i="25"/>
  <c r="A52" i="25"/>
  <c r="S51" i="25"/>
  <c r="L51" i="25"/>
  <c r="T51" i="25" s="1"/>
  <c r="B51" i="25"/>
  <c r="A51" i="25"/>
  <c r="S50" i="25"/>
  <c r="L50" i="25"/>
  <c r="B50" i="25"/>
  <c r="A50" i="25"/>
  <c r="S49" i="25"/>
  <c r="L49" i="25"/>
  <c r="T49" i="25" s="1"/>
  <c r="B49" i="25"/>
  <c r="A49" i="25"/>
  <c r="S48" i="25"/>
  <c r="L48" i="25"/>
  <c r="B48" i="25"/>
  <c r="A48" i="25"/>
  <c r="S47" i="25"/>
  <c r="L47" i="25"/>
  <c r="T47" i="25" s="1"/>
  <c r="B47" i="25"/>
  <c r="A47" i="25"/>
  <c r="S46" i="25"/>
  <c r="L46" i="25"/>
  <c r="B46" i="25"/>
  <c r="A46" i="25"/>
  <c r="S45" i="25"/>
  <c r="L45" i="25"/>
  <c r="T45" i="25" s="1"/>
  <c r="B45" i="25"/>
  <c r="A45" i="25"/>
  <c r="S44" i="25"/>
  <c r="L44" i="25"/>
  <c r="B44" i="25"/>
  <c r="A44" i="25"/>
  <c r="S43" i="25"/>
  <c r="L43" i="25"/>
  <c r="T43" i="25" s="1"/>
  <c r="B43" i="25"/>
  <c r="A43" i="25"/>
  <c r="S42" i="25"/>
  <c r="L42" i="25"/>
  <c r="B42" i="25"/>
  <c r="A42" i="25"/>
  <c r="S41" i="25"/>
  <c r="L41" i="25"/>
  <c r="T41" i="25" s="1"/>
  <c r="B41" i="25"/>
  <c r="A41" i="25"/>
  <c r="S40" i="25"/>
  <c r="L40" i="25"/>
  <c r="B40" i="25"/>
  <c r="A40" i="25"/>
  <c r="S39" i="25"/>
  <c r="L39" i="25"/>
  <c r="T39" i="25" s="1"/>
  <c r="B39" i="25"/>
  <c r="A39" i="25"/>
  <c r="S38" i="25"/>
  <c r="L38" i="25"/>
  <c r="B38" i="25"/>
  <c r="A38" i="25"/>
  <c r="S37" i="25"/>
  <c r="L37" i="25"/>
  <c r="T37" i="25" s="1"/>
  <c r="B37" i="25"/>
  <c r="A37" i="25"/>
  <c r="S36" i="25"/>
  <c r="L36" i="25"/>
  <c r="B36" i="25"/>
  <c r="A36" i="25"/>
  <c r="S35" i="25"/>
  <c r="L35" i="25"/>
  <c r="T35" i="25" s="1"/>
  <c r="B35" i="25"/>
  <c r="A35" i="25"/>
  <c r="S34" i="25"/>
  <c r="L34" i="25"/>
  <c r="B34" i="25"/>
  <c r="A34" i="25"/>
  <c r="S33" i="25"/>
  <c r="L33" i="25"/>
  <c r="T33" i="25" s="1"/>
  <c r="B33" i="25"/>
  <c r="A33" i="25"/>
  <c r="S32" i="25"/>
  <c r="L32" i="25"/>
  <c r="B32" i="25"/>
  <c r="A32" i="25"/>
  <c r="S31" i="25"/>
  <c r="L31" i="25"/>
  <c r="T31" i="25" s="1"/>
  <c r="B31" i="25"/>
  <c r="A31" i="25"/>
  <c r="S30" i="25"/>
  <c r="L30" i="25"/>
  <c r="B30" i="25"/>
  <c r="A30" i="25"/>
  <c r="S29" i="25"/>
  <c r="L29" i="25"/>
  <c r="T29" i="25" s="1"/>
  <c r="B29" i="25"/>
  <c r="A29" i="25"/>
  <c r="S28" i="25"/>
  <c r="L28" i="25"/>
  <c r="T28" i="25" s="1"/>
  <c r="B28" i="25"/>
  <c r="A28" i="25"/>
  <c r="S27" i="25"/>
  <c r="L27" i="25"/>
  <c r="T27" i="25" s="1"/>
  <c r="B27" i="25"/>
  <c r="A27" i="25"/>
  <c r="S26" i="25"/>
  <c r="L26" i="25"/>
  <c r="T26" i="25" s="1"/>
  <c r="B26" i="25"/>
  <c r="A26" i="25"/>
  <c r="S25" i="25"/>
  <c r="L25" i="25"/>
  <c r="T25" i="25" s="1"/>
  <c r="B25" i="25"/>
  <c r="A25" i="25"/>
  <c r="S24" i="25"/>
  <c r="L24" i="25"/>
  <c r="T24" i="25" s="1"/>
  <c r="B24" i="25"/>
  <c r="A24" i="25"/>
  <c r="S23" i="25"/>
  <c r="L23" i="25"/>
  <c r="T23" i="25" s="1"/>
  <c r="B23" i="25"/>
  <c r="A23" i="25"/>
  <c r="S22" i="25"/>
  <c r="L22" i="25"/>
  <c r="B22" i="25"/>
  <c r="A22" i="25"/>
  <c r="S21" i="25"/>
  <c r="L21" i="25"/>
  <c r="T21" i="25" s="1"/>
  <c r="B21" i="25"/>
  <c r="A21" i="25"/>
  <c r="S20" i="25"/>
  <c r="L20" i="25"/>
  <c r="B20" i="25"/>
  <c r="A20" i="25"/>
  <c r="S19" i="25"/>
  <c r="L19" i="25"/>
  <c r="T19" i="25" s="1"/>
  <c r="B19" i="25"/>
  <c r="A19" i="25"/>
  <c r="S18" i="25"/>
  <c r="L18" i="25"/>
  <c r="B18" i="25"/>
  <c r="A18" i="25"/>
  <c r="S17" i="25"/>
  <c r="L17" i="25"/>
  <c r="T17" i="25" s="1"/>
  <c r="B17" i="25"/>
  <c r="A17" i="25"/>
  <c r="S16" i="25"/>
  <c r="L16" i="25"/>
  <c r="B16" i="25"/>
  <c r="A16" i="25"/>
  <c r="S15" i="25"/>
  <c r="L15" i="25"/>
  <c r="T15" i="25" s="1"/>
  <c r="B15" i="25"/>
  <c r="A15" i="25"/>
  <c r="S14" i="25"/>
  <c r="L14" i="25"/>
  <c r="B14" i="25"/>
  <c r="A14" i="25"/>
  <c r="S13" i="25"/>
  <c r="L13" i="25"/>
  <c r="T13" i="25" s="1"/>
  <c r="B13" i="25"/>
  <c r="A13" i="25"/>
  <c r="S12" i="25"/>
  <c r="L12" i="25"/>
  <c r="B12" i="25"/>
  <c r="A12" i="25"/>
  <c r="S11" i="25"/>
  <c r="L11" i="25"/>
  <c r="T11" i="25" s="1"/>
  <c r="B11" i="25"/>
  <c r="A11" i="25"/>
  <c r="S10" i="25"/>
  <c r="L10" i="25"/>
  <c r="B10" i="25"/>
  <c r="A10" i="25"/>
  <c r="S9" i="25"/>
  <c r="L9" i="25"/>
  <c r="T9" i="25" s="1"/>
  <c r="B9" i="25"/>
  <c r="A9" i="25"/>
  <c r="S8" i="25"/>
  <c r="L8" i="25"/>
  <c r="B8" i="25"/>
  <c r="A8" i="25"/>
  <c r="S7" i="25"/>
  <c r="L7" i="25"/>
  <c r="T7" i="25" s="1"/>
  <c r="B7" i="25"/>
  <c r="A7" i="25"/>
  <c r="H5" i="25"/>
  <c r="F5" i="25"/>
  <c r="F3" i="25"/>
  <c r="U74" i="10"/>
  <c r="U75" i="10"/>
  <c r="U76" i="10"/>
  <c r="U77"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3" i="10"/>
  <c r="H15" i="20"/>
  <c r="F15" i="20"/>
  <c r="L15" i="20" s="1"/>
  <c r="G15" i="20"/>
  <c r="B11" i="19"/>
  <c r="T81" i="25" l="1"/>
  <c r="T83" i="25"/>
  <c r="T85" i="25"/>
  <c r="T87" i="25"/>
  <c r="T89" i="25"/>
  <c r="T91" i="25"/>
  <c r="T93" i="25"/>
  <c r="T95" i="25"/>
  <c r="U95" i="25" s="1"/>
  <c r="T97" i="25"/>
  <c r="T99" i="25"/>
  <c r="T101" i="25"/>
  <c r="T107" i="25"/>
  <c r="T109" i="25"/>
  <c r="T113" i="25"/>
  <c r="T115" i="25"/>
  <c r="T117" i="25"/>
  <c r="T121" i="25"/>
  <c r="T123" i="25"/>
  <c r="T125" i="25"/>
  <c r="T127" i="25"/>
  <c r="T129" i="25"/>
  <c r="T131" i="25"/>
  <c r="T133" i="25"/>
  <c r="T137" i="25"/>
  <c r="T139" i="25"/>
  <c r="T145" i="25"/>
  <c r="T149" i="25"/>
  <c r="T151" i="25"/>
  <c r="T153" i="25"/>
  <c r="T159" i="25"/>
  <c r="T161" i="25"/>
  <c r="T163" i="25"/>
  <c r="T165" i="25"/>
  <c r="T167" i="25"/>
  <c r="T169" i="25"/>
  <c r="T171" i="25"/>
  <c r="T173" i="25"/>
  <c r="T175" i="25"/>
  <c r="T177" i="25"/>
  <c r="T179" i="25"/>
  <c r="T181" i="25"/>
  <c r="T183" i="25"/>
  <c r="T385" i="25"/>
  <c r="T387" i="25"/>
  <c r="T389" i="25"/>
  <c r="T391" i="25"/>
  <c r="T393" i="25"/>
  <c r="T395" i="25"/>
  <c r="T397" i="25"/>
  <c r="T399" i="25"/>
  <c r="T403" i="25"/>
  <c r="T405" i="25"/>
  <c r="T407" i="25"/>
  <c r="T409" i="25"/>
  <c r="T411" i="25"/>
  <c r="T413" i="25"/>
  <c r="T415" i="25"/>
  <c r="T417" i="25"/>
  <c r="T419" i="25"/>
  <c r="T421" i="25"/>
  <c r="T423" i="25"/>
  <c r="T425" i="25"/>
  <c r="T427" i="25"/>
  <c r="T429" i="25"/>
  <c r="T431" i="25"/>
  <c r="T439" i="25"/>
  <c r="T441" i="25"/>
  <c r="T445" i="25"/>
  <c r="T449" i="25"/>
  <c r="T451" i="25"/>
  <c r="T453" i="25"/>
  <c r="T455" i="25"/>
  <c r="T457" i="25"/>
  <c r="T459" i="25"/>
  <c r="T463" i="25"/>
  <c r="T465" i="25"/>
  <c r="T467" i="25"/>
  <c r="T475" i="25"/>
  <c r="T479" i="25"/>
  <c r="T481" i="25"/>
  <c r="T483" i="25"/>
  <c r="T487" i="25"/>
  <c r="G19" i="35"/>
  <c r="G22" i="35" s="1"/>
  <c r="E10" i="16"/>
  <c r="E11" i="16" s="1"/>
  <c r="K30" i="16"/>
  <c r="K29" i="16"/>
  <c r="K28" i="16"/>
  <c r="K22" i="16"/>
  <c r="K21" i="16"/>
  <c r="K20" i="16"/>
  <c r="O12" i="33"/>
  <c r="P12" i="33" s="1"/>
  <c r="O49" i="33"/>
  <c r="O45" i="33"/>
  <c r="O32" i="33"/>
  <c r="O22" i="33"/>
  <c r="O48" i="33"/>
  <c r="Q48" i="33" s="1"/>
  <c r="R48" i="33" s="1"/>
  <c r="O44" i="33"/>
  <c r="O25" i="33"/>
  <c r="P25" i="33" s="1"/>
  <c r="O8" i="33"/>
  <c r="Q8" i="33" s="1"/>
  <c r="R8" i="33" s="1"/>
  <c r="O4" i="33"/>
  <c r="O47" i="33"/>
  <c r="O41" i="33"/>
  <c r="O37" i="33"/>
  <c r="Q37" i="33" s="1"/>
  <c r="R37" i="33" s="1"/>
  <c r="O7" i="33"/>
  <c r="Q7" i="33" s="1"/>
  <c r="R7" i="33" s="1"/>
  <c r="O53" i="33"/>
  <c r="O30" i="33"/>
  <c r="P30" i="33" s="1"/>
  <c r="O23" i="33"/>
  <c r="P23" i="33" s="1"/>
  <c r="O17" i="33"/>
  <c r="O3" i="33"/>
  <c r="O6" i="33"/>
  <c r="O39" i="33"/>
  <c r="Q51" i="33"/>
  <c r="R51" i="33" s="1"/>
  <c r="S51" i="33" s="1"/>
  <c r="Q27" i="33"/>
  <c r="R27" i="33" s="1"/>
  <c r="S27" i="33" s="1"/>
  <c r="Q10" i="33"/>
  <c r="R10" i="33" s="1"/>
  <c r="S10" i="33" s="1"/>
  <c r="Q43" i="33"/>
  <c r="R43" i="33" s="1"/>
  <c r="S43" i="33" s="1"/>
  <c r="Q3" i="33"/>
  <c r="R3" i="33" s="1"/>
  <c r="Q19" i="33"/>
  <c r="R19" i="33" s="1"/>
  <c r="S19" i="33" s="1"/>
  <c r="Q35" i="33"/>
  <c r="R35" i="33" s="1"/>
  <c r="P16" i="33"/>
  <c r="Q16" i="33"/>
  <c r="R16" i="33" s="1"/>
  <c r="Q49" i="33"/>
  <c r="R49" i="33" s="1"/>
  <c r="P49" i="33"/>
  <c r="P45" i="33"/>
  <c r="Q45" i="33"/>
  <c r="R45" i="33" s="1"/>
  <c r="P32" i="33"/>
  <c r="Q32" i="33"/>
  <c r="R32" i="33" s="1"/>
  <c r="P22" i="33"/>
  <c r="Q22" i="33"/>
  <c r="R22" i="33" s="1"/>
  <c r="P38" i="33"/>
  <c r="Q38" i="33"/>
  <c r="R38" i="33" s="1"/>
  <c r="P28" i="33"/>
  <c r="Q28" i="33"/>
  <c r="R28" i="33" s="1"/>
  <c r="P29" i="33"/>
  <c r="Q29" i="33"/>
  <c r="R29" i="33" s="1"/>
  <c r="Q44" i="33"/>
  <c r="R44" i="33" s="1"/>
  <c r="P44" i="33"/>
  <c r="Q25" i="33"/>
  <c r="R25" i="33" s="1"/>
  <c r="P21" i="33"/>
  <c r="Q21" i="33"/>
  <c r="R21" i="33" s="1"/>
  <c r="P47" i="33"/>
  <c r="Q47" i="33"/>
  <c r="R47" i="33" s="1"/>
  <c r="Q41" i="33"/>
  <c r="R41" i="33" s="1"/>
  <c r="P41" i="33"/>
  <c r="P37" i="33"/>
  <c r="Q52" i="33"/>
  <c r="R52" i="33" s="1"/>
  <c r="P52" i="33"/>
  <c r="P24" i="33"/>
  <c r="Q24" i="33"/>
  <c r="R24" i="33" s="1"/>
  <c r="Q20" i="33"/>
  <c r="R20" i="33" s="1"/>
  <c r="P20" i="33"/>
  <c r="P14" i="33"/>
  <c r="Q14" i="33"/>
  <c r="R14" i="33" s="1"/>
  <c r="P53" i="33"/>
  <c r="Q53" i="33"/>
  <c r="R53" i="33" s="1"/>
  <c r="P40" i="33"/>
  <c r="Q40" i="33"/>
  <c r="R40" i="33" s="1"/>
  <c r="P36" i="33"/>
  <c r="Q36" i="33"/>
  <c r="R36" i="33" s="1"/>
  <c r="Q17" i="33"/>
  <c r="R17" i="33" s="1"/>
  <c r="P17" i="33"/>
  <c r="P46" i="33"/>
  <c r="Q46" i="33"/>
  <c r="R46" i="33" s="1"/>
  <c r="P39" i="33"/>
  <c r="Q39" i="33"/>
  <c r="R39" i="33" s="1"/>
  <c r="S35" i="33"/>
  <c r="Q33" i="33"/>
  <c r="R33" i="33" s="1"/>
  <c r="P33" i="33"/>
  <c r="S33" i="33" s="1"/>
  <c r="S26" i="33"/>
  <c r="P13" i="33"/>
  <c r="Q13" i="33"/>
  <c r="R13" i="33" s="1"/>
  <c r="Q50" i="33"/>
  <c r="R50" i="33" s="1"/>
  <c r="S50" i="33" s="1"/>
  <c r="Q42" i="33"/>
  <c r="R42" i="33" s="1"/>
  <c r="S42" i="33" s="1"/>
  <c r="Q34" i="33"/>
  <c r="R34" i="33" s="1"/>
  <c r="S34" i="33" s="1"/>
  <c r="Q26" i="33"/>
  <c r="R26" i="33" s="1"/>
  <c r="Q18" i="33"/>
  <c r="R18" i="33" s="1"/>
  <c r="S18" i="33" s="1"/>
  <c r="Q31" i="33"/>
  <c r="R31" i="33" s="1"/>
  <c r="S31" i="33" s="1"/>
  <c r="Q15" i="33"/>
  <c r="R15" i="33" s="1"/>
  <c r="S15" i="33" s="1"/>
  <c r="P7" i="33"/>
  <c r="P6" i="33"/>
  <c r="Q6" i="33"/>
  <c r="R6" i="33" s="1"/>
  <c r="P5" i="33"/>
  <c r="Q5" i="33"/>
  <c r="R5" i="33" s="1"/>
  <c r="P11" i="33"/>
  <c r="Q11" i="33"/>
  <c r="R11" i="33" s="1"/>
  <c r="P4" i="33"/>
  <c r="Q4" i="33"/>
  <c r="R4" i="33" s="1"/>
  <c r="Q9" i="33"/>
  <c r="R9" i="33" s="1"/>
  <c r="S9" i="33" s="1"/>
  <c r="P3" i="33"/>
  <c r="K19" i="16"/>
  <c r="K26" i="16"/>
  <c r="K18" i="16"/>
  <c r="K27" i="16"/>
  <c r="K25" i="16"/>
  <c r="K17" i="16"/>
  <c r="K24" i="16"/>
  <c r="K31" i="16"/>
  <c r="F10" i="16"/>
  <c r="G10" i="16"/>
  <c r="G11" i="16" s="1"/>
  <c r="M31" i="16" s="1"/>
  <c r="G31" i="16" s="1"/>
  <c r="F11" i="16"/>
  <c r="M23" i="16"/>
  <c r="W26" i="21"/>
  <c r="W28" i="21" s="1"/>
  <c r="X31" i="21"/>
  <c r="X32" i="21" s="1"/>
  <c r="V26" i="21"/>
  <c r="V28" i="21" s="1"/>
  <c r="Z6" i="21"/>
  <c r="Z10" i="21"/>
  <c r="U27" i="21"/>
  <c r="X27" i="21"/>
  <c r="T26" i="21"/>
  <c r="T31" i="21" s="1"/>
  <c r="T32" i="21" s="1"/>
  <c r="Z14" i="21"/>
  <c r="U31" i="21"/>
  <c r="U32" i="21" s="1"/>
  <c r="W31" i="21"/>
  <c r="W32" i="21" s="1"/>
  <c r="V31" i="21"/>
  <c r="V32" i="21" s="1"/>
  <c r="T1021" i="25"/>
  <c r="T1085" i="25"/>
  <c r="V1085" i="25" s="1"/>
  <c r="W1085" i="25" s="1"/>
  <c r="T185" i="25"/>
  <c r="T187" i="25"/>
  <c r="T189" i="25"/>
  <c r="T191" i="25"/>
  <c r="T193" i="25"/>
  <c r="T195" i="25"/>
  <c r="T197" i="25"/>
  <c r="T199" i="25"/>
  <c r="U199" i="25" s="1"/>
  <c r="T201" i="25"/>
  <c r="T203" i="25"/>
  <c r="T205" i="25"/>
  <c r="T207" i="25"/>
  <c r="U207" i="25" s="1"/>
  <c r="T209" i="25"/>
  <c r="T211" i="25"/>
  <c r="T213" i="25"/>
  <c r="U213" i="25" s="1"/>
  <c r="T215" i="25"/>
  <c r="U215" i="25" s="1"/>
  <c r="T217" i="25"/>
  <c r="T219" i="25"/>
  <c r="T221" i="25"/>
  <c r="T223" i="25"/>
  <c r="U223" i="25" s="1"/>
  <c r="T225" i="25"/>
  <c r="T227" i="25"/>
  <c r="T229" i="25"/>
  <c r="T231" i="25"/>
  <c r="U231" i="25" s="1"/>
  <c r="T233" i="25"/>
  <c r="T235" i="25"/>
  <c r="V235" i="25" s="1"/>
  <c r="W235" i="25" s="1"/>
  <c r="T237" i="25"/>
  <c r="T239" i="25"/>
  <c r="T241" i="25"/>
  <c r="T243" i="25"/>
  <c r="T249" i="25"/>
  <c r="T251" i="25"/>
  <c r="V251" i="25" s="1"/>
  <c r="W251" i="25" s="1"/>
  <c r="T253" i="25"/>
  <c r="T255" i="25"/>
  <c r="V255" i="25" s="1"/>
  <c r="W255" i="25" s="1"/>
  <c r="T257" i="25"/>
  <c r="U257" i="25" s="1"/>
  <c r="T259" i="25"/>
  <c r="T261" i="25"/>
  <c r="T263" i="25"/>
  <c r="T265" i="25"/>
  <c r="V265" i="25" s="1"/>
  <c r="W265" i="25" s="1"/>
  <c r="T267" i="25"/>
  <c r="V267" i="25" s="1"/>
  <c r="W267" i="25" s="1"/>
  <c r="T269" i="25"/>
  <c r="T271" i="25"/>
  <c r="T273" i="25"/>
  <c r="U273" i="25" s="1"/>
  <c r="T275" i="25"/>
  <c r="T277" i="25"/>
  <c r="V277" i="25" s="1"/>
  <c r="W277" i="25" s="1"/>
  <c r="T279" i="25"/>
  <c r="T281" i="25"/>
  <c r="T283" i="25"/>
  <c r="T287" i="25"/>
  <c r="T295" i="25"/>
  <c r="U295" i="25" s="1"/>
  <c r="T297" i="25"/>
  <c r="T309" i="25"/>
  <c r="V309" i="25" s="1"/>
  <c r="W309" i="25" s="1"/>
  <c r="T315" i="25"/>
  <c r="T317" i="25"/>
  <c r="T319" i="25"/>
  <c r="U319" i="25" s="1"/>
  <c r="T323" i="25"/>
  <c r="T325" i="25"/>
  <c r="T327" i="25"/>
  <c r="U327" i="25" s="1"/>
  <c r="T331" i="25"/>
  <c r="T333" i="25"/>
  <c r="T335" i="25"/>
  <c r="T337" i="25"/>
  <c r="T339" i="25"/>
  <c r="T341" i="25"/>
  <c r="U341" i="25" s="1"/>
  <c r="T343" i="25"/>
  <c r="T345" i="25"/>
  <c r="T347" i="25"/>
  <c r="U347" i="25" s="1"/>
  <c r="T349" i="25"/>
  <c r="U349" i="25" s="1"/>
  <c r="T351" i="25"/>
  <c r="T353" i="25"/>
  <c r="T355" i="25"/>
  <c r="V355" i="25" s="1"/>
  <c r="W355" i="25" s="1"/>
  <c r="T357" i="25"/>
  <c r="U357" i="25" s="1"/>
  <c r="T359" i="25"/>
  <c r="T361" i="25"/>
  <c r="T363" i="25"/>
  <c r="U363" i="25" s="1"/>
  <c r="T365" i="25"/>
  <c r="T367" i="25"/>
  <c r="T369" i="25"/>
  <c r="T371" i="25"/>
  <c r="U371" i="25" s="1"/>
  <c r="T373" i="25"/>
  <c r="U373" i="25" s="1"/>
  <c r="T375" i="25"/>
  <c r="T377" i="25"/>
  <c r="T379" i="25"/>
  <c r="U379" i="25" s="1"/>
  <c r="T381" i="25"/>
  <c r="V381" i="25" s="1"/>
  <c r="W381" i="25" s="1"/>
  <c r="T383" i="25"/>
  <c r="T765" i="25"/>
  <c r="T829" i="25"/>
  <c r="T893" i="25"/>
  <c r="T957" i="25"/>
  <c r="T493" i="25"/>
  <c r="T495" i="25"/>
  <c r="U495" i="25" s="1"/>
  <c r="T503" i="25"/>
  <c r="V503" i="25" s="1"/>
  <c r="W503" i="25" s="1"/>
  <c r="T505" i="25"/>
  <c r="V505" i="25" s="1"/>
  <c r="W505" i="25" s="1"/>
  <c r="T507" i="25"/>
  <c r="U507" i="25" s="1"/>
  <c r="T513" i="25"/>
  <c r="V513" i="25" s="1"/>
  <c r="W513" i="25" s="1"/>
  <c r="T515" i="25"/>
  <c r="V515" i="25" s="1"/>
  <c r="W515" i="25" s="1"/>
  <c r="T517" i="25"/>
  <c r="V517" i="25" s="1"/>
  <c r="W517" i="25" s="1"/>
  <c r="T519" i="25"/>
  <c r="V519" i="25" s="1"/>
  <c r="W519" i="25" s="1"/>
  <c r="T535" i="25"/>
  <c r="V535" i="25" s="1"/>
  <c r="W535" i="25" s="1"/>
  <c r="T537" i="25"/>
  <c r="U537" i="25" s="1"/>
  <c r="T539" i="25"/>
  <c r="U539" i="25" s="1"/>
  <c r="T541" i="25"/>
  <c r="U541" i="25" s="1"/>
  <c r="T551" i="25"/>
  <c r="T553" i="25"/>
  <c r="U553" i="25" s="1"/>
  <c r="T569" i="25"/>
  <c r="V569" i="25" s="1"/>
  <c r="W569" i="25" s="1"/>
  <c r="T571" i="25"/>
  <c r="T573" i="25"/>
  <c r="T575" i="25"/>
  <c r="T579" i="25"/>
  <c r="T581" i="25"/>
  <c r="T583" i="25"/>
  <c r="U583" i="25" s="1"/>
  <c r="T587" i="25"/>
  <c r="T591" i="25"/>
  <c r="T593" i="25"/>
  <c r="U593" i="25" s="1"/>
  <c r="T595" i="25"/>
  <c r="T597" i="25"/>
  <c r="T603" i="25"/>
  <c r="T605" i="25"/>
  <c r="T627" i="25"/>
  <c r="U627" i="25" s="1"/>
  <c r="T629" i="25"/>
  <c r="T631" i="25"/>
  <c r="T633" i="25"/>
  <c r="T635" i="25"/>
  <c r="T637" i="25"/>
  <c r="T649" i="25"/>
  <c r="U649" i="25" s="1"/>
  <c r="T651" i="25"/>
  <c r="T653" i="25"/>
  <c r="V653" i="25" s="1"/>
  <c r="W653" i="25" s="1"/>
  <c r="T671" i="25"/>
  <c r="T673" i="25"/>
  <c r="T675" i="25"/>
  <c r="U675" i="25" s="1"/>
  <c r="T677" i="25"/>
  <c r="T685" i="25"/>
  <c r="V685" i="25" s="1"/>
  <c r="W685" i="25" s="1"/>
  <c r="T689" i="25"/>
  <c r="T691" i="25"/>
  <c r="T693" i="25"/>
  <c r="V693" i="25" s="1"/>
  <c r="W693" i="25" s="1"/>
  <c r="T695" i="25"/>
  <c r="T697" i="25"/>
  <c r="U697" i="25" s="1"/>
  <c r="T701" i="25"/>
  <c r="T703" i="25"/>
  <c r="T705" i="25"/>
  <c r="T707" i="25"/>
  <c r="U707" i="25" s="1"/>
  <c r="T709" i="25"/>
  <c r="T711" i="25"/>
  <c r="T713" i="25"/>
  <c r="V713" i="25" s="1"/>
  <c r="W713" i="25" s="1"/>
  <c r="T715" i="25"/>
  <c r="U715" i="25" s="1"/>
  <c r="T717" i="25"/>
  <c r="T721" i="25"/>
  <c r="V721" i="25" s="1"/>
  <c r="W721" i="25" s="1"/>
  <c r="T723" i="25"/>
  <c r="T725" i="25"/>
  <c r="T727" i="25"/>
  <c r="T729" i="25"/>
  <c r="V729" i="25" s="1"/>
  <c r="W729" i="25" s="1"/>
  <c r="T731" i="25"/>
  <c r="V731" i="25" s="1"/>
  <c r="W731" i="25" s="1"/>
  <c r="T733" i="25"/>
  <c r="T743" i="25"/>
  <c r="T745" i="25"/>
  <c r="T747" i="25"/>
  <c r="T749" i="25"/>
  <c r="V749" i="25" s="1"/>
  <c r="W749" i="25" s="1"/>
  <c r="T751" i="25"/>
  <c r="T753" i="25"/>
  <c r="T755" i="25"/>
  <c r="V755" i="25" s="1"/>
  <c r="W755" i="25" s="1"/>
  <c r="T759" i="25"/>
  <c r="T761" i="25"/>
  <c r="T763" i="25"/>
  <c r="U763" i="25" s="1"/>
  <c r="T767" i="25"/>
  <c r="T769" i="25"/>
  <c r="T771" i="25"/>
  <c r="U771" i="25" s="1"/>
  <c r="T773" i="25"/>
  <c r="V773" i="25" s="1"/>
  <c r="W773" i="25" s="1"/>
  <c r="T775" i="25"/>
  <c r="T777" i="25"/>
  <c r="T779" i="25"/>
  <c r="V779" i="25" s="1"/>
  <c r="W779" i="25" s="1"/>
  <c r="T781" i="25"/>
  <c r="V781" i="25" s="1"/>
  <c r="W781" i="25" s="1"/>
  <c r="T783" i="25"/>
  <c r="T785" i="25"/>
  <c r="T787" i="25"/>
  <c r="V787" i="25" s="1"/>
  <c r="W787" i="25" s="1"/>
  <c r="T789" i="25"/>
  <c r="T791" i="25"/>
  <c r="T793" i="25"/>
  <c r="T795" i="25"/>
  <c r="U795" i="25" s="1"/>
  <c r="T797" i="25"/>
  <c r="V797" i="25" s="1"/>
  <c r="W797" i="25" s="1"/>
  <c r="T799" i="25"/>
  <c r="T801" i="25"/>
  <c r="T803" i="25"/>
  <c r="T805" i="25"/>
  <c r="T807" i="25"/>
  <c r="U807" i="25" s="1"/>
  <c r="T809" i="25"/>
  <c r="V809" i="25" s="1"/>
  <c r="W809" i="25" s="1"/>
  <c r="T811" i="25"/>
  <c r="T813" i="25"/>
  <c r="T815" i="25"/>
  <c r="V815" i="25" s="1"/>
  <c r="W815" i="25" s="1"/>
  <c r="T817" i="25"/>
  <c r="V817" i="25" s="1"/>
  <c r="W817" i="25" s="1"/>
  <c r="T819" i="25"/>
  <c r="T821" i="25"/>
  <c r="T823" i="25"/>
  <c r="V823" i="25" s="1"/>
  <c r="W823" i="25" s="1"/>
  <c r="T827" i="25"/>
  <c r="T831" i="25"/>
  <c r="U831" i="25" s="1"/>
  <c r="T833" i="25"/>
  <c r="U833" i="25" s="1"/>
  <c r="T835" i="25"/>
  <c r="T837" i="25"/>
  <c r="T839" i="25"/>
  <c r="U839" i="25" s="1"/>
  <c r="T841" i="25"/>
  <c r="T843" i="25"/>
  <c r="T845" i="25"/>
  <c r="V845" i="25" s="1"/>
  <c r="W845" i="25" s="1"/>
  <c r="T847" i="25"/>
  <c r="V847" i="25" s="1"/>
  <c r="W847" i="25" s="1"/>
  <c r="T849" i="25"/>
  <c r="T851" i="25"/>
  <c r="T853" i="25"/>
  <c r="V853" i="25" s="1"/>
  <c r="W853" i="25" s="1"/>
  <c r="T855" i="25"/>
  <c r="T857" i="25"/>
  <c r="T859" i="25"/>
  <c r="T861" i="25"/>
  <c r="T863" i="25"/>
  <c r="T867" i="25"/>
  <c r="T869" i="25"/>
  <c r="T871" i="25"/>
  <c r="T881" i="25"/>
  <c r="V881" i="25" s="1"/>
  <c r="W881" i="25" s="1"/>
  <c r="T883" i="25"/>
  <c r="V883" i="25" s="1"/>
  <c r="W883" i="25" s="1"/>
  <c r="T887" i="25"/>
  <c r="T889" i="25"/>
  <c r="U889" i="25" s="1"/>
  <c r="T891" i="25"/>
  <c r="T895" i="25"/>
  <c r="T897" i="25"/>
  <c r="T903" i="25"/>
  <c r="U903" i="25" s="1"/>
  <c r="T905" i="25"/>
  <c r="U905" i="25" s="1"/>
  <c r="T907" i="25"/>
  <c r="T911" i="25"/>
  <c r="V911" i="25" s="1"/>
  <c r="W911" i="25" s="1"/>
  <c r="T913" i="25"/>
  <c r="T915" i="25"/>
  <c r="U915" i="25" s="1"/>
  <c r="T917" i="25"/>
  <c r="T919" i="25"/>
  <c r="T921" i="25"/>
  <c r="V921" i="25" s="1"/>
  <c r="W921" i="25" s="1"/>
  <c r="T8" i="25"/>
  <c r="U8" i="25" s="1"/>
  <c r="T10" i="25"/>
  <c r="T12" i="25"/>
  <c r="V12" i="25" s="1"/>
  <c r="W12" i="25" s="1"/>
  <c r="T14" i="25"/>
  <c r="V14" i="25" s="1"/>
  <c r="W14" i="25" s="1"/>
  <c r="T16" i="25"/>
  <c r="U16" i="25" s="1"/>
  <c r="T18" i="25"/>
  <c r="T20" i="25"/>
  <c r="T22" i="25"/>
  <c r="T30" i="25"/>
  <c r="U30" i="25" s="1"/>
  <c r="T32" i="25"/>
  <c r="U32" i="25" s="1"/>
  <c r="T34" i="25"/>
  <c r="T36" i="25"/>
  <c r="T38" i="25"/>
  <c r="V38" i="25" s="1"/>
  <c r="W38" i="25" s="1"/>
  <c r="T40" i="25"/>
  <c r="U40" i="25" s="1"/>
  <c r="T42" i="25"/>
  <c r="T44" i="25"/>
  <c r="T46" i="25"/>
  <c r="U46" i="25" s="1"/>
  <c r="T48" i="25"/>
  <c r="T50" i="25"/>
  <c r="T52" i="25"/>
  <c r="T54" i="25"/>
  <c r="U54" i="25" s="1"/>
  <c r="T56" i="25"/>
  <c r="U56" i="25" s="1"/>
  <c r="T58" i="25"/>
  <c r="T60" i="25"/>
  <c r="T62" i="25"/>
  <c r="T64" i="25"/>
  <c r="V64" i="25" s="1"/>
  <c r="W64" i="25" s="1"/>
  <c r="T90" i="25"/>
  <c r="V90" i="25" s="1"/>
  <c r="W90" i="25" s="1"/>
  <c r="T102" i="25"/>
  <c r="T104" i="25"/>
  <c r="V104" i="25" s="1"/>
  <c r="W104" i="25" s="1"/>
  <c r="T106" i="25"/>
  <c r="V106" i="25" s="1"/>
  <c r="W106" i="25" s="1"/>
  <c r="T108" i="25"/>
  <c r="V108" i="25" s="1"/>
  <c r="W108" i="25" s="1"/>
  <c r="T110" i="25"/>
  <c r="T114" i="25"/>
  <c r="V114" i="25" s="1"/>
  <c r="W114" i="25" s="1"/>
  <c r="T116" i="25"/>
  <c r="V116" i="25" s="1"/>
  <c r="W116" i="25" s="1"/>
  <c r="T118" i="25"/>
  <c r="T120" i="25"/>
  <c r="U120" i="25" s="1"/>
  <c r="T122" i="25"/>
  <c r="V122" i="25" s="1"/>
  <c r="W122" i="25" s="1"/>
  <c r="T124" i="25"/>
  <c r="V124" i="25" s="1"/>
  <c r="W124" i="25" s="1"/>
  <c r="T128" i="25"/>
  <c r="V128" i="25" s="1"/>
  <c r="W128" i="25" s="1"/>
  <c r="T130" i="25"/>
  <c r="V130" i="25" s="1"/>
  <c r="W130" i="25" s="1"/>
  <c r="T134" i="25"/>
  <c r="T136" i="25"/>
  <c r="U136" i="25" s="1"/>
  <c r="T138" i="25"/>
  <c r="T140" i="25"/>
  <c r="U140" i="25" s="1"/>
  <c r="T146" i="25"/>
  <c r="T150" i="25"/>
  <c r="T152" i="25"/>
  <c r="T154" i="25"/>
  <c r="T156" i="25"/>
  <c r="U156" i="25" s="1"/>
  <c r="T164" i="25"/>
  <c r="V164" i="25" s="1"/>
  <c r="W164" i="25" s="1"/>
  <c r="T168" i="25"/>
  <c r="T170" i="25"/>
  <c r="T172" i="25"/>
  <c r="V172" i="25" s="1"/>
  <c r="W172" i="25" s="1"/>
  <c r="T174" i="25"/>
  <c r="T176" i="25"/>
  <c r="T178" i="25"/>
  <c r="T180" i="25"/>
  <c r="V180" i="25" s="1"/>
  <c r="W180" i="25" s="1"/>
  <c r="T182" i="25"/>
  <c r="T184" i="25"/>
  <c r="T186" i="25"/>
  <c r="T190" i="25"/>
  <c r="T192" i="25"/>
  <c r="T194" i="25"/>
  <c r="T196" i="25"/>
  <c r="V196" i="25" s="1"/>
  <c r="W196" i="25" s="1"/>
  <c r="T198" i="25"/>
  <c r="T200" i="25"/>
  <c r="T202" i="25"/>
  <c r="T204" i="25"/>
  <c r="V204" i="25" s="1"/>
  <c r="W204" i="25" s="1"/>
  <c r="T206" i="25"/>
  <c r="T208" i="25"/>
  <c r="T210" i="25"/>
  <c r="T212" i="25"/>
  <c r="V212" i="25" s="1"/>
  <c r="W212" i="25" s="1"/>
  <c r="T214" i="25"/>
  <c r="T216" i="25"/>
  <c r="V216" i="25" s="1"/>
  <c r="W216" i="25" s="1"/>
  <c r="T218" i="25"/>
  <c r="U218" i="25" s="1"/>
  <c r="T220" i="25"/>
  <c r="T222" i="25"/>
  <c r="V222" i="25" s="1"/>
  <c r="W222" i="25" s="1"/>
  <c r="T224" i="25"/>
  <c r="T226" i="25"/>
  <c r="T232" i="25"/>
  <c r="T234" i="25"/>
  <c r="T236" i="25"/>
  <c r="T238" i="25"/>
  <c r="U238" i="25" s="1"/>
  <c r="T240" i="25"/>
  <c r="T242" i="25"/>
  <c r="T244" i="25"/>
  <c r="V244" i="25" s="1"/>
  <c r="W244" i="25" s="1"/>
  <c r="T246" i="25"/>
  <c r="U246" i="25" s="1"/>
  <c r="T250" i="25"/>
  <c r="T252" i="25"/>
  <c r="V252" i="25" s="1"/>
  <c r="W252" i="25" s="1"/>
  <c r="T254" i="25"/>
  <c r="U254" i="25" s="1"/>
  <c r="T256" i="25"/>
  <c r="T258" i="25"/>
  <c r="V258" i="25" s="1"/>
  <c r="W258" i="25" s="1"/>
  <c r="T262" i="25"/>
  <c r="V262" i="25" s="1"/>
  <c r="W262" i="25" s="1"/>
  <c r="T268" i="25"/>
  <c r="U268" i="25" s="1"/>
  <c r="T270" i="25"/>
  <c r="U270" i="25" s="1"/>
  <c r="T272" i="25"/>
  <c r="T274" i="25"/>
  <c r="V274" i="25" s="1"/>
  <c r="W274" i="25" s="1"/>
  <c r="T278" i="25"/>
  <c r="T280" i="25"/>
  <c r="T282" i="25"/>
  <c r="U282" i="25" s="1"/>
  <c r="T284" i="25"/>
  <c r="V284" i="25" s="1"/>
  <c r="W284" i="25" s="1"/>
  <c r="T286" i="25"/>
  <c r="V286" i="25" s="1"/>
  <c r="W286" i="25" s="1"/>
  <c r="T288" i="25"/>
  <c r="T302" i="25"/>
  <c r="V302" i="25" s="1"/>
  <c r="W302" i="25" s="1"/>
  <c r="T304" i="25"/>
  <c r="T306" i="25"/>
  <c r="V306" i="25" s="1"/>
  <c r="W306" i="25" s="1"/>
  <c r="T308" i="25"/>
  <c r="V308" i="25" s="1"/>
  <c r="W308" i="25" s="1"/>
  <c r="T310" i="25"/>
  <c r="V310" i="25" s="1"/>
  <c r="W310" i="25" s="1"/>
  <c r="T320" i="25"/>
  <c r="T322" i="25"/>
  <c r="V322" i="25" s="1"/>
  <c r="W322" i="25" s="1"/>
  <c r="T324" i="25"/>
  <c r="U324" i="25" s="1"/>
  <c r="T326" i="25"/>
  <c r="V326" i="25" s="1"/>
  <c r="W326" i="25" s="1"/>
  <c r="T328" i="25"/>
  <c r="T330" i="25"/>
  <c r="U330" i="25" s="1"/>
  <c r="T332" i="25"/>
  <c r="V332" i="25" s="1"/>
  <c r="W332" i="25" s="1"/>
  <c r="T334" i="25"/>
  <c r="U334" i="25" s="1"/>
  <c r="T336" i="25"/>
  <c r="T340" i="25"/>
  <c r="V340" i="25" s="1"/>
  <c r="W340" i="25" s="1"/>
  <c r="T342" i="25"/>
  <c r="T344" i="25"/>
  <c r="T346" i="25"/>
  <c r="V346" i="25" s="1"/>
  <c r="W346" i="25" s="1"/>
  <c r="T348" i="25"/>
  <c r="T350" i="25"/>
  <c r="T352" i="25"/>
  <c r="T354" i="25"/>
  <c r="V354" i="25" s="1"/>
  <c r="W354" i="25" s="1"/>
  <c r="T356" i="25"/>
  <c r="T358" i="25"/>
  <c r="T360" i="25"/>
  <c r="T362" i="25"/>
  <c r="V362" i="25" s="1"/>
  <c r="W362" i="25" s="1"/>
  <c r="T364" i="25"/>
  <c r="T366" i="25"/>
  <c r="T374" i="25"/>
  <c r="T376" i="25"/>
  <c r="T378" i="25"/>
  <c r="V378" i="25" s="1"/>
  <c r="W378" i="25" s="1"/>
  <c r="T380" i="25"/>
  <c r="T382" i="25"/>
  <c r="T384" i="25"/>
  <c r="V384" i="25" s="1"/>
  <c r="W384" i="25" s="1"/>
  <c r="T388" i="25"/>
  <c r="V388" i="25" s="1"/>
  <c r="W388" i="25" s="1"/>
  <c r="T390" i="25"/>
  <c r="T392" i="25"/>
  <c r="U392" i="25" s="1"/>
  <c r="T394" i="25"/>
  <c r="U394" i="25" s="1"/>
  <c r="T396" i="25"/>
  <c r="U396" i="25" s="1"/>
  <c r="T398" i="25"/>
  <c r="T400" i="25"/>
  <c r="U400" i="25" s="1"/>
  <c r="T402" i="25"/>
  <c r="T404" i="25"/>
  <c r="U404" i="25" s="1"/>
  <c r="T406" i="25"/>
  <c r="U406" i="25" s="1"/>
  <c r="T408" i="25"/>
  <c r="T410" i="25"/>
  <c r="V410" i="25" s="1"/>
  <c r="W410" i="25" s="1"/>
  <c r="T412" i="25"/>
  <c r="U412" i="25" s="1"/>
  <c r="T414" i="25"/>
  <c r="V414" i="25" s="1"/>
  <c r="W414" i="25" s="1"/>
  <c r="T416" i="25"/>
  <c r="T418" i="25"/>
  <c r="V418" i="25" s="1"/>
  <c r="W418" i="25" s="1"/>
  <c r="T420" i="25"/>
  <c r="U420" i="25" s="1"/>
  <c r="T422" i="25"/>
  <c r="U422" i="25" s="1"/>
  <c r="T424" i="25"/>
  <c r="V424" i="25" s="1"/>
  <c r="W424" i="25" s="1"/>
  <c r="T426" i="25"/>
  <c r="T428" i="25"/>
  <c r="U428" i="25" s="1"/>
  <c r="T430" i="25"/>
  <c r="T432" i="25"/>
  <c r="V432" i="25" s="1"/>
  <c r="W432" i="25" s="1"/>
  <c r="T440" i="25"/>
  <c r="V440" i="25" s="1"/>
  <c r="W440" i="25" s="1"/>
  <c r="T442" i="25"/>
  <c r="T444" i="25"/>
  <c r="T446" i="25"/>
  <c r="V446" i="25" s="1"/>
  <c r="W446" i="25" s="1"/>
  <c r="T448" i="25"/>
  <c r="V448" i="25" s="1"/>
  <c r="W448" i="25" s="1"/>
  <c r="T454" i="25"/>
  <c r="U454" i="25" s="1"/>
  <c r="T458" i="25"/>
  <c r="T460" i="25"/>
  <c r="T462" i="25"/>
  <c r="T464" i="25"/>
  <c r="U464" i="25" s="1"/>
  <c r="T466" i="25"/>
  <c r="T468" i="25"/>
  <c r="T470" i="25"/>
  <c r="T472" i="25"/>
  <c r="T474" i="25"/>
  <c r="T476" i="25"/>
  <c r="T478" i="25"/>
  <c r="V478" i="25" s="1"/>
  <c r="W478" i="25" s="1"/>
  <c r="T482" i="25"/>
  <c r="T484" i="25"/>
  <c r="T486" i="25"/>
  <c r="U486" i="25" s="1"/>
  <c r="T488" i="25"/>
  <c r="U488" i="25" s="1"/>
  <c r="T492" i="25"/>
  <c r="T494" i="25"/>
  <c r="U494" i="25" s="1"/>
  <c r="T496" i="25"/>
  <c r="V496" i="25" s="1"/>
  <c r="W496" i="25" s="1"/>
  <c r="T498" i="25"/>
  <c r="T500" i="25"/>
  <c r="T502" i="25"/>
  <c r="V502" i="25" s="1"/>
  <c r="W502" i="25" s="1"/>
  <c r="T510" i="25"/>
  <c r="U510" i="25" s="1"/>
  <c r="T512" i="25"/>
  <c r="V512" i="25" s="1"/>
  <c r="W512" i="25" s="1"/>
  <c r="T522" i="25"/>
  <c r="T526" i="25"/>
  <c r="U526" i="25" s="1"/>
  <c r="T542" i="25"/>
  <c r="U542" i="25" s="1"/>
  <c r="T544" i="25"/>
  <c r="T546" i="25"/>
  <c r="T548" i="25"/>
  <c r="T550" i="25"/>
  <c r="U550" i="25" s="1"/>
  <c r="T552" i="25"/>
  <c r="U552" i="25" s="1"/>
  <c r="T554" i="25"/>
  <c r="T556" i="25"/>
  <c r="T558" i="25"/>
  <c r="T560" i="25"/>
  <c r="V560" i="25" s="1"/>
  <c r="W560" i="25" s="1"/>
  <c r="T562" i="25"/>
  <c r="T564" i="25"/>
  <c r="T566" i="25"/>
  <c r="U566" i="25" s="1"/>
  <c r="T568" i="25"/>
  <c r="T570" i="25"/>
  <c r="T572" i="25"/>
  <c r="T574" i="25"/>
  <c r="U574" i="25" s="1"/>
  <c r="T576" i="25"/>
  <c r="V576" i="25" s="1"/>
  <c r="W576" i="25" s="1"/>
  <c r="T578" i="25"/>
  <c r="T584" i="25"/>
  <c r="T586" i="25"/>
  <c r="T588" i="25"/>
  <c r="T590" i="25"/>
  <c r="U590" i="25" s="1"/>
  <c r="T594" i="25"/>
  <c r="T600" i="25"/>
  <c r="V600" i="25" s="1"/>
  <c r="W600" i="25" s="1"/>
  <c r="T602" i="25"/>
  <c r="T606" i="25"/>
  <c r="V606" i="25" s="1"/>
  <c r="W606" i="25" s="1"/>
  <c r="T608" i="25"/>
  <c r="T610" i="25"/>
  <c r="T612" i="25"/>
  <c r="T614" i="25"/>
  <c r="V614" i="25" s="1"/>
  <c r="W614" i="25" s="1"/>
  <c r="T616" i="25"/>
  <c r="T622" i="25"/>
  <c r="U622" i="25" s="1"/>
  <c r="T630" i="25"/>
  <c r="V630" i="25" s="1"/>
  <c r="W630" i="25" s="1"/>
  <c r="T632" i="25"/>
  <c r="T634" i="25"/>
  <c r="U634" i="25" s="1"/>
  <c r="T638" i="25"/>
  <c r="T640" i="25"/>
  <c r="T642" i="25"/>
  <c r="T648" i="25"/>
  <c r="V648" i="25" s="1"/>
  <c r="W648" i="25" s="1"/>
  <c r="T650" i="25"/>
  <c r="V650" i="25" s="1"/>
  <c r="W650" i="25" s="1"/>
  <c r="T654" i="25"/>
  <c r="T656" i="25"/>
  <c r="T658" i="25"/>
  <c r="U658" i="25" s="1"/>
  <c r="T660" i="25"/>
  <c r="V660" i="25" s="1"/>
  <c r="W660" i="25" s="1"/>
  <c r="T662" i="25"/>
  <c r="T664" i="25"/>
  <c r="T666" i="25"/>
  <c r="U666" i="25" s="1"/>
  <c r="T668" i="25"/>
  <c r="T670" i="25"/>
  <c r="T672" i="25"/>
  <c r="T674" i="25"/>
  <c r="V674" i="25" s="1"/>
  <c r="W674" i="25" s="1"/>
  <c r="T678" i="25"/>
  <c r="U678" i="25" s="1"/>
  <c r="T680" i="25"/>
  <c r="T682" i="25"/>
  <c r="U682" i="25" s="1"/>
  <c r="T684" i="25"/>
  <c r="T686" i="25"/>
  <c r="T688" i="25"/>
  <c r="T702" i="25"/>
  <c r="T704" i="25"/>
  <c r="T706" i="25"/>
  <c r="T708" i="25"/>
  <c r="U708" i="25" s="1"/>
  <c r="T710" i="25"/>
  <c r="T712" i="25"/>
  <c r="T714" i="25"/>
  <c r="T716" i="25"/>
  <c r="U716" i="25" s="1"/>
  <c r="T718" i="25"/>
  <c r="T720" i="25"/>
  <c r="T722" i="25"/>
  <c r="T724" i="25"/>
  <c r="V724" i="25" s="1"/>
  <c r="W724" i="25" s="1"/>
  <c r="T728" i="25"/>
  <c r="T730" i="25"/>
  <c r="T736" i="25"/>
  <c r="T738" i="25"/>
  <c r="T740" i="25"/>
  <c r="T742" i="25"/>
  <c r="T746" i="25"/>
  <c r="T748" i="25"/>
  <c r="T756" i="25"/>
  <c r="T758" i="25"/>
  <c r="V758" i="25" s="1"/>
  <c r="W758" i="25" s="1"/>
  <c r="T788" i="25"/>
  <c r="T802" i="25"/>
  <c r="V802" i="25" s="1"/>
  <c r="W802" i="25" s="1"/>
  <c r="T804" i="25"/>
  <c r="T824" i="25"/>
  <c r="V824" i="25" s="1"/>
  <c r="W824" i="25" s="1"/>
  <c r="T826" i="25"/>
  <c r="V826" i="25" s="1"/>
  <c r="W826" i="25" s="1"/>
  <c r="T836" i="25"/>
  <c r="T854" i="25"/>
  <c r="T856" i="25"/>
  <c r="U856" i="25" s="1"/>
  <c r="T858" i="25"/>
  <c r="T864" i="25"/>
  <c r="T866" i="25"/>
  <c r="T870" i="25"/>
  <c r="T872" i="25"/>
  <c r="T874" i="25"/>
  <c r="T876" i="25"/>
  <c r="U876" i="25" s="1"/>
  <c r="T878" i="25"/>
  <c r="T880" i="25"/>
  <c r="T884" i="25"/>
  <c r="U884" i="25" s="1"/>
  <c r="T886" i="25"/>
  <c r="T898" i="25"/>
  <c r="T900" i="25"/>
  <c r="T902" i="25"/>
  <c r="U902" i="25" s="1"/>
  <c r="T906" i="25"/>
  <c r="U906" i="25" s="1"/>
  <c r="T908" i="25"/>
  <c r="T910" i="25"/>
  <c r="U910" i="25" s="1"/>
  <c r="T916" i="25"/>
  <c r="T918" i="25"/>
  <c r="U918" i="25" s="1"/>
  <c r="T920" i="25"/>
  <c r="T924" i="25"/>
  <c r="T926" i="25"/>
  <c r="V926" i="25" s="1"/>
  <c r="W926" i="25" s="1"/>
  <c r="T928" i="25"/>
  <c r="U928" i="25" s="1"/>
  <c r="T930" i="25"/>
  <c r="T932" i="25"/>
  <c r="T934" i="25"/>
  <c r="V934" i="25" s="1"/>
  <c r="W934" i="25" s="1"/>
  <c r="T936" i="25"/>
  <c r="V936" i="25" s="1"/>
  <c r="W936" i="25" s="1"/>
  <c r="T938" i="25"/>
  <c r="T940" i="25"/>
  <c r="T954" i="25"/>
  <c r="T958" i="25"/>
  <c r="T966" i="25"/>
  <c r="T1002" i="25"/>
  <c r="T1004" i="25"/>
  <c r="V1004" i="25" s="1"/>
  <c r="W1004" i="25" s="1"/>
  <c r="T1006" i="25"/>
  <c r="T1008" i="25"/>
  <c r="T1010" i="25"/>
  <c r="T1012" i="25"/>
  <c r="T1014" i="25"/>
  <c r="T1016" i="25"/>
  <c r="V1016" i="25" s="1"/>
  <c r="W1016" i="25" s="1"/>
  <c r="T1018" i="25"/>
  <c r="U1018" i="25" s="1"/>
  <c r="T1020" i="25"/>
  <c r="T1022" i="25"/>
  <c r="T1024" i="25"/>
  <c r="T1026" i="25"/>
  <c r="U1026" i="25" s="1"/>
  <c r="T1028" i="25"/>
  <c r="T1030" i="25"/>
  <c r="T1032" i="25"/>
  <c r="T1038" i="25"/>
  <c r="U1038" i="25" s="1"/>
  <c r="T1040" i="25"/>
  <c r="V1040" i="25" s="1"/>
  <c r="W1040" i="25" s="1"/>
  <c r="T1042" i="25"/>
  <c r="T1044" i="25"/>
  <c r="T1046" i="25"/>
  <c r="U1046" i="25" s="1"/>
  <c r="T1048" i="25"/>
  <c r="T1050" i="25"/>
  <c r="U1050" i="25" s="1"/>
  <c r="T1052" i="25"/>
  <c r="T1054" i="25"/>
  <c r="T1056" i="25"/>
  <c r="T1058" i="25"/>
  <c r="V1058" i="25" s="1"/>
  <c r="W1058" i="25" s="1"/>
  <c r="T1060" i="25"/>
  <c r="T1062" i="25"/>
  <c r="T1064" i="25"/>
  <c r="U1064" i="25" s="1"/>
  <c r="T1066" i="25"/>
  <c r="T1068" i="25"/>
  <c r="T1070" i="25"/>
  <c r="T1072" i="25"/>
  <c r="V1072" i="25" s="1"/>
  <c r="W1072" i="25" s="1"/>
  <c r="T1074" i="25"/>
  <c r="T1076" i="25"/>
  <c r="U1076" i="25" s="1"/>
  <c r="T1078" i="25"/>
  <c r="T1080" i="25"/>
  <c r="T1082" i="25"/>
  <c r="T1086" i="25"/>
  <c r="T1090" i="25"/>
  <c r="U1090" i="25" s="1"/>
  <c r="T1092" i="25"/>
  <c r="V1092" i="25" s="1"/>
  <c r="W1092" i="25" s="1"/>
  <c r="T1096" i="25"/>
  <c r="T1098" i="25"/>
  <c r="V1098" i="25" s="1"/>
  <c r="W1098" i="25" s="1"/>
  <c r="T1100" i="25"/>
  <c r="T1102" i="25"/>
  <c r="V1102" i="25" s="1"/>
  <c r="W1102" i="25" s="1"/>
  <c r="T1104" i="25"/>
  <c r="T923" i="25"/>
  <c r="U923" i="25" s="1"/>
  <c r="T925" i="25"/>
  <c r="V925" i="25" s="1"/>
  <c r="W925" i="25" s="1"/>
  <c r="T927" i="25"/>
  <c r="T931" i="25"/>
  <c r="U931" i="25" s="1"/>
  <c r="T933" i="25"/>
  <c r="T935" i="25"/>
  <c r="U935" i="25" s="1"/>
  <c r="T939" i="25"/>
  <c r="T941" i="25"/>
  <c r="U941" i="25" s="1"/>
  <c r="T943" i="25"/>
  <c r="U943" i="25" s="1"/>
  <c r="T945" i="25"/>
  <c r="T947" i="25"/>
  <c r="T949" i="25"/>
  <c r="U949" i="25" s="1"/>
  <c r="T951" i="25"/>
  <c r="V951" i="25" s="1"/>
  <c r="W951" i="25" s="1"/>
  <c r="T953" i="25"/>
  <c r="T955" i="25"/>
  <c r="T959" i="25"/>
  <c r="V959" i="25" s="1"/>
  <c r="W959" i="25" s="1"/>
  <c r="T961" i="25"/>
  <c r="T963" i="25"/>
  <c r="T965" i="25"/>
  <c r="T967" i="25"/>
  <c r="T969" i="25"/>
  <c r="U969" i="25" s="1"/>
  <c r="T971" i="25"/>
  <c r="V971" i="25" s="1"/>
  <c r="W971" i="25" s="1"/>
  <c r="T973" i="25"/>
  <c r="U973" i="25" s="1"/>
  <c r="T975" i="25"/>
  <c r="T977" i="25"/>
  <c r="U977" i="25" s="1"/>
  <c r="T979" i="25"/>
  <c r="T981" i="25"/>
  <c r="T983" i="25"/>
  <c r="T985" i="25"/>
  <c r="V985" i="25" s="1"/>
  <c r="W985" i="25" s="1"/>
  <c r="T987" i="25"/>
  <c r="T989" i="25"/>
  <c r="T991" i="25"/>
  <c r="V991" i="25" s="1"/>
  <c r="W991" i="25" s="1"/>
  <c r="T993" i="25"/>
  <c r="T995" i="25"/>
  <c r="T997" i="25"/>
  <c r="T999" i="25"/>
  <c r="T1001" i="25"/>
  <c r="V1001" i="25" s="1"/>
  <c r="W1001" i="25" s="1"/>
  <c r="T1003" i="25"/>
  <c r="U1003" i="25" s="1"/>
  <c r="T1005" i="25"/>
  <c r="T1007" i="25"/>
  <c r="T1009" i="25"/>
  <c r="U1009" i="25" s="1"/>
  <c r="T1011" i="25"/>
  <c r="T1013" i="25"/>
  <c r="V1013" i="25" s="1"/>
  <c r="W1013" i="25" s="1"/>
  <c r="T1015" i="25"/>
  <c r="T1017" i="25"/>
  <c r="T1019" i="25"/>
  <c r="T1023" i="25"/>
  <c r="U1023" i="25" s="1"/>
  <c r="T1025" i="25"/>
  <c r="T1027" i="25"/>
  <c r="T1029" i="25"/>
  <c r="T1031" i="25"/>
  <c r="U1031" i="25" s="1"/>
  <c r="T1033" i="25"/>
  <c r="U1033" i="25" s="1"/>
  <c r="T1035" i="25"/>
  <c r="T1037" i="25"/>
  <c r="T1039" i="25"/>
  <c r="T1041" i="25"/>
  <c r="V1041" i="25" s="1"/>
  <c r="W1041" i="25" s="1"/>
  <c r="T1043" i="25"/>
  <c r="T1045" i="25"/>
  <c r="T1047" i="25"/>
  <c r="T1049" i="25"/>
  <c r="V1049" i="25" s="1"/>
  <c r="W1049" i="25" s="1"/>
  <c r="T1051" i="25"/>
  <c r="V1051" i="25" s="1"/>
  <c r="W1051" i="25" s="1"/>
  <c r="T1053" i="25"/>
  <c r="T1055" i="25"/>
  <c r="U1055" i="25" s="1"/>
  <c r="T1057" i="25"/>
  <c r="T1059" i="25"/>
  <c r="T1061" i="25"/>
  <c r="V1061" i="25" s="1"/>
  <c r="W1061" i="25" s="1"/>
  <c r="T1063" i="25"/>
  <c r="T1067" i="25"/>
  <c r="U1067" i="25" s="1"/>
  <c r="T1069" i="25"/>
  <c r="V1069" i="25" s="1"/>
  <c r="W1069" i="25" s="1"/>
  <c r="T1073" i="25"/>
  <c r="U1073" i="25" s="1"/>
  <c r="T1075" i="25"/>
  <c r="T1077" i="25"/>
  <c r="U1077" i="25" s="1"/>
  <c r="T1079" i="25"/>
  <c r="V1079" i="25" s="1"/>
  <c r="W1079" i="25" s="1"/>
  <c r="T1081" i="25"/>
  <c r="T1083" i="25"/>
  <c r="V1083" i="25" s="1"/>
  <c r="W1083" i="25" s="1"/>
  <c r="T1087" i="25"/>
  <c r="V1087" i="25" s="1"/>
  <c r="W1087" i="25" s="1"/>
  <c r="T1089" i="25"/>
  <c r="V1089" i="25" s="1"/>
  <c r="W1089" i="25" s="1"/>
  <c r="T1095" i="25"/>
  <c r="T1097" i="25"/>
  <c r="T1099" i="25"/>
  <c r="U1099" i="25" s="1"/>
  <c r="T1101" i="25"/>
  <c r="V1101" i="25" s="1"/>
  <c r="W1101" i="25" s="1"/>
  <c r="T1103" i="25"/>
  <c r="T1105" i="25"/>
  <c r="T1109" i="25"/>
  <c r="V1109" i="25" s="1"/>
  <c r="W1109" i="25" s="1"/>
  <c r="AB36" i="14"/>
  <c r="T1106" i="25"/>
  <c r="V1106" i="25" s="1"/>
  <c r="W1106" i="25" s="1"/>
  <c r="T1108" i="25"/>
  <c r="U1108" i="25" s="1"/>
  <c r="T1110" i="25"/>
  <c r="T1112" i="25"/>
  <c r="U1112" i="25" s="1"/>
  <c r="T1114" i="25"/>
  <c r="V1114" i="25" s="1"/>
  <c r="W1114" i="25" s="1"/>
  <c r="T1116" i="25"/>
  <c r="U1116" i="25" s="1"/>
  <c r="T1118" i="25"/>
  <c r="T1120" i="25"/>
  <c r="T1122" i="25"/>
  <c r="V1122" i="25" s="1"/>
  <c r="W1122" i="25" s="1"/>
  <c r="T1124" i="25"/>
  <c r="T1107" i="25"/>
  <c r="U1107" i="25" s="1"/>
  <c r="T1119" i="25"/>
  <c r="T1121" i="25"/>
  <c r="V698" i="25"/>
  <c r="W698" i="25" s="1"/>
  <c r="V129" i="25"/>
  <c r="W129" i="25" s="1"/>
  <c r="V73" i="25"/>
  <c r="W73" i="25" s="1"/>
  <c r="V74" i="25"/>
  <c r="W74" i="25" s="1"/>
  <c r="U24" i="25"/>
  <c r="U14" i="25"/>
  <c r="U82" i="25"/>
  <c r="V30" i="25"/>
  <c r="W30" i="25" s="1"/>
  <c r="V33" i="25"/>
  <c r="W33" i="25" s="1"/>
  <c r="U33" i="25"/>
  <c r="V41" i="25"/>
  <c r="W41" i="25" s="1"/>
  <c r="U41" i="25"/>
  <c r="V9" i="25"/>
  <c r="W9" i="25" s="1"/>
  <c r="U9" i="25"/>
  <c r="V49" i="25"/>
  <c r="W49" i="25" s="1"/>
  <c r="U49" i="25"/>
  <c r="V57" i="25"/>
  <c r="W57" i="25" s="1"/>
  <c r="U57" i="25"/>
  <c r="V17" i="25"/>
  <c r="W17" i="25" s="1"/>
  <c r="U241" i="25"/>
  <c r="V300" i="25"/>
  <c r="W300" i="25" s="1"/>
  <c r="V456" i="25"/>
  <c r="W456" i="25" s="1"/>
  <c r="U48" i="25"/>
  <c r="V112" i="25"/>
  <c r="W112" i="25" s="1"/>
  <c r="V121" i="25"/>
  <c r="W121" i="25" s="1"/>
  <c r="U325" i="25"/>
  <c r="V21" i="25"/>
  <c r="W21" i="25" s="1"/>
  <c r="V61" i="25"/>
  <c r="W61" i="25" s="1"/>
  <c r="V105" i="25"/>
  <c r="W105" i="25" s="1"/>
  <c r="U243" i="25"/>
  <c r="V259" i="25"/>
  <c r="W259" i="25" s="1"/>
  <c r="V372" i="25"/>
  <c r="W372" i="25" s="1"/>
  <c r="V453" i="25"/>
  <c r="W453" i="25" s="1"/>
  <c r="V131" i="25"/>
  <c r="W131" i="25" s="1"/>
  <c r="U407" i="25"/>
  <c r="U65" i="25"/>
  <c r="V115" i="25"/>
  <c r="W115" i="25" s="1"/>
  <c r="V151" i="25"/>
  <c r="W151" i="25" s="1"/>
  <c r="U159" i="25"/>
  <c r="U175" i="25"/>
  <c r="V183" i="25"/>
  <c r="W183" i="25" s="1"/>
  <c r="U191" i="25"/>
  <c r="V409" i="25"/>
  <c r="W409" i="25" s="1"/>
  <c r="V477" i="25"/>
  <c r="W477" i="25" s="1"/>
  <c r="U739" i="25"/>
  <c r="U391" i="25"/>
  <c r="U393" i="25"/>
  <c r="U487" i="25"/>
  <c r="V615" i="25"/>
  <c r="W615" i="25" s="1"/>
  <c r="V617" i="25"/>
  <c r="W617" i="25" s="1"/>
  <c r="V690" i="25"/>
  <c r="W690" i="25" s="1"/>
  <c r="V559" i="25"/>
  <c r="W559" i="25" s="1"/>
  <c r="U909" i="25"/>
  <c r="U639" i="25"/>
  <c r="U996" i="25"/>
  <c r="V11" i="25"/>
  <c r="W11" i="25" s="1"/>
  <c r="U11" i="25"/>
  <c r="V37" i="25"/>
  <c r="W37" i="25" s="1"/>
  <c r="U37" i="25"/>
  <c r="V43" i="25"/>
  <c r="W43" i="25" s="1"/>
  <c r="U43" i="25"/>
  <c r="U13" i="25"/>
  <c r="V13" i="25"/>
  <c r="W13" i="25" s="1"/>
  <c r="V27" i="25"/>
  <c r="W27" i="25" s="1"/>
  <c r="U27" i="25"/>
  <c r="V45" i="25"/>
  <c r="W45" i="25" s="1"/>
  <c r="U45" i="25"/>
  <c r="V25" i="25"/>
  <c r="W25" i="25" s="1"/>
  <c r="U25" i="25"/>
  <c r="V51" i="25"/>
  <c r="W51" i="25" s="1"/>
  <c r="U51" i="25"/>
  <c r="V67" i="25"/>
  <c r="W67" i="25" s="1"/>
  <c r="U67" i="25"/>
  <c r="V19" i="25"/>
  <c r="W19" i="25" s="1"/>
  <c r="U19" i="25"/>
  <c r="V29" i="25"/>
  <c r="W29" i="25" s="1"/>
  <c r="U29" i="25"/>
  <c r="V35" i="25"/>
  <c r="W35" i="25" s="1"/>
  <c r="U35" i="25"/>
  <c r="V53" i="25"/>
  <c r="W53" i="25" s="1"/>
  <c r="U53" i="25"/>
  <c r="V59" i="25"/>
  <c r="W59" i="25" s="1"/>
  <c r="U59" i="25"/>
  <c r="V72" i="25"/>
  <c r="W72" i="25" s="1"/>
  <c r="U72" i="25"/>
  <c r="V113" i="25"/>
  <c r="W113" i="25" s="1"/>
  <c r="V148" i="25"/>
  <c r="W148" i="25" s="1"/>
  <c r="U148" i="25"/>
  <c r="U151" i="25"/>
  <c r="V159" i="25"/>
  <c r="W159" i="25" s="1"/>
  <c r="U167" i="25"/>
  <c r="V167" i="25"/>
  <c r="W167" i="25" s="1"/>
  <c r="V175" i="25"/>
  <c r="W175" i="25" s="1"/>
  <c r="U183" i="25"/>
  <c r="V99" i="25"/>
  <c r="W99" i="25" s="1"/>
  <c r="U99" i="25"/>
  <c r="V24" i="25"/>
  <c r="W24" i="25" s="1"/>
  <c r="V32" i="25"/>
  <c r="W32" i="25" s="1"/>
  <c r="U87" i="25"/>
  <c r="V87" i="25"/>
  <c r="W87" i="25" s="1"/>
  <c r="V91" i="25"/>
  <c r="W91" i="25" s="1"/>
  <c r="U91" i="25"/>
  <c r="U103" i="25"/>
  <c r="V103" i="25"/>
  <c r="W103" i="25" s="1"/>
  <c r="U119" i="25"/>
  <c r="V119" i="25"/>
  <c r="W119" i="25" s="1"/>
  <c r="V123" i="25"/>
  <c r="W123" i="25" s="1"/>
  <c r="U123" i="25"/>
  <c r="V1088" i="25"/>
  <c r="W1088" i="25" s="1"/>
  <c r="V988" i="25"/>
  <c r="W988" i="25" s="1"/>
  <c r="V970" i="25"/>
  <c r="W970" i="25" s="1"/>
  <c r="V978" i="25"/>
  <c r="W978" i="25" s="1"/>
  <c r="V950" i="25"/>
  <c r="W950" i="25" s="1"/>
  <c r="V986" i="25"/>
  <c r="W986" i="25" s="1"/>
  <c r="V937" i="25"/>
  <c r="W937" i="25" s="1"/>
  <c r="V922" i="25"/>
  <c r="W922" i="25" s="1"/>
  <c r="V882" i="25"/>
  <c r="W882" i="25" s="1"/>
  <c r="V890" i="25"/>
  <c r="W890" i="25" s="1"/>
  <c r="V942" i="25"/>
  <c r="W942" i="25" s="1"/>
  <c r="V840" i="25"/>
  <c r="W840" i="25" s="1"/>
  <c r="V796" i="25"/>
  <c r="W796" i="25" s="1"/>
  <c r="V764" i="25"/>
  <c r="W764" i="25" s="1"/>
  <c r="V744" i="25"/>
  <c r="W744" i="25" s="1"/>
  <c r="V846" i="25"/>
  <c r="W846" i="25" s="1"/>
  <c r="V772" i="25"/>
  <c r="W772" i="25" s="1"/>
  <c r="V780" i="25"/>
  <c r="W780" i="25" s="1"/>
  <c r="V752" i="25"/>
  <c r="W752" i="25" s="1"/>
  <c r="V667" i="25"/>
  <c r="W667" i="25" s="1"/>
  <c r="V659" i="25"/>
  <c r="W659" i="25" s="1"/>
  <c r="V735" i="25"/>
  <c r="W735" i="25" s="1"/>
  <c r="V681" i="25"/>
  <c r="W681" i="25" s="1"/>
  <c r="V598" i="25"/>
  <c r="W598" i="25" s="1"/>
  <c r="V582" i="25"/>
  <c r="W582" i="25" s="1"/>
  <c r="V499" i="25"/>
  <c r="W499" i="25" s="1"/>
  <c r="V491" i="25"/>
  <c r="W491" i="25" s="1"/>
  <c r="V607" i="25"/>
  <c r="W607" i="25" s="1"/>
  <c r="V534" i="25"/>
  <c r="W534" i="25" s="1"/>
  <c r="V567" i="25"/>
  <c r="W567" i="25" s="1"/>
  <c r="V510" i="25"/>
  <c r="W510" i="25" s="1"/>
  <c r="V543" i="25"/>
  <c r="W543" i="25" s="1"/>
  <c r="V486" i="25"/>
  <c r="W486" i="25" s="1"/>
  <c r="V435" i="25"/>
  <c r="W435" i="25" s="1"/>
  <c r="V437" i="25"/>
  <c r="W437" i="25" s="1"/>
  <c r="V397" i="25"/>
  <c r="W397" i="25" s="1"/>
  <c r="V338" i="25"/>
  <c r="W338" i="25" s="1"/>
  <c r="V290" i="25"/>
  <c r="W290" i="25" s="1"/>
  <c r="V266" i="25"/>
  <c r="W266" i="25" s="1"/>
  <c r="V317" i="25"/>
  <c r="W317" i="25" s="1"/>
  <c r="V98" i="25"/>
  <c r="W98" i="25" s="1"/>
  <c r="U74" i="25"/>
  <c r="V92" i="25"/>
  <c r="W92" i="25" s="1"/>
  <c r="U92" i="25"/>
  <c r="V107" i="25"/>
  <c r="W107" i="25" s="1"/>
  <c r="U107" i="25"/>
  <c r="V144" i="25"/>
  <c r="W144" i="25" s="1"/>
  <c r="V156" i="25"/>
  <c r="W156" i="25" s="1"/>
  <c r="V188" i="25"/>
  <c r="W188" i="25" s="1"/>
  <c r="U188" i="25"/>
  <c r="U1117" i="25"/>
  <c r="U1115" i="25"/>
  <c r="U1036" i="25"/>
  <c r="U988" i="25"/>
  <c r="U972" i="25"/>
  <c r="U937" i="25"/>
  <c r="U850" i="25"/>
  <c r="U744" i="25"/>
  <c r="U952" i="25"/>
  <c r="U960" i="25"/>
  <c r="U752" i="25"/>
  <c r="U667" i="25"/>
  <c r="U659" i="25"/>
  <c r="U798" i="25"/>
  <c r="U782" i="25"/>
  <c r="U545" i="25"/>
  <c r="U644" i="25"/>
  <c r="U609" i="25"/>
  <c r="U491" i="25"/>
  <c r="U529" i="25"/>
  <c r="U585" i="25"/>
  <c r="U699" i="25"/>
  <c r="U536" i="25"/>
  <c r="U499" i="25"/>
  <c r="U475" i="25"/>
  <c r="U480" i="25"/>
  <c r="U523" i="25"/>
  <c r="U451" i="25"/>
  <c r="U381" i="25"/>
  <c r="U365" i="25"/>
  <c r="U287" i="25"/>
  <c r="U435" i="25"/>
  <c r="U266" i="25"/>
  <c r="U311" i="25"/>
  <c r="U73" i="25"/>
  <c r="V89" i="25"/>
  <c r="W89" i="25" s="1"/>
  <c r="V96" i="25"/>
  <c r="W96" i="25" s="1"/>
  <c r="U143" i="25"/>
  <c r="V143" i="25"/>
  <c r="W143" i="25" s="1"/>
  <c r="U127" i="25"/>
  <c r="V127" i="25"/>
  <c r="W127" i="25" s="1"/>
  <c r="V132" i="25"/>
  <c r="W132" i="25" s="1"/>
  <c r="U132" i="25"/>
  <c r="V82" i="25"/>
  <c r="W82" i="25" s="1"/>
  <c r="U98" i="25"/>
  <c r="U111" i="25"/>
  <c r="V111" i="25"/>
  <c r="W111" i="25" s="1"/>
  <c r="U135" i="25"/>
  <c r="V135" i="25"/>
  <c r="W135" i="25" s="1"/>
  <c r="V81" i="25"/>
  <c r="W81" i="25" s="1"/>
  <c r="V84" i="25"/>
  <c r="W84" i="25" s="1"/>
  <c r="U84" i="25"/>
  <c r="V97" i="25"/>
  <c r="W97" i="25" s="1"/>
  <c r="V100" i="25"/>
  <c r="W100" i="25" s="1"/>
  <c r="U100" i="25"/>
  <c r="V239" i="25"/>
  <c r="W239" i="25" s="1"/>
  <c r="V243" i="25"/>
  <c r="W243" i="25" s="1"/>
  <c r="V260" i="25"/>
  <c r="W260" i="25" s="1"/>
  <c r="U81" i="25"/>
  <c r="U89" i="25"/>
  <c r="U97" i="25"/>
  <c r="U105" i="25"/>
  <c r="U113" i="25"/>
  <c r="U121" i="25"/>
  <c r="U129" i="25"/>
  <c r="V247" i="25"/>
  <c r="W247" i="25" s="1"/>
  <c r="V249" i="25"/>
  <c r="W249" i="25" s="1"/>
  <c r="U259" i="25"/>
  <c r="U267" i="25"/>
  <c r="U96" i="25"/>
  <c r="U112" i="25"/>
  <c r="U144" i="25"/>
  <c r="U230" i="25"/>
  <c r="V230" i="25"/>
  <c r="W230" i="25" s="1"/>
  <c r="U314" i="25"/>
  <c r="U290" i="25"/>
  <c r="V223" i="25"/>
  <c r="W223" i="25" s="1"/>
  <c r="U258" i="25"/>
  <c r="U298" i="25"/>
  <c r="U303" i="25"/>
  <c r="V276" i="25"/>
  <c r="W276" i="25" s="1"/>
  <c r="U276" i="25"/>
  <c r="V279" i="25"/>
  <c r="W279" i="25" s="1"/>
  <c r="U285" i="25"/>
  <c r="V285" i="25"/>
  <c r="W285" i="25" s="1"/>
  <c r="U293" i="25"/>
  <c r="V293" i="25"/>
  <c r="W293" i="25" s="1"/>
  <c r="V298" i="25"/>
  <c r="W298" i="25" s="1"/>
  <c r="V314" i="25"/>
  <c r="W314" i="25" s="1"/>
  <c r="U279" i="25"/>
  <c r="U301" i="25"/>
  <c r="V301" i="25"/>
  <c r="W301" i="25" s="1"/>
  <c r="U286" i="25"/>
  <c r="U239" i="25"/>
  <c r="U247" i="25"/>
  <c r="V294" i="25"/>
  <c r="W294" i="25" s="1"/>
  <c r="U317" i="25"/>
  <c r="U260" i="25"/>
  <c r="V292" i="25"/>
  <c r="W292" i="25" s="1"/>
  <c r="U292" i="25"/>
  <c r="V386" i="25"/>
  <c r="W386" i="25" s="1"/>
  <c r="U386" i="25"/>
  <c r="U415" i="25"/>
  <c r="U249" i="25"/>
  <c r="V287" i="25"/>
  <c r="W287" i="25" s="1"/>
  <c r="U300" i="25"/>
  <c r="V303" i="25"/>
  <c r="W303" i="25" s="1"/>
  <c r="V311" i="25"/>
  <c r="W311" i="25" s="1"/>
  <c r="V316" i="25"/>
  <c r="W316" i="25" s="1"/>
  <c r="U316" i="25"/>
  <c r="V318" i="25"/>
  <c r="W318" i="25" s="1"/>
  <c r="U338" i="25"/>
  <c r="V370" i="25"/>
  <c r="W370" i="25" s="1"/>
  <c r="U370" i="25"/>
  <c r="V349" i="25"/>
  <c r="W349" i="25" s="1"/>
  <c r="V365" i="25"/>
  <c r="W365" i="25" s="1"/>
  <c r="V391" i="25"/>
  <c r="W391" i="25" s="1"/>
  <c r="U294" i="25"/>
  <c r="U318" i="25"/>
  <c r="V333" i="25"/>
  <c r="W333" i="25" s="1"/>
  <c r="U333" i="25"/>
  <c r="V363" i="25"/>
  <c r="W363" i="25" s="1"/>
  <c r="V371" i="25"/>
  <c r="W371" i="25" s="1"/>
  <c r="V407" i="25"/>
  <c r="W407" i="25" s="1"/>
  <c r="U387" i="25"/>
  <c r="V387" i="25"/>
  <c r="W387" i="25" s="1"/>
  <c r="V415" i="25"/>
  <c r="W415" i="25" s="1"/>
  <c r="V334" i="25"/>
  <c r="W334" i="25" s="1"/>
  <c r="U403" i="25"/>
  <c r="V417" i="25"/>
  <c r="W417" i="25" s="1"/>
  <c r="U417" i="25"/>
  <c r="V428" i="25"/>
  <c r="W428" i="25" s="1"/>
  <c r="U397" i="25"/>
  <c r="V438" i="25"/>
  <c r="W438" i="25" s="1"/>
  <c r="V449" i="25"/>
  <c r="W449" i="25" s="1"/>
  <c r="U449" i="25"/>
  <c r="U409" i="25"/>
  <c r="V411" i="25"/>
  <c r="W411" i="25" s="1"/>
  <c r="U411" i="25"/>
  <c r="V436" i="25"/>
  <c r="W436" i="25" s="1"/>
  <c r="U436" i="25"/>
  <c r="U389" i="25"/>
  <c r="U401" i="25"/>
  <c r="V403" i="25"/>
  <c r="W403" i="25" s="1"/>
  <c r="V439" i="25"/>
  <c r="W439" i="25" s="1"/>
  <c r="V389" i="25"/>
  <c r="W389" i="25" s="1"/>
  <c r="V401" i="25"/>
  <c r="W401" i="25" s="1"/>
  <c r="V423" i="25"/>
  <c r="W423" i="25" s="1"/>
  <c r="U423" i="25"/>
  <c r="U439" i="25"/>
  <c r="V451" i="25"/>
  <c r="W451" i="25" s="1"/>
  <c r="U457" i="25"/>
  <c r="V457" i="25"/>
  <c r="W457" i="25" s="1"/>
  <c r="U453" i="25"/>
  <c r="U425" i="25"/>
  <c r="U438" i="25"/>
  <c r="V441" i="25"/>
  <c r="W441" i="25" s="1"/>
  <c r="U441" i="25"/>
  <c r="V473" i="25"/>
  <c r="W473" i="25" s="1"/>
  <c r="V425" i="25"/>
  <c r="W425" i="25" s="1"/>
  <c r="U437" i="25"/>
  <c r="U461" i="25"/>
  <c r="V461" i="25"/>
  <c r="W461" i="25" s="1"/>
  <c r="V475" i="25"/>
  <c r="W475" i="25" s="1"/>
  <c r="U511" i="25"/>
  <c r="V511" i="25"/>
  <c r="W511" i="25" s="1"/>
  <c r="V497" i="25"/>
  <c r="W497" i="25" s="1"/>
  <c r="U497" i="25"/>
  <c r="U473" i="25"/>
  <c r="U525" i="25"/>
  <c r="V525" i="25"/>
  <c r="W525" i="25" s="1"/>
  <c r="V537" i="25"/>
  <c r="W537" i="25" s="1"/>
  <c r="U477" i="25"/>
  <c r="V489" i="25"/>
  <c r="W489" i="25" s="1"/>
  <c r="U503" i="25"/>
  <c r="V507" i="25"/>
  <c r="W507" i="25" s="1"/>
  <c r="U527" i="25"/>
  <c r="V527" i="25"/>
  <c r="W527" i="25" s="1"/>
  <c r="V528" i="25"/>
  <c r="W528" i="25" s="1"/>
  <c r="U528" i="25"/>
  <c r="U489" i="25"/>
  <c r="U505" i="25"/>
  <c r="V504" i="25"/>
  <c r="W504" i="25" s="1"/>
  <c r="U504" i="25"/>
  <c r="V521" i="25"/>
  <c r="W521" i="25" s="1"/>
  <c r="U521" i="25"/>
  <c r="V523" i="25"/>
  <c r="W523" i="25" s="1"/>
  <c r="V480" i="25"/>
  <c r="W480" i="25" s="1"/>
  <c r="V518" i="25"/>
  <c r="W518" i="25" s="1"/>
  <c r="U518" i="25"/>
  <c r="V592" i="25"/>
  <c r="W592" i="25" s="1"/>
  <c r="U592" i="25"/>
  <c r="V601" i="25"/>
  <c r="W601" i="25" s="1"/>
  <c r="U601" i="25"/>
  <c r="V652" i="25"/>
  <c r="W652" i="25" s="1"/>
  <c r="U652" i="25"/>
  <c r="U641" i="25"/>
  <c r="V641" i="25"/>
  <c r="W641" i="25" s="1"/>
  <c r="V644" i="25"/>
  <c r="W644" i="25" s="1"/>
  <c r="V561" i="25"/>
  <c r="W561" i="25" s="1"/>
  <c r="U561" i="25"/>
  <c r="V577" i="25"/>
  <c r="W577" i="25" s="1"/>
  <c r="U577" i="25"/>
  <c r="U599" i="25"/>
  <c r="V599" i="25"/>
  <c r="W599" i="25" s="1"/>
  <c r="V529" i="25"/>
  <c r="W529" i="25" s="1"/>
  <c r="U534" i="25"/>
  <c r="V536" i="25"/>
  <c r="W536" i="25" s="1"/>
  <c r="V661" i="25"/>
  <c r="W661" i="25" s="1"/>
  <c r="U661" i="25"/>
  <c r="U696" i="25"/>
  <c r="V696" i="25"/>
  <c r="W696" i="25" s="1"/>
  <c r="V520" i="25"/>
  <c r="W520" i="25" s="1"/>
  <c r="V643" i="25"/>
  <c r="W643" i="25" s="1"/>
  <c r="U520" i="25"/>
  <c r="U582" i="25"/>
  <c r="U598" i="25"/>
  <c r="U615" i="25"/>
  <c r="V649" i="25"/>
  <c r="W649" i="25" s="1"/>
  <c r="V669" i="25"/>
  <c r="W669" i="25" s="1"/>
  <c r="U669" i="25"/>
  <c r="U543" i="25"/>
  <c r="V545" i="25"/>
  <c r="W545" i="25" s="1"/>
  <c r="U567" i="25"/>
  <c r="V585" i="25"/>
  <c r="W585" i="25" s="1"/>
  <c r="U607" i="25"/>
  <c r="V609" i="25"/>
  <c r="W609" i="25" s="1"/>
  <c r="V700" i="25"/>
  <c r="W700" i="25" s="1"/>
  <c r="U735" i="25"/>
  <c r="U700" i="25"/>
  <c r="V707" i="25"/>
  <c r="W707" i="25" s="1"/>
  <c r="U626" i="25"/>
  <c r="U630" i="25"/>
  <c r="V715" i="25"/>
  <c r="W715" i="25" s="1"/>
  <c r="V626" i="25"/>
  <c r="W626" i="25" s="1"/>
  <c r="U643" i="25"/>
  <c r="V790" i="25"/>
  <c r="W790" i="25" s="1"/>
  <c r="U790" i="25"/>
  <c r="U685" i="25"/>
  <c r="V771" i="25"/>
  <c r="W771" i="25" s="1"/>
  <c r="U681" i="25"/>
  <c r="U698" i="25"/>
  <c r="V699" i="25"/>
  <c r="W699" i="25" s="1"/>
  <c r="U729" i="25"/>
  <c r="U772" i="25"/>
  <c r="V774" i="25"/>
  <c r="W774" i="25" s="1"/>
  <c r="U774" i="25"/>
  <c r="U787" i="25"/>
  <c r="U816" i="25"/>
  <c r="V816" i="25"/>
  <c r="W816" i="25" s="1"/>
  <c r="V754" i="25"/>
  <c r="W754" i="25" s="1"/>
  <c r="U754" i="25"/>
  <c r="U809" i="25"/>
  <c r="V732" i="25"/>
  <c r="W732" i="25" s="1"/>
  <c r="U732" i="25"/>
  <c r="V734" i="25"/>
  <c r="W734" i="25" s="1"/>
  <c r="U734" i="25"/>
  <c r="V765" i="25"/>
  <c r="W765" i="25" s="1"/>
  <c r="U765" i="25"/>
  <c r="V808" i="25"/>
  <c r="W808" i="25" s="1"/>
  <c r="V757" i="25"/>
  <c r="W757" i="25" s="1"/>
  <c r="U757" i="25"/>
  <c r="V876" i="25"/>
  <c r="W876" i="25" s="1"/>
  <c r="U873" i="25"/>
  <c r="V873" i="25"/>
  <c r="W873" i="25" s="1"/>
  <c r="U773" i="25"/>
  <c r="V834" i="25"/>
  <c r="W834" i="25" s="1"/>
  <c r="U834" i="25"/>
  <c r="V875" i="25"/>
  <c r="W875" i="25" s="1"/>
  <c r="U875" i="25"/>
  <c r="U764" i="25"/>
  <c r="V766" i="25"/>
  <c r="W766" i="25" s="1"/>
  <c r="U796" i="25"/>
  <c r="V818" i="25"/>
  <c r="W818" i="25" s="1"/>
  <c r="U818" i="25"/>
  <c r="U832" i="25"/>
  <c r="V832" i="25"/>
  <c r="W832" i="25" s="1"/>
  <c r="V763" i="25"/>
  <c r="W763" i="25" s="1"/>
  <c r="U766" i="25"/>
  <c r="U780" i="25"/>
  <c r="V782" i="25"/>
  <c r="W782" i="25" s="1"/>
  <c r="V798" i="25"/>
  <c r="W798" i="25" s="1"/>
  <c r="V825" i="25"/>
  <c r="W825" i="25" s="1"/>
  <c r="U825" i="25"/>
  <c r="U846" i="25"/>
  <c r="U897" i="25"/>
  <c r="V897" i="25"/>
  <c r="W897" i="25" s="1"/>
  <c r="U815" i="25"/>
  <c r="U845" i="25"/>
  <c r="V833" i="25"/>
  <c r="W833" i="25" s="1"/>
  <c r="V850" i="25"/>
  <c r="W850" i="25" s="1"/>
  <c r="V868" i="25"/>
  <c r="W868" i="25" s="1"/>
  <c r="U868" i="25"/>
  <c r="U840" i="25"/>
  <c r="U808" i="25"/>
  <c r="U826" i="25"/>
  <c r="U890" i="25"/>
  <c r="V914" i="25"/>
  <c r="W914" i="25" s="1"/>
  <c r="U853" i="25"/>
  <c r="U865" i="25"/>
  <c r="V892" i="25"/>
  <c r="W892" i="25" s="1"/>
  <c r="V865" i="25"/>
  <c r="W865" i="25" s="1"/>
  <c r="U882" i="25"/>
  <c r="U892" i="25"/>
  <c r="U922" i="25"/>
  <c r="V860" i="25"/>
  <c r="W860" i="25" s="1"/>
  <c r="U921" i="25"/>
  <c r="U860" i="25"/>
  <c r="U942" i="25"/>
  <c r="V980" i="25"/>
  <c r="W980" i="25" s="1"/>
  <c r="U980" i="25"/>
  <c r="U904" i="25"/>
  <c r="V944" i="25"/>
  <c r="W944" i="25" s="1"/>
  <c r="U944" i="25"/>
  <c r="V904" i="25"/>
  <c r="W904" i="25" s="1"/>
  <c r="V960" i="25"/>
  <c r="W960" i="25" s="1"/>
  <c r="U957" i="25"/>
  <c r="U970" i="25"/>
  <c r="U914" i="25"/>
  <c r="V957" i="25"/>
  <c r="W957" i="25" s="1"/>
  <c r="V977" i="25"/>
  <c r="W977" i="25" s="1"/>
  <c r="U950" i="25"/>
  <c r="U978" i="25"/>
  <c r="V952" i="25"/>
  <c r="W952" i="25" s="1"/>
  <c r="V994" i="25"/>
  <c r="W994" i="25" s="1"/>
  <c r="U971" i="25"/>
  <c r="V972" i="25"/>
  <c r="W972" i="25" s="1"/>
  <c r="V1073" i="25"/>
  <c r="W1073" i="25" s="1"/>
  <c r="U962" i="25"/>
  <c r="V1003" i="25"/>
  <c r="W1003" i="25" s="1"/>
  <c r="V962" i="25"/>
  <c r="W962" i="25" s="1"/>
  <c r="U986" i="25"/>
  <c r="V1026" i="25"/>
  <c r="W1026" i="25" s="1"/>
  <c r="U994" i="25"/>
  <c r="V996" i="25"/>
  <c r="W996" i="25" s="1"/>
  <c r="V1036" i="25"/>
  <c r="W1036" i="25" s="1"/>
  <c r="V1065" i="25"/>
  <c r="W1065" i="25" s="1"/>
  <c r="V1077" i="25"/>
  <c r="W1077" i="25" s="1"/>
  <c r="U1065" i="25"/>
  <c r="V1115" i="25"/>
  <c r="W1115" i="25" s="1"/>
  <c r="V1084" i="25"/>
  <c r="W1084" i="25" s="1"/>
  <c r="U1088" i="25"/>
  <c r="U1084" i="25"/>
  <c r="V1117" i="25"/>
  <c r="W1117" i="25" s="1"/>
  <c r="V1123" i="25"/>
  <c r="W1123" i="25" s="1"/>
  <c r="U1123" i="25"/>
  <c r="H47" i="23"/>
  <c r="I47" i="23" s="1"/>
  <c r="F47" i="23"/>
  <c r="F46" i="23"/>
  <c r="G46" i="23" s="1"/>
  <c r="F45" i="23"/>
  <c r="G45" i="23" s="1"/>
  <c r="F44" i="23"/>
  <c r="G44" i="23" s="1"/>
  <c r="F43" i="23"/>
  <c r="G43" i="23" s="1"/>
  <c r="H36" i="23"/>
  <c r="H35" i="23"/>
  <c r="H46" i="23" s="1"/>
  <c r="F24" i="23"/>
  <c r="G24" i="23" s="1"/>
  <c r="F23" i="23"/>
  <c r="G23" i="23" s="1"/>
  <c r="F22" i="23"/>
  <c r="G22" i="23" s="1"/>
  <c r="F21" i="23"/>
  <c r="G21" i="23" s="1"/>
  <c r="G19" i="23"/>
  <c r="C5" i="23"/>
  <c r="B29" i="22"/>
  <c r="V795" i="25" l="1"/>
  <c r="W795" i="25" s="1"/>
  <c r="V552" i="25"/>
  <c r="W552" i="25" s="1"/>
  <c r="U255" i="25"/>
  <c r="V973" i="25"/>
  <c r="W973" i="25" s="1"/>
  <c r="V593" i="25"/>
  <c r="W593" i="25" s="1"/>
  <c r="U519" i="25"/>
  <c r="V295" i="25"/>
  <c r="W295" i="25" s="1"/>
  <c r="U235" i="25"/>
  <c r="V95" i="25"/>
  <c r="W95" i="25" s="1"/>
  <c r="U724" i="25"/>
  <c r="U926" i="25"/>
  <c r="X926" i="25" s="1"/>
  <c r="U262" i="25"/>
  <c r="U512" i="25"/>
  <c r="V394" i="25"/>
  <c r="W394" i="25" s="1"/>
  <c r="X394" i="25" s="1"/>
  <c r="V327" i="25"/>
  <c r="W327" i="25" s="1"/>
  <c r="U448" i="25"/>
  <c r="U104" i="25"/>
  <c r="U779" i="25"/>
  <c r="V1064" i="25"/>
  <c r="W1064" i="25" s="1"/>
  <c r="X1064" i="25" s="1"/>
  <c r="V915" i="25"/>
  <c r="W915" i="25" s="1"/>
  <c r="U284" i="25"/>
  <c r="V54" i="25"/>
  <c r="W54" i="25" s="1"/>
  <c r="U122" i="25"/>
  <c r="U38" i="25"/>
  <c r="X38" i="25" s="1"/>
  <c r="I723" i="31" s="1"/>
  <c r="U847" i="25"/>
  <c r="V488" i="25"/>
  <c r="W488" i="25" s="1"/>
  <c r="X488" i="25" s="1"/>
  <c r="U1102" i="25"/>
  <c r="V1108" i="25"/>
  <c r="W1108" i="25" s="1"/>
  <c r="V675" i="25"/>
  <c r="W675" i="25" s="1"/>
  <c r="X675" i="25" s="1"/>
  <c r="U222" i="25"/>
  <c r="V903" i="25"/>
  <c r="W903" i="25" s="1"/>
  <c r="U817" i="25"/>
  <c r="X817" i="25" s="1"/>
  <c r="V396" i="25"/>
  <c r="W396" i="25" s="1"/>
  <c r="X396" i="25" s="1"/>
  <c r="U354" i="25"/>
  <c r="X354" i="25" s="1"/>
  <c r="V140" i="25"/>
  <c r="W140" i="25" s="1"/>
  <c r="X140" i="25" s="1"/>
  <c r="V1116" i="25"/>
  <c r="W1116" i="25" s="1"/>
  <c r="V392" i="25"/>
  <c r="W392" i="25" s="1"/>
  <c r="U244" i="25"/>
  <c r="X244" i="25" s="1"/>
  <c r="V8" i="25"/>
  <c r="W8" i="25" s="1"/>
  <c r="V928" i="25"/>
  <c r="W928" i="25" s="1"/>
  <c r="U378" i="25"/>
  <c r="X378" i="25" s="1"/>
  <c r="I585" i="31" s="1"/>
  <c r="V1099" i="25"/>
  <c r="W1099" i="25" s="1"/>
  <c r="X1099" i="25" s="1"/>
  <c r="U1072" i="25"/>
  <c r="X1072" i="25" s="1"/>
  <c r="I73" i="31" s="1"/>
  <c r="U1041" i="25"/>
  <c r="U1058" i="25"/>
  <c r="V404" i="25"/>
  <c r="W404" i="25" s="1"/>
  <c r="X404" i="25" s="1"/>
  <c r="V941" i="25"/>
  <c r="W941" i="25" s="1"/>
  <c r="V902" i="25"/>
  <c r="W902" i="25" s="1"/>
  <c r="V935" i="25"/>
  <c r="W935" i="25" s="1"/>
  <c r="X935" i="25" s="1"/>
  <c r="U925" i="25"/>
  <c r="X925" i="25" s="1"/>
  <c r="U410" i="25"/>
  <c r="X410" i="25" s="1"/>
  <c r="I510" i="31" s="1"/>
  <c r="U252" i="25"/>
  <c r="U309" i="25"/>
  <c r="X309" i="25" s="1"/>
  <c r="U204" i="25"/>
  <c r="U576" i="25"/>
  <c r="X576" i="25" s="1"/>
  <c r="V1055" i="25"/>
  <c r="W1055" i="25" s="1"/>
  <c r="U172" i="25"/>
  <c r="V708" i="25"/>
  <c r="W708" i="25" s="1"/>
  <c r="X708" i="25" s="1"/>
  <c r="V16" i="25"/>
  <c r="W16" i="25" s="1"/>
  <c r="X16" i="25" s="1"/>
  <c r="I714" i="31" s="1"/>
  <c r="V1107" i="25"/>
  <c r="W1107" i="25" s="1"/>
  <c r="V1050" i="25"/>
  <c r="W1050" i="25" s="1"/>
  <c r="U797" i="25"/>
  <c r="X797" i="25" s="1"/>
  <c r="U535" i="25"/>
  <c r="X535" i="25" s="1"/>
  <c r="V273" i="25"/>
  <c r="W273" i="25" s="1"/>
  <c r="X273" i="25" s="1"/>
  <c r="V56" i="25"/>
  <c r="W56" i="25" s="1"/>
  <c r="U991" i="25"/>
  <c r="X991" i="25" s="1"/>
  <c r="U614" i="25"/>
  <c r="X614" i="25" s="1"/>
  <c r="V347" i="25"/>
  <c r="W347" i="25" s="1"/>
  <c r="V268" i="25"/>
  <c r="W268" i="25" s="1"/>
  <c r="V257" i="25"/>
  <c r="W257" i="25" s="1"/>
  <c r="V40" i="25"/>
  <c r="W40" i="25" s="1"/>
  <c r="X40" i="25" s="1"/>
  <c r="I738" i="31" s="1"/>
  <c r="V590" i="25"/>
  <c r="W590" i="25" s="1"/>
  <c r="X590" i="25" s="1"/>
  <c r="I363" i="31" s="1"/>
  <c r="U124" i="25"/>
  <c r="U781" i="25"/>
  <c r="V412" i="25"/>
  <c r="W412" i="25" s="1"/>
  <c r="X412" i="25" s="1"/>
  <c r="U322" i="25"/>
  <c r="U106" i="25"/>
  <c r="X106" i="25" s="1"/>
  <c r="U959" i="25"/>
  <c r="V495" i="25"/>
  <c r="W495" i="25" s="1"/>
  <c r="X495" i="25" s="1"/>
  <c r="V682" i="25"/>
  <c r="W682" i="25" s="1"/>
  <c r="X682" i="25" s="1"/>
  <c r="I285" i="31" s="1"/>
  <c r="U721" i="25"/>
  <c r="X721" i="25" s="1"/>
  <c r="I568" i="31" s="1"/>
  <c r="V379" i="25"/>
  <c r="W379" i="25" s="1"/>
  <c r="X379" i="25" s="1"/>
  <c r="I513" i="31" s="1"/>
  <c r="U340" i="25"/>
  <c r="X340" i="25" s="1"/>
  <c r="M24" i="16"/>
  <c r="M29" i="16"/>
  <c r="M26" i="16"/>
  <c r="M21" i="16"/>
  <c r="M27" i="16"/>
  <c r="S17" i="33"/>
  <c r="Q12" i="33"/>
  <c r="R12" i="33" s="1"/>
  <c r="Q23" i="33"/>
  <c r="R23" i="33" s="1"/>
  <c r="S23" i="33" s="1"/>
  <c r="P48" i="33"/>
  <c r="S48" i="33" s="1"/>
  <c r="P8" i="33"/>
  <c r="S8" i="33" s="1"/>
  <c r="Q30" i="33"/>
  <c r="R30" i="33" s="1"/>
  <c r="S5" i="33"/>
  <c r="S41" i="33"/>
  <c r="S49" i="33"/>
  <c r="S53" i="33"/>
  <c r="S52" i="33"/>
  <c r="S22" i="33"/>
  <c r="S16" i="33"/>
  <c r="S11" i="33"/>
  <c r="S40" i="33"/>
  <c r="S24" i="33"/>
  <c r="S44" i="33"/>
  <c r="S28" i="33"/>
  <c r="S32" i="33"/>
  <c r="S47" i="33"/>
  <c r="S45" i="33"/>
  <c r="S39" i="33"/>
  <c r="S30" i="33"/>
  <c r="S14" i="33"/>
  <c r="S38" i="33"/>
  <c r="S20" i="33"/>
  <c r="S21" i="33"/>
  <c r="S13" i="33"/>
  <c r="S46" i="33"/>
  <c r="S36" i="33"/>
  <c r="S37" i="33"/>
  <c r="S25" i="33"/>
  <c r="S29" i="33"/>
  <c r="S4" i="33"/>
  <c r="S12" i="33"/>
  <c r="S6" i="33"/>
  <c r="S7" i="33"/>
  <c r="AB9" i="33"/>
  <c r="S3" i="33"/>
  <c r="M28" i="16"/>
  <c r="M17" i="16"/>
  <c r="M25" i="16"/>
  <c r="M22" i="16"/>
  <c r="F22" i="16" s="1"/>
  <c r="M18" i="16"/>
  <c r="M30" i="16"/>
  <c r="G30" i="16" s="1"/>
  <c r="M19" i="16"/>
  <c r="M20" i="16"/>
  <c r="F20" i="16" s="1"/>
  <c r="G23" i="16"/>
  <c r="F23" i="16"/>
  <c r="T27" i="21"/>
  <c r="X28" i="21"/>
  <c r="U28" i="21"/>
  <c r="U90" i="25"/>
  <c r="X90" i="25" s="1"/>
  <c r="I687" i="31" s="1"/>
  <c r="V969" i="25"/>
  <c r="W969" i="25" s="1"/>
  <c r="X969" i="25" s="1"/>
  <c r="U1051" i="25"/>
  <c r="V807" i="25"/>
  <c r="W807" i="25" s="1"/>
  <c r="V910" i="25"/>
  <c r="W910" i="25" s="1"/>
  <c r="U1061" i="25"/>
  <c r="X1061" i="25" s="1"/>
  <c r="U212" i="25"/>
  <c r="X212" i="25" s="1"/>
  <c r="I640" i="31" s="1"/>
  <c r="V622" i="25"/>
  <c r="W622" i="25" s="1"/>
  <c r="X622" i="25" s="1"/>
  <c r="I451" i="31" s="1"/>
  <c r="V1038" i="25"/>
  <c r="W1038" i="25" s="1"/>
  <c r="X1038" i="25" s="1"/>
  <c r="V400" i="25"/>
  <c r="W400" i="25" s="1"/>
  <c r="X400" i="25" s="1"/>
  <c r="U326" i="25"/>
  <c r="U749" i="25"/>
  <c r="X749" i="25" s="1"/>
  <c r="I155" i="31" s="1"/>
  <c r="U650" i="25"/>
  <c r="U1106" i="25"/>
  <c r="X1106" i="25" s="1"/>
  <c r="V539" i="25"/>
  <c r="W539" i="25" s="1"/>
  <c r="X539" i="25" s="1"/>
  <c r="I204" i="31" s="1"/>
  <c r="U277" i="25"/>
  <c r="V1090" i="25"/>
  <c r="W1090" i="25" s="1"/>
  <c r="V1018" i="25"/>
  <c r="W1018" i="25" s="1"/>
  <c r="X1018" i="25" s="1"/>
  <c r="V574" i="25"/>
  <c r="W574" i="25" s="1"/>
  <c r="X807" i="25"/>
  <c r="U823" i="25"/>
  <c r="U674" i="25"/>
  <c r="X674" i="25" s="1"/>
  <c r="U1085" i="25"/>
  <c r="X1085" i="25" s="1"/>
  <c r="U755" i="25"/>
  <c r="V553" i="25"/>
  <c r="W553" i="25" s="1"/>
  <c r="V341" i="25"/>
  <c r="W341" i="25" s="1"/>
  <c r="X341" i="25" s="1"/>
  <c r="V373" i="25"/>
  <c r="W373" i="25" s="1"/>
  <c r="V357" i="25"/>
  <c r="W357" i="25" s="1"/>
  <c r="X357" i="25" s="1"/>
  <c r="U332" i="25"/>
  <c r="X332" i="25" s="1"/>
  <c r="V231" i="25"/>
  <c r="W231" i="25" s="1"/>
  <c r="V215" i="25"/>
  <c r="W215" i="25" s="1"/>
  <c r="X215" i="25" s="1"/>
  <c r="U1098" i="25"/>
  <c r="V1076" i="25"/>
  <c r="W1076" i="25" s="1"/>
  <c r="U824" i="25"/>
  <c r="X824" i="25" s="1"/>
  <c r="U713" i="25"/>
  <c r="V918" i="25"/>
  <c r="W918" i="25" s="1"/>
  <c r="X918" i="25" s="1"/>
  <c r="V1067" i="25"/>
  <c r="W1067" i="25" s="1"/>
  <c r="X1067" i="25" s="1"/>
  <c r="I534" i="31" s="1"/>
  <c r="U951" i="25"/>
  <c r="X951" i="25" s="1"/>
  <c r="U1069" i="25"/>
  <c r="X1069" i="25" s="1"/>
  <c r="U1001" i="25"/>
  <c r="U308" i="25"/>
  <c r="U12" i="25"/>
  <c r="X12" i="25" s="1"/>
  <c r="I643" i="31" s="1"/>
  <c r="V422" i="25"/>
  <c r="W422" i="25" s="1"/>
  <c r="X422" i="25" s="1"/>
  <c r="U731" i="25"/>
  <c r="X731" i="25" s="1"/>
  <c r="I654" i="31" s="1"/>
  <c r="V634" i="25"/>
  <c r="W634" i="25" s="1"/>
  <c r="V238" i="25"/>
  <c r="W238" i="25" s="1"/>
  <c r="X238" i="25" s="1"/>
  <c r="I564" i="31" s="1"/>
  <c r="V658" i="25"/>
  <c r="W658" i="25" s="1"/>
  <c r="X658" i="25" s="1"/>
  <c r="U1089" i="25"/>
  <c r="U985" i="25"/>
  <c r="X985" i="25" s="1"/>
  <c r="U502" i="25"/>
  <c r="X502" i="25" s="1"/>
  <c r="V406" i="25"/>
  <c r="W406" i="25" s="1"/>
  <c r="X406" i="25" s="1"/>
  <c r="U251" i="25"/>
  <c r="V218" i="25"/>
  <c r="W218" i="25" s="1"/>
  <c r="X218" i="25" s="1"/>
  <c r="I458" i="31" s="1"/>
  <c r="V1033" i="25"/>
  <c r="W1033" i="25" s="1"/>
  <c r="X1033" i="25" s="1"/>
  <c r="U693" i="25"/>
  <c r="X693" i="25" s="1"/>
  <c r="V627" i="25"/>
  <c r="W627" i="25" s="1"/>
  <c r="V136" i="25"/>
  <c r="W136" i="25" s="1"/>
  <c r="X136" i="25" s="1"/>
  <c r="I487" i="31" s="1"/>
  <c r="U64" i="25"/>
  <c r="X64" i="25" s="1"/>
  <c r="I716" i="31" s="1"/>
  <c r="V583" i="25"/>
  <c r="W583" i="25" s="1"/>
  <c r="U1049" i="25"/>
  <c r="X1049" i="25" s="1"/>
  <c r="U513" i="25"/>
  <c r="X513" i="25" s="1"/>
  <c r="I634" i="31" s="1"/>
  <c r="X598" i="25"/>
  <c r="I271" i="31" s="1"/>
  <c r="U606" i="25"/>
  <c r="X606" i="25" s="1"/>
  <c r="X567" i="25"/>
  <c r="I468" i="31" s="1"/>
  <c r="U1109" i="25"/>
  <c r="X1109" i="25" s="1"/>
  <c r="V949" i="25"/>
  <c r="W949" i="25" s="1"/>
  <c r="X73" i="25"/>
  <c r="I697" i="31" s="1"/>
  <c r="V931" i="25"/>
  <c r="W931" i="25" s="1"/>
  <c r="X931" i="25" s="1"/>
  <c r="U883" i="25"/>
  <c r="X883" i="25" s="1"/>
  <c r="U653" i="25"/>
  <c r="X653" i="25" s="1"/>
  <c r="V254" i="25"/>
  <c r="W254" i="25" s="1"/>
  <c r="X254" i="25" s="1"/>
  <c r="U216" i="25"/>
  <c r="U164" i="25"/>
  <c r="U936" i="25"/>
  <c r="V420" i="25"/>
  <c r="W420" i="25" s="1"/>
  <c r="X420" i="25" s="1"/>
  <c r="I145" i="31" s="1"/>
  <c r="V330" i="25"/>
  <c r="W330" i="25" s="1"/>
  <c r="X330" i="25" s="1"/>
  <c r="U1087" i="25"/>
  <c r="X1087" i="25" s="1"/>
  <c r="U388" i="25"/>
  <c r="X388" i="25" s="1"/>
  <c r="I483" i="31" s="1"/>
  <c r="V319" i="25"/>
  <c r="W319" i="25" s="1"/>
  <c r="X319" i="25" s="1"/>
  <c r="U116" i="25"/>
  <c r="V213" i="25"/>
  <c r="W213" i="25" s="1"/>
  <c r="X213" i="25" s="1"/>
  <c r="I639" i="31" s="1"/>
  <c r="X437" i="25"/>
  <c r="U265" i="25"/>
  <c r="X265" i="25" s="1"/>
  <c r="X486" i="25"/>
  <c r="I262" i="31" s="1"/>
  <c r="X14" i="25"/>
  <c r="V889" i="25"/>
  <c r="W889" i="25" s="1"/>
  <c r="X889" i="25" s="1"/>
  <c r="V697" i="25"/>
  <c r="W697" i="25" s="1"/>
  <c r="X697" i="25" s="1"/>
  <c r="U660" i="25"/>
  <c r="V541" i="25"/>
  <c r="W541" i="25" s="1"/>
  <c r="X541" i="25" s="1"/>
  <c r="U478" i="25"/>
  <c r="U346" i="25"/>
  <c r="V282" i="25"/>
  <c r="W282" i="25" s="1"/>
  <c r="X282" i="25" s="1"/>
  <c r="I472" i="31" s="1"/>
  <c r="U569" i="25"/>
  <c r="X569" i="25" s="1"/>
  <c r="X659" i="25"/>
  <c r="U1092" i="25"/>
  <c r="X1092" i="25" s="1"/>
  <c r="U1083" i="25"/>
  <c r="U881" i="25"/>
  <c r="X881" i="25" s="1"/>
  <c r="U517" i="25"/>
  <c r="U440" i="25"/>
  <c r="X440" i="25" s="1"/>
  <c r="U384" i="25"/>
  <c r="X384" i="25" s="1"/>
  <c r="I536" i="31" s="1"/>
  <c r="U446" i="25"/>
  <c r="X446" i="25" s="1"/>
  <c r="U1122" i="25"/>
  <c r="X1122" i="25" s="1"/>
  <c r="V1031" i="25"/>
  <c r="W1031" i="25" s="1"/>
  <c r="X1031" i="25" s="1"/>
  <c r="V839" i="25"/>
  <c r="W839" i="25" s="1"/>
  <c r="V716" i="25"/>
  <c r="W716" i="25" s="1"/>
  <c r="X716" i="25" s="1"/>
  <c r="I331" i="31" s="1"/>
  <c r="V678" i="25"/>
  <c r="W678" i="25" s="1"/>
  <c r="X678" i="25" s="1"/>
  <c r="V566" i="25"/>
  <c r="W566" i="25" s="1"/>
  <c r="X566" i="25" s="1"/>
  <c r="V550" i="25"/>
  <c r="W550" i="25" s="1"/>
  <c r="X550" i="25" s="1"/>
  <c r="U418" i="25"/>
  <c r="X418" i="25" s="1"/>
  <c r="I675" i="31" s="1"/>
  <c r="U310" i="25"/>
  <c r="U274" i="25"/>
  <c r="X274" i="25" s="1"/>
  <c r="U180" i="25"/>
  <c r="X180" i="25" s="1"/>
  <c r="V120" i="25"/>
  <c r="W120" i="25" s="1"/>
  <c r="X120" i="25" s="1"/>
  <c r="I702" i="31" s="1"/>
  <c r="V46" i="25"/>
  <c r="W46" i="25" s="1"/>
  <c r="X46" i="25" s="1"/>
  <c r="U1040" i="25"/>
  <c r="X1040" i="25" s="1"/>
  <c r="X840" i="25"/>
  <c r="U424" i="25"/>
  <c r="X424" i="25" s="1"/>
  <c r="U802" i="25"/>
  <c r="U1004" i="25"/>
  <c r="X1004" i="25" s="1"/>
  <c r="U560" i="25"/>
  <c r="X560" i="25" s="1"/>
  <c r="U362" i="25"/>
  <c r="X362" i="25" s="1"/>
  <c r="I385" i="31" s="1"/>
  <c r="U934" i="25"/>
  <c r="X934" i="25" s="1"/>
  <c r="X922" i="25"/>
  <c r="X1055" i="25"/>
  <c r="X112" i="25"/>
  <c r="I701" i="31" s="1"/>
  <c r="V943" i="25"/>
  <c r="W943" i="25" s="1"/>
  <c r="X943" i="25" s="1"/>
  <c r="V1009" i="25"/>
  <c r="W1009" i="25" s="1"/>
  <c r="X1009" i="25" s="1"/>
  <c r="X317" i="25"/>
  <c r="U1079" i="25"/>
  <c r="X1079" i="25" s="1"/>
  <c r="I532" i="31" s="1"/>
  <c r="X56" i="25"/>
  <c r="I672" i="31" s="1"/>
  <c r="X98" i="25"/>
  <c r="X986" i="25"/>
  <c r="V324" i="25"/>
  <c r="W324" i="25" s="1"/>
  <c r="X324" i="25" s="1"/>
  <c r="X802" i="25"/>
  <c r="V494" i="25"/>
  <c r="W494" i="25" s="1"/>
  <c r="X494" i="25" s="1"/>
  <c r="V666" i="25"/>
  <c r="W666" i="25" s="1"/>
  <c r="X666" i="25" s="1"/>
  <c r="U758" i="25"/>
  <c r="X758" i="25" s="1"/>
  <c r="I705" i="31" s="1"/>
  <c r="V526" i="25"/>
  <c r="W526" i="25" s="1"/>
  <c r="X526" i="25" s="1"/>
  <c r="X942" i="25"/>
  <c r="V923" i="25"/>
  <c r="W923" i="25" s="1"/>
  <c r="X923" i="25" s="1"/>
  <c r="X734" i="25"/>
  <c r="I260" i="31" s="1"/>
  <c r="U1114" i="25"/>
  <c r="X1114" i="25" s="1"/>
  <c r="U1016" i="25"/>
  <c r="U414" i="25"/>
  <c r="X414" i="25" s="1"/>
  <c r="I615" i="31" s="1"/>
  <c r="X247" i="25"/>
  <c r="V246" i="25"/>
  <c r="W246" i="25" s="1"/>
  <c r="X246" i="25" s="1"/>
  <c r="U130" i="25"/>
  <c r="X130" i="25" s="1"/>
  <c r="U648" i="25"/>
  <c r="X648" i="25" s="1"/>
  <c r="X970" i="25"/>
  <c r="X779" i="25"/>
  <c r="U432" i="25"/>
  <c r="X432" i="25" s="1"/>
  <c r="I307" i="31" s="1"/>
  <c r="V270" i="25"/>
  <c r="W270" i="25" s="1"/>
  <c r="X270" i="25" s="1"/>
  <c r="U1101" i="25"/>
  <c r="X1101" i="25" s="1"/>
  <c r="V856" i="25"/>
  <c r="W856" i="25" s="1"/>
  <c r="X856" i="25" s="1"/>
  <c r="U128" i="25"/>
  <c r="X128" i="25" s="1"/>
  <c r="I237" i="31" s="1"/>
  <c r="U196" i="25"/>
  <c r="X196" i="25" s="1"/>
  <c r="I597" i="31" s="1"/>
  <c r="V1112" i="25"/>
  <c r="W1112" i="25" s="1"/>
  <c r="X1112" i="25" s="1"/>
  <c r="V542" i="25"/>
  <c r="W542" i="25" s="1"/>
  <c r="X542" i="25" s="1"/>
  <c r="I305" i="31" s="1"/>
  <c r="U496" i="25"/>
  <c r="X496" i="25" s="1"/>
  <c r="U302" i="25"/>
  <c r="X302" i="25" s="1"/>
  <c r="I537" i="31" s="1"/>
  <c r="U108" i="25"/>
  <c r="X108" i="25" s="1"/>
  <c r="I137" i="31" s="1"/>
  <c r="X24" i="25"/>
  <c r="I328" i="31" s="1"/>
  <c r="X607" i="25"/>
  <c r="X249" i="25"/>
  <c r="X519" i="25"/>
  <c r="I691" i="31" s="1"/>
  <c r="X846" i="25"/>
  <c r="X766" i="25"/>
  <c r="I228" i="31"/>
  <c r="X257" i="25"/>
  <c r="I11" i="31" s="1"/>
  <c r="X499" i="25"/>
  <c r="X8" i="25"/>
  <c r="I730" i="31" s="1"/>
  <c r="X510" i="25"/>
  <c r="I677" i="31" s="1"/>
  <c r="X144" i="25"/>
  <c r="X74" i="25"/>
  <c r="X49" i="25"/>
  <c r="X860" i="25"/>
  <c r="X397" i="25"/>
  <c r="I630" i="31" s="1"/>
  <c r="X1088" i="25"/>
  <c r="X826" i="25"/>
  <c r="X765" i="25"/>
  <c r="X582" i="25"/>
  <c r="I97" i="31" s="1"/>
  <c r="X54" i="25"/>
  <c r="I712" i="31" s="1"/>
  <c r="X81" i="25"/>
  <c r="I412" i="31" s="1"/>
  <c r="X847" i="25"/>
  <c r="X685" i="25"/>
  <c r="X239" i="25"/>
  <c r="X121" i="25"/>
  <c r="I674" i="31" s="1"/>
  <c r="X950" i="25"/>
  <c r="X890" i="25"/>
  <c r="X489" i="25"/>
  <c r="I646" i="31" s="1"/>
  <c r="X438" i="25"/>
  <c r="I495" i="31" s="1"/>
  <c r="X260" i="25"/>
  <c r="I579" i="31" s="1"/>
  <c r="X322" i="25"/>
  <c r="I25" i="31" s="1"/>
  <c r="X89" i="25"/>
  <c r="I709" i="31" s="1"/>
  <c r="X698" i="25"/>
  <c r="X796" i="25"/>
  <c r="U355" i="25"/>
  <c r="X355" i="25" s="1"/>
  <c r="X318" i="25"/>
  <c r="U17" i="25"/>
  <c r="X700" i="25"/>
  <c r="X630" i="25"/>
  <c r="I377" i="31" s="1"/>
  <c r="X650" i="25"/>
  <c r="V454" i="25"/>
  <c r="W454" i="25" s="1"/>
  <c r="X454" i="25" s="1"/>
  <c r="I610" i="31" s="1"/>
  <c r="X32" i="25"/>
  <c r="X892" i="25"/>
  <c r="X129" i="25"/>
  <c r="X268" i="25"/>
  <c r="X772" i="25"/>
  <c r="X543" i="25"/>
  <c r="I339" i="31" s="1"/>
  <c r="X937" i="25"/>
  <c r="X35" i="25"/>
  <c r="I618" i="31" s="1"/>
  <c r="V884" i="25"/>
  <c r="W884" i="25" s="1"/>
  <c r="X884" i="25" s="1"/>
  <c r="X845" i="25"/>
  <c r="V393" i="25"/>
  <c r="W393" i="25" s="1"/>
  <c r="X393" i="25" s="1"/>
  <c r="X148" i="25"/>
  <c r="I94" i="31" s="1"/>
  <c r="X41" i="25"/>
  <c r="X552" i="25"/>
  <c r="I20" i="31" s="1"/>
  <c r="U559" i="25"/>
  <c r="X559" i="25" s="1"/>
  <c r="I407" i="31" s="1"/>
  <c r="X91" i="25"/>
  <c r="I722" i="31" s="1"/>
  <c r="X667" i="25"/>
  <c r="I78" i="31" s="1"/>
  <c r="X914" i="25"/>
  <c r="V905" i="25"/>
  <c r="W905" i="25" s="1"/>
  <c r="X905" i="25" s="1"/>
  <c r="X735" i="25"/>
  <c r="I174" i="31" s="1"/>
  <c r="X338" i="25"/>
  <c r="I47" i="31" s="1"/>
  <c r="X252" i="25"/>
  <c r="I213" i="31" s="1"/>
  <c r="V464" i="25"/>
  <c r="W464" i="25" s="1"/>
  <c r="X464" i="25" s="1"/>
  <c r="X216" i="25"/>
  <c r="X266" i="25"/>
  <c r="U617" i="25"/>
  <c r="X617" i="25" s="1"/>
  <c r="X752" i="25"/>
  <c r="I59" i="31" s="1"/>
  <c r="V65" i="25"/>
  <c r="W65" i="25" s="1"/>
  <c r="X65" i="25" s="1"/>
  <c r="U21" i="25"/>
  <c r="X21" i="25" s="1"/>
  <c r="I624" i="31" s="1"/>
  <c r="V1046" i="25"/>
  <c r="W1046" i="25" s="1"/>
  <c r="X1046" i="25" s="1"/>
  <c r="X915" i="25"/>
  <c r="U456" i="25"/>
  <c r="X456" i="25" s="1"/>
  <c r="I595" i="31" s="1"/>
  <c r="U306" i="25"/>
  <c r="X306" i="25" s="1"/>
  <c r="X97" i="25"/>
  <c r="U515" i="25"/>
  <c r="X515" i="25" s="1"/>
  <c r="V1023" i="25"/>
  <c r="W1023" i="25" s="1"/>
  <c r="X1023" i="25" s="1"/>
  <c r="V191" i="25"/>
  <c r="W191" i="25" s="1"/>
  <c r="X191" i="25" s="1"/>
  <c r="I355" i="31" s="1"/>
  <c r="X643" i="25"/>
  <c r="X615" i="25"/>
  <c r="X534" i="25"/>
  <c r="X294" i="25"/>
  <c r="X882" i="25"/>
  <c r="X780" i="25"/>
  <c r="X764" i="25"/>
  <c r="X834" i="25"/>
  <c r="X553" i="25"/>
  <c r="U131" i="25"/>
  <c r="X131" i="25" s="1"/>
  <c r="U911" i="25"/>
  <c r="X911" i="25" s="1"/>
  <c r="V739" i="25"/>
  <c r="W739" i="25" s="1"/>
  <c r="X739" i="25" s="1"/>
  <c r="I397" i="31" s="1"/>
  <c r="X96" i="25"/>
  <c r="X988" i="25"/>
  <c r="V639" i="25"/>
  <c r="W639" i="25" s="1"/>
  <c r="X639" i="25" s="1"/>
  <c r="I392" i="31" s="1"/>
  <c r="X67" i="25"/>
  <c r="I711" i="31" s="1"/>
  <c r="X729" i="25"/>
  <c r="I745" i="31" s="1"/>
  <c r="X113" i="25"/>
  <c r="X1001" i="25"/>
  <c r="X941" i="25"/>
  <c r="X825" i="25"/>
  <c r="X839" i="25"/>
  <c r="U690" i="25"/>
  <c r="X690" i="25" s="1"/>
  <c r="X461" i="25"/>
  <c r="I450" i="31" s="1"/>
  <c r="V241" i="25"/>
  <c r="W241" i="25" s="1"/>
  <c r="X241" i="25" s="1"/>
  <c r="X95" i="25"/>
  <c r="V325" i="25"/>
  <c r="W325" i="25" s="1"/>
  <c r="X325" i="25" s="1"/>
  <c r="I106" i="31" s="1"/>
  <c r="V48" i="25"/>
  <c r="W48" i="25" s="1"/>
  <c r="X48" i="25" s="1"/>
  <c r="I740" i="31" s="1"/>
  <c r="X583" i="25"/>
  <c r="U372" i="25"/>
  <c r="X372" i="25" s="1"/>
  <c r="I350" i="31" s="1"/>
  <c r="U114" i="25"/>
  <c r="X114" i="25" s="1"/>
  <c r="U61" i="25"/>
  <c r="X61" i="25" s="1"/>
  <c r="I379" i="31" s="1"/>
  <c r="V831" i="25"/>
  <c r="W831" i="25" s="1"/>
  <c r="X831" i="25" s="1"/>
  <c r="X897" i="25"/>
  <c r="V909" i="25"/>
  <c r="W909" i="25" s="1"/>
  <c r="X909" i="25" s="1"/>
  <c r="X771" i="25"/>
  <c r="V487" i="25"/>
  <c r="W487" i="25" s="1"/>
  <c r="X487" i="25" s="1"/>
  <c r="I660" i="31" s="1"/>
  <c r="X105" i="25"/>
  <c r="X111" i="25"/>
  <c r="I683" i="31" s="1"/>
  <c r="X183" i="25"/>
  <c r="I629" i="31" s="1"/>
  <c r="X151" i="25"/>
  <c r="I172" i="31" s="1"/>
  <c r="U1013" i="25"/>
  <c r="X1013" i="25" s="1"/>
  <c r="X978" i="25"/>
  <c r="X921" i="25"/>
  <c r="U600" i="25"/>
  <c r="X600" i="25" s="1"/>
  <c r="X100" i="25"/>
  <c r="V207" i="25"/>
  <c r="W207" i="25" s="1"/>
  <c r="X207" i="25" s="1"/>
  <c r="V906" i="25"/>
  <c r="W906" i="25" s="1"/>
  <c r="X906" i="25" s="1"/>
  <c r="X641" i="25"/>
  <c r="I386" i="31" s="1"/>
  <c r="X527" i="25"/>
  <c r="X436" i="25"/>
  <c r="X407" i="25"/>
  <c r="I378" i="31" s="1"/>
  <c r="U115" i="25"/>
  <c r="X115" i="25" s="1"/>
  <c r="I465" i="31" s="1"/>
  <c r="X82" i="25"/>
  <c r="X681" i="25"/>
  <c r="I284" i="31" s="1"/>
  <c r="X696" i="25"/>
  <c r="X333" i="25"/>
  <c r="X290" i="25"/>
  <c r="X104" i="25"/>
  <c r="X491" i="25"/>
  <c r="I550" i="31" s="1"/>
  <c r="V199" i="25"/>
  <c r="W199" i="25" s="1"/>
  <c r="X199" i="25" s="1"/>
  <c r="I647" i="31" s="1"/>
  <c r="X51" i="25"/>
  <c r="X790" i="25"/>
  <c r="X520" i="25"/>
  <c r="I693" i="31" s="1"/>
  <c r="X439" i="25"/>
  <c r="X255" i="25"/>
  <c r="X84" i="25"/>
  <c r="X87" i="25"/>
  <c r="I71" i="31" s="1"/>
  <c r="X57" i="25"/>
  <c r="X33" i="25"/>
  <c r="X1058" i="25"/>
  <c r="I549" i="31" s="1"/>
  <c r="X1108" i="25"/>
  <c r="X808" i="25"/>
  <c r="X875" i="25"/>
  <c r="X626" i="25"/>
  <c r="X649" i="25"/>
  <c r="X284" i="25"/>
  <c r="X277" i="25"/>
  <c r="I632" i="31" s="1"/>
  <c r="X135" i="25"/>
  <c r="U22" i="25"/>
  <c r="V22" i="25"/>
  <c r="W22" i="25" s="1"/>
  <c r="X9" i="25"/>
  <c r="I706" i="31" s="1"/>
  <c r="X815" i="25"/>
  <c r="X773" i="25"/>
  <c r="X521" i="25"/>
  <c r="I743" i="31" s="1"/>
  <c r="X411" i="25"/>
  <c r="I617" i="31" s="1"/>
  <c r="X425" i="25"/>
  <c r="X371" i="25"/>
  <c r="X363" i="25"/>
  <c r="I633" i="31" s="1"/>
  <c r="X347" i="25"/>
  <c r="X300" i="25"/>
  <c r="X910" i="25"/>
  <c r="X1123" i="25"/>
  <c r="X1089" i="25"/>
  <c r="X994" i="25"/>
  <c r="X853" i="25"/>
  <c r="X707" i="25"/>
  <c r="X634" i="25"/>
  <c r="X517" i="25"/>
  <c r="I694" i="31" s="1"/>
  <c r="X417" i="25"/>
  <c r="X285" i="25"/>
  <c r="I383" i="31" s="1"/>
  <c r="X936" i="25"/>
  <c r="X592" i="25"/>
  <c r="I113" i="31" s="1"/>
  <c r="X316" i="25"/>
  <c r="I82" i="31" s="1"/>
  <c r="X258" i="25"/>
  <c r="X262" i="25"/>
  <c r="X873" i="25"/>
  <c r="X370" i="25"/>
  <c r="I376" i="31" s="1"/>
  <c r="X781" i="25"/>
  <c r="X518" i="25"/>
  <c r="I692" i="31" s="1"/>
  <c r="X478" i="25"/>
  <c r="X423" i="25"/>
  <c r="I556" i="31" s="1"/>
  <c r="X389" i="25"/>
  <c r="I345" i="31" s="1"/>
  <c r="X310" i="25"/>
  <c r="I31" i="31" s="1"/>
  <c r="X276" i="25"/>
  <c r="I561" i="31" s="1"/>
  <c r="X92" i="25"/>
  <c r="X45" i="25"/>
  <c r="U62" i="25"/>
  <c r="V62" i="25"/>
  <c r="W62" i="25" s="1"/>
  <c r="X167" i="25"/>
  <c r="I225" i="31" s="1"/>
  <c r="X30" i="25"/>
  <c r="I704" i="31" s="1"/>
  <c r="V1091" i="25"/>
  <c r="W1091" i="25" s="1"/>
  <c r="U1091" i="25"/>
  <c r="V1066" i="25"/>
  <c r="W1066" i="25" s="1"/>
  <c r="U1066" i="25"/>
  <c r="V1103" i="25"/>
  <c r="W1103" i="25" s="1"/>
  <c r="U1103" i="25"/>
  <c r="V1113" i="25"/>
  <c r="W1113" i="25" s="1"/>
  <c r="U1113" i="25"/>
  <c r="V1097" i="25"/>
  <c r="W1097" i="25" s="1"/>
  <c r="U1097" i="25"/>
  <c r="U1075" i="25"/>
  <c r="V1075" i="25"/>
  <c r="W1075" i="25" s="1"/>
  <c r="V1047" i="25"/>
  <c r="W1047" i="25" s="1"/>
  <c r="U1047" i="25"/>
  <c r="V1057" i="25"/>
  <c r="W1057" i="25" s="1"/>
  <c r="U1057" i="25"/>
  <c r="V1053" i="25"/>
  <c r="W1053" i="25" s="1"/>
  <c r="U1053" i="25"/>
  <c r="V998" i="25"/>
  <c r="W998" i="25" s="1"/>
  <c r="U998" i="25"/>
  <c r="V997" i="25"/>
  <c r="W997" i="25" s="1"/>
  <c r="U997" i="25"/>
  <c r="V974" i="25"/>
  <c r="W974" i="25" s="1"/>
  <c r="U974" i="25"/>
  <c r="V983" i="25"/>
  <c r="W983" i="25" s="1"/>
  <c r="U983" i="25"/>
  <c r="V1032" i="25"/>
  <c r="W1032" i="25" s="1"/>
  <c r="U1032" i="25"/>
  <c r="V1022" i="25"/>
  <c r="W1022" i="25" s="1"/>
  <c r="U1022" i="25"/>
  <c r="V946" i="25"/>
  <c r="W946" i="25" s="1"/>
  <c r="U946" i="25"/>
  <c r="V938" i="25"/>
  <c r="W938" i="25" s="1"/>
  <c r="U938" i="25"/>
  <c r="V919" i="25"/>
  <c r="W919" i="25" s="1"/>
  <c r="U919" i="25"/>
  <c r="U913" i="25"/>
  <c r="V913" i="25"/>
  <c r="W913" i="25" s="1"/>
  <c r="X980" i="25"/>
  <c r="U858" i="25"/>
  <c r="V858" i="25"/>
  <c r="W858" i="25" s="1"/>
  <c r="V887" i="25"/>
  <c r="W887" i="25" s="1"/>
  <c r="U887" i="25"/>
  <c r="V843" i="25"/>
  <c r="W843" i="25" s="1"/>
  <c r="U843" i="25"/>
  <c r="V835" i="25"/>
  <c r="W835" i="25" s="1"/>
  <c r="U835" i="25"/>
  <c r="X833" i="25"/>
  <c r="V830" i="25"/>
  <c r="W830" i="25" s="1"/>
  <c r="U830" i="25"/>
  <c r="U874" i="25"/>
  <c r="V874" i="25"/>
  <c r="W874" i="25" s="1"/>
  <c r="V799" i="25"/>
  <c r="W799" i="25" s="1"/>
  <c r="U799" i="25"/>
  <c r="V762" i="25"/>
  <c r="W762" i="25" s="1"/>
  <c r="U762" i="25"/>
  <c r="V745" i="25"/>
  <c r="W745" i="25" s="1"/>
  <c r="U745" i="25"/>
  <c r="U895" i="25"/>
  <c r="V895" i="25"/>
  <c r="W895" i="25" s="1"/>
  <c r="U866" i="25"/>
  <c r="V866" i="25"/>
  <c r="W866" i="25" s="1"/>
  <c r="V701" i="25"/>
  <c r="W701" i="25" s="1"/>
  <c r="U701" i="25"/>
  <c r="U788" i="25"/>
  <c r="V788" i="25"/>
  <c r="W788" i="25" s="1"/>
  <c r="U756" i="25"/>
  <c r="V756" i="25"/>
  <c r="W756" i="25" s="1"/>
  <c r="U686" i="25"/>
  <c r="V686" i="25"/>
  <c r="W686" i="25" s="1"/>
  <c r="U722" i="25"/>
  <c r="V722" i="25"/>
  <c r="W722" i="25" s="1"/>
  <c r="U747" i="25"/>
  <c r="V747" i="25"/>
  <c r="W747" i="25" s="1"/>
  <c r="V741" i="25"/>
  <c r="W741" i="25" s="1"/>
  <c r="U741" i="25"/>
  <c r="X715" i="25"/>
  <c r="I475" i="31" s="1"/>
  <c r="V727" i="25"/>
  <c r="W727" i="25" s="1"/>
  <c r="U727" i="25"/>
  <c r="V673" i="25"/>
  <c r="W673" i="25" s="1"/>
  <c r="U673" i="25"/>
  <c r="V737" i="25"/>
  <c r="W737" i="25" s="1"/>
  <c r="U737" i="25"/>
  <c r="V524" i="25"/>
  <c r="W524" i="25" s="1"/>
  <c r="U524" i="25"/>
  <c r="U623" i="25"/>
  <c r="V623" i="25"/>
  <c r="W623" i="25" s="1"/>
  <c r="U605" i="25"/>
  <c r="V605" i="25"/>
  <c r="W605" i="25" s="1"/>
  <c r="U677" i="25"/>
  <c r="V677" i="25"/>
  <c r="W677" i="25" s="1"/>
  <c r="V474" i="25"/>
  <c r="W474" i="25" s="1"/>
  <c r="U474" i="25"/>
  <c r="U679" i="25"/>
  <c r="V679" i="25"/>
  <c r="W679" i="25" s="1"/>
  <c r="V498" i="25"/>
  <c r="W498" i="25" s="1"/>
  <c r="U498" i="25"/>
  <c r="X525" i="25"/>
  <c r="U469" i="25"/>
  <c r="V469" i="25"/>
  <c r="W469" i="25" s="1"/>
  <c r="V506" i="25"/>
  <c r="W506" i="25" s="1"/>
  <c r="U506" i="25"/>
  <c r="V434" i="25"/>
  <c r="W434" i="25" s="1"/>
  <c r="U434" i="25"/>
  <c r="U455" i="25"/>
  <c r="V455" i="25"/>
  <c r="W455" i="25" s="1"/>
  <c r="X457" i="25"/>
  <c r="V443" i="25"/>
  <c r="W443" i="25" s="1"/>
  <c r="U443" i="25"/>
  <c r="V390" i="25"/>
  <c r="W390" i="25" s="1"/>
  <c r="U390" i="25"/>
  <c r="U385" i="25"/>
  <c r="V385" i="25"/>
  <c r="W385" i="25" s="1"/>
  <c r="X449" i="25"/>
  <c r="V343" i="25"/>
  <c r="W343" i="25" s="1"/>
  <c r="U343" i="25"/>
  <c r="U366" i="25"/>
  <c r="V366" i="25"/>
  <c r="W366" i="25" s="1"/>
  <c r="U350" i="25"/>
  <c r="V350" i="25"/>
  <c r="W350" i="25" s="1"/>
  <c r="V278" i="25"/>
  <c r="W278" i="25" s="1"/>
  <c r="U278" i="25"/>
  <c r="X327" i="25"/>
  <c r="I68" i="31" s="1"/>
  <c r="X386" i="25"/>
  <c r="I236" i="31" s="1"/>
  <c r="V377" i="25"/>
  <c r="W377" i="25" s="1"/>
  <c r="U377" i="25"/>
  <c r="V236" i="25"/>
  <c r="W236" i="25" s="1"/>
  <c r="U236" i="25"/>
  <c r="V220" i="25"/>
  <c r="W220" i="25" s="1"/>
  <c r="U220" i="25"/>
  <c r="V234" i="25"/>
  <c r="W234" i="25" s="1"/>
  <c r="U234" i="25"/>
  <c r="V331" i="25"/>
  <c r="W331" i="25" s="1"/>
  <c r="U331" i="25"/>
  <c r="V315" i="25"/>
  <c r="W315" i="25" s="1"/>
  <c r="U315" i="25"/>
  <c r="V299" i="25"/>
  <c r="W299" i="25" s="1"/>
  <c r="U299" i="25"/>
  <c r="X279" i="25"/>
  <c r="I352" i="31" s="1"/>
  <c r="X293" i="25"/>
  <c r="V288" i="25"/>
  <c r="W288" i="25" s="1"/>
  <c r="U288" i="25"/>
  <c r="V264" i="25"/>
  <c r="W264" i="25" s="1"/>
  <c r="U264" i="25"/>
  <c r="V240" i="25"/>
  <c r="W240" i="25" s="1"/>
  <c r="U240" i="25"/>
  <c r="X298" i="25"/>
  <c r="V178" i="25"/>
  <c r="W178" i="25" s="1"/>
  <c r="U178" i="25"/>
  <c r="V157" i="25"/>
  <c r="W157" i="25" s="1"/>
  <c r="U157" i="25"/>
  <c r="V85" i="25"/>
  <c r="W85" i="25" s="1"/>
  <c r="U85" i="25"/>
  <c r="V152" i="25"/>
  <c r="W152" i="25" s="1"/>
  <c r="U152" i="25"/>
  <c r="V195" i="25"/>
  <c r="W195" i="25" s="1"/>
  <c r="U195" i="25"/>
  <c r="X259" i="25"/>
  <c r="I589" i="31" s="1"/>
  <c r="X235" i="25"/>
  <c r="V166" i="25"/>
  <c r="W166" i="25" s="1"/>
  <c r="U166" i="25"/>
  <c r="V86" i="25"/>
  <c r="W86" i="25" s="1"/>
  <c r="U86" i="25"/>
  <c r="V70" i="25"/>
  <c r="W70" i="25" s="1"/>
  <c r="U70" i="25"/>
  <c r="V185" i="25"/>
  <c r="W185" i="25" s="1"/>
  <c r="U185" i="25"/>
  <c r="X116" i="25"/>
  <c r="X132" i="25"/>
  <c r="X744" i="25"/>
  <c r="I264" i="31" s="1"/>
  <c r="X1117" i="25"/>
  <c r="V69" i="25"/>
  <c r="W69" i="25" s="1"/>
  <c r="U69" i="25"/>
  <c r="V60" i="25"/>
  <c r="W60" i="25" s="1"/>
  <c r="U60" i="25"/>
  <c r="X119" i="25"/>
  <c r="I317" i="31" s="1"/>
  <c r="X103" i="25"/>
  <c r="V31" i="25"/>
  <c r="W31" i="25" s="1"/>
  <c r="U31" i="25"/>
  <c r="V26" i="25"/>
  <c r="W26" i="25" s="1"/>
  <c r="U26" i="25"/>
  <c r="X19" i="25"/>
  <c r="I707" i="31" s="1"/>
  <c r="X13" i="25"/>
  <c r="I644" i="31" s="1"/>
  <c r="V1086" i="25"/>
  <c r="W1086" i="25" s="1"/>
  <c r="U1086" i="25"/>
  <c r="V1094" i="25"/>
  <c r="W1094" i="25" s="1"/>
  <c r="U1094" i="25"/>
  <c r="V1043" i="25"/>
  <c r="W1043" i="25" s="1"/>
  <c r="U1043" i="25"/>
  <c r="U1034" i="25"/>
  <c r="V1034" i="25"/>
  <c r="W1034" i="25" s="1"/>
  <c r="V1096" i="25"/>
  <c r="W1096" i="25" s="1"/>
  <c r="U1096" i="25"/>
  <c r="U1120" i="25"/>
  <c r="V1120" i="25"/>
  <c r="W1120" i="25" s="1"/>
  <c r="X1065" i="25"/>
  <c r="V1060" i="25"/>
  <c r="W1060" i="25" s="1"/>
  <c r="U1060" i="25"/>
  <c r="V1020" i="25"/>
  <c r="W1020" i="25" s="1"/>
  <c r="U1020" i="25"/>
  <c r="V1030" i="25"/>
  <c r="W1030" i="25" s="1"/>
  <c r="U1030" i="25"/>
  <c r="U1015" i="25"/>
  <c r="V1015" i="25"/>
  <c r="W1015" i="25" s="1"/>
  <c r="V1017" i="25"/>
  <c r="W1017" i="25" s="1"/>
  <c r="U1017" i="25"/>
  <c r="U995" i="25"/>
  <c r="V995" i="25"/>
  <c r="W995" i="25" s="1"/>
  <c r="X1026" i="25"/>
  <c r="V989" i="25"/>
  <c r="W989" i="25" s="1"/>
  <c r="U989" i="25"/>
  <c r="V1011" i="25"/>
  <c r="W1011" i="25" s="1"/>
  <c r="U1011" i="25"/>
  <c r="V1019" i="25"/>
  <c r="W1019" i="25" s="1"/>
  <c r="U1019" i="25"/>
  <c r="U1024" i="25"/>
  <c r="V1024" i="25"/>
  <c r="W1024" i="25" s="1"/>
  <c r="X973" i="25"/>
  <c r="V968" i="25"/>
  <c r="W968" i="25" s="1"/>
  <c r="U968" i="25"/>
  <c r="V948" i="25"/>
  <c r="W948" i="25" s="1"/>
  <c r="U948" i="25"/>
  <c r="V894" i="25"/>
  <c r="W894" i="25" s="1"/>
  <c r="U894" i="25"/>
  <c r="V878" i="25"/>
  <c r="W878" i="25" s="1"/>
  <c r="U878" i="25"/>
  <c r="V862" i="25"/>
  <c r="W862" i="25" s="1"/>
  <c r="U862" i="25"/>
  <c r="U857" i="25"/>
  <c r="V857" i="25"/>
  <c r="W857" i="25" s="1"/>
  <c r="U842" i="25"/>
  <c r="V842" i="25"/>
  <c r="W842" i="25" s="1"/>
  <c r="V855" i="25"/>
  <c r="W855" i="25" s="1"/>
  <c r="U855" i="25"/>
  <c r="V879" i="25"/>
  <c r="W879" i="25" s="1"/>
  <c r="U879" i="25"/>
  <c r="V861" i="25"/>
  <c r="W861" i="25" s="1"/>
  <c r="U861" i="25"/>
  <c r="V803" i="25"/>
  <c r="W803" i="25" s="1"/>
  <c r="U803" i="25"/>
  <c r="X868" i="25"/>
  <c r="V852" i="25"/>
  <c r="W852" i="25" s="1"/>
  <c r="U852" i="25"/>
  <c r="V885" i="25"/>
  <c r="W885" i="25" s="1"/>
  <c r="U885" i="25"/>
  <c r="V792" i="25"/>
  <c r="W792" i="25" s="1"/>
  <c r="U792" i="25"/>
  <c r="V776" i="25"/>
  <c r="W776" i="25" s="1"/>
  <c r="U776" i="25"/>
  <c r="V760" i="25"/>
  <c r="W760" i="25" s="1"/>
  <c r="U760" i="25"/>
  <c r="X818" i="25"/>
  <c r="X795" i="25"/>
  <c r="V804" i="25"/>
  <c r="W804" i="25" s="1"/>
  <c r="U804" i="25"/>
  <c r="V742" i="25"/>
  <c r="W742" i="25" s="1"/>
  <c r="U742" i="25"/>
  <c r="V726" i="25"/>
  <c r="W726" i="25" s="1"/>
  <c r="U726" i="25"/>
  <c r="V710" i="25"/>
  <c r="W710" i="25" s="1"/>
  <c r="U710" i="25"/>
  <c r="V736" i="25"/>
  <c r="W736" i="25" s="1"/>
  <c r="U736" i="25"/>
  <c r="V684" i="25"/>
  <c r="W684" i="25" s="1"/>
  <c r="U684" i="25"/>
  <c r="X713" i="25"/>
  <c r="V783" i="25"/>
  <c r="W783" i="25" s="1"/>
  <c r="U783" i="25"/>
  <c r="V712" i="25"/>
  <c r="W712" i="25" s="1"/>
  <c r="U712" i="25"/>
  <c r="V723" i="25"/>
  <c r="W723" i="25" s="1"/>
  <c r="U723" i="25"/>
  <c r="V654" i="25"/>
  <c r="W654" i="25" s="1"/>
  <c r="U654" i="25"/>
  <c r="V624" i="25"/>
  <c r="W624" i="25" s="1"/>
  <c r="U624" i="25"/>
  <c r="U642" i="25"/>
  <c r="V642" i="25"/>
  <c r="W642" i="25" s="1"/>
  <c r="V522" i="25"/>
  <c r="W522" i="25" s="1"/>
  <c r="U522" i="25"/>
  <c r="U532" i="25"/>
  <c r="V532" i="25"/>
  <c r="W532" i="25" s="1"/>
  <c r="X599" i="25"/>
  <c r="I197" i="31" s="1"/>
  <c r="X577" i="25"/>
  <c r="I195" i="31" s="1"/>
  <c r="V568" i="25"/>
  <c r="W568" i="25" s="1"/>
  <c r="U568" i="25"/>
  <c r="V603" i="25"/>
  <c r="W603" i="25" s="1"/>
  <c r="U603" i="25"/>
  <c r="V687" i="25"/>
  <c r="W687" i="25" s="1"/>
  <c r="U687" i="25"/>
  <c r="V611" i="25"/>
  <c r="W611" i="25" s="1"/>
  <c r="U611" i="25"/>
  <c r="X601" i="25"/>
  <c r="V668" i="25"/>
  <c r="W668" i="25" s="1"/>
  <c r="U668" i="25"/>
  <c r="V500" i="25"/>
  <c r="W500" i="25" s="1"/>
  <c r="U500" i="25"/>
  <c r="V466" i="25"/>
  <c r="W466" i="25" s="1"/>
  <c r="U466" i="25"/>
  <c r="X473" i="25"/>
  <c r="I337" i="31" s="1"/>
  <c r="V460" i="25"/>
  <c r="W460" i="25" s="1"/>
  <c r="U460" i="25"/>
  <c r="V467" i="25"/>
  <c r="W467" i="25" s="1"/>
  <c r="U467" i="25"/>
  <c r="U459" i="25"/>
  <c r="V459" i="25"/>
  <c r="W459" i="25" s="1"/>
  <c r="U463" i="25"/>
  <c r="V463" i="25"/>
  <c r="W463" i="25" s="1"/>
  <c r="U444" i="25"/>
  <c r="V444" i="25"/>
  <c r="W444" i="25" s="1"/>
  <c r="V430" i="25"/>
  <c r="W430" i="25" s="1"/>
  <c r="U430" i="25"/>
  <c r="U402" i="25"/>
  <c r="V402" i="25"/>
  <c r="W402" i="25" s="1"/>
  <c r="V383" i="25"/>
  <c r="W383" i="25" s="1"/>
  <c r="U383" i="25"/>
  <c r="V367" i="25"/>
  <c r="W367" i="25" s="1"/>
  <c r="U367" i="25"/>
  <c r="V376" i="25"/>
  <c r="W376" i="25" s="1"/>
  <c r="U376" i="25"/>
  <c r="X428" i="25"/>
  <c r="V419" i="25"/>
  <c r="W419" i="25" s="1"/>
  <c r="U419" i="25"/>
  <c r="V369" i="25"/>
  <c r="W369" i="25" s="1"/>
  <c r="U369" i="25"/>
  <c r="V353" i="25"/>
  <c r="W353" i="25" s="1"/>
  <c r="U353" i="25"/>
  <c r="X346" i="25"/>
  <c r="I685" i="31" s="1"/>
  <c r="V329" i="25"/>
  <c r="W329" i="25" s="1"/>
  <c r="U329" i="25"/>
  <c r="V313" i="25"/>
  <c r="W313" i="25" s="1"/>
  <c r="U313" i="25"/>
  <c r="V364" i="25"/>
  <c r="W364" i="25" s="1"/>
  <c r="U364" i="25"/>
  <c r="V233" i="25"/>
  <c r="W233" i="25" s="1"/>
  <c r="U233" i="25"/>
  <c r="V336" i="25"/>
  <c r="W336" i="25" s="1"/>
  <c r="U336" i="25"/>
  <c r="V228" i="25"/>
  <c r="W228" i="25" s="1"/>
  <c r="U228" i="25"/>
  <c r="X326" i="25"/>
  <c r="I540" i="31" s="1"/>
  <c r="V242" i="25"/>
  <c r="W242" i="25" s="1"/>
  <c r="U242" i="25"/>
  <c r="V304" i="25"/>
  <c r="W304" i="25" s="1"/>
  <c r="U304" i="25"/>
  <c r="V261" i="25"/>
  <c r="W261" i="25" s="1"/>
  <c r="U261" i="25"/>
  <c r="U221" i="25"/>
  <c r="V221" i="25"/>
  <c r="W221" i="25" s="1"/>
  <c r="U382" i="25"/>
  <c r="V382" i="25"/>
  <c r="W382" i="25" s="1"/>
  <c r="V272" i="25"/>
  <c r="W272" i="25" s="1"/>
  <c r="U272" i="25"/>
  <c r="V256" i="25"/>
  <c r="W256" i="25" s="1"/>
  <c r="U256" i="25"/>
  <c r="V248" i="25"/>
  <c r="W248" i="25" s="1"/>
  <c r="U248" i="25"/>
  <c r="X303" i="25"/>
  <c r="I679" i="31" s="1"/>
  <c r="X223" i="25"/>
  <c r="V186" i="25"/>
  <c r="W186" i="25" s="1"/>
  <c r="U186" i="25"/>
  <c r="X230" i="25"/>
  <c r="V165" i="25"/>
  <c r="W165" i="25" s="1"/>
  <c r="U165" i="25"/>
  <c r="V149" i="25"/>
  <c r="W149" i="25" s="1"/>
  <c r="U149" i="25"/>
  <c r="V133" i="25"/>
  <c r="W133" i="25" s="1"/>
  <c r="U133" i="25"/>
  <c r="V117" i="25"/>
  <c r="W117" i="25" s="1"/>
  <c r="U117" i="25"/>
  <c r="V101" i="25"/>
  <c r="W101" i="25" s="1"/>
  <c r="U101" i="25"/>
  <c r="V160" i="25"/>
  <c r="W160" i="25" s="1"/>
  <c r="U160" i="25"/>
  <c r="V88" i="25"/>
  <c r="W88" i="25" s="1"/>
  <c r="U88" i="25"/>
  <c r="V203" i="25"/>
  <c r="W203" i="25" s="1"/>
  <c r="U203" i="25"/>
  <c r="V139" i="25"/>
  <c r="W139" i="25" s="1"/>
  <c r="U139" i="25"/>
  <c r="X222" i="25"/>
  <c r="I584" i="31" s="1"/>
  <c r="V174" i="25"/>
  <c r="W174" i="25" s="1"/>
  <c r="U174" i="25"/>
  <c r="V94" i="25"/>
  <c r="W94" i="25" s="1"/>
  <c r="U94" i="25"/>
  <c r="X243" i="25"/>
  <c r="V193" i="25"/>
  <c r="W193" i="25" s="1"/>
  <c r="U193" i="25"/>
  <c r="X143" i="25"/>
  <c r="X435" i="25"/>
  <c r="X373" i="25"/>
  <c r="I621" i="31" s="1"/>
  <c r="X164" i="25"/>
  <c r="I429" i="31" s="1"/>
  <c r="X124" i="25"/>
  <c r="I580" i="31" s="1"/>
  <c r="V20" i="25"/>
  <c r="W20" i="25" s="1"/>
  <c r="U20" i="25"/>
  <c r="V23" i="25"/>
  <c r="W23" i="25" s="1"/>
  <c r="U23" i="25"/>
  <c r="V34" i="25"/>
  <c r="W34" i="25" s="1"/>
  <c r="U34" i="25"/>
  <c r="V18" i="25"/>
  <c r="W18" i="25" s="1"/>
  <c r="U18" i="25"/>
  <c r="X99" i="25"/>
  <c r="I104" i="31" s="1"/>
  <c r="X175" i="25"/>
  <c r="I517" i="31" s="1"/>
  <c r="X159" i="25"/>
  <c r="X72" i="25"/>
  <c r="X59" i="25"/>
  <c r="X25" i="25"/>
  <c r="X27" i="25"/>
  <c r="I530" i="31" s="1"/>
  <c r="V1111" i="25"/>
  <c r="W1111" i="25" s="1"/>
  <c r="U1111" i="25"/>
  <c r="V1095" i="25"/>
  <c r="W1095" i="25" s="1"/>
  <c r="U1095" i="25"/>
  <c r="V1105" i="25"/>
  <c r="W1105" i="25" s="1"/>
  <c r="U1105" i="25"/>
  <c r="U1082" i="25"/>
  <c r="V1082" i="25"/>
  <c r="W1082" i="25" s="1"/>
  <c r="X1098" i="25"/>
  <c r="V1080" i="25"/>
  <c r="W1080" i="25" s="1"/>
  <c r="U1080" i="25"/>
  <c r="V1063" i="25"/>
  <c r="W1063" i="25" s="1"/>
  <c r="U1063" i="25"/>
  <c r="V1059" i="25"/>
  <c r="W1059" i="25" s="1"/>
  <c r="U1059" i="25"/>
  <c r="U1039" i="25"/>
  <c r="V1039" i="25"/>
  <c r="W1039" i="25" s="1"/>
  <c r="V1029" i="25"/>
  <c r="W1029" i="25" s="1"/>
  <c r="U1029" i="25"/>
  <c r="V1071" i="25"/>
  <c r="W1071" i="25" s="1"/>
  <c r="U1071" i="25"/>
  <c r="V975" i="25"/>
  <c r="W975" i="25" s="1"/>
  <c r="U975" i="25"/>
  <c r="V1008" i="25"/>
  <c r="W1008" i="25" s="1"/>
  <c r="U1008" i="25"/>
  <c r="V1052" i="25"/>
  <c r="W1052" i="25" s="1"/>
  <c r="U1052" i="25"/>
  <c r="V984" i="25"/>
  <c r="W984" i="25" s="1"/>
  <c r="U984" i="25"/>
  <c r="X962" i="25"/>
  <c r="V1006" i="25"/>
  <c r="W1006" i="25" s="1"/>
  <c r="U1006" i="25"/>
  <c r="V940" i="25"/>
  <c r="W940" i="25" s="1"/>
  <c r="U940" i="25"/>
  <c r="V920" i="25"/>
  <c r="W920" i="25" s="1"/>
  <c r="U920" i="25"/>
  <c r="V953" i="25"/>
  <c r="W953" i="25" s="1"/>
  <c r="U953" i="25"/>
  <c r="X904" i="25"/>
  <c r="V871" i="25"/>
  <c r="W871" i="25" s="1"/>
  <c r="U871" i="25"/>
  <c r="V891" i="25"/>
  <c r="W891" i="25" s="1"/>
  <c r="U891" i="25"/>
  <c r="U849" i="25"/>
  <c r="V849" i="25"/>
  <c r="W849" i="25" s="1"/>
  <c r="V828" i="25"/>
  <c r="W828" i="25" s="1"/>
  <c r="U828" i="25"/>
  <c r="V822" i="25"/>
  <c r="W822" i="25" s="1"/>
  <c r="U822" i="25"/>
  <c r="U979" i="25"/>
  <c r="V979" i="25"/>
  <c r="W979" i="25" s="1"/>
  <c r="V841" i="25"/>
  <c r="W841" i="25" s="1"/>
  <c r="U841" i="25"/>
  <c r="V810" i="25"/>
  <c r="W810" i="25" s="1"/>
  <c r="U810" i="25"/>
  <c r="V775" i="25"/>
  <c r="W775" i="25" s="1"/>
  <c r="U775" i="25"/>
  <c r="X763" i="25"/>
  <c r="U746" i="25"/>
  <c r="V746" i="25"/>
  <c r="W746" i="25" s="1"/>
  <c r="V778" i="25"/>
  <c r="W778" i="25" s="1"/>
  <c r="U778" i="25"/>
  <c r="U761" i="25"/>
  <c r="V761" i="25"/>
  <c r="W761" i="25" s="1"/>
  <c r="V955" i="25"/>
  <c r="W955" i="25" s="1"/>
  <c r="U955" i="25"/>
  <c r="V864" i="25"/>
  <c r="W864" i="25" s="1"/>
  <c r="U864" i="25"/>
  <c r="V789" i="25"/>
  <c r="W789" i="25" s="1"/>
  <c r="U789" i="25"/>
  <c r="V769" i="25"/>
  <c r="W769" i="25" s="1"/>
  <c r="U769" i="25"/>
  <c r="V829" i="25"/>
  <c r="W829" i="25" s="1"/>
  <c r="U829" i="25"/>
  <c r="V801" i="25"/>
  <c r="W801" i="25" s="1"/>
  <c r="U801" i="25"/>
  <c r="U689" i="25"/>
  <c r="V689" i="25"/>
  <c r="W689" i="25" s="1"/>
  <c r="V702" i="25"/>
  <c r="W702" i="25" s="1"/>
  <c r="U702" i="25"/>
  <c r="V671" i="25"/>
  <c r="W671" i="25" s="1"/>
  <c r="U671" i="25"/>
  <c r="V655" i="25"/>
  <c r="W655" i="25" s="1"/>
  <c r="U655" i="25"/>
  <c r="V631" i="25"/>
  <c r="W631" i="25" s="1"/>
  <c r="U631" i="25"/>
  <c r="V604" i="25"/>
  <c r="W604" i="25" s="1"/>
  <c r="U604" i="25"/>
  <c r="V610" i="25"/>
  <c r="W610" i="25" s="1"/>
  <c r="U610" i="25"/>
  <c r="V612" i="25"/>
  <c r="W612" i="25" s="1"/>
  <c r="U612" i="25"/>
  <c r="U581" i="25"/>
  <c r="V581" i="25"/>
  <c r="W581" i="25" s="1"/>
  <c r="V530" i="25"/>
  <c r="W530" i="25" s="1"/>
  <c r="U530" i="25"/>
  <c r="V616" i="25"/>
  <c r="W616" i="25" s="1"/>
  <c r="U616" i="25"/>
  <c r="U565" i="25"/>
  <c r="V565" i="25"/>
  <c r="W565" i="25" s="1"/>
  <c r="U633" i="25"/>
  <c r="V633" i="25"/>
  <c r="W633" i="25" s="1"/>
  <c r="V636" i="25"/>
  <c r="W636" i="25" s="1"/>
  <c r="U636" i="25"/>
  <c r="V694" i="25"/>
  <c r="W694" i="25" s="1"/>
  <c r="U694" i="25"/>
  <c r="V621" i="25"/>
  <c r="W621" i="25" s="1"/>
  <c r="U621" i="25"/>
  <c r="U558" i="25"/>
  <c r="V558" i="25"/>
  <c r="W558" i="25" s="1"/>
  <c r="V547" i="25"/>
  <c r="W547" i="25" s="1"/>
  <c r="U547" i="25"/>
  <c r="V452" i="25"/>
  <c r="W452" i="25" s="1"/>
  <c r="U452" i="25"/>
  <c r="U445" i="25"/>
  <c r="V445" i="25"/>
  <c r="W445" i="25" s="1"/>
  <c r="V421" i="25"/>
  <c r="W421" i="25" s="1"/>
  <c r="U421" i="25"/>
  <c r="V490" i="25"/>
  <c r="W490" i="25" s="1"/>
  <c r="U490" i="25"/>
  <c r="V405" i="25"/>
  <c r="W405" i="25" s="1"/>
  <c r="U405" i="25"/>
  <c r="V297" i="25"/>
  <c r="W297" i="25" s="1"/>
  <c r="U297" i="25"/>
  <c r="U374" i="25"/>
  <c r="V374" i="25"/>
  <c r="W374" i="25" s="1"/>
  <c r="V280" i="25"/>
  <c r="W280" i="25" s="1"/>
  <c r="U280" i="25"/>
  <c r="V250" i="25"/>
  <c r="W250" i="25" s="1"/>
  <c r="U250" i="25"/>
  <c r="V194" i="25"/>
  <c r="W194" i="25" s="1"/>
  <c r="U194" i="25"/>
  <c r="V173" i="25"/>
  <c r="W173" i="25" s="1"/>
  <c r="U173" i="25"/>
  <c r="V168" i="25"/>
  <c r="W168" i="25" s="1"/>
  <c r="U168" i="25"/>
  <c r="V211" i="25"/>
  <c r="W211" i="25" s="1"/>
  <c r="U211" i="25"/>
  <c r="V147" i="25"/>
  <c r="W147" i="25" s="1"/>
  <c r="U147" i="25"/>
  <c r="V182" i="25"/>
  <c r="W182" i="25" s="1"/>
  <c r="U182" i="25"/>
  <c r="V102" i="25"/>
  <c r="W102" i="25" s="1"/>
  <c r="U102" i="25"/>
  <c r="X295" i="25"/>
  <c r="V201" i="25"/>
  <c r="W201" i="25" s="1"/>
  <c r="U201" i="25"/>
  <c r="V137" i="25"/>
  <c r="W137" i="25" s="1"/>
  <c r="U137" i="25"/>
  <c r="X365" i="25"/>
  <c r="I370" i="31" s="1"/>
  <c r="X699" i="25"/>
  <c r="X529" i="25"/>
  <c r="X627" i="25"/>
  <c r="X1076" i="25"/>
  <c r="I590" i="31" s="1"/>
  <c r="V44" i="25"/>
  <c r="W44" i="25" s="1"/>
  <c r="U44" i="25"/>
  <c r="V79" i="25"/>
  <c r="W79" i="25" s="1"/>
  <c r="U79" i="25"/>
  <c r="V1081" i="25"/>
  <c r="W1081" i="25" s="1"/>
  <c r="U1081" i="25"/>
  <c r="V1068" i="25"/>
  <c r="W1068" i="25" s="1"/>
  <c r="U1068" i="25"/>
  <c r="V1035" i="25"/>
  <c r="W1035" i="25" s="1"/>
  <c r="U1035" i="25"/>
  <c r="V1056" i="25"/>
  <c r="W1056" i="25" s="1"/>
  <c r="U1056" i="25"/>
  <c r="V1044" i="25"/>
  <c r="W1044" i="25" s="1"/>
  <c r="U1044" i="25"/>
  <c r="V1005" i="25"/>
  <c r="W1005" i="25" s="1"/>
  <c r="U1005" i="25"/>
  <c r="V1025" i="25"/>
  <c r="W1025" i="25" s="1"/>
  <c r="U1025" i="25"/>
  <c r="V945" i="25"/>
  <c r="W945" i="25" s="1"/>
  <c r="U945" i="25"/>
  <c r="U916" i="25"/>
  <c r="V916" i="25"/>
  <c r="W916" i="25" s="1"/>
  <c r="V912" i="25"/>
  <c r="W912" i="25" s="1"/>
  <c r="U912" i="25"/>
  <c r="U917" i="25"/>
  <c r="V917" i="25"/>
  <c r="W917" i="25" s="1"/>
  <c r="U933" i="25"/>
  <c r="V933" i="25"/>
  <c r="W933" i="25" s="1"/>
  <c r="U932" i="25"/>
  <c r="V932" i="25"/>
  <c r="W932" i="25" s="1"/>
  <c r="V872" i="25"/>
  <c r="W872" i="25" s="1"/>
  <c r="U872" i="25"/>
  <c r="V888" i="25"/>
  <c r="W888" i="25" s="1"/>
  <c r="U888" i="25"/>
  <c r="V838" i="25"/>
  <c r="W838" i="25" s="1"/>
  <c r="U838" i="25"/>
  <c r="V805" i="25"/>
  <c r="W805" i="25" s="1"/>
  <c r="U805" i="25"/>
  <c r="V859" i="25"/>
  <c r="W859" i="25" s="1"/>
  <c r="U859" i="25"/>
  <c r="V719" i="25"/>
  <c r="W719" i="25" s="1"/>
  <c r="U719" i="25"/>
  <c r="X754" i="25"/>
  <c r="I428" i="31" s="1"/>
  <c r="X816" i="25"/>
  <c r="V770" i="25"/>
  <c r="W770" i="25" s="1"/>
  <c r="U770" i="25"/>
  <c r="V725" i="25"/>
  <c r="W725" i="25" s="1"/>
  <c r="U725" i="25"/>
  <c r="V656" i="25"/>
  <c r="W656" i="25" s="1"/>
  <c r="U656" i="25"/>
  <c r="V647" i="25"/>
  <c r="W647" i="25" s="1"/>
  <c r="U647" i="25"/>
  <c r="U730" i="25"/>
  <c r="V730" i="25"/>
  <c r="W730" i="25" s="1"/>
  <c r="V620" i="25"/>
  <c r="W620" i="25" s="1"/>
  <c r="U620" i="25"/>
  <c r="V564" i="25"/>
  <c r="W564" i="25" s="1"/>
  <c r="U564" i="25"/>
  <c r="V728" i="25"/>
  <c r="W728" i="25" s="1"/>
  <c r="U728" i="25"/>
  <c r="V546" i="25"/>
  <c r="W546" i="25" s="1"/>
  <c r="U546" i="25"/>
  <c r="V618" i="25"/>
  <c r="W618" i="25" s="1"/>
  <c r="U618" i="25"/>
  <c r="V578" i="25"/>
  <c r="W578" i="25" s="1"/>
  <c r="U578" i="25"/>
  <c r="U551" i="25"/>
  <c r="V551" i="25"/>
  <c r="W551" i="25" s="1"/>
  <c r="V571" i="25"/>
  <c r="W571" i="25" s="1"/>
  <c r="U571" i="25"/>
  <c r="X593" i="25"/>
  <c r="I446" i="31" s="1"/>
  <c r="X574" i="25"/>
  <c r="U591" i="25"/>
  <c r="V591" i="25"/>
  <c r="W591" i="25" s="1"/>
  <c r="V484" i="25"/>
  <c r="W484" i="25" s="1"/>
  <c r="U484" i="25"/>
  <c r="U573" i="25"/>
  <c r="V573" i="25"/>
  <c r="W573" i="25" s="1"/>
  <c r="V501" i="25"/>
  <c r="W501" i="25" s="1"/>
  <c r="U501" i="25"/>
  <c r="X528" i="25"/>
  <c r="U533" i="25"/>
  <c r="V533" i="25"/>
  <c r="W533" i="25" s="1"/>
  <c r="V508" i="25"/>
  <c r="W508" i="25" s="1"/>
  <c r="U508" i="25"/>
  <c r="U479" i="25"/>
  <c r="V479" i="25"/>
  <c r="W479" i="25" s="1"/>
  <c r="V493" i="25"/>
  <c r="W493" i="25" s="1"/>
  <c r="U493" i="25"/>
  <c r="U476" i="25"/>
  <c r="V476" i="25"/>
  <c r="W476" i="25" s="1"/>
  <c r="V442" i="25"/>
  <c r="W442" i="25" s="1"/>
  <c r="U442" i="25"/>
  <c r="V426" i="25"/>
  <c r="W426" i="25" s="1"/>
  <c r="U426" i="25"/>
  <c r="U429" i="25"/>
  <c r="V429" i="25"/>
  <c r="W429" i="25" s="1"/>
  <c r="X441" i="25"/>
  <c r="U399" i="25"/>
  <c r="V399" i="25"/>
  <c r="W399" i="25" s="1"/>
  <c r="V351" i="25"/>
  <c r="W351" i="25" s="1"/>
  <c r="U351" i="25"/>
  <c r="V360" i="25"/>
  <c r="W360" i="25" s="1"/>
  <c r="U360" i="25"/>
  <c r="V344" i="25"/>
  <c r="W344" i="25" s="1"/>
  <c r="U344" i="25"/>
  <c r="X391" i="25"/>
  <c r="I490" i="31" s="1"/>
  <c r="X415" i="25"/>
  <c r="I563" i="31" s="1"/>
  <c r="X292" i="25"/>
  <c r="V263" i="25"/>
  <c r="W263" i="25" s="1"/>
  <c r="U263" i="25"/>
  <c r="V337" i="25"/>
  <c r="W337" i="25" s="1"/>
  <c r="U337" i="25"/>
  <c r="V269" i="25"/>
  <c r="W269" i="25" s="1"/>
  <c r="U269" i="25"/>
  <c r="V291" i="25"/>
  <c r="W291" i="25" s="1"/>
  <c r="U291" i="25"/>
  <c r="V202" i="25"/>
  <c r="W202" i="25" s="1"/>
  <c r="U202" i="25"/>
  <c r="V138" i="25"/>
  <c r="W138" i="25" s="1"/>
  <c r="U138" i="25"/>
  <c r="X314" i="25"/>
  <c r="V181" i="25"/>
  <c r="W181" i="25" s="1"/>
  <c r="U181" i="25"/>
  <c r="V176" i="25"/>
  <c r="W176" i="25" s="1"/>
  <c r="U176" i="25"/>
  <c r="V155" i="25"/>
  <c r="W155" i="25" s="1"/>
  <c r="U155" i="25"/>
  <c r="X267" i="25"/>
  <c r="I258" i="31" s="1"/>
  <c r="V190" i="25"/>
  <c r="W190" i="25" s="1"/>
  <c r="U190" i="25"/>
  <c r="V126" i="25"/>
  <c r="W126" i="25" s="1"/>
  <c r="U126" i="25"/>
  <c r="V118" i="25"/>
  <c r="W118" i="25" s="1"/>
  <c r="U118" i="25"/>
  <c r="V110" i="25"/>
  <c r="W110" i="25" s="1"/>
  <c r="U110" i="25"/>
  <c r="V227" i="25"/>
  <c r="W227" i="25" s="1"/>
  <c r="U227" i="25"/>
  <c r="V209" i="25"/>
  <c r="W209" i="25" s="1"/>
  <c r="U209" i="25"/>
  <c r="V145" i="25"/>
  <c r="W145" i="25" s="1"/>
  <c r="U145" i="25"/>
  <c r="X381" i="25"/>
  <c r="I499" i="31" s="1"/>
  <c r="X480" i="25"/>
  <c r="X507" i="25"/>
  <c r="I343" i="31" s="1"/>
  <c r="X903" i="25"/>
  <c r="X850" i="25"/>
  <c r="X972" i="25"/>
  <c r="X1041" i="25"/>
  <c r="X1090" i="25"/>
  <c r="X107" i="25"/>
  <c r="V68" i="25"/>
  <c r="W68" i="25" s="1"/>
  <c r="U68" i="25"/>
  <c r="V15" i="25"/>
  <c r="W15" i="25" s="1"/>
  <c r="U15" i="25"/>
  <c r="V66" i="25"/>
  <c r="W66" i="25" s="1"/>
  <c r="U66" i="25"/>
  <c r="V50" i="25"/>
  <c r="W50" i="25" s="1"/>
  <c r="U50" i="25"/>
  <c r="V1078" i="25"/>
  <c r="W1078" i="25" s="1"/>
  <c r="U1078" i="25"/>
  <c r="V1093" i="25"/>
  <c r="W1093" i="25" s="1"/>
  <c r="U1093" i="25"/>
  <c r="V1121" i="25"/>
  <c r="W1121" i="25" s="1"/>
  <c r="U1121" i="25"/>
  <c r="V1119" i="25"/>
  <c r="W1119" i="25" s="1"/>
  <c r="U1119" i="25"/>
  <c r="U1100" i="25"/>
  <c r="V1100" i="25"/>
  <c r="W1100" i="25" s="1"/>
  <c r="V1054" i="25"/>
  <c r="W1054" i="25" s="1"/>
  <c r="U1054" i="25"/>
  <c r="U1012" i="25"/>
  <c r="V1012" i="25"/>
  <c r="W1012" i="25" s="1"/>
  <c r="U1014" i="25"/>
  <c r="V1014" i="25"/>
  <c r="W1014" i="25" s="1"/>
  <c r="V1037" i="25"/>
  <c r="W1037" i="25" s="1"/>
  <c r="U1037" i="25"/>
  <c r="V992" i="25"/>
  <c r="W992" i="25" s="1"/>
  <c r="U992" i="25"/>
  <c r="V982" i="25"/>
  <c r="W982" i="25" s="1"/>
  <c r="U982" i="25"/>
  <c r="V967" i="25"/>
  <c r="W967" i="25" s="1"/>
  <c r="U967" i="25"/>
  <c r="U987" i="25"/>
  <c r="V987" i="25"/>
  <c r="W987" i="25" s="1"/>
  <c r="X1016" i="25"/>
  <c r="X971" i="25"/>
  <c r="V954" i="25"/>
  <c r="W954" i="25" s="1"/>
  <c r="U954" i="25"/>
  <c r="U924" i="25"/>
  <c r="V924" i="25"/>
  <c r="W924" i="25" s="1"/>
  <c r="V956" i="25"/>
  <c r="W956" i="25" s="1"/>
  <c r="U956" i="25"/>
  <c r="V899" i="25"/>
  <c r="W899" i="25" s="1"/>
  <c r="U899" i="25"/>
  <c r="X944" i="25"/>
  <c r="X902" i="25"/>
  <c r="U908" i="25"/>
  <c r="V908" i="25"/>
  <c r="W908" i="25" s="1"/>
  <c r="V927" i="25"/>
  <c r="W927" i="25" s="1"/>
  <c r="U927" i="25"/>
  <c r="U848" i="25"/>
  <c r="V848" i="25"/>
  <c r="W848" i="25" s="1"/>
  <c r="V999" i="25"/>
  <c r="W999" i="25" s="1"/>
  <c r="U999" i="25"/>
  <c r="U812" i="25"/>
  <c r="V812" i="25"/>
  <c r="W812" i="25" s="1"/>
  <c r="V869" i="25"/>
  <c r="W869" i="25" s="1"/>
  <c r="U869" i="25"/>
  <c r="V854" i="25"/>
  <c r="W854" i="25" s="1"/>
  <c r="U854" i="25"/>
  <c r="V750" i="25"/>
  <c r="W750" i="25" s="1"/>
  <c r="U750" i="25"/>
  <c r="V806" i="25"/>
  <c r="W806" i="25" s="1"/>
  <c r="U806" i="25"/>
  <c r="V867" i="25"/>
  <c r="W867" i="25" s="1"/>
  <c r="U867" i="25"/>
  <c r="V717" i="25"/>
  <c r="W717" i="25" s="1"/>
  <c r="U717" i="25"/>
  <c r="V748" i="25"/>
  <c r="W748" i="25" s="1"/>
  <c r="U748" i="25"/>
  <c r="V709" i="25"/>
  <c r="W709" i="25" s="1"/>
  <c r="U709" i="25"/>
  <c r="U714" i="25"/>
  <c r="V714" i="25"/>
  <c r="W714" i="25" s="1"/>
  <c r="V711" i="25"/>
  <c r="W711" i="25" s="1"/>
  <c r="U711" i="25"/>
  <c r="V664" i="25"/>
  <c r="W664" i="25" s="1"/>
  <c r="U664" i="25"/>
  <c r="V662" i="25"/>
  <c r="W662" i="25" s="1"/>
  <c r="U662" i="25"/>
  <c r="V657" i="25"/>
  <c r="W657" i="25" s="1"/>
  <c r="U657" i="25"/>
  <c r="V632" i="25"/>
  <c r="W632" i="25" s="1"/>
  <c r="U632" i="25"/>
  <c r="V628" i="25"/>
  <c r="W628" i="25" s="1"/>
  <c r="U628" i="25"/>
  <c r="X669" i="25"/>
  <c r="V572" i="25"/>
  <c r="W572" i="25" s="1"/>
  <c r="U572" i="25"/>
  <c r="V594" i="25"/>
  <c r="W594" i="25" s="1"/>
  <c r="U594" i="25"/>
  <c r="V554" i="25"/>
  <c r="W554" i="25" s="1"/>
  <c r="U554" i="25"/>
  <c r="V563" i="25"/>
  <c r="W563" i="25" s="1"/>
  <c r="U563" i="25"/>
  <c r="U613" i="25"/>
  <c r="V613" i="25"/>
  <c r="W613" i="25" s="1"/>
  <c r="X561" i="25"/>
  <c r="V602" i="25"/>
  <c r="W602" i="25" s="1"/>
  <c r="U602" i="25"/>
  <c r="X652" i="25"/>
  <c r="I719" i="31" s="1"/>
  <c r="X504" i="25"/>
  <c r="V544" i="25"/>
  <c r="W544" i="25" s="1"/>
  <c r="U544" i="25"/>
  <c r="X505" i="25"/>
  <c r="X503" i="25"/>
  <c r="X477" i="25"/>
  <c r="I246" i="31" s="1"/>
  <c r="X537" i="25"/>
  <c r="I348" i="31" s="1"/>
  <c r="V509" i="25"/>
  <c r="W509" i="25" s="1"/>
  <c r="U509" i="25"/>
  <c r="V481" i="25"/>
  <c r="W481" i="25" s="1"/>
  <c r="U481" i="25"/>
  <c r="V465" i="25"/>
  <c r="W465" i="25" s="1"/>
  <c r="U465" i="25"/>
  <c r="U433" i="25"/>
  <c r="V433" i="25"/>
  <c r="W433" i="25" s="1"/>
  <c r="V427" i="25"/>
  <c r="W427" i="25" s="1"/>
  <c r="U427" i="25"/>
  <c r="U468" i="25"/>
  <c r="V468" i="25"/>
  <c r="W468" i="25" s="1"/>
  <c r="V375" i="25"/>
  <c r="W375" i="25" s="1"/>
  <c r="U375" i="25"/>
  <c r="V395" i="25"/>
  <c r="W395" i="25" s="1"/>
  <c r="U395" i="25"/>
  <c r="X334" i="25"/>
  <c r="I742" i="31" s="1"/>
  <c r="U358" i="25"/>
  <c r="V358" i="25"/>
  <c r="W358" i="25" s="1"/>
  <c r="U342" i="25"/>
  <c r="V342" i="25"/>
  <c r="W342" i="25" s="1"/>
  <c r="V281" i="25"/>
  <c r="W281" i="25" s="1"/>
  <c r="U281" i="25"/>
  <c r="X308" i="25"/>
  <c r="I75" i="31" s="1"/>
  <c r="V348" i="25"/>
  <c r="W348" i="25" s="1"/>
  <c r="U348" i="25"/>
  <c r="X286" i="25"/>
  <c r="V307" i="25"/>
  <c r="W307" i="25" s="1"/>
  <c r="U307" i="25"/>
  <c r="U229" i="25"/>
  <c r="V229" i="25"/>
  <c r="W229" i="25" s="1"/>
  <c r="V219" i="25"/>
  <c r="W219" i="25" s="1"/>
  <c r="U219" i="25"/>
  <c r="V210" i="25"/>
  <c r="W210" i="25" s="1"/>
  <c r="U210" i="25"/>
  <c r="V146" i="25"/>
  <c r="W146" i="25" s="1"/>
  <c r="U146" i="25"/>
  <c r="X251" i="25"/>
  <c r="V189" i="25"/>
  <c r="W189" i="25" s="1"/>
  <c r="U189" i="25"/>
  <c r="V184" i="25"/>
  <c r="W184" i="25" s="1"/>
  <c r="U184" i="25"/>
  <c r="V163" i="25"/>
  <c r="W163" i="25" s="1"/>
  <c r="U163" i="25"/>
  <c r="X231" i="25"/>
  <c r="V198" i="25"/>
  <c r="W198" i="25" s="1"/>
  <c r="U198" i="25"/>
  <c r="V134" i="25"/>
  <c r="W134" i="25" s="1"/>
  <c r="U134" i="25"/>
  <c r="V217" i="25"/>
  <c r="W217" i="25" s="1"/>
  <c r="U217" i="25"/>
  <c r="V153" i="25"/>
  <c r="W153" i="25" s="1"/>
  <c r="U153" i="25"/>
  <c r="X475" i="25"/>
  <c r="X952" i="25"/>
  <c r="X1107" i="25"/>
  <c r="X122" i="25"/>
  <c r="I636" i="31" s="1"/>
  <c r="V28" i="25"/>
  <c r="W28" i="25" s="1"/>
  <c r="U28" i="25"/>
  <c r="V63" i="25"/>
  <c r="W63" i="25" s="1"/>
  <c r="U63" i="25"/>
  <c r="V7" i="25"/>
  <c r="U7" i="25"/>
  <c r="V42" i="25"/>
  <c r="W42" i="25" s="1"/>
  <c r="U42" i="25"/>
  <c r="V10" i="25"/>
  <c r="W10" i="25" s="1"/>
  <c r="U10" i="25"/>
  <c r="X53" i="25"/>
  <c r="X29" i="25"/>
  <c r="I545" i="31" s="1"/>
  <c r="X37" i="25"/>
  <c r="U1110" i="25"/>
  <c r="V1110" i="25"/>
  <c r="W1110" i="25" s="1"/>
  <c r="V1124" i="25"/>
  <c r="W1124" i="25" s="1"/>
  <c r="U1124" i="25"/>
  <c r="V1104" i="25"/>
  <c r="W1104" i="25" s="1"/>
  <c r="U1104" i="25"/>
  <c r="V1118" i="25"/>
  <c r="W1118" i="25" s="1"/>
  <c r="U1118" i="25"/>
  <c r="X1116" i="25"/>
  <c r="X1083" i="25"/>
  <c r="V1062" i="25"/>
  <c r="W1062" i="25" s="1"/>
  <c r="U1062" i="25"/>
  <c r="X1077" i="25"/>
  <c r="I543" i="31" s="1"/>
  <c r="V1070" i="25"/>
  <c r="W1070" i="25" s="1"/>
  <c r="U1070" i="25"/>
  <c r="V1028" i="25"/>
  <c r="W1028" i="25" s="1"/>
  <c r="U1028" i="25"/>
  <c r="V1010" i="25"/>
  <c r="W1010" i="25" s="1"/>
  <c r="U1010" i="25"/>
  <c r="U993" i="25"/>
  <c r="V993" i="25"/>
  <c r="W993" i="25" s="1"/>
  <c r="U1002" i="25"/>
  <c r="V1002" i="25"/>
  <c r="W1002" i="25" s="1"/>
  <c r="X1003" i="25"/>
  <c r="X1073" i="25"/>
  <c r="V966" i="25"/>
  <c r="W966" i="25" s="1"/>
  <c r="U966" i="25"/>
  <c r="V965" i="25"/>
  <c r="W965" i="25" s="1"/>
  <c r="U965" i="25"/>
  <c r="X977" i="25"/>
  <c r="U947" i="25"/>
  <c r="V947" i="25"/>
  <c r="W947" i="25" s="1"/>
  <c r="V886" i="25"/>
  <c r="W886" i="25" s="1"/>
  <c r="U886" i="25"/>
  <c r="V870" i="25"/>
  <c r="W870" i="25" s="1"/>
  <c r="U870" i="25"/>
  <c r="V930" i="25"/>
  <c r="W930" i="25" s="1"/>
  <c r="U930" i="25"/>
  <c r="V896" i="25"/>
  <c r="W896" i="25" s="1"/>
  <c r="U896" i="25"/>
  <c r="V963" i="25"/>
  <c r="W963" i="25" s="1"/>
  <c r="U963" i="25"/>
  <c r="V836" i="25"/>
  <c r="W836" i="25" s="1"/>
  <c r="U836" i="25"/>
  <c r="V893" i="25"/>
  <c r="W893" i="25" s="1"/>
  <c r="U893" i="25"/>
  <c r="V827" i="25"/>
  <c r="W827" i="25" s="1"/>
  <c r="U827" i="25"/>
  <c r="V800" i="25"/>
  <c r="W800" i="25" s="1"/>
  <c r="U800" i="25"/>
  <c r="V784" i="25"/>
  <c r="W784" i="25" s="1"/>
  <c r="U784" i="25"/>
  <c r="V768" i="25"/>
  <c r="W768" i="25" s="1"/>
  <c r="U768" i="25"/>
  <c r="X832" i="25"/>
  <c r="V777" i="25"/>
  <c r="W777" i="25" s="1"/>
  <c r="U777" i="25"/>
  <c r="V740" i="25"/>
  <c r="W740" i="25" s="1"/>
  <c r="U740" i="25"/>
  <c r="X959" i="25"/>
  <c r="X876" i="25"/>
  <c r="V785" i="25"/>
  <c r="W785" i="25" s="1"/>
  <c r="U785" i="25"/>
  <c r="V767" i="25"/>
  <c r="W767" i="25" s="1"/>
  <c r="U767" i="25"/>
  <c r="X757" i="25"/>
  <c r="I280" i="31" s="1"/>
  <c r="V718" i="25"/>
  <c r="W718" i="25" s="1"/>
  <c r="U718" i="25"/>
  <c r="V907" i="25"/>
  <c r="W907" i="25" s="1"/>
  <c r="U907" i="25"/>
  <c r="V786" i="25"/>
  <c r="W786" i="25" s="1"/>
  <c r="U786" i="25"/>
  <c r="X732" i="25"/>
  <c r="X809" i="25"/>
  <c r="U680" i="25"/>
  <c r="V680" i="25"/>
  <c r="W680" i="25" s="1"/>
  <c r="X787" i="25"/>
  <c r="X774" i="25"/>
  <c r="X755" i="25"/>
  <c r="I703" i="31" s="1"/>
  <c r="U704" i="25"/>
  <c r="V704" i="25"/>
  <c r="W704" i="25" s="1"/>
  <c r="V640" i="25"/>
  <c r="W640" i="25" s="1"/>
  <c r="U640" i="25"/>
  <c r="U625" i="25"/>
  <c r="V625" i="25"/>
  <c r="W625" i="25" s="1"/>
  <c r="V672" i="25"/>
  <c r="W672" i="25" s="1"/>
  <c r="U672" i="25"/>
  <c r="V637" i="25"/>
  <c r="W637" i="25" s="1"/>
  <c r="U637" i="25"/>
  <c r="V619" i="25"/>
  <c r="W619" i="25" s="1"/>
  <c r="U619" i="25"/>
  <c r="V570" i="25"/>
  <c r="W570" i="25" s="1"/>
  <c r="U570" i="25"/>
  <c r="V595" i="25"/>
  <c r="W595" i="25" s="1"/>
  <c r="U595" i="25"/>
  <c r="V588" i="25"/>
  <c r="W588" i="25" s="1"/>
  <c r="U588" i="25"/>
  <c r="V579" i="25"/>
  <c r="W579" i="25" s="1"/>
  <c r="U579" i="25"/>
  <c r="V548" i="25"/>
  <c r="W548" i="25" s="1"/>
  <c r="U548" i="25"/>
  <c r="X660" i="25"/>
  <c r="X661" i="25"/>
  <c r="V562" i="25"/>
  <c r="W562" i="25" s="1"/>
  <c r="U562" i="25"/>
  <c r="V556" i="25"/>
  <c r="W556" i="25" s="1"/>
  <c r="U556" i="25"/>
  <c r="U575" i="25"/>
  <c r="V575" i="25"/>
  <c r="W575" i="25" s="1"/>
  <c r="V587" i="25"/>
  <c r="W587" i="25" s="1"/>
  <c r="U587" i="25"/>
  <c r="V516" i="25"/>
  <c r="W516" i="25" s="1"/>
  <c r="U516" i="25"/>
  <c r="V514" i="25"/>
  <c r="W514" i="25" s="1"/>
  <c r="U514" i="25"/>
  <c r="V538" i="25"/>
  <c r="W538" i="25" s="1"/>
  <c r="U538" i="25"/>
  <c r="U531" i="25"/>
  <c r="V531" i="25"/>
  <c r="W531" i="25" s="1"/>
  <c r="X512" i="25"/>
  <c r="V492" i="25"/>
  <c r="W492" i="25" s="1"/>
  <c r="U492" i="25"/>
  <c r="V482" i="25"/>
  <c r="W482" i="25" s="1"/>
  <c r="U482" i="25"/>
  <c r="X497" i="25"/>
  <c r="U431" i="25"/>
  <c r="V431" i="25"/>
  <c r="W431" i="25" s="1"/>
  <c r="V398" i="25"/>
  <c r="W398" i="25" s="1"/>
  <c r="U398" i="25"/>
  <c r="V458" i="25"/>
  <c r="W458" i="25" s="1"/>
  <c r="U458" i="25"/>
  <c r="X409" i="25"/>
  <c r="I588" i="31" s="1"/>
  <c r="V416" i="25"/>
  <c r="W416" i="25" s="1"/>
  <c r="U416" i="25"/>
  <c r="V335" i="25"/>
  <c r="W335" i="25" s="1"/>
  <c r="U335" i="25"/>
  <c r="V408" i="25"/>
  <c r="W408" i="25" s="1"/>
  <c r="U408" i="25"/>
  <c r="X403" i="25"/>
  <c r="X387" i="25"/>
  <c r="I525" i="31" s="1"/>
  <c r="X392" i="25"/>
  <c r="I514" i="31" s="1"/>
  <c r="V361" i="25"/>
  <c r="W361" i="25" s="1"/>
  <c r="U361" i="25"/>
  <c r="V345" i="25"/>
  <c r="W345" i="25" s="1"/>
  <c r="U345" i="25"/>
  <c r="V321" i="25"/>
  <c r="W321" i="25" s="1"/>
  <c r="U321" i="25"/>
  <c r="V305" i="25"/>
  <c r="W305" i="25" s="1"/>
  <c r="U305" i="25"/>
  <c r="V320" i="25"/>
  <c r="W320" i="25" s="1"/>
  <c r="U320" i="25"/>
  <c r="V413" i="25"/>
  <c r="W413" i="25" s="1"/>
  <c r="U413" i="25"/>
  <c r="V283" i="25"/>
  <c r="W283" i="25" s="1"/>
  <c r="U283" i="25"/>
  <c r="V356" i="25"/>
  <c r="W356" i="25" s="1"/>
  <c r="U356" i="25"/>
  <c r="V312" i="25"/>
  <c r="W312" i="25" s="1"/>
  <c r="U312" i="25"/>
  <c r="X301" i="25"/>
  <c r="V296" i="25"/>
  <c r="W296" i="25" s="1"/>
  <c r="U296" i="25"/>
  <c r="V275" i="25"/>
  <c r="W275" i="25" s="1"/>
  <c r="U275" i="25"/>
  <c r="V237" i="25"/>
  <c r="W237" i="25" s="1"/>
  <c r="U237" i="25"/>
  <c r="V154" i="25"/>
  <c r="W154" i="25" s="1"/>
  <c r="U154" i="25"/>
  <c r="V197" i="25"/>
  <c r="W197" i="25" s="1"/>
  <c r="U197" i="25"/>
  <c r="V141" i="25"/>
  <c r="W141" i="25" s="1"/>
  <c r="U141" i="25"/>
  <c r="V125" i="25"/>
  <c r="W125" i="25" s="1"/>
  <c r="U125" i="25"/>
  <c r="V109" i="25"/>
  <c r="W109" i="25" s="1"/>
  <c r="U109" i="25"/>
  <c r="V93" i="25"/>
  <c r="W93" i="25" s="1"/>
  <c r="U93" i="25"/>
  <c r="V192" i="25"/>
  <c r="W192" i="25" s="1"/>
  <c r="U192" i="25"/>
  <c r="V171" i="25"/>
  <c r="W171" i="25" s="1"/>
  <c r="U171" i="25"/>
  <c r="V206" i="25"/>
  <c r="W206" i="25" s="1"/>
  <c r="U206" i="25"/>
  <c r="V142" i="25"/>
  <c r="W142" i="25" s="1"/>
  <c r="U142" i="25"/>
  <c r="U78" i="25"/>
  <c r="V78" i="25"/>
  <c r="W78" i="25" s="1"/>
  <c r="V161" i="25"/>
  <c r="W161" i="25" s="1"/>
  <c r="U161" i="25"/>
  <c r="X127" i="25"/>
  <c r="I645" i="31" s="1"/>
  <c r="X451" i="25"/>
  <c r="I462" i="31" s="1"/>
  <c r="X609" i="25"/>
  <c r="I291" i="31" s="1"/>
  <c r="X782" i="25"/>
  <c r="X724" i="25"/>
  <c r="X1102" i="25"/>
  <c r="X204" i="25"/>
  <c r="I725" i="31" s="1"/>
  <c r="X188" i="25"/>
  <c r="X172" i="25"/>
  <c r="X156" i="25"/>
  <c r="I593" i="31" s="1"/>
  <c r="V52" i="25"/>
  <c r="W52" i="25" s="1"/>
  <c r="U52" i="25"/>
  <c r="X123" i="25"/>
  <c r="I657" i="31" s="1"/>
  <c r="V55" i="25"/>
  <c r="W55" i="25" s="1"/>
  <c r="U55" i="25"/>
  <c r="V58" i="25"/>
  <c r="W58" i="25" s="1"/>
  <c r="U58" i="25"/>
  <c r="X17" i="25"/>
  <c r="I544" i="31" s="1"/>
  <c r="X43" i="25"/>
  <c r="X1084" i="25"/>
  <c r="V1048" i="25"/>
  <c r="W1048" i="25" s="1"/>
  <c r="U1048" i="25"/>
  <c r="V1021" i="25"/>
  <c r="W1021" i="25" s="1"/>
  <c r="U1021" i="25"/>
  <c r="X949" i="25"/>
  <c r="V900" i="25"/>
  <c r="W900" i="25" s="1"/>
  <c r="U900" i="25"/>
  <c r="V901" i="25"/>
  <c r="W901" i="25" s="1"/>
  <c r="U901" i="25"/>
  <c r="V844" i="25"/>
  <c r="W844" i="25" s="1"/>
  <c r="U844" i="25"/>
  <c r="V877" i="25"/>
  <c r="W877" i="25" s="1"/>
  <c r="U877" i="25"/>
  <c r="V863" i="25"/>
  <c r="W863" i="25" s="1"/>
  <c r="U863" i="25"/>
  <c r="V814" i="25"/>
  <c r="W814" i="25" s="1"/>
  <c r="U814" i="25"/>
  <c r="V929" i="25"/>
  <c r="W929" i="25" s="1"/>
  <c r="U929" i="25"/>
  <c r="U821" i="25"/>
  <c r="V821" i="25"/>
  <c r="W821" i="25" s="1"/>
  <c r="U837" i="25"/>
  <c r="V837" i="25"/>
  <c r="W837" i="25" s="1"/>
  <c r="V791" i="25"/>
  <c r="W791" i="25" s="1"/>
  <c r="U791" i="25"/>
  <c r="V811" i="25"/>
  <c r="W811" i="25" s="1"/>
  <c r="U811" i="25"/>
  <c r="V880" i="25"/>
  <c r="W880" i="25" s="1"/>
  <c r="U880" i="25"/>
  <c r="V759" i="25"/>
  <c r="W759" i="25" s="1"/>
  <c r="U759" i="25"/>
  <c r="U688" i="25"/>
  <c r="V688" i="25"/>
  <c r="W688" i="25" s="1"/>
  <c r="U703" i="25"/>
  <c r="V703" i="25"/>
  <c r="W703" i="25" s="1"/>
  <c r="V720" i="25"/>
  <c r="W720" i="25" s="1"/>
  <c r="U720" i="25"/>
  <c r="V683" i="25"/>
  <c r="W683" i="25" s="1"/>
  <c r="U683" i="25"/>
  <c r="V663" i="25"/>
  <c r="W663" i="25" s="1"/>
  <c r="U663" i="25"/>
  <c r="V751" i="25"/>
  <c r="W751" i="25" s="1"/>
  <c r="U751" i="25"/>
  <c r="V645" i="25"/>
  <c r="W645" i="25" s="1"/>
  <c r="U645" i="25"/>
  <c r="V586" i="25"/>
  <c r="W586" i="25" s="1"/>
  <c r="U586" i="25"/>
  <c r="V555" i="25"/>
  <c r="W555" i="25" s="1"/>
  <c r="U555" i="25"/>
  <c r="V635" i="25"/>
  <c r="W635" i="25" s="1"/>
  <c r="U635" i="25"/>
  <c r="U557" i="25"/>
  <c r="V557" i="25"/>
  <c r="W557" i="25" s="1"/>
  <c r="U589" i="25"/>
  <c r="V589" i="25"/>
  <c r="W589" i="25" s="1"/>
  <c r="V580" i="25"/>
  <c r="W580" i="25" s="1"/>
  <c r="U580" i="25"/>
  <c r="V608" i="25"/>
  <c r="W608" i="25" s="1"/>
  <c r="U608" i="25"/>
  <c r="V596" i="25"/>
  <c r="W596" i="25" s="1"/>
  <c r="U596" i="25"/>
  <c r="U549" i="25"/>
  <c r="V549" i="25"/>
  <c r="W549" i="25" s="1"/>
  <c r="V629" i="25"/>
  <c r="W629" i="25" s="1"/>
  <c r="U629" i="25"/>
  <c r="V485" i="25"/>
  <c r="W485" i="25" s="1"/>
  <c r="U485" i="25"/>
  <c r="U471" i="25"/>
  <c r="V471" i="25"/>
  <c r="W471" i="25" s="1"/>
  <c r="V472" i="25"/>
  <c r="W472" i="25" s="1"/>
  <c r="U472" i="25"/>
  <c r="V450" i="25"/>
  <c r="W450" i="25" s="1"/>
  <c r="U450" i="25"/>
  <c r="U470" i="25"/>
  <c r="V470" i="25"/>
  <c r="W470" i="25" s="1"/>
  <c r="V359" i="25"/>
  <c r="W359" i="25" s="1"/>
  <c r="U359" i="25"/>
  <c r="V328" i="25"/>
  <c r="W328" i="25" s="1"/>
  <c r="U328" i="25"/>
  <c r="V225" i="25"/>
  <c r="W225" i="25" s="1"/>
  <c r="U225" i="25"/>
  <c r="V245" i="25"/>
  <c r="W245" i="25" s="1"/>
  <c r="U245" i="25"/>
  <c r="V224" i="25"/>
  <c r="W224" i="25" s="1"/>
  <c r="U224" i="25"/>
  <c r="V162" i="25"/>
  <c r="W162" i="25" s="1"/>
  <c r="U162" i="25"/>
  <c r="V205" i="25"/>
  <c r="W205" i="25" s="1"/>
  <c r="U205" i="25"/>
  <c r="V200" i="25"/>
  <c r="W200" i="25" s="1"/>
  <c r="U200" i="25"/>
  <c r="V179" i="25"/>
  <c r="W179" i="25" s="1"/>
  <c r="U179" i="25"/>
  <c r="V214" i="25"/>
  <c r="W214" i="25" s="1"/>
  <c r="U214" i="25"/>
  <c r="V150" i="25"/>
  <c r="W150" i="25" s="1"/>
  <c r="U150" i="25"/>
  <c r="V169" i="25"/>
  <c r="W169" i="25" s="1"/>
  <c r="U169" i="25"/>
  <c r="V76" i="25"/>
  <c r="W76" i="25" s="1"/>
  <c r="U76" i="25"/>
  <c r="X536" i="25"/>
  <c r="I105" i="31" s="1"/>
  <c r="X585" i="25"/>
  <c r="I667" i="31" s="1"/>
  <c r="X644" i="25"/>
  <c r="I390" i="31" s="1"/>
  <c r="X798" i="25"/>
  <c r="X960" i="25"/>
  <c r="X1115" i="25"/>
  <c r="V47" i="25"/>
  <c r="W47" i="25" s="1"/>
  <c r="U47" i="25"/>
  <c r="X11" i="25"/>
  <c r="I731" i="31" s="1"/>
  <c r="U1074" i="25"/>
  <c r="V1074" i="25"/>
  <c r="W1074" i="25" s="1"/>
  <c r="X1050" i="25"/>
  <c r="X1051" i="25"/>
  <c r="V1042" i="25"/>
  <c r="W1042" i="25" s="1"/>
  <c r="U1042" i="25"/>
  <c r="V1027" i="25"/>
  <c r="W1027" i="25" s="1"/>
  <c r="U1027" i="25"/>
  <c r="U1007" i="25"/>
  <c r="V1007" i="25"/>
  <c r="W1007" i="25" s="1"/>
  <c r="V990" i="25"/>
  <c r="W990" i="25" s="1"/>
  <c r="U990" i="25"/>
  <c r="V964" i="25"/>
  <c r="W964" i="25" s="1"/>
  <c r="U964" i="25"/>
  <c r="V1045" i="25"/>
  <c r="W1045" i="25" s="1"/>
  <c r="U1045" i="25"/>
  <c r="V976" i="25"/>
  <c r="W976" i="25" s="1"/>
  <c r="U976" i="25"/>
  <c r="U961" i="25"/>
  <c r="V961" i="25"/>
  <c r="W961" i="25" s="1"/>
  <c r="X957" i="25"/>
  <c r="V981" i="25"/>
  <c r="W981" i="25" s="1"/>
  <c r="U981" i="25"/>
  <c r="U958" i="25"/>
  <c r="V958" i="25"/>
  <c r="W958" i="25" s="1"/>
  <c r="U939" i="25"/>
  <c r="V939" i="25"/>
  <c r="W939" i="25" s="1"/>
  <c r="U898" i="25"/>
  <c r="V898" i="25"/>
  <c r="W898" i="25" s="1"/>
  <c r="V1000" i="25"/>
  <c r="W1000" i="25" s="1"/>
  <c r="U1000" i="25"/>
  <c r="X865" i="25"/>
  <c r="V851" i="25"/>
  <c r="W851" i="25" s="1"/>
  <c r="U851" i="25"/>
  <c r="V820" i="25"/>
  <c r="W820" i="25" s="1"/>
  <c r="U820" i="25"/>
  <c r="V819" i="25"/>
  <c r="W819" i="25" s="1"/>
  <c r="U819" i="25"/>
  <c r="V733" i="25"/>
  <c r="W733" i="25" s="1"/>
  <c r="U733" i="25"/>
  <c r="X823" i="25"/>
  <c r="U793" i="25"/>
  <c r="V793" i="25"/>
  <c r="W793" i="25" s="1"/>
  <c r="V794" i="25"/>
  <c r="W794" i="25" s="1"/>
  <c r="U794" i="25"/>
  <c r="V753" i="25"/>
  <c r="W753" i="25" s="1"/>
  <c r="U753" i="25"/>
  <c r="U738" i="25"/>
  <c r="V738" i="25"/>
  <c r="W738" i="25" s="1"/>
  <c r="U706" i="25"/>
  <c r="V706" i="25"/>
  <c r="W706" i="25" s="1"/>
  <c r="V695" i="25"/>
  <c r="W695" i="25" s="1"/>
  <c r="U695" i="25"/>
  <c r="V691" i="25"/>
  <c r="W691" i="25" s="1"/>
  <c r="U691" i="25"/>
  <c r="V676" i="25"/>
  <c r="W676" i="25" s="1"/>
  <c r="U676" i="25"/>
  <c r="V743" i="25"/>
  <c r="W743" i="25" s="1"/>
  <c r="U743" i="25"/>
  <c r="U705" i="25"/>
  <c r="V705" i="25"/>
  <c r="W705" i="25" s="1"/>
  <c r="V670" i="25"/>
  <c r="W670" i="25" s="1"/>
  <c r="U670" i="25"/>
  <c r="V665" i="25"/>
  <c r="W665" i="25" s="1"/>
  <c r="U665" i="25"/>
  <c r="V651" i="25"/>
  <c r="W651" i="25" s="1"/>
  <c r="U651" i="25"/>
  <c r="V813" i="25"/>
  <c r="W813" i="25" s="1"/>
  <c r="U813" i="25"/>
  <c r="V692" i="25"/>
  <c r="W692" i="25" s="1"/>
  <c r="U692" i="25"/>
  <c r="V638" i="25"/>
  <c r="W638" i="25" s="1"/>
  <c r="U638" i="25"/>
  <c r="U597" i="25"/>
  <c r="V597" i="25"/>
  <c r="W597" i="25" s="1"/>
  <c r="V483" i="25"/>
  <c r="W483" i="25" s="1"/>
  <c r="U483" i="25"/>
  <c r="V646" i="25"/>
  <c r="W646" i="25" s="1"/>
  <c r="U646" i="25"/>
  <c r="V584" i="25"/>
  <c r="W584" i="25" s="1"/>
  <c r="U584" i="25"/>
  <c r="V540" i="25"/>
  <c r="W540" i="25" s="1"/>
  <c r="U540" i="25"/>
  <c r="X511" i="25"/>
  <c r="I682" i="31" s="1"/>
  <c r="X448" i="25"/>
  <c r="I653" i="31" s="1"/>
  <c r="X453" i="25"/>
  <c r="I581" i="31" s="1"/>
  <c r="U447" i="25"/>
  <c r="V447" i="25"/>
  <c r="W447" i="25" s="1"/>
  <c r="X401" i="25"/>
  <c r="I334" i="31" s="1"/>
  <c r="V368" i="25"/>
  <c r="W368" i="25" s="1"/>
  <c r="U368" i="25"/>
  <c r="V352" i="25"/>
  <c r="W352" i="25" s="1"/>
  <c r="U352" i="25"/>
  <c r="U339" i="25"/>
  <c r="V339" i="25"/>
  <c r="W339" i="25" s="1"/>
  <c r="V462" i="25"/>
  <c r="W462" i="25" s="1"/>
  <c r="U462" i="25"/>
  <c r="V380" i="25"/>
  <c r="W380" i="25" s="1"/>
  <c r="U380" i="25"/>
  <c r="V289" i="25"/>
  <c r="W289" i="25" s="1"/>
  <c r="U289" i="25"/>
  <c r="V323" i="25"/>
  <c r="W323" i="25" s="1"/>
  <c r="U323" i="25"/>
  <c r="V271" i="25"/>
  <c r="W271" i="25" s="1"/>
  <c r="U271" i="25"/>
  <c r="V226" i="25"/>
  <c r="W226" i="25" s="1"/>
  <c r="U226" i="25"/>
  <c r="V253" i="25"/>
  <c r="W253" i="25" s="1"/>
  <c r="U253" i="25"/>
  <c r="V232" i="25"/>
  <c r="W232" i="25" s="1"/>
  <c r="U232" i="25"/>
  <c r="V170" i="25"/>
  <c r="W170" i="25" s="1"/>
  <c r="U170" i="25"/>
  <c r="V77" i="25"/>
  <c r="W77" i="25" s="1"/>
  <c r="U77" i="25"/>
  <c r="V208" i="25"/>
  <c r="W208" i="25" s="1"/>
  <c r="U208" i="25"/>
  <c r="V187" i="25"/>
  <c r="W187" i="25" s="1"/>
  <c r="U187" i="25"/>
  <c r="V158" i="25"/>
  <c r="W158" i="25" s="1"/>
  <c r="U158" i="25"/>
  <c r="V177" i="25"/>
  <c r="W177" i="25" s="1"/>
  <c r="U177" i="25"/>
  <c r="V75" i="25"/>
  <c r="W75" i="25" s="1"/>
  <c r="U75" i="25"/>
  <c r="V80" i="25"/>
  <c r="W80" i="25" s="1"/>
  <c r="U80" i="25"/>
  <c r="X311" i="25"/>
  <c r="X287" i="25"/>
  <c r="X349" i="25"/>
  <c r="X523" i="25"/>
  <c r="X545" i="25"/>
  <c r="I51" i="31" s="1"/>
  <c r="X928" i="25"/>
  <c r="X996" i="25"/>
  <c r="X1036" i="25"/>
  <c r="V36" i="25"/>
  <c r="W36" i="25" s="1"/>
  <c r="U36" i="25"/>
  <c r="V83" i="25"/>
  <c r="W83" i="25" s="1"/>
  <c r="U83" i="25"/>
  <c r="V39" i="25"/>
  <c r="W39" i="25" s="1"/>
  <c r="U39" i="25"/>
  <c r="V71" i="25"/>
  <c r="W71" i="25" s="1"/>
  <c r="U71" i="25"/>
  <c r="I48" i="23"/>
  <c r="I46" i="23"/>
  <c r="C6" i="23" s="1"/>
  <c r="C7" i="23" s="1"/>
  <c r="D17" i="23" s="1"/>
  <c r="J46" i="23"/>
  <c r="L46" i="23" s="1"/>
  <c r="J43" i="23"/>
  <c r="L43" i="23" s="1"/>
  <c r="J47" i="23"/>
  <c r="L47" i="23" s="1"/>
  <c r="D18" i="23"/>
  <c r="H44" i="23"/>
  <c r="I44" i="23" s="1"/>
  <c r="J44" i="23" s="1"/>
  <c r="L44" i="23" s="1"/>
  <c r="H45" i="23"/>
  <c r="I45" i="23" s="1"/>
  <c r="J45" i="23" s="1"/>
  <c r="L45" i="23" s="1"/>
  <c r="H43" i="23"/>
  <c r="I43" i="23" s="1"/>
  <c r="X350" i="25" l="1"/>
  <c r="G22" i="16"/>
  <c r="AB8" i="33"/>
  <c r="AB10" i="33" s="1"/>
  <c r="AB16" i="33" s="1"/>
  <c r="F18" i="16" s="1"/>
  <c r="G18" i="16" s="1"/>
  <c r="G20" i="16"/>
  <c r="I333" i="31"/>
  <c r="I739" i="31"/>
  <c r="I214" i="31"/>
  <c r="I123" i="31"/>
  <c r="I2" i="31"/>
  <c r="I111" i="31"/>
  <c r="I83" i="31"/>
  <c r="I185" i="31"/>
  <c r="I80" i="31"/>
  <c r="I48" i="31"/>
  <c r="I299" i="31"/>
  <c r="I103" i="31"/>
  <c r="I114" i="31"/>
  <c r="I117" i="31"/>
  <c r="I255" i="31"/>
  <c r="I57" i="31"/>
  <c r="I254" i="31"/>
  <c r="I274" i="31"/>
  <c r="I230" i="31"/>
  <c r="I175" i="31"/>
  <c r="I171" i="31"/>
  <c r="K11" i="32"/>
  <c r="I15" i="31"/>
  <c r="I5" i="31"/>
  <c r="I40" i="31"/>
  <c r="I275" i="31"/>
  <c r="I143" i="31"/>
  <c r="I13" i="31"/>
  <c r="I148" i="31"/>
  <c r="I408" i="31"/>
  <c r="I417" i="31"/>
  <c r="I109" i="31"/>
  <c r="I120" i="31"/>
  <c r="I439" i="31"/>
  <c r="I115" i="31"/>
  <c r="I415" i="31"/>
  <c r="I315" i="31"/>
  <c r="I134" i="31"/>
  <c r="I36" i="31"/>
  <c r="I249" i="31"/>
  <c r="K62" i="32"/>
  <c r="I112" i="31"/>
  <c r="I215" i="31"/>
  <c r="I190" i="31"/>
  <c r="I382" i="31"/>
  <c r="I224" i="31"/>
  <c r="I413" i="31"/>
  <c r="I168" i="31"/>
  <c r="I309" i="31"/>
  <c r="I423" i="31"/>
  <c r="I292" i="31"/>
  <c r="I12" i="31"/>
  <c r="I54" i="31"/>
  <c r="I479" i="31"/>
  <c r="I444" i="31"/>
  <c r="I66" i="31"/>
  <c r="I8" i="31"/>
  <c r="I416" i="31"/>
  <c r="I92" i="31"/>
  <c r="I107" i="31"/>
  <c r="K30" i="32"/>
  <c r="I50" i="31"/>
  <c r="I361" i="31"/>
  <c r="I367" i="31"/>
  <c r="I102" i="31"/>
  <c r="I30" i="31"/>
  <c r="K18" i="32"/>
  <c r="I142" i="31"/>
  <c r="K79" i="32"/>
  <c r="I380" i="31"/>
  <c r="I434" i="31"/>
  <c r="I676" i="31"/>
  <c r="I419" i="31"/>
  <c r="I100" i="31"/>
  <c r="I146" i="31"/>
  <c r="K6" i="32"/>
  <c r="I6" i="31"/>
  <c r="I591" i="31"/>
  <c r="I22" i="31"/>
  <c r="I384" i="31"/>
  <c r="I473" i="31"/>
  <c r="I574" i="31"/>
  <c r="I202" i="31"/>
  <c r="I389" i="31"/>
  <c r="I244" i="31"/>
  <c r="K83" i="32"/>
  <c r="I356" i="31"/>
  <c r="I139" i="31"/>
  <c r="X737" i="25"/>
  <c r="I320" i="31" s="1"/>
  <c r="X75" i="25"/>
  <c r="X836" i="25"/>
  <c r="X516" i="25"/>
  <c r="X190" i="25"/>
  <c r="X778" i="25"/>
  <c r="X364" i="25"/>
  <c r="I484" i="31" s="1"/>
  <c r="X603" i="25"/>
  <c r="X71" i="25"/>
  <c r="I737" i="31" s="1"/>
  <c r="X733" i="25"/>
  <c r="I504" i="31" s="1"/>
  <c r="X703" i="25"/>
  <c r="I665" i="31" s="1"/>
  <c r="X930" i="25"/>
  <c r="X209" i="25"/>
  <c r="I520" i="31" s="1"/>
  <c r="X1035" i="25"/>
  <c r="X280" i="25"/>
  <c r="X490" i="25"/>
  <c r="I586" i="31" s="1"/>
  <c r="X1006" i="25"/>
  <c r="X1060" i="25"/>
  <c r="I602" i="31" s="1"/>
  <c r="X331" i="25"/>
  <c r="X688" i="25"/>
  <c r="X468" i="25"/>
  <c r="X361" i="25"/>
  <c r="I531" i="31" s="1"/>
  <c r="X165" i="25"/>
  <c r="X1024" i="25"/>
  <c r="X747" i="25"/>
  <c r="I32" i="31" s="1"/>
  <c r="X36" i="25"/>
  <c r="X158" i="25"/>
  <c r="I601" i="31" s="1"/>
  <c r="X170" i="25"/>
  <c r="X990" i="25"/>
  <c r="X356" i="25"/>
  <c r="X1028" i="25"/>
  <c r="X924" i="25"/>
  <c r="X202" i="25"/>
  <c r="K84" i="32" s="1"/>
  <c r="X551" i="25"/>
  <c r="X211" i="25"/>
  <c r="I616" i="31" s="1"/>
  <c r="X694" i="25"/>
  <c r="X610" i="25"/>
  <c r="X829" i="25"/>
  <c r="X955" i="25"/>
  <c r="X940" i="25"/>
  <c r="X336" i="25"/>
  <c r="X329" i="25"/>
  <c r="I715" i="31" s="1"/>
  <c r="X466" i="25"/>
  <c r="I325" i="31" s="1"/>
  <c r="X948" i="25"/>
  <c r="X1020" i="25"/>
  <c r="X264" i="25"/>
  <c r="X236" i="25"/>
  <c r="I512" i="31" s="1"/>
  <c r="X998" i="25"/>
  <c r="X692" i="25"/>
  <c r="I16" i="31" s="1"/>
  <c r="X691" i="25"/>
  <c r="X753" i="25"/>
  <c r="I460" i="31" s="1"/>
  <c r="X450" i="25"/>
  <c r="I357" i="31" s="1"/>
  <c r="X791" i="25"/>
  <c r="X619" i="25"/>
  <c r="X1110" i="25"/>
  <c r="X620" i="25"/>
  <c r="X917" i="25"/>
  <c r="X761" i="25"/>
  <c r="X828" i="25"/>
  <c r="X1034" i="25"/>
  <c r="X741" i="25"/>
  <c r="I344" i="31" s="1"/>
  <c r="X813" i="25"/>
  <c r="X794" i="25"/>
  <c r="X981" i="25"/>
  <c r="X472" i="25"/>
  <c r="X198" i="25"/>
  <c r="I560" i="31" s="1"/>
  <c r="X927" i="25"/>
  <c r="X66" i="25"/>
  <c r="I371" i="31" s="1"/>
  <c r="X805" i="25"/>
  <c r="X756" i="25"/>
  <c r="I298" i="31" s="1"/>
  <c r="X895" i="25"/>
  <c r="X83" i="25"/>
  <c r="X380" i="25"/>
  <c r="I418" i="31" s="1"/>
  <c r="X803" i="25"/>
  <c r="X894" i="25"/>
  <c r="X1030" i="25"/>
  <c r="X220" i="25"/>
  <c r="I519" i="31" s="1"/>
  <c r="X443" i="25"/>
  <c r="I426" i="31" s="1"/>
  <c r="X830" i="25"/>
  <c r="X47" i="25"/>
  <c r="K5" i="32" s="1"/>
  <c r="X596" i="25"/>
  <c r="I366" i="31" s="1"/>
  <c r="X746" i="25"/>
  <c r="I173" i="31" s="1"/>
  <c r="X1029" i="25"/>
  <c r="X1080" i="25"/>
  <c r="I625" i="31" s="1"/>
  <c r="X804" i="25"/>
  <c r="X584" i="25"/>
  <c r="I622" i="31" s="1"/>
  <c r="X638" i="25"/>
  <c r="X665" i="25"/>
  <c r="I128" i="31" s="1"/>
  <c r="X608" i="25"/>
  <c r="I276" i="31" s="1"/>
  <c r="X465" i="25"/>
  <c r="I226" i="31" s="1"/>
  <c r="X1014" i="25"/>
  <c r="X1119" i="25"/>
  <c r="X304" i="25"/>
  <c r="K57" i="32" s="1"/>
  <c r="X623" i="25"/>
  <c r="I436" i="31" s="1"/>
  <c r="X858" i="25"/>
  <c r="X39" i="25"/>
  <c r="X328" i="25"/>
  <c r="X635" i="25"/>
  <c r="I240" i="31" s="1"/>
  <c r="X142" i="25"/>
  <c r="X321" i="25"/>
  <c r="X784" i="25"/>
  <c r="X947" i="25"/>
  <c r="X80" i="25"/>
  <c r="X177" i="25"/>
  <c r="K82" i="32" s="1"/>
  <c r="X462" i="25"/>
  <c r="K28" i="32" s="1"/>
  <c r="X705" i="25"/>
  <c r="X150" i="25"/>
  <c r="I454" i="31" s="1"/>
  <c r="X200" i="25"/>
  <c r="X663" i="25"/>
  <c r="X587" i="25"/>
  <c r="I140" i="31" s="1"/>
  <c r="X575" i="25"/>
  <c r="X187" i="25"/>
  <c r="I498" i="31" s="1"/>
  <c r="X232" i="25"/>
  <c r="I628" i="31" s="1"/>
  <c r="X253" i="25"/>
  <c r="X651" i="25"/>
  <c r="I23" i="31" s="1"/>
  <c r="X976" i="25"/>
  <c r="X1027" i="25"/>
  <c r="X179" i="25"/>
  <c r="X205" i="25"/>
  <c r="I34" i="31" s="1"/>
  <c r="X821" i="25"/>
  <c r="X345" i="25"/>
  <c r="X408" i="25"/>
  <c r="I272" i="31" s="1"/>
  <c r="X398" i="25"/>
  <c r="X672" i="25"/>
  <c r="X896" i="25"/>
  <c r="X870" i="25"/>
  <c r="X965" i="25"/>
  <c r="X629" i="25"/>
  <c r="X580" i="25"/>
  <c r="I659" i="31" s="1"/>
  <c r="X555" i="25"/>
  <c r="I603" i="31" s="1"/>
  <c r="X767" i="25"/>
  <c r="X1118" i="25"/>
  <c r="X217" i="25"/>
  <c r="X307" i="25"/>
  <c r="I360" i="31" s="1"/>
  <c r="X375" i="25"/>
  <c r="I501" i="31" s="1"/>
  <c r="X68" i="25"/>
  <c r="X442" i="25"/>
  <c r="X533" i="25"/>
  <c r="I433" i="31" s="1"/>
  <c r="X1100" i="25"/>
  <c r="X208" i="25"/>
  <c r="X229" i="25"/>
  <c r="K72" i="32" s="1"/>
  <c r="X358" i="25"/>
  <c r="K63" i="32" s="1"/>
  <c r="X15" i="25"/>
  <c r="X118" i="25"/>
  <c r="I727" i="31" s="1"/>
  <c r="X564" i="25"/>
  <c r="X1044" i="25"/>
  <c r="X44" i="25"/>
  <c r="I708" i="31" s="1"/>
  <c r="X547" i="25"/>
  <c r="I529" i="31" s="1"/>
  <c r="X174" i="25"/>
  <c r="X149" i="25"/>
  <c r="I470" i="31" s="1"/>
  <c r="X383" i="25"/>
  <c r="I269" i="31" s="1"/>
  <c r="X1011" i="25"/>
  <c r="X195" i="25"/>
  <c r="I553" i="31" s="1"/>
  <c r="X152" i="25"/>
  <c r="K98" i="32" s="1"/>
  <c r="X178" i="25"/>
  <c r="X288" i="25"/>
  <c r="I669" i="31" s="1"/>
  <c r="X377" i="25"/>
  <c r="I552" i="31" s="1"/>
  <c r="X602" i="25"/>
  <c r="X613" i="25"/>
  <c r="X714" i="25"/>
  <c r="X954" i="25"/>
  <c r="X1093" i="25"/>
  <c r="X176" i="25"/>
  <c r="X578" i="25"/>
  <c r="I403" i="31" s="1"/>
  <c r="X719" i="25"/>
  <c r="X405" i="25"/>
  <c r="K61" i="32" s="1"/>
  <c r="X612" i="25"/>
  <c r="I296" i="31" s="1"/>
  <c r="X1039" i="25"/>
  <c r="X203" i="25"/>
  <c r="I455" i="31" s="1"/>
  <c r="X369" i="25"/>
  <c r="X463" i="25"/>
  <c r="K38" i="32" s="1"/>
  <c r="X498" i="25"/>
  <c r="X946" i="25"/>
  <c r="X1121" i="25"/>
  <c r="X291" i="25"/>
  <c r="I518" i="31" s="1"/>
  <c r="X351" i="25"/>
  <c r="X493" i="25"/>
  <c r="I521" i="31" s="1"/>
  <c r="X647" i="25"/>
  <c r="X838" i="25"/>
  <c r="X137" i="25"/>
  <c r="I516" i="31" s="1"/>
  <c r="X201" i="25"/>
  <c r="X655" i="25"/>
  <c r="I161" i="31" s="1"/>
  <c r="X430" i="25"/>
  <c r="X792" i="25"/>
  <c r="X855" i="25"/>
  <c r="X857" i="25"/>
  <c r="X1094" i="25"/>
  <c r="X506" i="25"/>
  <c r="I19" i="31" s="1"/>
  <c r="X79" i="25"/>
  <c r="I411" i="31" s="1"/>
  <c r="X631" i="25"/>
  <c r="I294" i="31" s="1"/>
  <c r="X769" i="25"/>
  <c r="X822" i="25"/>
  <c r="X920" i="25"/>
  <c r="X975" i="25"/>
  <c r="X1071" i="25"/>
  <c r="K97" i="32" s="1"/>
  <c r="X1059" i="25"/>
  <c r="I304" i="31" s="1"/>
  <c r="X248" i="25"/>
  <c r="X968" i="25"/>
  <c r="X989" i="25"/>
  <c r="X69" i="25"/>
  <c r="I67" i="31" s="1"/>
  <c r="X185" i="25"/>
  <c r="I467" i="31" s="1"/>
  <c r="X234" i="25"/>
  <c r="X278" i="25"/>
  <c r="I637" i="31" s="1"/>
  <c r="X343" i="25"/>
  <c r="X938" i="25"/>
  <c r="X374" i="25"/>
  <c r="I480" i="31" s="1"/>
  <c r="X1082" i="25"/>
  <c r="X385" i="25"/>
  <c r="I651" i="31" s="1"/>
  <c r="X933" i="25"/>
  <c r="X62" i="25"/>
  <c r="I736" i="31" s="1"/>
  <c r="X848" i="25"/>
  <c r="X360" i="25"/>
  <c r="X479" i="25"/>
  <c r="X912" i="25"/>
  <c r="X445" i="25"/>
  <c r="X558" i="25"/>
  <c r="I364" i="31" s="1"/>
  <c r="X633" i="25"/>
  <c r="I52" i="31" s="1"/>
  <c r="X1008" i="25"/>
  <c r="X160" i="25"/>
  <c r="I511" i="31" s="1"/>
  <c r="X353" i="25"/>
  <c r="I611" i="31" s="1"/>
  <c r="X419" i="25"/>
  <c r="X654" i="25"/>
  <c r="I17" i="31" s="1"/>
  <c r="X710" i="25"/>
  <c r="I605" i="31" s="1"/>
  <c r="X760" i="25"/>
  <c r="X524" i="25"/>
  <c r="I316" i="31" s="1"/>
  <c r="X673" i="25"/>
  <c r="X22" i="25"/>
  <c r="X447" i="25"/>
  <c r="X289" i="25"/>
  <c r="K80" i="32" s="1"/>
  <c r="X352" i="25"/>
  <c r="I496" i="31" s="1"/>
  <c r="X646" i="25"/>
  <c r="X706" i="25"/>
  <c r="X1074" i="25"/>
  <c r="X224" i="25"/>
  <c r="X751" i="25"/>
  <c r="X759" i="25"/>
  <c r="X811" i="25"/>
  <c r="X837" i="25"/>
  <c r="X929" i="25"/>
  <c r="X863" i="25"/>
  <c r="X877" i="25"/>
  <c r="X844" i="25"/>
  <c r="X901" i="25"/>
  <c r="X900" i="25"/>
  <c r="X1021" i="25"/>
  <c r="X413" i="25"/>
  <c r="I681" i="31" s="1"/>
  <c r="X416" i="25"/>
  <c r="I456" i="31" s="1"/>
  <c r="X431" i="25"/>
  <c r="I695" i="31" s="1"/>
  <c r="X531" i="25"/>
  <c r="X562" i="25"/>
  <c r="X579" i="25"/>
  <c r="I459" i="31" s="1"/>
  <c r="X893" i="25"/>
  <c r="X966" i="25"/>
  <c r="X1002" i="25"/>
  <c r="U1" i="25"/>
  <c r="X146" i="25"/>
  <c r="I524" i="31" s="1"/>
  <c r="X219" i="25"/>
  <c r="X281" i="25"/>
  <c r="X594" i="25"/>
  <c r="I481" i="31" s="1"/>
  <c r="X572" i="25"/>
  <c r="X628" i="25"/>
  <c r="X662" i="25"/>
  <c r="X806" i="25"/>
  <c r="X999" i="25"/>
  <c r="X982" i="25"/>
  <c r="X1054" i="25"/>
  <c r="X50" i="25"/>
  <c r="I717" i="31" s="1"/>
  <c r="X426" i="25"/>
  <c r="X573" i="25"/>
  <c r="X730" i="25"/>
  <c r="I321" i="31" s="1"/>
  <c r="X656" i="25"/>
  <c r="X770" i="25"/>
  <c r="X1005" i="25"/>
  <c r="X1056" i="25"/>
  <c r="I583" i="31" s="1"/>
  <c r="X1068" i="25"/>
  <c r="X530" i="25"/>
  <c r="I341" i="31" s="1"/>
  <c r="X604" i="25"/>
  <c r="X801" i="25"/>
  <c r="X775" i="25"/>
  <c r="X841" i="25"/>
  <c r="X849" i="25"/>
  <c r="X18" i="25"/>
  <c r="X186" i="25"/>
  <c r="K56" i="32" s="1"/>
  <c r="X402" i="25"/>
  <c r="K76" i="32" s="1"/>
  <c r="X459" i="25"/>
  <c r="I301" i="31" s="1"/>
  <c r="X842" i="25"/>
  <c r="X995" i="25"/>
  <c r="X299" i="25"/>
  <c r="I539" i="31" s="1"/>
  <c r="X474" i="25"/>
  <c r="X677" i="25"/>
  <c r="K2" i="32" s="1"/>
  <c r="X874" i="25"/>
  <c r="X1022" i="25"/>
  <c r="X997" i="25"/>
  <c r="X1075" i="25"/>
  <c r="X793" i="25"/>
  <c r="X898" i="25"/>
  <c r="X958" i="25"/>
  <c r="X77" i="25"/>
  <c r="I718" i="31" s="1"/>
  <c r="X226" i="25"/>
  <c r="I571" i="31" s="1"/>
  <c r="X271" i="25"/>
  <c r="X323" i="25"/>
  <c r="I464" i="31" s="1"/>
  <c r="X483" i="25"/>
  <c r="X851" i="25"/>
  <c r="X1007" i="25"/>
  <c r="X1042" i="25"/>
  <c r="X225" i="25"/>
  <c r="I609" i="31" s="1"/>
  <c r="X359" i="25"/>
  <c r="X470" i="25"/>
  <c r="X471" i="25"/>
  <c r="I442" i="31" s="1"/>
  <c r="X485" i="25"/>
  <c r="I424" i="31" s="1"/>
  <c r="X683" i="25"/>
  <c r="I210" i="31" s="1"/>
  <c r="X55" i="25"/>
  <c r="X171" i="25"/>
  <c r="I649" i="31" s="1"/>
  <c r="X154" i="25"/>
  <c r="I577" i="31" s="1"/>
  <c r="X312" i="25"/>
  <c r="X305" i="25"/>
  <c r="I124" i="31" s="1"/>
  <c r="X458" i="25"/>
  <c r="X538" i="25"/>
  <c r="I310" i="31" s="1"/>
  <c r="X680" i="25"/>
  <c r="X785" i="25"/>
  <c r="X768" i="25"/>
  <c r="X827" i="25"/>
  <c r="X993" i="25"/>
  <c r="X1062" i="25"/>
  <c r="X1124" i="25"/>
  <c r="W7" i="25"/>
  <c r="W1" i="25" s="1"/>
  <c r="V1" i="25"/>
  <c r="X134" i="25"/>
  <c r="X395" i="25"/>
  <c r="X750" i="25"/>
  <c r="I453" i="31" s="1"/>
  <c r="X1012" i="25"/>
  <c r="X126" i="25"/>
  <c r="I192" i="31" s="1"/>
  <c r="X337" i="25"/>
  <c r="K23" i="32" s="1"/>
  <c r="X263" i="25"/>
  <c r="X399" i="25"/>
  <c r="K44" i="32" s="1"/>
  <c r="X508" i="25"/>
  <c r="X571" i="25"/>
  <c r="X725" i="25"/>
  <c r="X859" i="25"/>
  <c r="X888" i="25"/>
  <c r="X932" i="25"/>
  <c r="X916" i="25"/>
  <c r="X147" i="25"/>
  <c r="X168" i="25"/>
  <c r="X250" i="25"/>
  <c r="X616" i="25"/>
  <c r="X864" i="25"/>
  <c r="X871" i="25"/>
  <c r="X1095" i="25"/>
  <c r="X193" i="25"/>
  <c r="I604" i="31" s="1"/>
  <c r="X139" i="25"/>
  <c r="K65" i="32" s="1"/>
  <c r="X256" i="25"/>
  <c r="I469" i="31" s="1"/>
  <c r="X242" i="25"/>
  <c r="K35" i="32" s="1"/>
  <c r="X313" i="25"/>
  <c r="X367" i="25"/>
  <c r="X444" i="25"/>
  <c r="X460" i="25"/>
  <c r="I523" i="31" s="1"/>
  <c r="X726" i="25"/>
  <c r="X1043" i="25"/>
  <c r="X166" i="25"/>
  <c r="X85" i="25"/>
  <c r="I724" i="31" s="1"/>
  <c r="X240" i="25"/>
  <c r="I233" i="31" s="1"/>
  <c r="X434" i="25"/>
  <c r="K71" i="32" s="1"/>
  <c r="X605" i="25"/>
  <c r="X686" i="25"/>
  <c r="X788" i="25"/>
  <c r="X762" i="25"/>
  <c r="X843" i="25"/>
  <c r="X1103" i="25"/>
  <c r="X368" i="25"/>
  <c r="I405" i="31" s="1"/>
  <c r="X162" i="25"/>
  <c r="I159" i="31" s="1"/>
  <c r="X645" i="25"/>
  <c r="X880" i="25"/>
  <c r="X814" i="25"/>
  <c r="X109" i="25"/>
  <c r="I559" i="31" s="1"/>
  <c r="X141" i="25"/>
  <c r="I662" i="31" s="1"/>
  <c r="X237" i="25"/>
  <c r="I572" i="31" s="1"/>
  <c r="X275" i="25"/>
  <c r="I600" i="31" s="1"/>
  <c r="X588" i="25"/>
  <c r="I699" i="31" s="1"/>
  <c r="X718" i="25"/>
  <c r="X1010" i="25"/>
  <c r="X1104" i="25"/>
  <c r="X10" i="25"/>
  <c r="I732" i="31" s="1"/>
  <c r="X28" i="25"/>
  <c r="X348" i="25"/>
  <c r="I655" i="31" s="1"/>
  <c r="X509" i="25"/>
  <c r="X664" i="25"/>
  <c r="X748" i="25"/>
  <c r="I9" i="31" s="1"/>
  <c r="X854" i="25"/>
  <c r="X992" i="25"/>
  <c r="X1037" i="25"/>
  <c r="X953" i="25"/>
  <c r="X1052" i="25"/>
  <c r="X34" i="25"/>
  <c r="X23" i="25"/>
  <c r="X20" i="25"/>
  <c r="X117" i="25"/>
  <c r="X233" i="25"/>
  <c r="I642" i="31" s="1"/>
  <c r="X611" i="25"/>
  <c r="X624" i="25"/>
  <c r="X684" i="25"/>
  <c r="X885" i="25"/>
  <c r="X1032" i="25"/>
  <c r="X1113" i="25"/>
  <c r="X597" i="25"/>
  <c r="X1045" i="25"/>
  <c r="X964" i="25"/>
  <c r="X76" i="25"/>
  <c r="X181" i="25"/>
  <c r="I443" i="31" s="1"/>
  <c r="X591" i="25"/>
  <c r="I187" i="31" s="1"/>
  <c r="X618" i="25"/>
  <c r="X546" i="25"/>
  <c r="I393" i="31" s="1"/>
  <c r="X102" i="25"/>
  <c r="I253" i="31" s="1"/>
  <c r="X194" i="25"/>
  <c r="X297" i="25"/>
  <c r="X421" i="25"/>
  <c r="X452" i="25"/>
  <c r="I489" i="31" s="1"/>
  <c r="X621" i="25"/>
  <c r="X636" i="25"/>
  <c r="X581" i="25"/>
  <c r="X891" i="25"/>
  <c r="X723" i="25"/>
  <c r="I527" i="31" s="1"/>
  <c r="X742" i="25"/>
  <c r="I203" i="31" s="1"/>
  <c r="X862" i="25"/>
  <c r="X1096" i="25"/>
  <c r="X70" i="25"/>
  <c r="X366" i="25"/>
  <c r="I562" i="31" s="1"/>
  <c r="X1053" i="25"/>
  <c r="X1097" i="25"/>
  <c r="X540" i="25"/>
  <c r="K32" i="32" s="1"/>
  <c r="X1000" i="25"/>
  <c r="X589" i="25"/>
  <c r="I670" i="31" s="1"/>
  <c r="X586" i="25"/>
  <c r="I259" i="31" s="1"/>
  <c r="X58" i="25"/>
  <c r="X78" i="25"/>
  <c r="X192" i="25"/>
  <c r="X296" i="25"/>
  <c r="X320" i="25"/>
  <c r="X548" i="25"/>
  <c r="X595" i="25"/>
  <c r="I279" i="31" s="1"/>
  <c r="X704" i="25"/>
  <c r="X963" i="25"/>
  <c r="X63" i="25"/>
  <c r="X189" i="25"/>
  <c r="I449" i="31" s="1"/>
  <c r="X433" i="25"/>
  <c r="I353" i="31" s="1"/>
  <c r="X481" i="25"/>
  <c r="I368" i="31" s="1"/>
  <c r="X554" i="25"/>
  <c r="X632" i="25"/>
  <c r="I369" i="31" s="1"/>
  <c r="X711" i="25"/>
  <c r="X812" i="25"/>
  <c r="X987" i="25"/>
  <c r="X967" i="25"/>
  <c r="X1078" i="25"/>
  <c r="I542" i="31" s="1"/>
  <c r="X344" i="25"/>
  <c r="X501" i="25"/>
  <c r="I289" i="31" s="1"/>
  <c r="X484" i="25"/>
  <c r="X728" i="25"/>
  <c r="X945" i="25"/>
  <c r="X1025" i="25"/>
  <c r="X1081" i="25"/>
  <c r="X671" i="25"/>
  <c r="X789" i="25"/>
  <c r="X810" i="25"/>
  <c r="X984" i="25"/>
  <c r="X1063" i="25"/>
  <c r="I599" i="31" s="1"/>
  <c r="X1105" i="25"/>
  <c r="X94" i="25"/>
  <c r="X382" i="25"/>
  <c r="I492" i="31" s="1"/>
  <c r="X467" i="25"/>
  <c r="X532" i="25"/>
  <c r="K13" i="32" s="1"/>
  <c r="X852" i="25"/>
  <c r="X1019" i="25"/>
  <c r="X1017" i="25"/>
  <c r="X1015" i="25"/>
  <c r="X157" i="25"/>
  <c r="X390" i="25"/>
  <c r="I295" i="31" s="1"/>
  <c r="X469" i="25"/>
  <c r="X866" i="25"/>
  <c r="X835" i="25"/>
  <c r="X913" i="25"/>
  <c r="X983" i="25"/>
  <c r="X974" i="25"/>
  <c r="X1047" i="25"/>
  <c r="X1091" i="25"/>
  <c r="X339" i="25"/>
  <c r="X670" i="25"/>
  <c r="X743" i="25"/>
  <c r="X676" i="25"/>
  <c r="X695" i="25"/>
  <c r="X819" i="25"/>
  <c r="X820" i="25"/>
  <c r="X939" i="25"/>
  <c r="X961" i="25"/>
  <c r="X169" i="25"/>
  <c r="I351" i="31" s="1"/>
  <c r="X214" i="25"/>
  <c r="X161" i="25"/>
  <c r="X206" i="25"/>
  <c r="I77" i="31" s="1"/>
  <c r="X283" i="25"/>
  <c r="I533" i="31" s="1"/>
  <c r="X514" i="25"/>
  <c r="I437" i="31" s="1"/>
  <c r="X625" i="25"/>
  <c r="I399" i="31" s="1"/>
  <c r="X786" i="25"/>
  <c r="X740" i="25"/>
  <c r="X777" i="25"/>
  <c r="X800" i="25"/>
  <c r="X886" i="25"/>
  <c r="X1070" i="25"/>
  <c r="I526" i="31" s="1"/>
  <c r="X153" i="25"/>
  <c r="X163" i="25"/>
  <c r="X342" i="25"/>
  <c r="X427" i="25"/>
  <c r="X563" i="25"/>
  <c r="X869" i="25"/>
  <c r="X908" i="25"/>
  <c r="X899" i="25"/>
  <c r="X145" i="25"/>
  <c r="I62" i="31" s="1"/>
  <c r="X227" i="25"/>
  <c r="I522" i="31" s="1"/>
  <c r="X110" i="25"/>
  <c r="X155" i="25"/>
  <c r="I631" i="31" s="1"/>
  <c r="X138" i="25"/>
  <c r="X269" i="25"/>
  <c r="X429" i="25"/>
  <c r="X872" i="25"/>
  <c r="X182" i="25"/>
  <c r="I587" i="31" s="1"/>
  <c r="X173" i="25"/>
  <c r="I488" i="31" s="1"/>
  <c r="X88" i="25"/>
  <c r="X272" i="25"/>
  <c r="X261" i="25"/>
  <c r="K22" i="32" s="1"/>
  <c r="X500" i="25"/>
  <c r="X668" i="25"/>
  <c r="I713" i="31" s="1"/>
  <c r="X687" i="25"/>
  <c r="X642" i="25"/>
  <c r="X712" i="25"/>
  <c r="X783" i="25"/>
  <c r="X776" i="25"/>
  <c r="X861" i="25"/>
  <c r="X879" i="25"/>
  <c r="X878" i="25"/>
  <c r="X1120" i="25"/>
  <c r="X1086" i="25"/>
  <c r="X26" i="25"/>
  <c r="I478" i="31" s="1"/>
  <c r="X31" i="25"/>
  <c r="X60" i="25"/>
  <c r="I734" i="31" s="1"/>
  <c r="X86" i="25"/>
  <c r="X315" i="25"/>
  <c r="X727" i="25"/>
  <c r="I212" i="31" s="1"/>
  <c r="X701" i="25"/>
  <c r="X745" i="25"/>
  <c r="I720" i="31" s="1"/>
  <c r="X799" i="25"/>
  <c r="X887" i="25"/>
  <c r="X245" i="25"/>
  <c r="X549" i="25"/>
  <c r="I288" i="31" s="1"/>
  <c r="X557" i="25"/>
  <c r="I10" i="31" s="1"/>
  <c r="X720" i="25"/>
  <c r="I430" i="31" s="1"/>
  <c r="X1048" i="25"/>
  <c r="X52" i="25"/>
  <c r="I741" i="31" s="1"/>
  <c r="X93" i="25"/>
  <c r="X125" i="25"/>
  <c r="X197" i="25"/>
  <c r="I592" i="31" s="1"/>
  <c r="X335" i="25"/>
  <c r="X482" i="25"/>
  <c r="I281" i="31" s="1"/>
  <c r="X492" i="25"/>
  <c r="I635" i="31" s="1"/>
  <c r="X556" i="25"/>
  <c r="I422" i="31" s="1"/>
  <c r="X570" i="25"/>
  <c r="X637" i="25"/>
  <c r="X640" i="25"/>
  <c r="I396" i="31" s="1"/>
  <c r="X907" i="25"/>
  <c r="X42" i="25"/>
  <c r="X184" i="25"/>
  <c r="I608" i="31" s="1"/>
  <c r="X210" i="25"/>
  <c r="I614" i="31" s="1"/>
  <c r="X544" i="25"/>
  <c r="X657" i="25"/>
  <c r="X709" i="25"/>
  <c r="I538" i="31" s="1"/>
  <c r="X717" i="25"/>
  <c r="X867" i="25"/>
  <c r="X956" i="25"/>
  <c r="X565" i="25"/>
  <c r="I64" i="31" s="1"/>
  <c r="X702" i="25"/>
  <c r="X1111" i="25"/>
  <c r="X101" i="25"/>
  <c r="I277" i="31" s="1"/>
  <c r="X133" i="25"/>
  <c r="X221" i="25"/>
  <c r="I474" i="31" s="1"/>
  <c r="X228" i="25"/>
  <c r="I486" i="31" s="1"/>
  <c r="X376" i="25"/>
  <c r="I425" i="31" s="1"/>
  <c r="X568" i="25"/>
  <c r="X522" i="25"/>
  <c r="X736" i="25"/>
  <c r="X919" i="25"/>
  <c r="X1057" i="25"/>
  <c r="X1066" i="25"/>
  <c r="X738" i="25"/>
  <c r="I547" i="31" s="1"/>
  <c r="X476" i="25"/>
  <c r="K86" i="32" s="1"/>
  <c r="X689" i="25"/>
  <c r="X979" i="25"/>
  <c r="X455" i="25"/>
  <c r="I664" i="31" s="1"/>
  <c r="X679" i="25"/>
  <c r="X722" i="25"/>
  <c r="I627" i="31" s="1"/>
  <c r="P11" i="15"/>
  <c r="F5" i="12"/>
  <c r="K20" i="32" l="1"/>
  <c r="K70" i="32"/>
  <c r="K21" i="32"/>
  <c r="K67" i="32"/>
  <c r="K39" i="32"/>
  <c r="K95" i="32"/>
  <c r="K81" i="32"/>
  <c r="K59" i="32"/>
  <c r="K14" i="32"/>
  <c r="K9" i="32"/>
  <c r="K60" i="32"/>
  <c r="K46" i="32"/>
  <c r="K69" i="32"/>
  <c r="K93" i="32"/>
  <c r="K47" i="32"/>
  <c r="K10" i="32"/>
  <c r="K7" i="32"/>
  <c r="K12" i="32"/>
  <c r="I209" i="31"/>
  <c r="I312" i="31"/>
  <c r="K40" i="32"/>
  <c r="I69" i="31"/>
  <c r="I308" i="31"/>
  <c r="K49" i="32"/>
  <c r="I85" i="31"/>
  <c r="I349" i="31"/>
  <c r="K66" i="32"/>
  <c r="I394" i="31"/>
  <c r="K77" i="32"/>
  <c r="I136" i="31"/>
  <c r="K48" i="32"/>
  <c r="I207" i="31"/>
  <c r="I409" i="31"/>
  <c r="K42" i="32"/>
  <c r="I98" i="31"/>
  <c r="I372" i="31"/>
  <c r="I282" i="31"/>
  <c r="K27" i="32"/>
  <c r="I375" i="31"/>
  <c r="I342" i="31"/>
  <c r="K53" i="32"/>
  <c r="I176" i="31"/>
  <c r="K87" i="32"/>
  <c r="I186" i="31"/>
  <c r="I324" i="31"/>
  <c r="I286" i="31"/>
  <c r="I448" i="31"/>
  <c r="K73" i="32"/>
  <c r="I132" i="31"/>
  <c r="I256" i="31"/>
  <c r="K8" i="32"/>
  <c r="I162" i="31"/>
  <c r="K91" i="32"/>
  <c r="K96" i="32"/>
  <c r="I170" i="31"/>
  <c r="I231" i="31"/>
  <c r="K26" i="32"/>
  <c r="I46" i="31"/>
  <c r="I387" i="31"/>
  <c r="I406" i="31"/>
  <c r="K55" i="32"/>
  <c r="I220" i="31"/>
  <c r="I463" i="31"/>
  <c r="I218" i="31"/>
  <c r="I332" i="31"/>
  <c r="I509" i="31"/>
  <c r="K31" i="32"/>
  <c r="I14" i="31"/>
  <c r="K24" i="32"/>
  <c r="I44" i="31"/>
  <c r="I196" i="31"/>
  <c r="K75" i="32"/>
  <c r="K94" i="32"/>
  <c r="I183" i="31"/>
  <c r="I452" i="31"/>
  <c r="I221" i="31"/>
  <c r="I381" i="31"/>
  <c r="I181" i="31"/>
  <c r="K34" i="32"/>
  <c r="I144" i="31"/>
  <c r="I441" i="31"/>
  <c r="I110" i="31"/>
  <c r="K64" i="32"/>
  <c r="I410" i="31"/>
  <c r="I70" i="31"/>
  <c r="K41" i="32"/>
  <c r="K92" i="32"/>
  <c r="I164" i="31"/>
  <c r="I302" i="31"/>
  <c r="K74" i="32"/>
  <c r="I126" i="31"/>
  <c r="K15" i="32"/>
  <c r="I55" i="31"/>
  <c r="K50" i="32"/>
  <c r="I130" i="31"/>
  <c r="K54" i="32"/>
  <c r="I91" i="31"/>
  <c r="I211" i="31"/>
  <c r="I229" i="31"/>
  <c r="I257" i="31"/>
  <c r="I420" i="31"/>
  <c r="I421" i="31"/>
  <c r="I435" i="31"/>
  <c r="I445" i="31"/>
  <c r="I362" i="31"/>
  <c r="K51" i="32"/>
  <c r="I87" i="31"/>
  <c r="I101" i="31"/>
  <c r="K58" i="32"/>
  <c r="K85" i="32"/>
  <c r="I151" i="31"/>
  <c r="K45" i="32"/>
  <c r="I127" i="31"/>
  <c r="K17" i="32"/>
  <c r="I29" i="31"/>
  <c r="K19" i="32"/>
  <c r="I33" i="31"/>
  <c r="K52" i="32"/>
  <c r="I88" i="31"/>
  <c r="K43" i="32"/>
  <c r="I74" i="31"/>
  <c r="I177" i="31"/>
  <c r="K29" i="32"/>
  <c r="I528" i="31"/>
  <c r="K16" i="32"/>
  <c r="I28" i="31"/>
  <c r="K25" i="32"/>
  <c r="I84" i="31"/>
  <c r="K37" i="32"/>
  <c r="I121" i="31"/>
  <c r="I440" i="31"/>
  <c r="K33" i="32"/>
  <c r="I58" i="31"/>
  <c r="I158" i="31"/>
  <c r="K89" i="32"/>
  <c r="I373" i="31"/>
  <c r="I222" i="31"/>
  <c r="I283" i="31"/>
  <c r="I216" i="31"/>
  <c r="K88" i="32"/>
  <c r="I157" i="31"/>
  <c r="I338" i="31"/>
  <c r="K78" i="32"/>
  <c r="I182" i="31"/>
  <c r="K36" i="32"/>
  <c r="I61" i="31"/>
  <c r="I219" i="31"/>
  <c r="I726" i="31"/>
  <c r="K68" i="32"/>
  <c r="I116" i="31"/>
  <c r="K4" i="32"/>
  <c r="I4" i="31"/>
  <c r="I232" i="31"/>
  <c r="K90" i="32"/>
  <c r="I248" i="31"/>
  <c r="K3" i="32"/>
  <c r="I24" i="31"/>
  <c r="I330" i="31"/>
  <c r="I401" i="31"/>
  <c r="I432" i="31"/>
  <c r="I327" i="31"/>
  <c r="I358" i="31"/>
  <c r="X7" i="25"/>
  <c r="E9" i="19"/>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3" i="14"/>
  <c r="C8" i="17"/>
  <c r="E29" i="16" s="1"/>
  <c r="Q12" i="15"/>
  <c r="Q11" i="15"/>
  <c r="B27" i="22"/>
  <c r="B19" i="22"/>
  <c r="B28" i="22" s="1"/>
  <c r="B7" i="22"/>
  <c r="B6" i="22"/>
  <c r="B4" i="22"/>
  <c r="M99" i="32" l="1"/>
  <c r="M100" i="32" s="1"/>
  <c r="D25" i="16" s="1"/>
  <c r="C19" i="35"/>
  <c r="E19" i="35"/>
  <c r="C20" i="17"/>
  <c r="D20" i="16" s="1"/>
  <c r="X1" i="25"/>
  <c r="I728" i="31"/>
  <c r="E31" i="16"/>
  <c r="E30" i="16"/>
  <c r="B30" i="22"/>
  <c r="D19" i="16" s="1"/>
  <c r="Q13" i="15"/>
  <c r="Q14" i="15" s="1"/>
  <c r="D18" i="16" s="1"/>
  <c r="D35" i="35" l="1"/>
  <c r="I35" i="35" s="1"/>
  <c r="B15" i="35"/>
  <c r="D15" i="35"/>
  <c r="D10" i="35"/>
  <c r="B10" i="35"/>
  <c r="C20" i="35"/>
  <c r="E20" i="35"/>
  <c r="C21" i="35"/>
  <c r="E21" i="35"/>
  <c r="E20" i="16"/>
  <c r="D32" i="35"/>
  <c r="I32" i="35" s="1"/>
  <c r="D39" i="35"/>
  <c r="I39" i="35" s="1"/>
  <c r="F19" i="16"/>
  <c r="G19" i="16"/>
  <c r="G32" i="16" s="1"/>
  <c r="E18" i="16"/>
  <c r="H18" i="16"/>
  <c r="E19" i="16"/>
  <c r="H19" i="16"/>
  <c r="H25" i="21"/>
  <c r="G25" i="21"/>
  <c r="F25" i="21"/>
  <c r="H24" i="21"/>
  <c r="G24" i="21"/>
  <c r="F24" i="21"/>
  <c r="H23" i="21"/>
  <c r="G23" i="21"/>
  <c r="F23" i="21"/>
  <c r="H22" i="21"/>
  <c r="G22" i="21"/>
  <c r="F22" i="21"/>
  <c r="H21" i="21"/>
  <c r="G21" i="21"/>
  <c r="F21" i="21"/>
  <c r="H20" i="21"/>
  <c r="G20" i="21"/>
  <c r="F20" i="21"/>
  <c r="H19" i="21"/>
  <c r="G19" i="21"/>
  <c r="F19" i="21"/>
  <c r="H18" i="21"/>
  <c r="G18" i="21"/>
  <c r="F18" i="21"/>
  <c r="H17" i="21"/>
  <c r="G17" i="21"/>
  <c r="F17" i="21"/>
  <c r="H16" i="21"/>
  <c r="G16" i="21"/>
  <c r="F16" i="21"/>
  <c r="H15" i="21"/>
  <c r="G15" i="21"/>
  <c r="F15" i="21"/>
  <c r="H14" i="21"/>
  <c r="G14" i="21"/>
  <c r="F14" i="21"/>
  <c r="H13" i="21"/>
  <c r="G13" i="21"/>
  <c r="F13" i="21"/>
  <c r="H12" i="21"/>
  <c r="G12" i="21"/>
  <c r="F12" i="21"/>
  <c r="H11" i="21"/>
  <c r="G11" i="21"/>
  <c r="F11" i="21"/>
  <c r="H10" i="21"/>
  <c r="G10" i="21"/>
  <c r="F10" i="21"/>
  <c r="H9" i="21"/>
  <c r="G9" i="21"/>
  <c r="F9" i="21"/>
  <c r="H8" i="21"/>
  <c r="G8" i="21"/>
  <c r="F8" i="21"/>
  <c r="H7" i="21"/>
  <c r="G7" i="21"/>
  <c r="F7" i="21"/>
  <c r="H6" i="21"/>
  <c r="G6" i="21"/>
  <c r="F6" i="21"/>
  <c r="M4" i="19"/>
  <c r="M2" i="19"/>
  <c r="F9" i="19" s="1"/>
  <c r="B15" i="19" s="1"/>
  <c r="O4" i="19"/>
  <c r="N14" i="9"/>
  <c r="D26" i="16" s="1"/>
  <c r="B16" i="18"/>
  <c r="B15" i="18"/>
  <c r="D16" i="35" l="1"/>
  <c r="B16" i="35"/>
  <c r="G48" i="16"/>
  <c r="G40" i="16"/>
  <c r="G52" i="16"/>
  <c r="G44" i="16"/>
  <c r="G47" i="16"/>
  <c r="G43" i="16"/>
  <c r="G51" i="16"/>
  <c r="G39" i="16"/>
  <c r="G46" i="16"/>
  <c r="G38" i="16"/>
  <c r="G50" i="16"/>
  <c r="G42" i="16"/>
  <c r="G45" i="16"/>
  <c r="G41" i="16"/>
  <c r="G37" i="16"/>
  <c r="G49" i="16"/>
  <c r="E10" i="35"/>
  <c r="C10" i="35"/>
  <c r="D36" i="35"/>
  <c r="I36" i="35" s="1"/>
  <c r="G26" i="21"/>
  <c r="G28" i="21" s="1"/>
  <c r="G9" i="19"/>
  <c r="H9" i="19" s="1"/>
  <c r="B16" i="19" s="1"/>
  <c r="B17" i="19" s="1"/>
  <c r="H26" i="21"/>
  <c r="H28" i="21" s="1"/>
  <c r="F26" i="21"/>
  <c r="F28" i="21" s="1"/>
  <c r="F29" i="21" s="1"/>
  <c r="F30" i="21" s="1"/>
  <c r="I26" i="21"/>
  <c r="J26" i="21"/>
  <c r="J28" i="21" s="1"/>
  <c r="J29" i="21" s="1"/>
  <c r="J30" i="21" s="1"/>
  <c r="D23" i="16"/>
  <c r="D22" i="16"/>
  <c r="B13" i="35" l="1"/>
  <c r="D13" i="35"/>
  <c r="D12" i="35"/>
  <c r="B4" i="37" s="1"/>
  <c r="B12" i="35"/>
  <c r="E22" i="16"/>
  <c r="E23" i="16"/>
  <c r="H29" i="21"/>
  <c r="H30" i="21" s="1"/>
  <c r="H33" i="21" s="1"/>
  <c r="G27" i="21"/>
  <c r="G29" i="21"/>
  <c r="G30" i="21" s="1"/>
  <c r="B20" i="19"/>
  <c r="B21" i="19"/>
  <c r="D24" i="16"/>
  <c r="H27" i="21"/>
  <c r="J27" i="21"/>
  <c r="I27" i="21"/>
  <c r="I28" i="21"/>
  <c r="I29" i="21" s="1"/>
  <c r="I30" i="21" s="1"/>
  <c r="B2" i="37" l="1"/>
  <c r="C12" i="35"/>
  <c r="E12" i="35"/>
  <c r="E13" i="35"/>
  <c r="C13" i="35"/>
  <c r="B22" i="35"/>
  <c r="D22" i="35"/>
  <c r="F24" i="16"/>
  <c r="F32" i="16" s="1"/>
  <c r="D34" i="35"/>
  <c r="I34" i="35" s="1"/>
  <c r="G33" i="21"/>
  <c r="D33" i="21" s="1"/>
  <c r="E28" i="16" s="1"/>
  <c r="G31" i="21"/>
  <c r="D31" i="21" s="1"/>
  <c r="D21" i="16" s="1"/>
  <c r="G32" i="21"/>
  <c r="I4" i="10"/>
  <c r="K4" i="10" s="1"/>
  <c r="I5" i="10"/>
  <c r="I6" i="10"/>
  <c r="K6" i="10" s="1"/>
  <c r="I7" i="10"/>
  <c r="I8" i="10"/>
  <c r="K8" i="10" s="1"/>
  <c r="I9" i="10"/>
  <c r="I10" i="10"/>
  <c r="K10" i="10" s="1"/>
  <c r="I11" i="10"/>
  <c r="I12" i="10"/>
  <c r="K12" i="10" s="1"/>
  <c r="I13" i="10"/>
  <c r="I14" i="10"/>
  <c r="K14" i="10" s="1"/>
  <c r="I15" i="10"/>
  <c r="I16" i="10"/>
  <c r="K16" i="10" s="1"/>
  <c r="I17" i="10"/>
  <c r="I18" i="10"/>
  <c r="K18" i="10" s="1"/>
  <c r="I19" i="10"/>
  <c r="I20" i="10"/>
  <c r="K20" i="10" s="1"/>
  <c r="I21" i="10"/>
  <c r="I22" i="10"/>
  <c r="K22" i="10" s="1"/>
  <c r="I23" i="10"/>
  <c r="I24" i="10"/>
  <c r="K24" i="10" s="1"/>
  <c r="I25" i="10"/>
  <c r="I26" i="10"/>
  <c r="I27" i="10"/>
  <c r="I28" i="10"/>
  <c r="K28" i="10" s="1"/>
  <c r="I29" i="10"/>
  <c r="I30" i="10"/>
  <c r="K30" i="10" s="1"/>
  <c r="I31" i="10"/>
  <c r="I32" i="10"/>
  <c r="K32" i="10" s="1"/>
  <c r="I33" i="10"/>
  <c r="I34" i="10"/>
  <c r="K34" i="10" s="1"/>
  <c r="I35" i="10"/>
  <c r="I36" i="10"/>
  <c r="K36" i="10" s="1"/>
  <c r="I37" i="10"/>
  <c r="I38" i="10"/>
  <c r="K38" i="10" s="1"/>
  <c r="I39" i="10"/>
  <c r="I40" i="10"/>
  <c r="I41" i="10"/>
  <c r="I42" i="10"/>
  <c r="I43" i="10"/>
  <c r="I44" i="10"/>
  <c r="K44" i="10" s="1"/>
  <c r="I45" i="10"/>
  <c r="I46" i="10"/>
  <c r="K46" i="10" s="1"/>
  <c r="I47" i="10"/>
  <c r="I48" i="10"/>
  <c r="K48" i="10" s="1"/>
  <c r="I49" i="10"/>
  <c r="I50" i="10"/>
  <c r="K50" i="10" s="1"/>
  <c r="I51" i="10"/>
  <c r="I52" i="10"/>
  <c r="K52" i="10" s="1"/>
  <c r="I53" i="10"/>
  <c r="I54" i="10"/>
  <c r="K54" i="10" s="1"/>
  <c r="I55" i="10"/>
  <c r="I56" i="10"/>
  <c r="K56" i="10" s="1"/>
  <c r="I57" i="10"/>
  <c r="I58" i="10"/>
  <c r="K58" i="10" s="1"/>
  <c r="I59" i="10"/>
  <c r="I60" i="10"/>
  <c r="K60" i="10" s="1"/>
  <c r="I61" i="10"/>
  <c r="I62" i="10"/>
  <c r="I63" i="10"/>
  <c r="K63" i="10" s="1"/>
  <c r="I64" i="10"/>
  <c r="I65" i="10"/>
  <c r="I66" i="10"/>
  <c r="K66" i="10" s="1"/>
  <c r="I67" i="10"/>
  <c r="I68" i="10"/>
  <c r="K68" i="10" s="1"/>
  <c r="I69" i="10"/>
  <c r="I70" i="10"/>
  <c r="K70" i="10" s="1"/>
  <c r="I71" i="10"/>
  <c r="I72" i="10"/>
  <c r="K72" i="10" s="1"/>
  <c r="I73" i="10"/>
  <c r="I74" i="10"/>
  <c r="I75" i="10"/>
  <c r="I76" i="10"/>
  <c r="K76" i="10" s="1"/>
  <c r="I77" i="10"/>
  <c r="I78" i="10"/>
  <c r="K78" i="10" s="1"/>
  <c r="I79" i="10"/>
  <c r="I80" i="10"/>
  <c r="K80" i="10" s="1"/>
  <c r="I81" i="10"/>
  <c r="I82" i="10"/>
  <c r="K82" i="10" s="1"/>
  <c r="I83" i="10"/>
  <c r="I84" i="10"/>
  <c r="K84" i="10" s="1"/>
  <c r="I85" i="10"/>
  <c r="I86" i="10"/>
  <c r="K86" i="10" s="1"/>
  <c r="I87" i="10"/>
  <c r="I88" i="10"/>
  <c r="K88" i="10" s="1"/>
  <c r="I89" i="10"/>
  <c r="I90" i="10"/>
  <c r="K90" i="10" s="1"/>
  <c r="I91" i="10"/>
  <c r="I92" i="10"/>
  <c r="I93" i="10"/>
  <c r="I94" i="10"/>
  <c r="I95" i="10"/>
  <c r="I96" i="10"/>
  <c r="I97" i="10"/>
  <c r="I98" i="10"/>
  <c r="K98" i="10" s="1"/>
  <c r="I99" i="10"/>
  <c r="I100" i="10"/>
  <c r="K100" i="10" s="1"/>
  <c r="I101" i="10"/>
  <c r="I102" i="10"/>
  <c r="I103" i="10"/>
  <c r="K103" i="10" s="1"/>
  <c r="I104" i="10"/>
  <c r="I105" i="10"/>
  <c r="I106" i="10"/>
  <c r="K106" i="10" s="1"/>
  <c r="I107" i="10"/>
  <c r="I108" i="10"/>
  <c r="I109" i="10"/>
  <c r="I110" i="10"/>
  <c r="I111" i="10"/>
  <c r="K111" i="10" s="1"/>
  <c r="I112" i="10"/>
  <c r="I113" i="10"/>
  <c r="K113" i="10" s="1"/>
  <c r="I114" i="10"/>
  <c r="I115" i="10"/>
  <c r="K115" i="10" s="1"/>
  <c r="I116" i="10"/>
  <c r="I117" i="10"/>
  <c r="K117" i="10" s="1"/>
  <c r="I118" i="10"/>
  <c r="I119" i="10"/>
  <c r="I120" i="10"/>
  <c r="K120" i="10" s="1"/>
  <c r="I121" i="10"/>
  <c r="I122" i="10"/>
  <c r="I123" i="10"/>
  <c r="I124" i="10"/>
  <c r="K124" i="10" s="1"/>
  <c r="I125" i="10"/>
  <c r="I126" i="10"/>
  <c r="K126" i="10" s="1"/>
  <c r="I127" i="10"/>
  <c r="I128" i="10"/>
  <c r="K128" i="10" s="1"/>
  <c r="I129" i="10"/>
  <c r="I130" i="10"/>
  <c r="K130" i="10" s="1"/>
  <c r="I131" i="10"/>
  <c r="I132" i="10"/>
  <c r="K132" i="10" s="1"/>
  <c r="I133" i="10"/>
  <c r="I134" i="10"/>
  <c r="I135" i="10"/>
  <c r="K135" i="10" s="1"/>
  <c r="I136" i="10"/>
  <c r="I137" i="10"/>
  <c r="K137" i="10" s="1"/>
  <c r="I138" i="10"/>
  <c r="I139" i="10"/>
  <c r="I140" i="10"/>
  <c r="K140" i="10" s="1"/>
  <c r="I141" i="10"/>
  <c r="I142" i="10"/>
  <c r="I143" i="10"/>
  <c r="I144" i="10"/>
  <c r="I145" i="10"/>
  <c r="K145" i="10" s="1"/>
  <c r="I146" i="10"/>
  <c r="I147" i="10"/>
  <c r="I148" i="10"/>
  <c r="K148" i="10" s="1"/>
  <c r="I149" i="10"/>
  <c r="I150" i="10"/>
  <c r="K150" i="10" s="1"/>
  <c r="I151" i="10"/>
  <c r="I152" i="10"/>
  <c r="I153" i="10"/>
  <c r="I154" i="10"/>
  <c r="I155" i="10"/>
  <c r="I156" i="10"/>
  <c r="I157" i="10"/>
  <c r="I158" i="10"/>
  <c r="K158" i="10" s="1"/>
  <c r="I159" i="10"/>
  <c r="I160" i="10"/>
  <c r="I161" i="10"/>
  <c r="I162" i="10"/>
  <c r="I163" i="10"/>
  <c r="I164" i="10"/>
  <c r="I165" i="10"/>
  <c r="K165" i="10" s="1"/>
  <c r="I166" i="10"/>
  <c r="I167" i="10"/>
  <c r="I168" i="10"/>
  <c r="I169" i="10"/>
  <c r="I170" i="10"/>
  <c r="I171" i="10"/>
  <c r="I172" i="10"/>
  <c r="I173" i="10"/>
  <c r="K173" i="10" s="1"/>
  <c r="I174" i="10"/>
  <c r="I175" i="10"/>
  <c r="I176" i="10"/>
  <c r="I177" i="10"/>
  <c r="I178" i="10"/>
  <c r="K178" i="10" s="1"/>
  <c r="I179" i="10"/>
  <c r="I180" i="10"/>
  <c r="K180" i="10" s="1"/>
  <c r="I181" i="10"/>
  <c r="I182" i="10"/>
  <c r="K182" i="10" s="1"/>
  <c r="I183" i="10"/>
  <c r="I184" i="10"/>
  <c r="K184" i="10" s="1"/>
  <c r="I185" i="10"/>
  <c r="I186" i="10"/>
  <c r="K186" i="10" s="1"/>
  <c r="I187" i="10"/>
  <c r="I188" i="10"/>
  <c r="K188" i="10" s="1"/>
  <c r="I189" i="10"/>
  <c r="I190" i="10"/>
  <c r="I191" i="10"/>
  <c r="I192" i="10"/>
  <c r="K192" i="10" s="1"/>
  <c r="I193" i="10"/>
  <c r="I194" i="10"/>
  <c r="I195" i="10"/>
  <c r="I196" i="10"/>
  <c r="K196" i="10" s="1"/>
  <c r="I197" i="10"/>
  <c r="I198" i="10"/>
  <c r="K198" i="10" s="1"/>
  <c r="I199" i="10"/>
  <c r="I200" i="10"/>
  <c r="K200" i="10" s="1"/>
  <c r="I201" i="10"/>
  <c r="I202" i="10"/>
  <c r="I203" i="10"/>
  <c r="I204" i="10"/>
  <c r="I205" i="10"/>
  <c r="K205" i="10" s="1"/>
  <c r="I206" i="10"/>
  <c r="I207" i="10"/>
  <c r="I208" i="10"/>
  <c r="I209" i="10"/>
  <c r="K209" i="10" s="1"/>
  <c r="I210" i="10"/>
  <c r="I211" i="10"/>
  <c r="I212" i="10"/>
  <c r="K212" i="10" s="1"/>
  <c r="I213" i="10"/>
  <c r="I214" i="10"/>
  <c r="K214" i="10" s="1"/>
  <c r="I215" i="10"/>
  <c r="I216" i="10"/>
  <c r="I217" i="10"/>
  <c r="K217" i="10" s="1"/>
  <c r="I218" i="10"/>
  <c r="I219" i="10"/>
  <c r="I220" i="10"/>
  <c r="K220" i="10" s="1"/>
  <c r="I221" i="10"/>
  <c r="I222" i="10"/>
  <c r="I223" i="10"/>
  <c r="I224" i="10"/>
  <c r="I225" i="10"/>
  <c r="K225" i="10" s="1"/>
  <c r="I226" i="10"/>
  <c r="I227" i="10"/>
  <c r="I228" i="10"/>
  <c r="I229" i="10"/>
  <c r="I230" i="10"/>
  <c r="K230" i="10" s="1"/>
  <c r="I231" i="10"/>
  <c r="I232" i="10"/>
  <c r="K232" i="10" s="1"/>
  <c r="I233" i="10"/>
  <c r="I234" i="10"/>
  <c r="K234" i="10" s="1"/>
  <c r="I235" i="10"/>
  <c r="I236" i="10"/>
  <c r="K236" i="10" s="1"/>
  <c r="I237" i="10"/>
  <c r="I238" i="10"/>
  <c r="I239" i="10"/>
  <c r="I240" i="10"/>
  <c r="I241" i="10"/>
  <c r="I242" i="10"/>
  <c r="I3" i="10"/>
  <c r="M3" i="14"/>
  <c r="O3" i="14" s="1"/>
  <c r="BC8" i="12"/>
  <c r="BI8" i="12"/>
  <c r="BO8" i="12"/>
  <c r="BU8" i="12"/>
  <c r="CA8" i="12"/>
  <c r="CG8" i="12"/>
  <c r="CM8" i="12"/>
  <c r="BC9" i="12"/>
  <c r="BI9" i="12"/>
  <c r="BO9" i="12"/>
  <c r="BU9" i="12"/>
  <c r="CA9" i="12"/>
  <c r="CG9" i="12"/>
  <c r="CM9" i="12"/>
  <c r="BC10" i="12"/>
  <c r="BI10" i="12"/>
  <c r="BO10" i="12"/>
  <c r="BU10" i="12"/>
  <c r="CA10" i="12"/>
  <c r="CG10" i="12"/>
  <c r="CM10" i="12"/>
  <c r="BC11" i="12"/>
  <c r="BI11" i="12"/>
  <c r="BO11" i="12"/>
  <c r="BU11" i="12"/>
  <c r="CA11" i="12"/>
  <c r="CG11" i="12"/>
  <c r="CM11" i="12"/>
  <c r="BC12" i="12"/>
  <c r="BI12" i="12"/>
  <c r="BO12" i="12"/>
  <c r="BU12" i="12"/>
  <c r="CA12" i="12"/>
  <c r="CG12" i="12"/>
  <c r="CM12" i="12"/>
  <c r="BC13" i="12"/>
  <c r="BI13" i="12"/>
  <c r="BO13" i="12"/>
  <c r="BU13" i="12"/>
  <c r="CA13" i="12"/>
  <c r="CG13" i="12"/>
  <c r="CM13" i="12"/>
  <c r="BC14" i="12"/>
  <c r="BI14" i="12"/>
  <c r="BO14" i="12"/>
  <c r="BU14" i="12"/>
  <c r="CA14" i="12"/>
  <c r="CG14" i="12"/>
  <c r="CM14" i="12"/>
  <c r="BC15" i="12"/>
  <c r="BI15" i="12"/>
  <c r="BO15" i="12"/>
  <c r="BU15" i="12"/>
  <c r="CA15" i="12"/>
  <c r="CG15" i="12"/>
  <c r="CM15" i="12"/>
  <c r="BC16" i="12"/>
  <c r="BI16" i="12"/>
  <c r="BO16" i="12"/>
  <c r="BU16" i="12"/>
  <c r="CA16" i="12"/>
  <c r="CG16" i="12"/>
  <c r="CM16" i="12"/>
  <c r="BC17" i="12"/>
  <c r="BI17" i="12"/>
  <c r="BO17" i="12"/>
  <c r="BU17" i="12"/>
  <c r="CA17" i="12"/>
  <c r="CG17" i="12"/>
  <c r="CM17" i="12"/>
  <c r="BC18" i="12"/>
  <c r="BI18" i="12"/>
  <c r="BO18" i="12"/>
  <c r="BU18" i="12"/>
  <c r="CA18" i="12"/>
  <c r="CG18" i="12"/>
  <c r="CM18" i="12"/>
  <c r="BC19" i="12"/>
  <c r="BI19" i="12"/>
  <c r="BO19" i="12"/>
  <c r="BU19" i="12"/>
  <c r="CA19" i="12"/>
  <c r="CG19" i="12"/>
  <c r="CM19" i="12"/>
  <c r="BC20" i="12"/>
  <c r="BI20" i="12"/>
  <c r="BO20" i="12"/>
  <c r="BU20" i="12"/>
  <c r="CA20" i="12"/>
  <c r="CG20" i="12"/>
  <c r="CM20" i="12"/>
  <c r="BC21" i="12"/>
  <c r="BI21" i="12"/>
  <c r="BO21" i="12"/>
  <c r="BU21" i="12"/>
  <c r="CA21" i="12"/>
  <c r="CG21" i="12"/>
  <c r="CM21" i="12"/>
  <c r="BC22" i="12"/>
  <c r="BI22" i="12"/>
  <c r="BO22" i="12"/>
  <c r="BU22" i="12"/>
  <c r="CA22" i="12"/>
  <c r="CG22" i="12"/>
  <c r="CM22" i="12"/>
  <c r="BC23" i="12"/>
  <c r="BI23" i="12"/>
  <c r="BO23" i="12"/>
  <c r="BU23" i="12"/>
  <c r="CA23" i="12"/>
  <c r="CG23" i="12"/>
  <c r="CM23" i="12"/>
  <c r="BC24" i="12"/>
  <c r="BI24" i="12"/>
  <c r="BO24" i="12"/>
  <c r="BU24" i="12"/>
  <c r="CA24" i="12"/>
  <c r="CG24" i="12"/>
  <c r="CM24" i="12"/>
  <c r="BC25" i="12"/>
  <c r="BI25" i="12"/>
  <c r="BO25" i="12"/>
  <c r="BU25" i="12"/>
  <c r="CA25" i="12"/>
  <c r="CG25" i="12"/>
  <c r="CM25" i="12"/>
  <c r="BC26" i="12"/>
  <c r="BI26" i="12"/>
  <c r="BO26" i="12"/>
  <c r="BU26" i="12"/>
  <c r="CA26" i="12"/>
  <c r="CG26" i="12"/>
  <c r="CM26" i="12"/>
  <c r="BC27" i="12"/>
  <c r="BI27" i="12"/>
  <c r="BO27" i="12"/>
  <c r="BU27" i="12"/>
  <c r="CA27" i="12"/>
  <c r="CG27" i="12"/>
  <c r="CM27" i="12"/>
  <c r="BC28" i="12"/>
  <c r="BI28" i="12"/>
  <c r="BO28" i="12"/>
  <c r="BU28" i="12"/>
  <c r="CA28" i="12"/>
  <c r="CG28" i="12"/>
  <c r="CM28" i="12"/>
  <c r="BC29" i="12"/>
  <c r="BI29" i="12"/>
  <c r="BO29" i="12"/>
  <c r="BU29" i="12"/>
  <c r="CA29" i="12"/>
  <c r="CG29" i="12"/>
  <c r="CM29" i="12"/>
  <c r="BC30" i="12"/>
  <c r="BI30" i="12"/>
  <c r="BO30" i="12"/>
  <c r="BU30" i="12"/>
  <c r="CA30" i="12"/>
  <c r="CG30" i="12"/>
  <c r="CM30" i="12"/>
  <c r="BC31" i="12"/>
  <c r="BI31" i="12"/>
  <c r="BO31" i="12"/>
  <c r="BU31" i="12"/>
  <c r="CA31" i="12"/>
  <c r="CG31" i="12"/>
  <c r="CM31" i="12"/>
  <c r="BC32" i="12"/>
  <c r="BI32" i="12"/>
  <c r="BO32" i="12"/>
  <c r="BU32" i="12"/>
  <c r="CA32" i="12"/>
  <c r="CG32" i="12"/>
  <c r="CM32" i="12"/>
  <c r="BC33" i="12"/>
  <c r="BI33" i="12"/>
  <c r="BO33" i="12"/>
  <c r="BU33" i="12"/>
  <c r="CA33" i="12"/>
  <c r="CG33" i="12"/>
  <c r="CM33" i="12"/>
  <c r="BC34" i="12"/>
  <c r="BI34" i="12"/>
  <c r="BO34" i="12"/>
  <c r="BU34" i="12"/>
  <c r="CA34" i="12"/>
  <c r="CG34" i="12"/>
  <c r="CM34" i="12"/>
  <c r="BC35" i="12"/>
  <c r="BI35" i="12"/>
  <c r="BO35" i="12"/>
  <c r="BU35" i="12"/>
  <c r="CA35" i="12"/>
  <c r="CG35" i="12"/>
  <c r="CM35" i="12"/>
  <c r="BC36" i="12"/>
  <c r="BI36" i="12"/>
  <c r="BO36" i="12"/>
  <c r="BU36" i="12"/>
  <c r="CA36" i="12"/>
  <c r="CG36" i="12"/>
  <c r="CM36" i="12"/>
  <c r="BC37" i="12"/>
  <c r="BI37" i="12"/>
  <c r="BO37" i="12"/>
  <c r="BU37" i="12"/>
  <c r="CA37" i="12"/>
  <c r="CG37" i="12"/>
  <c r="CM37" i="12"/>
  <c r="BC38" i="12"/>
  <c r="BI38" i="12"/>
  <c r="BO38" i="12"/>
  <c r="BU38" i="12"/>
  <c r="CA38" i="12"/>
  <c r="CG38" i="12"/>
  <c r="CM38" i="12"/>
  <c r="BC39" i="12"/>
  <c r="BI39" i="12"/>
  <c r="BO39" i="12"/>
  <c r="BU39" i="12"/>
  <c r="CA39" i="12"/>
  <c r="CG39" i="12"/>
  <c r="CM39" i="12"/>
  <c r="BC40" i="12"/>
  <c r="BI40" i="12"/>
  <c r="BO40" i="12"/>
  <c r="BU40" i="12"/>
  <c r="CA40" i="12"/>
  <c r="CG40" i="12"/>
  <c r="CM40" i="12"/>
  <c r="BC41" i="12"/>
  <c r="BI41" i="12"/>
  <c r="BO41" i="12"/>
  <c r="BU41" i="12"/>
  <c r="CA41" i="12"/>
  <c r="CG41" i="12"/>
  <c r="CM41" i="12"/>
  <c r="BC42" i="12"/>
  <c r="BI42" i="12"/>
  <c r="BO42" i="12"/>
  <c r="BU42" i="12"/>
  <c r="CA42" i="12"/>
  <c r="CG42" i="12"/>
  <c r="CM42" i="12"/>
  <c r="BC43" i="12"/>
  <c r="BI43" i="12"/>
  <c r="BO43" i="12"/>
  <c r="BU43" i="12"/>
  <c r="CA43" i="12"/>
  <c r="CG43" i="12"/>
  <c r="CM43" i="12"/>
  <c r="BC44" i="12"/>
  <c r="BI44" i="12"/>
  <c r="BO44" i="12"/>
  <c r="BU44" i="12"/>
  <c r="CA44" i="12"/>
  <c r="CG44" i="12"/>
  <c r="CM44" i="12"/>
  <c r="BC45" i="12"/>
  <c r="BI45" i="12"/>
  <c r="BO45" i="12"/>
  <c r="BU45" i="12"/>
  <c r="CA45" i="12"/>
  <c r="CG45" i="12"/>
  <c r="CM45" i="12"/>
  <c r="BC46" i="12"/>
  <c r="BI46" i="12"/>
  <c r="BO46" i="12"/>
  <c r="BU46" i="12"/>
  <c r="CA46" i="12"/>
  <c r="CG46" i="12"/>
  <c r="CM46" i="12"/>
  <c r="BC47" i="12"/>
  <c r="BI47" i="12"/>
  <c r="BO47" i="12"/>
  <c r="BU47" i="12"/>
  <c r="CA47" i="12"/>
  <c r="CG47" i="12"/>
  <c r="CM47" i="12"/>
  <c r="BC48" i="12"/>
  <c r="BI48" i="12"/>
  <c r="BO48" i="12"/>
  <c r="BU48" i="12"/>
  <c r="CA48" i="12"/>
  <c r="CG48" i="12"/>
  <c r="CM48" i="12"/>
  <c r="BC49" i="12"/>
  <c r="BI49" i="12"/>
  <c r="BO49" i="12"/>
  <c r="BU49" i="12"/>
  <c r="CA49" i="12"/>
  <c r="CG49" i="12"/>
  <c r="CM49" i="12"/>
  <c r="BC50" i="12"/>
  <c r="BI50" i="12"/>
  <c r="BO50" i="12"/>
  <c r="BU50" i="12"/>
  <c r="CA50" i="12"/>
  <c r="CG50" i="12"/>
  <c r="CM50" i="12"/>
  <c r="BC51" i="12"/>
  <c r="BI51" i="12"/>
  <c r="BO51" i="12"/>
  <c r="BU51" i="12"/>
  <c r="CA51" i="12"/>
  <c r="CG51" i="12"/>
  <c r="CM51" i="12"/>
  <c r="BC52" i="12"/>
  <c r="BI52" i="12"/>
  <c r="BO52" i="12"/>
  <c r="BU52" i="12"/>
  <c r="CA52" i="12"/>
  <c r="CG52" i="12"/>
  <c r="CM52" i="12"/>
  <c r="BC53" i="12"/>
  <c r="BI53" i="12"/>
  <c r="BO53" i="12"/>
  <c r="BU53" i="12"/>
  <c r="CA53" i="12"/>
  <c r="CG53" i="12"/>
  <c r="CM53" i="12"/>
  <c r="BC54" i="12"/>
  <c r="BI54" i="12"/>
  <c r="BO54" i="12"/>
  <c r="BU54" i="12"/>
  <c r="CA54" i="12"/>
  <c r="CG54" i="12"/>
  <c r="CM54" i="12"/>
  <c r="BC55" i="12"/>
  <c r="BI55" i="12"/>
  <c r="BO55" i="12"/>
  <c r="BU55" i="12"/>
  <c r="CA55" i="12"/>
  <c r="CG55" i="12"/>
  <c r="CM55" i="12"/>
  <c r="BC56" i="12"/>
  <c r="BI56" i="12"/>
  <c r="BO56" i="12"/>
  <c r="BU56" i="12"/>
  <c r="CA56" i="12"/>
  <c r="CG56" i="12"/>
  <c r="CM56" i="12"/>
  <c r="BC57" i="12"/>
  <c r="BI57" i="12"/>
  <c r="BO57" i="12"/>
  <c r="BU57" i="12"/>
  <c r="CA57" i="12"/>
  <c r="CG57" i="12"/>
  <c r="CM57" i="12"/>
  <c r="BC58" i="12"/>
  <c r="BI58" i="12"/>
  <c r="BO58" i="12"/>
  <c r="BU58" i="12"/>
  <c r="CA58" i="12"/>
  <c r="CG58" i="12"/>
  <c r="CM58" i="12"/>
  <c r="BC59" i="12"/>
  <c r="BI59" i="12"/>
  <c r="BO59" i="12"/>
  <c r="BU59" i="12"/>
  <c r="CA59" i="12"/>
  <c r="CG59" i="12"/>
  <c r="CM59" i="12"/>
  <c r="BC60" i="12"/>
  <c r="BI60" i="12"/>
  <c r="BO60" i="12"/>
  <c r="BU60" i="12"/>
  <c r="CA60" i="12"/>
  <c r="CG60" i="12"/>
  <c r="CM60" i="12"/>
  <c r="BC61" i="12"/>
  <c r="BI61" i="12"/>
  <c r="BO61" i="12"/>
  <c r="BU61" i="12"/>
  <c r="CA61" i="12"/>
  <c r="CG61" i="12"/>
  <c r="CM61" i="12"/>
  <c r="BC62" i="12"/>
  <c r="BI62" i="12"/>
  <c r="BO62" i="12"/>
  <c r="BU62" i="12"/>
  <c r="CA62" i="12"/>
  <c r="CG62" i="12"/>
  <c r="CM62" i="12"/>
  <c r="BC63" i="12"/>
  <c r="BI63" i="12"/>
  <c r="BO63" i="12"/>
  <c r="BU63" i="12"/>
  <c r="CA63" i="12"/>
  <c r="CG63" i="12"/>
  <c r="CM63" i="12"/>
  <c r="BC64" i="12"/>
  <c r="BI64" i="12"/>
  <c r="BO64" i="12"/>
  <c r="BU64" i="12"/>
  <c r="CA64" i="12"/>
  <c r="CG64" i="12"/>
  <c r="CM64" i="12"/>
  <c r="BC65" i="12"/>
  <c r="BI65" i="12"/>
  <c r="BO65" i="12"/>
  <c r="BU65" i="12"/>
  <c r="CA65" i="12"/>
  <c r="CG65" i="12"/>
  <c r="CM65" i="12"/>
  <c r="BC66" i="12"/>
  <c r="BI66" i="12"/>
  <c r="BO66" i="12"/>
  <c r="BU66" i="12"/>
  <c r="CA66" i="12"/>
  <c r="CG66" i="12"/>
  <c r="CM66" i="12"/>
  <c r="BC67" i="12"/>
  <c r="BI67" i="12"/>
  <c r="BO67" i="12"/>
  <c r="BU67" i="12"/>
  <c r="CA67" i="12"/>
  <c r="CG67" i="12"/>
  <c r="CM67" i="12"/>
  <c r="BC68" i="12"/>
  <c r="BI68" i="12"/>
  <c r="BO68" i="12"/>
  <c r="BU68" i="12"/>
  <c r="CA68" i="12"/>
  <c r="CG68" i="12"/>
  <c r="CM68" i="12"/>
  <c r="BC69" i="12"/>
  <c r="BI69" i="12"/>
  <c r="BO69" i="12"/>
  <c r="BU69" i="12"/>
  <c r="CA69" i="12"/>
  <c r="CG69" i="12"/>
  <c r="CM69" i="12"/>
  <c r="BC70" i="12"/>
  <c r="BI70" i="12"/>
  <c r="BO70" i="12"/>
  <c r="BU70" i="12"/>
  <c r="CA70" i="12"/>
  <c r="CG70" i="12"/>
  <c r="CM70" i="12"/>
  <c r="BC71" i="12"/>
  <c r="BI71" i="12"/>
  <c r="BO71" i="12"/>
  <c r="BU71" i="12"/>
  <c r="CA71" i="12"/>
  <c r="CG71" i="12"/>
  <c r="CM71" i="12"/>
  <c r="BC72" i="12"/>
  <c r="BI72" i="12"/>
  <c r="BO72" i="12"/>
  <c r="BU72" i="12"/>
  <c r="CA72" i="12"/>
  <c r="CG72" i="12"/>
  <c r="CM72" i="12"/>
  <c r="BC73" i="12"/>
  <c r="BI73" i="12"/>
  <c r="BO73" i="12"/>
  <c r="BU73" i="12"/>
  <c r="CA73" i="12"/>
  <c r="CG73" i="12"/>
  <c r="CM73" i="12"/>
  <c r="BC74" i="12"/>
  <c r="BI74" i="12"/>
  <c r="BO74" i="12"/>
  <c r="BU74" i="12"/>
  <c r="CA74" i="12"/>
  <c r="CG74" i="12"/>
  <c r="CM74" i="12"/>
  <c r="BC75" i="12"/>
  <c r="BI75" i="12"/>
  <c r="BO75" i="12"/>
  <c r="BU75" i="12"/>
  <c r="CA75" i="12"/>
  <c r="CG75" i="12"/>
  <c r="CM75" i="12"/>
  <c r="BC76" i="12"/>
  <c r="BI76" i="12"/>
  <c r="BO76" i="12"/>
  <c r="BU76" i="12"/>
  <c r="CA76" i="12"/>
  <c r="CG76" i="12"/>
  <c r="CM76" i="12"/>
  <c r="BC77" i="12"/>
  <c r="BI77" i="12"/>
  <c r="BO77" i="12"/>
  <c r="BU77" i="12"/>
  <c r="CA77" i="12"/>
  <c r="CG77" i="12"/>
  <c r="CM77" i="12"/>
  <c r="BC78" i="12"/>
  <c r="BI78" i="12"/>
  <c r="BO78" i="12"/>
  <c r="BU78" i="12"/>
  <c r="CA78" i="12"/>
  <c r="CG78" i="12"/>
  <c r="CM78" i="12"/>
  <c r="BC79" i="12"/>
  <c r="BI79" i="12"/>
  <c r="BO79" i="12"/>
  <c r="BU79" i="12"/>
  <c r="CA79" i="12"/>
  <c r="CG79" i="12"/>
  <c r="CM79" i="12"/>
  <c r="BC80" i="12"/>
  <c r="BI80" i="12"/>
  <c r="BO80" i="12"/>
  <c r="BU80" i="12"/>
  <c r="CA80" i="12"/>
  <c r="CG80" i="12"/>
  <c r="CM80" i="12"/>
  <c r="BC81" i="12"/>
  <c r="BI81" i="12"/>
  <c r="BO81" i="12"/>
  <c r="BU81" i="12"/>
  <c r="CA81" i="12"/>
  <c r="CG81" i="12"/>
  <c r="CM81" i="12"/>
  <c r="BC82" i="12"/>
  <c r="BI82" i="12"/>
  <c r="BO82" i="12"/>
  <c r="BU82" i="12"/>
  <c r="CA82" i="12"/>
  <c r="CG82" i="12"/>
  <c r="CM82" i="12"/>
  <c r="BC83" i="12"/>
  <c r="BI83" i="12"/>
  <c r="BO83" i="12"/>
  <c r="BU83" i="12"/>
  <c r="CA83" i="12"/>
  <c r="CG83" i="12"/>
  <c r="CM83" i="12"/>
  <c r="BC84" i="12"/>
  <c r="BI84" i="12"/>
  <c r="BO84" i="12"/>
  <c r="BU84" i="12"/>
  <c r="CA84" i="12"/>
  <c r="CG84" i="12"/>
  <c r="CM84" i="12"/>
  <c r="BC85" i="12"/>
  <c r="BI85" i="12"/>
  <c r="BO85" i="12"/>
  <c r="BU85" i="12"/>
  <c r="CA85" i="12"/>
  <c r="CG85" i="12"/>
  <c r="CM85" i="12"/>
  <c r="BC86" i="12"/>
  <c r="BI86" i="12"/>
  <c r="BO86" i="12"/>
  <c r="BU86" i="12"/>
  <c r="CA86" i="12"/>
  <c r="CG86" i="12"/>
  <c r="CM86" i="12"/>
  <c r="BC87" i="12"/>
  <c r="BI87" i="12"/>
  <c r="BO87" i="12"/>
  <c r="BU87" i="12"/>
  <c r="CA87" i="12"/>
  <c r="CG87" i="12"/>
  <c r="CM87" i="12"/>
  <c r="BC88" i="12"/>
  <c r="BI88" i="12"/>
  <c r="BO88" i="12"/>
  <c r="BU88" i="12"/>
  <c r="CA88" i="12"/>
  <c r="CG88" i="12"/>
  <c r="CM88" i="12"/>
  <c r="BC89" i="12"/>
  <c r="BI89" i="12"/>
  <c r="BO89" i="12"/>
  <c r="BU89" i="12"/>
  <c r="CA89" i="12"/>
  <c r="CG89" i="12"/>
  <c r="CM89" i="12"/>
  <c r="BC90" i="12"/>
  <c r="BI90" i="12"/>
  <c r="BO90" i="12"/>
  <c r="BU90" i="12"/>
  <c r="CA90" i="12"/>
  <c r="CG90" i="12"/>
  <c r="CM90" i="12"/>
  <c r="BC91" i="12"/>
  <c r="BI91" i="12"/>
  <c r="BO91" i="12"/>
  <c r="BU91" i="12"/>
  <c r="CA91" i="12"/>
  <c r="CG91" i="12"/>
  <c r="CM91" i="12"/>
  <c r="BC92" i="12"/>
  <c r="BI92" i="12"/>
  <c r="BO92" i="12"/>
  <c r="BU92" i="12"/>
  <c r="CA92" i="12"/>
  <c r="CG92" i="12"/>
  <c r="CM92" i="12"/>
  <c r="BC93" i="12"/>
  <c r="BI93" i="12"/>
  <c r="BO93" i="12"/>
  <c r="BU93" i="12"/>
  <c r="CA93" i="12"/>
  <c r="CG93" i="12"/>
  <c r="CM93" i="12"/>
  <c r="BC94" i="12"/>
  <c r="BI94" i="12"/>
  <c r="BO94" i="12"/>
  <c r="BU94" i="12"/>
  <c r="CA94" i="12"/>
  <c r="CG94" i="12"/>
  <c r="CM94" i="12"/>
  <c r="BC95" i="12"/>
  <c r="BI95" i="12"/>
  <c r="BO95" i="12"/>
  <c r="BU95" i="12"/>
  <c r="CA95" i="12"/>
  <c r="CG95" i="12"/>
  <c r="CM95" i="12"/>
  <c r="BC96" i="12"/>
  <c r="BI96" i="12"/>
  <c r="BO96" i="12"/>
  <c r="BU96" i="12"/>
  <c r="CA96" i="12"/>
  <c r="CG96" i="12"/>
  <c r="CM96" i="12"/>
  <c r="BC97" i="12"/>
  <c r="BI97" i="12"/>
  <c r="BO97" i="12"/>
  <c r="BU97" i="12"/>
  <c r="CA97" i="12"/>
  <c r="CG97" i="12"/>
  <c r="CM97" i="12"/>
  <c r="BC98" i="12"/>
  <c r="BI98" i="12"/>
  <c r="BO98" i="12"/>
  <c r="BU98" i="12"/>
  <c r="CA98" i="12"/>
  <c r="CG98" i="12"/>
  <c r="CM98" i="12"/>
  <c r="BC99" i="12"/>
  <c r="BI99" i="12"/>
  <c r="BO99" i="12"/>
  <c r="BU99" i="12"/>
  <c r="CA99" i="12"/>
  <c r="CG99" i="12"/>
  <c r="CM99" i="12"/>
  <c r="BC100" i="12"/>
  <c r="BI100" i="12"/>
  <c r="BO100" i="12"/>
  <c r="BU100" i="12"/>
  <c r="CA100" i="12"/>
  <c r="CG100" i="12"/>
  <c r="CM100" i="12"/>
  <c r="BC101" i="12"/>
  <c r="BI101" i="12"/>
  <c r="BO101" i="12"/>
  <c r="BU101" i="12"/>
  <c r="CA101" i="12"/>
  <c r="CG101" i="12"/>
  <c r="CM101" i="12"/>
  <c r="BC102" i="12"/>
  <c r="BI102" i="12"/>
  <c r="BO102" i="12"/>
  <c r="BU102" i="12"/>
  <c r="CA102" i="12"/>
  <c r="CG102" i="12"/>
  <c r="CM102" i="12"/>
  <c r="BC103" i="12"/>
  <c r="BI103" i="12"/>
  <c r="BO103" i="12"/>
  <c r="BU103" i="12"/>
  <c r="CA103" i="12"/>
  <c r="CG103" i="12"/>
  <c r="CM103" i="12"/>
  <c r="BC104" i="12"/>
  <c r="BI104" i="12"/>
  <c r="BO104" i="12"/>
  <c r="BU104" i="12"/>
  <c r="CA104" i="12"/>
  <c r="CG104" i="12"/>
  <c r="CM104" i="12"/>
  <c r="BC105" i="12"/>
  <c r="BI105" i="12"/>
  <c r="BO105" i="12"/>
  <c r="BU105" i="12"/>
  <c r="CA105" i="12"/>
  <c r="CG105" i="12"/>
  <c r="CM105" i="12"/>
  <c r="BC106" i="12"/>
  <c r="BI106" i="12"/>
  <c r="BO106" i="12"/>
  <c r="BU106" i="12"/>
  <c r="CA106" i="12"/>
  <c r="CG106" i="12"/>
  <c r="CM106" i="12"/>
  <c r="BC107" i="12"/>
  <c r="BI107" i="12"/>
  <c r="BO107" i="12"/>
  <c r="BU107" i="12"/>
  <c r="CA107" i="12"/>
  <c r="CG107" i="12"/>
  <c r="CM107" i="12"/>
  <c r="BC108" i="12"/>
  <c r="BI108" i="12"/>
  <c r="BO108" i="12"/>
  <c r="BU108" i="12"/>
  <c r="CA108" i="12"/>
  <c r="CG108" i="12"/>
  <c r="CM108" i="12"/>
  <c r="BC109" i="12"/>
  <c r="BI109" i="12"/>
  <c r="BO109" i="12"/>
  <c r="BU109" i="12"/>
  <c r="CA109" i="12"/>
  <c r="CG109" i="12"/>
  <c r="CM109" i="12"/>
  <c r="BC110" i="12"/>
  <c r="BI110" i="12"/>
  <c r="BO110" i="12"/>
  <c r="BU110" i="12"/>
  <c r="CA110" i="12"/>
  <c r="CG110" i="12"/>
  <c r="CM110" i="12"/>
  <c r="BC111" i="12"/>
  <c r="BI111" i="12"/>
  <c r="BO111" i="12"/>
  <c r="BU111" i="12"/>
  <c r="CA111" i="12"/>
  <c r="CG111" i="12"/>
  <c r="CM111" i="12"/>
  <c r="BC112" i="12"/>
  <c r="BI112" i="12"/>
  <c r="BO112" i="12"/>
  <c r="BU112" i="12"/>
  <c r="CA112" i="12"/>
  <c r="CG112" i="12"/>
  <c r="CM112" i="12"/>
  <c r="BC113" i="12"/>
  <c r="BI113" i="12"/>
  <c r="BO113" i="12"/>
  <c r="BU113" i="12"/>
  <c r="CA113" i="12"/>
  <c r="CG113" i="12"/>
  <c r="CM113" i="12"/>
  <c r="BC114" i="12"/>
  <c r="BI114" i="12"/>
  <c r="BO114" i="12"/>
  <c r="BU114" i="12"/>
  <c r="CA114" i="12"/>
  <c r="CG114" i="12"/>
  <c r="CM114" i="12"/>
  <c r="BC115" i="12"/>
  <c r="BI115" i="12"/>
  <c r="BO115" i="12"/>
  <c r="BU115" i="12"/>
  <c r="CA115" i="12"/>
  <c r="CG115" i="12"/>
  <c r="CM115" i="12"/>
  <c r="BC116" i="12"/>
  <c r="BI116" i="12"/>
  <c r="BO116" i="12"/>
  <c r="BU116" i="12"/>
  <c r="CA116" i="12"/>
  <c r="CG116" i="12"/>
  <c r="CM116" i="12"/>
  <c r="BC117" i="12"/>
  <c r="BI117" i="12"/>
  <c r="BO117" i="12"/>
  <c r="BU117" i="12"/>
  <c r="CA117" i="12"/>
  <c r="CG117" i="12"/>
  <c r="CM117" i="12"/>
  <c r="BC118" i="12"/>
  <c r="BI118" i="12"/>
  <c r="BO118" i="12"/>
  <c r="BU118" i="12"/>
  <c r="CA118" i="12"/>
  <c r="CG118" i="12"/>
  <c r="CM118" i="12"/>
  <c r="BC119" i="12"/>
  <c r="BI119" i="12"/>
  <c r="BO119" i="12"/>
  <c r="BU119" i="12"/>
  <c r="CA119" i="12"/>
  <c r="CG119" i="12"/>
  <c r="CM119" i="12"/>
  <c r="BC120" i="12"/>
  <c r="BI120" i="12"/>
  <c r="BO120" i="12"/>
  <c r="BU120" i="12"/>
  <c r="CA120" i="12"/>
  <c r="CG120" i="12"/>
  <c r="CM120" i="12"/>
  <c r="BC121" i="12"/>
  <c r="BI121" i="12"/>
  <c r="BO121" i="12"/>
  <c r="BU121" i="12"/>
  <c r="CA121" i="12"/>
  <c r="CG121" i="12"/>
  <c r="CM121" i="12"/>
  <c r="BC122" i="12"/>
  <c r="BI122" i="12"/>
  <c r="BO122" i="12"/>
  <c r="BU122" i="12"/>
  <c r="CA122" i="12"/>
  <c r="CG122" i="12"/>
  <c r="CM122" i="12"/>
  <c r="BC123" i="12"/>
  <c r="BI123" i="12"/>
  <c r="BO123" i="12"/>
  <c r="BU123" i="12"/>
  <c r="CA123" i="12"/>
  <c r="CG123" i="12"/>
  <c r="CM123" i="12"/>
  <c r="BC124" i="12"/>
  <c r="BI124" i="12"/>
  <c r="BO124" i="12"/>
  <c r="BU124" i="12"/>
  <c r="CA124" i="12"/>
  <c r="CG124" i="12"/>
  <c r="CM124" i="12"/>
  <c r="BC125" i="12"/>
  <c r="BI125" i="12"/>
  <c r="BO125" i="12"/>
  <c r="BU125" i="12"/>
  <c r="CA125" i="12"/>
  <c r="CG125" i="12"/>
  <c r="CM125" i="12"/>
  <c r="BC126" i="12"/>
  <c r="BI126" i="12"/>
  <c r="BO126" i="12"/>
  <c r="BU126" i="12"/>
  <c r="CA126" i="12"/>
  <c r="CG126" i="12"/>
  <c r="CM126" i="12"/>
  <c r="BC127" i="12"/>
  <c r="BI127" i="12"/>
  <c r="BO127" i="12"/>
  <c r="BU127" i="12"/>
  <c r="CA127" i="12"/>
  <c r="CG127" i="12"/>
  <c r="CM127" i="12"/>
  <c r="BC128" i="12"/>
  <c r="BI128" i="12"/>
  <c r="BO128" i="12"/>
  <c r="BU128" i="12"/>
  <c r="CA128" i="12"/>
  <c r="CG128" i="12"/>
  <c r="CM128" i="12"/>
  <c r="BC129" i="12"/>
  <c r="BI129" i="12"/>
  <c r="BO129" i="12"/>
  <c r="BU129" i="12"/>
  <c r="CA129" i="12"/>
  <c r="CG129" i="12"/>
  <c r="CM129" i="12"/>
  <c r="BC130" i="12"/>
  <c r="BI130" i="12"/>
  <c r="BO130" i="12"/>
  <c r="BU130" i="12"/>
  <c r="CA130" i="12"/>
  <c r="CG130" i="12"/>
  <c r="CM130" i="12"/>
  <c r="BC131" i="12"/>
  <c r="BI131" i="12"/>
  <c r="BO131" i="12"/>
  <c r="BU131" i="12"/>
  <c r="CA131" i="12"/>
  <c r="CG131" i="12"/>
  <c r="CM131" i="12"/>
  <c r="BC132" i="12"/>
  <c r="BI132" i="12"/>
  <c r="BO132" i="12"/>
  <c r="BU132" i="12"/>
  <c r="CA132" i="12"/>
  <c r="CG132" i="12"/>
  <c r="CM132" i="12"/>
  <c r="BC133" i="12"/>
  <c r="BI133" i="12"/>
  <c r="BO133" i="12"/>
  <c r="BU133" i="12"/>
  <c r="CA133" i="12"/>
  <c r="CG133" i="12"/>
  <c r="CM133" i="12"/>
  <c r="BC134" i="12"/>
  <c r="BI134" i="12"/>
  <c r="BO134" i="12"/>
  <c r="BU134" i="12"/>
  <c r="CA134" i="12"/>
  <c r="CG134" i="12"/>
  <c r="CM134" i="12"/>
  <c r="BC135" i="12"/>
  <c r="BI135" i="12"/>
  <c r="BO135" i="12"/>
  <c r="BU135" i="12"/>
  <c r="CA135" i="12"/>
  <c r="CG135" i="12"/>
  <c r="CM135" i="12"/>
  <c r="BC136" i="12"/>
  <c r="BI136" i="12"/>
  <c r="BO136" i="12"/>
  <c r="BU136" i="12"/>
  <c r="CA136" i="12"/>
  <c r="CG136" i="12"/>
  <c r="CM136" i="12"/>
  <c r="BC137" i="12"/>
  <c r="BI137" i="12"/>
  <c r="BO137" i="12"/>
  <c r="BU137" i="12"/>
  <c r="CA137" i="12"/>
  <c r="CG137" i="12"/>
  <c r="CM137" i="12"/>
  <c r="BC138" i="12"/>
  <c r="BI138" i="12"/>
  <c r="BO138" i="12"/>
  <c r="BU138" i="12"/>
  <c r="CA138" i="12"/>
  <c r="CG138" i="12"/>
  <c r="CM138" i="12"/>
  <c r="BC139" i="12"/>
  <c r="BI139" i="12"/>
  <c r="BO139" i="12"/>
  <c r="BU139" i="12"/>
  <c r="CA139" i="12"/>
  <c r="CG139" i="12"/>
  <c r="CM139" i="12"/>
  <c r="BC140" i="12"/>
  <c r="BI140" i="12"/>
  <c r="BO140" i="12"/>
  <c r="BU140" i="12"/>
  <c r="CA140" i="12"/>
  <c r="CG140" i="12"/>
  <c r="CM140" i="12"/>
  <c r="BC141" i="12"/>
  <c r="BI141" i="12"/>
  <c r="BO141" i="12"/>
  <c r="BU141" i="12"/>
  <c r="CA141" i="12"/>
  <c r="CG141" i="12"/>
  <c r="CM141" i="12"/>
  <c r="BC142" i="12"/>
  <c r="BI142" i="12"/>
  <c r="BO142" i="12"/>
  <c r="BU142" i="12"/>
  <c r="CA142" i="12"/>
  <c r="CG142" i="12"/>
  <c r="CM142" i="12"/>
  <c r="BC143" i="12"/>
  <c r="BI143" i="12"/>
  <c r="BO143" i="12"/>
  <c r="BU143" i="12"/>
  <c r="CA143" i="12"/>
  <c r="CG143" i="12"/>
  <c r="CM143" i="12"/>
  <c r="BC144" i="12"/>
  <c r="BI144" i="12"/>
  <c r="BO144" i="12"/>
  <c r="BU144" i="12"/>
  <c r="CA144" i="12"/>
  <c r="CG144" i="12"/>
  <c r="CM144" i="12"/>
  <c r="BC145" i="12"/>
  <c r="BI145" i="12"/>
  <c r="BO145" i="12"/>
  <c r="BU145" i="12"/>
  <c r="CA145" i="12"/>
  <c r="CG145" i="12"/>
  <c r="CM145" i="12"/>
  <c r="BC146" i="12"/>
  <c r="BI146" i="12"/>
  <c r="BO146" i="12"/>
  <c r="BU146" i="12"/>
  <c r="CA146" i="12"/>
  <c r="CG146" i="12"/>
  <c r="CM146" i="12"/>
  <c r="BC147" i="12"/>
  <c r="BI147" i="12"/>
  <c r="BO147" i="12"/>
  <c r="BU147" i="12"/>
  <c r="CA147" i="12"/>
  <c r="CG147" i="12"/>
  <c r="CM147" i="12"/>
  <c r="BC148" i="12"/>
  <c r="BI148" i="12"/>
  <c r="BO148" i="12"/>
  <c r="BU148" i="12"/>
  <c r="CA148" i="12"/>
  <c r="CG148" i="12"/>
  <c r="CM148" i="12"/>
  <c r="BC149" i="12"/>
  <c r="BI149" i="12"/>
  <c r="BO149" i="12"/>
  <c r="BU149" i="12"/>
  <c r="CA149" i="12"/>
  <c r="CG149" i="12"/>
  <c r="CM149" i="12"/>
  <c r="BC150" i="12"/>
  <c r="BI150" i="12"/>
  <c r="BO150" i="12"/>
  <c r="BU150" i="12"/>
  <c r="CA150" i="12"/>
  <c r="CG150" i="12"/>
  <c r="CM150" i="12"/>
  <c r="BC151" i="12"/>
  <c r="BI151" i="12"/>
  <c r="BO151" i="12"/>
  <c r="BU151" i="12"/>
  <c r="CA151" i="12"/>
  <c r="CG151" i="12"/>
  <c r="CM151" i="12"/>
  <c r="BC152" i="12"/>
  <c r="BI152" i="12"/>
  <c r="BO152" i="12"/>
  <c r="BU152" i="12"/>
  <c r="CA152" i="12"/>
  <c r="CG152" i="12"/>
  <c r="CM152" i="12"/>
  <c r="BC153" i="12"/>
  <c r="BI153" i="12"/>
  <c r="BO153" i="12"/>
  <c r="BU153" i="12"/>
  <c r="CA153" i="12"/>
  <c r="CG153" i="12"/>
  <c r="CM153" i="12"/>
  <c r="BC154" i="12"/>
  <c r="BI154" i="12"/>
  <c r="BO154" i="12"/>
  <c r="BU154" i="12"/>
  <c r="CA154" i="12"/>
  <c r="CG154" i="12"/>
  <c r="CM154" i="12"/>
  <c r="BC155" i="12"/>
  <c r="BI155" i="12"/>
  <c r="BO155" i="12"/>
  <c r="BU155" i="12"/>
  <c r="CA155" i="12"/>
  <c r="CG155" i="12"/>
  <c r="CM155" i="12"/>
  <c r="BC156" i="12"/>
  <c r="BI156" i="12"/>
  <c r="BO156" i="12"/>
  <c r="BU156" i="12"/>
  <c r="CA156" i="12"/>
  <c r="CG156" i="12"/>
  <c r="CM156" i="12"/>
  <c r="BC157" i="12"/>
  <c r="BI157" i="12"/>
  <c r="BO157" i="12"/>
  <c r="BU157" i="12"/>
  <c r="CA157" i="12"/>
  <c r="CG157" i="12"/>
  <c r="CM157" i="12"/>
  <c r="BC158" i="12"/>
  <c r="BI158" i="12"/>
  <c r="BO158" i="12"/>
  <c r="BU158" i="12"/>
  <c r="CA158" i="12"/>
  <c r="CG158" i="12"/>
  <c r="CM158" i="12"/>
  <c r="BC159" i="12"/>
  <c r="BI159" i="12"/>
  <c r="BO159" i="12"/>
  <c r="BU159" i="12"/>
  <c r="CA159" i="12"/>
  <c r="CG159" i="12"/>
  <c r="CM159" i="12"/>
  <c r="BC160" i="12"/>
  <c r="BI160" i="12"/>
  <c r="BO160" i="12"/>
  <c r="BU160" i="12"/>
  <c r="CA160" i="12"/>
  <c r="CG160" i="12"/>
  <c r="CM160" i="12"/>
  <c r="BC161" i="12"/>
  <c r="BI161" i="12"/>
  <c r="BO161" i="12"/>
  <c r="BU161" i="12"/>
  <c r="CA161" i="12"/>
  <c r="CG161" i="12"/>
  <c r="CM161" i="12"/>
  <c r="BC162" i="12"/>
  <c r="BI162" i="12"/>
  <c r="BO162" i="12"/>
  <c r="BU162" i="12"/>
  <c r="CA162" i="12"/>
  <c r="CG162" i="12"/>
  <c r="CM162" i="12"/>
  <c r="BC163" i="12"/>
  <c r="BI163" i="12"/>
  <c r="BO163" i="12"/>
  <c r="BU163" i="12"/>
  <c r="CA163" i="12"/>
  <c r="CG163" i="12"/>
  <c r="CM163" i="12"/>
  <c r="BC164" i="12"/>
  <c r="BI164" i="12"/>
  <c r="BO164" i="12"/>
  <c r="BU164" i="12"/>
  <c r="CA164" i="12"/>
  <c r="CG164" i="12"/>
  <c r="CM164" i="12"/>
  <c r="BC165" i="12"/>
  <c r="BI165" i="12"/>
  <c r="BO165" i="12"/>
  <c r="BU165" i="12"/>
  <c r="CA165" i="12"/>
  <c r="CG165" i="12"/>
  <c r="CM165" i="12"/>
  <c r="BC166" i="12"/>
  <c r="BI166" i="12"/>
  <c r="BO166" i="12"/>
  <c r="BU166" i="12"/>
  <c r="CA166" i="12"/>
  <c r="CG166" i="12"/>
  <c r="CM166" i="12"/>
  <c r="BC167" i="12"/>
  <c r="BI167" i="12"/>
  <c r="BO167" i="12"/>
  <c r="BU167" i="12"/>
  <c r="CA167" i="12"/>
  <c r="CG167" i="12"/>
  <c r="CM167" i="12"/>
  <c r="BC168" i="12"/>
  <c r="BI168" i="12"/>
  <c r="BO168" i="12"/>
  <c r="BU168" i="12"/>
  <c r="CA168" i="12"/>
  <c r="CG168" i="12"/>
  <c r="CM168" i="12"/>
  <c r="BC169" i="12"/>
  <c r="BI169" i="12"/>
  <c r="BO169" i="12"/>
  <c r="BU169" i="12"/>
  <c r="CA169" i="12"/>
  <c r="CG169" i="12"/>
  <c r="CM169" i="12"/>
  <c r="BC170" i="12"/>
  <c r="BI170" i="12"/>
  <c r="BO170" i="12"/>
  <c r="BU170" i="12"/>
  <c r="CA170" i="12"/>
  <c r="CG170" i="12"/>
  <c r="CM170" i="12"/>
  <c r="BC171" i="12"/>
  <c r="BI171" i="12"/>
  <c r="BO171" i="12"/>
  <c r="BU171" i="12"/>
  <c r="CA171" i="12"/>
  <c r="CG171" i="12"/>
  <c r="CM171" i="12"/>
  <c r="BC172" i="12"/>
  <c r="BI172" i="12"/>
  <c r="BO172" i="12"/>
  <c r="BU172" i="12"/>
  <c r="CA172" i="12"/>
  <c r="CG172" i="12"/>
  <c r="CM172" i="12"/>
  <c r="BC173" i="12"/>
  <c r="BI173" i="12"/>
  <c r="BO173" i="12"/>
  <c r="BU173" i="12"/>
  <c r="CA173" i="12"/>
  <c r="CG173" i="12"/>
  <c r="CM173" i="12"/>
  <c r="BC174" i="12"/>
  <c r="BI174" i="12"/>
  <c r="BO174" i="12"/>
  <c r="BU174" i="12"/>
  <c r="CA174" i="12"/>
  <c r="CG174" i="12"/>
  <c r="CM174" i="12"/>
  <c r="BC175" i="12"/>
  <c r="BI175" i="12"/>
  <c r="BO175" i="12"/>
  <c r="BU175" i="12"/>
  <c r="CA175" i="12"/>
  <c r="CG175" i="12"/>
  <c r="CM175" i="12"/>
  <c r="BC176" i="12"/>
  <c r="BI176" i="12"/>
  <c r="BO176" i="12"/>
  <c r="BU176" i="12"/>
  <c r="CA176" i="12"/>
  <c r="CG176" i="12"/>
  <c r="CM176" i="12"/>
  <c r="BC177" i="12"/>
  <c r="BI177" i="12"/>
  <c r="BO177" i="12"/>
  <c r="BU177" i="12"/>
  <c r="CA177" i="12"/>
  <c r="CG177" i="12"/>
  <c r="CM177" i="12"/>
  <c r="BC178" i="12"/>
  <c r="BI178" i="12"/>
  <c r="BO178" i="12"/>
  <c r="BU178" i="12"/>
  <c r="CA178" i="12"/>
  <c r="CG178" i="12"/>
  <c r="CM178" i="12"/>
  <c r="BC179" i="12"/>
  <c r="BI179" i="12"/>
  <c r="BO179" i="12"/>
  <c r="BU179" i="12"/>
  <c r="CA179" i="12"/>
  <c r="CG179" i="12"/>
  <c r="CM179" i="12"/>
  <c r="BC180" i="12"/>
  <c r="BI180" i="12"/>
  <c r="BO180" i="12"/>
  <c r="BU180" i="12"/>
  <c r="CA180" i="12"/>
  <c r="CG180" i="12"/>
  <c r="CM180" i="12"/>
  <c r="BC181" i="12"/>
  <c r="BI181" i="12"/>
  <c r="BO181" i="12"/>
  <c r="BU181" i="12"/>
  <c r="CA181" i="12"/>
  <c r="CG181" i="12"/>
  <c r="CM181" i="12"/>
  <c r="BC182" i="12"/>
  <c r="BI182" i="12"/>
  <c r="BO182" i="12"/>
  <c r="BU182" i="12"/>
  <c r="CA182" i="12"/>
  <c r="CG182" i="12"/>
  <c r="CM182" i="12"/>
  <c r="BC183" i="12"/>
  <c r="BI183" i="12"/>
  <c r="BO183" i="12"/>
  <c r="BU183" i="12"/>
  <c r="CA183" i="12"/>
  <c r="CG183" i="12"/>
  <c r="CM183" i="12"/>
  <c r="BC184" i="12"/>
  <c r="BI184" i="12"/>
  <c r="BO184" i="12"/>
  <c r="BU184" i="12"/>
  <c r="CA184" i="12"/>
  <c r="CG184" i="12"/>
  <c r="CM184" i="12"/>
  <c r="BC185" i="12"/>
  <c r="BI185" i="12"/>
  <c r="BO185" i="12"/>
  <c r="BU185" i="12"/>
  <c r="CA185" i="12"/>
  <c r="CG185" i="12"/>
  <c r="CM185" i="12"/>
  <c r="BC186" i="12"/>
  <c r="BI186" i="12"/>
  <c r="BO186" i="12"/>
  <c r="BU186" i="12"/>
  <c r="CA186" i="12"/>
  <c r="CG186" i="12"/>
  <c r="CM186" i="12"/>
  <c r="BC187" i="12"/>
  <c r="BI187" i="12"/>
  <c r="BO187" i="12"/>
  <c r="BU187" i="12"/>
  <c r="CA187" i="12"/>
  <c r="CG187" i="12"/>
  <c r="CM187" i="12"/>
  <c r="BC188" i="12"/>
  <c r="BI188" i="12"/>
  <c r="BO188" i="12"/>
  <c r="BU188" i="12"/>
  <c r="CA188" i="12"/>
  <c r="CG188" i="12"/>
  <c r="CM188" i="12"/>
  <c r="BC189" i="12"/>
  <c r="BI189" i="12"/>
  <c r="BO189" i="12"/>
  <c r="BU189" i="12"/>
  <c r="CA189" i="12"/>
  <c r="CG189" i="12"/>
  <c r="CM189" i="12"/>
  <c r="BC190" i="12"/>
  <c r="BI190" i="12"/>
  <c r="BO190" i="12"/>
  <c r="BU190" i="12"/>
  <c r="CA190" i="12"/>
  <c r="CG190" i="12"/>
  <c r="CM190" i="12"/>
  <c r="BC191" i="12"/>
  <c r="BI191" i="12"/>
  <c r="BO191" i="12"/>
  <c r="BU191" i="12"/>
  <c r="CA191" i="12"/>
  <c r="CG191" i="12"/>
  <c r="CM191" i="12"/>
  <c r="BC192" i="12"/>
  <c r="BI192" i="12"/>
  <c r="BO192" i="12"/>
  <c r="BU192" i="12"/>
  <c r="CA192" i="12"/>
  <c r="CG192" i="12"/>
  <c r="CM192" i="12"/>
  <c r="BC193" i="12"/>
  <c r="BI193" i="12"/>
  <c r="BO193" i="12"/>
  <c r="BU193" i="12"/>
  <c r="CA193" i="12"/>
  <c r="CG193" i="12"/>
  <c r="CM193" i="12"/>
  <c r="BC194" i="12"/>
  <c r="BI194" i="12"/>
  <c r="BO194" i="12"/>
  <c r="BU194" i="12"/>
  <c r="CA194" i="12"/>
  <c r="CG194" i="12"/>
  <c r="CM194" i="12"/>
  <c r="BC195" i="12"/>
  <c r="BI195" i="12"/>
  <c r="BO195" i="12"/>
  <c r="BU195" i="12"/>
  <c r="CA195" i="12"/>
  <c r="CG195" i="12"/>
  <c r="CM195" i="12"/>
  <c r="BC196" i="12"/>
  <c r="BI196" i="12"/>
  <c r="BO196" i="12"/>
  <c r="BU196" i="12"/>
  <c r="CA196" i="12"/>
  <c r="CG196" i="12"/>
  <c r="CM196" i="12"/>
  <c r="BC197" i="12"/>
  <c r="BI197" i="12"/>
  <c r="BO197" i="12"/>
  <c r="BU197" i="12"/>
  <c r="CA197" i="12"/>
  <c r="CG197" i="12"/>
  <c r="CM197" i="12"/>
  <c r="BC198" i="12"/>
  <c r="BI198" i="12"/>
  <c r="BO198" i="12"/>
  <c r="BU198" i="12"/>
  <c r="CA198" i="12"/>
  <c r="CG198" i="12"/>
  <c r="CM198" i="12"/>
  <c r="BC199" i="12"/>
  <c r="BI199" i="12"/>
  <c r="BO199" i="12"/>
  <c r="BU199" i="12"/>
  <c r="CA199" i="12"/>
  <c r="CG199" i="12"/>
  <c r="CM199" i="12"/>
  <c r="BC200" i="12"/>
  <c r="BI200" i="12"/>
  <c r="BO200" i="12"/>
  <c r="BU200" i="12"/>
  <c r="CA200" i="12"/>
  <c r="CG200" i="12"/>
  <c r="CM200" i="12"/>
  <c r="BC201" i="12"/>
  <c r="BI201" i="12"/>
  <c r="BO201" i="12"/>
  <c r="BU201" i="12"/>
  <c r="CA201" i="12"/>
  <c r="CG201" i="12"/>
  <c r="CM201" i="12"/>
  <c r="BC202" i="12"/>
  <c r="BI202" i="12"/>
  <c r="BO202" i="12"/>
  <c r="BU202" i="12"/>
  <c r="CA202" i="12"/>
  <c r="CG202" i="12"/>
  <c r="CM202" i="12"/>
  <c r="BC203" i="12"/>
  <c r="BI203" i="12"/>
  <c r="BO203" i="12"/>
  <c r="BU203" i="12"/>
  <c r="CA203" i="12"/>
  <c r="CG203" i="12"/>
  <c r="CM203" i="12"/>
  <c r="BC204" i="12"/>
  <c r="BI204" i="12"/>
  <c r="BO204" i="12"/>
  <c r="BU204" i="12"/>
  <c r="CA204" i="12"/>
  <c r="CG204" i="12"/>
  <c r="CM204" i="12"/>
  <c r="BC205" i="12"/>
  <c r="BI205" i="12"/>
  <c r="BO205" i="12"/>
  <c r="BU205" i="12"/>
  <c r="CA205" i="12"/>
  <c r="CG205" i="12"/>
  <c r="CM205" i="12"/>
  <c r="BC206" i="12"/>
  <c r="BI206" i="12"/>
  <c r="BO206" i="12"/>
  <c r="BU206" i="12"/>
  <c r="CA206" i="12"/>
  <c r="CG206" i="12"/>
  <c r="CM206" i="12"/>
  <c r="BC207" i="12"/>
  <c r="BI207" i="12"/>
  <c r="BO207" i="12"/>
  <c r="BU207" i="12"/>
  <c r="CA207" i="12"/>
  <c r="CG207" i="12"/>
  <c r="CM207" i="12"/>
  <c r="BC208" i="12"/>
  <c r="BI208" i="12"/>
  <c r="BO208" i="12"/>
  <c r="BU208" i="12"/>
  <c r="CA208" i="12"/>
  <c r="CG208" i="12"/>
  <c r="CM208" i="12"/>
  <c r="BC209" i="12"/>
  <c r="BI209" i="12"/>
  <c r="BO209" i="12"/>
  <c r="BU209" i="12"/>
  <c r="CA209" i="12"/>
  <c r="CG209" i="12"/>
  <c r="CM209" i="12"/>
  <c r="BC210" i="12"/>
  <c r="BI210" i="12"/>
  <c r="BO210" i="12"/>
  <c r="BU210" i="12"/>
  <c r="CA210" i="12"/>
  <c r="CG210" i="12"/>
  <c r="CM210" i="12"/>
  <c r="BC211" i="12"/>
  <c r="BI211" i="12"/>
  <c r="BO211" i="12"/>
  <c r="BU211" i="12"/>
  <c r="CA211" i="12"/>
  <c r="CG211" i="12"/>
  <c r="CM211" i="12"/>
  <c r="BC212" i="12"/>
  <c r="BI212" i="12"/>
  <c r="BO212" i="12"/>
  <c r="BU212" i="12"/>
  <c r="CA212" i="12"/>
  <c r="CG212" i="12"/>
  <c r="CM212" i="12"/>
  <c r="BC213" i="12"/>
  <c r="BI213" i="12"/>
  <c r="BO213" i="12"/>
  <c r="BU213" i="12"/>
  <c r="CA213" i="12"/>
  <c r="CG213" i="12"/>
  <c r="CM213" i="12"/>
  <c r="BC214" i="12"/>
  <c r="BI214" i="12"/>
  <c r="BO214" i="12"/>
  <c r="BU214" i="12"/>
  <c r="CA214" i="12"/>
  <c r="CG214" i="12"/>
  <c r="CM214" i="12"/>
  <c r="BC215" i="12"/>
  <c r="BI215" i="12"/>
  <c r="BO215" i="12"/>
  <c r="BU215" i="12"/>
  <c r="CA215" i="12"/>
  <c r="CG215" i="12"/>
  <c r="CM215" i="12"/>
  <c r="BC216" i="12"/>
  <c r="BI216" i="12"/>
  <c r="BO216" i="12"/>
  <c r="BU216" i="12"/>
  <c r="CA216" i="12"/>
  <c r="CG216" i="12"/>
  <c r="CM216" i="12"/>
  <c r="BC217" i="12"/>
  <c r="BI217" i="12"/>
  <c r="BO217" i="12"/>
  <c r="BU217" i="12"/>
  <c r="CA217" i="12"/>
  <c r="CG217" i="12"/>
  <c r="CM217" i="12"/>
  <c r="BC218" i="12"/>
  <c r="BI218" i="12"/>
  <c r="BO218" i="12"/>
  <c r="BU218" i="12"/>
  <c r="CA218" i="12"/>
  <c r="CG218" i="12"/>
  <c r="CM218" i="12"/>
  <c r="BC219" i="12"/>
  <c r="BI219" i="12"/>
  <c r="BO219" i="12"/>
  <c r="BU219" i="12"/>
  <c r="CA219" i="12"/>
  <c r="CG219" i="12"/>
  <c r="CM219" i="12"/>
  <c r="BC220" i="12"/>
  <c r="BI220" i="12"/>
  <c r="BO220" i="12"/>
  <c r="BU220" i="12"/>
  <c r="CA220" i="12"/>
  <c r="CG220" i="12"/>
  <c r="CM220" i="12"/>
  <c r="BC221" i="12"/>
  <c r="BI221" i="12"/>
  <c r="BO221" i="12"/>
  <c r="BU221" i="12"/>
  <c r="CA221" i="12"/>
  <c r="CG221" i="12"/>
  <c r="CM221" i="12"/>
  <c r="BC222" i="12"/>
  <c r="BI222" i="12"/>
  <c r="BO222" i="12"/>
  <c r="BU222" i="12"/>
  <c r="CA222" i="12"/>
  <c r="CG222" i="12"/>
  <c r="CM222" i="12"/>
  <c r="BC223" i="12"/>
  <c r="BI223" i="12"/>
  <c r="BO223" i="12"/>
  <c r="BU223" i="12"/>
  <c r="CA223" i="12"/>
  <c r="CG223" i="12"/>
  <c r="CM223" i="12"/>
  <c r="BC224" i="12"/>
  <c r="BI224" i="12"/>
  <c r="BO224" i="12"/>
  <c r="BU224" i="12"/>
  <c r="CA224" i="12"/>
  <c r="CG224" i="12"/>
  <c r="CM224" i="12"/>
  <c r="BC225" i="12"/>
  <c r="BI225" i="12"/>
  <c r="BO225" i="12"/>
  <c r="BU225" i="12"/>
  <c r="CA225" i="12"/>
  <c r="CG225" i="12"/>
  <c r="CM225" i="12"/>
  <c r="BC226" i="12"/>
  <c r="BI226" i="12"/>
  <c r="BO226" i="12"/>
  <c r="BU226" i="12"/>
  <c r="CA226" i="12"/>
  <c r="CG226" i="12"/>
  <c r="CM226" i="12"/>
  <c r="BC227" i="12"/>
  <c r="BI227" i="12"/>
  <c r="BO227" i="12"/>
  <c r="BU227" i="12"/>
  <c r="CA227" i="12"/>
  <c r="CG227" i="12"/>
  <c r="CM227" i="12"/>
  <c r="BC228" i="12"/>
  <c r="BI228" i="12"/>
  <c r="BO228" i="12"/>
  <c r="BU228" i="12"/>
  <c r="CA228" i="12"/>
  <c r="CG228" i="12"/>
  <c r="CM228" i="12"/>
  <c r="BC229" i="12"/>
  <c r="BI229" i="12"/>
  <c r="BO229" i="12"/>
  <c r="BU229" i="12"/>
  <c r="CA229" i="12"/>
  <c r="CG229" i="12"/>
  <c r="CM229" i="12"/>
  <c r="BC230" i="12"/>
  <c r="BI230" i="12"/>
  <c r="BO230" i="12"/>
  <c r="BU230" i="12"/>
  <c r="CA230" i="12"/>
  <c r="CG230" i="12"/>
  <c r="CM230" i="12"/>
  <c r="BC231" i="12"/>
  <c r="BI231" i="12"/>
  <c r="BO231" i="12"/>
  <c r="BU231" i="12"/>
  <c r="CA231" i="12"/>
  <c r="CG231" i="12"/>
  <c r="CM231" i="12"/>
  <c r="BC232" i="12"/>
  <c r="BI232" i="12"/>
  <c r="BO232" i="12"/>
  <c r="BU232" i="12"/>
  <c r="CA232" i="12"/>
  <c r="CG232" i="12"/>
  <c r="CM232" i="12"/>
  <c r="BC233" i="12"/>
  <c r="BI233" i="12"/>
  <c r="BO233" i="12"/>
  <c r="BU233" i="12"/>
  <c r="CA233" i="12"/>
  <c r="CG233" i="12"/>
  <c r="CM233" i="12"/>
  <c r="BC234" i="12"/>
  <c r="BI234" i="12"/>
  <c r="BO234" i="12"/>
  <c r="BU234" i="12"/>
  <c r="CA234" i="12"/>
  <c r="CG234" i="12"/>
  <c r="CM234" i="12"/>
  <c r="BC235" i="12"/>
  <c r="BI235" i="12"/>
  <c r="BO235" i="12"/>
  <c r="BU235" i="12"/>
  <c r="CA235" i="12"/>
  <c r="CG235" i="12"/>
  <c r="CM235" i="12"/>
  <c r="BC236" i="12"/>
  <c r="BI236" i="12"/>
  <c r="BO236" i="12"/>
  <c r="BU236" i="12"/>
  <c r="CA236" i="12"/>
  <c r="CG236" i="12"/>
  <c r="CM236" i="12"/>
  <c r="BC237" i="12"/>
  <c r="BI237" i="12"/>
  <c r="BO237" i="12"/>
  <c r="BU237" i="12"/>
  <c r="CA237" i="12"/>
  <c r="CG237" i="12"/>
  <c r="CM237" i="12"/>
  <c r="BC238" i="12"/>
  <c r="BI238" i="12"/>
  <c r="BO238" i="12"/>
  <c r="BU238" i="12"/>
  <c r="CA238" i="12"/>
  <c r="CG238" i="12"/>
  <c r="CM238" i="12"/>
  <c r="BC239" i="12"/>
  <c r="BI239" i="12"/>
  <c r="BO239" i="12"/>
  <c r="BU239" i="12"/>
  <c r="CA239" i="12"/>
  <c r="CG239" i="12"/>
  <c r="CM239" i="12"/>
  <c r="BC240" i="12"/>
  <c r="BI240" i="12"/>
  <c r="BO240" i="12"/>
  <c r="BU240" i="12"/>
  <c r="CA240" i="12"/>
  <c r="CG240" i="12"/>
  <c r="CM240" i="12"/>
  <c r="BC241" i="12"/>
  <c r="BI241" i="12"/>
  <c r="BO241" i="12"/>
  <c r="BU241" i="12"/>
  <c r="CA241" i="12"/>
  <c r="CG241" i="12"/>
  <c r="CM241" i="12"/>
  <c r="BC242" i="12"/>
  <c r="BI242" i="12"/>
  <c r="BO242" i="12"/>
  <c r="BU242" i="12"/>
  <c r="CA242" i="12"/>
  <c r="CG242" i="12"/>
  <c r="CM242" i="12"/>
  <c r="BC243" i="12"/>
  <c r="BI243" i="12"/>
  <c r="BO243" i="12"/>
  <c r="BU243" i="12"/>
  <c r="CA243" i="12"/>
  <c r="CG243" i="12"/>
  <c r="CM243" i="12"/>
  <c r="BC244" i="12"/>
  <c r="BI244" i="12"/>
  <c r="BO244" i="12"/>
  <c r="BU244" i="12"/>
  <c r="CA244" i="12"/>
  <c r="CG244" i="12"/>
  <c r="CM244" i="12"/>
  <c r="BC245" i="12"/>
  <c r="BI245" i="12"/>
  <c r="BO245" i="12"/>
  <c r="BU245" i="12"/>
  <c r="CA245" i="12"/>
  <c r="CG245" i="12"/>
  <c r="CM245" i="12"/>
  <c r="BC246" i="12"/>
  <c r="BI246" i="12"/>
  <c r="BO246" i="12"/>
  <c r="BU246" i="12"/>
  <c r="CA246" i="12"/>
  <c r="CG246" i="12"/>
  <c r="CM246" i="12"/>
  <c r="BC247" i="12"/>
  <c r="BI247" i="12"/>
  <c r="BO247" i="12"/>
  <c r="BU247" i="12"/>
  <c r="CA247" i="12"/>
  <c r="CG247" i="12"/>
  <c r="CM247" i="12"/>
  <c r="BC248" i="12"/>
  <c r="BI248" i="12"/>
  <c r="BO248" i="12"/>
  <c r="BU248" i="12"/>
  <c r="CA248" i="12"/>
  <c r="CG248" i="12"/>
  <c r="CM248" i="12"/>
  <c r="BC249" i="12"/>
  <c r="BI249" i="12"/>
  <c r="BO249" i="12"/>
  <c r="BU249" i="12"/>
  <c r="CA249" i="12"/>
  <c r="CG249" i="12"/>
  <c r="CM249" i="12"/>
  <c r="BC250" i="12"/>
  <c r="BI250" i="12"/>
  <c r="BO250" i="12"/>
  <c r="BU250" i="12"/>
  <c r="CA250" i="12"/>
  <c r="CG250" i="12"/>
  <c r="CM250" i="12"/>
  <c r="BC251" i="12"/>
  <c r="BI251" i="12"/>
  <c r="BO251" i="12"/>
  <c r="BU251" i="12"/>
  <c r="CA251" i="12"/>
  <c r="CG251" i="12"/>
  <c r="CM251" i="12"/>
  <c r="BC252" i="12"/>
  <c r="BI252" i="12"/>
  <c r="BO252" i="12"/>
  <c r="BU252" i="12"/>
  <c r="CA252" i="12"/>
  <c r="CG252" i="12"/>
  <c r="CM252" i="12"/>
  <c r="BC253" i="12"/>
  <c r="BI253" i="12"/>
  <c r="BO253" i="12"/>
  <c r="BU253" i="12"/>
  <c r="CA253" i="12"/>
  <c r="CG253" i="12"/>
  <c r="CM253" i="12"/>
  <c r="BC254" i="12"/>
  <c r="BI254" i="12"/>
  <c r="BO254" i="12"/>
  <c r="BU254" i="12"/>
  <c r="CA254" i="12"/>
  <c r="CG254" i="12"/>
  <c r="CM254" i="12"/>
  <c r="BC255" i="12"/>
  <c r="BI255" i="12"/>
  <c r="BO255" i="12"/>
  <c r="BU255" i="12"/>
  <c r="CA255" i="12"/>
  <c r="CG255" i="12"/>
  <c r="CM255" i="12"/>
  <c r="BC256" i="12"/>
  <c r="BI256" i="12"/>
  <c r="BO256" i="12"/>
  <c r="BU256" i="12"/>
  <c r="CA256" i="12"/>
  <c r="CG256" i="12"/>
  <c r="CM256" i="12"/>
  <c r="BC257" i="12"/>
  <c r="BI257" i="12"/>
  <c r="BO257" i="12"/>
  <c r="BU257" i="12"/>
  <c r="CA257" i="12"/>
  <c r="CG257" i="12"/>
  <c r="CM257" i="12"/>
  <c r="BC258" i="12"/>
  <c r="BI258" i="12"/>
  <c r="BO258" i="12"/>
  <c r="BU258" i="12"/>
  <c r="CA258" i="12"/>
  <c r="CG258" i="12"/>
  <c r="CM258" i="12"/>
  <c r="BC259" i="12"/>
  <c r="BI259" i="12"/>
  <c r="BO259" i="12"/>
  <c r="BU259" i="12"/>
  <c r="CA259" i="12"/>
  <c r="CG259" i="12"/>
  <c r="CM259" i="12"/>
  <c r="BC260" i="12"/>
  <c r="BI260" i="12"/>
  <c r="BO260" i="12"/>
  <c r="BU260" i="12"/>
  <c r="CA260" i="12"/>
  <c r="CG260" i="12"/>
  <c r="CM260" i="12"/>
  <c r="BC261" i="12"/>
  <c r="BI261" i="12"/>
  <c r="BO261" i="12"/>
  <c r="BU261" i="12"/>
  <c r="CA261" i="12"/>
  <c r="CG261" i="12"/>
  <c r="CM261" i="12"/>
  <c r="BC262" i="12"/>
  <c r="BI262" i="12"/>
  <c r="BO262" i="12"/>
  <c r="BU262" i="12"/>
  <c r="CA262" i="12"/>
  <c r="CG262" i="12"/>
  <c r="CM262" i="12"/>
  <c r="BC263" i="12"/>
  <c r="BI263" i="12"/>
  <c r="BO263" i="12"/>
  <c r="BU263" i="12"/>
  <c r="CA263" i="12"/>
  <c r="CG263" i="12"/>
  <c r="CM263" i="12"/>
  <c r="BC264" i="12"/>
  <c r="BI264" i="12"/>
  <c r="BO264" i="12"/>
  <c r="BU264" i="12"/>
  <c r="CA264" i="12"/>
  <c r="CG264" i="12"/>
  <c r="CM264" i="12"/>
  <c r="BC265" i="12"/>
  <c r="BI265" i="12"/>
  <c r="BO265" i="12"/>
  <c r="BU265" i="12"/>
  <c r="CA265" i="12"/>
  <c r="CG265" i="12"/>
  <c r="CM265" i="12"/>
  <c r="BC266" i="12"/>
  <c r="BI266" i="12"/>
  <c r="BO266" i="12"/>
  <c r="BU266" i="12"/>
  <c r="CA266" i="12"/>
  <c r="CG266" i="12"/>
  <c r="CM266" i="12"/>
  <c r="BC267" i="12"/>
  <c r="BI267" i="12"/>
  <c r="BO267" i="12"/>
  <c r="BU267" i="12"/>
  <c r="CA267" i="12"/>
  <c r="CG267" i="12"/>
  <c r="CM267" i="12"/>
  <c r="BC268" i="12"/>
  <c r="BI268" i="12"/>
  <c r="BO268" i="12"/>
  <c r="BU268" i="12"/>
  <c r="CA268" i="12"/>
  <c r="CG268" i="12"/>
  <c r="CM268" i="12"/>
  <c r="BC269" i="12"/>
  <c r="BI269" i="12"/>
  <c r="BO269" i="12"/>
  <c r="BU269" i="12"/>
  <c r="CA269" i="12"/>
  <c r="CG269" i="12"/>
  <c r="CM269" i="12"/>
  <c r="BC270" i="12"/>
  <c r="BI270" i="12"/>
  <c r="BO270" i="12"/>
  <c r="BU270" i="12"/>
  <c r="CA270" i="12"/>
  <c r="CG270" i="12"/>
  <c r="CM270" i="12"/>
  <c r="BC271" i="12"/>
  <c r="BI271" i="12"/>
  <c r="BO271" i="12"/>
  <c r="BU271" i="12"/>
  <c r="CA271" i="12"/>
  <c r="CG271" i="12"/>
  <c r="CM271" i="12"/>
  <c r="BC272" i="12"/>
  <c r="BI272" i="12"/>
  <c r="BO272" i="12"/>
  <c r="BU272" i="12"/>
  <c r="CA272" i="12"/>
  <c r="CG272" i="12"/>
  <c r="CM272" i="12"/>
  <c r="BC273" i="12"/>
  <c r="BI273" i="12"/>
  <c r="BO273" i="12"/>
  <c r="BU273" i="12"/>
  <c r="CA273" i="12"/>
  <c r="CG273" i="12"/>
  <c r="CM273" i="12"/>
  <c r="BC274" i="12"/>
  <c r="BI274" i="12"/>
  <c r="BO274" i="12"/>
  <c r="BU274" i="12"/>
  <c r="CA274" i="12"/>
  <c r="CG274" i="12"/>
  <c r="CM274" i="12"/>
  <c r="BC275" i="12"/>
  <c r="BI275" i="12"/>
  <c r="BO275" i="12"/>
  <c r="BU275" i="12"/>
  <c r="CA275" i="12"/>
  <c r="CG275" i="12"/>
  <c r="CM275" i="12"/>
  <c r="BC276" i="12"/>
  <c r="BI276" i="12"/>
  <c r="BO276" i="12"/>
  <c r="BU276" i="12"/>
  <c r="CA276" i="12"/>
  <c r="CG276" i="12"/>
  <c r="CM276" i="12"/>
  <c r="BC277" i="12"/>
  <c r="BI277" i="12"/>
  <c r="BO277" i="12"/>
  <c r="BU277" i="12"/>
  <c r="CA277" i="12"/>
  <c r="CG277" i="12"/>
  <c r="CM277" i="12"/>
  <c r="BC278" i="12"/>
  <c r="BI278" i="12"/>
  <c r="BO278" i="12"/>
  <c r="BU278" i="12"/>
  <c r="CA278" i="12"/>
  <c r="CG278" i="12"/>
  <c r="CM278" i="12"/>
  <c r="BC279" i="12"/>
  <c r="BI279" i="12"/>
  <c r="BO279" i="12"/>
  <c r="BU279" i="12"/>
  <c r="CA279" i="12"/>
  <c r="CG279" i="12"/>
  <c r="CM279" i="12"/>
  <c r="BC280" i="12"/>
  <c r="BI280" i="12"/>
  <c r="BO280" i="12"/>
  <c r="BU280" i="12"/>
  <c r="CA280" i="12"/>
  <c r="CG280" i="12"/>
  <c r="CM280" i="12"/>
  <c r="BC281" i="12"/>
  <c r="BI281" i="12"/>
  <c r="BO281" i="12"/>
  <c r="BU281" i="12"/>
  <c r="CA281" i="12"/>
  <c r="CG281" i="12"/>
  <c r="CM281" i="12"/>
  <c r="BC282" i="12"/>
  <c r="BI282" i="12"/>
  <c r="BO282" i="12"/>
  <c r="BU282" i="12"/>
  <c r="CA282" i="12"/>
  <c r="CG282" i="12"/>
  <c r="CM282" i="12"/>
  <c r="BC283" i="12"/>
  <c r="BI283" i="12"/>
  <c r="BO283" i="12"/>
  <c r="BU283" i="12"/>
  <c r="CA283" i="12"/>
  <c r="CG283" i="12"/>
  <c r="CM283" i="12"/>
  <c r="BC284" i="12"/>
  <c r="BI284" i="12"/>
  <c r="BO284" i="12"/>
  <c r="BU284" i="12"/>
  <c r="CA284" i="12"/>
  <c r="CG284" i="12"/>
  <c r="CM284" i="12"/>
  <c r="BC285" i="12"/>
  <c r="BI285" i="12"/>
  <c r="BO285" i="12"/>
  <c r="BU285" i="12"/>
  <c r="CA285" i="12"/>
  <c r="CG285" i="12"/>
  <c r="CM285" i="12"/>
  <c r="BC286" i="12"/>
  <c r="BI286" i="12"/>
  <c r="BO286" i="12"/>
  <c r="BU286" i="12"/>
  <c r="CA286" i="12"/>
  <c r="CG286" i="12"/>
  <c r="CM286" i="12"/>
  <c r="BC287" i="12"/>
  <c r="BI287" i="12"/>
  <c r="BO287" i="12"/>
  <c r="BU287" i="12"/>
  <c r="CA287" i="12"/>
  <c r="CG287" i="12"/>
  <c r="CM287" i="12"/>
  <c r="BC288" i="12"/>
  <c r="BI288" i="12"/>
  <c r="BO288" i="12"/>
  <c r="BU288" i="12"/>
  <c r="CA288" i="12"/>
  <c r="CG288" i="12"/>
  <c r="CM288" i="12"/>
  <c r="BC289" i="12"/>
  <c r="BI289" i="12"/>
  <c r="BO289" i="12"/>
  <c r="BU289" i="12"/>
  <c r="CA289" i="12"/>
  <c r="CG289" i="12"/>
  <c r="CM289" i="12"/>
  <c r="BC290" i="12"/>
  <c r="BI290" i="12"/>
  <c r="BO290" i="12"/>
  <c r="BU290" i="12"/>
  <c r="CA290" i="12"/>
  <c r="CG290" i="12"/>
  <c r="CM290" i="12"/>
  <c r="BC291" i="12"/>
  <c r="BI291" i="12"/>
  <c r="BO291" i="12"/>
  <c r="BU291" i="12"/>
  <c r="CA291" i="12"/>
  <c r="CG291" i="12"/>
  <c r="CM291" i="12"/>
  <c r="BC292" i="12"/>
  <c r="BI292" i="12"/>
  <c r="BO292" i="12"/>
  <c r="BU292" i="12"/>
  <c r="CA292" i="12"/>
  <c r="CG292" i="12"/>
  <c r="CM292" i="12"/>
  <c r="BC293" i="12"/>
  <c r="BI293" i="12"/>
  <c r="BO293" i="12"/>
  <c r="BU293" i="12"/>
  <c r="CA293" i="12"/>
  <c r="CG293" i="12"/>
  <c r="CM293" i="12"/>
  <c r="BC294" i="12"/>
  <c r="BI294" i="12"/>
  <c r="BO294" i="12"/>
  <c r="BU294" i="12"/>
  <c r="CA294" i="12"/>
  <c r="CG294" i="12"/>
  <c r="CM294" i="12"/>
  <c r="BC295" i="12"/>
  <c r="BI295" i="12"/>
  <c r="BO295" i="12"/>
  <c r="BU295" i="12"/>
  <c r="CA295" i="12"/>
  <c r="CG295" i="12"/>
  <c r="CM295" i="12"/>
  <c r="BC296" i="12"/>
  <c r="BI296" i="12"/>
  <c r="BO296" i="12"/>
  <c r="BU296" i="12"/>
  <c r="CA296" i="12"/>
  <c r="CG296" i="12"/>
  <c r="CM296" i="12"/>
  <c r="BC297" i="12"/>
  <c r="BI297" i="12"/>
  <c r="BO297" i="12"/>
  <c r="BU297" i="12"/>
  <c r="CA297" i="12"/>
  <c r="CG297" i="12"/>
  <c r="CM297" i="12"/>
  <c r="BC298" i="12"/>
  <c r="BI298" i="12"/>
  <c r="BO298" i="12"/>
  <c r="BU298" i="12"/>
  <c r="CA298" i="12"/>
  <c r="CG298" i="12"/>
  <c r="CM298" i="12"/>
  <c r="BC299" i="12"/>
  <c r="BI299" i="12"/>
  <c r="BO299" i="12"/>
  <c r="BU299" i="12"/>
  <c r="CA299" i="12"/>
  <c r="CG299" i="12"/>
  <c r="CM299" i="12"/>
  <c r="BC300" i="12"/>
  <c r="BI300" i="12"/>
  <c r="BO300" i="12"/>
  <c r="BU300" i="12"/>
  <c r="CA300" i="12"/>
  <c r="CG300" i="12"/>
  <c r="CM300" i="12"/>
  <c r="BC301" i="12"/>
  <c r="BI301" i="12"/>
  <c r="BO301" i="12"/>
  <c r="BU301" i="12"/>
  <c r="CA301" i="12"/>
  <c r="CG301" i="12"/>
  <c r="CM301" i="12"/>
  <c r="BC302" i="12"/>
  <c r="BI302" i="12"/>
  <c r="BO302" i="12"/>
  <c r="BU302" i="12"/>
  <c r="CA302" i="12"/>
  <c r="CG302" i="12"/>
  <c r="CM302" i="12"/>
  <c r="BC303" i="12"/>
  <c r="BI303" i="12"/>
  <c r="BO303" i="12"/>
  <c r="BU303" i="12"/>
  <c r="CA303" i="12"/>
  <c r="CG303" i="12"/>
  <c r="CM303" i="12"/>
  <c r="BC304" i="12"/>
  <c r="BI304" i="12"/>
  <c r="BO304" i="12"/>
  <c r="BU304" i="12"/>
  <c r="CA304" i="12"/>
  <c r="CG304" i="12"/>
  <c r="CM304" i="12"/>
  <c r="BC305" i="12"/>
  <c r="BI305" i="12"/>
  <c r="BO305" i="12"/>
  <c r="BU305" i="12"/>
  <c r="CA305" i="12"/>
  <c r="CG305" i="12"/>
  <c r="CM305" i="12"/>
  <c r="BC306" i="12"/>
  <c r="BI306" i="12"/>
  <c r="BO306" i="12"/>
  <c r="BU306" i="12"/>
  <c r="CA306" i="12"/>
  <c r="CG306" i="12"/>
  <c r="CM306" i="12"/>
  <c r="BC307" i="12"/>
  <c r="BI307" i="12"/>
  <c r="BO307" i="12"/>
  <c r="BU307" i="12"/>
  <c r="CA307" i="12"/>
  <c r="CG307" i="12"/>
  <c r="CM307" i="12"/>
  <c r="BC308" i="12"/>
  <c r="BI308" i="12"/>
  <c r="BO308" i="12"/>
  <c r="BU308" i="12"/>
  <c r="CA308" i="12"/>
  <c r="CG308" i="12"/>
  <c r="CM308" i="12"/>
  <c r="BC309" i="12"/>
  <c r="BI309" i="12"/>
  <c r="BO309" i="12"/>
  <c r="BU309" i="12"/>
  <c r="CA309" i="12"/>
  <c r="CG309" i="12"/>
  <c r="CM309" i="12"/>
  <c r="BC310" i="12"/>
  <c r="BI310" i="12"/>
  <c r="BO310" i="12"/>
  <c r="BU310" i="12"/>
  <c r="CA310" i="12"/>
  <c r="CG310" i="12"/>
  <c r="CM310" i="12"/>
  <c r="BC311" i="12"/>
  <c r="BI311" i="12"/>
  <c r="BO311" i="12"/>
  <c r="BU311" i="12"/>
  <c r="CA311" i="12"/>
  <c r="CG311" i="12"/>
  <c r="CM311" i="12"/>
  <c r="BC312" i="12"/>
  <c r="BI312" i="12"/>
  <c r="BO312" i="12"/>
  <c r="BU312" i="12"/>
  <c r="CA312" i="12"/>
  <c r="CG312" i="12"/>
  <c r="CM312" i="12"/>
  <c r="BC313" i="12"/>
  <c r="BI313" i="12"/>
  <c r="BO313" i="12"/>
  <c r="BU313" i="12"/>
  <c r="CA313" i="12"/>
  <c r="CG313" i="12"/>
  <c r="CM313" i="12"/>
  <c r="BC314" i="12"/>
  <c r="BI314" i="12"/>
  <c r="BO314" i="12"/>
  <c r="BU314" i="12"/>
  <c r="CA314" i="12"/>
  <c r="CG314" i="12"/>
  <c r="CM314" i="12"/>
  <c r="BC315" i="12"/>
  <c r="BI315" i="12"/>
  <c r="BO315" i="12"/>
  <c r="BU315" i="12"/>
  <c r="CA315" i="12"/>
  <c r="CG315" i="12"/>
  <c r="CM315" i="12"/>
  <c r="BC316" i="12"/>
  <c r="BI316" i="12"/>
  <c r="BO316" i="12"/>
  <c r="BU316" i="12"/>
  <c r="CA316" i="12"/>
  <c r="CG316" i="12"/>
  <c r="CM316" i="12"/>
  <c r="BC317" i="12"/>
  <c r="BI317" i="12"/>
  <c r="BO317" i="12"/>
  <c r="BU317" i="12"/>
  <c r="CA317" i="12"/>
  <c r="CG317" i="12"/>
  <c r="CM317" i="12"/>
  <c r="BC318" i="12"/>
  <c r="BI318" i="12"/>
  <c r="BO318" i="12"/>
  <c r="BU318" i="12"/>
  <c r="CA318" i="12"/>
  <c r="CG318" i="12"/>
  <c r="CM318" i="12"/>
  <c r="BC319" i="12"/>
  <c r="BI319" i="12"/>
  <c r="BO319" i="12"/>
  <c r="BU319" i="12"/>
  <c r="CA319" i="12"/>
  <c r="CG319" i="12"/>
  <c r="CM319" i="12"/>
  <c r="BC320" i="12"/>
  <c r="BI320" i="12"/>
  <c r="BO320" i="12"/>
  <c r="BU320" i="12"/>
  <c r="CA320" i="12"/>
  <c r="CG320" i="12"/>
  <c r="CM320" i="12"/>
  <c r="BC321" i="12"/>
  <c r="BI321" i="12"/>
  <c r="BO321" i="12"/>
  <c r="BU321" i="12"/>
  <c r="CA321" i="12"/>
  <c r="CG321" i="12"/>
  <c r="CM321" i="12"/>
  <c r="BC322" i="12"/>
  <c r="BI322" i="12"/>
  <c r="BO322" i="12"/>
  <c r="BU322" i="12"/>
  <c r="CA322" i="12"/>
  <c r="CG322" i="12"/>
  <c r="CM322" i="12"/>
  <c r="BC323" i="12"/>
  <c r="BI323" i="12"/>
  <c r="BO323" i="12"/>
  <c r="BU323" i="12"/>
  <c r="CA323" i="12"/>
  <c r="CG323" i="12"/>
  <c r="CM323" i="12"/>
  <c r="BC324" i="12"/>
  <c r="BI324" i="12"/>
  <c r="BO324" i="12"/>
  <c r="BU324" i="12"/>
  <c r="CA324" i="12"/>
  <c r="CG324" i="12"/>
  <c r="CM324" i="12"/>
  <c r="BC325" i="12"/>
  <c r="BI325" i="12"/>
  <c r="BO325" i="12"/>
  <c r="BU325" i="12"/>
  <c r="CA325" i="12"/>
  <c r="CG325" i="12"/>
  <c r="CM325" i="12"/>
  <c r="BC326" i="12"/>
  <c r="BI326" i="12"/>
  <c r="BO326" i="12"/>
  <c r="BU326" i="12"/>
  <c r="CA326" i="12"/>
  <c r="CG326" i="12"/>
  <c r="CM326" i="12"/>
  <c r="BC327" i="12"/>
  <c r="BI327" i="12"/>
  <c r="BO327" i="12"/>
  <c r="BU327" i="12"/>
  <c r="CA327" i="12"/>
  <c r="CG327" i="12"/>
  <c r="CM327" i="12"/>
  <c r="BC328" i="12"/>
  <c r="BI328" i="12"/>
  <c r="BO328" i="12"/>
  <c r="BU328" i="12"/>
  <c r="CA328" i="12"/>
  <c r="CG328" i="12"/>
  <c r="CM328" i="12"/>
  <c r="BC329" i="12"/>
  <c r="BI329" i="12"/>
  <c r="BO329" i="12"/>
  <c r="BU329" i="12"/>
  <c r="CA329" i="12"/>
  <c r="CG329" i="12"/>
  <c r="CM329" i="12"/>
  <c r="BC330" i="12"/>
  <c r="BI330" i="12"/>
  <c r="BO330" i="12"/>
  <c r="BU330" i="12"/>
  <c r="CA330" i="12"/>
  <c r="CG330" i="12"/>
  <c r="CM330" i="12"/>
  <c r="BC331" i="12"/>
  <c r="BI331" i="12"/>
  <c r="BO331" i="12"/>
  <c r="BU331" i="12"/>
  <c r="CA331" i="12"/>
  <c r="CG331" i="12"/>
  <c r="CM331" i="12"/>
  <c r="BC332" i="12"/>
  <c r="BI332" i="12"/>
  <c r="BO332" i="12"/>
  <c r="BU332" i="12"/>
  <c r="CA332" i="12"/>
  <c r="CG332" i="12"/>
  <c r="CM332" i="12"/>
  <c r="BC333" i="12"/>
  <c r="BI333" i="12"/>
  <c r="BO333" i="12"/>
  <c r="BU333" i="12"/>
  <c r="CA333" i="12"/>
  <c r="CG333" i="12"/>
  <c r="CM333" i="12"/>
  <c r="BC334" i="12"/>
  <c r="BI334" i="12"/>
  <c r="BO334" i="12"/>
  <c r="BU334" i="12"/>
  <c r="CA334" i="12"/>
  <c r="CG334" i="12"/>
  <c r="CM334" i="12"/>
  <c r="BC335" i="12"/>
  <c r="BI335" i="12"/>
  <c r="BO335" i="12"/>
  <c r="BU335" i="12"/>
  <c r="CA335" i="12"/>
  <c r="CG335" i="12"/>
  <c r="CM335" i="12"/>
  <c r="BC336" i="12"/>
  <c r="BI336" i="12"/>
  <c r="BO336" i="12"/>
  <c r="BU336" i="12"/>
  <c r="CA336" i="12"/>
  <c r="CG336" i="12"/>
  <c r="CM336" i="12"/>
  <c r="BC337" i="12"/>
  <c r="BI337" i="12"/>
  <c r="BO337" i="12"/>
  <c r="BU337" i="12"/>
  <c r="CA337" i="12"/>
  <c r="CG337" i="12"/>
  <c r="CM337" i="12"/>
  <c r="BC338" i="12"/>
  <c r="BI338" i="12"/>
  <c r="BO338" i="12"/>
  <c r="BU338" i="12"/>
  <c r="CA338" i="12"/>
  <c r="CG338" i="12"/>
  <c r="CM338" i="12"/>
  <c r="BC339" i="12"/>
  <c r="BI339" i="12"/>
  <c r="BO339" i="12"/>
  <c r="BU339" i="12"/>
  <c r="CA339" i="12"/>
  <c r="CG339" i="12"/>
  <c r="CM339" i="12"/>
  <c r="BC340" i="12"/>
  <c r="BI340" i="12"/>
  <c r="BO340" i="12"/>
  <c r="BU340" i="12"/>
  <c r="CA340" i="12"/>
  <c r="CG340" i="12"/>
  <c r="CM340" i="12"/>
  <c r="BC341" i="12"/>
  <c r="BI341" i="12"/>
  <c r="BO341" i="12"/>
  <c r="BU341" i="12"/>
  <c r="CA341" i="12"/>
  <c r="CG341" i="12"/>
  <c r="CM341" i="12"/>
  <c r="BC342" i="12"/>
  <c r="BI342" i="12"/>
  <c r="BO342" i="12"/>
  <c r="BU342" i="12"/>
  <c r="CA342" i="12"/>
  <c r="CG342" i="12"/>
  <c r="CM342" i="12"/>
  <c r="BC343" i="12"/>
  <c r="BI343" i="12"/>
  <c r="BO343" i="12"/>
  <c r="BU343" i="12"/>
  <c r="CA343" i="12"/>
  <c r="CG343" i="12"/>
  <c r="CM343" i="12"/>
  <c r="BC344" i="12"/>
  <c r="BI344" i="12"/>
  <c r="BO344" i="12"/>
  <c r="BU344" i="12"/>
  <c r="CA344" i="12"/>
  <c r="CG344" i="12"/>
  <c r="CM344" i="12"/>
  <c r="BC345" i="12"/>
  <c r="BI345" i="12"/>
  <c r="BO345" i="12"/>
  <c r="BU345" i="12"/>
  <c r="CA345" i="12"/>
  <c r="CG345" i="12"/>
  <c r="CM345" i="12"/>
  <c r="BC346" i="12"/>
  <c r="BI346" i="12"/>
  <c r="BO346" i="12"/>
  <c r="BU346" i="12"/>
  <c r="CA346" i="12"/>
  <c r="CG346" i="12"/>
  <c r="CM346" i="12"/>
  <c r="BC347" i="12"/>
  <c r="BI347" i="12"/>
  <c r="BO347" i="12"/>
  <c r="BU347" i="12"/>
  <c r="CA347" i="12"/>
  <c r="CG347" i="12"/>
  <c r="CM347" i="12"/>
  <c r="BC348" i="12"/>
  <c r="BI348" i="12"/>
  <c r="BO348" i="12"/>
  <c r="BU348" i="12"/>
  <c r="CA348" i="12"/>
  <c r="CG348" i="12"/>
  <c r="CM348" i="12"/>
  <c r="BC349" i="12"/>
  <c r="BI349" i="12"/>
  <c r="BO349" i="12"/>
  <c r="BU349" i="12"/>
  <c r="CA349" i="12"/>
  <c r="CG349" i="12"/>
  <c r="CM349" i="12"/>
  <c r="BC350" i="12"/>
  <c r="BI350" i="12"/>
  <c r="BO350" i="12"/>
  <c r="BU350" i="12"/>
  <c r="CA350" i="12"/>
  <c r="CG350" i="12"/>
  <c r="CM350" i="12"/>
  <c r="BC351" i="12"/>
  <c r="BI351" i="12"/>
  <c r="BO351" i="12"/>
  <c r="BU351" i="12"/>
  <c r="CA351" i="12"/>
  <c r="CG351" i="12"/>
  <c r="CM351" i="12"/>
  <c r="BC352" i="12"/>
  <c r="BI352" i="12"/>
  <c r="BO352" i="12"/>
  <c r="BU352" i="12"/>
  <c r="CA352" i="12"/>
  <c r="CG352" i="12"/>
  <c r="CM352" i="12"/>
  <c r="BC353" i="12"/>
  <c r="BI353" i="12"/>
  <c r="BO353" i="12"/>
  <c r="BU353" i="12"/>
  <c r="CA353" i="12"/>
  <c r="CG353" i="12"/>
  <c r="CM353" i="12"/>
  <c r="BC354" i="12"/>
  <c r="BI354" i="12"/>
  <c r="BO354" i="12"/>
  <c r="BU354" i="12"/>
  <c r="CA354" i="12"/>
  <c r="CG354" i="12"/>
  <c r="CM354" i="12"/>
  <c r="BC355" i="12"/>
  <c r="BI355" i="12"/>
  <c r="BO355" i="12"/>
  <c r="BU355" i="12"/>
  <c r="CA355" i="12"/>
  <c r="CG355" i="12"/>
  <c r="CM355" i="12"/>
  <c r="BC356" i="12"/>
  <c r="BI356" i="12"/>
  <c r="BO356" i="12"/>
  <c r="BU356" i="12"/>
  <c r="CA356" i="12"/>
  <c r="CG356" i="12"/>
  <c r="CM356" i="12"/>
  <c r="BC357" i="12"/>
  <c r="BI357" i="12"/>
  <c r="BO357" i="12"/>
  <c r="BU357" i="12"/>
  <c r="CA357" i="12"/>
  <c r="CG357" i="12"/>
  <c r="CM357" i="12"/>
  <c r="BC358" i="12"/>
  <c r="BI358" i="12"/>
  <c r="BO358" i="12"/>
  <c r="BU358" i="12"/>
  <c r="CA358" i="12"/>
  <c r="CG358" i="12"/>
  <c r="CM358" i="12"/>
  <c r="BC359" i="12"/>
  <c r="BI359" i="12"/>
  <c r="BO359" i="12"/>
  <c r="BU359" i="12"/>
  <c r="CA359" i="12"/>
  <c r="CG359" i="12"/>
  <c r="CM359" i="12"/>
  <c r="BC360" i="12"/>
  <c r="BI360" i="12"/>
  <c r="BO360" i="12"/>
  <c r="BU360" i="12"/>
  <c r="CA360" i="12"/>
  <c r="CG360" i="12"/>
  <c r="CM360" i="12"/>
  <c r="BC361" i="12"/>
  <c r="BI361" i="12"/>
  <c r="BO361" i="12"/>
  <c r="BU361" i="12"/>
  <c r="CA361" i="12"/>
  <c r="CG361" i="12"/>
  <c r="CM361" i="12"/>
  <c r="BC362" i="12"/>
  <c r="BI362" i="12"/>
  <c r="BO362" i="12"/>
  <c r="BU362" i="12"/>
  <c r="CA362" i="12"/>
  <c r="CG362" i="12"/>
  <c r="CM362" i="12"/>
  <c r="BC363" i="12"/>
  <c r="BI363" i="12"/>
  <c r="BO363" i="12"/>
  <c r="BU363" i="12"/>
  <c r="CA363" i="12"/>
  <c r="CG363" i="12"/>
  <c r="CM363" i="12"/>
  <c r="BC364" i="12"/>
  <c r="BI364" i="12"/>
  <c r="BO364" i="12"/>
  <c r="BU364" i="12"/>
  <c r="CA364" i="12"/>
  <c r="CG364" i="12"/>
  <c r="CM364" i="12"/>
  <c r="BC365" i="12"/>
  <c r="BI365" i="12"/>
  <c r="BO365" i="12"/>
  <c r="BU365" i="12"/>
  <c r="CA365" i="12"/>
  <c r="CG365" i="12"/>
  <c r="CM365" i="12"/>
  <c r="BC366" i="12"/>
  <c r="BI366" i="12"/>
  <c r="BO366" i="12"/>
  <c r="BU366" i="12"/>
  <c r="CA366" i="12"/>
  <c r="CG366" i="12"/>
  <c r="CM366" i="12"/>
  <c r="BC367" i="12"/>
  <c r="BI367" i="12"/>
  <c r="BO367" i="12"/>
  <c r="BU367" i="12"/>
  <c r="CA367" i="12"/>
  <c r="CG367" i="12"/>
  <c r="CM367" i="12"/>
  <c r="BC368" i="12"/>
  <c r="BI368" i="12"/>
  <c r="BO368" i="12"/>
  <c r="BU368" i="12"/>
  <c r="CA368" i="12"/>
  <c r="CG368" i="12"/>
  <c r="CM368" i="12"/>
  <c r="BC369" i="12"/>
  <c r="BI369" i="12"/>
  <c r="BO369" i="12"/>
  <c r="BU369" i="12"/>
  <c r="CA369" i="12"/>
  <c r="CG369" i="12"/>
  <c r="CM369" i="12"/>
  <c r="BC370" i="12"/>
  <c r="BI370" i="12"/>
  <c r="BO370" i="12"/>
  <c r="BU370" i="12"/>
  <c r="CA370" i="12"/>
  <c r="CG370" i="12"/>
  <c r="CM370" i="12"/>
  <c r="BC371" i="12"/>
  <c r="BI371" i="12"/>
  <c r="BO371" i="12"/>
  <c r="BU371" i="12"/>
  <c r="CA371" i="12"/>
  <c r="CG371" i="12"/>
  <c r="CM371" i="12"/>
  <c r="BC372" i="12"/>
  <c r="BI372" i="12"/>
  <c r="BO372" i="12"/>
  <c r="BU372" i="12"/>
  <c r="CA372" i="12"/>
  <c r="CG372" i="12"/>
  <c r="CM372" i="12"/>
  <c r="BC373" i="12"/>
  <c r="BI373" i="12"/>
  <c r="BO373" i="12"/>
  <c r="BU373" i="12"/>
  <c r="CA373" i="12"/>
  <c r="CG373" i="12"/>
  <c r="CM373" i="12"/>
  <c r="BC374" i="12"/>
  <c r="BI374" i="12"/>
  <c r="BO374" i="12"/>
  <c r="BU374" i="12"/>
  <c r="CA374" i="12"/>
  <c r="CG374" i="12"/>
  <c r="CM374" i="12"/>
  <c r="BC375" i="12"/>
  <c r="BI375" i="12"/>
  <c r="BO375" i="12"/>
  <c r="BU375" i="12"/>
  <c r="CA375" i="12"/>
  <c r="CG375" i="12"/>
  <c r="CM375" i="12"/>
  <c r="BC376" i="12"/>
  <c r="BI376" i="12"/>
  <c r="BO376" i="12"/>
  <c r="BU376" i="12"/>
  <c r="CA376" i="12"/>
  <c r="CG376" i="12"/>
  <c r="CM376" i="12"/>
  <c r="BC377" i="12"/>
  <c r="BI377" i="12"/>
  <c r="BO377" i="12"/>
  <c r="BU377" i="12"/>
  <c r="CA377" i="12"/>
  <c r="CG377" i="12"/>
  <c r="CM377" i="12"/>
  <c r="BC378" i="12"/>
  <c r="BI378" i="12"/>
  <c r="BO378" i="12"/>
  <c r="BU378" i="12"/>
  <c r="CA378" i="12"/>
  <c r="CG378" i="12"/>
  <c r="CM378" i="12"/>
  <c r="BC379" i="12"/>
  <c r="BI379" i="12"/>
  <c r="BO379" i="12"/>
  <c r="BU379" i="12"/>
  <c r="CA379" i="12"/>
  <c r="CG379" i="12"/>
  <c r="CM379" i="12"/>
  <c r="BC380" i="12"/>
  <c r="BI380" i="12"/>
  <c r="BO380" i="12"/>
  <c r="BU380" i="12"/>
  <c r="CA380" i="12"/>
  <c r="CG380" i="12"/>
  <c r="CM380" i="12"/>
  <c r="BC381" i="12"/>
  <c r="BI381" i="12"/>
  <c r="BO381" i="12"/>
  <c r="BU381" i="12"/>
  <c r="CA381" i="12"/>
  <c r="CG381" i="12"/>
  <c r="CM381" i="12"/>
  <c r="BC382" i="12"/>
  <c r="BI382" i="12"/>
  <c r="BO382" i="12"/>
  <c r="BU382" i="12"/>
  <c r="CA382" i="12"/>
  <c r="CG382" i="12"/>
  <c r="CM382" i="12"/>
  <c r="BC383" i="12"/>
  <c r="BI383" i="12"/>
  <c r="BO383" i="12"/>
  <c r="BU383" i="12"/>
  <c r="CA383" i="12"/>
  <c r="CG383" i="12"/>
  <c r="CM383" i="12"/>
  <c r="BC384" i="12"/>
  <c r="BI384" i="12"/>
  <c r="BO384" i="12"/>
  <c r="BU384" i="12"/>
  <c r="CA384" i="12"/>
  <c r="CG384" i="12"/>
  <c r="CM384" i="12"/>
  <c r="BC385" i="12"/>
  <c r="BI385" i="12"/>
  <c r="BO385" i="12"/>
  <c r="BU385" i="12"/>
  <c r="CA385" i="12"/>
  <c r="CG385" i="12"/>
  <c r="CM385" i="12"/>
  <c r="BC386" i="12"/>
  <c r="BI386" i="12"/>
  <c r="BO386" i="12"/>
  <c r="BU386" i="12"/>
  <c r="CA386" i="12"/>
  <c r="CG386" i="12"/>
  <c r="CM386" i="12"/>
  <c r="BC387" i="12"/>
  <c r="BI387" i="12"/>
  <c r="BO387" i="12"/>
  <c r="BU387" i="12"/>
  <c r="CA387" i="12"/>
  <c r="CG387" i="12"/>
  <c r="CM387" i="12"/>
  <c r="BC388" i="12"/>
  <c r="BI388" i="12"/>
  <c r="BO388" i="12"/>
  <c r="BU388" i="12"/>
  <c r="CA388" i="12"/>
  <c r="CG388" i="12"/>
  <c r="CM388" i="12"/>
  <c r="BC389" i="12"/>
  <c r="BI389" i="12"/>
  <c r="BO389" i="12"/>
  <c r="BU389" i="12"/>
  <c r="CA389" i="12"/>
  <c r="CG389" i="12"/>
  <c r="CM389" i="12"/>
  <c r="BC390" i="12"/>
  <c r="BI390" i="12"/>
  <c r="BO390" i="12"/>
  <c r="BU390" i="12"/>
  <c r="CA390" i="12"/>
  <c r="CG390" i="12"/>
  <c r="CM390" i="12"/>
  <c r="BC391" i="12"/>
  <c r="BI391" i="12"/>
  <c r="BO391" i="12"/>
  <c r="BU391" i="12"/>
  <c r="CA391" i="12"/>
  <c r="CG391" i="12"/>
  <c r="CM391" i="12"/>
  <c r="BC392" i="12"/>
  <c r="BI392" i="12"/>
  <c r="BO392" i="12"/>
  <c r="BU392" i="12"/>
  <c r="CA392" i="12"/>
  <c r="CG392" i="12"/>
  <c r="CM392" i="12"/>
  <c r="BC393" i="12"/>
  <c r="BI393" i="12"/>
  <c r="BO393" i="12"/>
  <c r="BU393" i="12"/>
  <c r="CA393" i="12"/>
  <c r="CG393" i="12"/>
  <c r="CM393" i="12"/>
  <c r="BC394" i="12"/>
  <c r="BI394" i="12"/>
  <c r="BO394" i="12"/>
  <c r="BU394" i="12"/>
  <c r="CA394" i="12"/>
  <c r="CG394" i="12"/>
  <c r="CM394" i="12"/>
  <c r="BC395" i="12"/>
  <c r="BI395" i="12"/>
  <c r="BO395" i="12"/>
  <c r="BU395" i="12"/>
  <c r="CA395" i="12"/>
  <c r="CG395" i="12"/>
  <c r="CM395" i="12"/>
  <c r="BC396" i="12"/>
  <c r="BI396" i="12"/>
  <c r="BO396" i="12"/>
  <c r="BU396" i="12"/>
  <c r="CA396" i="12"/>
  <c r="CG396" i="12"/>
  <c r="CM396" i="12"/>
  <c r="BC397" i="12"/>
  <c r="BI397" i="12"/>
  <c r="BO397" i="12"/>
  <c r="BU397" i="12"/>
  <c r="CA397" i="12"/>
  <c r="CG397" i="12"/>
  <c r="CM397" i="12"/>
  <c r="BC398" i="12"/>
  <c r="BI398" i="12"/>
  <c r="BO398" i="12"/>
  <c r="BU398" i="12"/>
  <c r="CA398" i="12"/>
  <c r="CG398" i="12"/>
  <c r="CM398" i="12"/>
  <c r="BC399" i="12"/>
  <c r="BI399" i="12"/>
  <c r="BO399" i="12"/>
  <c r="BU399" i="12"/>
  <c r="CA399" i="12"/>
  <c r="CG399" i="12"/>
  <c r="CM399" i="12"/>
  <c r="BC400" i="12"/>
  <c r="BI400" i="12"/>
  <c r="BO400" i="12"/>
  <c r="BU400" i="12"/>
  <c r="CA400" i="12"/>
  <c r="CG400" i="12"/>
  <c r="CM400" i="12"/>
  <c r="BC401" i="12"/>
  <c r="BI401" i="12"/>
  <c r="BO401" i="12"/>
  <c r="BU401" i="12"/>
  <c r="CA401" i="12"/>
  <c r="CG401" i="12"/>
  <c r="CM401" i="12"/>
  <c r="BC402" i="12"/>
  <c r="BI402" i="12"/>
  <c r="BO402" i="12"/>
  <c r="BU402" i="12"/>
  <c r="CA402" i="12"/>
  <c r="CG402" i="12"/>
  <c r="CM402" i="12"/>
  <c r="BC403" i="12"/>
  <c r="BI403" i="12"/>
  <c r="BO403" i="12"/>
  <c r="BU403" i="12"/>
  <c r="CA403" i="12"/>
  <c r="CG403" i="12"/>
  <c r="CM403" i="12"/>
  <c r="BC404" i="12"/>
  <c r="BI404" i="12"/>
  <c r="BO404" i="12"/>
  <c r="BU404" i="12"/>
  <c r="CA404" i="12"/>
  <c r="CG404" i="12"/>
  <c r="CM404" i="12"/>
  <c r="BC405" i="12"/>
  <c r="BI405" i="12"/>
  <c r="BO405" i="12"/>
  <c r="BU405" i="12"/>
  <c r="CA405" i="12"/>
  <c r="CG405" i="12"/>
  <c r="CM405" i="12"/>
  <c r="BC406" i="12"/>
  <c r="BI406" i="12"/>
  <c r="BO406" i="12"/>
  <c r="BU406" i="12"/>
  <c r="CA406" i="12"/>
  <c r="CG406" i="12"/>
  <c r="CM406" i="12"/>
  <c r="BC407" i="12"/>
  <c r="BI407" i="12"/>
  <c r="BO407" i="12"/>
  <c r="BU407" i="12"/>
  <c r="CA407" i="12"/>
  <c r="CG407" i="12"/>
  <c r="CM407" i="12"/>
  <c r="BC408" i="12"/>
  <c r="BI408" i="12"/>
  <c r="BO408" i="12"/>
  <c r="BU408" i="12"/>
  <c r="CA408" i="12"/>
  <c r="CG408" i="12"/>
  <c r="CM408" i="12"/>
  <c r="BC409" i="12"/>
  <c r="BI409" i="12"/>
  <c r="BO409" i="12"/>
  <c r="BU409" i="12"/>
  <c r="CA409" i="12"/>
  <c r="CG409" i="12"/>
  <c r="CM409" i="12"/>
  <c r="BC410" i="12"/>
  <c r="BI410" i="12"/>
  <c r="BO410" i="12"/>
  <c r="BU410" i="12"/>
  <c r="CA410" i="12"/>
  <c r="CG410" i="12"/>
  <c r="CM410" i="12"/>
  <c r="BC411" i="12"/>
  <c r="BI411" i="12"/>
  <c r="BO411" i="12"/>
  <c r="BU411" i="12"/>
  <c r="CA411" i="12"/>
  <c r="CG411" i="12"/>
  <c r="CM411" i="12"/>
  <c r="BC412" i="12"/>
  <c r="BI412" i="12"/>
  <c r="BO412" i="12"/>
  <c r="BU412" i="12"/>
  <c r="CA412" i="12"/>
  <c r="CG412" i="12"/>
  <c r="CM412" i="12"/>
  <c r="BC413" i="12"/>
  <c r="BI413" i="12"/>
  <c r="BO413" i="12"/>
  <c r="BU413" i="12"/>
  <c r="CA413" i="12"/>
  <c r="CG413" i="12"/>
  <c r="CM413" i="12"/>
  <c r="BC414" i="12"/>
  <c r="BI414" i="12"/>
  <c r="BO414" i="12"/>
  <c r="BU414" i="12"/>
  <c r="CA414" i="12"/>
  <c r="CG414" i="12"/>
  <c r="CM414" i="12"/>
  <c r="BC415" i="12"/>
  <c r="BI415" i="12"/>
  <c r="BO415" i="12"/>
  <c r="BU415" i="12"/>
  <c r="CA415" i="12"/>
  <c r="CG415" i="12"/>
  <c r="CM415" i="12"/>
  <c r="BC416" i="12"/>
  <c r="BI416" i="12"/>
  <c r="BO416" i="12"/>
  <c r="BU416" i="12"/>
  <c r="CA416" i="12"/>
  <c r="CG416" i="12"/>
  <c r="CM416" i="12"/>
  <c r="BC417" i="12"/>
  <c r="BI417" i="12"/>
  <c r="BO417" i="12"/>
  <c r="BU417" i="12"/>
  <c r="CA417" i="12"/>
  <c r="CG417" i="12"/>
  <c r="CM417" i="12"/>
  <c r="BC418" i="12"/>
  <c r="BI418" i="12"/>
  <c r="BO418" i="12"/>
  <c r="BU418" i="12"/>
  <c r="CA418" i="12"/>
  <c r="CG418" i="12"/>
  <c r="CM418" i="12"/>
  <c r="BC419" i="12"/>
  <c r="BI419" i="12"/>
  <c r="BO419" i="12"/>
  <c r="BU419" i="12"/>
  <c r="CA419" i="12"/>
  <c r="CG419" i="12"/>
  <c r="CM419" i="12"/>
  <c r="BC420" i="12"/>
  <c r="BI420" i="12"/>
  <c r="BO420" i="12"/>
  <c r="BU420" i="12"/>
  <c r="CA420" i="12"/>
  <c r="CG420" i="12"/>
  <c r="CM420" i="12"/>
  <c r="BC421" i="12"/>
  <c r="BI421" i="12"/>
  <c r="BO421" i="12"/>
  <c r="BU421" i="12"/>
  <c r="CA421" i="12"/>
  <c r="CG421" i="12"/>
  <c r="CM421" i="12"/>
  <c r="BC422" i="12"/>
  <c r="BI422" i="12"/>
  <c r="BO422" i="12"/>
  <c r="BU422" i="12"/>
  <c r="CA422" i="12"/>
  <c r="CG422" i="12"/>
  <c r="CM422" i="12"/>
  <c r="BC423" i="12"/>
  <c r="BI423" i="12"/>
  <c r="BO423" i="12"/>
  <c r="BU423" i="12"/>
  <c r="CA423" i="12"/>
  <c r="CG423" i="12"/>
  <c r="CM423" i="12"/>
  <c r="BC424" i="12"/>
  <c r="BI424" i="12"/>
  <c r="BO424" i="12"/>
  <c r="BU424" i="12"/>
  <c r="CA424" i="12"/>
  <c r="CG424" i="12"/>
  <c r="CM424" i="12"/>
  <c r="BC425" i="12"/>
  <c r="BI425" i="12"/>
  <c r="BO425" i="12"/>
  <c r="BU425" i="12"/>
  <c r="CA425" i="12"/>
  <c r="CG425" i="12"/>
  <c r="CM425" i="12"/>
  <c r="BC426" i="12"/>
  <c r="BI426" i="12"/>
  <c r="BO426" i="12"/>
  <c r="BU426" i="12"/>
  <c r="CA426" i="12"/>
  <c r="CG426" i="12"/>
  <c r="CM426" i="12"/>
  <c r="BC427" i="12"/>
  <c r="BI427" i="12"/>
  <c r="BO427" i="12"/>
  <c r="BU427" i="12"/>
  <c r="CA427" i="12"/>
  <c r="CG427" i="12"/>
  <c r="CM427" i="12"/>
  <c r="BC428" i="12"/>
  <c r="BI428" i="12"/>
  <c r="BO428" i="12"/>
  <c r="BU428" i="12"/>
  <c r="CA428" i="12"/>
  <c r="CG428" i="12"/>
  <c r="CM428" i="12"/>
  <c r="BC429" i="12"/>
  <c r="BI429" i="12"/>
  <c r="BO429" i="12"/>
  <c r="BU429" i="12"/>
  <c r="CA429" i="12"/>
  <c r="CG429" i="12"/>
  <c r="CM429" i="12"/>
  <c r="BC430" i="12"/>
  <c r="BI430" i="12"/>
  <c r="BO430" i="12"/>
  <c r="BU430" i="12"/>
  <c r="CA430" i="12"/>
  <c r="CG430" i="12"/>
  <c r="CM430" i="12"/>
  <c r="BC431" i="12"/>
  <c r="BI431" i="12"/>
  <c r="BO431" i="12"/>
  <c r="BU431" i="12"/>
  <c r="CA431" i="12"/>
  <c r="CG431" i="12"/>
  <c r="CM431" i="12"/>
  <c r="BC432" i="12"/>
  <c r="BI432" i="12"/>
  <c r="BO432" i="12"/>
  <c r="BU432" i="12"/>
  <c r="CA432" i="12"/>
  <c r="CG432" i="12"/>
  <c r="CM432" i="12"/>
  <c r="BC433" i="12"/>
  <c r="BI433" i="12"/>
  <c r="BO433" i="12"/>
  <c r="BU433" i="12"/>
  <c r="CA433" i="12"/>
  <c r="CG433" i="12"/>
  <c r="CM433" i="12"/>
  <c r="BC434" i="12"/>
  <c r="BI434" i="12"/>
  <c r="BO434" i="12"/>
  <c r="BU434" i="12"/>
  <c r="CA434" i="12"/>
  <c r="CG434" i="12"/>
  <c r="CM434" i="12"/>
  <c r="BC435" i="12"/>
  <c r="BI435" i="12"/>
  <c r="BO435" i="12"/>
  <c r="BU435" i="12"/>
  <c r="CA435" i="12"/>
  <c r="CG435" i="12"/>
  <c r="CM435" i="12"/>
  <c r="BC436" i="12"/>
  <c r="BI436" i="12"/>
  <c r="BO436" i="12"/>
  <c r="BU436" i="12"/>
  <c r="CA436" i="12"/>
  <c r="CG436" i="12"/>
  <c r="CM436" i="12"/>
  <c r="BC437" i="12"/>
  <c r="BI437" i="12"/>
  <c r="BO437" i="12"/>
  <c r="BU437" i="12"/>
  <c r="CA437" i="12"/>
  <c r="CG437" i="12"/>
  <c r="CM437" i="12"/>
  <c r="BC438" i="12"/>
  <c r="BI438" i="12"/>
  <c r="BO438" i="12"/>
  <c r="BU438" i="12"/>
  <c r="CA438" i="12"/>
  <c r="CG438" i="12"/>
  <c r="CM438" i="12"/>
  <c r="BC439" i="12"/>
  <c r="BI439" i="12"/>
  <c r="BO439" i="12"/>
  <c r="BU439" i="12"/>
  <c r="CA439" i="12"/>
  <c r="CG439" i="12"/>
  <c r="CM439" i="12"/>
  <c r="BC440" i="12"/>
  <c r="BI440" i="12"/>
  <c r="BO440" i="12"/>
  <c r="BU440" i="12"/>
  <c r="CA440" i="12"/>
  <c r="CG440" i="12"/>
  <c r="CM440" i="12"/>
  <c r="BC441" i="12"/>
  <c r="BI441" i="12"/>
  <c r="BO441" i="12"/>
  <c r="BU441" i="12"/>
  <c r="CA441" i="12"/>
  <c r="CG441" i="12"/>
  <c r="CM441" i="12"/>
  <c r="BC442" i="12"/>
  <c r="BI442" i="12"/>
  <c r="BO442" i="12"/>
  <c r="BU442" i="12"/>
  <c r="CA442" i="12"/>
  <c r="CG442" i="12"/>
  <c r="CM442" i="12"/>
  <c r="BC443" i="12"/>
  <c r="BI443" i="12"/>
  <c r="BO443" i="12"/>
  <c r="BU443" i="12"/>
  <c r="CA443" i="12"/>
  <c r="CG443" i="12"/>
  <c r="CM443" i="12"/>
  <c r="BC444" i="12"/>
  <c r="BI444" i="12"/>
  <c r="BO444" i="12"/>
  <c r="BU444" i="12"/>
  <c r="CA444" i="12"/>
  <c r="CG444" i="12"/>
  <c r="CM444" i="12"/>
  <c r="BC445" i="12"/>
  <c r="BI445" i="12"/>
  <c r="BO445" i="12"/>
  <c r="BU445" i="12"/>
  <c r="CA445" i="12"/>
  <c r="CG445" i="12"/>
  <c r="CM445" i="12"/>
  <c r="BC446" i="12"/>
  <c r="BI446" i="12"/>
  <c r="BO446" i="12"/>
  <c r="BU446" i="12"/>
  <c r="CA446" i="12"/>
  <c r="CG446" i="12"/>
  <c r="CM446" i="12"/>
  <c r="BC447" i="12"/>
  <c r="BI447" i="12"/>
  <c r="BO447" i="12"/>
  <c r="BU447" i="12"/>
  <c r="CA447" i="12"/>
  <c r="CG447" i="12"/>
  <c r="CM447" i="12"/>
  <c r="BC448" i="12"/>
  <c r="BI448" i="12"/>
  <c r="BO448" i="12"/>
  <c r="BU448" i="12"/>
  <c r="CA448" i="12"/>
  <c r="CG448" i="12"/>
  <c r="CM448" i="12"/>
  <c r="BC449" i="12"/>
  <c r="BI449" i="12"/>
  <c r="BO449" i="12"/>
  <c r="BU449" i="12"/>
  <c r="CA449" i="12"/>
  <c r="CG449" i="12"/>
  <c r="CM449" i="12"/>
  <c r="BC450" i="12"/>
  <c r="BI450" i="12"/>
  <c r="BO450" i="12"/>
  <c r="BU450" i="12"/>
  <c r="CA450" i="12"/>
  <c r="CG450" i="12"/>
  <c r="CM450" i="12"/>
  <c r="BC451" i="12"/>
  <c r="BI451" i="12"/>
  <c r="BO451" i="12"/>
  <c r="BU451" i="12"/>
  <c r="CA451" i="12"/>
  <c r="CG451" i="12"/>
  <c r="CM451" i="12"/>
  <c r="BC452" i="12"/>
  <c r="BI452" i="12"/>
  <c r="BO452" i="12"/>
  <c r="BU452" i="12"/>
  <c r="CA452" i="12"/>
  <c r="CG452" i="12"/>
  <c r="CM452" i="12"/>
  <c r="BC453" i="12"/>
  <c r="BI453" i="12"/>
  <c r="BO453" i="12"/>
  <c r="BU453" i="12"/>
  <c r="CA453" i="12"/>
  <c r="CG453" i="12"/>
  <c r="CM453" i="12"/>
  <c r="BC454" i="12"/>
  <c r="BI454" i="12"/>
  <c r="BO454" i="12"/>
  <c r="BU454" i="12"/>
  <c r="CA454" i="12"/>
  <c r="CG454" i="12"/>
  <c r="CM454" i="12"/>
  <c r="BC455" i="12"/>
  <c r="BI455" i="12"/>
  <c r="BO455" i="12"/>
  <c r="BU455" i="12"/>
  <c r="CA455" i="12"/>
  <c r="CG455" i="12"/>
  <c r="CM455" i="12"/>
  <c r="BC456" i="12"/>
  <c r="BI456" i="12"/>
  <c r="BO456" i="12"/>
  <c r="BU456" i="12"/>
  <c r="CA456" i="12"/>
  <c r="CG456" i="12"/>
  <c r="CM456" i="12"/>
  <c r="BC457" i="12"/>
  <c r="BI457" i="12"/>
  <c r="BO457" i="12"/>
  <c r="BU457" i="12"/>
  <c r="CA457" i="12"/>
  <c r="CG457" i="12"/>
  <c r="CM457" i="12"/>
  <c r="BC458" i="12"/>
  <c r="BI458" i="12"/>
  <c r="BO458" i="12"/>
  <c r="BU458" i="12"/>
  <c r="CA458" i="12"/>
  <c r="CG458" i="12"/>
  <c r="CM458" i="12"/>
  <c r="BC459" i="12"/>
  <c r="BI459" i="12"/>
  <c r="BO459" i="12"/>
  <c r="BU459" i="12"/>
  <c r="CA459" i="12"/>
  <c r="CG459" i="12"/>
  <c r="CM459" i="12"/>
  <c r="BC460" i="12"/>
  <c r="BI460" i="12"/>
  <c r="BO460" i="12"/>
  <c r="BU460" i="12"/>
  <c r="CA460" i="12"/>
  <c r="CG460" i="12"/>
  <c r="CM460" i="12"/>
  <c r="BC461" i="12"/>
  <c r="BI461" i="12"/>
  <c r="BO461" i="12"/>
  <c r="BU461" i="12"/>
  <c r="CA461" i="12"/>
  <c r="CG461" i="12"/>
  <c r="CM461" i="12"/>
  <c r="BC462" i="12"/>
  <c r="BI462" i="12"/>
  <c r="BO462" i="12"/>
  <c r="BU462" i="12"/>
  <c r="CA462" i="12"/>
  <c r="CG462" i="12"/>
  <c r="CM462" i="12"/>
  <c r="BC463" i="12"/>
  <c r="BI463" i="12"/>
  <c r="BO463" i="12"/>
  <c r="BU463" i="12"/>
  <c r="CA463" i="12"/>
  <c r="CG463" i="12"/>
  <c r="CM463" i="12"/>
  <c r="BC464" i="12"/>
  <c r="BI464" i="12"/>
  <c r="BO464" i="12"/>
  <c r="BU464" i="12"/>
  <c r="CA464" i="12"/>
  <c r="CG464" i="12"/>
  <c r="CM464" i="12"/>
  <c r="BC465" i="12"/>
  <c r="BI465" i="12"/>
  <c r="BO465" i="12"/>
  <c r="BU465" i="12"/>
  <c r="CA465" i="12"/>
  <c r="CG465" i="12"/>
  <c r="CM465" i="12"/>
  <c r="BC466" i="12"/>
  <c r="BI466" i="12"/>
  <c r="BO466" i="12"/>
  <c r="BU466" i="12"/>
  <c r="CA466" i="12"/>
  <c r="CG466" i="12"/>
  <c r="CM466" i="12"/>
  <c r="BC467" i="12"/>
  <c r="BI467" i="12"/>
  <c r="BO467" i="12"/>
  <c r="BU467" i="12"/>
  <c r="CA467" i="12"/>
  <c r="CG467" i="12"/>
  <c r="CM467" i="12"/>
  <c r="BC468" i="12"/>
  <c r="BI468" i="12"/>
  <c r="BO468" i="12"/>
  <c r="BU468" i="12"/>
  <c r="CA468" i="12"/>
  <c r="CG468" i="12"/>
  <c r="CM468" i="12"/>
  <c r="BC469" i="12"/>
  <c r="BI469" i="12"/>
  <c r="BO469" i="12"/>
  <c r="BU469" i="12"/>
  <c r="CA469" i="12"/>
  <c r="CG469" i="12"/>
  <c r="CM469" i="12"/>
  <c r="BC470" i="12"/>
  <c r="BI470" i="12"/>
  <c r="BO470" i="12"/>
  <c r="BU470" i="12"/>
  <c r="CA470" i="12"/>
  <c r="CG470" i="12"/>
  <c r="CM470" i="12"/>
  <c r="BC471" i="12"/>
  <c r="BI471" i="12"/>
  <c r="BO471" i="12"/>
  <c r="BU471" i="12"/>
  <c r="CA471" i="12"/>
  <c r="CG471" i="12"/>
  <c r="CM471" i="12"/>
  <c r="BC472" i="12"/>
  <c r="BI472" i="12"/>
  <c r="BO472" i="12"/>
  <c r="BU472" i="12"/>
  <c r="CA472" i="12"/>
  <c r="CG472" i="12"/>
  <c r="CM472" i="12"/>
  <c r="BC473" i="12"/>
  <c r="BI473" i="12"/>
  <c r="BO473" i="12"/>
  <c r="BU473" i="12"/>
  <c r="CA473" i="12"/>
  <c r="CG473" i="12"/>
  <c r="CM473" i="12"/>
  <c r="BC474" i="12"/>
  <c r="BI474" i="12"/>
  <c r="BO474" i="12"/>
  <c r="BU474" i="12"/>
  <c r="CA474" i="12"/>
  <c r="CG474" i="12"/>
  <c r="CM474" i="12"/>
  <c r="BC475" i="12"/>
  <c r="BI475" i="12"/>
  <c r="BO475" i="12"/>
  <c r="BU475" i="12"/>
  <c r="CA475" i="12"/>
  <c r="CG475" i="12"/>
  <c r="CM475" i="12"/>
  <c r="BC476" i="12"/>
  <c r="BI476" i="12"/>
  <c r="BO476" i="12"/>
  <c r="BU476" i="12"/>
  <c r="CA476" i="12"/>
  <c r="CG476" i="12"/>
  <c r="CM476" i="12"/>
  <c r="BC477" i="12"/>
  <c r="BI477" i="12"/>
  <c r="BO477" i="12"/>
  <c r="BU477" i="12"/>
  <c r="CA477" i="12"/>
  <c r="CG477" i="12"/>
  <c r="CM477" i="12"/>
  <c r="BC478" i="12"/>
  <c r="BI478" i="12"/>
  <c r="BO478" i="12"/>
  <c r="BU478" i="12"/>
  <c r="CA478" i="12"/>
  <c r="CG478" i="12"/>
  <c r="CM478" i="12"/>
  <c r="BC479" i="12"/>
  <c r="BI479" i="12"/>
  <c r="BO479" i="12"/>
  <c r="BU479" i="12"/>
  <c r="CA479" i="12"/>
  <c r="CG479" i="12"/>
  <c r="CM479" i="12"/>
  <c r="BC480" i="12"/>
  <c r="BI480" i="12"/>
  <c r="BO480" i="12"/>
  <c r="BU480" i="12"/>
  <c r="CA480" i="12"/>
  <c r="CG480" i="12"/>
  <c r="CM480" i="12"/>
  <c r="BC481" i="12"/>
  <c r="BI481" i="12"/>
  <c r="BO481" i="12"/>
  <c r="BU481" i="12"/>
  <c r="CA481" i="12"/>
  <c r="CG481" i="12"/>
  <c r="CM481" i="12"/>
  <c r="BC482" i="12"/>
  <c r="BI482" i="12"/>
  <c r="BO482" i="12"/>
  <c r="BU482" i="12"/>
  <c r="CA482" i="12"/>
  <c r="CG482" i="12"/>
  <c r="CM482" i="12"/>
  <c r="BC483" i="12"/>
  <c r="BI483" i="12"/>
  <c r="BO483" i="12"/>
  <c r="BU483" i="12"/>
  <c r="CA483" i="12"/>
  <c r="CG483" i="12"/>
  <c r="CM483" i="12"/>
  <c r="BC484" i="12"/>
  <c r="BI484" i="12"/>
  <c r="BO484" i="12"/>
  <c r="BU484" i="12"/>
  <c r="CA484" i="12"/>
  <c r="CG484" i="12"/>
  <c r="CM484" i="12"/>
  <c r="BC485" i="12"/>
  <c r="BI485" i="12"/>
  <c r="BO485" i="12"/>
  <c r="BU485" i="12"/>
  <c r="CA485" i="12"/>
  <c r="CG485" i="12"/>
  <c r="CM485" i="12"/>
  <c r="BC486" i="12"/>
  <c r="BI486" i="12"/>
  <c r="BO486" i="12"/>
  <c r="BU486" i="12"/>
  <c r="CA486" i="12"/>
  <c r="CG486" i="12"/>
  <c r="CM486" i="12"/>
  <c r="BC487" i="12"/>
  <c r="BI487" i="12"/>
  <c r="BO487" i="12"/>
  <c r="BU487" i="12"/>
  <c r="CA487" i="12"/>
  <c r="CG487" i="12"/>
  <c r="CM487" i="12"/>
  <c r="BC488" i="12"/>
  <c r="BI488" i="12"/>
  <c r="BO488" i="12"/>
  <c r="BU488" i="12"/>
  <c r="CA488" i="12"/>
  <c r="CG488" i="12"/>
  <c r="CM488" i="12"/>
  <c r="BC489" i="12"/>
  <c r="BI489" i="12"/>
  <c r="BO489" i="12"/>
  <c r="BU489" i="12"/>
  <c r="CA489" i="12"/>
  <c r="CG489" i="12"/>
  <c r="CM489" i="12"/>
  <c r="BC490" i="12"/>
  <c r="BI490" i="12"/>
  <c r="BO490" i="12"/>
  <c r="BU490" i="12"/>
  <c r="CA490" i="12"/>
  <c r="CG490" i="12"/>
  <c r="CM490" i="12"/>
  <c r="BC491" i="12"/>
  <c r="BI491" i="12"/>
  <c r="BO491" i="12"/>
  <c r="BU491" i="12"/>
  <c r="CA491" i="12"/>
  <c r="CG491" i="12"/>
  <c r="CM491" i="12"/>
  <c r="BC492" i="12"/>
  <c r="BI492" i="12"/>
  <c r="BO492" i="12"/>
  <c r="BU492" i="12"/>
  <c r="CA492" i="12"/>
  <c r="CG492" i="12"/>
  <c r="CM492" i="12"/>
  <c r="BC493" i="12"/>
  <c r="BI493" i="12"/>
  <c r="BO493" i="12"/>
  <c r="BU493" i="12"/>
  <c r="CA493" i="12"/>
  <c r="CG493" i="12"/>
  <c r="CM493" i="12"/>
  <c r="BC494" i="12"/>
  <c r="BI494" i="12"/>
  <c r="BO494" i="12"/>
  <c r="BU494" i="12"/>
  <c r="CA494" i="12"/>
  <c r="CG494" i="12"/>
  <c r="CM494" i="12"/>
  <c r="BC495" i="12"/>
  <c r="BI495" i="12"/>
  <c r="BO495" i="12"/>
  <c r="BU495" i="12"/>
  <c r="CA495" i="12"/>
  <c r="CG495" i="12"/>
  <c r="CM495" i="12"/>
  <c r="BC496" i="12"/>
  <c r="BI496" i="12"/>
  <c r="BO496" i="12"/>
  <c r="BU496" i="12"/>
  <c r="CA496" i="12"/>
  <c r="CG496" i="12"/>
  <c r="CM496" i="12"/>
  <c r="BC497" i="12"/>
  <c r="BI497" i="12"/>
  <c r="BO497" i="12"/>
  <c r="BU497" i="12"/>
  <c r="CA497" i="12"/>
  <c r="CG497" i="12"/>
  <c r="CM497" i="12"/>
  <c r="BC498" i="12"/>
  <c r="BI498" i="12"/>
  <c r="BO498" i="12"/>
  <c r="BU498" i="12"/>
  <c r="CA498" i="12"/>
  <c r="CG498" i="12"/>
  <c r="CM498" i="12"/>
  <c r="BC499" i="12"/>
  <c r="BI499" i="12"/>
  <c r="BO499" i="12"/>
  <c r="BU499" i="12"/>
  <c r="CA499" i="12"/>
  <c r="CG499" i="12"/>
  <c r="CM499" i="12"/>
  <c r="BC500" i="12"/>
  <c r="BI500" i="12"/>
  <c r="BO500" i="12"/>
  <c r="BU500" i="12"/>
  <c r="CA500" i="12"/>
  <c r="CG500" i="12"/>
  <c r="CM500" i="12"/>
  <c r="BC501" i="12"/>
  <c r="BI501" i="12"/>
  <c r="BO501" i="12"/>
  <c r="BU501" i="12"/>
  <c r="CA501" i="12"/>
  <c r="CG501" i="12"/>
  <c r="CM501" i="12"/>
  <c r="BC502" i="12"/>
  <c r="BI502" i="12"/>
  <c r="BO502" i="12"/>
  <c r="BU502" i="12"/>
  <c r="CA502" i="12"/>
  <c r="CG502" i="12"/>
  <c r="CM502" i="12"/>
  <c r="BC503" i="12"/>
  <c r="BI503" i="12"/>
  <c r="BO503" i="12"/>
  <c r="BU503" i="12"/>
  <c r="CA503" i="12"/>
  <c r="CG503" i="12"/>
  <c r="CM503" i="12"/>
  <c r="BC504" i="12"/>
  <c r="BI504" i="12"/>
  <c r="BO504" i="12"/>
  <c r="BU504" i="12"/>
  <c r="CA504" i="12"/>
  <c r="CG504" i="12"/>
  <c r="CM504" i="12"/>
  <c r="BC505" i="12"/>
  <c r="BI505" i="12"/>
  <c r="BO505" i="12"/>
  <c r="BU505" i="12"/>
  <c r="CA505" i="12"/>
  <c r="CG505" i="12"/>
  <c r="CM505" i="12"/>
  <c r="BC506" i="12"/>
  <c r="BI506" i="12"/>
  <c r="BO506" i="12"/>
  <c r="BU506" i="12"/>
  <c r="CA506" i="12"/>
  <c r="CG506" i="12"/>
  <c r="CM506" i="12"/>
  <c r="BC507" i="12"/>
  <c r="BI507" i="12"/>
  <c r="BO507" i="12"/>
  <c r="BU507" i="12"/>
  <c r="CA507" i="12"/>
  <c r="CG507" i="12"/>
  <c r="CM507" i="12"/>
  <c r="BC508" i="12"/>
  <c r="BI508" i="12"/>
  <c r="BO508" i="12"/>
  <c r="BU508" i="12"/>
  <c r="CA508" i="12"/>
  <c r="CG508" i="12"/>
  <c r="CM508" i="12"/>
  <c r="BC509" i="12"/>
  <c r="BI509" i="12"/>
  <c r="BO509" i="12"/>
  <c r="BU509" i="12"/>
  <c r="CA509" i="12"/>
  <c r="CG509" i="12"/>
  <c r="CM509" i="12"/>
  <c r="BC510" i="12"/>
  <c r="BI510" i="12"/>
  <c r="BO510" i="12"/>
  <c r="BU510" i="12"/>
  <c r="CA510" i="12"/>
  <c r="CG510" i="12"/>
  <c r="CM510" i="12"/>
  <c r="BC511" i="12"/>
  <c r="BI511" i="12"/>
  <c r="BO511" i="12"/>
  <c r="BU511" i="12"/>
  <c r="CA511" i="12"/>
  <c r="CG511" i="12"/>
  <c r="CM511" i="12"/>
  <c r="BC512" i="12"/>
  <c r="BI512" i="12"/>
  <c r="BO512" i="12"/>
  <c r="BU512" i="12"/>
  <c r="CA512" i="12"/>
  <c r="CG512" i="12"/>
  <c r="CM512" i="12"/>
  <c r="BC513" i="12"/>
  <c r="BI513" i="12"/>
  <c r="BO513" i="12"/>
  <c r="BU513" i="12"/>
  <c r="CA513" i="12"/>
  <c r="CG513" i="12"/>
  <c r="CM513" i="12"/>
  <c r="BC514" i="12"/>
  <c r="BI514" i="12"/>
  <c r="BO514" i="12"/>
  <c r="BU514" i="12"/>
  <c r="CA514" i="12"/>
  <c r="CG514" i="12"/>
  <c r="CM514" i="12"/>
  <c r="BC515" i="12"/>
  <c r="BI515" i="12"/>
  <c r="BO515" i="12"/>
  <c r="BU515" i="12"/>
  <c r="CA515" i="12"/>
  <c r="CG515" i="12"/>
  <c r="CM515" i="12"/>
  <c r="BC516" i="12"/>
  <c r="BI516" i="12"/>
  <c r="BO516" i="12"/>
  <c r="BU516" i="12"/>
  <c r="CA516" i="12"/>
  <c r="CG516" i="12"/>
  <c r="CM516" i="12"/>
  <c r="BC517" i="12"/>
  <c r="BI517" i="12"/>
  <c r="BO517" i="12"/>
  <c r="BU517" i="12"/>
  <c r="CA517" i="12"/>
  <c r="CG517" i="12"/>
  <c r="CM517" i="12"/>
  <c r="BC518" i="12"/>
  <c r="BI518" i="12"/>
  <c r="BO518" i="12"/>
  <c r="BU518" i="12"/>
  <c r="CA518" i="12"/>
  <c r="CG518" i="12"/>
  <c r="CM518" i="12"/>
  <c r="BC519" i="12"/>
  <c r="BI519" i="12"/>
  <c r="BO519" i="12"/>
  <c r="BU519" i="12"/>
  <c r="CA519" i="12"/>
  <c r="CG519" i="12"/>
  <c r="CM519" i="12"/>
  <c r="BC520" i="12"/>
  <c r="BI520" i="12"/>
  <c r="BO520" i="12"/>
  <c r="BU520" i="12"/>
  <c r="CA520" i="12"/>
  <c r="CG520" i="12"/>
  <c r="CM520" i="12"/>
  <c r="BC521" i="12"/>
  <c r="BI521" i="12"/>
  <c r="BO521" i="12"/>
  <c r="BU521" i="12"/>
  <c r="CA521" i="12"/>
  <c r="CG521" i="12"/>
  <c r="CM521" i="12"/>
  <c r="BC522" i="12"/>
  <c r="BI522" i="12"/>
  <c r="BO522" i="12"/>
  <c r="BU522" i="12"/>
  <c r="CA522" i="12"/>
  <c r="CG522" i="12"/>
  <c r="CM522" i="12"/>
  <c r="BC523" i="12"/>
  <c r="BI523" i="12"/>
  <c r="BO523" i="12"/>
  <c r="BU523" i="12"/>
  <c r="CA523" i="12"/>
  <c r="CG523" i="12"/>
  <c r="CM523" i="12"/>
  <c r="BC524" i="12"/>
  <c r="BI524" i="12"/>
  <c r="BO524" i="12"/>
  <c r="BU524" i="12"/>
  <c r="CA524" i="12"/>
  <c r="CG524" i="12"/>
  <c r="CM524" i="12"/>
  <c r="BC525" i="12"/>
  <c r="BI525" i="12"/>
  <c r="BO525" i="12"/>
  <c r="BU525" i="12"/>
  <c r="CA525" i="12"/>
  <c r="CG525" i="12"/>
  <c r="CM525" i="12"/>
  <c r="BC526" i="12"/>
  <c r="BI526" i="12"/>
  <c r="BO526" i="12"/>
  <c r="BU526" i="12"/>
  <c r="CA526" i="12"/>
  <c r="CG526" i="12"/>
  <c r="CM526" i="12"/>
  <c r="BC527" i="12"/>
  <c r="BI527" i="12"/>
  <c r="BO527" i="12"/>
  <c r="BU527" i="12"/>
  <c r="CA527" i="12"/>
  <c r="CG527" i="12"/>
  <c r="CM527" i="12"/>
  <c r="BC528" i="12"/>
  <c r="BI528" i="12"/>
  <c r="BO528" i="12"/>
  <c r="BU528" i="12"/>
  <c r="CA528" i="12"/>
  <c r="CG528" i="12"/>
  <c r="CM528" i="12"/>
  <c r="BC529" i="12"/>
  <c r="BI529" i="12"/>
  <c r="BO529" i="12"/>
  <c r="BU529" i="12"/>
  <c r="CA529" i="12"/>
  <c r="CG529" i="12"/>
  <c r="CM529" i="12"/>
  <c r="BC530" i="12"/>
  <c r="BI530" i="12"/>
  <c r="BO530" i="12"/>
  <c r="BU530" i="12"/>
  <c r="CA530" i="12"/>
  <c r="CG530" i="12"/>
  <c r="CM530" i="12"/>
  <c r="BC531" i="12"/>
  <c r="BI531" i="12"/>
  <c r="BO531" i="12"/>
  <c r="BU531" i="12"/>
  <c r="CA531" i="12"/>
  <c r="CG531" i="12"/>
  <c r="CM531" i="12"/>
  <c r="BC532" i="12"/>
  <c r="BI532" i="12"/>
  <c r="BO532" i="12"/>
  <c r="BU532" i="12"/>
  <c r="CA532" i="12"/>
  <c r="CG532" i="12"/>
  <c r="CM532" i="12"/>
  <c r="BC533" i="12"/>
  <c r="BI533" i="12"/>
  <c r="BO533" i="12"/>
  <c r="BU533" i="12"/>
  <c r="CA533" i="12"/>
  <c r="CG533" i="12"/>
  <c r="CM533" i="12"/>
  <c r="BC534" i="12"/>
  <c r="BI534" i="12"/>
  <c r="BO534" i="12"/>
  <c r="BU534" i="12"/>
  <c r="CA534" i="12"/>
  <c r="CG534" i="12"/>
  <c r="CM534" i="12"/>
  <c r="BC535" i="12"/>
  <c r="BI535" i="12"/>
  <c r="BO535" i="12"/>
  <c r="BU535" i="12"/>
  <c r="CA535" i="12"/>
  <c r="CG535" i="12"/>
  <c r="CM535" i="12"/>
  <c r="BC536" i="12"/>
  <c r="BI536" i="12"/>
  <c r="BO536" i="12"/>
  <c r="BU536" i="12"/>
  <c r="CA536" i="12"/>
  <c r="CG536" i="12"/>
  <c r="CM536" i="12"/>
  <c r="BC537" i="12"/>
  <c r="BI537" i="12"/>
  <c r="BO537" i="12"/>
  <c r="BU537" i="12"/>
  <c r="CA537" i="12"/>
  <c r="CG537" i="12"/>
  <c r="CM537" i="12"/>
  <c r="BC538" i="12"/>
  <c r="BI538" i="12"/>
  <c r="BO538" i="12"/>
  <c r="BU538" i="12"/>
  <c r="CA538" i="12"/>
  <c r="CG538" i="12"/>
  <c r="CM538" i="12"/>
  <c r="BC539" i="12"/>
  <c r="BI539" i="12"/>
  <c r="BO539" i="12"/>
  <c r="BU539" i="12"/>
  <c r="CA539" i="12"/>
  <c r="CG539" i="12"/>
  <c r="CM539" i="12"/>
  <c r="BC540" i="12"/>
  <c r="BI540" i="12"/>
  <c r="BO540" i="12"/>
  <c r="BU540" i="12"/>
  <c r="CA540" i="12"/>
  <c r="CG540" i="12"/>
  <c r="CM540" i="12"/>
  <c r="BC541" i="12"/>
  <c r="BI541" i="12"/>
  <c r="BO541" i="12"/>
  <c r="BU541" i="12"/>
  <c r="CA541" i="12"/>
  <c r="CG541" i="12"/>
  <c r="CM541" i="12"/>
  <c r="BC542" i="12"/>
  <c r="BI542" i="12"/>
  <c r="BO542" i="12"/>
  <c r="BU542" i="12"/>
  <c r="CA542" i="12"/>
  <c r="CG542" i="12"/>
  <c r="CM542" i="12"/>
  <c r="BC543" i="12"/>
  <c r="BI543" i="12"/>
  <c r="BO543" i="12"/>
  <c r="BU543" i="12"/>
  <c r="CA543" i="12"/>
  <c r="CG543" i="12"/>
  <c r="CM543" i="12"/>
  <c r="BC544" i="12"/>
  <c r="BI544" i="12"/>
  <c r="BO544" i="12"/>
  <c r="BU544" i="12"/>
  <c r="CA544" i="12"/>
  <c r="CG544" i="12"/>
  <c r="CM544" i="12"/>
  <c r="BC545" i="12"/>
  <c r="BI545" i="12"/>
  <c r="BO545" i="12"/>
  <c r="BU545" i="12"/>
  <c r="CA545" i="12"/>
  <c r="CG545" i="12"/>
  <c r="CM545" i="12"/>
  <c r="BC546" i="12"/>
  <c r="BI546" i="12"/>
  <c r="BO546" i="12"/>
  <c r="BU546" i="12"/>
  <c r="CA546" i="12"/>
  <c r="CG546" i="12"/>
  <c r="CM546" i="12"/>
  <c r="BC547" i="12"/>
  <c r="BI547" i="12"/>
  <c r="BO547" i="12"/>
  <c r="BU547" i="12"/>
  <c r="CA547" i="12"/>
  <c r="CG547" i="12"/>
  <c r="CM547" i="12"/>
  <c r="BC548" i="12"/>
  <c r="BI548" i="12"/>
  <c r="BO548" i="12"/>
  <c r="BU548" i="12"/>
  <c r="CA548" i="12"/>
  <c r="CG548" i="12"/>
  <c r="CM548" i="12"/>
  <c r="BC549" i="12"/>
  <c r="BI549" i="12"/>
  <c r="BO549" i="12"/>
  <c r="BU549" i="12"/>
  <c r="CA549" i="12"/>
  <c r="CG549" i="12"/>
  <c r="CM549" i="12"/>
  <c r="BC550" i="12"/>
  <c r="BI550" i="12"/>
  <c r="BO550" i="12"/>
  <c r="BU550" i="12"/>
  <c r="CA550" i="12"/>
  <c r="CG550" i="12"/>
  <c r="CM550" i="12"/>
  <c r="BC551" i="12"/>
  <c r="BI551" i="12"/>
  <c r="BO551" i="12"/>
  <c r="BU551" i="12"/>
  <c r="CA551" i="12"/>
  <c r="CG551" i="12"/>
  <c r="CM551" i="12"/>
  <c r="BC552" i="12"/>
  <c r="BI552" i="12"/>
  <c r="BO552" i="12"/>
  <c r="BU552" i="12"/>
  <c r="CA552" i="12"/>
  <c r="CG552" i="12"/>
  <c r="CM552" i="12"/>
  <c r="BC553" i="12"/>
  <c r="BI553" i="12"/>
  <c r="BO553" i="12"/>
  <c r="BU553" i="12"/>
  <c r="CA553" i="12"/>
  <c r="CG553" i="12"/>
  <c r="CM553" i="12"/>
  <c r="BC554" i="12"/>
  <c r="BI554" i="12"/>
  <c r="BO554" i="12"/>
  <c r="BU554" i="12"/>
  <c r="CA554" i="12"/>
  <c r="CG554" i="12"/>
  <c r="CM554" i="12"/>
  <c r="BC555" i="12"/>
  <c r="BI555" i="12"/>
  <c r="BO555" i="12"/>
  <c r="BU555" i="12"/>
  <c r="CA555" i="12"/>
  <c r="CG555" i="12"/>
  <c r="CM555" i="12"/>
  <c r="BC556" i="12"/>
  <c r="BI556" i="12"/>
  <c r="BO556" i="12"/>
  <c r="BU556" i="12"/>
  <c r="CA556" i="12"/>
  <c r="CG556" i="12"/>
  <c r="CM556" i="12"/>
  <c r="BC557" i="12"/>
  <c r="BI557" i="12"/>
  <c r="BO557" i="12"/>
  <c r="BU557" i="12"/>
  <c r="CA557" i="12"/>
  <c r="CG557" i="12"/>
  <c r="CM557" i="12"/>
  <c r="BC558" i="12"/>
  <c r="BI558" i="12"/>
  <c r="BO558" i="12"/>
  <c r="BU558" i="12"/>
  <c r="CA558" i="12"/>
  <c r="CG558" i="12"/>
  <c r="CM558" i="12"/>
  <c r="BC559" i="12"/>
  <c r="BI559" i="12"/>
  <c r="BO559" i="12"/>
  <c r="BU559" i="12"/>
  <c r="CA559" i="12"/>
  <c r="CG559" i="12"/>
  <c r="CM559" i="12"/>
  <c r="BC560" i="12"/>
  <c r="BI560" i="12"/>
  <c r="BO560" i="12"/>
  <c r="BU560" i="12"/>
  <c r="CA560" i="12"/>
  <c r="CG560" i="12"/>
  <c r="CM560" i="12"/>
  <c r="BC561" i="12"/>
  <c r="BI561" i="12"/>
  <c r="BO561" i="12"/>
  <c r="BU561" i="12"/>
  <c r="CA561" i="12"/>
  <c r="CG561" i="12"/>
  <c r="CM561" i="12"/>
  <c r="BC562" i="12"/>
  <c r="BI562" i="12"/>
  <c r="BO562" i="12"/>
  <c r="BU562" i="12"/>
  <c r="CA562" i="12"/>
  <c r="CG562" i="12"/>
  <c r="CM562" i="12"/>
  <c r="BC563" i="12"/>
  <c r="BI563" i="12"/>
  <c r="BO563" i="12"/>
  <c r="BU563" i="12"/>
  <c r="CA563" i="12"/>
  <c r="CG563" i="12"/>
  <c r="CM563" i="12"/>
  <c r="BC564" i="12"/>
  <c r="BI564" i="12"/>
  <c r="BO564" i="12"/>
  <c r="BU564" i="12"/>
  <c r="CA564" i="12"/>
  <c r="CG564" i="12"/>
  <c r="CM564" i="12"/>
  <c r="BC565" i="12"/>
  <c r="BI565" i="12"/>
  <c r="BO565" i="12"/>
  <c r="BU565" i="12"/>
  <c r="CA565" i="12"/>
  <c r="CG565" i="12"/>
  <c r="CM565" i="12"/>
  <c r="BC566" i="12"/>
  <c r="BI566" i="12"/>
  <c r="BO566" i="12"/>
  <c r="BU566" i="12"/>
  <c r="CA566" i="12"/>
  <c r="CG566" i="12"/>
  <c r="CM566" i="12"/>
  <c r="BC567" i="12"/>
  <c r="BI567" i="12"/>
  <c r="BO567" i="12"/>
  <c r="BU567" i="12"/>
  <c r="CA567" i="12"/>
  <c r="CG567" i="12"/>
  <c r="CM567" i="12"/>
  <c r="BC568" i="12"/>
  <c r="BI568" i="12"/>
  <c r="BO568" i="12"/>
  <c r="BU568" i="12"/>
  <c r="CA568" i="12"/>
  <c r="CG568" i="12"/>
  <c r="CM568" i="12"/>
  <c r="BC569" i="12"/>
  <c r="BI569" i="12"/>
  <c r="BO569" i="12"/>
  <c r="BU569" i="12"/>
  <c r="CA569" i="12"/>
  <c r="CG569" i="12"/>
  <c r="CM569" i="12"/>
  <c r="BC570" i="12"/>
  <c r="BI570" i="12"/>
  <c r="BO570" i="12"/>
  <c r="BU570" i="12"/>
  <c r="CA570" i="12"/>
  <c r="CG570" i="12"/>
  <c r="CM570" i="12"/>
  <c r="BC571" i="12"/>
  <c r="BI571" i="12"/>
  <c r="BO571" i="12"/>
  <c r="BU571" i="12"/>
  <c r="CA571" i="12"/>
  <c r="CG571" i="12"/>
  <c r="CM571" i="12"/>
  <c r="BC572" i="12"/>
  <c r="BI572" i="12"/>
  <c r="BO572" i="12"/>
  <c r="BU572" i="12"/>
  <c r="CA572" i="12"/>
  <c r="CG572" i="12"/>
  <c r="CM572" i="12"/>
  <c r="BC573" i="12"/>
  <c r="BI573" i="12"/>
  <c r="BO573" i="12"/>
  <c r="BU573" i="12"/>
  <c r="CA573" i="12"/>
  <c r="CG573" i="12"/>
  <c r="CM573" i="12"/>
  <c r="BC574" i="12"/>
  <c r="BI574" i="12"/>
  <c r="BO574" i="12"/>
  <c r="BU574" i="12"/>
  <c r="CA574" i="12"/>
  <c r="CG574" i="12"/>
  <c r="CM574" i="12"/>
  <c r="BC575" i="12"/>
  <c r="BI575" i="12"/>
  <c r="BO575" i="12"/>
  <c r="BU575" i="12"/>
  <c r="CA575" i="12"/>
  <c r="CG575" i="12"/>
  <c r="CM575" i="12"/>
  <c r="BC576" i="12"/>
  <c r="BI576" i="12"/>
  <c r="BO576" i="12"/>
  <c r="BU576" i="12"/>
  <c r="CA576" i="12"/>
  <c r="CG576" i="12"/>
  <c r="CM576" i="12"/>
  <c r="BC577" i="12"/>
  <c r="BI577" i="12"/>
  <c r="BO577" i="12"/>
  <c r="BU577" i="12"/>
  <c r="CA577" i="12"/>
  <c r="CG577" i="12"/>
  <c r="CM577" i="12"/>
  <c r="BC578" i="12"/>
  <c r="BI578" i="12"/>
  <c r="BO578" i="12"/>
  <c r="BU578" i="12"/>
  <c r="CA578" i="12"/>
  <c r="CG578" i="12"/>
  <c r="CM578" i="12"/>
  <c r="BC579" i="12"/>
  <c r="BI579" i="12"/>
  <c r="BO579" i="12"/>
  <c r="BU579" i="12"/>
  <c r="CA579" i="12"/>
  <c r="CG579" i="12"/>
  <c r="CM579" i="12"/>
  <c r="BC580" i="12"/>
  <c r="BI580" i="12"/>
  <c r="BO580" i="12"/>
  <c r="BU580" i="12"/>
  <c r="CA580" i="12"/>
  <c r="CG580" i="12"/>
  <c r="CM580" i="12"/>
  <c r="BC581" i="12"/>
  <c r="BI581" i="12"/>
  <c r="BO581" i="12"/>
  <c r="BU581" i="12"/>
  <c r="CA581" i="12"/>
  <c r="CG581" i="12"/>
  <c r="CM581" i="12"/>
  <c r="BC582" i="12"/>
  <c r="BI582" i="12"/>
  <c r="BO582" i="12"/>
  <c r="BU582" i="12"/>
  <c r="CA582" i="12"/>
  <c r="CG582" i="12"/>
  <c r="CM582" i="12"/>
  <c r="BC583" i="12"/>
  <c r="BI583" i="12"/>
  <c r="BO583" i="12"/>
  <c r="BU583" i="12"/>
  <c r="CA583" i="12"/>
  <c r="CG583" i="12"/>
  <c r="CM583" i="12"/>
  <c r="BC584" i="12"/>
  <c r="BI584" i="12"/>
  <c r="BO584" i="12"/>
  <c r="BU584" i="12"/>
  <c r="CA584" i="12"/>
  <c r="CG584" i="12"/>
  <c r="CM584" i="12"/>
  <c r="BC585" i="12"/>
  <c r="BI585" i="12"/>
  <c r="BO585" i="12"/>
  <c r="BU585" i="12"/>
  <c r="CA585" i="12"/>
  <c r="CG585" i="12"/>
  <c r="CM585" i="12"/>
  <c r="BC586" i="12"/>
  <c r="BI586" i="12"/>
  <c r="BO586" i="12"/>
  <c r="BU586" i="12"/>
  <c r="CA586" i="12"/>
  <c r="CG586" i="12"/>
  <c r="CM586" i="12"/>
  <c r="BC587" i="12"/>
  <c r="BI587" i="12"/>
  <c r="BO587" i="12"/>
  <c r="BU587" i="12"/>
  <c r="CA587" i="12"/>
  <c r="CG587" i="12"/>
  <c r="CM587" i="12"/>
  <c r="BC588" i="12"/>
  <c r="BI588" i="12"/>
  <c r="BO588" i="12"/>
  <c r="BU588" i="12"/>
  <c r="CA588" i="12"/>
  <c r="CG588" i="12"/>
  <c r="CM588" i="12"/>
  <c r="BC589" i="12"/>
  <c r="BI589" i="12"/>
  <c r="BO589" i="12"/>
  <c r="BU589" i="12"/>
  <c r="CA589" i="12"/>
  <c r="CG589" i="12"/>
  <c r="CM589" i="12"/>
  <c r="BC590" i="12"/>
  <c r="BI590" i="12"/>
  <c r="BO590" i="12"/>
  <c r="BU590" i="12"/>
  <c r="CA590" i="12"/>
  <c r="CG590" i="12"/>
  <c r="CM590" i="12"/>
  <c r="BC591" i="12"/>
  <c r="BI591" i="12"/>
  <c r="BO591" i="12"/>
  <c r="BU591" i="12"/>
  <c r="CA591" i="12"/>
  <c r="CG591" i="12"/>
  <c r="CM591" i="12"/>
  <c r="BC592" i="12"/>
  <c r="BI592" i="12"/>
  <c r="BO592" i="12"/>
  <c r="BU592" i="12"/>
  <c r="CA592" i="12"/>
  <c r="CG592" i="12"/>
  <c r="CM592" i="12"/>
  <c r="BC593" i="12"/>
  <c r="BI593" i="12"/>
  <c r="BO593" i="12"/>
  <c r="BU593" i="12"/>
  <c r="CA593" i="12"/>
  <c r="CG593" i="12"/>
  <c r="CM593" i="12"/>
  <c r="BC594" i="12"/>
  <c r="BI594" i="12"/>
  <c r="BO594" i="12"/>
  <c r="BU594" i="12"/>
  <c r="CA594" i="12"/>
  <c r="CG594" i="12"/>
  <c r="CM594" i="12"/>
  <c r="BC595" i="12"/>
  <c r="BI595" i="12"/>
  <c r="BO595" i="12"/>
  <c r="BU595" i="12"/>
  <c r="CA595" i="12"/>
  <c r="CG595" i="12"/>
  <c r="CM595" i="12"/>
  <c r="BC596" i="12"/>
  <c r="BI596" i="12"/>
  <c r="BO596" i="12"/>
  <c r="BU596" i="12"/>
  <c r="CA596" i="12"/>
  <c r="CG596" i="12"/>
  <c r="CM596" i="12"/>
  <c r="BC597" i="12"/>
  <c r="BI597" i="12"/>
  <c r="BO597" i="12"/>
  <c r="BU597" i="12"/>
  <c r="CA597" i="12"/>
  <c r="CG597" i="12"/>
  <c r="CM597" i="12"/>
  <c r="BC598" i="12"/>
  <c r="BI598" i="12"/>
  <c r="BO598" i="12"/>
  <c r="BU598" i="12"/>
  <c r="CA598" i="12"/>
  <c r="CG598" i="12"/>
  <c r="CM598" i="12"/>
  <c r="BC599" i="12"/>
  <c r="BI599" i="12"/>
  <c r="BO599" i="12"/>
  <c r="BU599" i="12"/>
  <c r="CA599" i="12"/>
  <c r="CG599" i="12"/>
  <c r="CM599" i="12"/>
  <c r="BC600" i="12"/>
  <c r="BI600" i="12"/>
  <c r="BO600" i="12"/>
  <c r="BU600" i="12"/>
  <c r="CA600" i="12"/>
  <c r="CG600" i="12"/>
  <c r="CM600" i="12"/>
  <c r="BC601" i="12"/>
  <c r="BI601" i="12"/>
  <c r="BO601" i="12"/>
  <c r="BU601" i="12"/>
  <c r="CA601" i="12"/>
  <c r="CG601" i="12"/>
  <c r="CM601" i="12"/>
  <c r="BC602" i="12"/>
  <c r="BI602" i="12"/>
  <c r="BO602" i="12"/>
  <c r="BU602" i="12"/>
  <c r="CA602" i="12"/>
  <c r="CG602" i="12"/>
  <c r="CM602" i="12"/>
  <c r="BC603" i="12"/>
  <c r="BI603" i="12"/>
  <c r="BO603" i="12"/>
  <c r="BU603" i="12"/>
  <c r="CA603" i="12"/>
  <c r="CG603" i="12"/>
  <c r="CM603" i="12"/>
  <c r="BC604" i="12"/>
  <c r="BI604" i="12"/>
  <c r="BO604" i="12"/>
  <c r="BU604" i="12"/>
  <c r="CA604" i="12"/>
  <c r="CG604" i="12"/>
  <c r="CM604" i="12"/>
  <c r="BC605" i="12"/>
  <c r="BI605" i="12"/>
  <c r="BO605" i="12"/>
  <c r="BU605" i="12"/>
  <c r="CA605" i="12"/>
  <c r="CG605" i="12"/>
  <c r="CM605" i="12"/>
  <c r="BC606" i="12"/>
  <c r="BI606" i="12"/>
  <c r="BO606" i="12"/>
  <c r="BU606" i="12"/>
  <c r="CA606" i="12"/>
  <c r="CG606" i="12"/>
  <c r="CM606" i="12"/>
  <c r="BC607" i="12"/>
  <c r="BI607" i="12"/>
  <c r="BO607" i="12"/>
  <c r="BU607" i="12"/>
  <c r="CA607" i="12"/>
  <c r="CG607" i="12"/>
  <c r="CM607" i="12"/>
  <c r="BC608" i="12"/>
  <c r="BI608" i="12"/>
  <c r="BO608" i="12"/>
  <c r="BU608" i="12"/>
  <c r="CA608" i="12"/>
  <c r="CG608" i="12"/>
  <c r="CM608" i="12"/>
  <c r="BC609" i="12"/>
  <c r="BI609" i="12"/>
  <c r="BO609" i="12"/>
  <c r="BU609" i="12"/>
  <c r="CA609" i="12"/>
  <c r="CG609" i="12"/>
  <c r="CM609" i="12"/>
  <c r="BC610" i="12"/>
  <c r="BI610" i="12"/>
  <c r="BO610" i="12"/>
  <c r="BU610" i="12"/>
  <c r="CA610" i="12"/>
  <c r="CG610" i="12"/>
  <c r="CM610" i="12"/>
  <c r="BC611" i="12"/>
  <c r="BI611" i="12"/>
  <c r="BO611" i="12"/>
  <c r="BU611" i="12"/>
  <c r="CA611" i="12"/>
  <c r="CG611" i="12"/>
  <c r="CM611" i="12"/>
  <c r="BC612" i="12"/>
  <c r="BI612" i="12"/>
  <c r="BO612" i="12"/>
  <c r="BU612" i="12"/>
  <c r="CA612" i="12"/>
  <c r="CG612" i="12"/>
  <c r="CM612" i="12"/>
  <c r="BC613" i="12"/>
  <c r="BI613" i="12"/>
  <c r="BO613" i="12"/>
  <c r="BU613" i="12"/>
  <c r="CA613" i="12"/>
  <c r="CG613" i="12"/>
  <c r="CM613" i="12"/>
  <c r="BC614" i="12"/>
  <c r="BI614" i="12"/>
  <c r="BO614" i="12"/>
  <c r="BU614" i="12"/>
  <c r="CA614" i="12"/>
  <c r="CG614" i="12"/>
  <c r="CM614" i="12"/>
  <c r="BC615" i="12"/>
  <c r="BI615" i="12"/>
  <c r="BO615" i="12"/>
  <c r="BU615" i="12"/>
  <c r="CA615" i="12"/>
  <c r="CG615" i="12"/>
  <c r="CM615" i="12"/>
  <c r="BC616" i="12"/>
  <c r="BI616" i="12"/>
  <c r="BO616" i="12"/>
  <c r="BU616" i="12"/>
  <c r="CA616" i="12"/>
  <c r="CG616" i="12"/>
  <c r="CM616" i="12"/>
  <c r="BC617" i="12"/>
  <c r="BI617" i="12"/>
  <c r="BO617" i="12"/>
  <c r="BU617" i="12"/>
  <c r="CA617" i="12"/>
  <c r="CG617" i="12"/>
  <c r="CM617" i="12"/>
  <c r="BC618" i="12"/>
  <c r="BI618" i="12"/>
  <c r="BO618" i="12"/>
  <c r="BU618" i="12"/>
  <c r="CA618" i="12"/>
  <c r="CG618" i="12"/>
  <c r="CM618" i="12"/>
  <c r="BC619" i="12"/>
  <c r="BI619" i="12"/>
  <c r="BO619" i="12"/>
  <c r="BU619" i="12"/>
  <c r="CA619" i="12"/>
  <c r="CG619" i="12"/>
  <c r="CM619" i="12"/>
  <c r="BC620" i="12"/>
  <c r="BI620" i="12"/>
  <c r="BO620" i="12"/>
  <c r="BU620" i="12"/>
  <c r="CA620" i="12"/>
  <c r="CG620" i="12"/>
  <c r="CM620" i="12"/>
  <c r="BC621" i="12"/>
  <c r="BI621" i="12"/>
  <c r="BO621" i="12"/>
  <c r="BU621" i="12"/>
  <c r="CA621" i="12"/>
  <c r="CG621" i="12"/>
  <c r="CM621" i="12"/>
  <c r="BC622" i="12"/>
  <c r="BI622" i="12"/>
  <c r="BO622" i="12"/>
  <c r="BU622" i="12"/>
  <c r="CA622" i="12"/>
  <c r="CG622" i="12"/>
  <c r="CM622" i="12"/>
  <c r="BC623" i="12"/>
  <c r="BI623" i="12"/>
  <c r="BO623" i="12"/>
  <c r="BU623" i="12"/>
  <c r="CA623" i="12"/>
  <c r="CG623" i="12"/>
  <c r="CM623" i="12"/>
  <c r="BC624" i="12"/>
  <c r="BI624" i="12"/>
  <c r="BO624" i="12"/>
  <c r="BU624" i="12"/>
  <c r="CA624" i="12"/>
  <c r="CG624" i="12"/>
  <c r="CM624" i="12"/>
  <c r="BC625" i="12"/>
  <c r="BI625" i="12"/>
  <c r="BO625" i="12"/>
  <c r="BU625" i="12"/>
  <c r="CA625" i="12"/>
  <c r="CG625" i="12"/>
  <c r="CM625" i="12"/>
  <c r="BC626" i="12"/>
  <c r="BI626" i="12"/>
  <c r="BO626" i="12"/>
  <c r="BU626" i="12"/>
  <c r="CA626" i="12"/>
  <c r="CG626" i="12"/>
  <c r="CM626" i="12"/>
  <c r="BC627" i="12"/>
  <c r="BI627" i="12"/>
  <c r="BO627" i="12"/>
  <c r="BU627" i="12"/>
  <c r="CA627" i="12"/>
  <c r="CG627" i="12"/>
  <c r="CM627" i="12"/>
  <c r="BC628" i="12"/>
  <c r="BI628" i="12"/>
  <c r="BO628" i="12"/>
  <c r="BU628" i="12"/>
  <c r="CA628" i="12"/>
  <c r="CG628" i="12"/>
  <c r="CM628" i="12"/>
  <c r="BC629" i="12"/>
  <c r="BI629" i="12"/>
  <c r="BO629" i="12"/>
  <c r="BU629" i="12"/>
  <c r="CA629" i="12"/>
  <c r="CG629" i="12"/>
  <c r="CM629" i="12"/>
  <c r="BC630" i="12"/>
  <c r="BI630" i="12"/>
  <c r="BO630" i="12"/>
  <c r="BU630" i="12"/>
  <c r="CA630" i="12"/>
  <c r="CG630" i="12"/>
  <c r="CM630" i="12"/>
  <c r="BC631" i="12"/>
  <c r="BI631" i="12"/>
  <c r="BO631" i="12"/>
  <c r="BU631" i="12"/>
  <c r="CA631" i="12"/>
  <c r="CG631" i="12"/>
  <c r="CM631" i="12"/>
  <c r="BC632" i="12"/>
  <c r="BI632" i="12"/>
  <c r="BO632" i="12"/>
  <c r="BU632" i="12"/>
  <c r="CA632" i="12"/>
  <c r="CG632" i="12"/>
  <c r="CM632" i="12"/>
  <c r="BC633" i="12"/>
  <c r="BI633" i="12"/>
  <c r="BO633" i="12"/>
  <c r="BU633" i="12"/>
  <c r="CA633" i="12"/>
  <c r="CG633" i="12"/>
  <c r="CM633" i="12"/>
  <c r="BC634" i="12"/>
  <c r="BI634" i="12"/>
  <c r="BO634" i="12"/>
  <c r="BU634" i="12"/>
  <c r="CA634" i="12"/>
  <c r="CG634" i="12"/>
  <c r="CM634" i="12"/>
  <c r="BC635" i="12"/>
  <c r="BI635" i="12"/>
  <c r="BO635" i="12"/>
  <c r="BU635" i="12"/>
  <c r="CA635" i="12"/>
  <c r="CG635" i="12"/>
  <c r="CM635" i="12"/>
  <c r="BC636" i="12"/>
  <c r="BI636" i="12"/>
  <c r="BO636" i="12"/>
  <c r="BU636" i="12"/>
  <c r="CA636" i="12"/>
  <c r="CG636" i="12"/>
  <c r="CM636" i="12"/>
  <c r="BC637" i="12"/>
  <c r="BI637" i="12"/>
  <c r="BO637" i="12"/>
  <c r="BU637" i="12"/>
  <c r="CA637" i="12"/>
  <c r="CG637" i="12"/>
  <c r="CM637" i="12"/>
  <c r="BC638" i="12"/>
  <c r="BI638" i="12"/>
  <c r="BO638" i="12"/>
  <c r="BU638" i="12"/>
  <c r="CA638" i="12"/>
  <c r="CG638" i="12"/>
  <c r="CM638" i="12"/>
  <c r="BC639" i="12"/>
  <c r="BI639" i="12"/>
  <c r="BO639" i="12"/>
  <c r="BU639" i="12"/>
  <c r="CA639" i="12"/>
  <c r="CG639" i="12"/>
  <c r="CM639" i="12"/>
  <c r="BC640" i="12"/>
  <c r="BI640" i="12"/>
  <c r="BO640" i="12"/>
  <c r="BU640" i="12"/>
  <c r="CA640" i="12"/>
  <c r="CG640" i="12"/>
  <c r="CM640" i="12"/>
  <c r="BC641" i="12"/>
  <c r="BI641" i="12"/>
  <c r="BO641" i="12"/>
  <c r="BU641" i="12"/>
  <c r="CA641" i="12"/>
  <c r="CG641" i="12"/>
  <c r="CM641" i="12"/>
  <c r="BC642" i="12"/>
  <c r="BI642" i="12"/>
  <c r="BO642" i="12"/>
  <c r="BU642" i="12"/>
  <c r="CA642" i="12"/>
  <c r="CG642" i="12"/>
  <c r="CM642" i="12"/>
  <c r="BC643" i="12"/>
  <c r="BI643" i="12"/>
  <c r="BO643" i="12"/>
  <c r="BU643" i="12"/>
  <c r="CA643" i="12"/>
  <c r="CG643" i="12"/>
  <c r="CM643" i="12"/>
  <c r="BC644" i="12"/>
  <c r="BI644" i="12"/>
  <c r="BO644" i="12"/>
  <c r="BU644" i="12"/>
  <c r="CA644" i="12"/>
  <c r="CG644" i="12"/>
  <c r="CM644" i="12"/>
  <c r="BC645" i="12"/>
  <c r="BI645" i="12"/>
  <c r="BO645" i="12"/>
  <c r="BU645" i="12"/>
  <c r="CA645" i="12"/>
  <c r="CG645" i="12"/>
  <c r="CM645" i="12"/>
  <c r="BC646" i="12"/>
  <c r="BI646" i="12"/>
  <c r="BO646" i="12"/>
  <c r="BU646" i="12"/>
  <c r="CA646" i="12"/>
  <c r="CG646" i="12"/>
  <c r="CM646" i="12"/>
  <c r="BC647" i="12"/>
  <c r="BI647" i="12"/>
  <c r="BO647" i="12"/>
  <c r="BU647" i="12"/>
  <c r="CA647" i="12"/>
  <c r="CG647" i="12"/>
  <c r="CM647" i="12"/>
  <c r="BC648" i="12"/>
  <c r="BI648" i="12"/>
  <c r="BO648" i="12"/>
  <c r="BU648" i="12"/>
  <c r="CA648" i="12"/>
  <c r="CG648" i="12"/>
  <c r="CM648" i="12"/>
  <c r="BC649" i="12"/>
  <c r="BI649" i="12"/>
  <c r="BO649" i="12"/>
  <c r="BU649" i="12"/>
  <c r="CA649" i="12"/>
  <c r="CG649" i="12"/>
  <c r="CM649" i="12"/>
  <c r="BC650" i="12"/>
  <c r="BI650" i="12"/>
  <c r="BO650" i="12"/>
  <c r="BU650" i="12"/>
  <c r="CA650" i="12"/>
  <c r="CG650" i="12"/>
  <c r="CM650" i="12"/>
  <c r="BC651" i="12"/>
  <c r="BI651" i="12"/>
  <c r="BO651" i="12"/>
  <c r="BU651" i="12"/>
  <c r="CA651" i="12"/>
  <c r="CG651" i="12"/>
  <c r="CM651" i="12"/>
  <c r="BC652" i="12"/>
  <c r="BI652" i="12"/>
  <c r="BO652" i="12"/>
  <c r="BU652" i="12"/>
  <c r="CA652" i="12"/>
  <c r="CG652" i="12"/>
  <c r="CM652" i="12"/>
  <c r="BC653" i="12"/>
  <c r="BI653" i="12"/>
  <c r="BO653" i="12"/>
  <c r="BU653" i="12"/>
  <c r="CA653" i="12"/>
  <c r="CG653" i="12"/>
  <c r="CM653" i="12"/>
  <c r="BC654" i="12"/>
  <c r="BI654" i="12"/>
  <c r="BO654" i="12"/>
  <c r="BU654" i="12"/>
  <c r="CA654" i="12"/>
  <c r="CG654" i="12"/>
  <c r="CM654" i="12"/>
  <c r="BC655" i="12"/>
  <c r="BI655" i="12"/>
  <c r="BO655" i="12"/>
  <c r="BU655" i="12"/>
  <c r="CA655" i="12"/>
  <c r="CG655" i="12"/>
  <c r="CM655" i="12"/>
  <c r="BC656" i="12"/>
  <c r="BI656" i="12"/>
  <c r="BO656" i="12"/>
  <c r="BU656" i="12"/>
  <c r="CA656" i="12"/>
  <c r="CG656" i="12"/>
  <c r="CM656" i="12"/>
  <c r="BC657" i="12"/>
  <c r="BI657" i="12"/>
  <c r="BO657" i="12"/>
  <c r="BU657" i="12"/>
  <c r="CA657" i="12"/>
  <c r="CG657" i="12"/>
  <c r="CM657" i="12"/>
  <c r="BC658" i="12"/>
  <c r="BI658" i="12"/>
  <c r="BO658" i="12"/>
  <c r="BU658" i="12"/>
  <c r="CA658" i="12"/>
  <c r="CG658" i="12"/>
  <c r="CM658" i="12"/>
  <c r="BC659" i="12"/>
  <c r="BI659" i="12"/>
  <c r="BO659" i="12"/>
  <c r="BU659" i="12"/>
  <c r="CA659" i="12"/>
  <c r="CG659" i="12"/>
  <c r="CM659" i="12"/>
  <c r="BC660" i="12"/>
  <c r="BI660" i="12"/>
  <c r="BO660" i="12"/>
  <c r="BU660" i="12"/>
  <c r="CA660" i="12"/>
  <c r="CG660" i="12"/>
  <c r="CM660" i="12"/>
  <c r="BC661" i="12"/>
  <c r="BI661" i="12"/>
  <c r="BO661" i="12"/>
  <c r="BU661" i="12"/>
  <c r="CA661" i="12"/>
  <c r="CG661" i="12"/>
  <c r="CM661" i="12"/>
  <c r="BC662" i="12"/>
  <c r="BI662" i="12"/>
  <c r="BO662" i="12"/>
  <c r="BU662" i="12"/>
  <c r="CA662" i="12"/>
  <c r="CG662" i="12"/>
  <c r="CM662" i="12"/>
  <c r="BC663" i="12"/>
  <c r="BI663" i="12"/>
  <c r="BO663" i="12"/>
  <c r="BU663" i="12"/>
  <c r="CA663" i="12"/>
  <c r="CG663" i="12"/>
  <c r="CM663" i="12"/>
  <c r="BC664" i="12"/>
  <c r="BI664" i="12"/>
  <c r="BO664" i="12"/>
  <c r="BU664" i="12"/>
  <c r="CA664" i="12"/>
  <c r="CG664" i="12"/>
  <c r="CM664" i="12"/>
  <c r="BC665" i="12"/>
  <c r="BI665" i="12"/>
  <c r="BO665" i="12"/>
  <c r="BU665" i="12"/>
  <c r="CA665" i="12"/>
  <c r="CG665" i="12"/>
  <c r="CM665" i="12"/>
  <c r="BC666" i="12"/>
  <c r="BI666" i="12"/>
  <c r="BO666" i="12"/>
  <c r="BU666" i="12"/>
  <c r="CA666" i="12"/>
  <c r="CG666" i="12"/>
  <c r="CM666" i="12"/>
  <c r="BC667" i="12"/>
  <c r="BI667" i="12"/>
  <c r="BO667" i="12"/>
  <c r="BU667" i="12"/>
  <c r="CA667" i="12"/>
  <c r="CG667" i="12"/>
  <c r="CM667" i="12"/>
  <c r="BC668" i="12"/>
  <c r="BI668" i="12"/>
  <c r="BO668" i="12"/>
  <c r="BU668" i="12"/>
  <c r="CA668" i="12"/>
  <c r="CG668" i="12"/>
  <c r="CM668" i="12"/>
  <c r="BC669" i="12"/>
  <c r="BI669" i="12"/>
  <c r="BO669" i="12"/>
  <c r="BU669" i="12"/>
  <c r="CA669" i="12"/>
  <c r="CG669" i="12"/>
  <c r="CM669" i="12"/>
  <c r="BC670" i="12"/>
  <c r="BI670" i="12"/>
  <c r="BO670" i="12"/>
  <c r="BU670" i="12"/>
  <c r="CA670" i="12"/>
  <c r="CG670" i="12"/>
  <c r="CM670" i="12"/>
  <c r="BC671" i="12"/>
  <c r="BI671" i="12"/>
  <c r="BO671" i="12"/>
  <c r="BU671" i="12"/>
  <c r="CA671" i="12"/>
  <c r="CG671" i="12"/>
  <c r="CM671" i="12"/>
  <c r="BC672" i="12"/>
  <c r="BI672" i="12"/>
  <c r="BO672" i="12"/>
  <c r="BU672" i="12"/>
  <c r="CA672" i="12"/>
  <c r="CG672" i="12"/>
  <c r="CM672" i="12"/>
  <c r="BC673" i="12"/>
  <c r="BI673" i="12"/>
  <c r="BO673" i="12"/>
  <c r="BU673" i="12"/>
  <c r="CA673" i="12"/>
  <c r="CG673" i="12"/>
  <c r="CM673" i="12"/>
  <c r="BC674" i="12"/>
  <c r="BI674" i="12"/>
  <c r="BO674" i="12"/>
  <c r="BU674" i="12"/>
  <c r="CA674" i="12"/>
  <c r="CG674" i="12"/>
  <c r="CM674" i="12"/>
  <c r="BC675" i="12"/>
  <c r="BI675" i="12"/>
  <c r="BO675" i="12"/>
  <c r="BU675" i="12"/>
  <c r="CA675" i="12"/>
  <c r="CG675" i="12"/>
  <c r="CM675" i="12"/>
  <c r="BC676" i="12"/>
  <c r="BI676" i="12"/>
  <c r="BO676" i="12"/>
  <c r="BU676" i="12"/>
  <c r="CA676" i="12"/>
  <c r="CG676" i="12"/>
  <c r="CM676" i="12"/>
  <c r="BC677" i="12"/>
  <c r="BI677" i="12"/>
  <c r="BO677" i="12"/>
  <c r="BU677" i="12"/>
  <c r="CA677" i="12"/>
  <c r="CG677" i="12"/>
  <c r="CM677" i="12"/>
  <c r="BC678" i="12"/>
  <c r="BI678" i="12"/>
  <c r="BO678" i="12"/>
  <c r="BU678" i="12"/>
  <c r="CA678" i="12"/>
  <c r="CG678" i="12"/>
  <c r="CM678" i="12"/>
  <c r="BC679" i="12"/>
  <c r="BI679" i="12"/>
  <c r="BO679" i="12"/>
  <c r="BU679" i="12"/>
  <c r="CA679" i="12"/>
  <c r="CG679" i="12"/>
  <c r="CM679" i="12"/>
  <c r="BC680" i="12"/>
  <c r="BI680" i="12"/>
  <c r="BO680" i="12"/>
  <c r="BU680" i="12"/>
  <c r="CA680" i="12"/>
  <c r="CG680" i="12"/>
  <c r="CM680" i="12"/>
  <c r="BC681" i="12"/>
  <c r="BI681" i="12"/>
  <c r="BO681" i="12"/>
  <c r="BU681" i="12"/>
  <c r="CA681" i="12"/>
  <c r="CG681" i="12"/>
  <c r="CM681" i="12"/>
  <c r="BC682" i="12"/>
  <c r="BI682" i="12"/>
  <c r="BO682" i="12"/>
  <c r="BU682" i="12"/>
  <c r="CA682" i="12"/>
  <c r="CG682" i="12"/>
  <c r="CM682" i="12"/>
  <c r="BC683" i="12"/>
  <c r="BI683" i="12"/>
  <c r="BO683" i="12"/>
  <c r="BU683" i="12"/>
  <c r="CA683" i="12"/>
  <c r="CG683" i="12"/>
  <c r="CM683" i="12"/>
  <c r="BC684" i="12"/>
  <c r="BI684" i="12"/>
  <c r="BO684" i="12"/>
  <c r="BU684" i="12"/>
  <c r="CA684" i="12"/>
  <c r="CG684" i="12"/>
  <c r="CM684" i="12"/>
  <c r="BC685" i="12"/>
  <c r="BI685" i="12"/>
  <c r="BO685" i="12"/>
  <c r="BU685" i="12"/>
  <c r="CA685" i="12"/>
  <c r="CG685" i="12"/>
  <c r="CM685" i="12"/>
  <c r="BC686" i="12"/>
  <c r="BI686" i="12"/>
  <c r="BO686" i="12"/>
  <c r="BU686" i="12"/>
  <c r="CA686" i="12"/>
  <c r="CG686" i="12"/>
  <c r="CM686" i="12"/>
  <c r="BC687" i="12"/>
  <c r="BI687" i="12"/>
  <c r="BO687" i="12"/>
  <c r="BU687" i="12"/>
  <c r="CA687" i="12"/>
  <c r="CG687" i="12"/>
  <c r="CM687" i="12"/>
  <c r="BC688" i="12"/>
  <c r="BI688" i="12"/>
  <c r="BO688" i="12"/>
  <c r="BU688" i="12"/>
  <c r="CA688" i="12"/>
  <c r="CG688" i="12"/>
  <c r="CM688" i="12"/>
  <c r="BC689" i="12"/>
  <c r="BI689" i="12"/>
  <c r="BO689" i="12"/>
  <c r="BU689" i="12"/>
  <c r="CA689" i="12"/>
  <c r="CG689" i="12"/>
  <c r="CM689" i="12"/>
  <c r="BC690" i="12"/>
  <c r="BI690" i="12"/>
  <c r="BO690" i="12"/>
  <c r="BU690" i="12"/>
  <c r="CA690" i="12"/>
  <c r="CG690" i="12"/>
  <c r="CM690" i="12"/>
  <c r="BC691" i="12"/>
  <c r="BI691" i="12"/>
  <c r="BO691" i="12"/>
  <c r="BU691" i="12"/>
  <c r="CA691" i="12"/>
  <c r="CG691" i="12"/>
  <c r="CM691" i="12"/>
  <c r="BC692" i="12"/>
  <c r="BI692" i="12"/>
  <c r="BO692" i="12"/>
  <c r="BU692" i="12"/>
  <c r="CA692" i="12"/>
  <c r="CG692" i="12"/>
  <c r="CM692" i="12"/>
  <c r="BC693" i="12"/>
  <c r="BI693" i="12"/>
  <c r="BO693" i="12"/>
  <c r="BU693" i="12"/>
  <c r="CA693" i="12"/>
  <c r="CG693" i="12"/>
  <c r="CM693" i="12"/>
  <c r="BC694" i="12"/>
  <c r="BI694" i="12"/>
  <c r="BO694" i="12"/>
  <c r="BU694" i="12"/>
  <c r="CA694" i="12"/>
  <c r="CG694" i="12"/>
  <c r="CM694" i="12"/>
  <c r="BC695" i="12"/>
  <c r="BI695" i="12"/>
  <c r="BO695" i="12"/>
  <c r="BU695" i="12"/>
  <c r="CA695" i="12"/>
  <c r="CG695" i="12"/>
  <c r="CM695" i="12"/>
  <c r="BC696" i="12"/>
  <c r="BI696" i="12"/>
  <c r="BO696" i="12"/>
  <c r="BU696" i="12"/>
  <c r="CA696" i="12"/>
  <c r="CG696" i="12"/>
  <c r="CM696" i="12"/>
  <c r="BC697" i="12"/>
  <c r="BI697" i="12"/>
  <c r="BO697" i="12"/>
  <c r="BU697" i="12"/>
  <c r="CA697" i="12"/>
  <c r="CG697" i="12"/>
  <c r="CM697" i="12"/>
  <c r="BC698" i="12"/>
  <c r="BI698" i="12"/>
  <c r="BO698" i="12"/>
  <c r="BU698" i="12"/>
  <c r="CA698" i="12"/>
  <c r="CG698" i="12"/>
  <c r="CM698" i="12"/>
  <c r="BC699" i="12"/>
  <c r="BI699" i="12"/>
  <c r="BO699" i="12"/>
  <c r="BU699" i="12"/>
  <c r="CA699" i="12"/>
  <c r="CG699" i="12"/>
  <c r="CM699" i="12"/>
  <c r="BC700" i="12"/>
  <c r="BI700" i="12"/>
  <c r="BO700" i="12"/>
  <c r="BU700" i="12"/>
  <c r="CA700" i="12"/>
  <c r="CG700" i="12"/>
  <c r="CM700" i="12"/>
  <c r="BC701" i="12"/>
  <c r="BI701" i="12"/>
  <c r="BO701" i="12"/>
  <c r="BU701" i="12"/>
  <c r="CA701" i="12"/>
  <c r="CG701" i="12"/>
  <c r="CM701" i="12"/>
  <c r="BC702" i="12"/>
  <c r="BI702" i="12"/>
  <c r="BO702" i="12"/>
  <c r="BU702" i="12"/>
  <c r="CA702" i="12"/>
  <c r="CG702" i="12"/>
  <c r="CM702" i="12"/>
  <c r="BC703" i="12"/>
  <c r="BI703" i="12"/>
  <c r="BO703" i="12"/>
  <c r="BU703" i="12"/>
  <c r="CA703" i="12"/>
  <c r="CG703" i="12"/>
  <c r="CM703" i="12"/>
  <c r="BC704" i="12"/>
  <c r="BI704" i="12"/>
  <c r="BO704" i="12"/>
  <c r="BU704" i="12"/>
  <c r="CA704" i="12"/>
  <c r="CG704" i="12"/>
  <c r="CM704" i="12"/>
  <c r="BC705" i="12"/>
  <c r="BI705" i="12"/>
  <c r="BO705" i="12"/>
  <c r="BU705" i="12"/>
  <c r="CA705" i="12"/>
  <c r="CG705" i="12"/>
  <c r="CM705" i="12"/>
  <c r="BC706" i="12"/>
  <c r="BI706" i="12"/>
  <c r="BO706" i="12"/>
  <c r="BU706" i="12"/>
  <c r="CA706" i="12"/>
  <c r="CG706" i="12"/>
  <c r="CM706" i="12"/>
  <c r="BC707" i="12"/>
  <c r="BI707" i="12"/>
  <c r="BO707" i="12"/>
  <c r="BU707" i="12"/>
  <c r="CA707" i="12"/>
  <c r="CG707" i="12"/>
  <c r="CM707" i="12"/>
  <c r="BC708" i="12"/>
  <c r="BI708" i="12"/>
  <c r="BO708" i="12"/>
  <c r="BU708" i="12"/>
  <c r="CA708" i="12"/>
  <c r="CG708" i="12"/>
  <c r="CM708" i="12"/>
  <c r="BC709" i="12"/>
  <c r="BI709" i="12"/>
  <c r="BO709" i="12"/>
  <c r="BU709" i="12"/>
  <c r="CA709" i="12"/>
  <c r="CG709" i="12"/>
  <c r="CM709" i="12"/>
  <c r="BC710" i="12"/>
  <c r="BI710" i="12"/>
  <c r="BO710" i="12"/>
  <c r="BU710" i="12"/>
  <c r="CA710" i="12"/>
  <c r="CG710" i="12"/>
  <c r="CM710" i="12"/>
  <c r="BC711" i="12"/>
  <c r="BI711" i="12"/>
  <c r="BO711" i="12"/>
  <c r="BU711" i="12"/>
  <c r="CA711" i="12"/>
  <c r="CG711" i="12"/>
  <c r="CM711" i="12"/>
  <c r="BC712" i="12"/>
  <c r="BI712" i="12"/>
  <c r="BO712" i="12"/>
  <c r="BU712" i="12"/>
  <c r="CA712" i="12"/>
  <c r="CG712" i="12"/>
  <c r="CM712" i="12"/>
  <c r="BC713" i="12"/>
  <c r="BI713" i="12"/>
  <c r="BO713" i="12"/>
  <c r="BU713" i="12"/>
  <c r="CA713" i="12"/>
  <c r="CG713" i="12"/>
  <c r="CM713" i="12"/>
  <c r="BC714" i="12"/>
  <c r="BI714" i="12"/>
  <c r="BO714" i="12"/>
  <c r="BU714" i="12"/>
  <c r="CA714" i="12"/>
  <c r="CG714" i="12"/>
  <c r="CM714" i="12"/>
  <c r="BC715" i="12"/>
  <c r="BI715" i="12"/>
  <c r="BO715" i="12"/>
  <c r="BU715" i="12"/>
  <c r="CA715" i="12"/>
  <c r="CG715" i="12"/>
  <c r="CM715" i="12"/>
  <c r="BC716" i="12"/>
  <c r="BI716" i="12"/>
  <c r="BO716" i="12"/>
  <c r="BU716" i="12"/>
  <c r="CA716" i="12"/>
  <c r="CG716" i="12"/>
  <c r="CM716" i="12"/>
  <c r="BC717" i="12"/>
  <c r="BI717" i="12"/>
  <c r="BO717" i="12"/>
  <c r="BU717" i="12"/>
  <c r="CA717" i="12"/>
  <c r="CG717" i="12"/>
  <c r="CM717" i="12"/>
  <c r="BC718" i="12"/>
  <c r="BI718" i="12"/>
  <c r="BO718" i="12"/>
  <c r="BU718" i="12"/>
  <c r="CA718" i="12"/>
  <c r="CG718" i="12"/>
  <c r="CM718" i="12"/>
  <c r="BC719" i="12"/>
  <c r="BI719" i="12"/>
  <c r="BO719" i="12"/>
  <c r="BU719" i="12"/>
  <c r="CA719" i="12"/>
  <c r="CG719" i="12"/>
  <c r="CM719" i="12"/>
  <c r="BC720" i="12"/>
  <c r="BI720" i="12"/>
  <c r="BO720" i="12"/>
  <c r="BU720" i="12"/>
  <c r="CA720" i="12"/>
  <c r="CG720" i="12"/>
  <c r="CM720" i="12"/>
  <c r="BC721" i="12"/>
  <c r="BI721" i="12"/>
  <c r="BO721" i="12"/>
  <c r="BU721" i="12"/>
  <c r="CA721" i="12"/>
  <c r="CG721" i="12"/>
  <c r="CM721" i="12"/>
  <c r="BC722" i="12"/>
  <c r="BI722" i="12"/>
  <c r="BO722" i="12"/>
  <c r="BU722" i="12"/>
  <c r="CA722" i="12"/>
  <c r="CG722" i="12"/>
  <c r="CM722" i="12"/>
  <c r="BC723" i="12"/>
  <c r="BI723" i="12"/>
  <c r="BO723" i="12"/>
  <c r="BU723" i="12"/>
  <c r="CA723" i="12"/>
  <c r="CG723" i="12"/>
  <c r="CM723" i="12"/>
  <c r="BC724" i="12"/>
  <c r="BI724" i="12"/>
  <c r="BO724" i="12"/>
  <c r="BU724" i="12"/>
  <c r="CA724" i="12"/>
  <c r="CG724" i="12"/>
  <c r="CM724" i="12"/>
  <c r="BC725" i="12"/>
  <c r="BI725" i="12"/>
  <c r="BO725" i="12"/>
  <c r="BU725" i="12"/>
  <c r="CA725" i="12"/>
  <c r="CG725" i="12"/>
  <c r="CM725" i="12"/>
  <c r="BC726" i="12"/>
  <c r="BI726" i="12"/>
  <c r="BO726" i="12"/>
  <c r="BU726" i="12"/>
  <c r="CA726" i="12"/>
  <c r="CG726" i="12"/>
  <c r="CM726" i="12"/>
  <c r="BC727" i="12"/>
  <c r="BI727" i="12"/>
  <c r="BO727" i="12"/>
  <c r="BU727" i="12"/>
  <c r="CA727" i="12"/>
  <c r="CG727" i="12"/>
  <c r="CM727" i="12"/>
  <c r="BC728" i="12"/>
  <c r="BI728" i="12"/>
  <c r="BO728" i="12"/>
  <c r="BU728" i="12"/>
  <c r="CA728" i="12"/>
  <c r="CG728" i="12"/>
  <c r="CM728" i="12"/>
  <c r="BC729" i="12"/>
  <c r="BI729" i="12"/>
  <c r="BO729" i="12"/>
  <c r="BU729" i="12"/>
  <c r="CA729" i="12"/>
  <c r="CG729" i="12"/>
  <c r="CM729" i="12"/>
  <c r="BC730" i="12"/>
  <c r="BI730" i="12"/>
  <c r="BO730" i="12"/>
  <c r="BU730" i="12"/>
  <c r="CA730" i="12"/>
  <c r="CG730" i="12"/>
  <c r="CM730" i="12"/>
  <c r="BC731" i="12"/>
  <c r="BI731" i="12"/>
  <c r="BO731" i="12"/>
  <c r="BU731" i="12"/>
  <c r="CA731" i="12"/>
  <c r="CG731" i="12"/>
  <c r="CM731" i="12"/>
  <c r="BC732" i="12"/>
  <c r="BI732" i="12"/>
  <c r="BO732" i="12"/>
  <c r="BU732" i="12"/>
  <c r="CA732" i="12"/>
  <c r="CG732" i="12"/>
  <c r="CM732" i="12"/>
  <c r="BC733" i="12"/>
  <c r="BI733" i="12"/>
  <c r="BO733" i="12"/>
  <c r="BU733" i="12"/>
  <c r="CA733" i="12"/>
  <c r="CG733" i="12"/>
  <c r="CM733" i="12"/>
  <c r="BC734" i="12"/>
  <c r="BI734" i="12"/>
  <c r="BO734" i="12"/>
  <c r="BU734" i="12"/>
  <c r="CA734" i="12"/>
  <c r="CG734" i="12"/>
  <c r="CM734" i="12"/>
  <c r="BC735" i="12"/>
  <c r="BI735" i="12"/>
  <c r="BO735" i="12"/>
  <c r="BU735" i="12"/>
  <c r="CA735" i="12"/>
  <c r="CG735" i="12"/>
  <c r="CM735" i="12"/>
  <c r="BC736" i="12"/>
  <c r="BI736" i="12"/>
  <c r="BO736" i="12"/>
  <c r="BU736" i="12"/>
  <c r="CA736" i="12"/>
  <c r="CG736" i="12"/>
  <c r="CM736" i="12"/>
  <c r="BC737" i="12"/>
  <c r="BI737" i="12"/>
  <c r="BO737" i="12"/>
  <c r="BU737" i="12"/>
  <c r="CA737" i="12"/>
  <c r="CG737" i="12"/>
  <c r="CM737" i="12"/>
  <c r="BC738" i="12"/>
  <c r="BI738" i="12"/>
  <c r="BO738" i="12"/>
  <c r="BU738" i="12"/>
  <c r="CA738" i="12"/>
  <c r="CG738" i="12"/>
  <c r="CM738" i="12"/>
  <c r="BC739" i="12"/>
  <c r="BI739" i="12"/>
  <c r="BO739" i="12"/>
  <c r="BU739" i="12"/>
  <c r="CA739" i="12"/>
  <c r="CG739" i="12"/>
  <c r="CM739" i="12"/>
  <c r="BC740" i="12"/>
  <c r="BI740" i="12"/>
  <c r="BO740" i="12"/>
  <c r="BU740" i="12"/>
  <c r="CA740" i="12"/>
  <c r="CG740" i="12"/>
  <c r="CM740" i="12"/>
  <c r="BC741" i="12"/>
  <c r="BI741" i="12"/>
  <c r="BO741" i="12"/>
  <c r="BU741" i="12"/>
  <c r="CA741" i="12"/>
  <c r="CG741" i="12"/>
  <c r="CM741" i="12"/>
  <c r="BC742" i="12"/>
  <c r="BI742" i="12"/>
  <c r="BO742" i="12"/>
  <c r="BU742" i="12"/>
  <c r="CA742" i="12"/>
  <c r="CG742" i="12"/>
  <c r="CM742" i="12"/>
  <c r="BC743" i="12"/>
  <c r="BI743" i="12"/>
  <c r="BO743" i="12"/>
  <c r="BU743" i="12"/>
  <c r="CA743" i="12"/>
  <c r="CG743" i="12"/>
  <c r="CM743" i="12"/>
  <c r="BC744" i="12"/>
  <c r="BI744" i="12"/>
  <c r="BO744" i="12"/>
  <c r="BU744" i="12"/>
  <c r="CA744" i="12"/>
  <c r="CG744" i="12"/>
  <c r="CM744" i="12"/>
  <c r="BC745" i="12"/>
  <c r="BI745" i="12"/>
  <c r="BO745" i="12"/>
  <c r="BU745" i="12"/>
  <c r="CA745" i="12"/>
  <c r="CG745" i="12"/>
  <c r="CM745" i="12"/>
  <c r="BC746" i="12"/>
  <c r="BI746" i="12"/>
  <c r="BO746" i="12"/>
  <c r="BU746" i="12"/>
  <c r="CA746" i="12"/>
  <c r="CG746" i="12"/>
  <c r="CM746" i="12"/>
  <c r="BC747" i="12"/>
  <c r="BI747" i="12"/>
  <c r="BO747" i="12"/>
  <c r="BU747" i="12"/>
  <c r="CA747" i="12"/>
  <c r="CG747" i="12"/>
  <c r="CM747" i="12"/>
  <c r="BC748" i="12"/>
  <c r="BI748" i="12"/>
  <c r="BO748" i="12"/>
  <c r="BU748" i="12"/>
  <c r="CA748" i="12"/>
  <c r="CG748" i="12"/>
  <c r="CM748" i="12"/>
  <c r="BC749" i="12"/>
  <c r="BI749" i="12"/>
  <c r="BO749" i="12"/>
  <c r="BU749" i="12"/>
  <c r="CA749" i="12"/>
  <c r="CG749" i="12"/>
  <c r="CM749" i="12"/>
  <c r="BC750" i="12"/>
  <c r="BI750" i="12"/>
  <c r="BO750" i="12"/>
  <c r="BU750" i="12"/>
  <c r="CA750" i="12"/>
  <c r="CG750" i="12"/>
  <c r="CM750" i="12"/>
  <c r="BC751" i="12"/>
  <c r="BI751" i="12"/>
  <c r="BO751" i="12"/>
  <c r="BU751" i="12"/>
  <c r="CA751" i="12"/>
  <c r="CG751" i="12"/>
  <c r="CM751" i="12"/>
  <c r="BC752" i="12"/>
  <c r="BI752" i="12"/>
  <c r="BO752" i="12"/>
  <c r="BU752" i="12"/>
  <c r="CA752" i="12"/>
  <c r="CG752" i="12"/>
  <c r="CM752" i="12"/>
  <c r="BC753" i="12"/>
  <c r="BI753" i="12"/>
  <c r="BO753" i="12"/>
  <c r="BU753" i="12"/>
  <c r="CA753" i="12"/>
  <c r="CG753" i="12"/>
  <c r="CM753" i="12"/>
  <c r="BC754" i="12"/>
  <c r="BI754" i="12"/>
  <c r="BO754" i="12"/>
  <c r="BU754" i="12"/>
  <c r="CA754" i="12"/>
  <c r="CG754" i="12"/>
  <c r="CM754" i="12"/>
  <c r="BC755" i="12"/>
  <c r="BI755" i="12"/>
  <c r="BO755" i="12"/>
  <c r="BU755" i="12"/>
  <c r="CA755" i="12"/>
  <c r="CG755" i="12"/>
  <c r="CM755" i="12"/>
  <c r="BC756" i="12"/>
  <c r="BI756" i="12"/>
  <c r="BO756" i="12"/>
  <c r="BU756" i="12"/>
  <c r="CA756" i="12"/>
  <c r="CG756" i="12"/>
  <c r="CM756" i="12"/>
  <c r="BC757" i="12"/>
  <c r="BI757" i="12"/>
  <c r="BO757" i="12"/>
  <c r="BU757" i="12"/>
  <c r="CA757" i="12"/>
  <c r="CG757" i="12"/>
  <c r="CM757" i="12"/>
  <c r="BC758" i="12"/>
  <c r="BI758" i="12"/>
  <c r="BO758" i="12"/>
  <c r="BU758" i="12"/>
  <c r="CA758" i="12"/>
  <c r="CG758" i="12"/>
  <c r="CM758" i="12"/>
  <c r="BC759" i="12"/>
  <c r="BI759" i="12"/>
  <c r="BO759" i="12"/>
  <c r="BU759" i="12"/>
  <c r="CA759" i="12"/>
  <c r="CG759" i="12"/>
  <c r="CM759" i="12"/>
  <c r="BC760" i="12"/>
  <c r="BI760" i="12"/>
  <c r="BO760" i="12"/>
  <c r="BU760" i="12"/>
  <c r="CA760" i="12"/>
  <c r="CG760" i="12"/>
  <c r="CM760" i="12"/>
  <c r="BC761" i="12"/>
  <c r="BI761" i="12"/>
  <c r="BO761" i="12"/>
  <c r="BU761" i="12"/>
  <c r="CA761" i="12"/>
  <c r="CG761" i="12"/>
  <c r="CM761" i="12"/>
  <c r="BC762" i="12"/>
  <c r="BI762" i="12"/>
  <c r="BO762" i="12"/>
  <c r="BU762" i="12"/>
  <c r="CA762" i="12"/>
  <c r="CG762" i="12"/>
  <c r="CM762" i="12"/>
  <c r="BC763" i="12"/>
  <c r="BI763" i="12"/>
  <c r="BO763" i="12"/>
  <c r="BU763" i="12"/>
  <c r="CA763" i="12"/>
  <c r="CG763" i="12"/>
  <c r="CM763" i="12"/>
  <c r="BC764" i="12"/>
  <c r="BI764" i="12"/>
  <c r="BO764" i="12"/>
  <c r="BU764" i="12"/>
  <c r="CA764" i="12"/>
  <c r="CG764" i="12"/>
  <c r="CM764" i="12"/>
  <c r="BC765" i="12"/>
  <c r="BI765" i="12"/>
  <c r="BO765" i="12"/>
  <c r="BU765" i="12"/>
  <c r="CA765" i="12"/>
  <c r="CG765" i="12"/>
  <c r="CM765" i="12"/>
  <c r="BC766" i="12"/>
  <c r="BI766" i="12"/>
  <c r="BO766" i="12"/>
  <c r="BU766" i="12"/>
  <c r="CA766" i="12"/>
  <c r="CG766" i="12"/>
  <c r="CM766" i="12"/>
  <c r="BC767" i="12"/>
  <c r="BI767" i="12"/>
  <c r="BO767" i="12"/>
  <c r="BU767" i="12"/>
  <c r="CA767" i="12"/>
  <c r="CG767" i="12"/>
  <c r="CM767" i="12"/>
  <c r="BC768" i="12"/>
  <c r="BI768" i="12"/>
  <c r="BO768" i="12"/>
  <c r="BU768" i="12"/>
  <c r="CA768" i="12"/>
  <c r="CG768" i="12"/>
  <c r="CM768" i="12"/>
  <c r="BC769" i="12"/>
  <c r="BI769" i="12"/>
  <c r="BO769" i="12"/>
  <c r="BU769" i="12"/>
  <c r="CA769" i="12"/>
  <c r="CG769" i="12"/>
  <c r="CM769" i="12"/>
  <c r="BC770" i="12"/>
  <c r="BI770" i="12"/>
  <c r="BO770" i="12"/>
  <c r="BU770" i="12"/>
  <c r="CA770" i="12"/>
  <c r="CG770" i="12"/>
  <c r="CM770" i="12"/>
  <c r="BC771" i="12"/>
  <c r="BI771" i="12"/>
  <c r="BO771" i="12"/>
  <c r="BU771" i="12"/>
  <c r="CA771" i="12"/>
  <c r="CG771" i="12"/>
  <c r="CM771" i="12"/>
  <c r="BC772" i="12"/>
  <c r="BI772" i="12"/>
  <c r="BO772" i="12"/>
  <c r="BU772" i="12"/>
  <c r="CA772" i="12"/>
  <c r="CG772" i="12"/>
  <c r="CM772" i="12"/>
  <c r="BC773" i="12"/>
  <c r="BI773" i="12"/>
  <c r="BO773" i="12"/>
  <c r="BU773" i="12"/>
  <c r="CA773" i="12"/>
  <c r="CG773" i="12"/>
  <c r="CM773" i="12"/>
  <c r="BC774" i="12"/>
  <c r="BI774" i="12"/>
  <c r="BO774" i="12"/>
  <c r="BU774" i="12"/>
  <c r="CA774" i="12"/>
  <c r="CG774" i="12"/>
  <c r="CM774" i="12"/>
  <c r="BC775" i="12"/>
  <c r="BI775" i="12"/>
  <c r="BO775" i="12"/>
  <c r="BU775" i="12"/>
  <c r="CA775" i="12"/>
  <c r="CG775" i="12"/>
  <c r="CM775" i="12"/>
  <c r="BC776" i="12"/>
  <c r="BI776" i="12"/>
  <c r="BO776" i="12"/>
  <c r="BU776" i="12"/>
  <c r="CA776" i="12"/>
  <c r="CG776" i="12"/>
  <c r="CM776" i="12"/>
  <c r="BC777" i="12"/>
  <c r="BI777" i="12"/>
  <c r="BO777" i="12"/>
  <c r="BU777" i="12"/>
  <c r="CA777" i="12"/>
  <c r="CG777" i="12"/>
  <c r="CM777" i="12"/>
  <c r="BC778" i="12"/>
  <c r="BI778" i="12"/>
  <c r="BO778" i="12"/>
  <c r="BU778" i="12"/>
  <c r="CA778" i="12"/>
  <c r="CG778" i="12"/>
  <c r="CM778" i="12"/>
  <c r="BC779" i="12"/>
  <c r="BI779" i="12"/>
  <c r="BO779" i="12"/>
  <c r="BU779" i="12"/>
  <c r="CA779" i="12"/>
  <c r="CG779" i="12"/>
  <c r="CM779" i="12"/>
  <c r="BC780" i="12"/>
  <c r="BI780" i="12"/>
  <c r="BO780" i="12"/>
  <c r="BU780" i="12"/>
  <c r="CA780" i="12"/>
  <c r="CG780" i="12"/>
  <c r="CM780" i="12"/>
  <c r="BC781" i="12"/>
  <c r="BI781" i="12"/>
  <c r="BO781" i="12"/>
  <c r="BU781" i="12"/>
  <c r="CA781" i="12"/>
  <c r="CG781" i="12"/>
  <c r="CM781" i="12"/>
  <c r="BC782" i="12"/>
  <c r="BI782" i="12"/>
  <c r="BO782" i="12"/>
  <c r="BU782" i="12"/>
  <c r="CA782" i="12"/>
  <c r="CG782" i="12"/>
  <c r="CM782" i="12"/>
  <c r="BC783" i="12"/>
  <c r="BI783" i="12"/>
  <c r="BO783" i="12"/>
  <c r="BU783" i="12"/>
  <c r="CA783" i="12"/>
  <c r="CG783" i="12"/>
  <c r="CM783" i="12"/>
  <c r="BC784" i="12"/>
  <c r="BI784" i="12"/>
  <c r="BO784" i="12"/>
  <c r="BU784" i="12"/>
  <c r="CA784" i="12"/>
  <c r="CG784" i="12"/>
  <c r="CM784" i="12"/>
  <c r="BC785" i="12"/>
  <c r="BI785" i="12"/>
  <c r="BO785" i="12"/>
  <c r="BU785" i="12"/>
  <c r="CA785" i="12"/>
  <c r="CG785" i="12"/>
  <c r="CM785" i="12"/>
  <c r="BC786" i="12"/>
  <c r="BI786" i="12"/>
  <c r="BO786" i="12"/>
  <c r="BU786" i="12"/>
  <c r="CA786" i="12"/>
  <c r="CG786" i="12"/>
  <c r="CM786" i="12"/>
  <c r="BC787" i="12"/>
  <c r="BI787" i="12"/>
  <c r="BO787" i="12"/>
  <c r="BU787" i="12"/>
  <c r="CA787" i="12"/>
  <c r="CG787" i="12"/>
  <c r="CM787" i="12"/>
  <c r="BC788" i="12"/>
  <c r="BI788" i="12"/>
  <c r="BO788" i="12"/>
  <c r="BU788" i="12"/>
  <c r="CA788" i="12"/>
  <c r="CG788" i="12"/>
  <c r="CM788" i="12"/>
  <c r="BC789" i="12"/>
  <c r="BI789" i="12"/>
  <c r="BO789" i="12"/>
  <c r="BU789" i="12"/>
  <c r="CA789" i="12"/>
  <c r="CG789" i="12"/>
  <c r="CM789" i="12"/>
  <c r="BC790" i="12"/>
  <c r="BI790" i="12"/>
  <c r="BO790" i="12"/>
  <c r="BU790" i="12"/>
  <c r="CA790" i="12"/>
  <c r="CG790" i="12"/>
  <c r="CM790" i="12"/>
  <c r="BC791" i="12"/>
  <c r="BI791" i="12"/>
  <c r="BO791" i="12"/>
  <c r="BU791" i="12"/>
  <c r="CA791" i="12"/>
  <c r="CG791" i="12"/>
  <c r="CM791" i="12"/>
  <c r="BC792" i="12"/>
  <c r="BI792" i="12"/>
  <c r="BO792" i="12"/>
  <c r="BU792" i="12"/>
  <c r="CA792" i="12"/>
  <c r="CG792" i="12"/>
  <c r="CM792" i="12"/>
  <c r="BC793" i="12"/>
  <c r="BI793" i="12"/>
  <c r="BO793" i="12"/>
  <c r="BU793" i="12"/>
  <c r="CA793" i="12"/>
  <c r="CG793" i="12"/>
  <c r="CM793" i="12"/>
  <c r="BC794" i="12"/>
  <c r="BI794" i="12"/>
  <c r="BO794" i="12"/>
  <c r="BU794" i="12"/>
  <c r="CA794" i="12"/>
  <c r="CG794" i="12"/>
  <c r="CM794" i="12"/>
  <c r="BC795" i="12"/>
  <c r="BI795" i="12"/>
  <c r="BO795" i="12"/>
  <c r="BU795" i="12"/>
  <c r="CA795" i="12"/>
  <c r="CG795" i="12"/>
  <c r="CM795" i="12"/>
  <c r="BC796" i="12"/>
  <c r="BI796" i="12"/>
  <c r="BO796" i="12"/>
  <c r="BU796" i="12"/>
  <c r="CA796" i="12"/>
  <c r="CG796" i="12"/>
  <c r="CM796" i="12"/>
  <c r="BC797" i="12"/>
  <c r="BI797" i="12"/>
  <c r="BO797" i="12"/>
  <c r="BU797" i="12"/>
  <c r="CA797" i="12"/>
  <c r="CG797" i="12"/>
  <c r="CM797" i="12"/>
  <c r="BC798" i="12"/>
  <c r="BI798" i="12"/>
  <c r="BO798" i="12"/>
  <c r="BU798" i="12"/>
  <c r="CA798" i="12"/>
  <c r="CG798" i="12"/>
  <c r="CM798" i="12"/>
  <c r="BC799" i="12"/>
  <c r="BI799" i="12"/>
  <c r="BO799" i="12"/>
  <c r="BU799" i="12"/>
  <c r="CA799" i="12"/>
  <c r="CG799" i="12"/>
  <c r="CM799" i="12"/>
  <c r="BC800" i="12"/>
  <c r="BI800" i="12"/>
  <c r="BO800" i="12"/>
  <c r="BU800" i="12"/>
  <c r="CA800" i="12"/>
  <c r="CG800" i="12"/>
  <c r="CM800" i="12"/>
  <c r="BC801" i="12"/>
  <c r="BI801" i="12"/>
  <c r="BO801" i="12"/>
  <c r="BU801" i="12"/>
  <c r="CA801" i="12"/>
  <c r="CG801" i="12"/>
  <c r="CM801" i="12"/>
  <c r="BC802" i="12"/>
  <c r="BI802" i="12"/>
  <c r="BO802" i="12"/>
  <c r="BU802" i="12"/>
  <c r="CA802" i="12"/>
  <c r="CG802" i="12"/>
  <c r="CM802" i="12"/>
  <c r="BC803" i="12"/>
  <c r="BI803" i="12"/>
  <c r="BO803" i="12"/>
  <c r="BU803" i="12"/>
  <c r="CA803" i="12"/>
  <c r="CG803" i="12"/>
  <c r="CM803" i="12"/>
  <c r="BC804" i="12"/>
  <c r="BI804" i="12"/>
  <c r="BO804" i="12"/>
  <c r="BU804" i="12"/>
  <c r="CA804" i="12"/>
  <c r="CG804" i="12"/>
  <c r="CM804" i="12"/>
  <c r="BC805" i="12"/>
  <c r="BI805" i="12"/>
  <c r="BO805" i="12"/>
  <c r="BU805" i="12"/>
  <c r="CA805" i="12"/>
  <c r="CG805" i="12"/>
  <c r="CM805" i="12"/>
  <c r="BC806" i="12"/>
  <c r="BI806" i="12"/>
  <c r="BO806" i="12"/>
  <c r="BU806" i="12"/>
  <c r="CA806" i="12"/>
  <c r="CG806" i="12"/>
  <c r="CM806" i="12"/>
  <c r="BC807" i="12"/>
  <c r="BI807" i="12"/>
  <c r="BO807" i="12"/>
  <c r="BU807" i="12"/>
  <c r="CA807" i="12"/>
  <c r="CG807" i="12"/>
  <c r="CM807" i="12"/>
  <c r="BC808" i="12"/>
  <c r="BI808" i="12"/>
  <c r="BO808" i="12"/>
  <c r="BU808" i="12"/>
  <c r="CA808" i="12"/>
  <c r="CG808" i="12"/>
  <c r="CM808" i="12"/>
  <c r="BC809" i="12"/>
  <c r="BI809" i="12"/>
  <c r="BO809" i="12"/>
  <c r="BU809" i="12"/>
  <c r="CA809" i="12"/>
  <c r="CG809" i="12"/>
  <c r="CM809" i="12"/>
  <c r="BC810" i="12"/>
  <c r="BI810" i="12"/>
  <c r="BO810" i="12"/>
  <c r="BU810" i="12"/>
  <c r="CA810" i="12"/>
  <c r="CG810" i="12"/>
  <c r="CM810" i="12"/>
  <c r="BC811" i="12"/>
  <c r="BI811" i="12"/>
  <c r="BO811" i="12"/>
  <c r="BU811" i="12"/>
  <c r="CA811" i="12"/>
  <c r="CG811" i="12"/>
  <c r="CM811" i="12"/>
  <c r="BC812" i="12"/>
  <c r="BI812" i="12"/>
  <c r="BO812" i="12"/>
  <c r="BU812" i="12"/>
  <c r="CA812" i="12"/>
  <c r="CG812" i="12"/>
  <c r="CM812" i="12"/>
  <c r="BC813" i="12"/>
  <c r="BI813" i="12"/>
  <c r="BO813" i="12"/>
  <c r="BU813" i="12"/>
  <c r="CA813" i="12"/>
  <c r="CG813" i="12"/>
  <c r="CM813" i="12"/>
  <c r="BC814" i="12"/>
  <c r="BI814" i="12"/>
  <c r="BO814" i="12"/>
  <c r="BU814" i="12"/>
  <c r="CA814" i="12"/>
  <c r="CG814" i="12"/>
  <c r="CM814" i="12"/>
  <c r="BC815" i="12"/>
  <c r="BI815" i="12"/>
  <c r="BO815" i="12"/>
  <c r="BU815" i="12"/>
  <c r="CA815" i="12"/>
  <c r="CG815" i="12"/>
  <c r="CM815" i="12"/>
  <c r="BC816" i="12"/>
  <c r="BI816" i="12"/>
  <c r="BO816" i="12"/>
  <c r="BU816" i="12"/>
  <c r="CA816" i="12"/>
  <c r="CG816" i="12"/>
  <c r="CM816" i="12"/>
  <c r="BC817" i="12"/>
  <c r="BI817" i="12"/>
  <c r="BO817" i="12"/>
  <c r="BU817" i="12"/>
  <c r="CA817" i="12"/>
  <c r="CG817" i="12"/>
  <c r="CM817" i="12"/>
  <c r="BC818" i="12"/>
  <c r="BI818" i="12"/>
  <c r="BO818" i="12"/>
  <c r="BU818" i="12"/>
  <c r="CA818" i="12"/>
  <c r="CG818" i="12"/>
  <c r="CM818" i="12"/>
  <c r="BC819" i="12"/>
  <c r="BI819" i="12"/>
  <c r="BO819" i="12"/>
  <c r="BU819" i="12"/>
  <c r="CA819" i="12"/>
  <c r="CG819" i="12"/>
  <c r="CM819" i="12"/>
  <c r="BC820" i="12"/>
  <c r="BI820" i="12"/>
  <c r="BO820" i="12"/>
  <c r="BU820" i="12"/>
  <c r="CA820" i="12"/>
  <c r="CG820" i="12"/>
  <c r="CM820" i="12"/>
  <c r="BC821" i="12"/>
  <c r="BI821" i="12"/>
  <c r="BO821" i="12"/>
  <c r="BU821" i="12"/>
  <c r="CA821" i="12"/>
  <c r="CG821" i="12"/>
  <c r="CM821" i="12"/>
  <c r="BC822" i="12"/>
  <c r="BI822" i="12"/>
  <c r="BO822" i="12"/>
  <c r="BU822" i="12"/>
  <c r="CA822" i="12"/>
  <c r="CG822" i="12"/>
  <c r="CM822" i="12"/>
  <c r="BC823" i="12"/>
  <c r="BI823" i="12"/>
  <c r="BO823" i="12"/>
  <c r="BU823" i="12"/>
  <c r="CA823" i="12"/>
  <c r="CG823" i="12"/>
  <c r="CM823" i="12"/>
  <c r="BC824" i="12"/>
  <c r="BI824" i="12"/>
  <c r="BO824" i="12"/>
  <c r="BU824" i="12"/>
  <c r="CA824" i="12"/>
  <c r="CG824" i="12"/>
  <c r="CM824" i="12"/>
  <c r="BC825" i="12"/>
  <c r="BI825" i="12"/>
  <c r="BO825" i="12"/>
  <c r="BU825" i="12"/>
  <c r="CA825" i="12"/>
  <c r="CG825" i="12"/>
  <c r="CM825" i="12"/>
  <c r="BC826" i="12"/>
  <c r="BI826" i="12"/>
  <c r="BO826" i="12"/>
  <c r="BU826" i="12"/>
  <c r="CA826" i="12"/>
  <c r="CG826" i="12"/>
  <c r="CM826" i="12"/>
  <c r="BC827" i="12"/>
  <c r="BI827" i="12"/>
  <c r="BO827" i="12"/>
  <c r="BU827" i="12"/>
  <c r="CA827" i="12"/>
  <c r="CG827" i="12"/>
  <c r="CM827" i="12"/>
  <c r="BC828" i="12"/>
  <c r="BI828" i="12"/>
  <c r="BO828" i="12"/>
  <c r="BU828" i="12"/>
  <c r="CA828" i="12"/>
  <c r="CG828" i="12"/>
  <c r="CM828" i="12"/>
  <c r="BC829" i="12"/>
  <c r="BI829" i="12"/>
  <c r="BO829" i="12"/>
  <c r="BU829" i="12"/>
  <c r="CA829" i="12"/>
  <c r="CG829" i="12"/>
  <c r="CM829" i="12"/>
  <c r="BC830" i="12"/>
  <c r="BI830" i="12"/>
  <c r="BO830" i="12"/>
  <c r="BU830" i="12"/>
  <c r="CA830" i="12"/>
  <c r="CG830" i="12"/>
  <c r="CM830" i="12"/>
  <c r="BC831" i="12"/>
  <c r="BI831" i="12"/>
  <c r="BO831" i="12"/>
  <c r="BU831" i="12"/>
  <c r="CA831" i="12"/>
  <c r="CG831" i="12"/>
  <c r="CM831" i="12"/>
  <c r="BC832" i="12"/>
  <c r="BI832" i="12"/>
  <c r="BO832" i="12"/>
  <c r="BU832" i="12"/>
  <c r="CA832" i="12"/>
  <c r="CG832" i="12"/>
  <c r="CM832" i="12"/>
  <c r="BC833" i="12"/>
  <c r="BI833" i="12"/>
  <c r="BO833" i="12"/>
  <c r="BU833" i="12"/>
  <c r="CA833" i="12"/>
  <c r="CG833" i="12"/>
  <c r="CM833" i="12"/>
  <c r="BC834" i="12"/>
  <c r="BI834" i="12"/>
  <c r="BO834" i="12"/>
  <c r="BU834" i="12"/>
  <c r="CA834" i="12"/>
  <c r="CG834" i="12"/>
  <c r="CM834" i="12"/>
  <c r="BC835" i="12"/>
  <c r="BI835" i="12"/>
  <c r="BO835" i="12"/>
  <c r="BU835" i="12"/>
  <c r="CA835" i="12"/>
  <c r="CG835" i="12"/>
  <c r="CM835" i="12"/>
  <c r="BC836" i="12"/>
  <c r="BI836" i="12"/>
  <c r="BO836" i="12"/>
  <c r="BU836" i="12"/>
  <c r="CA836" i="12"/>
  <c r="CG836" i="12"/>
  <c r="CM836" i="12"/>
  <c r="BC837" i="12"/>
  <c r="BI837" i="12"/>
  <c r="BO837" i="12"/>
  <c r="BU837" i="12"/>
  <c r="CA837" i="12"/>
  <c r="CG837" i="12"/>
  <c r="CM837" i="12"/>
  <c r="BC838" i="12"/>
  <c r="BI838" i="12"/>
  <c r="BO838" i="12"/>
  <c r="BU838" i="12"/>
  <c r="CA838" i="12"/>
  <c r="CG838" i="12"/>
  <c r="CM838" i="12"/>
  <c r="BC839" i="12"/>
  <c r="BI839" i="12"/>
  <c r="BO839" i="12"/>
  <c r="BU839" i="12"/>
  <c r="CA839" i="12"/>
  <c r="CG839" i="12"/>
  <c r="CM839" i="12"/>
  <c r="BC840" i="12"/>
  <c r="BI840" i="12"/>
  <c r="BO840" i="12"/>
  <c r="BU840" i="12"/>
  <c r="CA840" i="12"/>
  <c r="CG840" i="12"/>
  <c r="CM840" i="12"/>
  <c r="BC841" i="12"/>
  <c r="BI841" i="12"/>
  <c r="BO841" i="12"/>
  <c r="BU841" i="12"/>
  <c r="CA841" i="12"/>
  <c r="CG841" i="12"/>
  <c r="CM841" i="12"/>
  <c r="BC842" i="12"/>
  <c r="BI842" i="12"/>
  <c r="BO842" i="12"/>
  <c r="BU842" i="12"/>
  <c r="CA842" i="12"/>
  <c r="CG842" i="12"/>
  <c r="CM842" i="12"/>
  <c r="BC843" i="12"/>
  <c r="BI843" i="12"/>
  <c r="BO843" i="12"/>
  <c r="BU843" i="12"/>
  <c r="CA843" i="12"/>
  <c r="CG843" i="12"/>
  <c r="CM843" i="12"/>
  <c r="BC844" i="12"/>
  <c r="BI844" i="12"/>
  <c r="BO844" i="12"/>
  <c r="BU844" i="12"/>
  <c r="CA844" i="12"/>
  <c r="CG844" i="12"/>
  <c r="CM844" i="12"/>
  <c r="BC845" i="12"/>
  <c r="BI845" i="12"/>
  <c r="BO845" i="12"/>
  <c r="BU845" i="12"/>
  <c r="CA845" i="12"/>
  <c r="CG845" i="12"/>
  <c r="CM845" i="12"/>
  <c r="BC846" i="12"/>
  <c r="BI846" i="12"/>
  <c r="BO846" i="12"/>
  <c r="BU846" i="12"/>
  <c r="CA846" i="12"/>
  <c r="CG846" i="12"/>
  <c r="CM846" i="12"/>
  <c r="BC847" i="12"/>
  <c r="BI847" i="12"/>
  <c r="BO847" i="12"/>
  <c r="BU847" i="12"/>
  <c r="CA847" i="12"/>
  <c r="CG847" i="12"/>
  <c r="CM847" i="12"/>
  <c r="BC848" i="12"/>
  <c r="BI848" i="12"/>
  <c r="BO848" i="12"/>
  <c r="BU848" i="12"/>
  <c r="CA848" i="12"/>
  <c r="CG848" i="12"/>
  <c r="CM848" i="12"/>
  <c r="BC849" i="12"/>
  <c r="BI849" i="12"/>
  <c r="BO849" i="12"/>
  <c r="BU849" i="12"/>
  <c r="CA849" i="12"/>
  <c r="CG849" i="12"/>
  <c r="CM849" i="12"/>
  <c r="BC850" i="12"/>
  <c r="BI850" i="12"/>
  <c r="BO850" i="12"/>
  <c r="BU850" i="12"/>
  <c r="CA850" i="12"/>
  <c r="CG850" i="12"/>
  <c r="CM850" i="12"/>
  <c r="BC851" i="12"/>
  <c r="BI851" i="12"/>
  <c r="BO851" i="12"/>
  <c r="BU851" i="12"/>
  <c r="CA851" i="12"/>
  <c r="CG851" i="12"/>
  <c r="CM851" i="12"/>
  <c r="BC852" i="12"/>
  <c r="BI852" i="12"/>
  <c r="BO852" i="12"/>
  <c r="BU852" i="12"/>
  <c r="CA852" i="12"/>
  <c r="CG852" i="12"/>
  <c r="CM852" i="12"/>
  <c r="BC853" i="12"/>
  <c r="BI853" i="12"/>
  <c r="BO853" i="12"/>
  <c r="BU853" i="12"/>
  <c r="CA853" i="12"/>
  <c r="CG853" i="12"/>
  <c r="CM853" i="12"/>
  <c r="BC854" i="12"/>
  <c r="BI854" i="12"/>
  <c r="BO854" i="12"/>
  <c r="BU854" i="12"/>
  <c r="CA854" i="12"/>
  <c r="CG854" i="12"/>
  <c r="CM854" i="12"/>
  <c r="BC855" i="12"/>
  <c r="BI855" i="12"/>
  <c r="BO855" i="12"/>
  <c r="BU855" i="12"/>
  <c r="CA855" i="12"/>
  <c r="CG855" i="12"/>
  <c r="CM855" i="12"/>
  <c r="BC856" i="12"/>
  <c r="BI856" i="12"/>
  <c r="BO856" i="12"/>
  <c r="BU856" i="12"/>
  <c r="CA856" i="12"/>
  <c r="CG856" i="12"/>
  <c r="CM856" i="12"/>
  <c r="BC857" i="12"/>
  <c r="BI857" i="12"/>
  <c r="BO857" i="12"/>
  <c r="BU857" i="12"/>
  <c r="CA857" i="12"/>
  <c r="CG857" i="12"/>
  <c r="CM857" i="12"/>
  <c r="BC858" i="12"/>
  <c r="BI858" i="12"/>
  <c r="BO858" i="12"/>
  <c r="BU858" i="12"/>
  <c r="CA858" i="12"/>
  <c r="CG858" i="12"/>
  <c r="CM858" i="12"/>
  <c r="BC859" i="12"/>
  <c r="BI859" i="12"/>
  <c r="BO859" i="12"/>
  <c r="BU859" i="12"/>
  <c r="CA859" i="12"/>
  <c r="CG859" i="12"/>
  <c r="CM859" i="12"/>
  <c r="BC860" i="12"/>
  <c r="BI860" i="12"/>
  <c r="BO860" i="12"/>
  <c r="BU860" i="12"/>
  <c r="CA860" i="12"/>
  <c r="CG860" i="12"/>
  <c r="CM860" i="12"/>
  <c r="BC861" i="12"/>
  <c r="BI861" i="12"/>
  <c r="BO861" i="12"/>
  <c r="BU861" i="12"/>
  <c r="CA861" i="12"/>
  <c r="CG861" i="12"/>
  <c r="CM861" i="12"/>
  <c r="BC862" i="12"/>
  <c r="BI862" i="12"/>
  <c r="BO862" i="12"/>
  <c r="BU862" i="12"/>
  <c r="CA862" i="12"/>
  <c r="CG862" i="12"/>
  <c r="CM862" i="12"/>
  <c r="BC863" i="12"/>
  <c r="BI863" i="12"/>
  <c r="BO863" i="12"/>
  <c r="BU863" i="12"/>
  <c r="CA863" i="12"/>
  <c r="CG863" i="12"/>
  <c r="CM863" i="12"/>
  <c r="BC864" i="12"/>
  <c r="BI864" i="12"/>
  <c r="BO864" i="12"/>
  <c r="BU864" i="12"/>
  <c r="CA864" i="12"/>
  <c r="CG864" i="12"/>
  <c r="CM864" i="12"/>
  <c r="BC865" i="12"/>
  <c r="BI865" i="12"/>
  <c r="BO865" i="12"/>
  <c r="BU865" i="12"/>
  <c r="CA865" i="12"/>
  <c r="CG865" i="12"/>
  <c r="CM865" i="12"/>
  <c r="BC866" i="12"/>
  <c r="BI866" i="12"/>
  <c r="BO866" i="12"/>
  <c r="BU866" i="12"/>
  <c r="CA866" i="12"/>
  <c r="CG866" i="12"/>
  <c r="CM866" i="12"/>
  <c r="BC867" i="12"/>
  <c r="BI867" i="12"/>
  <c r="BO867" i="12"/>
  <c r="BU867" i="12"/>
  <c r="CA867" i="12"/>
  <c r="CG867" i="12"/>
  <c r="CM867" i="12"/>
  <c r="BC868" i="12"/>
  <c r="BI868" i="12"/>
  <c r="BO868" i="12"/>
  <c r="BU868" i="12"/>
  <c r="CA868" i="12"/>
  <c r="CG868" i="12"/>
  <c r="CM868" i="12"/>
  <c r="BC869" i="12"/>
  <c r="BI869" i="12"/>
  <c r="BO869" i="12"/>
  <c r="BU869" i="12"/>
  <c r="CA869" i="12"/>
  <c r="CG869" i="12"/>
  <c r="CM869" i="12"/>
  <c r="BC870" i="12"/>
  <c r="BI870" i="12"/>
  <c r="BO870" i="12"/>
  <c r="BU870" i="12"/>
  <c r="CA870" i="12"/>
  <c r="CG870" i="12"/>
  <c r="CM870" i="12"/>
  <c r="BC871" i="12"/>
  <c r="BI871" i="12"/>
  <c r="BO871" i="12"/>
  <c r="BU871" i="12"/>
  <c r="CA871" i="12"/>
  <c r="CG871" i="12"/>
  <c r="CM871" i="12"/>
  <c r="BC872" i="12"/>
  <c r="BI872" i="12"/>
  <c r="BO872" i="12"/>
  <c r="BU872" i="12"/>
  <c r="CA872" i="12"/>
  <c r="CG872" i="12"/>
  <c r="CM872" i="12"/>
  <c r="BC873" i="12"/>
  <c r="BI873" i="12"/>
  <c r="BO873" i="12"/>
  <c r="BU873" i="12"/>
  <c r="CA873" i="12"/>
  <c r="CG873" i="12"/>
  <c r="CM873" i="12"/>
  <c r="BC874" i="12"/>
  <c r="BI874" i="12"/>
  <c r="BO874" i="12"/>
  <c r="BU874" i="12"/>
  <c r="CA874" i="12"/>
  <c r="CG874" i="12"/>
  <c r="CM874" i="12"/>
  <c r="BC875" i="12"/>
  <c r="BI875" i="12"/>
  <c r="BO875" i="12"/>
  <c r="BU875" i="12"/>
  <c r="CA875" i="12"/>
  <c r="CG875" i="12"/>
  <c r="CM875" i="12"/>
  <c r="BC876" i="12"/>
  <c r="BI876" i="12"/>
  <c r="BO876" i="12"/>
  <c r="BU876" i="12"/>
  <c r="CA876" i="12"/>
  <c r="CG876" i="12"/>
  <c r="CM876" i="12"/>
  <c r="BC877" i="12"/>
  <c r="BI877" i="12"/>
  <c r="BO877" i="12"/>
  <c r="BU877" i="12"/>
  <c r="CA877" i="12"/>
  <c r="CG877" i="12"/>
  <c r="CM877" i="12"/>
  <c r="BC878" i="12"/>
  <c r="BI878" i="12"/>
  <c r="BO878" i="12"/>
  <c r="BU878" i="12"/>
  <c r="CA878" i="12"/>
  <c r="CG878" i="12"/>
  <c r="CM878" i="12"/>
  <c r="BC879" i="12"/>
  <c r="BI879" i="12"/>
  <c r="BO879" i="12"/>
  <c r="BU879" i="12"/>
  <c r="CA879" i="12"/>
  <c r="CG879" i="12"/>
  <c r="CM879" i="12"/>
  <c r="BC880" i="12"/>
  <c r="BI880" i="12"/>
  <c r="BO880" i="12"/>
  <c r="BU880" i="12"/>
  <c r="CA880" i="12"/>
  <c r="CG880" i="12"/>
  <c r="CM880" i="12"/>
  <c r="BC881" i="12"/>
  <c r="BI881" i="12"/>
  <c r="BO881" i="12"/>
  <c r="BU881" i="12"/>
  <c r="CA881" i="12"/>
  <c r="CG881" i="12"/>
  <c r="CM881" i="12"/>
  <c r="BC882" i="12"/>
  <c r="BI882" i="12"/>
  <c r="BO882" i="12"/>
  <c r="BU882" i="12"/>
  <c r="CA882" i="12"/>
  <c r="CG882" i="12"/>
  <c r="CM882" i="12"/>
  <c r="BC883" i="12"/>
  <c r="BI883" i="12"/>
  <c r="BO883" i="12"/>
  <c r="BU883" i="12"/>
  <c r="CA883" i="12"/>
  <c r="CG883" i="12"/>
  <c r="CM883" i="12"/>
  <c r="BC884" i="12"/>
  <c r="BI884" i="12"/>
  <c r="BO884" i="12"/>
  <c r="BU884" i="12"/>
  <c r="CA884" i="12"/>
  <c r="CG884" i="12"/>
  <c r="CM884" i="12"/>
  <c r="BC885" i="12"/>
  <c r="BI885" i="12"/>
  <c r="BO885" i="12"/>
  <c r="BU885" i="12"/>
  <c r="CA885" i="12"/>
  <c r="CG885" i="12"/>
  <c r="CM885" i="12"/>
  <c r="BC886" i="12"/>
  <c r="BI886" i="12"/>
  <c r="BO886" i="12"/>
  <c r="BU886" i="12"/>
  <c r="CA886" i="12"/>
  <c r="CG886" i="12"/>
  <c r="CM886" i="12"/>
  <c r="BC887" i="12"/>
  <c r="BI887" i="12"/>
  <c r="BO887" i="12"/>
  <c r="BU887" i="12"/>
  <c r="CA887" i="12"/>
  <c r="CG887" i="12"/>
  <c r="CM887" i="12"/>
  <c r="BC888" i="12"/>
  <c r="BI888" i="12"/>
  <c r="BO888" i="12"/>
  <c r="BU888" i="12"/>
  <c r="CA888" i="12"/>
  <c r="CG888" i="12"/>
  <c r="CM888" i="12"/>
  <c r="BC889" i="12"/>
  <c r="BI889" i="12"/>
  <c r="BO889" i="12"/>
  <c r="BU889" i="12"/>
  <c r="CA889" i="12"/>
  <c r="CG889" i="12"/>
  <c r="CM889" i="12"/>
  <c r="BC890" i="12"/>
  <c r="BI890" i="12"/>
  <c r="BO890" i="12"/>
  <c r="BU890" i="12"/>
  <c r="CA890" i="12"/>
  <c r="CG890" i="12"/>
  <c r="CM890" i="12"/>
  <c r="BC891" i="12"/>
  <c r="BI891" i="12"/>
  <c r="BO891" i="12"/>
  <c r="BU891" i="12"/>
  <c r="CA891" i="12"/>
  <c r="CG891" i="12"/>
  <c r="CM891" i="12"/>
  <c r="BC892" i="12"/>
  <c r="BI892" i="12"/>
  <c r="BO892" i="12"/>
  <c r="BU892" i="12"/>
  <c r="CA892" i="12"/>
  <c r="CG892" i="12"/>
  <c r="CM892" i="12"/>
  <c r="BC893" i="12"/>
  <c r="BI893" i="12"/>
  <c r="BO893" i="12"/>
  <c r="BU893" i="12"/>
  <c r="CA893" i="12"/>
  <c r="CG893" i="12"/>
  <c r="CM893" i="12"/>
  <c r="BC894" i="12"/>
  <c r="BI894" i="12"/>
  <c r="BO894" i="12"/>
  <c r="BU894" i="12"/>
  <c r="CA894" i="12"/>
  <c r="CG894" i="12"/>
  <c r="CM894" i="12"/>
  <c r="BC895" i="12"/>
  <c r="BI895" i="12"/>
  <c r="BO895" i="12"/>
  <c r="BU895" i="12"/>
  <c r="CA895" i="12"/>
  <c r="CG895" i="12"/>
  <c r="CM895" i="12"/>
  <c r="BC896" i="12"/>
  <c r="BI896" i="12"/>
  <c r="BO896" i="12"/>
  <c r="BU896" i="12"/>
  <c r="CA896" i="12"/>
  <c r="CG896" i="12"/>
  <c r="CM896" i="12"/>
  <c r="BC897" i="12"/>
  <c r="BI897" i="12"/>
  <c r="BO897" i="12"/>
  <c r="BU897" i="12"/>
  <c r="CA897" i="12"/>
  <c r="CG897" i="12"/>
  <c r="CM897" i="12"/>
  <c r="BC898" i="12"/>
  <c r="BI898" i="12"/>
  <c r="BO898" i="12"/>
  <c r="BU898" i="12"/>
  <c r="CA898" i="12"/>
  <c r="CG898" i="12"/>
  <c r="CM898" i="12"/>
  <c r="BC899" i="12"/>
  <c r="BI899" i="12"/>
  <c r="BO899" i="12"/>
  <c r="BU899" i="12"/>
  <c r="CA899" i="12"/>
  <c r="CG899" i="12"/>
  <c r="CM899" i="12"/>
  <c r="BC900" i="12"/>
  <c r="BI900" i="12"/>
  <c r="BO900" i="12"/>
  <c r="BU900" i="12"/>
  <c r="CA900" i="12"/>
  <c r="CG900" i="12"/>
  <c r="CM900" i="12"/>
  <c r="BC901" i="12"/>
  <c r="BI901" i="12"/>
  <c r="BO901" i="12"/>
  <c r="BU901" i="12"/>
  <c r="CA901" i="12"/>
  <c r="CG901" i="12"/>
  <c r="CM901" i="12"/>
  <c r="BC902" i="12"/>
  <c r="BI902" i="12"/>
  <c r="BO902" i="12"/>
  <c r="BU902" i="12"/>
  <c r="CA902" i="12"/>
  <c r="CG902" i="12"/>
  <c r="CM902" i="12"/>
  <c r="BC903" i="12"/>
  <c r="BI903" i="12"/>
  <c r="BO903" i="12"/>
  <c r="BU903" i="12"/>
  <c r="CA903" i="12"/>
  <c r="CG903" i="12"/>
  <c r="CM903" i="12"/>
  <c r="BC904" i="12"/>
  <c r="BI904" i="12"/>
  <c r="BO904" i="12"/>
  <c r="BU904" i="12"/>
  <c r="CA904" i="12"/>
  <c r="CG904" i="12"/>
  <c r="CM904" i="12"/>
  <c r="BC905" i="12"/>
  <c r="BI905" i="12"/>
  <c r="BO905" i="12"/>
  <c r="BU905" i="12"/>
  <c r="CA905" i="12"/>
  <c r="CG905" i="12"/>
  <c r="CM905" i="12"/>
  <c r="BC906" i="12"/>
  <c r="BI906" i="12"/>
  <c r="BO906" i="12"/>
  <c r="BU906" i="12"/>
  <c r="CA906" i="12"/>
  <c r="CG906" i="12"/>
  <c r="CM906" i="12"/>
  <c r="BC907" i="12"/>
  <c r="BI907" i="12"/>
  <c r="BO907" i="12"/>
  <c r="BU907" i="12"/>
  <c r="CA907" i="12"/>
  <c r="CG907" i="12"/>
  <c r="CM907" i="12"/>
  <c r="BC908" i="12"/>
  <c r="BI908" i="12"/>
  <c r="BO908" i="12"/>
  <c r="BU908" i="12"/>
  <c r="CA908" i="12"/>
  <c r="CG908" i="12"/>
  <c r="CM908" i="12"/>
  <c r="BC909" i="12"/>
  <c r="BI909" i="12"/>
  <c r="BO909" i="12"/>
  <c r="BU909" i="12"/>
  <c r="CA909" i="12"/>
  <c r="CG909" i="12"/>
  <c r="CM909" i="12"/>
  <c r="BC910" i="12"/>
  <c r="BI910" i="12"/>
  <c r="BO910" i="12"/>
  <c r="BU910" i="12"/>
  <c r="CA910" i="12"/>
  <c r="CG910" i="12"/>
  <c r="CM910" i="12"/>
  <c r="BC911" i="12"/>
  <c r="BI911" i="12"/>
  <c r="BO911" i="12"/>
  <c r="BU911" i="12"/>
  <c r="CA911" i="12"/>
  <c r="CG911" i="12"/>
  <c r="CM911" i="12"/>
  <c r="BC912" i="12"/>
  <c r="BI912" i="12"/>
  <c r="BO912" i="12"/>
  <c r="BU912" i="12"/>
  <c r="CA912" i="12"/>
  <c r="CG912" i="12"/>
  <c r="CM912" i="12"/>
  <c r="BC913" i="12"/>
  <c r="BI913" i="12"/>
  <c r="BO913" i="12"/>
  <c r="BU913" i="12"/>
  <c r="CA913" i="12"/>
  <c r="CG913" i="12"/>
  <c r="CM913" i="12"/>
  <c r="BC914" i="12"/>
  <c r="BI914" i="12"/>
  <c r="BO914" i="12"/>
  <c r="BU914" i="12"/>
  <c r="CA914" i="12"/>
  <c r="CG914" i="12"/>
  <c r="CM914" i="12"/>
  <c r="BC915" i="12"/>
  <c r="BI915" i="12"/>
  <c r="BO915" i="12"/>
  <c r="BU915" i="12"/>
  <c r="CA915" i="12"/>
  <c r="CG915" i="12"/>
  <c r="CM915" i="12"/>
  <c r="BC916" i="12"/>
  <c r="BI916" i="12"/>
  <c r="BO916" i="12"/>
  <c r="BU916" i="12"/>
  <c r="CA916" i="12"/>
  <c r="CG916" i="12"/>
  <c r="CM916" i="12"/>
  <c r="BC917" i="12"/>
  <c r="BI917" i="12"/>
  <c r="BO917" i="12"/>
  <c r="BU917" i="12"/>
  <c r="CA917" i="12"/>
  <c r="CG917" i="12"/>
  <c r="CM917" i="12"/>
  <c r="BC918" i="12"/>
  <c r="BI918" i="12"/>
  <c r="BO918" i="12"/>
  <c r="BU918" i="12"/>
  <c r="CA918" i="12"/>
  <c r="CG918" i="12"/>
  <c r="CM918" i="12"/>
  <c r="BC919" i="12"/>
  <c r="BI919" i="12"/>
  <c r="BO919" i="12"/>
  <c r="BU919" i="12"/>
  <c r="CA919" i="12"/>
  <c r="CG919" i="12"/>
  <c r="CM919" i="12"/>
  <c r="BC920" i="12"/>
  <c r="BI920" i="12"/>
  <c r="BO920" i="12"/>
  <c r="BU920" i="12"/>
  <c r="CA920" i="12"/>
  <c r="CG920" i="12"/>
  <c r="CM920" i="12"/>
  <c r="BC921" i="12"/>
  <c r="BI921" i="12"/>
  <c r="BO921" i="12"/>
  <c r="BU921" i="12"/>
  <c r="CA921" i="12"/>
  <c r="CG921" i="12"/>
  <c r="CM921" i="12"/>
  <c r="BC922" i="12"/>
  <c r="BI922" i="12"/>
  <c r="BO922" i="12"/>
  <c r="BU922" i="12"/>
  <c r="CA922" i="12"/>
  <c r="CG922" i="12"/>
  <c r="CM922" i="12"/>
  <c r="BC923" i="12"/>
  <c r="BI923" i="12"/>
  <c r="BO923" i="12"/>
  <c r="BU923" i="12"/>
  <c r="CA923" i="12"/>
  <c r="CG923" i="12"/>
  <c r="CM923" i="12"/>
  <c r="BC924" i="12"/>
  <c r="BI924" i="12"/>
  <c r="BO924" i="12"/>
  <c r="BU924" i="12"/>
  <c r="CA924" i="12"/>
  <c r="CG924" i="12"/>
  <c r="CM924" i="12"/>
  <c r="BC925" i="12"/>
  <c r="BI925" i="12"/>
  <c r="BO925" i="12"/>
  <c r="BU925" i="12"/>
  <c r="CA925" i="12"/>
  <c r="CG925" i="12"/>
  <c r="CM925" i="12"/>
  <c r="BC926" i="12"/>
  <c r="BI926" i="12"/>
  <c r="BO926" i="12"/>
  <c r="BU926" i="12"/>
  <c r="CA926" i="12"/>
  <c r="CG926" i="12"/>
  <c r="CM926" i="12"/>
  <c r="BC927" i="12"/>
  <c r="BI927" i="12"/>
  <c r="BO927" i="12"/>
  <c r="BU927" i="12"/>
  <c r="CA927" i="12"/>
  <c r="CG927" i="12"/>
  <c r="CM927" i="12"/>
  <c r="BC928" i="12"/>
  <c r="BI928" i="12"/>
  <c r="BO928" i="12"/>
  <c r="BU928" i="12"/>
  <c r="CA928" i="12"/>
  <c r="CG928" i="12"/>
  <c r="CM928" i="12"/>
  <c r="BC929" i="12"/>
  <c r="BI929" i="12"/>
  <c r="BO929" i="12"/>
  <c r="BU929" i="12"/>
  <c r="CA929" i="12"/>
  <c r="CG929" i="12"/>
  <c r="CM929" i="12"/>
  <c r="BC930" i="12"/>
  <c r="BI930" i="12"/>
  <c r="BO930" i="12"/>
  <c r="BU930" i="12"/>
  <c r="CA930" i="12"/>
  <c r="CG930" i="12"/>
  <c r="CM930" i="12"/>
  <c r="BC931" i="12"/>
  <c r="BI931" i="12"/>
  <c r="BO931" i="12"/>
  <c r="BU931" i="12"/>
  <c r="CA931" i="12"/>
  <c r="CG931" i="12"/>
  <c r="CM931" i="12"/>
  <c r="BC932" i="12"/>
  <c r="BI932" i="12"/>
  <c r="BO932" i="12"/>
  <c r="BU932" i="12"/>
  <c r="CA932" i="12"/>
  <c r="CG932" i="12"/>
  <c r="CM932" i="12"/>
  <c r="BC933" i="12"/>
  <c r="BI933" i="12"/>
  <c r="BO933" i="12"/>
  <c r="BU933" i="12"/>
  <c r="CA933" i="12"/>
  <c r="CG933" i="12"/>
  <c r="CM933" i="12"/>
  <c r="BC934" i="12"/>
  <c r="BI934" i="12"/>
  <c r="BO934" i="12"/>
  <c r="BU934" i="12"/>
  <c r="CA934" i="12"/>
  <c r="CG934" i="12"/>
  <c r="CM934" i="12"/>
  <c r="BC935" i="12"/>
  <c r="BI935" i="12"/>
  <c r="BO935" i="12"/>
  <c r="BU935" i="12"/>
  <c r="CA935" i="12"/>
  <c r="CG935" i="12"/>
  <c r="CM935" i="12"/>
  <c r="BC936" i="12"/>
  <c r="BI936" i="12"/>
  <c r="BO936" i="12"/>
  <c r="BU936" i="12"/>
  <c r="CA936" i="12"/>
  <c r="CG936" i="12"/>
  <c r="CM936" i="12"/>
  <c r="BC937" i="12"/>
  <c r="BI937" i="12"/>
  <c r="BO937" i="12"/>
  <c r="BU937" i="12"/>
  <c r="CA937" i="12"/>
  <c r="CG937" i="12"/>
  <c r="CM937" i="12"/>
  <c r="BC938" i="12"/>
  <c r="BI938" i="12"/>
  <c r="BO938" i="12"/>
  <c r="BU938" i="12"/>
  <c r="CA938" i="12"/>
  <c r="CG938" i="12"/>
  <c r="CM938" i="12"/>
  <c r="BC939" i="12"/>
  <c r="BI939" i="12"/>
  <c r="BO939" i="12"/>
  <c r="BU939" i="12"/>
  <c r="CA939" i="12"/>
  <c r="CG939" i="12"/>
  <c r="CM939" i="12"/>
  <c r="BC940" i="12"/>
  <c r="BI940" i="12"/>
  <c r="BO940" i="12"/>
  <c r="BU940" i="12"/>
  <c r="CA940" i="12"/>
  <c r="CG940" i="12"/>
  <c r="CM940" i="12"/>
  <c r="BC941" i="12"/>
  <c r="BI941" i="12"/>
  <c r="BO941" i="12"/>
  <c r="BU941" i="12"/>
  <c r="CA941" i="12"/>
  <c r="CG941" i="12"/>
  <c r="CM941" i="12"/>
  <c r="BC942" i="12"/>
  <c r="BI942" i="12"/>
  <c r="BO942" i="12"/>
  <c r="BU942" i="12"/>
  <c r="CA942" i="12"/>
  <c r="CG942" i="12"/>
  <c r="CM942" i="12"/>
  <c r="BC943" i="12"/>
  <c r="BI943" i="12"/>
  <c r="BO943" i="12"/>
  <c r="BU943" i="12"/>
  <c r="CA943" i="12"/>
  <c r="CG943" i="12"/>
  <c r="CM943" i="12"/>
  <c r="BC944" i="12"/>
  <c r="BI944" i="12"/>
  <c r="BO944" i="12"/>
  <c r="BU944" i="12"/>
  <c r="CA944" i="12"/>
  <c r="CG944" i="12"/>
  <c r="CM944" i="12"/>
  <c r="BC945" i="12"/>
  <c r="BI945" i="12"/>
  <c r="BO945" i="12"/>
  <c r="BU945" i="12"/>
  <c r="CA945" i="12"/>
  <c r="CG945" i="12"/>
  <c r="CM945" i="12"/>
  <c r="BC946" i="12"/>
  <c r="BI946" i="12"/>
  <c r="BO946" i="12"/>
  <c r="BU946" i="12"/>
  <c r="CA946" i="12"/>
  <c r="CG946" i="12"/>
  <c r="CM946" i="12"/>
  <c r="BC947" i="12"/>
  <c r="BI947" i="12"/>
  <c r="BO947" i="12"/>
  <c r="BU947" i="12"/>
  <c r="CA947" i="12"/>
  <c r="CG947" i="12"/>
  <c r="CM947" i="12"/>
  <c r="BC948" i="12"/>
  <c r="BI948" i="12"/>
  <c r="BO948" i="12"/>
  <c r="BU948" i="12"/>
  <c r="CA948" i="12"/>
  <c r="CG948" i="12"/>
  <c r="CM948" i="12"/>
  <c r="BC949" i="12"/>
  <c r="BI949" i="12"/>
  <c r="BO949" i="12"/>
  <c r="BU949" i="12"/>
  <c r="CA949" i="12"/>
  <c r="CG949" i="12"/>
  <c r="CM949" i="12"/>
  <c r="BC950" i="12"/>
  <c r="BI950" i="12"/>
  <c r="BO950" i="12"/>
  <c r="BU950" i="12"/>
  <c r="CA950" i="12"/>
  <c r="CG950" i="12"/>
  <c r="CM950" i="12"/>
  <c r="BC951" i="12"/>
  <c r="BI951" i="12"/>
  <c r="BO951" i="12"/>
  <c r="BU951" i="12"/>
  <c r="CA951" i="12"/>
  <c r="CG951" i="12"/>
  <c r="CM951" i="12"/>
  <c r="BC952" i="12"/>
  <c r="BI952" i="12"/>
  <c r="BO952" i="12"/>
  <c r="BU952" i="12"/>
  <c r="CA952" i="12"/>
  <c r="CG952" i="12"/>
  <c r="CM952" i="12"/>
  <c r="BC953" i="12"/>
  <c r="BI953" i="12"/>
  <c r="BO953" i="12"/>
  <c r="BU953" i="12"/>
  <c r="CA953" i="12"/>
  <c r="CG953" i="12"/>
  <c r="CM953" i="12"/>
  <c r="BC954" i="12"/>
  <c r="BI954" i="12"/>
  <c r="BO954" i="12"/>
  <c r="BU954" i="12"/>
  <c r="CA954" i="12"/>
  <c r="CG954" i="12"/>
  <c r="CM954" i="12"/>
  <c r="BC955" i="12"/>
  <c r="BI955" i="12"/>
  <c r="BO955" i="12"/>
  <c r="BU955" i="12"/>
  <c r="CA955" i="12"/>
  <c r="CG955" i="12"/>
  <c r="CM955" i="12"/>
  <c r="BC956" i="12"/>
  <c r="BI956" i="12"/>
  <c r="BO956" i="12"/>
  <c r="BU956" i="12"/>
  <c r="CA956" i="12"/>
  <c r="CG956" i="12"/>
  <c r="CM956" i="12"/>
  <c r="BC957" i="12"/>
  <c r="BI957" i="12"/>
  <c r="BO957" i="12"/>
  <c r="BU957" i="12"/>
  <c r="CA957" i="12"/>
  <c r="CG957" i="12"/>
  <c r="CM957" i="12"/>
  <c r="BC958" i="12"/>
  <c r="BI958" i="12"/>
  <c r="BO958" i="12"/>
  <c r="BU958" i="12"/>
  <c r="CA958" i="12"/>
  <c r="CG958" i="12"/>
  <c r="CM958" i="12"/>
  <c r="BC959" i="12"/>
  <c r="BI959" i="12"/>
  <c r="BO959" i="12"/>
  <c r="BU959" i="12"/>
  <c r="CA959" i="12"/>
  <c r="CG959" i="12"/>
  <c r="CM959" i="12"/>
  <c r="BC960" i="12"/>
  <c r="BI960" i="12"/>
  <c r="BO960" i="12"/>
  <c r="BU960" i="12"/>
  <c r="CA960" i="12"/>
  <c r="CG960" i="12"/>
  <c r="CM960" i="12"/>
  <c r="BC961" i="12"/>
  <c r="BI961" i="12"/>
  <c r="BO961" i="12"/>
  <c r="BU961" i="12"/>
  <c r="CA961" i="12"/>
  <c r="CG961" i="12"/>
  <c r="CM961" i="12"/>
  <c r="BC962" i="12"/>
  <c r="BI962" i="12"/>
  <c r="BO962" i="12"/>
  <c r="BU962" i="12"/>
  <c r="CA962" i="12"/>
  <c r="CG962" i="12"/>
  <c r="CM962" i="12"/>
  <c r="BC963" i="12"/>
  <c r="BI963" i="12"/>
  <c r="BO963" i="12"/>
  <c r="BU963" i="12"/>
  <c r="CA963" i="12"/>
  <c r="CG963" i="12"/>
  <c r="CM963" i="12"/>
  <c r="BC964" i="12"/>
  <c r="BI964" i="12"/>
  <c r="BO964" i="12"/>
  <c r="BU964" i="12"/>
  <c r="CA964" i="12"/>
  <c r="CG964" i="12"/>
  <c r="CM964" i="12"/>
  <c r="BC965" i="12"/>
  <c r="BI965" i="12"/>
  <c r="BO965" i="12"/>
  <c r="BU965" i="12"/>
  <c r="CA965" i="12"/>
  <c r="CG965" i="12"/>
  <c r="CM965" i="12"/>
  <c r="BC966" i="12"/>
  <c r="BI966" i="12"/>
  <c r="BO966" i="12"/>
  <c r="BU966" i="12"/>
  <c r="CA966" i="12"/>
  <c r="CG966" i="12"/>
  <c r="CM966" i="12"/>
  <c r="BC967" i="12"/>
  <c r="BI967" i="12"/>
  <c r="BO967" i="12"/>
  <c r="BU967" i="12"/>
  <c r="CA967" i="12"/>
  <c r="CG967" i="12"/>
  <c r="CM967" i="12"/>
  <c r="BC968" i="12"/>
  <c r="BI968" i="12"/>
  <c r="BO968" i="12"/>
  <c r="BU968" i="12"/>
  <c r="CA968" i="12"/>
  <c r="CG968" i="12"/>
  <c r="CM968" i="12"/>
  <c r="BC969" i="12"/>
  <c r="BI969" i="12"/>
  <c r="BO969" i="12"/>
  <c r="BU969" i="12"/>
  <c r="CA969" i="12"/>
  <c r="CG969" i="12"/>
  <c r="CM969" i="12"/>
  <c r="BC970" i="12"/>
  <c r="BI970" i="12"/>
  <c r="BO970" i="12"/>
  <c r="BU970" i="12"/>
  <c r="CA970" i="12"/>
  <c r="CG970" i="12"/>
  <c r="CM970" i="12"/>
  <c r="BC971" i="12"/>
  <c r="BI971" i="12"/>
  <c r="BO971" i="12"/>
  <c r="BU971" i="12"/>
  <c r="CA971" i="12"/>
  <c r="CG971" i="12"/>
  <c r="CM971" i="12"/>
  <c r="BC972" i="12"/>
  <c r="BI972" i="12"/>
  <c r="BO972" i="12"/>
  <c r="BU972" i="12"/>
  <c r="CA972" i="12"/>
  <c r="CG972" i="12"/>
  <c r="CM972" i="12"/>
  <c r="BC973" i="12"/>
  <c r="BI973" i="12"/>
  <c r="BO973" i="12"/>
  <c r="BU973" i="12"/>
  <c r="CA973" i="12"/>
  <c r="CG973" i="12"/>
  <c r="CM973" i="12"/>
  <c r="BC974" i="12"/>
  <c r="BI974" i="12"/>
  <c r="BO974" i="12"/>
  <c r="BU974" i="12"/>
  <c r="CA974" i="12"/>
  <c r="CG974" i="12"/>
  <c r="CM974" i="12"/>
  <c r="BC975" i="12"/>
  <c r="BI975" i="12"/>
  <c r="BO975" i="12"/>
  <c r="BU975" i="12"/>
  <c r="CA975" i="12"/>
  <c r="CG975" i="12"/>
  <c r="CM975" i="12"/>
  <c r="BC976" i="12"/>
  <c r="BI976" i="12"/>
  <c r="BO976" i="12"/>
  <c r="BU976" i="12"/>
  <c r="CA976" i="12"/>
  <c r="CG976" i="12"/>
  <c r="CM976" i="12"/>
  <c r="BC977" i="12"/>
  <c r="BI977" i="12"/>
  <c r="BO977" i="12"/>
  <c r="BU977" i="12"/>
  <c r="CA977" i="12"/>
  <c r="CG977" i="12"/>
  <c r="CM977" i="12"/>
  <c r="BC978" i="12"/>
  <c r="BI978" i="12"/>
  <c r="BO978" i="12"/>
  <c r="BU978" i="12"/>
  <c r="CA978" i="12"/>
  <c r="CG978" i="12"/>
  <c r="CM978" i="12"/>
  <c r="BC979" i="12"/>
  <c r="BI979" i="12"/>
  <c r="BO979" i="12"/>
  <c r="BU979" i="12"/>
  <c r="CA979" i="12"/>
  <c r="CG979" i="12"/>
  <c r="CM979" i="12"/>
  <c r="BC980" i="12"/>
  <c r="BI980" i="12"/>
  <c r="BO980" i="12"/>
  <c r="BU980" i="12"/>
  <c r="CA980" i="12"/>
  <c r="CG980" i="12"/>
  <c r="CM980" i="12"/>
  <c r="BC981" i="12"/>
  <c r="BI981" i="12"/>
  <c r="BO981" i="12"/>
  <c r="BU981" i="12"/>
  <c r="CA981" i="12"/>
  <c r="CG981" i="12"/>
  <c r="CM981" i="12"/>
  <c r="BC982" i="12"/>
  <c r="BI982" i="12"/>
  <c r="BO982" i="12"/>
  <c r="BU982" i="12"/>
  <c r="CA982" i="12"/>
  <c r="CG982" i="12"/>
  <c r="CM982" i="12"/>
  <c r="BC983" i="12"/>
  <c r="BI983" i="12"/>
  <c r="BO983" i="12"/>
  <c r="BU983" i="12"/>
  <c r="CA983" i="12"/>
  <c r="CG983" i="12"/>
  <c r="CM983" i="12"/>
  <c r="BC984" i="12"/>
  <c r="BI984" i="12"/>
  <c r="BO984" i="12"/>
  <c r="BU984" i="12"/>
  <c r="CA984" i="12"/>
  <c r="CG984" i="12"/>
  <c r="CM984" i="12"/>
  <c r="BC985" i="12"/>
  <c r="BI985" i="12"/>
  <c r="BO985" i="12"/>
  <c r="BU985" i="12"/>
  <c r="CA985" i="12"/>
  <c r="CG985" i="12"/>
  <c r="CM985" i="12"/>
  <c r="BC986" i="12"/>
  <c r="BI986" i="12"/>
  <c r="BO986" i="12"/>
  <c r="BU986" i="12"/>
  <c r="CA986" i="12"/>
  <c r="CG986" i="12"/>
  <c r="CM986" i="12"/>
  <c r="BC987" i="12"/>
  <c r="BI987" i="12"/>
  <c r="BO987" i="12"/>
  <c r="BU987" i="12"/>
  <c r="CA987" i="12"/>
  <c r="CG987" i="12"/>
  <c r="CM987" i="12"/>
  <c r="BC988" i="12"/>
  <c r="BI988" i="12"/>
  <c r="BO988" i="12"/>
  <c r="BU988" i="12"/>
  <c r="CA988" i="12"/>
  <c r="CG988" i="12"/>
  <c r="CM988" i="12"/>
  <c r="BC989" i="12"/>
  <c r="BI989" i="12"/>
  <c r="BO989" i="12"/>
  <c r="BU989" i="12"/>
  <c r="CA989" i="12"/>
  <c r="CG989" i="12"/>
  <c r="CM989" i="12"/>
  <c r="BC990" i="12"/>
  <c r="BI990" i="12"/>
  <c r="BO990" i="12"/>
  <c r="BU990" i="12"/>
  <c r="CA990" i="12"/>
  <c r="CG990" i="12"/>
  <c r="CM990" i="12"/>
  <c r="BC991" i="12"/>
  <c r="BI991" i="12"/>
  <c r="BO991" i="12"/>
  <c r="BU991" i="12"/>
  <c r="CA991" i="12"/>
  <c r="CG991" i="12"/>
  <c r="CM991" i="12"/>
  <c r="BC992" i="12"/>
  <c r="BI992" i="12"/>
  <c r="BO992" i="12"/>
  <c r="BU992" i="12"/>
  <c r="CA992" i="12"/>
  <c r="CG992" i="12"/>
  <c r="CM992" i="12"/>
  <c r="BC993" i="12"/>
  <c r="BI993" i="12"/>
  <c r="BO993" i="12"/>
  <c r="BU993" i="12"/>
  <c r="CA993" i="12"/>
  <c r="CG993" i="12"/>
  <c r="CM993" i="12"/>
  <c r="BC994" i="12"/>
  <c r="BI994" i="12"/>
  <c r="BO994" i="12"/>
  <c r="BU994" i="12"/>
  <c r="CA994" i="12"/>
  <c r="CG994" i="12"/>
  <c r="CM994" i="12"/>
  <c r="BC995" i="12"/>
  <c r="BI995" i="12"/>
  <c r="BO995" i="12"/>
  <c r="BU995" i="12"/>
  <c r="CA995" i="12"/>
  <c r="CG995" i="12"/>
  <c r="CM995" i="12"/>
  <c r="BC996" i="12"/>
  <c r="BI996" i="12"/>
  <c r="BO996" i="12"/>
  <c r="BU996" i="12"/>
  <c r="CA996" i="12"/>
  <c r="CG996" i="12"/>
  <c r="CM996" i="12"/>
  <c r="BC997" i="12"/>
  <c r="BI997" i="12"/>
  <c r="BO997" i="12"/>
  <c r="BU997" i="12"/>
  <c r="CA997" i="12"/>
  <c r="CG997" i="12"/>
  <c r="CM997" i="12"/>
  <c r="BC998" i="12"/>
  <c r="BI998" i="12"/>
  <c r="BO998" i="12"/>
  <c r="BU998" i="12"/>
  <c r="CA998" i="12"/>
  <c r="CG998" i="12"/>
  <c r="CM998" i="12"/>
  <c r="BC999" i="12"/>
  <c r="BI999" i="12"/>
  <c r="BO999" i="12"/>
  <c r="BU999" i="12"/>
  <c r="CA999" i="12"/>
  <c r="CG999" i="12"/>
  <c r="CM999" i="12"/>
  <c r="BC1000" i="12"/>
  <c r="BI1000" i="12"/>
  <c r="BO1000" i="12"/>
  <c r="BU1000" i="12"/>
  <c r="CA1000" i="12"/>
  <c r="CG1000" i="12"/>
  <c r="CM1000" i="12"/>
  <c r="BC1001" i="12"/>
  <c r="BI1001" i="12"/>
  <c r="BO1001" i="12"/>
  <c r="BU1001" i="12"/>
  <c r="CA1001" i="12"/>
  <c r="CG1001" i="12"/>
  <c r="CM1001" i="12"/>
  <c r="BC1002" i="12"/>
  <c r="BI1002" i="12"/>
  <c r="BO1002" i="12"/>
  <c r="BU1002" i="12"/>
  <c r="CA1002" i="12"/>
  <c r="CG1002" i="12"/>
  <c r="CM1002" i="12"/>
  <c r="BC1003" i="12"/>
  <c r="BI1003" i="12"/>
  <c r="BO1003" i="12"/>
  <c r="BU1003" i="12"/>
  <c r="CA1003" i="12"/>
  <c r="CG1003" i="12"/>
  <c r="CM1003" i="12"/>
  <c r="BC1004" i="12"/>
  <c r="BI1004" i="12"/>
  <c r="BO1004" i="12"/>
  <c r="BU1004" i="12"/>
  <c r="CA1004" i="12"/>
  <c r="CG1004" i="12"/>
  <c r="CM1004" i="12"/>
  <c r="BC1005" i="12"/>
  <c r="BI1005" i="12"/>
  <c r="BO1005" i="12"/>
  <c r="BU1005" i="12"/>
  <c r="CA1005" i="12"/>
  <c r="CG1005" i="12"/>
  <c r="CM1005" i="12"/>
  <c r="BC1006" i="12"/>
  <c r="BI1006" i="12"/>
  <c r="BO1006" i="12"/>
  <c r="BU1006" i="12"/>
  <c r="CA1006" i="12"/>
  <c r="CG1006" i="12"/>
  <c r="CM1006" i="12"/>
  <c r="BC1007" i="12"/>
  <c r="BI1007" i="12"/>
  <c r="BO1007" i="12"/>
  <c r="BU1007" i="12"/>
  <c r="CA1007" i="12"/>
  <c r="CG1007" i="12"/>
  <c r="CM1007" i="12"/>
  <c r="BC1008" i="12"/>
  <c r="BI1008" i="12"/>
  <c r="BO1008" i="12"/>
  <c r="BU1008" i="12"/>
  <c r="CA1008" i="12"/>
  <c r="CG1008" i="12"/>
  <c r="CM1008" i="12"/>
  <c r="BC1009" i="12"/>
  <c r="BI1009" i="12"/>
  <c r="BO1009" i="12"/>
  <c r="BU1009" i="12"/>
  <c r="CA1009" i="12"/>
  <c r="CG1009" i="12"/>
  <c r="CM1009" i="12"/>
  <c r="BC1010" i="12"/>
  <c r="BI1010" i="12"/>
  <c r="BO1010" i="12"/>
  <c r="BU1010" i="12"/>
  <c r="CA1010" i="12"/>
  <c r="CG1010" i="12"/>
  <c r="CM1010" i="12"/>
  <c r="BC1011" i="12"/>
  <c r="BI1011" i="12"/>
  <c r="BO1011" i="12"/>
  <c r="BU1011" i="12"/>
  <c r="CA1011" i="12"/>
  <c r="CG1011" i="12"/>
  <c r="CM1011" i="12"/>
  <c r="BC1012" i="12"/>
  <c r="BI1012" i="12"/>
  <c r="BO1012" i="12"/>
  <c r="BU1012" i="12"/>
  <c r="CA1012" i="12"/>
  <c r="CG1012" i="12"/>
  <c r="CM1012" i="12"/>
  <c r="BC1013" i="12"/>
  <c r="BI1013" i="12"/>
  <c r="BO1013" i="12"/>
  <c r="BU1013" i="12"/>
  <c r="CA1013" i="12"/>
  <c r="CG1013" i="12"/>
  <c r="CM1013" i="12"/>
  <c r="BC1014" i="12"/>
  <c r="BI1014" i="12"/>
  <c r="BO1014" i="12"/>
  <c r="BU1014" i="12"/>
  <c r="CA1014" i="12"/>
  <c r="CG1014" i="12"/>
  <c r="CM1014" i="12"/>
  <c r="BC1015" i="12"/>
  <c r="BI1015" i="12"/>
  <c r="BO1015" i="12"/>
  <c r="BU1015" i="12"/>
  <c r="CA1015" i="12"/>
  <c r="CG1015" i="12"/>
  <c r="CM1015" i="12"/>
  <c r="BC1016" i="12"/>
  <c r="BI1016" i="12"/>
  <c r="BO1016" i="12"/>
  <c r="BU1016" i="12"/>
  <c r="CA1016" i="12"/>
  <c r="CG1016" i="12"/>
  <c r="CM1016" i="12"/>
  <c r="BC1017" i="12"/>
  <c r="BI1017" i="12"/>
  <c r="BO1017" i="12"/>
  <c r="BU1017" i="12"/>
  <c r="CA1017" i="12"/>
  <c r="CG1017" i="12"/>
  <c r="CM1017" i="12"/>
  <c r="BC1018" i="12"/>
  <c r="BI1018" i="12"/>
  <c r="BO1018" i="12"/>
  <c r="BU1018" i="12"/>
  <c r="CA1018" i="12"/>
  <c r="CG1018" i="12"/>
  <c r="CM1018" i="12"/>
  <c r="BC1019" i="12"/>
  <c r="BI1019" i="12"/>
  <c r="BO1019" i="12"/>
  <c r="BU1019" i="12"/>
  <c r="CA1019" i="12"/>
  <c r="CG1019" i="12"/>
  <c r="CM1019" i="12"/>
  <c r="BC1020" i="12"/>
  <c r="BI1020" i="12"/>
  <c r="BO1020" i="12"/>
  <c r="BU1020" i="12"/>
  <c r="CA1020" i="12"/>
  <c r="CG1020" i="12"/>
  <c r="CM1020" i="12"/>
  <c r="BC1021" i="12"/>
  <c r="BI1021" i="12"/>
  <c r="BO1021" i="12"/>
  <c r="BU1021" i="12"/>
  <c r="CA1021" i="12"/>
  <c r="CG1021" i="12"/>
  <c r="CM1021" i="12"/>
  <c r="BC1022" i="12"/>
  <c r="BI1022" i="12"/>
  <c r="BO1022" i="12"/>
  <c r="BU1022" i="12"/>
  <c r="CA1022" i="12"/>
  <c r="CG1022" i="12"/>
  <c r="CM1022" i="12"/>
  <c r="BC1023" i="12"/>
  <c r="BI1023" i="12"/>
  <c r="BO1023" i="12"/>
  <c r="BU1023" i="12"/>
  <c r="CA1023" i="12"/>
  <c r="CG1023" i="12"/>
  <c r="CM1023" i="12"/>
  <c r="BC1024" i="12"/>
  <c r="BI1024" i="12"/>
  <c r="BO1024" i="12"/>
  <c r="BU1024" i="12"/>
  <c r="CA1024" i="12"/>
  <c r="CG1024" i="12"/>
  <c r="CM1024" i="12"/>
  <c r="BC1025" i="12"/>
  <c r="BI1025" i="12"/>
  <c r="BO1025" i="12"/>
  <c r="BU1025" i="12"/>
  <c r="CA1025" i="12"/>
  <c r="CG1025" i="12"/>
  <c r="CM1025" i="12"/>
  <c r="BC1026" i="12"/>
  <c r="BI1026" i="12"/>
  <c r="BO1026" i="12"/>
  <c r="BU1026" i="12"/>
  <c r="CA1026" i="12"/>
  <c r="CG1026" i="12"/>
  <c r="CM1026" i="12"/>
  <c r="BC1027" i="12"/>
  <c r="BI1027" i="12"/>
  <c r="BO1027" i="12"/>
  <c r="BU1027" i="12"/>
  <c r="CA1027" i="12"/>
  <c r="CG1027" i="12"/>
  <c r="CM1027" i="12"/>
  <c r="BC1028" i="12"/>
  <c r="BI1028" i="12"/>
  <c r="BO1028" i="12"/>
  <c r="BU1028" i="12"/>
  <c r="CA1028" i="12"/>
  <c r="CG1028" i="12"/>
  <c r="CM1028" i="12"/>
  <c r="BC1029" i="12"/>
  <c r="BI1029" i="12"/>
  <c r="BO1029" i="12"/>
  <c r="BU1029" i="12"/>
  <c r="CA1029" i="12"/>
  <c r="CG1029" i="12"/>
  <c r="CM1029" i="12"/>
  <c r="BC1030" i="12"/>
  <c r="BI1030" i="12"/>
  <c r="BO1030" i="12"/>
  <c r="BU1030" i="12"/>
  <c r="CA1030" i="12"/>
  <c r="CG1030" i="12"/>
  <c r="CM1030" i="12"/>
  <c r="BC1031" i="12"/>
  <c r="BI1031" i="12"/>
  <c r="BO1031" i="12"/>
  <c r="BU1031" i="12"/>
  <c r="CA1031" i="12"/>
  <c r="CG1031" i="12"/>
  <c r="CM1031" i="12"/>
  <c r="BC1032" i="12"/>
  <c r="BI1032" i="12"/>
  <c r="BO1032" i="12"/>
  <c r="BU1032" i="12"/>
  <c r="CA1032" i="12"/>
  <c r="CG1032" i="12"/>
  <c r="CM1032" i="12"/>
  <c r="BC1033" i="12"/>
  <c r="BI1033" i="12"/>
  <c r="BO1033" i="12"/>
  <c r="BU1033" i="12"/>
  <c r="CA1033" i="12"/>
  <c r="CG1033" i="12"/>
  <c r="CM1033" i="12"/>
  <c r="BC1034" i="12"/>
  <c r="BI1034" i="12"/>
  <c r="BO1034" i="12"/>
  <c r="BU1034" i="12"/>
  <c r="CA1034" i="12"/>
  <c r="CG1034" i="12"/>
  <c r="CM1034" i="12"/>
  <c r="BC1035" i="12"/>
  <c r="BI1035" i="12"/>
  <c r="BO1035" i="12"/>
  <c r="BU1035" i="12"/>
  <c r="CA1035" i="12"/>
  <c r="CG1035" i="12"/>
  <c r="CM1035" i="12"/>
  <c r="BC1036" i="12"/>
  <c r="BI1036" i="12"/>
  <c r="BO1036" i="12"/>
  <c r="BU1036" i="12"/>
  <c r="CA1036" i="12"/>
  <c r="CG1036" i="12"/>
  <c r="CM1036" i="12"/>
  <c r="BC1037" i="12"/>
  <c r="BI1037" i="12"/>
  <c r="BO1037" i="12"/>
  <c r="BU1037" i="12"/>
  <c r="CA1037" i="12"/>
  <c r="CG1037" i="12"/>
  <c r="CM1037" i="12"/>
  <c r="BC1038" i="12"/>
  <c r="BI1038" i="12"/>
  <c r="BO1038" i="12"/>
  <c r="BU1038" i="12"/>
  <c r="CA1038" i="12"/>
  <c r="CG1038" i="12"/>
  <c r="CM1038" i="12"/>
  <c r="BC1039" i="12"/>
  <c r="BI1039" i="12"/>
  <c r="BO1039" i="12"/>
  <c r="BU1039" i="12"/>
  <c r="CA1039" i="12"/>
  <c r="CG1039" i="12"/>
  <c r="CM1039" i="12"/>
  <c r="BC1040" i="12"/>
  <c r="BI1040" i="12"/>
  <c r="BO1040" i="12"/>
  <c r="BU1040" i="12"/>
  <c r="CA1040" i="12"/>
  <c r="CG1040" i="12"/>
  <c r="CM1040" i="12"/>
  <c r="BC1041" i="12"/>
  <c r="BI1041" i="12"/>
  <c r="BO1041" i="12"/>
  <c r="BU1041" i="12"/>
  <c r="CA1041" i="12"/>
  <c r="CG1041" i="12"/>
  <c r="CM1041" i="12"/>
  <c r="BC1042" i="12"/>
  <c r="BI1042" i="12"/>
  <c r="BO1042" i="12"/>
  <c r="BU1042" i="12"/>
  <c r="CA1042" i="12"/>
  <c r="CG1042" i="12"/>
  <c r="CM1042" i="12"/>
  <c r="BC1043" i="12"/>
  <c r="BI1043" i="12"/>
  <c r="BO1043" i="12"/>
  <c r="BU1043" i="12"/>
  <c r="CA1043" i="12"/>
  <c r="CG1043" i="12"/>
  <c r="CM1043" i="12"/>
  <c r="BC1044" i="12"/>
  <c r="BI1044" i="12"/>
  <c r="BO1044" i="12"/>
  <c r="BU1044" i="12"/>
  <c r="CA1044" i="12"/>
  <c r="CG1044" i="12"/>
  <c r="CM1044" i="12"/>
  <c r="BC1045" i="12"/>
  <c r="BI1045" i="12"/>
  <c r="BO1045" i="12"/>
  <c r="BU1045" i="12"/>
  <c r="CA1045" i="12"/>
  <c r="CG1045" i="12"/>
  <c r="CM1045" i="12"/>
  <c r="BC1046" i="12"/>
  <c r="BI1046" i="12"/>
  <c r="BO1046" i="12"/>
  <c r="BU1046" i="12"/>
  <c r="CA1046" i="12"/>
  <c r="CG1046" i="12"/>
  <c r="CM1046" i="12"/>
  <c r="BC1047" i="12"/>
  <c r="BI1047" i="12"/>
  <c r="BO1047" i="12"/>
  <c r="BU1047" i="12"/>
  <c r="CA1047" i="12"/>
  <c r="CG1047" i="12"/>
  <c r="CM1047" i="12"/>
  <c r="BC1048" i="12"/>
  <c r="BI1048" i="12"/>
  <c r="BO1048" i="12"/>
  <c r="BU1048" i="12"/>
  <c r="CA1048" i="12"/>
  <c r="CG1048" i="12"/>
  <c r="CM1048" i="12"/>
  <c r="BC1049" i="12"/>
  <c r="BI1049" i="12"/>
  <c r="BO1049" i="12"/>
  <c r="BU1049" i="12"/>
  <c r="CA1049" i="12"/>
  <c r="CG1049" i="12"/>
  <c r="CM1049" i="12"/>
  <c r="BC1050" i="12"/>
  <c r="BI1050" i="12"/>
  <c r="BO1050" i="12"/>
  <c r="BU1050" i="12"/>
  <c r="CA1050" i="12"/>
  <c r="CG1050" i="12"/>
  <c r="CM1050" i="12"/>
  <c r="BC1051" i="12"/>
  <c r="BI1051" i="12"/>
  <c r="BO1051" i="12"/>
  <c r="BU1051" i="12"/>
  <c r="CA1051" i="12"/>
  <c r="CG1051" i="12"/>
  <c r="CM1051" i="12"/>
  <c r="BC1052" i="12"/>
  <c r="BI1052" i="12"/>
  <c r="BO1052" i="12"/>
  <c r="BU1052" i="12"/>
  <c r="CA1052" i="12"/>
  <c r="CG1052" i="12"/>
  <c r="CM1052" i="12"/>
  <c r="BC1053" i="12"/>
  <c r="BI1053" i="12"/>
  <c r="BO1053" i="12"/>
  <c r="BU1053" i="12"/>
  <c r="CA1053" i="12"/>
  <c r="CG1053" i="12"/>
  <c r="CM1053" i="12"/>
  <c r="BC1054" i="12"/>
  <c r="BI1054" i="12"/>
  <c r="BO1054" i="12"/>
  <c r="BU1054" i="12"/>
  <c r="CA1054" i="12"/>
  <c r="CG1054" i="12"/>
  <c r="CM1054" i="12"/>
  <c r="BC1055" i="12"/>
  <c r="BI1055" i="12"/>
  <c r="BO1055" i="12"/>
  <c r="BU1055" i="12"/>
  <c r="CA1055" i="12"/>
  <c r="CG1055" i="12"/>
  <c r="CM1055" i="12"/>
  <c r="BC1056" i="12"/>
  <c r="BI1056" i="12"/>
  <c r="BO1056" i="12"/>
  <c r="BU1056" i="12"/>
  <c r="CA1056" i="12"/>
  <c r="CG1056" i="12"/>
  <c r="CM1056" i="12"/>
  <c r="BC1057" i="12"/>
  <c r="BI1057" i="12"/>
  <c r="BO1057" i="12"/>
  <c r="BU1057" i="12"/>
  <c r="CA1057" i="12"/>
  <c r="CG1057" i="12"/>
  <c r="CM1057" i="12"/>
  <c r="BC1058" i="12"/>
  <c r="BI1058" i="12"/>
  <c r="BO1058" i="12"/>
  <c r="BU1058" i="12"/>
  <c r="CA1058" i="12"/>
  <c r="CG1058" i="12"/>
  <c r="CM1058" i="12"/>
  <c r="BC1059" i="12"/>
  <c r="BI1059" i="12"/>
  <c r="BO1059" i="12"/>
  <c r="BU1059" i="12"/>
  <c r="CA1059" i="12"/>
  <c r="CG1059" i="12"/>
  <c r="CM1059" i="12"/>
  <c r="BC1060" i="12"/>
  <c r="BI1060" i="12"/>
  <c r="BO1060" i="12"/>
  <c r="BU1060" i="12"/>
  <c r="CA1060" i="12"/>
  <c r="CG1060" i="12"/>
  <c r="CM1060" i="12"/>
  <c r="BC1061" i="12"/>
  <c r="BI1061" i="12"/>
  <c r="BO1061" i="12"/>
  <c r="BU1061" i="12"/>
  <c r="CA1061" i="12"/>
  <c r="CG1061" i="12"/>
  <c r="CM1061" i="12"/>
  <c r="BC1062" i="12"/>
  <c r="BI1062" i="12"/>
  <c r="BO1062" i="12"/>
  <c r="BU1062" i="12"/>
  <c r="CA1062" i="12"/>
  <c r="CG1062" i="12"/>
  <c r="CM1062" i="12"/>
  <c r="BC1063" i="12"/>
  <c r="BI1063" i="12"/>
  <c r="BO1063" i="12"/>
  <c r="BU1063" i="12"/>
  <c r="CA1063" i="12"/>
  <c r="CG1063" i="12"/>
  <c r="CM1063" i="12"/>
  <c r="BC1064" i="12"/>
  <c r="BI1064" i="12"/>
  <c r="BO1064" i="12"/>
  <c r="BU1064" i="12"/>
  <c r="CA1064" i="12"/>
  <c r="CG1064" i="12"/>
  <c r="CM1064" i="12"/>
  <c r="BC1065" i="12"/>
  <c r="BI1065" i="12"/>
  <c r="BO1065" i="12"/>
  <c r="BU1065" i="12"/>
  <c r="CA1065" i="12"/>
  <c r="CG1065" i="12"/>
  <c r="CM1065" i="12"/>
  <c r="BC1066" i="12"/>
  <c r="BI1066" i="12"/>
  <c r="BO1066" i="12"/>
  <c r="BU1066" i="12"/>
  <c r="CA1066" i="12"/>
  <c r="CG1066" i="12"/>
  <c r="CM1066" i="12"/>
  <c r="BC1067" i="12"/>
  <c r="BI1067" i="12"/>
  <c r="BO1067" i="12"/>
  <c r="BU1067" i="12"/>
  <c r="CA1067" i="12"/>
  <c r="CG1067" i="12"/>
  <c r="CM1067" i="12"/>
  <c r="BC1068" i="12"/>
  <c r="BI1068" i="12"/>
  <c r="BO1068" i="12"/>
  <c r="BU1068" i="12"/>
  <c r="CA1068" i="12"/>
  <c r="CG1068" i="12"/>
  <c r="CM1068" i="12"/>
  <c r="BC1069" i="12"/>
  <c r="BI1069" i="12"/>
  <c r="BO1069" i="12"/>
  <c r="BU1069" i="12"/>
  <c r="CA1069" i="12"/>
  <c r="CG1069" i="12"/>
  <c r="CM1069" i="12"/>
  <c r="BC1070" i="12"/>
  <c r="BI1070" i="12"/>
  <c r="BO1070" i="12"/>
  <c r="BU1070" i="12"/>
  <c r="CA1070" i="12"/>
  <c r="CG1070" i="12"/>
  <c r="CM1070" i="12"/>
  <c r="BC1071" i="12"/>
  <c r="BI1071" i="12"/>
  <c r="BO1071" i="12"/>
  <c r="BU1071" i="12"/>
  <c r="CA1071" i="12"/>
  <c r="CG1071" i="12"/>
  <c r="CM1071" i="12"/>
  <c r="BC1072" i="12"/>
  <c r="BI1072" i="12"/>
  <c r="BO1072" i="12"/>
  <c r="BU1072" i="12"/>
  <c r="CA1072" i="12"/>
  <c r="CG1072" i="12"/>
  <c r="CM1072" i="12"/>
  <c r="BC1073" i="12"/>
  <c r="BI1073" i="12"/>
  <c r="BO1073" i="12"/>
  <c r="BU1073" i="12"/>
  <c r="CA1073" i="12"/>
  <c r="CG1073" i="12"/>
  <c r="CM1073" i="12"/>
  <c r="BC1074" i="12"/>
  <c r="BI1074" i="12"/>
  <c r="BO1074" i="12"/>
  <c r="BU1074" i="12"/>
  <c r="CA1074" i="12"/>
  <c r="CG1074" i="12"/>
  <c r="CM1074" i="12"/>
  <c r="BC1075" i="12"/>
  <c r="BI1075" i="12"/>
  <c r="BO1075" i="12"/>
  <c r="BU1075" i="12"/>
  <c r="CA1075" i="12"/>
  <c r="CG1075" i="12"/>
  <c r="CM1075" i="12"/>
  <c r="BC1076" i="12"/>
  <c r="BI1076" i="12"/>
  <c r="BO1076" i="12"/>
  <c r="BU1076" i="12"/>
  <c r="CA1076" i="12"/>
  <c r="CG1076" i="12"/>
  <c r="CM1076" i="12"/>
  <c r="BC1077" i="12"/>
  <c r="BI1077" i="12"/>
  <c r="BO1077" i="12"/>
  <c r="BU1077" i="12"/>
  <c r="CA1077" i="12"/>
  <c r="CG1077" i="12"/>
  <c r="CM1077" i="12"/>
  <c r="BC1078" i="12"/>
  <c r="BI1078" i="12"/>
  <c r="BO1078" i="12"/>
  <c r="BU1078" i="12"/>
  <c r="CA1078" i="12"/>
  <c r="CG1078" i="12"/>
  <c r="CM1078" i="12"/>
  <c r="BC1079" i="12"/>
  <c r="BI1079" i="12"/>
  <c r="BO1079" i="12"/>
  <c r="BU1079" i="12"/>
  <c r="CA1079" i="12"/>
  <c r="CG1079" i="12"/>
  <c r="CM1079" i="12"/>
  <c r="BC1080" i="12"/>
  <c r="BI1080" i="12"/>
  <c r="BO1080" i="12"/>
  <c r="BU1080" i="12"/>
  <c r="CA1080" i="12"/>
  <c r="CG1080" i="12"/>
  <c r="CM1080" i="12"/>
  <c r="BC1081" i="12"/>
  <c r="BI1081" i="12"/>
  <c r="BO1081" i="12"/>
  <c r="BU1081" i="12"/>
  <c r="CA1081" i="12"/>
  <c r="CG1081" i="12"/>
  <c r="CM1081" i="12"/>
  <c r="BC1082" i="12"/>
  <c r="BI1082" i="12"/>
  <c r="BO1082" i="12"/>
  <c r="BU1082" i="12"/>
  <c r="CA1082" i="12"/>
  <c r="CG1082" i="12"/>
  <c r="CM1082" i="12"/>
  <c r="BC1083" i="12"/>
  <c r="BI1083" i="12"/>
  <c r="BO1083" i="12"/>
  <c r="BU1083" i="12"/>
  <c r="CA1083" i="12"/>
  <c r="CG1083" i="12"/>
  <c r="CM1083" i="12"/>
  <c r="BC1084" i="12"/>
  <c r="BI1084" i="12"/>
  <c r="BO1084" i="12"/>
  <c r="BU1084" i="12"/>
  <c r="CA1084" i="12"/>
  <c r="CG1084" i="12"/>
  <c r="CM1084" i="12"/>
  <c r="BC1085" i="12"/>
  <c r="BI1085" i="12"/>
  <c r="BO1085" i="12"/>
  <c r="BU1085" i="12"/>
  <c r="CA1085" i="12"/>
  <c r="CG1085" i="12"/>
  <c r="CM1085" i="12"/>
  <c r="BC1086" i="12"/>
  <c r="BI1086" i="12"/>
  <c r="BO1086" i="12"/>
  <c r="BU1086" i="12"/>
  <c r="CA1086" i="12"/>
  <c r="CG1086" i="12"/>
  <c r="CM1086" i="12"/>
  <c r="BC1087" i="12"/>
  <c r="BI1087" i="12"/>
  <c r="BO1087" i="12"/>
  <c r="BU1087" i="12"/>
  <c r="CA1087" i="12"/>
  <c r="CG1087" i="12"/>
  <c r="CM1087" i="12"/>
  <c r="BC1088" i="12"/>
  <c r="BI1088" i="12"/>
  <c r="BO1088" i="12"/>
  <c r="BU1088" i="12"/>
  <c r="CA1088" i="12"/>
  <c r="CG1088" i="12"/>
  <c r="CM1088" i="12"/>
  <c r="BC1089" i="12"/>
  <c r="BI1089" i="12"/>
  <c r="BO1089" i="12"/>
  <c r="BU1089" i="12"/>
  <c r="CA1089" i="12"/>
  <c r="CG1089" i="12"/>
  <c r="CM1089" i="12"/>
  <c r="BC1090" i="12"/>
  <c r="BI1090" i="12"/>
  <c r="BO1090" i="12"/>
  <c r="BU1090" i="12"/>
  <c r="CA1090" i="12"/>
  <c r="CG1090" i="12"/>
  <c r="CM1090" i="12"/>
  <c r="BC1091" i="12"/>
  <c r="BI1091" i="12"/>
  <c r="BO1091" i="12"/>
  <c r="BU1091" i="12"/>
  <c r="CA1091" i="12"/>
  <c r="CG1091" i="12"/>
  <c r="CM1091" i="12"/>
  <c r="BC1092" i="12"/>
  <c r="BI1092" i="12"/>
  <c r="BO1092" i="12"/>
  <c r="BU1092" i="12"/>
  <c r="CA1092" i="12"/>
  <c r="CG1092" i="12"/>
  <c r="CM1092" i="12"/>
  <c r="BC1093" i="12"/>
  <c r="BI1093" i="12"/>
  <c r="BO1093" i="12"/>
  <c r="BU1093" i="12"/>
  <c r="CA1093" i="12"/>
  <c r="CG1093" i="12"/>
  <c r="CM1093" i="12"/>
  <c r="BC1094" i="12"/>
  <c r="BI1094" i="12"/>
  <c r="BO1094" i="12"/>
  <c r="BU1094" i="12"/>
  <c r="CA1094" i="12"/>
  <c r="CG1094" i="12"/>
  <c r="CM1094" i="12"/>
  <c r="BC1095" i="12"/>
  <c r="BI1095" i="12"/>
  <c r="BO1095" i="12"/>
  <c r="BU1095" i="12"/>
  <c r="CA1095" i="12"/>
  <c r="CG1095" i="12"/>
  <c r="CM1095" i="12"/>
  <c r="BC1096" i="12"/>
  <c r="BI1096" i="12"/>
  <c r="BO1096" i="12"/>
  <c r="BU1096" i="12"/>
  <c r="CA1096" i="12"/>
  <c r="CG1096" i="12"/>
  <c r="CM1096" i="12"/>
  <c r="BC1097" i="12"/>
  <c r="BI1097" i="12"/>
  <c r="BO1097" i="12"/>
  <c r="BU1097" i="12"/>
  <c r="CA1097" i="12"/>
  <c r="CG1097" i="12"/>
  <c r="CM1097" i="12"/>
  <c r="BC1098" i="12"/>
  <c r="BI1098" i="12"/>
  <c r="BO1098" i="12"/>
  <c r="BU1098" i="12"/>
  <c r="CA1098" i="12"/>
  <c r="CG1098" i="12"/>
  <c r="CM1098" i="12"/>
  <c r="BC1099" i="12"/>
  <c r="BI1099" i="12"/>
  <c r="BO1099" i="12"/>
  <c r="BU1099" i="12"/>
  <c r="CA1099" i="12"/>
  <c r="CG1099" i="12"/>
  <c r="CM1099" i="12"/>
  <c r="BC1100" i="12"/>
  <c r="BI1100" i="12"/>
  <c r="BO1100" i="12"/>
  <c r="BU1100" i="12"/>
  <c r="CA1100" i="12"/>
  <c r="CG1100" i="12"/>
  <c r="CM1100" i="12"/>
  <c r="BC1101" i="12"/>
  <c r="BI1101" i="12"/>
  <c r="BO1101" i="12"/>
  <c r="BU1101" i="12"/>
  <c r="CA1101" i="12"/>
  <c r="CG1101" i="12"/>
  <c r="CM1101" i="12"/>
  <c r="BC1102" i="12"/>
  <c r="BI1102" i="12"/>
  <c r="BO1102" i="12"/>
  <c r="BU1102" i="12"/>
  <c r="CA1102" i="12"/>
  <c r="CG1102" i="12"/>
  <c r="CM1102" i="12"/>
  <c r="BC1103" i="12"/>
  <c r="BI1103" i="12"/>
  <c r="BO1103" i="12"/>
  <c r="BU1103" i="12"/>
  <c r="CA1103" i="12"/>
  <c r="CG1103" i="12"/>
  <c r="CM1103" i="12"/>
  <c r="BC1104" i="12"/>
  <c r="BI1104" i="12"/>
  <c r="BO1104" i="12"/>
  <c r="BU1104" i="12"/>
  <c r="CA1104" i="12"/>
  <c r="CG1104" i="12"/>
  <c r="CM1104" i="12"/>
  <c r="BC1105" i="12"/>
  <c r="BI1105" i="12"/>
  <c r="BO1105" i="12"/>
  <c r="BU1105" i="12"/>
  <c r="CA1105" i="12"/>
  <c r="CG1105" i="12"/>
  <c r="CM1105" i="12"/>
  <c r="BC1106" i="12"/>
  <c r="BI1106" i="12"/>
  <c r="BO1106" i="12"/>
  <c r="BU1106" i="12"/>
  <c r="CA1106" i="12"/>
  <c r="CG1106" i="12"/>
  <c r="CM1106" i="12"/>
  <c r="BC1107" i="12"/>
  <c r="BI1107" i="12"/>
  <c r="BO1107" i="12"/>
  <c r="BU1107" i="12"/>
  <c r="CA1107" i="12"/>
  <c r="CG1107" i="12"/>
  <c r="CM1107" i="12"/>
  <c r="BC1108" i="12"/>
  <c r="BI1108" i="12"/>
  <c r="BO1108" i="12"/>
  <c r="BU1108" i="12"/>
  <c r="CA1108" i="12"/>
  <c r="CG1108" i="12"/>
  <c r="CM1108" i="12"/>
  <c r="BC1109" i="12"/>
  <c r="BI1109" i="12"/>
  <c r="BO1109" i="12"/>
  <c r="BU1109" i="12"/>
  <c r="CA1109" i="12"/>
  <c r="CG1109" i="12"/>
  <c r="CM1109" i="12"/>
  <c r="BC1110" i="12"/>
  <c r="BI1110" i="12"/>
  <c r="BO1110" i="12"/>
  <c r="BU1110" i="12"/>
  <c r="CA1110" i="12"/>
  <c r="CG1110" i="12"/>
  <c r="CM1110" i="12"/>
  <c r="BC1111" i="12"/>
  <c r="BI1111" i="12"/>
  <c r="BO1111" i="12"/>
  <c r="BU1111" i="12"/>
  <c r="CA1111" i="12"/>
  <c r="CG1111" i="12"/>
  <c r="CM1111" i="12"/>
  <c r="BC1112" i="12"/>
  <c r="BI1112" i="12"/>
  <c r="BO1112" i="12"/>
  <c r="BU1112" i="12"/>
  <c r="CA1112" i="12"/>
  <c r="CG1112" i="12"/>
  <c r="CM1112" i="12"/>
  <c r="BC1113" i="12"/>
  <c r="BI1113" i="12"/>
  <c r="BO1113" i="12"/>
  <c r="BU1113" i="12"/>
  <c r="CA1113" i="12"/>
  <c r="CG1113" i="12"/>
  <c r="CM1113" i="12"/>
  <c r="BC1114" i="12"/>
  <c r="BI1114" i="12"/>
  <c r="BO1114" i="12"/>
  <c r="BU1114" i="12"/>
  <c r="CA1114" i="12"/>
  <c r="CG1114" i="12"/>
  <c r="CM1114" i="12"/>
  <c r="BC1115" i="12"/>
  <c r="BI1115" i="12"/>
  <c r="BO1115" i="12"/>
  <c r="BU1115" i="12"/>
  <c r="CA1115" i="12"/>
  <c r="CG1115" i="12"/>
  <c r="CM1115" i="12"/>
  <c r="BC1116" i="12"/>
  <c r="BI1116" i="12"/>
  <c r="BO1116" i="12"/>
  <c r="BU1116" i="12"/>
  <c r="CA1116" i="12"/>
  <c r="CG1116" i="12"/>
  <c r="CM1116" i="12"/>
  <c r="BC1117" i="12"/>
  <c r="BI1117" i="12"/>
  <c r="BO1117" i="12"/>
  <c r="BU1117" i="12"/>
  <c r="CA1117" i="12"/>
  <c r="CG1117" i="12"/>
  <c r="CM1117" i="12"/>
  <c r="BC1118" i="12"/>
  <c r="BI1118" i="12"/>
  <c r="BO1118" i="12"/>
  <c r="BU1118" i="12"/>
  <c r="CA1118" i="12"/>
  <c r="CG1118" i="12"/>
  <c r="CM1118" i="12"/>
  <c r="BC1119" i="12"/>
  <c r="BI1119" i="12"/>
  <c r="BO1119" i="12"/>
  <c r="BU1119" i="12"/>
  <c r="CA1119" i="12"/>
  <c r="CG1119" i="12"/>
  <c r="CM1119" i="12"/>
  <c r="BC1120" i="12"/>
  <c r="BI1120" i="12"/>
  <c r="BO1120" i="12"/>
  <c r="BU1120" i="12"/>
  <c r="CA1120" i="12"/>
  <c r="CG1120" i="12"/>
  <c r="CM1120" i="12"/>
  <c r="BC1121" i="12"/>
  <c r="BI1121" i="12"/>
  <c r="BO1121" i="12"/>
  <c r="BU1121" i="12"/>
  <c r="CA1121" i="12"/>
  <c r="CG1121" i="12"/>
  <c r="CM1121" i="12"/>
  <c r="BC1122" i="12"/>
  <c r="BI1122" i="12"/>
  <c r="BO1122" i="12"/>
  <c r="BU1122" i="12"/>
  <c r="CA1122" i="12"/>
  <c r="CG1122" i="12"/>
  <c r="CM1122" i="12"/>
  <c r="BC1123" i="12"/>
  <c r="BI1123" i="12"/>
  <c r="BO1123" i="12"/>
  <c r="BU1123" i="12"/>
  <c r="CA1123" i="12"/>
  <c r="CG1123" i="12"/>
  <c r="CM1123" i="12"/>
  <c r="BC1124" i="12"/>
  <c r="BI1124" i="12"/>
  <c r="BO1124" i="12"/>
  <c r="BU1124" i="12"/>
  <c r="CA1124" i="12"/>
  <c r="CG1124" i="12"/>
  <c r="CM1124"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2" i="12"/>
  <c r="L513" i="12"/>
  <c r="L514" i="12"/>
  <c r="L515" i="12"/>
  <c r="L516" i="12"/>
  <c r="L517" i="12"/>
  <c r="L518" i="12"/>
  <c r="L519" i="12"/>
  <c r="L520" i="12"/>
  <c r="L521" i="12"/>
  <c r="L522" i="12"/>
  <c r="L523"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2"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2" i="12"/>
  <c r="L603" i="12"/>
  <c r="L604" i="12"/>
  <c r="L605" i="12"/>
  <c r="L606" i="12"/>
  <c r="L607" i="12"/>
  <c r="L608" i="12"/>
  <c r="L609" i="12"/>
  <c r="L610" i="12"/>
  <c r="L611" i="12"/>
  <c r="L612" i="12"/>
  <c r="L613" i="12"/>
  <c r="L614" i="12"/>
  <c r="L615" i="12"/>
  <c r="L616" i="12"/>
  <c r="L617" i="12"/>
  <c r="L618" i="12"/>
  <c r="L619" i="12"/>
  <c r="L620" i="12"/>
  <c r="L621" i="12"/>
  <c r="L622" i="12"/>
  <c r="L623" i="12"/>
  <c r="L624" i="12"/>
  <c r="L625" i="12"/>
  <c r="L626" i="12"/>
  <c r="L627" i="12"/>
  <c r="L628" i="12"/>
  <c r="L629" i="12"/>
  <c r="L630" i="12"/>
  <c r="L631" i="12"/>
  <c r="L632" i="12"/>
  <c r="L633" i="12"/>
  <c r="L634"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675" i="12"/>
  <c r="L676" i="12"/>
  <c r="L677" i="12"/>
  <c r="L678" i="12"/>
  <c r="L679" i="12"/>
  <c r="L680" i="12"/>
  <c r="L681" i="12"/>
  <c r="L682" i="12"/>
  <c r="L683" i="12"/>
  <c r="L684" i="12"/>
  <c r="L685" i="12"/>
  <c r="L686" i="12"/>
  <c r="L687" i="12"/>
  <c r="L688" i="12"/>
  <c r="L689" i="12"/>
  <c r="L690" i="12"/>
  <c r="L691" i="12"/>
  <c r="L692" i="12"/>
  <c r="L693" i="12"/>
  <c r="L694" i="12"/>
  <c r="L695" i="12"/>
  <c r="L696" i="12"/>
  <c r="L697" i="12"/>
  <c r="L698" i="12"/>
  <c r="L699" i="12"/>
  <c r="L700" i="12"/>
  <c r="L701" i="12"/>
  <c r="L702" i="12"/>
  <c r="L703" i="12"/>
  <c r="L704" i="12"/>
  <c r="L705" i="12"/>
  <c r="L706" i="12"/>
  <c r="L707" i="12"/>
  <c r="L708" i="12"/>
  <c r="L709" i="12"/>
  <c r="L710" i="12"/>
  <c r="L711" i="12"/>
  <c r="L712" i="12"/>
  <c r="L713" i="12"/>
  <c r="L714" i="12"/>
  <c r="L715" i="12"/>
  <c r="L716" i="12"/>
  <c r="L717" i="12"/>
  <c r="L718" i="12"/>
  <c r="L719" i="12"/>
  <c r="L720" i="12"/>
  <c r="L721" i="12"/>
  <c r="L722" i="12"/>
  <c r="L723" i="12"/>
  <c r="L724" i="12"/>
  <c r="L725" i="12"/>
  <c r="L726" i="12"/>
  <c r="L727" i="12"/>
  <c r="L728" i="12"/>
  <c r="L729" i="12"/>
  <c r="L730" i="12"/>
  <c r="L731" i="12"/>
  <c r="L732" i="12"/>
  <c r="L733" i="12"/>
  <c r="L734" i="12"/>
  <c r="L735" i="12"/>
  <c r="L736" i="12"/>
  <c r="L737" i="12"/>
  <c r="L738" i="12"/>
  <c r="L739" i="12"/>
  <c r="L740" i="12"/>
  <c r="L741" i="12"/>
  <c r="L742" i="12"/>
  <c r="L743" i="12"/>
  <c r="L744" i="12"/>
  <c r="L745" i="12"/>
  <c r="L746" i="12"/>
  <c r="L747" i="12"/>
  <c r="L748" i="12"/>
  <c r="L749" i="12"/>
  <c r="L750" i="12"/>
  <c r="L751" i="12"/>
  <c r="L752" i="12"/>
  <c r="L753" i="12"/>
  <c r="L754" i="12"/>
  <c r="L755" i="12"/>
  <c r="L756" i="12"/>
  <c r="L757" i="12"/>
  <c r="L758" i="12"/>
  <c r="L759" i="12"/>
  <c r="L760" i="12"/>
  <c r="L761" i="12"/>
  <c r="L762" i="12"/>
  <c r="L763" i="12"/>
  <c r="L764" i="12"/>
  <c r="L765" i="12"/>
  <c r="L766" i="12"/>
  <c r="L767" i="12"/>
  <c r="L768" i="12"/>
  <c r="L769" i="12"/>
  <c r="L770" i="12"/>
  <c r="L771" i="12"/>
  <c r="L772" i="12"/>
  <c r="L773" i="12"/>
  <c r="L774" i="12"/>
  <c r="L775" i="12"/>
  <c r="L776" i="12"/>
  <c r="L777" i="12"/>
  <c r="L778" i="12"/>
  <c r="L779" i="12"/>
  <c r="L780" i="12"/>
  <c r="L781" i="12"/>
  <c r="L782" i="12"/>
  <c r="L783" i="12"/>
  <c r="L784" i="12"/>
  <c r="L785" i="12"/>
  <c r="L786" i="12"/>
  <c r="L787" i="12"/>
  <c r="L788" i="12"/>
  <c r="L789" i="12"/>
  <c r="L790" i="12"/>
  <c r="L791" i="12"/>
  <c r="L792" i="12"/>
  <c r="L793" i="12"/>
  <c r="L794" i="12"/>
  <c r="L795" i="12"/>
  <c r="L796" i="12"/>
  <c r="L797" i="12"/>
  <c r="L798" i="12"/>
  <c r="L799" i="12"/>
  <c r="L800" i="12"/>
  <c r="L801" i="12"/>
  <c r="L802" i="12"/>
  <c r="L803" i="12"/>
  <c r="L804" i="12"/>
  <c r="L805" i="12"/>
  <c r="L806" i="12"/>
  <c r="L807" i="12"/>
  <c r="L808" i="12"/>
  <c r="L809" i="12"/>
  <c r="L810" i="12"/>
  <c r="L811" i="12"/>
  <c r="L812" i="12"/>
  <c r="L813" i="12"/>
  <c r="L814" i="12"/>
  <c r="L815" i="12"/>
  <c r="L816" i="12"/>
  <c r="L817" i="12"/>
  <c r="L818" i="12"/>
  <c r="L819" i="12"/>
  <c r="L820" i="12"/>
  <c r="L821" i="12"/>
  <c r="L822" i="12"/>
  <c r="L823" i="12"/>
  <c r="L824" i="12"/>
  <c r="L825" i="12"/>
  <c r="L826" i="12"/>
  <c r="L827" i="12"/>
  <c r="L828" i="12"/>
  <c r="L829" i="12"/>
  <c r="L830" i="12"/>
  <c r="L831" i="12"/>
  <c r="L832" i="12"/>
  <c r="L833" i="12"/>
  <c r="L834" i="12"/>
  <c r="L835" i="12"/>
  <c r="L836" i="12"/>
  <c r="L837" i="12"/>
  <c r="L838" i="12"/>
  <c r="L839" i="12"/>
  <c r="L840" i="12"/>
  <c r="L841" i="12"/>
  <c r="L842" i="12"/>
  <c r="L843" i="12"/>
  <c r="L844" i="12"/>
  <c r="L845" i="12"/>
  <c r="L846" i="12"/>
  <c r="L847" i="12"/>
  <c r="L848" i="12"/>
  <c r="L849" i="12"/>
  <c r="L850" i="12"/>
  <c r="L851" i="12"/>
  <c r="L852" i="12"/>
  <c r="L853" i="12"/>
  <c r="L854" i="12"/>
  <c r="L855" i="12"/>
  <c r="L856" i="12"/>
  <c r="L857" i="12"/>
  <c r="L858" i="12"/>
  <c r="L859" i="12"/>
  <c r="L860" i="12"/>
  <c r="L861" i="12"/>
  <c r="L862" i="12"/>
  <c r="L863" i="12"/>
  <c r="L864" i="12"/>
  <c r="L865" i="12"/>
  <c r="L866" i="12"/>
  <c r="L867" i="12"/>
  <c r="L868" i="12"/>
  <c r="L869" i="12"/>
  <c r="L870" i="12"/>
  <c r="L871" i="12"/>
  <c r="L872" i="12"/>
  <c r="L873" i="12"/>
  <c r="L874" i="12"/>
  <c r="L875" i="12"/>
  <c r="L876" i="12"/>
  <c r="L877" i="12"/>
  <c r="L878" i="12"/>
  <c r="L879" i="12"/>
  <c r="L880" i="12"/>
  <c r="L881" i="12"/>
  <c r="L882" i="12"/>
  <c r="L883" i="12"/>
  <c r="L884" i="12"/>
  <c r="L885" i="12"/>
  <c r="L886" i="12"/>
  <c r="L887" i="12"/>
  <c r="L888" i="12"/>
  <c r="L889" i="12"/>
  <c r="L890" i="12"/>
  <c r="L891" i="12"/>
  <c r="L892" i="12"/>
  <c r="L893" i="12"/>
  <c r="L894" i="12"/>
  <c r="L895" i="12"/>
  <c r="L896" i="12"/>
  <c r="L897" i="12"/>
  <c r="L898" i="12"/>
  <c r="L899" i="12"/>
  <c r="L900" i="12"/>
  <c r="L901" i="12"/>
  <c r="L902" i="12"/>
  <c r="L903" i="12"/>
  <c r="L904" i="12"/>
  <c r="L905" i="12"/>
  <c r="L906" i="12"/>
  <c r="L907" i="12"/>
  <c r="L908" i="12"/>
  <c r="L909" i="12"/>
  <c r="L910" i="12"/>
  <c r="L911" i="12"/>
  <c r="L912" i="12"/>
  <c r="L913" i="12"/>
  <c r="L914" i="12"/>
  <c r="L915" i="12"/>
  <c r="L916" i="12"/>
  <c r="L917" i="12"/>
  <c r="L918" i="12"/>
  <c r="L919" i="12"/>
  <c r="L920" i="12"/>
  <c r="L921" i="12"/>
  <c r="L922" i="12"/>
  <c r="L923" i="12"/>
  <c r="L924" i="12"/>
  <c r="L925" i="12"/>
  <c r="L926" i="12"/>
  <c r="L927" i="12"/>
  <c r="L928" i="12"/>
  <c r="L929" i="12"/>
  <c r="L930" i="12"/>
  <c r="L931" i="12"/>
  <c r="L932" i="12"/>
  <c r="L933" i="12"/>
  <c r="L934" i="12"/>
  <c r="L935" i="12"/>
  <c r="L936" i="12"/>
  <c r="L937" i="12"/>
  <c r="L938" i="12"/>
  <c r="L939" i="12"/>
  <c r="L940" i="12"/>
  <c r="L941" i="12"/>
  <c r="L942" i="12"/>
  <c r="L943" i="12"/>
  <c r="L944" i="12"/>
  <c r="L945" i="12"/>
  <c r="L946" i="12"/>
  <c r="L947" i="12"/>
  <c r="L948" i="12"/>
  <c r="L949" i="12"/>
  <c r="L950" i="12"/>
  <c r="L951" i="12"/>
  <c r="L952" i="12"/>
  <c r="L953" i="12"/>
  <c r="L954" i="12"/>
  <c r="L955" i="12"/>
  <c r="L956" i="12"/>
  <c r="L957" i="12"/>
  <c r="L958" i="12"/>
  <c r="L959" i="12"/>
  <c r="L960" i="12"/>
  <c r="L961" i="12"/>
  <c r="L962" i="12"/>
  <c r="L963" i="12"/>
  <c r="L964" i="12"/>
  <c r="L965" i="12"/>
  <c r="L966" i="12"/>
  <c r="L967" i="12"/>
  <c r="L968" i="12"/>
  <c r="L969" i="12"/>
  <c r="L970" i="12"/>
  <c r="L971" i="12"/>
  <c r="L972" i="12"/>
  <c r="L973" i="12"/>
  <c r="L974" i="12"/>
  <c r="L975" i="12"/>
  <c r="L976" i="12"/>
  <c r="L977" i="12"/>
  <c r="L978" i="12"/>
  <c r="L979" i="12"/>
  <c r="L980" i="12"/>
  <c r="L981" i="12"/>
  <c r="L982" i="12"/>
  <c r="L983" i="12"/>
  <c r="L984" i="12"/>
  <c r="L985" i="12"/>
  <c r="L986" i="12"/>
  <c r="L987" i="12"/>
  <c r="L988" i="12"/>
  <c r="L989" i="12"/>
  <c r="L990" i="12"/>
  <c r="L991" i="12"/>
  <c r="L992" i="12"/>
  <c r="L993" i="12"/>
  <c r="L994" i="12"/>
  <c r="L995" i="12"/>
  <c r="L996" i="12"/>
  <c r="L997" i="12"/>
  <c r="L998" i="12"/>
  <c r="L999" i="12"/>
  <c r="L1000" i="12"/>
  <c r="L1001" i="12"/>
  <c r="L1002" i="12"/>
  <c r="L1003" i="12"/>
  <c r="L1004" i="12"/>
  <c r="L1005" i="12"/>
  <c r="L1006" i="12"/>
  <c r="L1007" i="12"/>
  <c r="L1008" i="12"/>
  <c r="L1009" i="12"/>
  <c r="L1010" i="12"/>
  <c r="L1011" i="12"/>
  <c r="L1012" i="12"/>
  <c r="L1013" i="12"/>
  <c r="L1014" i="12"/>
  <c r="L1015" i="12"/>
  <c r="L1016" i="12"/>
  <c r="L1017" i="12"/>
  <c r="L1018" i="12"/>
  <c r="L1019" i="12"/>
  <c r="L1020" i="12"/>
  <c r="L1021" i="12"/>
  <c r="L1022" i="12"/>
  <c r="L1023" i="12"/>
  <c r="L1024" i="12"/>
  <c r="L1025" i="12"/>
  <c r="L1026" i="12"/>
  <c r="L1027" i="12"/>
  <c r="L1028" i="12"/>
  <c r="L1029" i="12"/>
  <c r="L1030" i="12"/>
  <c r="L1031" i="12"/>
  <c r="L1032" i="12"/>
  <c r="L1033" i="12"/>
  <c r="L1034" i="12"/>
  <c r="L1035" i="12"/>
  <c r="L1036" i="12"/>
  <c r="L1037" i="12"/>
  <c r="L1038" i="12"/>
  <c r="L1039" i="12"/>
  <c r="L1040" i="12"/>
  <c r="L1041" i="12"/>
  <c r="L1042" i="12"/>
  <c r="L1043" i="12"/>
  <c r="L1044" i="12"/>
  <c r="L1045" i="12"/>
  <c r="L1046" i="12"/>
  <c r="L1047" i="12"/>
  <c r="L1048" i="12"/>
  <c r="L1049" i="12"/>
  <c r="L1050" i="12"/>
  <c r="L1051" i="12"/>
  <c r="L1052" i="12"/>
  <c r="L1053" i="12"/>
  <c r="L1054" i="12"/>
  <c r="L1055" i="12"/>
  <c r="L1056" i="12"/>
  <c r="L1057" i="12"/>
  <c r="L1058" i="12"/>
  <c r="L1059" i="12"/>
  <c r="L1060" i="12"/>
  <c r="L1061" i="12"/>
  <c r="L1062" i="12"/>
  <c r="L1063" i="12"/>
  <c r="L1064" i="12"/>
  <c r="L1065" i="12"/>
  <c r="L1066" i="12"/>
  <c r="L1067" i="12"/>
  <c r="L1068" i="12"/>
  <c r="L1069" i="12"/>
  <c r="L1070" i="12"/>
  <c r="L1071" i="12"/>
  <c r="L1072" i="12"/>
  <c r="L1073" i="12"/>
  <c r="L1074" i="12"/>
  <c r="L1075" i="12"/>
  <c r="L1076" i="12"/>
  <c r="L1077" i="12"/>
  <c r="L1078" i="12"/>
  <c r="L1079" i="12"/>
  <c r="L1080" i="12"/>
  <c r="L1081" i="12"/>
  <c r="L1082" i="12"/>
  <c r="L1083" i="12"/>
  <c r="L1084" i="12"/>
  <c r="L1085" i="12"/>
  <c r="L1086" i="12"/>
  <c r="L1087" i="12"/>
  <c r="L1088" i="12"/>
  <c r="L1089" i="12"/>
  <c r="L1090" i="12"/>
  <c r="L1091" i="12"/>
  <c r="L1092" i="12"/>
  <c r="L1093" i="12"/>
  <c r="L1094" i="12"/>
  <c r="L1095" i="12"/>
  <c r="L1096" i="12"/>
  <c r="L1097" i="12"/>
  <c r="L1098" i="12"/>
  <c r="L1099" i="12"/>
  <c r="L1100" i="12"/>
  <c r="L1101" i="12"/>
  <c r="L1102" i="12"/>
  <c r="L1103" i="12"/>
  <c r="L1104" i="12"/>
  <c r="L1105" i="12"/>
  <c r="L1106" i="12"/>
  <c r="L1107" i="12"/>
  <c r="L1108" i="12"/>
  <c r="L1109" i="12"/>
  <c r="L1110" i="12"/>
  <c r="L1111" i="12"/>
  <c r="L1112" i="12"/>
  <c r="L1113" i="12"/>
  <c r="L1114" i="12"/>
  <c r="L1115" i="12"/>
  <c r="L1116" i="12"/>
  <c r="L1117" i="12"/>
  <c r="L1118" i="12"/>
  <c r="L1119" i="12"/>
  <c r="L1120" i="12"/>
  <c r="L1121" i="12"/>
  <c r="L1122" i="12"/>
  <c r="L1123" i="12"/>
  <c r="L1124" i="12"/>
  <c r="L7" i="12"/>
  <c r="E22" i="35" l="1"/>
  <c r="C22" i="35"/>
  <c r="F46" i="16"/>
  <c r="F52" i="16"/>
  <c r="F50" i="16"/>
  <c r="F48" i="16"/>
  <c r="F44" i="16"/>
  <c r="F42" i="16"/>
  <c r="F40" i="16"/>
  <c r="F38" i="16"/>
  <c r="F51" i="16"/>
  <c r="F49" i="16"/>
  <c r="F47" i="16"/>
  <c r="F45" i="16"/>
  <c r="F43" i="16"/>
  <c r="F41" i="16"/>
  <c r="F39" i="16"/>
  <c r="F37" i="16"/>
  <c r="D33" i="35"/>
  <c r="I33" i="35" s="1"/>
  <c r="D38" i="35"/>
  <c r="D32" i="21"/>
  <c r="H21" i="16"/>
  <c r="H32" i="16" s="1"/>
  <c r="BD621" i="12"/>
  <c r="BP621" i="12"/>
  <c r="BQ621" i="12" s="1"/>
  <c r="BJ621" i="12"/>
  <c r="CN621" i="12"/>
  <c r="CO621" i="12" s="1"/>
  <c r="CB621" i="12"/>
  <c r="CC621" i="12" s="1"/>
  <c r="BV621" i="12"/>
  <c r="CH621" i="12"/>
  <c r="BJ533" i="12"/>
  <c r="BK533" i="12" s="1"/>
  <c r="BD533" i="12"/>
  <c r="BE533" i="12" s="1"/>
  <c r="CH533" i="12"/>
  <c r="CB533" i="12"/>
  <c r="CC533" i="12" s="1"/>
  <c r="CN533" i="12"/>
  <c r="BV533" i="12"/>
  <c r="BP533" i="12"/>
  <c r="BD469" i="12"/>
  <c r="BE469" i="12" s="1"/>
  <c r="BJ469" i="12"/>
  <c r="BK469" i="12" s="1"/>
  <c r="CN469" i="12"/>
  <c r="CO469" i="12" s="1"/>
  <c r="CH469" i="12"/>
  <c r="BP469" i="12"/>
  <c r="BQ469" i="12" s="1"/>
  <c r="BV469" i="12"/>
  <c r="BW469" i="12" s="1"/>
  <c r="CB469" i="12"/>
  <c r="BD301" i="12"/>
  <c r="BP301" i="12"/>
  <c r="BJ301" i="12"/>
  <c r="BK301" i="12" s="1"/>
  <c r="CN301" i="12"/>
  <c r="CO301" i="12" s="1"/>
  <c r="CB301" i="12"/>
  <c r="BV301" i="12"/>
  <c r="BW301" i="12" s="1"/>
  <c r="CH301" i="12"/>
  <c r="BD245" i="12"/>
  <c r="BJ245" i="12"/>
  <c r="CN245" i="12"/>
  <c r="CH245" i="12"/>
  <c r="CI245" i="12" s="1"/>
  <c r="BP245" i="12"/>
  <c r="CB245" i="12"/>
  <c r="BV245" i="12"/>
  <c r="BP37" i="12"/>
  <c r="BJ37" i="12"/>
  <c r="BK37" i="12" s="1"/>
  <c r="CB37" i="12"/>
  <c r="CC37" i="12" s="1"/>
  <c r="BD37" i="12"/>
  <c r="BE37" i="12" s="1"/>
  <c r="CH37" i="12"/>
  <c r="CN37" i="12"/>
  <c r="BV37" i="12"/>
  <c r="BD1115" i="12"/>
  <c r="BE1115" i="12" s="1"/>
  <c r="BJ1115" i="12"/>
  <c r="BK1115" i="12" s="1"/>
  <c r="BP1115" i="12"/>
  <c r="CN1115" i="12"/>
  <c r="CH1115" i="12"/>
  <c r="CI1115" i="12" s="1"/>
  <c r="CB1115" i="12"/>
  <c r="CC1115" i="12" s="1"/>
  <c r="BV1115" i="12"/>
  <c r="BJ1091" i="12"/>
  <c r="BK1091" i="12" s="1"/>
  <c r="BD1091" i="12"/>
  <c r="BE1091" i="12" s="1"/>
  <c r="CH1091" i="12"/>
  <c r="CI1091" i="12" s="1"/>
  <c r="CN1091" i="12"/>
  <c r="BV1091" i="12"/>
  <c r="BP1091" i="12"/>
  <c r="CB1091" i="12"/>
  <c r="BJ643" i="12"/>
  <c r="BK643" i="12" s="1"/>
  <c r="CB643" i="12"/>
  <c r="BD643" i="12"/>
  <c r="BE643" i="12" s="1"/>
  <c r="BP643" i="12"/>
  <c r="CH643" i="12"/>
  <c r="CI643" i="12" s="1"/>
  <c r="CN643" i="12"/>
  <c r="BV643" i="12"/>
  <c r="BD1034" i="12"/>
  <c r="BE1034" i="12" s="1"/>
  <c r="BJ1034" i="12"/>
  <c r="CN1034" i="12"/>
  <c r="CH1034" i="12"/>
  <c r="BP1034" i="12"/>
  <c r="CB1034" i="12"/>
  <c r="BV1034" i="12"/>
  <c r="BJ994" i="12"/>
  <c r="BD994" i="12"/>
  <c r="BE994" i="12" s="1"/>
  <c r="BP994" i="12"/>
  <c r="BQ994" i="12" s="1"/>
  <c r="CH994" i="12"/>
  <c r="CN994" i="12"/>
  <c r="CO994" i="12" s="1"/>
  <c r="BV994" i="12"/>
  <c r="BW994" i="12" s="1"/>
  <c r="CB994" i="12"/>
  <c r="BD986" i="12"/>
  <c r="BJ986" i="12"/>
  <c r="CN986" i="12"/>
  <c r="CO986" i="12" s="1"/>
  <c r="CH986" i="12"/>
  <c r="BP986" i="12"/>
  <c r="CB986" i="12"/>
  <c r="BV986" i="12"/>
  <c r="BJ978" i="12"/>
  <c r="BD978" i="12"/>
  <c r="BE978" i="12" s="1"/>
  <c r="BP978" i="12"/>
  <c r="CH978" i="12"/>
  <c r="CN978" i="12"/>
  <c r="CB978" i="12"/>
  <c r="CC978" i="12" s="1"/>
  <c r="BV978" i="12"/>
  <c r="BW978" i="12" s="1"/>
  <c r="BD970" i="12"/>
  <c r="BE970" i="12" s="1"/>
  <c r="BJ970" i="12"/>
  <c r="CN970" i="12"/>
  <c r="CO970" i="12" s="1"/>
  <c r="CH970" i="12"/>
  <c r="BP970" i="12"/>
  <c r="BQ970" i="12" s="1"/>
  <c r="CB970" i="12"/>
  <c r="CC970" i="12" s="1"/>
  <c r="BV970" i="12"/>
  <c r="BW970" i="12" s="1"/>
  <c r="BJ962" i="12"/>
  <c r="BK962" i="12" s="1"/>
  <c r="BP962" i="12"/>
  <c r="BQ962" i="12" s="1"/>
  <c r="BD962" i="12"/>
  <c r="BE962" i="12" s="1"/>
  <c r="CH962" i="12"/>
  <c r="CB962" i="12"/>
  <c r="CC962" i="12" s="1"/>
  <c r="CN962" i="12"/>
  <c r="CO962" i="12" s="1"/>
  <c r="BV962" i="12"/>
  <c r="BW962" i="12" s="1"/>
  <c r="BJ946" i="12"/>
  <c r="BD946" i="12"/>
  <c r="BE946" i="12" s="1"/>
  <c r="CH946" i="12"/>
  <c r="CN946" i="12"/>
  <c r="CO946" i="12" s="1"/>
  <c r="BV946" i="12"/>
  <c r="BW946" i="12" s="1"/>
  <c r="BP946" i="12"/>
  <c r="BQ946" i="12" s="1"/>
  <c r="CB946" i="12"/>
  <c r="CC946" i="12" s="1"/>
  <c r="BD922" i="12"/>
  <c r="BE922" i="12" s="1"/>
  <c r="BP922" i="12"/>
  <c r="BQ922" i="12" s="1"/>
  <c r="CN922" i="12"/>
  <c r="CO922" i="12" s="1"/>
  <c r="BJ922" i="12"/>
  <c r="CB922" i="12"/>
  <c r="CC922" i="12" s="1"/>
  <c r="BV922" i="12"/>
  <c r="CH922" i="12"/>
  <c r="BD914" i="12"/>
  <c r="BE914" i="12" s="1"/>
  <c r="BJ914" i="12"/>
  <c r="CN914" i="12"/>
  <c r="CO914" i="12" s="1"/>
  <c r="CH914" i="12"/>
  <c r="BP914" i="12"/>
  <c r="BQ914" i="12" s="1"/>
  <c r="CB914" i="12"/>
  <c r="CC914" i="12" s="1"/>
  <c r="BV914" i="12"/>
  <c r="BW914" i="12" s="1"/>
  <c r="BD890" i="12"/>
  <c r="BJ890" i="12"/>
  <c r="BK890" i="12" s="1"/>
  <c r="CN890" i="12"/>
  <c r="CH890" i="12"/>
  <c r="BP890" i="12"/>
  <c r="CB890" i="12"/>
  <c r="CC890" i="12" s="1"/>
  <c r="BV890" i="12"/>
  <c r="BW890" i="12" s="1"/>
  <c r="BJ882" i="12"/>
  <c r="BD882" i="12"/>
  <c r="BP882" i="12"/>
  <c r="CH882" i="12"/>
  <c r="CI882" i="12" s="1"/>
  <c r="CN882" i="12"/>
  <c r="CB882" i="12"/>
  <c r="CC882" i="12" s="1"/>
  <c r="BV882" i="12"/>
  <c r="BD850" i="12"/>
  <c r="BE850" i="12" s="1"/>
  <c r="BJ850" i="12"/>
  <c r="BK850" i="12" s="1"/>
  <c r="BP850" i="12"/>
  <c r="CN850" i="12"/>
  <c r="CH850" i="12"/>
  <c r="CI850" i="12" s="1"/>
  <c r="CB850" i="12"/>
  <c r="BV850" i="12"/>
  <c r="BW850" i="12" s="1"/>
  <c r="BJ842" i="12"/>
  <c r="BK842" i="12" s="1"/>
  <c r="BD842" i="12"/>
  <c r="BE842" i="12" s="1"/>
  <c r="CH842" i="12"/>
  <c r="CN842" i="12"/>
  <c r="BV842" i="12"/>
  <c r="BW842" i="12" s="1"/>
  <c r="BP842" i="12"/>
  <c r="CB842" i="12"/>
  <c r="BJ834" i="12"/>
  <c r="BK834" i="12" s="1"/>
  <c r="BP834" i="12"/>
  <c r="CH834" i="12"/>
  <c r="CN834" i="12"/>
  <c r="CB834" i="12"/>
  <c r="BV834" i="12"/>
  <c r="BD834" i="12"/>
  <c r="BE834" i="12" s="1"/>
  <c r="BJ818" i="12"/>
  <c r="BD818" i="12"/>
  <c r="BE818" i="12" s="1"/>
  <c r="BP818" i="12"/>
  <c r="CH818" i="12"/>
  <c r="CB818" i="12"/>
  <c r="CN818" i="12"/>
  <c r="BV818" i="12"/>
  <c r="BD810" i="12"/>
  <c r="BE810" i="12" s="1"/>
  <c r="BJ810" i="12"/>
  <c r="BK810" i="12" s="1"/>
  <c r="CN810" i="12"/>
  <c r="CH810" i="12"/>
  <c r="BP810" i="12"/>
  <c r="CB810" i="12"/>
  <c r="BV810" i="12"/>
  <c r="BD794" i="12"/>
  <c r="BE794" i="12" s="1"/>
  <c r="BP794" i="12"/>
  <c r="BJ794" i="12"/>
  <c r="CN794" i="12"/>
  <c r="BV794" i="12"/>
  <c r="CH794" i="12"/>
  <c r="CB794" i="12"/>
  <c r="BD786" i="12"/>
  <c r="BE786" i="12" s="1"/>
  <c r="BJ786" i="12"/>
  <c r="BK786" i="12" s="1"/>
  <c r="CN786" i="12"/>
  <c r="CH786" i="12"/>
  <c r="BP786" i="12"/>
  <c r="CB786" i="12"/>
  <c r="BV786" i="12"/>
  <c r="BJ778" i="12"/>
  <c r="BP778" i="12"/>
  <c r="BD778" i="12"/>
  <c r="BE778" i="12" s="1"/>
  <c r="CH778" i="12"/>
  <c r="CB778" i="12"/>
  <c r="CN778" i="12"/>
  <c r="BV778" i="12"/>
  <c r="BD770" i="12"/>
  <c r="BJ770" i="12"/>
  <c r="CN770" i="12"/>
  <c r="CH770" i="12"/>
  <c r="CI770" i="12" s="1"/>
  <c r="BP770" i="12"/>
  <c r="CB770" i="12"/>
  <c r="CC770" i="12" s="1"/>
  <c r="BV770" i="12"/>
  <c r="BW770" i="12" s="1"/>
  <c r="BJ762" i="12"/>
  <c r="BP762" i="12"/>
  <c r="CH762" i="12"/>
  <c r="CN762" i="12"/>
  <c r="BD762" i="12"/>
  <c r="BE762" i="12" s="1"/>
  <c r="BV762" i="12"/>
  <c r="BW762" i="12" s="1"/>
  <c r="CB762" i="12"/>
  <c r="BD754" i="12"/>
  <c r="BJ754" i="12"/>
  <c r="CN754" i="12"/>
  <c r="CH754" i="12"/>
  <c r="BP754" i="12"/>
  <c r="BQ754" i="12" s="1"/>
  <c r="CB754" i="12"/>
  <c r="CC754" i="12" s="1"/>
  <c r="BV754" i="12"/>
  <c r="BW754" i="12" s="1"/>
  <c r="BD698" i="12"/>
  <c r="BP698" i="12"/>
  <c r="BJ698" i="12"/>
  <c r="CN698" i="12"/>
  <c r="CB698" i="12"/>
  <c r="CH698" i="12"/>
  <c r="BV698" i="12"/>
  <c r="BW698" i="12" s="1"/>
  <c r="BJ690" i="12"/>
  <c r="BD690" i="12"/>
  <c r="CH690" i="12"/>
  <c r="CB690" i="12"/>
  <c r="CN690" i="12"/>
  <c r="BV690" i="12"/>
  <c r="BP690" i="12"/>
  <c r="BQ690" i="12" s="1"/>
  <c r="BJ626" i="12"/>
  <c r="BD626" i="12"/>
  <c r="CH626" i="12"/>
  <c r="CB626" i="12"/>
  <c r="CC626" i="12" s="1"/>
  <c r="CN626" i="12"/>
  <c r="BV626" i="12"/>
  <c r="BP626" i="12"/>
  <c r="BD618" i="12"/>
  <c r="BJ618" i="12"/>
  <c r="CN618" i="12"/>
  <c r="CH618" i="12"/>
  <c r="BP618" i="12"/>
  <c r="BQ618" i="12" s="1"/>
  <c r="BV618" i="12"/>
  <c r="CB618" i="12"/>
  <c r="BD538" i="12"/>
  <c r="BP538" i="12"/>
  <c r="BQ538" i="12" s="1"/>
  <c r="BJ538" i="12"/>
  <c r="BK538" i="12" s="1"/>
  <c r="CN538" i="12"/>
  <c r="CO538" i="12" s="1"/>
  <c r="CB538" i="12"/>
  <c r="CH538" i="12"/>
  <c r="CI538" i="12" s="1"/>
  <c r="BV538" i="12"/>
  <c r="BJ530" i="12"/>
  <c r="BK530" i="12" s="1"/>
  <c r="CB530" i="12"/>
  <c r="BP530" i="12"/>
  <c r="BQ530" i="12" s="1"/>
  <c r="BD530" i="12"/>
  <c r="BE530" i="12" s="1"/>
  <c r="CH530" i="12"/>
  <c r="CI530" i="12" s="1"/>
  <c r="CN530" i="12"/>
  <c r="BV530" i="12"/>
  <c r="BW530" i="12" s="1"/>
  <c r="BD514" i="12"/>
  <c r="BE514" i="12" s="1"/>
  <c r="BJ514" i="12"/>
  <c r="BK514" i="12" s="1"/>
  <c r="CN514" i="12"/>
  <c r="CO514" i="12" s="1"/>
  <c r="CH514" i="12"/>
  <c r="CI514" i="12" s="1"/>
  <c r="BP514" i="12"/>
  <c r="BQ514" i="12" s="1"/>
  <c r="CB514" i="12"/>
  <c r="CC514" i="12" s="1"/>
  <c r="BV514" i="12"/>
  <c r="BJ506" i="12"/>
  <c r="BK506" i="12" s="1"/>
  <c r="CB506" i="12"/>
  <c r="BD506" i="12"/>
  <c r="BP506" i="12"/>
  <c r="CH506" i="12"/>
  <c r="CI506" i="12" s="1"/>
  <c r="CN506" i="12"/>
  <c r="CO506" i="12" s="1"/>
  <c r="BV506" i="12"/>
  <c r="BJ490" i="12"/>
  <c r="BD490" i="12"/>
  <c r="BE490" i="12" s="1"/>
  <c r="CH490" i="12"/>
  <c r="CB490" i="12"/>
  <c r="CN490" i="12"/>
  <c r="BV490" i="12"/>
  <c r="BP490" i="12"/>
  <c r="BJ450" i="12"/>
  <c r="BK450" i="12" s="1"/>
  <c r="CB450" i="12"/>
  <c r="CC450" i="12" s="1"/>
  <c r="BP450" i="12"/>
  <c r="BD450" i="12"/>
  <c r="BE450" i="12" s="1"/>
  <c r="CH450" i="12"/>
  <c r="CN450" i="12"/>
  <c r="BV450" i="12"/>
  <c r="BJ434" i="12"/>
  <c r="CB434" i="12"/>
  <c r="BP434" i="12"/>
  <c r="CH434" i="12"/>
  <c r="CN434" i="12"/>
  <c r="BD434" i="12"/>
  <c r="BE434" i="12" s="1"/>
  <c r="BV434" i="12"/>
  <c r="BD386" i="12"/>
  <c r="BP386" i="12"/>
  <c r="BQ386" i="12" s="1"/>
  <c r="CN386" i="12"/>
  <c r="CO386" i="12" s="1"/>
  <c r="BJ386" i="12"/>
  <c r="BK386" i="12" s="1"/>
  <c r="CB386" i="12"/>
  <c r="CC386" i="12" s="1"/>
  <c r="BV386" i="12"/>
  <c r="CH386" i="12"/>
  <c r="CI386" i="12" s="1"/>
  <c r="BD370" i="12"/>
  <c r="BJ370" i="12"/>
  <c r="BK370" i="12" s="1"/>
  <c r="CN370" i="12"/>
  <c r="CO370" i="12" s="1"/>
  <c r="CH370" i="12"/>
  <c r="CI370" i="12" s="1"/>
  <c r="BP370" i="12"/>
  <c r="CB370" i="12"/>
  <c r="CC370" i="12" s="1"/>
  <c r="BV370" i="12"/>
  <c r="BJ338" i="12"/>
  <c r="BK338" i="12" s="1"/>
  <c r="BD338" i="12"/>
  <c r="BE338" i="12" s="1"/>
  <c r="CH338" i="12"/>
  <c r="CI338" i="12" s="1"/>
  <c r="CB338" i="12"/>
  <c r="CN338" i="12"/>
  <c r="BP338" i="12"/>
  <c r="BV338" i="12"/>
  <c r="BW338" i="12" s="1"/>
  <c r="BD314" i="12"/>
  <c r="BJ314" i="12"/>
  <c r="CN314" i="12"/>
  <c r="CH314" i="12"/>
  <c r="BP314" i="12"/>
  <c r="BV314" i="12"/>
  <c r="CB314" i="12"/>
  <c r="BJ298" i="12"/>
  <c r="BK298" i="12" s="1"/>
  <c r="BD298" i="12"/>
  <c r="BE298" i="12" s="1"/>
  <c r="CH298" i="12"/>
  <c r="CB298" i="12"/>
  <c r="CN298" i="12"/>
  <c r="BV298" i="12"/>
  <c r="BP298" i="12"/>
  <c r="BD290" i="12"/>
  <c r="BJ290" i="12"/>
  <c r="BK290" i="12" s="1"/>
  <c r="CN290" i="12"/>
  <c r="CH290" i="12"/>
  <c r="BP290" i="12"/>
  <c r="CB290" i="12"/>
  <c r="CC290" i="12" s="1"/>
  <c r="BV290" i="12"/>
  <c r="BW290" i="12" s="1"/>
  <c r="BJ266" i="12"/>
  <c r="CB266" i="12"/>
  <c r="BP266" i="12"/>
  <c r="CH266" i="12"/>
  <c r="BD266" i="12"/>
  <c r="BE266" i="12" s="1"/>
  <c r="BV266" i="12"/>
  <c r="BW266" i="12" s="1"/>
  <c r="CN266" i="12"/>
  <c r="BD162" i="12"/>
  <c r="BE162" i="12" s="1"/>
  <c r="BP162" i="12"/>
  <c r="CN162" i="12"/>
  <c r="CB162" i="12"/>
  <c r="BJ162" i="12"/>
  <c r="CH162" i="12"/>
  <c r="BV162" i="12"/>
  <c r="BJ98" i="12"/>
  <c r="BD98" i="12"/>
  <c r="BE98" i="12" s="1"/>
  <c r="CH98" i="12"/>
  <c r="CI98" i="12" s="1"/>
  <c r="CB98" i="12"/>
  <c r="CN98" i="12"/>
  <c r="BV98" i="12"/>
  <c r="BP98" i="12"/>
  <c r="BQ98" i="12" s="1"/>
  <c r="BD82" i="12"/>
  <c r="BE82" i="12" s="1"/>
  <c r="BJ82" i="12"/>
  <c r="CN82" i="12"/>
  <c r="CH82" i="12"/>
  <c r="BP82" i="12"/>
  <c r="CB82" i="12"/>
  <c r="BV82" i="12"/>
  <c r="BJ74" i="12"/>
  <c r="CB74" i="12"/>
  <c r="BD74" i="12"/>
  <c r="BP74" i="12"/>
  <c r="CH74" i="12"/>
  <c r="CN74" i="12"/>
  <c r="BV74" i="12"/>
  <c r="BD66" i="12"/>
  <c r="BJ66" i="12"/>
  <c r="CN66" i="12"/>
  <c r="CH66" i="12"/>
  <c r="BP66" i="12"/>
  <c r="BV66" i="12"/>
  <c r="CB66" i="12"/>
  <c r="BD26" i="12"/>
  <c r="BE26" i="12" s="1"/>
  <c r="BJ26" i="12"/>
  <c r="CN26" i="12"/>
  <c r="BP26" i="12"/>
  <c r="BQ26" i="12" s="1"/>
  <c r="CH26" i="12"/>
  <c r="CB26" i="12"/>
  <c r="CC26" i="12" s="1"/>
  <c r="BV26" i="12"/>
  <c r="BK922" i="12"/>
  <c r="BJ909" i="12"/>
  <c r="BD909" i="12"/>
  <c r="CH909" i="12"/>
  <c r="CI909" i="12" s="1"/>
  <c r="CN909" i="12"/>
  <c r="BP909" i="12"/>
  <c r="BV909" i="12"/>
  <c r="BW909" i="12" s="1"/>
  <c r="CB909" i="12"/>
  <c r="BD757" i="12"/>
  <c r="BP757" i="12"/>
  <c r="CN757" i="12"/>
  <c r="CO757" i="12" s="1"/>
  <c r="BJ757" i="12"/>
  <c r="CB757" i="12"/>
  <c r="CH757" i="12"/>
  <c r="BV757" i="12"/>
  <c r="BJ645" i="12"/>
  <c r="BK645" i="12" s="1"/>
  <c r="BD645" i="12"/>
  <c r="BE645" i="12" s="1"/>
  <c r="CH645" i="12"/>
  <c r="CB645" i="12"/>
  <c r="CC645" i="12" s="1"/>
  <c r="CN645" i="12"/>
  <c r="CO645" i="12" s="1"/>
  <c r="BP645" i="12"/>
  <c r="BQ645" i="12" s="1"/>
  <c r="BV645" i="12"/>
  <c r="BJ565" i="12"/>
  <c r="CB565" i="12"/>
  <c r="CC565" i="12" s="1"/>
  <c r="BD565" i="12"/>
  <c r="BP565" i="12"/>
  <c r="CH565" i="12"/>
  <c r="CN565" i="12"/>
  <c r="BV565" i="12"/>
  <c r="BW565" i="12" s="1"/>
  <c r="BD525" i="12"/>
  <c r="BJ525" i="12"/>
  <c r="BK525" i="12" s="1"/>
  <c r="CN525" i="12"/>
  <c r="CH525" i="12"/>
  <c r="CI525" i="12" s="1"/>
  <c r="BP525" i="12"/>
  <c r="CB525" i="12"/>
  <c r="BV525" i="12"/>
  <c r="BJ485" i="12"/>
  <c r="BD485" i="12"/>
  <c r="BE485" i="12" s="1"/>
  <c r="CB485" i="12"/>
  <c r="BP485" i="12"/>
  <c r="BQ485" i="12" s="1"/>
  <c r="CH485" i="12"/>
  <c r="CN485" i="12"/>
  <c r="BV485" i="12"/>
  <c r="BJ461" i="12"/>
  <c r="BD461" i="12"/>
  <c r="BE461" i="12" s="1"/>
  <c r="CH461" i="12"/>
  <c r="CB461" i="12"/>
  <c r="CC461" i="12" s="1"/>
  <c r="CN461" i="12"/>
  <c r="CO461" i="12" s="1"/>
  <c r="BP461" i="12"/>
  <c r="BQ461" i="12" s="1"/>
  <c r="BV461" i="12"/>
  <c r="BW461" i="12" s="1"/>
  <c r="BD437" i="12"/>
  <c r="BJ437" i="12"/>
  <c r="CN437" i="12"/>
  <c r="CO437" i="12" s="1"/>
  <c r="CH437" i="12"/>
  <c r="BP437" i="12"/>
  <c r="BQ437" i="12" s="1"/>
  <c r="CB437" i="12"/>
  <c r="CC437" i="12" s="1"/>
  <c r="BV437" i="12"/>
  <c r="BW437" i="12" s="1"/>
  <c r="BJ293" i="12"/>
  <c r="CB293" i="12"/>
  <c r="CC293" i="12" s="1"/>
  <c r="BP293" i="12"/>
  <c r="BQ293" i="12" s="1"/>
  <c r="BD293" i="12"/>
  <c r="CH293" i="12"/>
  <c r="CN293" i="12"/>
  <c r="CO293" i="12" s="1"/>
  <c r="BV293" i="12"/>
  <c r="BW293" i="12" s="1"/>
  <c r="BD141" i="12"/>
  <c r="BJ141" i="12"/>
  <c r="CN141" i="12"/>
  <c r="CH141" i="12"/>
  <c r="BP141" i="12"/>
  <c r="BV141" i="12"/>
  <c r="CB141" i="12"/>
  <c r="BP53" i="12"/>
  <c r="BQ53" i="12" s="1"/>
  <c r="BJ53" i="12"/>
  <c r="BD53" i="12"/>
  <c r="CB53" i="12"/>
  <c r="CH53" i="12"/>
  <c r="CN53" i="12"/>
  <c r="CO53" i="12" s="1"/>
  <c r="BV53" i="12"/>
  <c r="BJ699" i="12"/>
  <c r="BK699" i="12" s="1"/>
  <c r="BD699" i="12"/>
  <c r="CB699" i="12"/>
  <c r="BP699" i="12"/>
  <c r="CH699" i="12"/>
  <c r="CI699" i="12" s="1"/>
  <c r="CN699" i="12"/>
  <c r="CO699" i="12" s="1"/>
  <c r="BV699" i="12"/>
  <c r="BW699" i="12" s="1"/>
  <c r="BD1113" i="12"/>
  <c r="BE1113" i="12" s="1"/>
  <c r="BJ1113" i="12"/>
  <c r="BK1113" i="12" s="1"/>
  <c r="BP1113" i="12"/>
  <c r="BQ1113" i="12" s="1"/>
  <c r="CN1113" i="12"/>
  <c r="CO1113" i="12" s="1"/>
  <c r="CH1113" i="12"/>
  <c r="BV1113" i="12"/>
  <c r="CB1113" i="12"/>
  <c r="BD1065" i="12"/>
  <c r="BE1065" i="12" s="1"/>
  <c r="BP1065" i="12"/>
  <c r="BQ1065" i="12" s="1"/>
  <c r="CN1065" i="12"/>
  <c r="CO1065" i="12" s="1"/>
  <c r="BJ1065" i="12"/>
  <c r="CB1065" i="12"/>
  <c r="CC1065" i="12" s="1"/>
  <c r="CH1065" i="12"/>
  <c r="BV1065" i="12"/>
  <c r="BJ937" i="12"/>
  <c r="BP937" i="12"/>
  <c r="CH937" i="12"/>
  <c r="CI937" i="12" s="1"/>
  <c r="BD937" i="12"/>
  <c r="BE937" i="12" s="1"/>
  <c r="BV937" i="12"/>
  <c r="CN937" i="12"/>
  <c r="CO937" i="12" s="1"/>
  <c r="CB937" i="12"/>
  <c r="BD929" i="12"/>
  <c r="BE929" i="12" s="1"/>
  <c r="BP929" i="12"/>
  <c r="CN929" i="12"/>
  <c r="CO929" i="12" s="1"/>
  <c r="BJ929" i="12"/>
  <c r="CB929" i="12"/>
  <c r="CC929" i="12" s="1"/>
  <c r="BV929" i="12"/>
  <c r="CH929" i="12"/>
  <c r="CI929" i="12" s="1"/>
  <c r="BD873" i="12"/>
  <c r="BJ873" i="12"/>
  <c r="CN873" i="12"/>
  <c r="CH873" i="12"/>
  <c r="BP873" i="12"/>
  <c r="CB873" i="12"/>
  <c r="CC873" i="12" s="1"/>
  <c r="BV873" i="12"/>
  <c r="BJ865" i="12"/>
  <c r="BD865" i="12"/>
  <c r="BE865" i="12" s="1"/>
  <c r="CH865" i="12"/>
  <c r="CN865" i="12"/>
  <c r="BV865" i="12"/>
  <c r="BP865" i="12"/>
  <c r="CB865" i="12"/>
  <c r="BD825" i="12"/>
  <c r="BJ825" i="12"/>
  <c r="CN825" i="12"/>
  <c r="CH825" i="12"/>
  <c r="BP825" i="12"/>
  <c r="CB825" i="12"/>
  <c r="BV825" i="12"/>
  <c r="BD737" i="12"/>
  <c r="BE737" i="12" s="1"/>
  <c r="BP737" i="12"/>
  <c r="CN737" i="12"/>
  <c r="CB737" i="12"/>
  <c r="BJ737" i="12"/>
  <c r="CH737" i="12"/>
  <c r="CI737" i="12" s="1"/>
  <c r="BV737" i="12"/>
  <c r="BJ681" i="12"/>
  <c r="CB681" i="12"/>
  <c r="BP681" i="12"/>
  <c r="BD681" i="12"/>
  <c r="BE681" i="12" s="1"/>
  <c r="CH681" i="12"/>
  <c r="CN681" i="12"/>
  <c r="BV681" i="12"/>
  <c r="BJ665" i="12"/>
  <c r="BD665" i="12"/>
  <c r="BE665" i="12" s="1"/>
  <c r="CH665" i="12"/>
  <c r="CI665" i="12" s="1"/>
  <c r="CB665" i="12"/>
  <c r="CN665" i="12"/>
  <c r="CO665" i="12" s="1"/>
  <c r="BV665" i="12"/>
  <c r="BW665" i="12" s="1"/>
  <c r="BP665" i="12"/>
  <c r="BQ665" i="12" s="1"/>
  <c r="BD657" i="12"/>
  <c r="BE657" i="12" s="1"/>
  <c r="BP657" i="12"/>
  <c r="BQ657" i="12" s="1"/>
  <c r="CN657" i="12"/>
  <c r="CO657" i="12" s="1"/>
  <c r="BJ657" i="12"/>
  <c r="BK657" i="12" s="1"/>
  <c r="CB657" i="12"/>
  <c r="BV657" i="12"/>
  <c r="CH657" i="12"/>
  <c r="BD641" i="12"/>
  <c r="BE641" i="12" s="1"/>
  <c r="BP641" i="12"/>
  <c r="BQ641" i="12" s="1"/>
  <c r="CN641" i="12"/>
  <c r="CO641" i="12" s="1"/>
  <c r="CB641" i="12"/>
  <c r="CC641" i="12" s="1"/>
  <c r="BJ641" i="12"/>
  <c r="BK641" i="12" s="1"/>
  <c r="CH641" i="12"/>
  <c r="BV641" i="12"/>
  <c r="BJ625" i="12"/>
  <c r="BD625" i="12"/>
  <c r="CH625" i="12"/>
  <c r="CB625" i="12"/>
  <c r="CC625" i="12" s="1"/>
  <c r="CN625" i="12"/>
  <c r="CO625" i="12" s="1"/>
  <c r="BV625" i="12"/>
  <c r="BW625" i="12" s="1"/>
  <c r="BP625" i="12"/>
  <c r="BQ625" i="12" s="1"/>
  <c r="BJ617" i="12"/>
  <c r="BD617" i="12"/>
  <c r="BE617" i="12" s="1"/>
  <c r="CH617" i="12"/>
  <c r="CB617" i="12"/>
  <c r="CC617" i="12" s="1"/>
  <c r="CN617" i="12"/>
  <c r="CO617" i="12" s="1"/>
  <c r="BV617" i="12"/>
  <c r="BP617" i="12"/>
  <c r="BQ617" i="12" s="1"/>
  <c r="BD609" i="12"/>
  <c r="BE609" i="12" s="1"/>
  <c r="BJ609" i="12"/>
  <c r="BP609" i="12"/>
  <c r="BQ609" i="12" s="1"/>
  <c r="CN609" i="12"/>
  <c r="CO609" i="12" s="1"/>
  <c r="CB609" i="12"/>
  <c r="CC609" i="12" s="1"/>
  <c r="CH609" i="12"/>
  <c r="BV609" i="12"/>
  <c r="BD601" i="12"/>
  <c r="BE601" i="12" s="1"/>
  <c r="BJ601" i="12"/>
  <c r="CN601" i="12"/>
  <c r="CO601" i="12" s="1"/>
  <c r="CH601" i="12"/>
  <c r="BP601" i="12"/>
  <c r="BQ601" i="12" s="1"/>
  <c r="CB601" i="12"/>
  <c r="CC601" i="12" s="1"/>
  <c r="BV601" i="12"/>
  <c r="BD585" i="12"/>
  <c r="BP585" i="12"/>
  <c r="CN585" i="12"/>
  <c r="BJ585" i="12"/>
  <c r="CB585" i="12"/>
  <c r="CC585" i="12" s="1"/>
  <c r="BV585" i="12"/>
  <c r="BW585" i="12" s="1"/>
  <c r="CH585" i="12"/>
  <c r="BJ577" i="12"/>
  <c r="BK577" i="12" s="1"/>
  <c r="BD577" i="12"/>
  <c r="CH577" i="12"/>
  <c r="CI577" i="12" s="1"/>
  <c r="CB577" i="12"/>
  <c r="CN577" i="12"/>
  <c r="BP577" i="12"/>
  <c r="BV577" i="12"/>
  <c r="BW577" i="12" s="1"/>
  <c r="BD561" i="12"/>
  <c r="BP561" i="12"/>
  <c r="CN561" i="12"/>
  <c r="CB561" i="12"/>
  <c r="CC561" i="12" s="1"/>
  <c r="CH561" i="12"/>
  <c r="BJ561" i="12"/>
  <c r="BV561" i="12"/>
  <c r="BJ545" i="12"/>
  <c r="BK545" i="12" s="1"/>
  <c r="BD545" i="12"/>
  <c r="BE545" i="12" s="1"/>
  <c r="CB545" i="12"/>
  <c r="BP545" i="12"/>
  <c r="CH545" i="12"/>
  <c r="CI545" i="12" s="1"/>
  <c r="CN545" i="12"/>
  <c r="BV545" i="12"/>
  <c r="BD529" i="12"/>
  <c r="BE529" i="12" s="1"/>
  <c r="BJ529" i="12"/>
  <c r="BP529" i="12"/>
  <c r="CN529" i="12"/>
  <c r="CB529" i="12"/>
  <c r="CH529" i="12"/>
  <c r="BV529" i="12"/>
  <c r="BJ521" i="12"/>
  <c r="CB521" i="12"/>
  <c r="BP521" i="12"/>
  <c r="CH521" i="12"/>
  <c r="CN521" i="12"/>
  <c r="BV521" i="12"/>
  <c r="BD521" i="12"/>
  <c r="BE521" i="12" s="1"/>
  <c r="BD497" i="12"/>
  <c r="BE497" i="12" s="1"/>
  <c r="BJ497" i="12"/>
  <c r="BK497" i="12" s="1"/>
  <c r="CN497" i="12"/>
  <c r="CH497" i="12"/>
  <c r="BP497" i="12"/>
  <c r="BV497" i="12"/>
  <c r="CB497" i="12"/>
  <c r="CC497" i="12" s="1"/>
  <c r="BJ489" i="12"/>
  <c r="BD489" i="12"/>
  <c r="CH489" i="12"/>
  <c r="CB489" i="12"/>
  <c r="CN489" i="12"/>
  <c r="BV489" i="12"/>
  <c r="BP489" i="12"/>
  <c r="BD473" i="12"/>
  <c r="BE473" i="12" s="1"/>
  <c r="BP473" i="12"/>
  <c r="BQ473" i="12" s="1"/>
  <c r="BJ473" i="12"/>
  <c r="CN473" i="12"/>
  <c r="CO473" i="12" s="1"/>
  <c r="CB473" i="12"/>
  <c r="CC473" i="12" s="1"/>
  <c r="CH473" i="12"/>
  <c r="BV473" i="12"/>
  <c r="BJ433" i="12"/>
  <c r="CB433" i="12"/>
  <c r="BP433" i="12"/>
  <c r="BQ433" i="12" s="1"/>
  <c r="CH433" i="12"/>
  <c r="BD433" i="12"/>
  <c r="BV433" i="12"/>
  <c r="BW433" i="12" s="1"/>
  <c r="CN433" i="12"/>
  <c r="BD401" i="12"/>
  <c r="BE401" i="12" s="1"/>
  <c r="BP401" i="12"/>
  <c r="CN401" i="12"/>
  <c r="BJ401" i="12"/>
  <c r="CB401" i="12"/>
  <c r="BV401" i="12"/>
  <c r="CH401" i="12"/>
  <c r="BJ329" i="12"/>
  <c r="CB329" i="12"/>
  <c r="CC329" i="12" s="1"/>
  <c r="BD329" i="12"/>
  <c r="BE329" i="12" s="1"/>
  <c r="BP329" i="12"/>
  <c r="CH329" i="12"/>
  <c r="CN329" i="12"/>
  <c r="CO329" i="12" s="1"/>
  <c r="BV329" i="12"/>
  <c r="BW329" i="12" s="1"/>
  <c r="BJ321" i="12"/>
  <c r="CB321" i="12"/>
  <c r="CC321" i="12" s="1"/>
  <c r="BD321" i="12"/>
  <c r="BE321" i="12" s="1"/>
  <c r="BP321" i="12"/>
  <c r="BQ321" i="12" s="1"/>
  <c r="CH321" i="12"/>
  <c r="CN321" i="12"/>
  <c r="CO321" i="12" s="1"/>
  <c r="BV321" i="12"/>
  <c r="BW321" i="12" s="1"/>
  <c r="BD313" i="12"/>
  <c r="BE313" i="12" s="1"/>
  <c r="BJ313" i="12"/>
  <c r="CN313" i="12"/>
  <c r="CH313" i="12"/>
  <c r="BP313" i="12"/>
  <c r="BQ313" i="12" s="1"/>
  <c r="BV313" i="12"/>
  <c r="BW313" i="12" s="1"/>
  <c r="CB313" i="12"/>
  <c r="CC313" i="12" s="1"/>
  <c r="BJ305" i="12"/>
  <c r="BD305" i="12"/>
  <c r="BE305" i="12" s="1"/>
  <c r="CB305" i="12"/>
  <c r="CC305" i="12" s="1"/>
  <c r="BP305" i="12"/>
  <c r="BQ305" i="12" s="1"/>
  <c r="CH305" i="12"/>
  <c r="CN305" i="12"/>
  <c r="BV305" i="12"/>
  <c r="BW305" i="12" s="1"/>
  <c r="BD289" i="12"/>
  <c r="BE289" i="12" s="1"/>
  <c r="BJ289" i="12"/>
  <c r="CN289" i="12"/>
  <c r="CO289" i="12" s="1"/>
  <c r="CH289" i="12"/>
  <c r="BP289" i="12"/>
  <c r="CB289" i="12"/>
  <c r="CC289" i="12" s="1"/>
  <c r="BV289" i="12"/>
  <c r="BW289" i="12" s="1"/>
  <c r="BD105" i="12"/>
  <c r="BJ105" i="12"/>
  <c r="BK105" i="12" s="1"/>
  <c r="BP105" i="12"/>
  <c r="BQ105" i="12" s="1"/>
  <c r="CN105" i="12"/>
  <c r="CO105" i="12" s="1"/>
  <c r="CB105" i="12"/>
  <c r="CC105" i="12" s="1"/>
  <c r="CH105" i="12"/>
  <c r="BV105" i="12"/>
  <c r="BJ57" i="12"/>
  <c r="BP57" i="12"/>
  <c r="BD57" i="12"/>
  <c r="BE57" i="12" s="1"/>
  <c r="CH57" i="12"/>
  <c r="CB57" i="12"/>
  <c r="CN57" i="12"/>
  <c r="BV57" i="12"/>
  <c r="BD49" i="12"/>
  <c r="BP49" i="12"/>
  <c r="BJ49" i="12"/>
  <c r="CN49" i="12"/>
  <c r="CB49" i="12"/>
  <c r="CH49" i="12"/>
  <c r="BV49" i="12"/>
  <c r="BJ41" i="12"/>
  <c r="BP41" i="12"/>
  <c r="BD41" i="12"/>
  <c r="CH41" i="12"/>
  <c r="CB41" i="12"/>
  <c r="CN41" i="12"/>
  <c r="BV41" i="12"/>
  <c r="BD33" i="12"/>
  <c r="BP33" i="12"/>
  <c r="BJ33" i="12"/>
  <c r="CN33" i="12"/>
  <c r="CB33" i="12"/>
  <c r="CH33" i="12"/>
  <c r="CI33" i="12" s="1"/>
  <c r="BV33" i="12"/>
  <c r="BP9" i="12"/>
  <c r="BJ9" i="12"/>
  <c r="CB9" i="12"/>
  <c r="CC9" i="12" s="1"/>
  <c r="CH9" i="12"/>
  <c r="CN9" i="12"/>
  <c r="BV9" i="12"/>
  <c r="BW9" i="12" s="1"/>
  <c r="BD9" i="12"/>
  <c r="BE9" i="12" s="1"/>
  <c r="CC937" i="12"/>
  <c r="CC690" i="12"/>
  <c r="BJ1088" i="12"/>
  <c r="BP1088" i="12"/>
  <c r="CH1088" i="12"/>
  <c r="BD1088" i="12"/>
  <c r="CN1088" i="12"/>
  <c r="CB1088" i="12"/>
  <c r="CC1088" i="12" s="1"/>
  <c r="BV1088" i="12"/>
  <c r="BJ1000" i="12"/>
  <c r="BD1000" i="12"/>
  <c r="CH1000" i="12"/>
  <c r="CN1000" i="12"/>
  <c r="CO1000" i="12" s="1"/>
  <c r="BP1000" i="12"/>
  <c r="BV1000" i="12"/>
  <c r="BW1000" i="12" s="1"/>
  <c r="CB1000" i="12"/>
  <c r="CC1000" i="12" s="1"/>
  <c r="BD992" i="12"/>
  <c r="BE992" i="12" s="1"/>
  <c r="BP992" i="12"/>
  <c r="CN992" i="12"/>
  <c r="CO992" i="12" s="1"/>
  <c r="BJ992" i="12"/>
  <c r="BK992" i="12" s="1"/>
  <c r="CH992" i="12"/>
  <c r="CI992" i="12" s="1"/>
  <c r="CB992" i="12"/>
  <c r="CC992" i="12" s="1"/>
  <c r="BV992" i="12"/>
  <c r="BW992" i="12" s="1"/>
  <c r="BJ984" i="12"/>
  <c r="BD984" i="12"/>
  <c r="CH984" i="12"/>
  <c r="CN984" i="12"/>
  <c r="CO984" i="12" s="1"/>
  <c r="BV984" i="12"/>
  <c r="BW984" i="12" s="1"/>
  <c r="BP984" i="12"/>
  <c r="CB984" i="12"/>
  <c r="BD976" i="12"/>
  <c r="BP976" i="12"/>
  <c r="BJ976" i="12"/>
  <c r="CN976" i="12"/>
  <c r="BV976" i="12"/>
  <c r="CH976" i="12"/>
  <c r="CB976" i="12"/>
  <c r="BJ968" i="12"/>
  <c r="BK968" i="12" s="1"/>
  <c r="BD968" i="12"/>
  <c r="CH968" i="12"/>
  <c r="CI968" i="12" s="1"/>
  <c r="CN968" i="12"/>
  <c r="CO968" i="12" s="1"/>
  <c r="BP968" i="12"/>
  <c r="BV968" i="12"/>
  <c r="BW968" i="12" s="1"/>
  <c r="CB968" i="12"/>
  <c r="CC968" i="12" s="1"/>
  <c r="BJ960" i="12"/>
  <c r="BK960" i="12" s="1"/>
  <c r="BP960" i="12"/>
  <c r="BQ960" i="12" s="1"/>
  <c r="BD960" i="12"/>
  <c r="BE960" i="12" s="1"/>
  <c r="CH960" i="12"/>
  <c r="CI960" i="12" s="1"/>
  <c r="CB960" i="12"/>
  <c r="CC960" i="12" s="1"/>
  <c r="CN960" i="12"/>
  <c r="CO960" i="12" s="1"/>
  <c r="BV960" i="12"/>
  <c r="BW960" i="12" s="1"/>
  <c r="BD952" i="12"/>
  <c r="BJ952" i="12"/>
  <c r="BK952" i="12" s="1"/>
  <c r="BP952" i="12"/>
  <c r="BQ952" i="12" s="1"/>
  <c r="CN952" i="12"/>
  <c r="CO952" i="12" s="1"/>
  <c r="CH952" i="12"/>
  <c r="CI952" i="12" s="1"/>
  <c r="CB952" i="12"/>
  <c r="BV952" i="12"/>
  <c r="BW952" i="12" s="1"/>
  <c r="BJ944" i="12"/>
  <c r="BK944" i="12" s="1"/>
  <c r="BD944" i="12"/>
  <c r="CH944" i="12"/>
  <c r="CI944" i="12" s="1"/>
  <c r="CN944" i="12"/>
  <c r="CO944" i="12" s="1"/>
  <c r="BV944" i="12"/>
  <c r="BW944" i="12" s="1"/>
  <c r="BP944" i="12"/>
  <c r="BQ944" i="12" s="1"/>
  <c r="CB944" i="12"/>
  <c r="CC944" i="12" s="1"/>
  <c r="BD912" i="12"/>
  <c r="BE912" i="12" s="1"/>
  <c r="BJ912" i="12"/>
  <c r="BK912" i="12" s="1"/>
  <c r="CN912" i="12"/>
  <c r="CO912" i="12" s="1"/>
  <c r="CH912" i="12"/>
  <c r="CI912" i="12" s="1"/>
  <c r="BP912" i="12"/>
  <c r="BQ912" i="12" s="1"/>
  <c r="CB912" i="12"/>
  <c r="CC912" i="12" s="1"/>
  <c r="BV912" i="12"/>
  <c r="BW912" i="12" s="1"/>
  <c r="BJ904" i="12"/>
  <c r="BK904" i="12" s="1"/>
  <c r="BD904" i="12"/>
  <c r="CH904" i="12"/>
  <c r="CI904" i="12" s="1"/>
  <c r="CN904" i="12"/>
  <c r="CO904" i="12" s="1"/>
  <c r="BP904" i="12"/>
  <c r="BQ904" i="12" s="1"/>
  <c r="BV904" i="12"/>
  <c r="CB904" i="12"/>
  <c r="CC904" i="12" s="1"/>
  <c r="BD896" i="12"/>
  <c r="BE896" i="12" s="1"/>
  <c r="BP896" i="12"/>
  <c r="CN896" i="12"/>
  <c r="CH896" i="12"/>
  <c r="BV896" i="12"/>
  <c r="BJ896" i="12"/>
  <c r="CB896" i="12"/>
  <c r="BJ888" i="12"/>
  <c r="BK888" i="12" s="1"/>
  <c r="BD888" i="12"/>
  <c r="BE888" i="12" s="1"/>
  <c r="CH888" i="12"/>
  <c r="CI888" i="12" s="1"/>
  <c r="CN888" i="12"/>
  <c r="BV888" i="12"/>
  <c r="BP888" i="12"/>
  <c r="BQ888" i="12" s="1"/>
  <c r="CB888" i="12"/>
  <c r="BD848" i="12"/>
  <c r="BE848" i="12" s="1"/>
  <c r="BJ848" i="12"/>
  <c r="BP848" i="12"/>
  <c r="BQ848" i="12" s="1"/>
  <c r="CN848" i="12"/>
  <c r="CO848" i="12" s="1"/>
  <c r="CH848" i="12"/>
  <c r="CB848" i="12"/>
  <c r="BV848" i="12"/>
  <c r="BJ840" i="12"/>
  <c r="BK840" i="12" s="1"/>
  <c r="BD840" i="12"/>
  <c r="BE840" i="12" s="1"/>
  <c r="CH840" i="12"/>
  <c r="CN840" i="12"/>
  <c r="CO840" i="12" s="1"/>
  <c r="BV840" i="12"/>
  <c r="BP840" i="12"/>
  <c r="BQ840" i="12" s="1"/>
  <c r="CB840" i="12"/>
  <c r="BD832" i="12"/>
  <c r="BE832" i="12" s="1"/>
  <c r="BP832" i="12"/>
  <c r="BQ832" i="12" s="1"/>
  <c r="CN832" i="12"/>
  <c r="CO832" i="12" s="1"/>
  <c r="BJ832" i="12"/>
  <c r="CB832" i="12"/>
  <c r="CC832" i="12" s="1"/>
  <c r="BV832" i="12"/>
  <c r="CH832" i="12"/>
  <c r="BJ816" i="12"/>
  <c r="BD816" i="12"/>
  <c r="BE816" i="12" s="1"/>
  <c r="BP816" i="12"/>
  <c r="BQ816" i="12" s="1"/>
  <c r="CH816" i="12"/>
  <c r="CN816" i="12"/>
  <c r="CO816" i="12" s="1"/>
  <c r="BV816" i="12"/>
  <c r="BW816" i="12" s="1"/>
  <c r="CB816" i="12"/>
  <c r="CC816" i="12" s="1"/>
  <c r="BD808" i="12"/>
  <c r="BJ808" i="12"/>
  <c r="CN808" i="12"/>
  <c r="CO808" i="12" s="1"/>
  <c r="CH808" i="12"/>
  <c r="CI808" i="12" s="1"/>
  <c r="BP808" i="12"/>
  <c r="BQ808" i="12" s="1"/>
  <c r="CB808" i="12"/>
  <c r="CC808" i="12" s="1"/>
  <c r="BV808" i="12"/>
  <c r="BW808" i="12" s="1"/>
  <c r="BJ800" i="12"/>
  <c r="BD800" i="12"/>
  <c r="CH800" i="12"/>
  <c r="CN800" i="12"/>
  <c r="CO800" i="12" s="1"/>
  <c r="BV800" i="12"/>
  <c r="BW800" i="12" s="1"/>
  <c r="BP800" i="12"/>
  <c r="BQ800" i="12" s="1"/>
  <c r="CB800" i="12"/>
  <c r="CC800" i="12" s="1"/>
  <c r="BD792" i="12"/>
  <c r="BE792" i="12" s="1"/>
  <c r="BP792" i="12"/>
  <c r="BQ792" i="12" s="1"/>
  <c r="BJ792" i="12"/>
  <c r="CN792" i="12"/>
  <c r="CO792" i="12" s="1"/>
  <c r="BV792" i="12"/>
  <c r="BW792" i="12" s="1"/>
  <c r="CH792" i="12"/>
  <c r="CI792" i="12" s="1"/>
  <c r="CB792" i="12"/>
  <c r="CC792" i="12" s="1"/>
  <c r="BJ784" i="12"/>
  <c r="BD784" i="12"/>
  <c r="BE784" i="12" s="1"/>
  <c r="CH784" i="12"/>
  <c r="CN784" i="12"/>
  <c r="BV784" i="12"/>
  <c r="BP784" i="12"/>
  <c r="BQ784" i="12" s="1"/>
  <c r="CB784" i="12"/>
  <c r="CC784" i="12" s="1"/>
  <c r="BD776" i="12"/>
  <c r="BE776" i="12" s="1"/>
  <c r="BJ776" i="12"/>
  <c r="BP776" i="12"/>
  <c r="BQ776" i="12" s="1"/>
  <c r="CN776" i="12"/>
  <c r="CO776" i="12" s="1"/>
  <c r="BV776" i="12"/>
  <c r="CH776" i="12"/>
  <c r="CB776" i="12"/>
  <c r="CC776" i="12" s="1"/>
  <c r="BJ768" i="12"/>
  <c r="BK768" i="12" s="1"/>
  <c r="BD768" i="12"/>
  <c r="CH768" i="12"/>
  <c r="CI768" i="12" s="1"/>
  <c r="CN768" i="12"/>
  <c r="BV768" i="12"/>
  <c r="BW768" i="12" s="1"/>
  <c r="BP768" i="12"/>
  <c r="CB768" i="12"/>
  <c r="CC768" i="12" s="1"/>
  <c r="BD760" i="12"/>
  <c r="BP760" i="12"/>
  <c r="CN760" i="12"/>
  <c r="BJ760" i="12"/>
  <c r="BV760" i="12"/>
  <c r="CB760" i="12"/>
  <c r="CH760" i="12"/>
  <c r="BD752" i="12"/>
  <c r="BJ752" i="12"/>
  <c r="BK752" i="12" s="1"/>
  <c r="CN752" i="12"/>
  <c r="CH752" i="12"/>
  <c r="CI752" i="12" s="1"/>
  <c r="BP752" i="12"/>
  <c r="CB752" i="12"/>
  <c r="BV752" i="12"/>
  <c r="BW752" i="12" s="1"/>
  <c r="BJ744" i="12"/>
  <c r="BK744" i="12" s="1"/>
  <c r="BD744" i="12"/>
  <c r="CH744" i="12"/>
  <c r="CB744" i="12"/>
  <c r="CN744" i="12"/>
  <c r="BP744" i="12"/>
  <c r="BV744" i="12"/>
  <c r="BW744" i="12" s="1"/>
  <c r="BD696" i="12"/>
  <c r="BE696" i="12" s="1"/>
  <c r="BP696" i="12"/>
  <c r="BJ696" i="12"/>
  <c r="CN696" i="12"/>
  <c r="CB696" i="12"/>
  <c r="CC696" i="12" s="1"/>
  <c r="BV696" i="12"/>
  <c r="CH696" i="12"/>
  <c r="BJ624" i="12"/>
  <c r="BD624" i="12"/>
  <c r="CB624" i="12"/>
  <c r="BP624" i="12"/>
  <c r="CH624" i="12"/>
  <c r="CN624" i="12"/>
  <c r="CO624" i="12" s="1"/>
  <c r="BV624" i="12"/>
  <c r="BJ592" i="12"/>
  <c r="CB592" i="12"/>
  <c r="CC592" i="12" s="1"/>
  <c r="BP592" i="12"/>
  <c r="CH592" i="12"/>
  <c r="BD592" i="12"/>
  <c r="BV592" i="12"/>
  <c r="CN592" i="12"/>
  <c r="CO592" i="12" s="1"/>
  <c r="BD536" i="12"/>
  <c r="BE536" i="12" s="1"/>
  <c r="BJ536" i="12"/>
  <c r="BK536" i="12" s="1"/>
  <c r="CN536" i="12"/>
  <c r="CO536" i="12" s="1"/>
  <c r="CH536" i="12"/>
  <c r="CI536" i="12" s="1"/>
  <c r="BP536" i="12"/>
  <c r="BQ536" i="12" s="1"/>
  <c r="CB536" i="12"/>
  <c r="CC536" i="12" s="1"/>
  <c r="BV536" i="12"/>
  <c r="BW536" i="12" s="1"/>
  <c r="BD528" i="12"/>
  <c r="BE528" i="12" s="1"/>
  <c r="BJ528" i="12"/>
  <c r="BK528" i="12" s="1"/>
  <c r="BP528" i="12"/>
  <c r="CN528" i="12"/>
  <c r="CO528" i="12" s="1"/>
  <c r="CB528" i="12"/>
  <c r="CC528" i="12" s="1"/>
  <c r="CH528" i="12"/>
  <c r="CI528" i="12" s="1"/>
  <c r="BV528" i="12"/>
  <c r="BW528" i="12" s="1"/>
  <c r="BJ520" i="12"/>
  <c r="BK520" i="12" s="1"/>
  <c r="CB520" i="12"/>
  <c r="CC520" i="12" s="1"/>
  <c r="BP520" i="12"/>
  <c r="BQ520" i="12" s="1"/>
  <c r="CH520" i="12"/>
  <c r="CI520" i="12" s="1"/>
  <c r="BD520" i="12"/>
  <c r="BE520" i="12" s="1"/>
  <c r="CN520" i="12"/>
  <c r="CO520" i="12" s="1"/>
  <c r="BV520" i="12"/>
  <c r="BW520" i="12" s="1"/>
  <c r="BJ504" i="12"/>
  <c r="BK504" i="12" s="1"/>
  <c r="CB504" i="12"/>
  <c r="CC504" i="12" s="1"/>
  <c r="BD504" i="12"/>
  <c r="BE504" i="12" s="1"/>
  <c r="BP504" i="12"/>
  <c r="BQ504" i="12" s="1"/>
  <c r="CH504" i="12"/>
  <c r="CI504" i="12" s="1"/>
  <c r="CN504" i="12"/>
  <c r="CO504" i="12" s="1"/>
  <c r="BV504" i="12"/>
  <c r="BW504" i="12" s="1"/>
  <c r="BJ480" i="12"/>
  <c r="BD480" i="12"/>
  <c r="BE480" i="12" s="1"/>
  <c r="CB480" i="12"/>
  <c r="BP480" i="12"/>
  <c r="CH480" i="12"/>
  <c r="CN480" i="12"/>
  <c r="BV480" i="12"/>
  <c r="BW480" i="12" s="1"/>
  <c r="BJ456" i="12"/>
  <c r="BD456" i="12"/>
  <c r="BE456" i="12" s="1"/>
  <c r="CH456" i="12"/>
  <c r="CI456" i="12" s="1"/>
  <c r="CB456" i="12"/>
  <c r="CN456" i="12"/>
  <c r="BV456" i="12"/>
  <c r="BP456" i="12"/>
  <c r="BJ368" i="12"/>
  <c r="BK368" i="12" s="1"/>
  <c r="BD368" i="12"/>
  <c r="CH368" i="12"/>
  <c r="CB368" i="12"/>
  <c r="CC368" i="12" s="1"/>
  <c r="CN368" i="12"/>
  <c r="BP368" i="12"/>
  <c r="BQ368" i="12" s="1"/>
  <c r="BV368" i="12"/>
  <c r="BW368" i="12" s="1"/>
  <c r="BJ312" i="12"/>
  <c r="BD312" i="12"/>
  <c r="BE312" i="12" s="1"/>
  <c r="CH312" i="12"/>
  <c r="CI312" i="12" s="1"/>
  <c r="CB312" i="12"/>
  <c r="CC312" i="12" s="1"/>
  <c r="CN312" i="12"/>
  <c r="BV312" i="12"/>
  <c r="BW312" i="12" s="1"/>
  <c r="BP312" i="12"/>
  <c r="BJ296" i="12"/>
  <c r="BD296" i="12"/>
  <c r="BE296" i="12" s="1"/>
  <c r="CH296" i="12"/>
  <c r="CI296" i="12" s="1"/>
  <c r="CB296" i="12"/>
  <c r="CN296" i="12"/>
  <c r="BV296" i="12"/>
  <c r="BW296" i="12" s="1"/>
  <c r="BP296" i="12"/>
  <c r="BJ264" i="12"/>
  <c r="CB264" i="12"/>
  <c r="BP264" i="12"/>
  <c r="CH264" i="12"/>
  <c r="BD264" i="12"/>
  <c r="CN264" i="12"/>
  <c r="CO264" i="12" s="1"/>
  <c r="BV264" i="12"/>
  <c r="BW264" i="12" s="1"/>
  <c r="BD248" i="12"/>
  <c r="BP248" i="12"/>
  <c r="BQ248" i="12" s="1"/>
  <c r="CN248" i="12"/>
  <c r="BJ248" i="12"/>
  <c r="CB248" i="12"/>
  <c r="CH248" i="12"/>
  <c r="BV248" i="12"/>
  <c r="BD160" i="12"/>
  <c r="BE160" i="12" s="1"/>
  <c r="BP160" i="12"/>
  <c r="CN160" i="12"/>
  <c r="CO160" i="12" s="1"/>
  <c r="CB160" i="12"/>
  <c r="CC160" i="12" s="1"/>
  <c r="BJ160" i="12"/>
  <c r="BK160" i="12" s="1"/>
  <c r="CH160" i="12"/>
  <c r="CI160" i="12" s="1"/>
  <c r="BV160" i="12"/>
  <c r="BJ144" i="12"/>
  <c r="BD144" i="12"/>
  <c r="CB144" i="12"/>
  <c r="BP144" i="12"/>
  <c r="CH144" i="12"/>
  <c r="CI144" i="12" s="1"/>
  <c r="CN144" i="12"/>
  <c r="BV144" i="12"/>
  <c r="BW144" i="12" s="1"/>
  <c r="BJ112" i="12"/>
  <c r="CB112" i="12"/>
  <c r="CC112" i="12" s="1"/>
  <c r="BP112" i="12"/>
  <c r="BD112" i="12"/>
  <c r="BE112" i="12" s="1"/>
  <c r="CH112" i="12"/>
  <c r="CI112" i="12" s="1"/>
  <c r="CN112" i="12"/>
  <c r="BV112" i="12"/>
  <c r="BJ96" i="12"/>
  <c r="BD96" i="12"/>
  <c r="BE96" i="12" s="1"/>
  <c r="CH96" i="12"/>
  <c r="CB96" i="12"/>
  <c r="CC96" i="12" s="1"/>
  <c r="CN96" i="12"/>
  <c r="BV96" i="12"/>
  <c r="BW96" i="12" s="1"/>
  <c r="BP96" i="12"/>
  <c r="BD88" i="12"/>
  <c r="BE88" i="12" s="1"/>
  <c r="BP88" i="12"/>
  <c r="BQ88" i="12" s="1"/>
  <c r="CN88" i="12"/>
  <c r="CO88" i="12" s="1"/>
  <c r="BJ88" i="12"/>
  <c r="BK88" i="12" s="1"/>
  <c r="CB88" i="12"/>
  <c r="BV88" i="12"/>
  <c r="BW88" i="12" s="1"/>
  <c r="CH88" i="12"/>
  <c r="CI88" i="12" s="1"/>
  <c r="BJ80" i="12"/>
  <c r="BK80" i="12" s="1"/>
  <c r="BD80" i="12"/>
  <c r="CH80" i="12"/>
  <c r="CI80" i="12" s="1"/>
  <c r="CB80" i="12"/>
  <c r="CN80" i="12"/>
  <c r="BP80" i="12"/>
  <c r="BQ80" i="12" s="1"/>
  <c r="BV80" i="12"/>
  <c r="BD72" i="12"/>
  <c r="BE72" i="12" s="1"/>
  <c r="BP72" i="12"/>
  <c r="CN72" i="12"/>
  <c r="CB72" i="12"/>
  <c r="CC72" i="12" s="1"/>
  <c r="BV72" i="12"/>
  <c r="BJ72" i="12"/>
  <c r="CH72" i="12"/>
  <c r="CI72" i="12" s="1"/>
  <c r="BJ24" i="12"/>
  <c r="BK24" i="12" s="1"/>
  <c r="BP24" i="12"/>
  <c r="BQ24" i="12" s="1"/>
  <c r="BD24" i="12"/>
  <c r="CH24" i="12"/>
  <c r="CI24" i="12" s="1"/>
  <c r="CB24" i="12"/>
  <c r="CC24" i="12" s="1"/>
  <c r="CN24" i="12"/>
  <c r="CO24" i="12" s="1"/>
  <c r="BV24" i="12"/>
  <c r="CC1113" i="12"/>
  <c r="BD877" i="12"/>
  <c r="BE877" i="12" s="1"/>
  <c r="BP877" i="12"/>
  <c r="BJ877" i="12"/>
  <c r="CN877" i="12"/>
  <c r="BV877" i="12"/>
  <c r="CH877" i="12"/>
  <c r="CB877" i="12"/>
  <c r="BJ613" i="12"/>
  <c r="CB613" i="12"/>
  <c r="CC613" i="12" s="1"/>
  <c r="BP613" i="12"/>
  <c r="BQ613" i="12" s="1"/>
  <c r="BD613" i="12"/>
  <c r="BE613" i="12" s="1"/>
  <c r="CH613" i="12"/>
  <c r="CN613" i="12"/>
  <c r="CO613" i="12" s="1"/>
  <c r="BV613" i="12"/>
  <c r="BW613" i="12" s="1"/>
  <c r="BD501" i="12"/>
  <c r="BE501" i="12" s="1"/>
  <c r="BP501" i="12"/>
  <c r="CN501" i="12"/>
  <c r="CB501" i="12"/>
  <c r="BJ501" i="12"/>
  <c r="BK501" i="12" s="1"/>
  <c r="CH501" i="12"/>
  <c r="BV501" i="12"/>
  <c r="BD1071" i="12"/>
  <c r="BE1071" i="12" s="1"/>
  <c r="BP1071" i="12"/>
  <c r="CN1071" i="12"/>
  <c r="BJ1071" i="12"/>
  <c r="BV1071" i="12"/>
  <c r="CB1071" i="12"/>
  <c r="CH1071" i="12"/>
  <c r="BD735" i="12"/>
  <c r="BE735" i="12" s="1"/>
  <c r="BP735" i="12"/>
  <c r="BQ735" i="12" s="1"/>
  <c r="CN735" i="12"/>
  <c r="CB735" i="12"/>
  <c r="CC735" i="12" s="1"/>
  <c r="CH735" i="12"/>
  <c r="CI735" i="12" s="1"/>
  <c r="BV735" i="12"/>
  <c r="BJ735" i="12"/>
  <c r="BK735" i="12" s="1"/>
  <c r="BJ719" i="12"/>
  <c r="BK719" i="12" s="1"/>
  <c r="BD719" i="12"/>
  <c r="BE719" i="12" s="1"/>
  <c r="CH719" i="12"/>
  <c r="CI719" i="12" s="1"/>
  <c r="CB719" i="12"/>
  <c r="CC719" i="12" s="1"/>
  <c r="CN719" i="12"/>
  <c r="BV719" i="12"/>
  <c r="BW719" i="12" s="1"/>
  <c r="BP719" i="12"/>
  <c r="BJ687" i="12"/>
  <c r="BK687" i="12" s="1"/>
  <c r="BD687" i="12"/>
  <c r="CH687" i="12"/>
  <c r="CI687" i="12" s="1"/>
  <c r="CB687" i="12"/>
  <c r="CC687" i="12" s="1"/>
  <c r="CN687" i="12"/>
  <c r="BV687" i="12"/>
  <c r="BW687" i="12" s="1"/>
  <c r="BP687" i="12"/>
  <c r="BD655" i="12"/>
  <c r="BP655" i="12"/>
  <c r="CN655" i="12"/>
  <c r="BJ655" i="12"/>
  <c r="CB655" i="12"/>
  <c r="CH655" i="12"/>
  <c r="BV655" i="12"/>
  <c r="BD639" i="12"/>
  <c r="BE639" i="12" s="1"/>
  <c r="BP639" i="12"/>
  <c r="CN639" i="12"/>
  <c r="CB639" i="12"/>
  <c r="CH639" i="12"/>
  <c r="BV639" i="12"/>
  <c r="BJ639" i="12"/>
  <c r="BJ623" i="12"/>
  <c r="BD623" i="12"/>
  <c r="CB623" i="12"/>
  <c r="BP623" i="12"/>
  <c r="CH623" i="12"/>
  <c r="CN623" i="12"/>
  <c r="BV623" i="12"/>
  <c r="BD607" i="12"/>
  <c r="BE607" i="12" s="1"/>
  <c r="BJ607" i="12"/>
  <c r="BP607" i="12"/>
  <c r="CN607" i="12"/>
  <c r="CB607" i="12"/>
  <c r="CH607" i="12"/>
  <c r="BV607" i="12"/>
  <c r="BJ567" i="12"/>
  <c r="BD567" i="12"/>
  <c r="BE567" i="12" s="1"/>
  <c r="CH567" i="12"/>
  <c r="CB567" i="12"/>
  <c r="CN567" i="12"/>
  <c r="BP567" i="12"/>
  <c r="BV567" i="12"/>
  <c r="BD471" i="12"/>
  <c r="BJ471" i="12"/>
  <c r="BK471" i="12" s="1"/>
  <c r="CN471" i="12"/>
  <c r="CO471" i="12" s="1"/>
  <c r="CH471" i="12"/>
  <c r="BP471" i="12"/>
  <c r="BV471" i="12"/>
  <c r="CB471" i="12"/>
  <c r="BJ311" i="12"/>
  <c r="BK311" i="12" s="1"/>
  <c r="BD311" i="12"/>
  <c r="CH311" i="12"/>
  <c r="CI311" i="12" s="1"/>
  <c r="CB311" i="12"/>
  <c r="CC311" i="12" s="1"/>
  <c r="CN311" i="12"/>
  <c r="CO311" i="12" s="1"/>
  <c r="BV311" i="12"/>
  <c r="BP311" i="12"/>
  <c r="BQ311" i="12" s="1"/>
  <c r="BD143" i="12"/>
  <c r="BE143" i="12" s="1"/>
  <c r="BP143" i="12"/>
  <c r="BJ143" i="12"/>
  <c r="CN143" i="12"/>
  <c r="CB143" i="12"/>
  <c r="BV143" i="12"/>
  <c r="CH143" i="12"/>
  <c r="BD111" i="12"/>
  <c r="BJ111" i="12"/>
  <c r="BP111" i="12"/>
  <c r="CN111" i="12"/>
  <c r="CB111" i="12"/>
  <c r="CC111" i="12" s="1"/>
  <c r="CH111" i="12"/>
  <c r="BV111" i="12"/>
  <c r="BW111" i="12" s="1"/>
  <c r="BD47" i="12"/>
  <c r="BP47" i="12"/>
  <c r="BJ47" i="12"/>
  <c r="CN47" i="12"/>
  <c r="CB47" i="12"/>
  <c r="CC47" i="12" s="1"/>
  <c r="BV47" i="12"/>
  <c r="BW47" i="12" s="1"/>
  <c r="CH47" i="12"/>
  <c r="BJ23" i="12"/>
  <c r="BP23" i="12"/>
  <c r="BD23" i="12"/>
  <c r="CH23" i="12"/>
  <c r="CB23" i="12"/>
  <c r="CN23" i="12"/>
  <c r="BV23" i="12"/>
  <c r="BJ1093" i="12"/>
  <c r="BD1093" i="12"/>
  <c r="BE1093" i="12" s="1"/>
  <c r="CH1093" i="12"/>
  <c r="CN1093" i="12"/>
  <c r="CO1093" i="12" s="1"/>
  <c r="BV1093" i="12"/>
  <c r="BP1093" i="12"/>
  <c r="BQ1093" i="12" s="1"/>
  <c r="CB1093" i="12"/>
  <c r="CC1093" i="12" s="1"/>
  <c r="BJ901" i="12"/>
  <c r="BD901" i="12"/>
  <c r="BE901" i="12" s="1"/>
  <c r="BP901" i="12"/>
  <c r="CH901" i="12"/>
  <c r="CI901" i="12" s="1"/>
  <c r="CN901" i="12"/>
  <c r="CB901" i="12"/>
  <c r="CC901" i="12" s="1"/>
  <c r="BV901" i="12"/>
  <c r="BW901" i="12" s="1"/>
  <c r="BD669" i="12"/>
  <c r="BE669" i="12" s="1"/>
  <c r="BJ669" i="12"/>
  <c r="CN669" i="12"/>
  <c r="CO669" i="12" s="1"/>
  <c r="CH669" i="12"/>
  <c r="BP669" i="12"/>
  <c r="BQ669" i="12" s="1"/>
  <c r="CB669" i="12"/>
  <c r="CC669" i="12" s="1"/>
  <c r="BV669" i="12"/>
  <c r="BW669" i="12" s="1"/>
  <c r="BD557" i="12"/>
  <c r="BJ557" i="12"/>
  <c r="CN557" i="12"/>
  <c r="CH557" i="12"/>
  <c r="BP557" i="12"/>
  <c r="BV557" i="12"/>
  <c r="BW557" i="12" s="1"/>
  <c r="CB557" i="12"/>
  <c r="CC557" i="12" s="1"/>
  <c r="BJ509" i="12"/>
  <c r="BK509" i="12" s="1"/>
  <c r="BD509" i="12"/>
  <c r="BE509" i="12" s="1"/>
  <c r="CH509" i="12"/>
  <c r="CB509" i="12"/>
  <c r="CN509" i="12"/>
  <c r="BP509" i="12"/>
  <c r="BV509" i="12"/>
  <c r="BD1111" i="12"/>
  <c r="BE1111" i="12" s="1"/>
  <c r="BJ1111" i="12"/>
  <c r="BK1111" i="12" s="1"/>
  <c r="CN1111" i="12"/>
  <c r="CH1111" i="12"/>
  <c r="CI1111" i="12" s="1"/>
  <c r="BP1111" i="12"/>
  <c r="CB1111" i="12"/>
  <c r="BV1111" i="12"/>
  <c r="BJ879" i="12"/>
  <c r="BD879" i="12"/>
  <c r="BP879" i="12"/>
  <c r="CH879" i="12"/>
  <c r="CN879" i="12"/>
  <c r="CO879" i="12" s="1"/>
  <c r="CB879" i="12"/>
  <c r="BV879" i="12"/>
  <c r="BD679" i="12"/>
  <c r="BE679" i="12" s="1"/>
  <c r="BJ679" i="12"/>
  <c r="BK679" i="12" s="1"/>
  <c r="BP679" i="12"/>
  <c r="CN679" i="12"/>
  <c r="CB679" i="12"/>
  <c r="CC679" i="12" s="1"/>
  <c r="CH679" i="12"/>
  <c r="CI679" i="12" s="1"/>
  <c r="BV679" i="12"/>
  <c r="BJ663" i="12"/>
  <c r="BD663" i="12"/>
  <c r="BE663" i="12" s="1"/>
  <c r="CH663" i="12"/>
  <c r="CB663" i="12"/>
  <c r="CN663" i="12"/>
  <c r="BV663" i="12"/>
  <c r="BP663" i="12"/>
  <c r="BD647" i="12"/>
  <c r="BE647" i="12" s="1"/>
  <c r="BJ647" i="12"/>
  <c r="CN647" i="12"/>
  <c r="CH647" i="12"/>
  <c r="BP647" i="12"/>
  <c r="CB647" i="12"/>
  <c r="BV647" i="12"/>
  <c r="BJ615" i="12"/>
  <c r="BK615" i="12" s="1"/>
  <c r="BD615" i="12"/>
  <c r="CH615" i="12"/>
  <c r="CB615" i="12"/>
  <c r="CN615" i="12"/>
  <c r="BV615" i="12"/>
  <c r="BP615" i="12"/>
  <c r="BJ599" i="12"/>
  <c r="BD599" i="12"/>
  <c r="BE599" i="12" s="1"/>
  <c r="CH599" i="12"/>
  <c r="CB599" i="12"/>
  <c r="CN599" i="12"/>
  <c r="BV599" i="12"/>
  <c r="BP599" i="12"/>
  <c r="BD559" i="12"/>
  <c r="BE559" i="12" s="1"/>
  <c r="BP559" i="12"/>
  <c r="CN559" i="12"/>
  <c r="CO559" i="12" s="1"/>
  <c r="CB559" i="12"/>
  <c r="BV559" i="12"/>
  <c r="BJ559" i="12"/>
  <c r="CH559" i="12"/>
  <c r="BJ543" i="12"/>
  <c r="BD543" i="12"/>
  <c r="BE543" i="12" s="1"/>
  <c r="CB543" i="12"/>
  <c r="BP543" i="12"/>
  <c r="CH543" i="12"/>
  <c r="CN543" i="12"/>
  <c r="BV543" i="12"/>
  <c r="BD527" i="12"/>
  <c r="BE527" i="12" s="1"/>
  <c r="BJ527" i="12"/>
  <c r="CN527" i="12"/>
  <c r="CO527" i="12" s="1"/>
  <c r="CH527" i="12"/>
  <c r="BP527" i="12"/>
  <c r="BQ527" i="12" s="1"/>
  <c r="CB527" i="12"/>
  <c r="BV527" i="12"/>
  <c r="BD511" i="12"/>
  <c r="BJ511" i="12"/>
  <c r="CN511" i="12"/>
  <c r="CH511" i="12"/>
  <c r="CI511" i="12" s="1"/>
  <c r="BP511" i="12"/>
  <c r="CB511" i="12"/>
  <c r="BV511" i="12"/>
  <c r="BD447" i="12"/>
  <c r="BJ447" i="12"/>
  <c r="BK447" i="12" s="1"/>
  <c r="BP447" i="12"/>
  <c r="BQ447" i="12" s="1"/>
  <c r="CN447" i="12"/>
  <c r="CB447" i="12"/>
  <c r="CC447" i="12" s="1"/>
  <c r="CH447" i="12"/>
  <c r="CI447" i="12" s="1"/>
  <c r="BV447" i="12"/>
  <c r="BD303" i="12"/>
  <c r="BP303" i="12"/>
  <c r="BQ303" i="12" s="1"/>
  <c r="BJ303" i="12"/>
  <c r="BK303" i="12" s="1"/>
  <c r="CN303" i="12"/>
  <c r="CB303" i="12"/>
  <c r="CC303" i="12" s="1"/>
  <c r="CH303" i="12"/>
  <c r="CI303" i="12" s="1"/>
  <c r="BV303" i="12"/>
  <c r="BD247" i="12"/>
  <c r="BE247" i="12" s="1"/>
  <c r="BJ247" i="12"/>
  <c r="CN247" i="12"/>
  <c r="CH247" i="12"/>
  <c r="BP247" i="12"/>
  <c r="BQ247" i="12" s="1"/>
  <c r="CB247" i="12"/>
  <c r="CC247" i="12" s="1"/>
  <c r="BV247" i="12"/>
  <c r="BW247" i="12" s="1"/>
  <c r="BD135" i="12"/>
  <c r="BJ135" i="12"/>
  <c r="CN135" i="12"/>
  <c r="CH135" i="12"/>
  <c r="BP135" i="12"/>
  <c r="BV135" i="12"/>
  <c r="BW135" i="12" s="1"/>
  <c r="CB135" i="12"/>
  <c r="BJ119" i="12"/>
  <c r="CB119" i="12"/>
  <c r="BP119" i="12"/>
  <c r="BD119" i="12"/>
  <c r="CH119" i="12"/>
  <c r="CN119" i="12"/>
  <c r="BV119" i="12"/>
  <c r="BD103" i="12"/>
  <c r="BE103" i="12" s="1"/>
  <c r="BJ103" i="12"/>
  <c r="CN103" i="12"/>
  <c r="CH103" i="12"/>
  <c r="CI103" i="12" s="1"/>
  <c r="BP103" i="12"/>
  <c r="CB103" i="12"/>
  <c r="CC103" i="12" s="1"/>
  <c r="BV103" i="12"/>
  <c r="BJ55" i="12"/>
  <c r="BK55" i="12" s="1"/>
  <c r="BP55" i="12"/>
  <c r="BQ55" i="12" s="1"/>
  <c r="BD55" i="12"/>
  <c r="BE55" i="12" s="1"/>
  <c r="CH55" i="12"/>
  <c r="CB55" i="12"/>
  <c r="CC55" i="12" s="1"/>
  <c r="CN55" i="12"/>
  <c r="BV55" i="12"/>
  <c r="BJ39" i="12"/>
  <c r="BP39" i="12"/>
  <c r="BQ39" i="12" s="1"/>
  <c r="BD39" i="12"/>
  <c r="BE39" i="12" s="1"/>
  <c r="CH39" i="12"/>
  <c r="CI39" i="12" s="1"/>
  <c r="CB39" i="12"/>
  <c r="CN39" i="12"/>
  <c r="CO39" i="12" s="1"/>
  <c r="BV39" i="12"/>
  <c r="BW39" i="12" s="1"/>
  <c r="BD31" i="12"/>
  <c r="BE31" i="12" s="1"/>
  <c r="BP31" i="12"/>
  <c r="BJ31" i="12"/>
  <c r="CN31" i="12"/>
  <c r="CB31" i="12"/>
  <c r="CH31" i="12"/>
  <c r="CI31" i="12" s="1"/>
  <c r="BV31" i="12"/>
  <c r="BK978" i="12"/>
  <c r="BD1094" i="12"/>
  <c r="BJ1094" i="12"/>
  <c r="CN1094" i="12"/>
  <c r="CH1094" i="12"/>
  <c r="BP1094" i="12"/>
  <c r="CB1094" i="12"/>
  <c r="CC1094" i="12" s="1"/>
  <c r="BV1094" i="12"/>
  <c r="BJ998" i="12"/>
  <c r="BD998" i="12"/>
  <c r="CH998" i="12"/>
  <c r="CN998" i="12"/>
  <c r="BP998" i="12"/>
  <c r="BV998" i="12"/>
  <c r="CB998" i="12"/>
  <c r="BD990" i="12"/>
  <c r="BP990" i="12"/>
  <c r="BQ990" i="12" s="1"/>
  <c r="CN990" i="12"/>
  <c r="CH990" i="12"/>
  <c r="CB990" i="12"/>
  <c r="BJ990" i="12"/>
  <c r="BV990" i="12"/>
  <c r="BW990" i="12" s="1"/>
  <c r="BJ982" i="12"/>
  <c r="BK982" i="12" s="1"/>
  <c r="BD982" i="12"/>
  <c r="CH982" i="12"/>
  <c r="CN982" i="12"/>
  <c r="BV982" i="12"/>
  <c r="BW982" i="12" s="1"/>
  <c r="BP982" i="12"/>
  <c r="CB982" i="12"/>
  <c r="CC982" i="12" s="1"/>
  <c r="BD974" i="12"/>
  <c r="BE974" i="12" s="1"/>
  <c r="BP974" i="12"/>
  <c r="BQ974" i="12" s="1"/>
  <c r="BJ974" i="12"/>
  <c r="CN974" i="12"/>
  <c r="CO974" i="12" s="1"/>
  <c r="BV974" i="12"/>
  <c r="BW974" i="12" s="1"/>
  <c r="CH974" i="12"/>
  <c r="CB974" i="12"/>
  <c r="CC974" i="12" s="1"/>
  <c r="BD950" i="12"/>
  <c r="BJ950" i="12"/>
  <c r="CN950" i="12"/>
  <c r="CO950" i="12" s="1"/>
  <c r="CH950" i="12"/>
  <c r="BP950" i="12"/>
  <c r="CB950" i="12"/>
  <c r="CC950" i="12" s="1"/>
  <c r="BV950" i="12"/>
  <c r="BW950" i="12" s="1"/>
  <c r="BJ942" i="12"/>
  <c r="BK942" i="12" s="1"/>
  <c r="BP942" i="12"/>
  <c r="BQ942" i="12" s="1"/>
  <c r="CH942" i="12"/>
  <c r="CB942" i="12"/>
  <c r="CC942" i="12" s="1"/>
  <c r="CN942" i="12"/>
  <c r="CO942" i="12" s="1"/>
  <c r="BD942" i="12"/>
  <c r="BE942" i="12" s="1"/>
  <c r="BV942" i="12"/>
  <c r="BW942" i="12" s="1"/>
  <c r="BD894" i="12"/>
  <c r="BE894" i="12" s="1"/>
  <c r="BP894" i="12"/>
  <c r="CN894" i="12"/>
  <c r="BJ894" i="12"/>
  <c r="CB894" i="12"/>
  <c r="CC894" i="12" s="1"/>
  <c r="CH894" i="12"/>
  <c r="BV894" i="12"/>
  <c r="BJ862" i="12"/>
  <c r="BD862" i="12"/>
  <c r="BE862" i="12" s="1"/>
  <c r="CH862" i="12"/>
  <c r="CI862" i="12" s="1"/>
  <c r="CN862" i="12"/>
  <c r="BV862" i="12"/>
  <c r="BW862" i="12" s="1"/>
  <c r="BP862" i="12"/>
  <c r="CB862" i="12"/>
  <c r="BD846" i="12"/>
  <c r="BE846" i="12" s="1"/>
  <c r="BJ846" i="12"/>
  <c r="CN846" i="12"/>
  <c r="CH846" i="12"/>
  <c r="BP846" i="12"/>
  <c r="CB846" i="12"/>
  <c r="BV846" i="12"/>
  <c r="BW846" i="12" s="1"/>
  <c r="BJ838" i="12"/>
  <c r="BP838" i="12"/>
  <c r="CH838" i="12"/>
  <c r="CN838" i="12"/>
  <c r="BD838" i="12"/>
  <c r="BE838" i="12" s="1"/>
  <c r="BV838" i="12"/>
  <c r="CB838" i="12"/>
  <c r="BD830" i="12"/>
  <c r="BE830" i="12" s="1"/>
  <c r="BP830" i="12"/>
  <c r="CN830" i="12"/>
  <c r="BJ830" i="12"/>
  <c r="CB830" i="12"/>
  <c r="CH830" i="12"/>
  <c r="BV830" i="12"/>
  <c r="BJ822" i="12"/>
  <c r="BK822" i="12" s="1"/>
  <c r="BD822" i="12"/>
  <c r="BE822" i="12" s="1"/>
  <c r="CH822" i="12"/>
  <c r="CI822" i="12" s="1"/>
  <c r="CN822" i="12"/>
  <c r="BP822" i="12"/>
  <c r="BV822" i="12"/>
  <c r="CB822" i="12"/>
  <c r="BD814" i="12"/>
  <c r="BE814" i="12" s="1"/>
  <c r="BP814" i="12"/>
  <c r="CN814" i="12"/>
  <c r="BJ814" i="12"/>
  <c r="CB814" i="12"/>
  <c r="CH814" i="12"/>
  <c r="BV814" i="12"/>
  <c r="BJ806" i="12"/>
  <c r="BD806" i="12"/>
  <c r="BE806" i="12" s="1"/>
  <c r="CH806" i="12"/>
  <c r="CN806" i="12"/>
  <c r="BV806" i="12"/>
  <c r="BP806" i="12"/>
  <c r="CB806" i="12"/>
  <c r="BJ798" i="12"/>
  <c r="BD798" i="12"/>
  <c r="BE798" i="12" s="1"/>
  <c r="BP798" i="12"/>
  <c r="CH798" i="12"/>
  <c r="CN798" i="12"/>
  <c r="CB798" i="12"/>
  <c r="BV798" i="12"/>
  <c r="BD790" i="12"/>
  <c r="BE790" i="12" s="1"/>
  <c r="BJ790" i="12"/>
  <c r="CN790" i="12"/>
  <c r="CH790" i="12"/>
  <c r="BP790" i="12"/>
  <c r="CB790" i="12"/>
  <c r="BV790" i="12"/>
  <c r="BJ782" i="12"/>
  <c r="BD782" i="12"/>
  <c r="CH782" i="12"/>
  <c r="CI782" i="12" s="1"/>
  <c r="CN782" i="12"/>
  <c r="BV782" i="12"/>
  <c r="CB782" i="12"/>
  <c r="BP782" i="12"/>
  <c r="BD774" i="12"/>
  <c r="BJ774" i="12"/>
  <c r="BP774" i="12"/>
  <c r="CN774" i="12"/>
  <c r="CH774" i="12"/>
  <c r="CB774" i="12"/>
  <c r="BV774" i="12"/>
  <c r="BJ766" i="12"/>
  <c r="BD766" i="12"/>
  <c r="BE766" i="12" s="1"/>
  <c r="CH766" i="12"/>
  <c r="CN766" i="12"/>
  <c r="CO766" i="12" s="1"/>
  <c r="BV766" i="12"/>
  <c r="BP766" i="12"/>
  <c r="CB766" i="12"/>
  <c r="BJ750" i="12"/>
  <c r="BD750" i="12"/>
  <c r="BE750" i="12" s="1"/>
  <c r="CH750" i="12"/>
  <c r="CI750" i="12" s="1"/>
  <c r="CB750" i="12"/>
  <c r="CN750" i="12"/>
  <c r="BP750" i="12"/>
  <c r="BV750" i="12"/>
  <c r="BW750" i="12" s="1"/>
  <c r="BD734" i="12"/>
  <c r="BE734" i="12" s="1"/>
  <c r="BJ734" i="12"/>
  <c r="BK734" i="12" s="1"/>
  <c r="CN734" i="12"/>
  <c r="CO734" i="12" s="1"/>
  <c r="CH734" i="12"/>
  <c r="BP734" i="12"/>
  <c r="BV734" i="12"/>
  <c r="BW734" i="12" s="1"/>
  <c r="CB734" i="12"/>
  <c r="BJ726" i="12"/>
  <c r="BD726" i="12"/>
  <c r="BE726" i="12" s="1"/>
  <c r="CH726" i="12"/>
  <c r="CB726" i="12"/>
  <c r="CC726" i="12" s="1"/>
  <c r="CN726" i="12"/>
  <c r="BV726" i="12"/>
  <c r="BW726" i="12" s="1"/>
  <c r="BP726" i="12"/>
  <c r="BD694" i="12"/>
  <c r="BJ694" i="12"/>
  <c r="CN694" i="12"/>
  <c r="CH694" i="12"/>
  <c r="BP694" i="12"/>
  <c r="BV694" i="12"/>
  <c r="CB694" i="12"/>
  <c r="CC694" i="12" s="1"/>
  <c r="BJ646" i="12"/>
  <c r="BD646" i="12"/>
  <c r="CH646" i="12"/>
  <c r="CB646" i="12"/>
  <c r="CN646" i="12"/>
  <c r="CO646" i="12" s="1"/>
  <c r="BP646" i="12"/>
  <c r="BQ646" i="12" s="1"/>
  <c r="BV646" i="12"/>
  <c r="BJ598" i="12"/>
  <c r="BD598" i="12"/>
  <c r="CH598" i="12"/>
  <c r="CB598" i="12"/>
  <c r="CN598" i="12"/>
  <c r="BV598" i="12"/>
  <c r="BP598" i="12"/>
  <c r="BD582" i="12"/>
  <c r="BJ582" i="12"/>
  <c r="CN582" i="12"/>
  <c r="CH582" i="12"/>
  <c r="CI582" i="12" s="1"/>
  <c r="BP582" i="12"/>
  <c r="CB582" i="12"/>
  <c r="BV582" i="12"/>
  <c r="BW582" i="12" s="1"/>
  <c r="BD534" i="12"/>
  <c r="BE534" i="12" s="1"/>
  <c r="BJ534" i="12"/>
  <c r="BK534" i="12" s="1"/>
  <c r="CN534" i="12"/>
  <c r="CO534" i="12" s="1"/>
  <c r="CH534" i="12"/>
  <c r="CI534" i="12" s="1"/>
  <c r="BP534" i="12"/>
  <c r="BQ534" i="12" s="1"/>
  <c r="BV534" i="12"/>
  <c r="CB534" i="12"/>
  <c r="CC534" i="12" s="1"/>
  <c r="BD518" i="12"/>
  <c r="BE518" i="12" s="1"/>
  <c r="BP518" i="12"/>
  <c r="BQ518" i="12" s="1"/>
  <c r="CN518" i="12"/>
  <c r="CO518" i="12" s="1"/>
  <c r="BJ518" i="12"/>
  <c r="BK518" i="12" s="1"/>
  <c r="CB518" i="12"/>
  <c r="BV518" i="12"/>
  <c r="CH518" i="12"/>
  <c r="CI518" i="12" s="1"/>
  <c r="BD438" i="12"/>
  <c r="BE438" i="12" s="1"/>
  <c r="BJ438" i="12"/>
  <c r="CN438" i="12"/>
  <c r="CH438" i="12"/>
  <c r="CI438" i="12" s="1"/>
  <c r="BP438" i="12"/>
  <c r="CB438" i="12"/>
  <c r="CC438" i="12" s="1"/>
  <c r="BV438" i="12"/>
  <c r="BW438" i="12" s="1"/>
  <c r="BD318" i="12"/>
  <c r="BE318" i="12" s="1"/>
  <c r="BP318" i="12"/>
  <c r="CN318" i="12"/>
  <c r="CB318" i="12"/>
  <c r="CC318" i="12" s="1"/>
  <c r="CH318" i="12"/>
  <c r="BV318" i="12"/>
  <c r="BJ318" i="12"/>
  <c r="BJ294" i="12"/>
  <c r="CB294" i="12"/>
  <c r="CC294" i="12" s="1"/>
  <c r="BP294" i="12"/>
  <c r="BD294" i="12"/>
  <c r="BE294" i="12" s="1"/>
  <c r="CH294" i="12"/>
  <c r="CI294" i="12" s="1"/>
  <c r="CN294" i="12"/>
  <c r="BV294" i="12"/>
  <c r="BJ230" i="12"/>
  <c r="BD230" i="12"/>
  <c r="CH230" i="12"/>
  <c r="CB230" i="12"/>
  <c r="CN230" i="12"/>
  <c r="BP230" i="12"/>
  <c r="BV230" i="12"/>
  <c r="BJ166" i="12"/>
  <c r="CB166" i="12"/>
  <c r="BD166" i="12"/>
  <c r="BP166" i="12"/>
  <c r="BQ166" i="12" s="1"/>
  <c r="CH166" i="12"/>
  <c r="CN166" i="12"/>
  <c r="CO166" i="12" s="1"/>
  <c r="BV166" i="12"/>
  <c r="BW166" i="12" s="1"/>
  <c r="BD158" i="12"/>
  <c r="BJ158" i="12"/>
  <c r="CN158" i="12"/>
  <c r="CO158" i="12" s="1"/>
  <c r="CH158" i="12"/>
  <c r="BP158" i="12"/>
  <c r="BV158" i="12"/>
  <c r="BW158" i="12" s="1"/>
  <c r="CB158" i="12"/>
  <c r="CC158" i="12" s="1"/>
  <c r="BD142" i="12"/>
  <c r="BE142" i="12" s="1"/>
  <c r="BP142" i="12"/>
  <c r="BJ142" i="12"/>
  <c r="CN142" i="12"/>
  <c r="CB142" i="12"/>
  <c r="BV142" i="12"/>
  <c r="CH142" i="12"/>
  <c r="BJ126" i="12"/>
  <c r="BK126" i="12" s="1"/>
  <c r="BD126" i="12"/>
  <c r="BE126" i="12" s="1"/>
  <c r="CH126" i="12"/>
  <c r="CI126" i="12" s="1"/>
  <c r="CB126" i="12"/>
  <c r="CC126" i="12" s="1"/>
  <c r="CN126" i="12"/>
  <c r="CO126" i="12" s="1"/>
  <c r="BV126" i="12"/>
  <c r="BW126" i="12" s="1"/>
  <c r="BP126" i="12"/>
  <c r="BQ126" i="12" s="1"/>
  <c r="BJ94" i="12"/>
  <c r="BK94" i="12" s="1"/>
  <c r="CB94" i="12"/>
  <c r="BP94" i="12"/>
  <c r="BQ94" i="12" s="1"/>
  <c r="CH94" i="12"/>
  <c r="CN94" i="12"/>
  <c r="CO94" i="12" s="1"/>
  <c r="BD94" i="12"/>
  <c r="BV94" i="12"/>
  <c r="BD86" i="12"/>
  <c r="BP86" i="12"/>
  <c r="BQ86" i="12" s="1"/>
  <c r="CN86" i="12"/>
  <c r="BJ86" i="12"/>
  <c r="CB86" i="12"/>
  <c r="CH86" i="12"/>
  <c r="BV86" i="12"/>
  <c r="BJ78" i="12"/>
  <c r="BD78" i="12"/>
  <c r="CH78" i="12"/>
  <c r="CB78" i="12"/>
  <c r="CC78" i="12" s="1"/>
  <c r="CN78" i="12"/>
  <c r="CO78" i="12" s="1"/>
  <c r="BP78" i="12"/>
  <c r="BV78" i="12"/>
  <c r="BW78" i="12" s="1"/>
  <c r="BD70" i="12"/>
  <c r="BE70" i="12" s="1"/>
  <c r="BP70" i="12"/>
  <c r="CN70" i="12"/>
  <c r="CB70" i="12"/>
  <c r="BJ70" i="12"/>
  <c r="BV70" i="12"/>
  <c r="CH70" i="12"/>
  <c r="BK914" i="12"/>
  <c r="BJ1117" i="12"/>
  <c r="BP1117" i="12"/>
  <c r="BQ1117" i="12" s="1"/>
  <c r="BD1117" i="12"/>
  <c r="BE1117" i="12" s="1"/>
  <c r="CH1117" i="12"/>
  <c r="CI1117" i="12" s="1"/>
  <c r="CN1117" i="12"/>
  <c r="CO1117" i="12" s="1"/>
  <c r="BV1117" i="12"/>
  <c r="BW1117" i="12" s="1"/>
  <c r="CB1117" i="12"/>
  <c r="CC1117" i="12" s="1"/>
  <c r="BJ885" i="12"/>
  <c r="BD885" i="12"/>
  <c r="CH885" i="12"/>
  <c r="CN885" i="12"/>
  <c r="BV885" i="12"/>
  <c r="BW885" i="12" s="1"/>
  <c r="BP885" i="12"/>
  <c r="CB885" i="12"/>
  <c r="CC885" i="12" s="1"/>
  <c r="BJ741" i="12"/>
  <c r="BK741" i="12" s="1"/>
  <c r="CB741" i="12"/>
  <c r="BD741" i="12"/>
  <c r="BP741" i="12"/>
  <c r="BQ741" i="12" s="1"/>
  <c r="CH741" i="12"/>
  <c r="CI741" i="12" s="1"/>
  <c r="CN741" i="12"/>
  <c r="CO741" i="12" s="1"/>
  <c r="BV741" i="12"/>
  <c r="BW741" i="12" s="1"/>
  <c r="BJ661" i="12"/>
  <c r="CB661" i="12"/>
  <c r="BP661" i="12"/>
  <c r="BQ661" i="12" s="1"/>
  <c r="CH661" i="12"/>
  <c r="BD661" i="12"/>
  <c r="BV661" i="12"/>
  <c r="BW661" i="12" s="1"/>
  <c r="CN661" i="12"/>
  <c r="CO661" i="12" s="1"/>
  <c r="BD589" i="12"/>
  <c r="BE589" i="12" s="1"/>
  <c r="BP589" i="12"/>
  <c r="BQ589" i="12" s="1"/>
  <c r="CN589" i="12"/>
  <c r="CO589" i="12" s="1"/>
  <c r="BJ589" i="12"/>
  <c r="CB589" i="12"/>
  <c r="CC589" i="12" s="1"/>
  <c r="BV589" i="12"/>
  <c r="BW589" i="12" s="1"/>
  <c r="CH589" i="12"/>
  <c r="BJ549" i="12"/>
  <c r="BD549" i="12"/>
  <c r="BE549" i="12" s="1"/>
  <c r="CH549" i="12"/>
  <c r="CB549" i="12"/>
  <c r="CN549" i="12"/>
  <c r="BV549" i="12"/>
  <c r="BP549" i="12"/>
  <c r="BD477" i="12"/>
  <c r="BE477" i="12" s="1"/>
  <c r="BP477" i="12"/>
  <c r="BQ477" i="12" s="1"/>
  <c r="BJ477" i="12"/>
  <c r="BK477" i="12" s="1"/>
  <c r="CN477" i="12"/>
  <c r="CB477" i="12"/>
  <c r="CC477" i="12" s="1"/>
  <c r="BV477" i="12"/>
  <c r="BW477" i="12" s="1"/>
  <c r="CH477" i="12"/>
  <c r="BJ285" i="12"/>
  <c r="BD285" i="12"/>
  <c r="BE285" i="12" s="1"/>
  <c r="CH285" i="12"/>
  <c r="CB285" i="12"/>
  <c r="CC285" i="12" s="1"/>
  <c r="CN285" i="12"/>
  <c r="BV285" i="12"/>
  <c r="BW285" i="12" s="1"/>
  <c r="BP285" i="12"/>
  <c r="BQ285" i="12" s="1"/>
  <c r="BD157" i="12"/>
  <c r="BE157" i="12" s="1"/>
  <c r="BJ157" i="12"/>
  <c r="CN157" i="12"/>
  <c r="CH157" i="12"/>
  <c r="CI157" i="12" s="1"/>
  <c r="BP157" i="12"/>
  <c r="BV157" i="12"/>
  <c r="CB157" i="12"/>
  <c r="BD45" i="12"/>
  <c r="BJ45" i="12"/>
  <c r="BK45" i="12" s="1"/>
  <c r="CN45" i="12"/>
  <c r="CO45" i="12" s="1"/>
  <c r="CH45" i="12"/>
  <c r="CI45" i="12" s="1"/>
  <c r="CB45" i="12"/>
  <c r="CC45" i="12" s="1"/>
  <c r="BV45" i="12"/>
  <c r="BW45" i="12" s="1"/>
  <c r="BP45" i="12"/>
  <c r="BD1036" i="12"/>
  <c r="BJ1036" i="12"/>
  <c r="CN1036" i="12"/>
  <c r="CH1036" i="12"/>
  <c r="BP1036" i="12"/>
  <c r="CB1036" i="12"/>
  <c r="BV1036" i="12"/>
  <c r="BJ996" i="12"/>
  <c r="BD996" i="12"/>
  <c r="BP996" i="12"/>
  <c r="CH996" i="12"/>
  <c r="CB996" i="12"/>
  <c r="CN996" i="12"/>
  <c r="BV996" i="12"/>
  <c r="BD988" i="12"/>
  <c r="BJ988" i="12"/>
  <c r="CN988" i="12"/>
  <c r="CO988" i="12" s="1"/>
  <c r="CH988" i="12"/>
  <c r="BP988" i="12"/>
  <c r="CB988" i="12"/>
  <c r="CC988" i="12" s="1"/>
  <c r="BV988" i="12"/>
  <c r="BW988" i="12" s="1"/>
  <c r="BJ980" i="12"/>
  <c r="BD980" i="12"/>
  <c r="BP980" i="12"/>
  <c r="CH980" i="12"/>
  <c r="CN980" i="12"/>
  <c r="BV980" i="12"/>
  <c r="CB980" i="12"/>
  <c r="BD972" i="12"/>
  <c r="BJ972" i="12"/>
  <c r="BK972" i="12" s="1"/>
  <c r="CN972" i="12"/>
  <c r="CH972" i="12"/>
  <c r="BP972" i="12"/>
  <c r="BQ972" i="12" s="1"/>
  <c r="CB972" i="12"/>
  <c r="BV972" i="12"/>
  <c r="BW972" i="12" s="1"/>
  <c r="BJ964" i="12"/>
  <c r="BK964" i="12" s="1"/>
  <c r="BD964" i="12"/>
  <c r="BE964" i="12" s="1"/>
  <c r="CH964" i="12"/>
  <c r="CI964" i="12" s="1"/>
  <c r="CN964" i="12"/>
  <c r="CO964" i="12" s="1"/>
  <c r="BV964" i="12"/>
  <c r="CB964" i="12"/>
  <c r="CC964" i="12" s="1"/>
  <c r="BP964" i="12"/>
  <c r="BQ964" i="12" s="1"/>
  <c r="BD956" i="12"/>
  <c r="BJ956" i="12"/>
  <c r="BK956" i="12" s="1"/>
  <c r="BP956" i="12"/>
  <c r="BQ956" i="12" s="1"/>
  <c r="CN956" i="12"/>
  <c r="CO956" i="12" s="1"/>
  <c r="CH956" i="12"/>
  <c r="CB956" i="12"/>
  <c r="CC956" i="12" s="1"/>
  <c r="BV956" i="12"/>
  <c r="BW956" i="12" s="1"/>
  <c r="BD948" i="12"/>
  <c r="BJ948" i="12"/>
  <c r="BK948" i="12" s="1"/>
  <c r="CN948" i="12"/>
  <c r="CO948" i="12" s="1"/>
  <c r="CH948" i="12"/>
  <c r="CI948" i="12" s="1"/>
  <c r="BP948" i="12"/>
  <c r="BQ948" i="12" s="1"/>
  <c r="CB948" i="12"/>
  <c r="CC948" i="12" s="1"/>
  <c r="BV948" i="12"/>
  <c r="BW948" i="12" s="1"/>
  <c r="BD892" i="12"/>
  <c r="BE892" i="12" s="1"/>
  <c r="BJ892" i="12"/>
  <c r="CN892" i="12"/>
  <c r="CH892" i="12"/>
  <c r="CI892" i="12" s="1"/>
  <c r="BP892" i="12"/>
  <c r="CB892" i="12"/>
  <c r="BV892" i="12"/>
  <c r="BW892" i="12" s="1"/>
  <c r="BD868" i="12"/>
  <c r="BE868" i="12" s="1"/>
  <c r="BJ868" i="12"/>
  <c r="CN868" i="12"/>
  <c r="CH868" i="12"/>
  <c r="BP868" i="12"/>
  <c r="BQ868" i="12" s="1"/>
  <c r="CB868" i="12"/>
  <c r="CC868" i="12" s="1"/>
  <c r="BV868" i="12"/>
  <c r="BW868" i="12" s="1"/>
  <c r="BJ860" i="12"/>
  <c r="BP860" i="12"/>
  <c r="BQ860" i="12" s="1"/>
  <c r="BD860" i="12"/>
  <c r="BE860" i="12" s="1"/>
  <c r="CH860" i="12"/>
  <c r="CB860" i="12"/>
  <c r="CC860" i="12" s="1"/>
  <c r="CN860" i="12"/>
  <c r="CO860" i="12" s="1"/>
  <c r="BV860" i="12"/>
  <c r="BW860" i="12" s="1"/>
  <c r="BJ852" i="12"/>
  <c r="BK852" i="12" s="1"/>
  <c r="BP852" i="12"/>
  <c r="BQ852" i="12" s="1"/>
  <c r="BD852" i="12"/>
  <c r="CH852" i="12"/>
  <c r="CN852" i="12"/>
  <c r="CO852" i="12" s="1"/>
  <c r="BV852" i="12"/>
  <c r="CB852" i="12"/>
  <c r="CC852" i="12" s="1"/>
  <c r="BD844" i="12"/>
  <c r="BJ844" i="12"/>
  <c r="BK844" i="12" s="1"/>
  <c r="CN844" i="12"/>
  <c r="CO844" i="12" s="1"/>
  <c r="CH844" i="12"/>
  <c r="BP844" i="12"/>
  <c r="BQ844" i="12" s="1"/>
  <c r="CB844" i="12"/>
  <c r="BV844" i="12"/>
  <c r="BD828" i="12"/>
  <c r="BE828" i="12" s="1"/>
  <c r="BJ828" i="12"/>
  <c r="CN828" i="12"/>
  <c r="CO828" i="12" s="1"/>
  <c r="CH828" i="12"/>
  <c r="BP828" i="12"/>
  <c r="BQ828" i="12" s="1"/>
  <c r="CB828" i="12"/>
  <c r="CC828" i="12" s="1"/>
  <c r="BV828" i="12"/>
  <c r="BW828" i="12" s="1"/>
  <c r="BJ820" i="12"/>
  <c r="BD820" i="12"/>
  <c r="BE820" i="12" s="1"/>
  <c r="CH820" i="12"/>
  <c r="CI820" i="12" s="1"/>
  <c r="CN820" i="12"/>
  <c r="CO820" i="12" s="1"/>
  <c r="BP820" i="12"/>
  <c r="BQ820" i="12" s="1"/>
  <c r="BV820" i="12"/>
  <c r="CB820" i="12"/>
  <c r="BD812" i="12"/>
  <c r="BP812" i="12"/>
  <c r="BQ812" i="12" s="1"/>
  <c r="CN812" i="12"/>
  <c r="CO812" i="12" s="1"/>
  <c r="BJ812" i="12"/>
  <c r="BK812" i="12" s="1"/>
  <c r="CB812" i="12"/>
  <c r="CC812" i="12" s="1"/>
  <c r="BV812" i="12"/>
  <c r="BW812" i="12" s="1"/>
  <c r="CH812" i="12"/>
  <c r="BJ796" i="12"/>
  <c r="BD796" i="12"/>
  <c r="BE796" i="12" s="1"/>
  <c r="BP796" i="12"/>
  <c r="BQ796" i="12" s="1"/>
  <c r="CH796" i="12"/>
  <c r="CI796" i="12" s="1"/>
  <c r="CN796" i="12"/>
  <c r="CO796" i="12" s="1"/>
  <c r="CB796" i="12"/>
  <c r="CC796" i="12" s="1"/>
  <c r="BV796" i="12"/>
  <c r="BW796" i="12" s="1"/>
  <c r="BJ780" i="12"/>
  <c r="BP780" i="12"/>
  <c r="BQ780" i="12" s="1"/>
  <c r="BD780" i="12"/>
  <c r="CH780" i="12"/>
  <c r="CB780" i="12"/>
  <c r="CC780" i="12" s="1"/>
  <c r="CN780" i="12"/>
  <c r="CO780" i="12" s="1"/>
  <c r="BV780" i="12"/>
  <c r="BW780" i="12" s="1"/>
  <c r="BD772" i="12"/>
  <c r="BE772" i="12" s="1"/>
  <c r="BJ772" i="12"/>
  <c r="CN772" i="12"/>
  <c r="CO772" i="12" s="1"/>
  <c r="CH772" i="12"/>
  <c r="BP772" i="12"/>
  <c r="CB772" i="12"/>
  <c r="CC772" i="12" s="1"/>
  <c r="BV772" i="12"/>
  <c r="BW772" i="12" s="1"/>
  <c r="BJ764" i="12"/>
  <c r="BP764" i="12"/>
  <c r="CH764" i="12"/>
  <c r="CN764" i="12"/>
  <c r="CB764" i="12"/>
  <c r="CC764" i="12" s="1"/>
  <c r="BD764" i="12"/>
  <c r="BV764" i="12"/>
  <c r="BW764" i="12" s="1"/>
  <c r="BD732" i="12"/>
  <c r="BE732" i="12" s="1"/>
  <c r="BJ732" i="12"/>
  <c r="CN732" i="12"/>
  <c r="CH732" i="12"/>
  <c r="CI732" i="12" s="1"/>
  <c r="BP732" i="12"/>
  <c r="BV732" i="12"/>
  <c r="BW732" i="12" s="1"/>
  <c r="CB732" i="12"/>
  <c r="CC732" i="12" s="1"/>
  <c r="BJ700" i="12"/>
  <c r="BD700" i="12"/>
  <c r="BE700" i="12" s="1"/>
  <c r="CB700" i="12"/>
  <c r="CC700" i="12" s="1"/>
  <c r="BP700" i="12"/>
  <c r="CH700" i="12"/>
  <c r="CN700" i="12"/>
  <c r="BV700" i="12"/>
  <c r="BD692" i="12"/>
  <c r="BJ692" i="12"/>
  <c r="BK692" i="12" s="1"/>
  <c r="CN692" i="12"/>
  <c r="CH692" i="12"/>
  <c r="CI692" i="12" s="1"/>
  <c r="BP692" i="12"/>
  <c r="CB692" i="12"/>
  <c r="CC692" i="12" s="1"/>
  <c r="BV692" i="12"/>
  <c r="BW692" i="12" s="1"/>
  <c r="BD676" i="12"/>
  <c r="BJ676" i="12"/>
  <c r="BK676" i="12" s="1"/>
  <c r="BP676" i="12"/>
  <c r="BQ676" i="12" s="1"/>
  <c r="CN676" i="12"/>
  <c r="CB676" i="12"/>
  <c r="CH676" i="12"/>
  <c r="CI676" i="12" s="1"/>
  <c r="BV676" i="12"/>
  <c r="BW676" i="12" s="1"/>
  <c r="BD652" i="12"/>
  <c r="BJ652" i="12"/>
  <c r="CN652" i="12"/>
  <c r="CH652" i="12"/>
  <c r="BP652" i="12"/>
  <c r="CB652" i="12"/>
  <c r="BV652" i="12"/>
  <c r="BJ644" i="12"/>
  <c r="CB644" i="12"/>
  <c r="BD644" i="12"/>
  <c r="BP644" i="12"/>
  <c r="BQ644" i="12" s="1"/>
  <c r="CH644" i="12"/>
  <c r="CN644" i="12"/>
  <c r="CO644" i="12" s="1"/>
  <c r="BV644" i="12"/>
  <c r="BD636" i="12"/>
  <c r="BJ636" i="12"/>
  <c r="CN636" i="12"/>
  <c r="CH636" i="12"/>
  <c r="BP636" i="12"/>
  <c r="BV636" i="12"/>
  <c r="CB636" i="12"/>
  <c r="BD628" i="12"/>
  <c r="BJ628" i="12"/>
  <c r="CN628" i="12"/>
  <c r="CH628" i="12"/>
  <c r="BP628" i="12"/>
  <c r="BV628" i="12"/>
  <c r="CB628" i="12"/>
  <c r="CC628" i="12" s="1"/>
  <c r="BD620" i="12"/>
  <c r="BE620" i="12" s="1"/>
  <c r="BP620" i="12"/>
  <c r="BQ620" i="12" s="1"/>
  <c r="BJ620" i="12"/>
  <c r="CN620" i="12"/>
  <c r="CB620" i="12"/>
  <c r="CH620" i="12"/>
  <c r="BV620" i="12"/>
  <c r="BD604" i="12"/>
  <c r="BE604" i="12" s="1"/>
  <c r="BJ604" i="12"/>
  <c r="CN604" i="12"/>
  <c r="CO604" i="12" s="1"/>
  <c r="CH604" i="12"/>
  <c r="BP604" i="12"/>
  <c r="CB604" i="12"/>
  <c r="BV604" i="12"/>
  <c r="BJ596" i="12"/>
  <c r="CB596" i="12"/>
  <c r="BP596" i="12"/>
  <c r="BQ596" i="12" s="1"/>
  <c r="CH596" i="12"/>
  <c r="CN596" i="12"/>
  <c r="BD596" i="12"/>
  <c r="BV596" i="12"/>
  <c r="BD580" i="12"/>
  <c r="BJ580" i="12"/>
  <c r="CN580" i="12"/>
  <c r="CH580" i="12"/>
  <c r="BP580" i="12"/>
  <c r="BQ580" i="12" s="1"/>
  <c r="CB580" i="12"/>
  <c r="CC580" i="12" s="1"/>
  <c r="BV580" i="12"/>
  <c r="BW580" i="12" s="1"/>
  <c r="BD540" i="12"/>
  <c r="BE540" i="12" s="1"/>
  <c r="BP540" i="12"/>
  <c r="BQ540" i="12" s="1"/>
  <c r="BJ540" i="12"/>
  <c r="BK540" i="12" s="1"/>
  <c r="CN540" i="12"/>
  <c r="CO540" i="12" s="1"/>
  <c r="CB540" i="12"/>
  <c r="CC540" i="12" s="1"/>
  <c r="CH540" i="12"/>
  <c r="CI540" i="12" s="1"/>
  <c r="BV540" i="12"/>
  <c r="BW540" i="12" s="1"/>
  <c r="BJ532" i="12"/>
  <c r="BK532" i="12" s="1"/>
  <c r="BD532" i="12"/>
  <c r="BE532" i="12" s="1"/>
  <c r="CH532" i="12"/>
  <c r="CI532" i="12" s="1"/>
  <c r="CB532" i="12"/>
  <c r="CC532" i="12" s="1"/>
  <c r="CN532" i="12"/>
  <c r="CO532" i="12" s="1"/>
  <c r="BV532" i="12"/>
  <c r="BW532" i="12" s="1"/>
  <c r="BP532" i="12"/>
  <c r="BJ524" i="12"/>
  <c r="BK524" i="12" s="1"/>
  <c r="BD524" i="12"/>
  <c r="CH524" i="12"/>
  <c r="CI524" i="12" s="1"/>
  <c r="CB524" i="12"/>
  <c r="CC524" i="12" s="1"/>
  <c r="CN524" i="12"/>
  <c r="BV524" i="12"/>
  <c r="BW524" i="12" s="1"/>
  <c r="BP524" i="12"/>
  <c r="BQ524" i="12" s="1"/>
  <c r="BD516" i="12"/>
  <c r="BE516" i="12" s="1"/>
  <c r="BP516" i="12"/>
  <c r="BQ516" i="12" s="1"/>
  <c r="CN516" i="12"/>
  <c r="BJ516" i="12"/>
  <c r="BK516" i="12" s="1"/>
  <c r="CB516" i="12"/>
  <c r="CC516" i="12" s="1"/>
  <c r="BV516" i="12"/>
  <c r="BW516" i="12" s="1"/>
  <c r="CH516" i="12"/>
  <c r="CI516" i="12" s="1"/>
  <c r="BJ508" i="12"/>
  <c r="BK508" i="12" s="1"/>
  <c r="BD508" i="12"/>
  <c r="CH508" i="12"/>
  <c r="CI508" i="12" s="1"/>
  <c r="CB508" i="12"/>
  <c r="CN508" i="12"/>
  <c r="CO508" i="12" s="1"/>
  <c r="BP508" i="12"/>
  <c r="BQ508" i="12" s="1"/>
  <c r="BV508" i="12"/>
  <c r="BW508" i="12" s="1"/>
  <c r="BJ452" i="12"/>
  <c r="BK452" i="12" s="1"/>
  <c r="CB452" i="12"/>
  <c r="BP452" i="12"/>
  <c r="BD452" i="12"/>
  <c r="CH452" i="12"/>
  <c r="CI452" i="12" s="1"/>
  <c r="CN452" i="12"/>
  <c r="BV452" i="12"/>
  <c r="BW452" i="12" s="1"/>
  <c r="BJ436" i="12"/>
  <c r="BD436" i="12"/>
  <c r="BE436" i="12" s="1"/>
  <c r="CH436" i="12"/>
  <c r="CI436" i="12" s="1"/>
  <c r="CB436" i="12"/>
  <c r="CN436" i="12"/>
  <c r="BV436" i="12"/>
  <c r="BP436" i="12"/>
  <c r="BD372" i="12"/>
  <c r="BJ372" i="12"/>
  <c r="BK372" i="12" s="1"/>
  <c r="CN372" i="12"/>
  <c r="CO372" i="12" s="1"/>
  <c r="CH372" i="12"/>
  <c r="BP372" i="12"/>
  <c r="BQ372" i="12" s="1"/>
  <c r="CB372" i="12"/>
  <c r="CC372" i="12" s="1"/>
  <c r="BV372" i="12"/>
  <c r="BD316" i="12"/>
  <c r="BP316" i="12"/>
  <c r="CN316" i="12"/>
  <c r="CB316" i="12"/>
  <c r="BJ316" i="12"/>
  <c r="CH316" i="12"/>
  <c r="CI316" i="12" s="1"/>
  <c r="BV316" i="12"/>
  <c r="BD300" i="12"/>
  <c r="BJ300" i="12"/>
  <c r="CN300" i="12"/>
  <c r="CH300" i="12"/>
  <c r="CI300" i="12" s="1"/>
  <c r="BP300" i="12"/>
  <c r="BV300" i="12"/>
  <c r="CB300" i="12"/>
  <c r="CC300" i="12" s="1"/>
  <c r="BD292" i="12"/>
  <c r="BE292" i="12" s="1"/>
  <c r="BJ292" i="12"/>
  <c r="BP292" i="12"/>
  <c r="CN292" i="12"/>
  <c r="CB292" i="12"/>
  <c r="CH292" i="12"/>
  <c r="CI292" i="12" s="1"/>
  <c r="BV292" i="12"/>
  <c r="BJ276" i="12"/>
  <c r="BD276" i="12"/>
  <c r="CH276" i="12"/>
  <c r="CB276" i="12"/>
  <c r="CN276" i="12"/>
  <c r="BV276" i="12"/>
  <c r="BP276" i="12"/>
  <c r="BQ276" i="12" s="1"/>
  <c r="BD260" i="12"/>
  <c r="BP260" i="12"/>
  <c r="CN260" i="12"/>
  <c r="BJ260" i="12"/>
  <c r="CB260" i="12"/>
  <c r="BV260" i="12"/>
  <c r="CH260" i="12"/>
  <c r="BJ228" i="12"/>
  <c r="BD228" i="12"/>
  <c r="BE228" i="12" s="1"/>
  <c r="CH228" i="12"/>
  <c r="CB228" i="12"/>
  <c r="CN228" i="12"/>
  <c r="BP228" i="12"/>
  <c r="BV228" i="12"/>
  <c r="BW228" i="12" s="1"/>
  <c r="BJ188" i="12"/>
  <c r="CB188" i="12"/>
  <c r="CC188" i="12" s="1"/>
  <c r="BD188" i="12"/>
  <c r="BE188" i="12" s="1"/>
  <c r="BP188" i="12"/>
  <c r="CH188" i="12"/>
  <c r="CI188" i="12" s="1"/>
  <c r="CN188" i="12"/>
  <c r="BV188" i="12"/>
  <c r="BW188" i="12" s="1"/>
  <c r="BJ148" i="12"/>
  <c r="BD148" i="12"/>
  <c r="BE148" i="12" s="1"/>
  <c r="CH148" i="12"/>
  <c r="CI148" i="12" s="1"/>
  <c r="CB148" i="12"/>
  <c r="CC148" i="12" s="1"/>
  <c r="CN148" i="12"/>
  <c r="BV148" i="12"/>
  <c r="BP148" i="12"/>
  <c r="BJ132" i="12"/>
  <c r="BK132" i="12" s="1"/>
  <c r="BD132" i="12"/>
  <c r="BE132" i="12" s="1"/>
  <c r="CH132" i="12"/>
  <c r="CI132" i="12" s="1"/>
  <c r="CB132" i="12"/>
  <c r="CC132" i="12" s="1"/>
  <c r="CN132" i="12"/>
  <c r="BV132" i="12"/>
  <c r="BW132" i="12" s="1"/>
  <c r="BP132" i="12"/>
  <c r="BQ132" i="12" s="1"/>
  <c r="BD100" i="12"/>
  <c r="BJ100" i="12"/>
  <c r="CN100" i="12"/>
  <c r="CH100" i="12"/>
  <c r="BP100" i="12"/>
  <c r="CB100" i="12"/>
  <c r="CC100" i="12" s="1"/>
  <c r="BV100" i="12"/>
  <c r="BJ92" i="12"/>
  <c r="CB92" i="12"/>
  <c r="BP92" i="12"/>
  <c r="CH92" i="12"/>
  <c r="BD92" i="12"/>
  <c r="BE92" i="12" s="1"/>
  <c r="BV92" i="12"/>
  <c r="CN92" i="12"/>
  <c r="CO92" i="12" s="1"/>
  <c r="BD84" i="12"/>
  <c r="BE84" i="12" s="1"/>
  <c r="BJ84" i="12"/>
  <c r="BK84" i="12" s="1"/>
  <c r="CN84" i="12"/>
  <c r="CO84" i="12" s="1"/>
  <c r="CH84" i="12"/>
  <c r="CI84" i="12" s="1"/>
  <c r="BP84" i="12"/>
  <c r="CB84" i="12"/>
  <c r="BV84" i="12"/>
  <c r="BW84" i="12" s="1"/>
  <c r="BJ76" i="12"/>
  <c r="BK76" i="12" s="1"/>
  <c r="CB76" i="12"/>
  <c r="CC76" i="12" s="1"/>
  <c r="BD76" i="12"/>
  <c r="BP76" i="12"/>
  <c r="CH76" i="12"/>
  <c r="CN76" i="12"/>
  <c r="BV76" i="12"/>
  <c r="BD68" i="12"/>
  <c r="BE68" i="12" s="1"/>
  <c r="BJ68" i="12"/>
  <c r="BK68" i="12" s="1"/>
  <c r="CN68" i="12"/>
  <c r="CH68" i="12"/>
  <c r="BP68" i="12"/>
  <c r="BV68" i="12"/>
  <c r="CB68" i="12"/>
  <c r="BD28" i="12"/>
  <c r="BE28" i="12" s="1"/>
  <c r="BJ28" i="12"/>
  <c r="BK28" i="12" s="1"/>
  <c r="CN28" i="12"/>
  <c r="CO28" i="12" s="1"/>
  <c r="BP28" i="12"/>
  <c r="BQ28" i="12" s="1"/>
  <c r="CH28" i="12"/>
  <c r="CI28" i="12" s="1"/>
  <c r="CB28" i="12"/>
  <c r="BV28" i="12"/>
  <c r="BW904" i="12"/>
  <c r="CC888" i="12"/>
  <c r="BW737" i="12"/>
  <c r="BJ1084" i="12"/>
  <c r="BP1084" i="12"/>
  <c r="BQ1084" i="12" s="1"/>
  <c r="CH1084" i="12"/>
  <c r="BD1084" i="12"/>
  <c r="CN1084" i="12"/>
  <c r="CO1084" i="12" s="1"/>
  <c r="CB1084" i="12"/>
  <c r="BV1084" i="12"/>
  <c r="BJ1123" i="12"/>
  <c r="BP1123" i="12"/>
  <c r="BD1123" i="12"/>
  <c r="BE1123" i="12" s="1"/>
  <c r="CH1123" i="12"/>
  <c r="CI1123" i="12" s="1"/>
  <c r="CB1123" i="12"/>
  <c r="CN1123" i="12"/>
  <c r="BV1123" i="12"/>
  <c r="BJ899" i="12"/>
  <c r="BK899" i="12" s="1"/>
  <c r="BD899" i="12"/>
  <c r="BP899" i="12"/>
  <c r="CH899" i="12"/>
  <c r="CB899" i="12"/>
  <c r="CN899" i="12"/>
  <c r="CO899" i="12" s="1"/>
  <c r="BV899" i="12"/>
  <c r="BW899" i="12" s="1"/>
  <c r="BD875" i="12"/>
  <c r="BP875" i="12"/>
  <c r="BJ875" i="12"/>
  <c r="CN875" i="12"/>
  <c r="CO875" i="12" s="1"/>
  <c r="BV875" i="12"/>
  <c r="BW875" i="12" s="1"/>
  <c r="CH875" i="12"/>
  <c r="CB875" i="12"/>
  <c r="BJ739" i="12"/>
  <c r="BK739" i="12" s="1"/>
  <c r="CB739" i="12"/>
  <c r="CC739" i="12" s="1"/>
  <c r="BD739" i="12"/>
  <c r="BP739" i="12"/>
  <c r="BQ739" i="12" s="1"/>
  <c r="CH739" i="12"/>
  <c r="CI739" i="12" s="1"/>
  <c r="CN739" i="12"/>
  <c r="CO739" i="12" s="1"/>
  <c r="BV739" i="12"/>
  <c r="BW739" i="12" s="1"/>
  <c r="BJ683" i="12"/>
  <c r="BK683" i="12" s="1"/>
  <c r="CB683" i="12"/>
  <c r="CC683" i="12" s="1"/>
  <c r="BP683" i="12"/>
  <c r="BQ683" i="12" s="1"/>
  <c r="BD683" i="12"/>
  <c r="CH683" i="12"/>
  <c r="CI683" i="12" s="1"/>
  <c r="CN683" i="12"/>
  <c r="CO683" i="12" s="1"/>
  <c r="BV683" i="12"/>
  <c r="BW683" i="12" s="1"/>
  <c r="BD667" i="12"/>
  <c r="BJ667" i="12"/>
  <c r="BK667" i="12" s="1"/>
  <c r="CN667" i="12"/>
  <c r="CH667" i="12"/>
  <c r="CI667" i="12" s="1"/>
  <c r="BP667" i="12"/>
  <c r="CB667" i="12"/>
  <c r="BV667" i="12"/>
  <c r="BW667" i="12" s="1"/>
  <c r="BJ659" i="12"/>
  <c r="BK659" i="12" s="1"/>
  <c r="CB659" i="12"/>
  <c r="BP659" i="12"/>
  <c r="CH659" i="12"/>
  <c r="CI659" i="12" s="1"/>
  <c r="BD659" i="12"/>
  <c r="CN659" i="12"/>
  <c r="BV659" i="12"/>
  <c r="BD619" i="12"/>
  <c r="BE619" i="12" s="1"/>
  <c r="BJ619" i="12"/>
  <c r="CN619" i="12"/>
  <c r="CH619" i="12"/>
  <c r="BP619" i="12"/>
  <c r="CB619" i="12"/>
  <c r="BV619" i="12"/>
  <c r="BJ611" i="12"/>
  <c r="CB611" i="12"/>
  <c r="BP611" i="12"/>
  <c r="BD611" i="12"/>
  <c r="CH611" i="12"/>
  <c r="CN611" i="12"/>
  <c r="BV611" i="12"/>
  <c r="BJ563" i="12"/>
  <c r="CB563" i="12"/>
  <c r="BD563" i="12"/>
  <c r="BE563" i="12" s="1"/>
  <c r="BP563" i="12"/>
  <c r="CH563" i="12"/>
  <c r="CN563" i="12"/>
  <c r="BV563" i="12"/>
  <c r="BD555" i="12"/>
  <c r="BE555" i="12" s="1"/>
  <c r="BJ555" i="12"/>
  <c r="CN555" i="12"/>
  <c r="CH555" i="12"/>
  <c r="BP555" i="12"/>
  <c r="BV555" i="12"/>
  <c r="CB555" i="12"/>
  <c r="BJ547" i="12"/>
  <c r="BK547" i="12" s="1"/>
  <c r="BD547" i="12"/>
  <c r="BE547" i="12" s="1"/>
  <c r="CH547" i="12"/>
  <c r="CB547" i="12"/>
  <c r="CN547" i="12"/>
  <c r="CO547" i="12" s="1"/>
  <c r="BV547" i="12"/>
  <c r="BW547" i="12" s="1"/>
  <c r="BP547" i="12"/>
  <c r="BQ547" i="12" s="1"/>
  <c r="BJ531" i="12"/>
  <c r="CB531" i="12"/>
  <c r="CC531" i="12" s="1"/>
  <c r="BP531" i="12"/>
  <c r="BD531" i="12"/>
  <c r="BE531" i="12" s="1"/>
  <c r="CH531" i="12"/>
  <c r="CN531" i="12"/>
  <c r="CO531" i="12" s="1"/>
  <c r="BV531" i="12"/>
  <c r="BJ523" i="12"/>
  <c r="BD523" i="12"/>
  <c r="BE523" i="12" s="1"/>
  <c r="CH523" i="12"/>
  <c r="CB523" i="12"/>
  <c r="CN523" i="12"/>
  <c r="BV523" i="12"/>
  <c r="BP523" i="12"/>
  <c r="BD499" i="12"/>
  <c r="BE499" i="12" s="1"/>
  <c r="BP499" i="12"/>
  <c r="CN499" i="12"/>
  <c r="CB499" i="12"/>
  <c r="BJ499" i="12"/>
  <c r="CH499" i="12"/>
  <c r="BV499" i="12"/>
  <c r="BD491" i="12"/>
  <c r="BE491" i="12" s="1"/>
  <c r="BJ491" i="12"/>
  <c r="BK491" i="12" s="1"/>
  <c r="CN491" i="12"/>
  <c r="CO491" i="12" s="1"/>
  <c r="CH491" i="12"/>
  <c r="BP491" i="12"/>
  <c r="BQ491" i="12" s="1"/>
  <c r="BV491" i="12"/>
  <c r="CB491" i="12"/>
  <c r="BD443" i="12"/>
  <c r="BJ443" i="12"/>
  <c r="BK443" i="12" s="1"/>
  <c r="BP443" i="12"/>
  <c r="BQ443" i="12" s="1"/>
  <c r="CN443" i="12"/>
  <c r="CO443" i="12" s="1"/>
  <c r="CB443" i="12"/>
  <c r="CH443" i="12"/>
  <c r="CI443" i="12" s="1"/>
  <c r="BV443" i="12"/>
  <c r="BJ435" i="12"/>
  <c r="BK435" i="12" s="1"/>
  <c r="BD435" i="12"/>
  <c r="CH435" i="12"/>
  <c r="CI435" i="12" s="1"/>
  <c r="CB435" i="12"/>
  <c r="CN435" i="12"/>
  <c r="CO435" i="12" s="1"/>
  <c r="BV435" i="12"/>
  <c r="BW435" i="12" s="1"/>
  <c r="BP435" i="12"/>
  <c r="BQ435" i="12" s="1"/>
  <c r="BJ307" i="12"/>
  <c r="BK307" i="12" s="1"/>
  <c r="BD307" i="12"/>
  <c r="BE307" i="12" s="1"/>
  <c r="CB307" i="12"/>
  <c r="BP307" i="12"/>
  <c r="BQ307" i="12" s="1"/>
  <c r="CH307" i="12"/>
  <c r="CI307" i="12" s="1"/>
  <c r="CN307" i="12"/>
  <c r="CO307" i="12" s="1"/>
  <c r="BV307" i="12"/>
  <c r="BW307" i="12" s="1"/>
  <c r="BD299" i="12"/>
  <c r="BE299" i="12" s="1"/>
  <c r="BJ299" i="12"/>
  <c r="BK299" i="12" s="1"/>
  <c r="CN299" i="12"/>
  <c r="CO299" i="12" s="1"/>
  <c r="CH299" i="12"/>
  <c r="CI299" i="12" s="1"/>
  <c r="BP299" i="12"/>
  <c r="BQ299" i="12" s="1"/>
  <c r="BV299" i="12"/>
  <c r="BW299" i="12" s="1"/>
  <c r="CB299" i="12"/>
  <c r="BD291" i="12"/>
  <c r="BJ291" i="12"/>
  <c r="BK291" i="12" s="1"/>
  <c r="BP291" i="12"/>
  <c r="CN291" i="12"/>
  <c r="CO291" i="12" s="1"/>
  <c r="CB291" i="12"/>
  <c r="CC291" i="12" s="1"/>
  <c r="CH291" i="12"/>
  <c r="CI291" i="12" s="1"/>
  <c r="BV291" i="12"/>
  <c r="BW291" i="12" s="1"/>
  <c r="BJ155" i="12"/>
  <c r="BD155" i="12"/>
  <c r="BE155" i="12" s="1"/>
  <c r="CH155" i="12"/>
  <c r="CB155" i="12"/>
  <c r="CN155" i="12"/>
  <c r="BV155" i="12"/>
  <c r="BP155" i="12"/>
  <c r="BJ147" i="12"/>
  <c r="BD147" i="12"/>
  <c r="BE147" i="12" s="1"/>
  <c r="CB147" i="12"/>
  <c r="BP147" i="12"/>
  <c r="BQ147" i="12" s="1"/>
  <c r="CH147" i="12"/>
  <c r="CN147" i="12"/>
  <c r="BV147" i="12"/>
  <c r="BP51" i="12"/>
  <c r="BJ51" i="12"/>
  <c r="BD51" i="12"/>
  <c r="CB51" i="12"/>
  <c r="CH51" i="12"/>
  <c r="CN51" i="12"/>
  <c r="BV51" i="12"/>
  <c r="BW51" i="12" s="1"/>
  <c r="BD43" i="12"/>
  <c r="BJ43" i="12"/>
  <c r="CN43" i="12"/>
  <c r="CH43" i="12"/>
  <c r="BV43" i="12"/>
  <c r="BP43" i="12"/>
  <c r="CB43" i="12"/>
  <c r="BP35" i="12"/>
  <c r="BJ35" i="12"/>
  <c r="CB35" i="12"/>
  <c r="BD35" i="12"/>
  <c r="CH35" i="12"/>
  <c r="CN35" i="12"/>
  <c r="BV35" i="12"/>
  <c r="BW35" i="12" s="1"/>
  <c r="BP11" i="12"/>
  <c r="BJ11" i="12"/>
  <c r="CB11" i="12"/>
  <c r="CH11" i="12"/>
  <c r="CI11" i="12" s="1"/>
  <c r="CN11" i="12"/>
  <c r="BD11" i="12"/>
  <c r="BV11" i="12"/>
  <c r="BW11" i="12" s="1"/>
  <c r="CC909" i="12"/>
  <c r="BW370" i="12"/>
  <c r="BK305" i="12"/>
  <c r="BW491" i="12"/>
  <c r="CC456" i="12"/>
  <c r="BW76" i="12"/>
  <c r="CC665" i="12"/>
  <c r="CC657" i="12"/>
  <c r="BW506" i="12"/>
  <c r="CC480" i="12"/>
  <c r="CC296" i="12"/>
  <c r="BW160" i="12"/>
  <c r="CC734" i="12"/>
  <c r="CC698" i="12"/>
  <c r="CC555" i="12"/>
  <c r="BW538" i="12"/>
  <c r="BW386" i="12"/>
  <c r="BK313" i="12"/>
  <c r="BW80" i="12"/>
  <c r="CC750" i="12"/>
  <c r="BK580" i="12"/>
  <c r="CC559" i="12"/>
  <c r="BK461" i="12"/>
  <c r="BK437" i="12"/>
  <c r="BW443" i="12"/>
  <c r="CI401" i="12"/>
  <c r="BK321" i="12"/>
  <c r="BK293" i="12"/>
  <c r="BK289" i="12"/>
  <c r="BK473" i="12"/>
  <c r="BD1044" i="12"/>
  <c r="BJ1044" i="12"/>
  <c r="CN1044" i="12"/>
  <c r="CO1044" i="12" s="1"/>
  <c r="BP1044" i="12"/>
  <c r="BQ1044" i="12" s="1"/>
  <c r="CH1044" i="12"/>
  <c r="BV1044" i="12"/>
  <c r="CB1044" i="12"/>
  <c r="BD1035" i="12"/>
  <c r="BJ1035" i="12"/>
  <c r="BK1035" i="12" s="1"/>
  <c r="CN1035" i="12"/>
  <c r="BP1035" i="12"/>
  <c r="CH1035" i="12"/>
  <c r="CI1035" i="12" s="1"/>
  <c r="CB1035" i="12"/>
  <c r="BV1035" i="12"/>
  <c r="BD1016" i="12"/>
  <c r="BP1016" i="12"/>
  <c r="BJ1016" i="12"/>
  <c r="CH1016" i="12"/>
  <c r="CB1016" i="12"/>
  <c r="CN1016" i="12"/>
  <c r="BV1016" i="12"/>
  <c r="BD908" i="12"/>
  <c r="BJ908" i="12"/>
  <c r="CN908" i="12"/>
  <c r="CH908" i="12"/>
  <c r="BP908" i="12"/>
  <c r="BV908" i="12"/>
  <c r="BW908" i="12" s="1"/>
  <c r="CB908" i="12"/>
  <c r="BD791" i="12"/>
  <c r="BJ791" i="12"/>
  <c r="BP791" i="12"/>
  <c r="CN791" i="12"/>
  <c r="CO791" i="12" s="1"/>
  <c r="CH791" i="12"/>
  <c r="CB791" i="12"/>
  <c r="BV791" i="12"/>
  <c r="BD1096" i="12"/>
  <c r="BJ1096" i="12"/>
  <c r="BP1096" i="12"/>
  <c r="CN1096" i="12"/>
  <c r="CH1096" i="12"/>
  <c r="CB1096" i="12"/>
  <c r="BV1096" i="12"/>
  <c r="BJ1026" i="12"/>
  <c r="BP1026" i="12"/>
  <c r="CN1026" i="12"/>
  <c r="BD1026" i="12"/>
  <c r="CH1026" i="12"/>
  <c r="CB1026" i="12"/>
  <c r="BV1026" i="12"/>
  <c r="BD981" i="12"/>
  <c r="BP981" i="12"/>
  <c r="BQ981" i="12" s="1"/>
  <c r="BJ981" i="12"/>
  <c r="CH981" i="12"/>
  <c r="CN981" i="12"/>
  <c r="CB981" i="12"/>
  <c r="BV981" i="12"/>
  <c r="BW981" i="12" s="1"/>
  <c r="BD979" i="12"/>
  <c r="BJ979" i="12"/>
  <c r="BP979" i="12"/>
  <c r="CN979" i="12"/>
  <c r="CH979" i="12"/>
  <c r="CB979" i="12"/>
  <c r="BV979" i="12"/>
  <c r="BD957" i="12"/>
  <c r="BJ957" i="12"/>
  <c r="BP957" i="12"/>
  <c r="CH957" i="12"/>
  <c r="CN957" i="12"/>
  <c r="CB957" i="12"/>
  <c r="BV957" i="12"/>
  <c r="BD943" i="12"/>
  <c r="BE943" i="12" s="1"/>
  <c r="BJ943" i="12"/>
  <c r="BK943" i="12" s="1"/>
  <c r="CN943" i="12"/>
  <c r="BP943" i="12"/>
  <c r="CH943" i="12"/>
  <c r="CB943" i="12"/>
  <c r="BV943" i="12"/>
  <c r="BD932" i="12"/>
  <c r="BJ932" i="12"/>
  <c r="BP932" i="12"/>
  <c r="CN932" i="12"/>
  <c r="CH932" i="12"/>
  <c r="BV932" i="12"/>
  <c r="CB932" i="12"/>
  <c r="BD927" i="12"/>
  <c r="BJ927" i="12"/>
  <c r="BP927" i="12"/>
  <c r="CN927" i="12"/>
  <c r="CH927" i="12"/>
  <c r="CI927" i="12" s="1"/>
  <c r="CB927" i="12"/>
  <c r="BV927" i="12"/>
  <c r="BW927" i="12" s="1"/>
  <c r="BD900" i="12"/>
  <c r="BJ900" i="12"/>
  <c r="BP900" i="12"/>
  <c r="CN900" i="12"/>
  <c r="CH900" i="12"/>
  <c r="CB900" i="12"/>
  <c r="BV900" i="12"/>
  <c r="BD870" i="12"/>
  <c r="BJ870" i="12"/>
  <c r="BP870" i="12"/>
  <c r="CN870" i="12"/>
  <c r="CH870" i="12"/>
  <c r="CB870" i="12"/>
  <c r="CC870" i="12" s="1"/>
  <c r="BV870" i="12"/>
  <c r="BD869" i="12"/>
  <c r="BJ869" i="12"/>
  <c r="BP869" i="12"/>
  <c r="CH869" i="12"/>
  <c r="CN869" i="12"/>
  <c r="CB869" i="12"/>
  <c r="BV869" i="12"/>
  <c r="BD867" i="12"/>
  <c r="BJ867" i="12"/>
  <c r="BP867" i="12"/>
  <c r="CN867" i="12"/>
  <c r="CO867" i="12" s="1"/>
  <c r="CH867" i="12"/>
  <c r="CB867" i="12"/>
  <c r="BV867" i="12"/>
  <c r="BD858" i="12"/>
  <c r="BJ858" i="12"/>
  <c r="BP858" i="12"/>
  <c r="CN858" i="12"/>
  <c r="CB858" i="12"/>
  <c r="BV858" i="12"/>
  <c r="CH858" i="12"/>
  <c r="BD839" i="12"/>
  <c r="BJ839" i="12"/>
  <c r="CN839" i="12"/>
  <c r="CH839" i="12"/>
  <c r="BP839" i="12"/>
  <c r="CB839" i="12"/>
  <c r="BV839" i="12"/>
  <c r="BD836" i="12"/>
  <c r="BJ836" i="12"/>
  <c r="BK836" i="12" s="1"/>
  <c r="CN836" i="12"/>
  <c r="BP836" i="12"/>
  <c r="CH836" i="12"/>
  <c r="CI836" i="12" s="1"/>
  <c r="CB836" i="12"/>
  <c r="BV836" i="12"/>
  <c r="BD819" i="12"/>
  <c r="BJ819" i="12"/>
  <c r="BP819" i="12"/>
  <c r="CN819" i="12"/>
  <c r="CH819" i="12"/>
  <c r="CB819" i="12"/>
  <c r="CC819" i="12" s="1"/>
  <c r="BV819" i="12"/>
  <c r="BD817" i="12"/>
  <c r="BJ817" i="12"/>
  <c r="BP817" i="12"/>
  <c r="CN817" i="12"/>
  <c r="CH817" i="12"/>
  <c r="CB817" i="12"/>
  <c r="BV817" i="12"/>
  <c r="BD804" i="12"/>
  <c r="BJ804" i="12"/>
  <c r="CN804" i="12"/>
  <c r="BP804" i="12"/>
  <c r="CH804" i="12"/>
  <c r="CB804" i="12"/>
  <c r="BV804" i="12"/>
  <c r="BD795" i="12"/>
  <c r="BE795" i="12" s="1"/>
  <c r="BJ795" i="12"/>
  <c r="BP795" i="12"/>
  <c r="CN795" i="12"/>
  <c r="CH795" i="12"/>
  <c r="CB795" i="12"/>
  <c r="BV795" i="12"/>
  <c r="BD793" i="12"/>
  <c r="BJ793" i="12"/>
  <c r="BP793" i="12"/>
  <c r="CN793" i="12"/>
  <c r="CH793" i="12"/>
  <c r="CB793" i="12"/>
  <c r="BV793" i="12"/>
  <c r="BD789" i="12"/>
  <c r="BJ789" i="12"/>
  <c r="BP789" i="12"/>
  <c r="BQ789" i="12" s="1"/>
  <c r="CH789" i="12"/>
  <c r="CB789" i="12"/>
  <c r="CN789" i="12"/>
  <c r="BV789" i="12"/>
  <c r="BD785" i="12"/>
  <c r="BJ785" i="12"/>
  <c r="BP785" i="12"/>
  <c r="BQ785" i="12" s="1"/>
  <c r="CN785" i="12"/>
  <c r="CH785" i="12"/>
  <c r="CB785" i="12"/>
  <c r="BV785" i="12"/>
  <c r="BD773" i="12"/>
  <c r="BJ773" i="12"/>
  <c r="BP773" i="12"/>
  <c r="BQ773" i="12" s="1"/>
  <c r="CH773" i="12"/>
  <c r="CN773" i="12"/>
  <c r="CO773" i="12" s="1"/>
  <c r="CB773" i="12"/>
  <c r="BV773" i="12"/>
  <c r="BD740" i="12"/>
  <c r="BJ740" i="12"/>
  <c r="BP740" i="12"/>
  <c r="CN740" i="12"/>
  <c r="CH740" i="12"/>
  <c r="BV740" i="12"/>
  <c r="CB740" i="12"/>
  <c r="BD729" i="12"/>
  <c r="BJ729" i="12"/>
  <c r="BP729" i="12"/>
  <c r="CN729" i="12"/>
  <c r="CH729" i="12"/>
  <c r="BV729" i="12"/>
  <c r="CB729" i="12"/>
  <c r="BD716" i="12"/>
  <c r="BJ716" i="12"/>
  <c r="BP716" i="12"/>
  <c r="CN716" i="12"/>
  <c r="CH716" i="12"/>
  <c r="BV716" i="12"/>
  <c r="CB716" i="12"/>
  <c r="BD715" i="12"/>
  <c r="BE715" i="12" s="1"/>
  <c r="BJ715" i="12"/>
  <c r="CN715" i="12"/>
  <c r="BP715" i="12"/>
  <c r="CH715" i="12"/>
  <c r="BV715" i="12"/>
  <c r="CB715" i="12"/>
  <c r="BD707" i="12"/>
  <c r="CN707" i="12"/>
  <c r="BP707" i="12"/>
  <c r="BJ707" i="12"/>
  <c r="CH707" i="12"/>
  <c r="BV707" i="12"/>
  <c r="CB707" i="12"/>
  <c r="BD693" i="12"/>
  <c r="BJ693" i="12"/>
  <c r="BP693" i="12"/>
  <c r="CH693" i="12"/>
  <c r="CN693" i="12"/>
  <c r="CB693" i="12"/>
  <c r="BV693" i="12"/>
  <c r="BW693" i="12" s="1"/>
  <c r="BD684" i="12"/>
  <c r="BJ684" i="12"/>
  <c r="BP684" i="12"/>
  <c r="CN684" i="12"/>
  <c r="CH684" i="12"/>
  <c r="BV684" i="12"/>
  <c r="CB684" i="12"/>
  <c r="BD671" i="12"/>
  <c r="BE671" i="12" s="1"/>
  <c r="BJ671" i="12"/>
  <c r="BK671" i="12" s="1"/>
  <c r="CN671" i="12"/>
  <c r="BP671" i="12"/>
  <c r="CH671" i="12"/>
  <c r="BV671" i="12"/>
  <c r="BW671" i="12" s="1"/>
  <c r="CB671" i="12"/>
  <c r="BD653" i="12"/>
  <c r="BJ653" i="12"/>
  <c r="BK653" i="12" s="1"/>
  <c r="BP653" i="12"/>
  <c r="CH653" i="12"/>
  <c r="CI653" i="12" s="1"/>
  <c r="CN653" i="12"/>
  <c r="CB653" i="12"/>
  <c r="BV653" i="12"/>
  <c r="BW653" i="12" s="1"/>
  <c r="BD642" i="12"/>
  <c r="BJ642" i="12"/>
  <c r="BP642" i="12"/>
  <c r="CN642" i="12"/>
  <c r="CH642" i="12"/>
  <c r="BV642" i="12"/>
  <c r="CB642" i="12"/>
  <c r="BD632" i="12"/>
  <c r="BJ632" i="12"/>
  <c r="BP632" i="12"/>
  <c r="CN632" i="12"/>
  <c r="CH632" i="12"/>
  <c r="BV632" i="12"/>
  <c r="CB632" i="12"/>
  <c r="BD594" i="12"/>
  <c r="BE594" i="12" s="1"/>
  <c r="BJ594" i="12"/>
  <c r="BP594" i="12"/>
  <c r="CN594" i="12"/>
  <c r="BV594" i="12"/>
  <c r="CH594" i="12"/>
  <c r="CB594" i="12"/>
  <c r="BD571" i="12"/>
  <c r="BJ571" i="12"/>
  <c r="CN571" i="12"/>
  <c r="BP571" i="12"/>
  <c r="CH571" i="12"/>
  <c r="BV571" i="12"/>
  <c r="CB571" i="12"/>
  <c r="BD552" i="12"/>
  <c r="BP552" i="12"/>
  <c r="BJ552" i="12"/>
  <c r="CN552" i="12"/>
  <c r="CH552" i="12"/>
  <c r="BV552" i="12"/>
  <c r="CB552" i="12"/>
  <c r="BD526" i="12"/>
  <c r="BJ526" i="12"/>
  <c r="CN526" i="12"/>
  <c r="BP526" i="12"/>
  <c r="BQ526" i="12" s="1"/>
  <c r="CH526" i="12"/>
  <c r="CB526" i="12"/>
  <c r="BV526" i="12"/>
  <c r="BW526" i="12" s="1"/>
  <c r="BD503" i="12"/>
  <c r="BJ503" i="12"/>
  <c r="BP503" i="12"/>
  <c r="CN503" i="12"/>
  <c r="CH503" i="12"/>
  <c r="BV503" i="12"/>
  <c r="CB503" i="12"/>
  <c r="BD482" i="12"/>
  <c r="BJ482" i="12"/>
  <c r="BP482" i="12"/>
  <c r="CN482" i="12"/>
  <c r="BV482" i="12"/>
  <c r="CH482" i="12"/>
  <c r="CB482" i="12"/>
  <c r="BD481" i="12"/>
  <c r="BJ481" i="12"/>
  <c r="BP481" i="12"/>
  <c r="CN481" i="12"/>
  <c r="CH481" i="12"/>
  <c r="BV481" i="12"/>
  <c r="CB481" i="12"/>
  <c r="BD472" i="12"/>
  <c r="BJ472" i="12"/>
  <c r="BP472" i="12"/>
  <c r="CN472" i="12"/>
  <c r="CH472" i="12"/>
  <c r="BV472" i="12"/>
  <c r="CB472" i="12"/>
  <c r="BD464" i="12"/>
  <c r="BP464" i="12"/>
  <c r="BQ464" i="12" s="1"/>
  <c r="BJ464" i="12"/>
  <c r="BK464" i="12" s="1"/>
  <c r="CN464" i="12"/>
  <c r="CH464" i="12"/>
  <c r="BV464" i="12"/>
  <c r="CB464" i="12"/>
  <c r="BD451" i="12"/>
  <c r="BJ451" i="12"/>
  <c r="CN451" i="12"/>
  <c r="BP451" i="12"/>
  <c r="CH451" i="12"/>
  <c r="BV451" i="12"/>
  <c r="CB451" i="12"/>
  <c r="BD432" i="12"/>
  <c r="BJ432" i="12"/>
  <c r="BP432" i="12"/>
  <c r="CN432" i="12"/>
  <c r="CH432" i="12"/>
  <c r="BV432" i="12"/>
  <c r="CB432" i="12"/>
  <c r="BD424" i="12"/>
  <c r="BP424" i="12"/>
  <c r="BJ424" i="12"/>
  <c r="CN424" i="12"/>
  <c r="CO424" i="12" s="1"/>
  <c r="CH424" i="12"/>
  <c r="BV424" i="12"/>
  <c r="CB424" i="12"/>
  <c r="BD423" i="12"/>
  <c r="BJ423" i="12"/>
  <c r="BK423" i="12" s="1"/>
  <c r="BP423" i="12"/>
  <c r="CN423" i="12"/>
  <c r="CH423" i="12"/>
  <c r="CI423" i="12" s="1"/>
  <c r="BV423" i="12"/>
  <c r="CB423" i="12"/>
  <c r="BD415" i="12"/>
  <c r="BJ415" i="12"/>
  <c r="BP415" i="12"/>
  <c r="CN415" i="12"/>
  <c r="CH415" i="12"/>
  <c r="BV415" i="12"/>
  <c r="CB415" i="12"/>
  <c r="BD407" i="12"/>
  <c r="BJ407" i="12"/>
  <c r="BP407" i="12"/>
  <c r="CN407" i="12"/>
  <c r="CH407" i="12"/>
  <c r="BV407" i="12"/>
  <c r="CB407" i="12"/>
  <c r="BD395" i="12"/>
  <c r="BP395" i="12"/>
  <c r="BJ395" i="12"/>
  <c r="CN395" i="12"/>
  <c r="CH395" i="12"/>
  <c r="BV395" i="12"/>
  <c r="BW395" i="12" s="1"/>
  <c r="CB395" i="12"/>
  <c r="BD381" i="12"/>
  <c r="BJ381" i="12"/>
  <c r="BP381" i="12"/>
  <c r="CN381" i="12"/>
  <c r="CH381" i="12"/>
  <c r="CB381" i="12"/>
  <c r="BV381" i="12"/>
  <c r="BJ373" i="12"/>
  <c r="BD373" i="12"/>
  <c r="BP373" i="12"/>
  <c r="CN373" i="12"/>
  <c r="CH373" i="12"/>
  <c r="CB373" i="12"/>
  <c r="BV373" i="12"/>
  <c r="BJ365" i="12"/>
  <c r="BD365" i="12"/>
  <c r="BP365" i="12"/>
  <c r="CN365" i="12"/>
  <c r="CH365" i="12"/>
  <c r="CI365" i="12" s="1"/>
  <c r="CB365" i="12"/>
  <c r="BV365" i="12"/>
  <c r="BD364" i="12"/>
  <c r="BJ364" i="12"/>
  <c r="BP364" i="12"/>
  <c r="BQ364" i="12" s="1"/>
  <c r="CN364" i="12"/>
  <c r="CH364" i="12"/>
  <c r="CB364" i="12"/>
  <c r="BV364" i="12"/>
  <c r="BD355" i="12"/>
  <c r="BJ355" i="12"/>
  <c r="BK355" i="12" s="1"/>
  <c r="BP355" i="12"/>
  <c r="CN355" i="12"/>
  <c r="CH355" i="12"/>
  <c r="CB355" i="12"/>
  <c r="BV355" i="12"/>
  <c r="BD347" i="12"/>
  <c r="BJ347" i="12"/>
  <c r="BP347" i="12"/>
  <c r="BQ347" i="12" s="1"/>
  <c r="CN347" i="12"/>
  <c r="CH347" i="12"/>
  <c r="BV347" i="12"/>
  <c r="CB347" i="12"/>
  <c r="BD337" i="12"/>
  <c r="BP337" i="12"/>
  <c r="BJ337" i="12"/>
  <c r="CN337" i="12"/>
  <c r="CB337" i="12"/>
  <c r="CH337" i="12"/>
  <c r="BV337" i="12"/>
  <c r="BJ323" i="12"/>
  <c r="BD323" i="12"/>
  <c r="BP323" i="12"/>
  <c r="CN323" i="12"/>
  <c r="CH323" i="12"/>
  <c r="CB323" i="12"/>
  <c r="BV323" i="12"/>
  <c r="BD310" i="12"/>
  <c r="BE310" i="12" s="1"/>
  <c r="BJ310" i="12"/>
  <c r="BP310" i="12"/>
  <c r="CN310" i="12"/>
  <c r="CB310" i="12"/>
  <c r="CH310" i="12"/>
  <c r="CI310" i="12" s="1"/>
  <c r="BV310" i="12"/>
  <c r="BJ309" i="12"/>
  <c r="BD309" i="12"/>
  <c r="BP309" i="12"/>
  <c r="CN309" i="12"/>
  <c r="CH309" i="12"/>
  <c r="CB309" i="12"/>
  <c r="BV309" i="12"/>
  <c r="BD275" i="12"/>
  <c r="BJ275" i="12"/>
  <c r="BP275" i="12"/>
  <c r="CN275" i="12"/>
  <c r="CH275" i="12"/>
  <c r="BV275" i="12"/>
  <c r="CB275" i="12"/>
  <c r="BD267" i="12"/>
  <c r="BJ267" i="12"/>
  <c r="CN267" i="12"/>
  <c r="BP267" i="12"/>
  <c r="CH267" i="12"/>
  <c r="CB267" i="12"/>
  <c r="BV267" i="12"/>
  <c r="BD252" i="12"/>
  <c r="BJ252" i="12"/>
  <c r="CN252" i="12"/>
  <c r="BP252" i="12"/>
  <c r="CH252" i="12"/>
  <c r="CB252" i="12"/>
  <c r="BV252" i="12"/>
  <c r="BD239" i="12"/>
  <c r="BJ239" i="12"/>
  <c r="BP239" i="12"/>
  <c r="CN239" i="12"/>
  <c r="CB239" i="12"/>
  <c r="CH239" i="12"/>
  <c r="BV239" i="12"/>
  <c r="BD231" i="12"/>
  <c r="BJ231" i="12"/>
  <c r="BP231" i="12"/>
  <c r="CN231" i="12"/>
  <c r="CB231" i="12"/>
  <c r="CH231" i="12"/>
  <c r="CI231" i="12" s="1"/>
  <c r="BV231" i="12"/>
  <c r="BD220" i="12"/>
  <c r="BJ220" i="12"/>
  <c r="BP220" i="12"/>
  <c r="CN220" i="12"/>
  <c r="CH220" i="12"/>
  <c r="CB220" i="12"/>
  <c r="BV220" i="12"/>
  <c r="BD219" i="12"/>
  <c r="BE219" i="12" s="1"/>
  <c r="BJ219" i="12"/>
  <c r="BK219" i="12" s="1"/>
  <c r="BP219" i="12"/>
  <c r="CN219" i="12"/>
  <c r="CH219" i="12"/>
  <c r="BV219" i="12"/>
  <c r="CB219" i="12"/>
  <c r="CC219" i="12" s="1"/>
  <c r="BD209" i="12"/>
  <c r="BP209" i="12"/>
  <c r="BJ209" i="12"/>
  <c r="CN209" i="12"/>
  <c r="CB209" i="12"/>
  <c r="CH209" i="12"/>
  <c r="BV209" i="12"/>
  <c r="BW209" i="12" s="1"/>
  <c r="BD201" i="12"/>
  <c r="BP201" i="12"/>
  <c r="BJ201" i="12"/>
  <c r="CB201" i="12"/>
  <c r="CC201" i="12" s="1"/>
  <c r="CH201" i="12"/>
  <c r="BV201" i="12"/>
  <c r="CN201" i="12"/>
  <c r="BD192" i="12"/>
  <c r="BJ192" i="12"/>
  <c r="BP192" i="12"/>
  <c r="CN192" i="12"/>
  <c r="CO192" i="12" s="1"/>
  <c r="CH192" i="12"/>
  <c r="BV192" i="12"/>
  <c r="CB192" i="12"/>
  <c r="BD187" i="12"/>
  <c r="BJ187" i="12"/>
  <c r="BP187" i="12"/>
  <c r="CN187" i="12"/>
  <c r="CH187" i="12"/>
  <c r="BV187" i="12"/>
  <c r="CB187" i="12"/>
  <c r="BJ179" i="12"/>
  <c r="BD179" i="12"/>
  <c r="BP179" i="12"/>
  <c r="CN179" i="12"/>
  <c r="CH179" i="12"/>
  <c r="CI179" i="12" s="1"/>
  <c r="CB179" i="12"/>
  <c r="BV179" i="12"/>
  <c r="BD171" i="12"/>
  <c r="BE171" i="12" s="1"/>
  <c r="BJ171" i="12"/>
  <c r="BP171" i="12"/>
  <c r="CN171" i="12"/>
  <c r="CH171" i="12"/>
  <c r="BV171" i="12"/>
  <c r="CB171" i="12"/>
  <c r="BD156" i="12"/>
  <c r="BP156" i="12"/>
  <c r="BJ156" i="12"/>
  <c r="CN156" i="12"/>
  <c r="CH156" i="12"/>
  <c r="CI156" i="12" s="1"/>
  <c r="CB156" i="12"/>
  <c r="BV156" i="12"/>
  <c r="BD140" i="12"/>
  <c r="BP140" i="12"/>
  <c r="BJ140" i="12"/>
  <c r="BK140" i="12" s="1"/>
  <c r="CN140" i="12"/>
  <c r="CH140" i="12"/>
  <c r="CB140" i="12"/>
  <c r="BV140" i="12"/>
  <c r="BD131" i="12"/>
  <c r="BJ131" i="12"/>
  <c r="BP131" i="12"/>
  <c r="CN131" i="12"/>
  <c r="CO131" i="12" s="1"/>
  <c r="CH131" i="12"/>
  <c r="BV131" i="12"/>
  <c r="CB131" i="12"/>
  <c r="CC131" i="12" s="1"/>
  <c r="BD118" i="12"/>
  <c r="BJ118" i="12"/>
  <c r="BP118" i="12"/>
  <c r="CN118" i="12"/>
  <c r="CB118" i="12"/>
  <c r="CH118" i="12"/>
  <c r="BV118" i="12"/>
  <c r="BD104" i="12"/>
  <c r="BJ104" i="12"/>
  <c r="BK104" i="12" s="1"/>
  <c r="BP104" i="12"/>
  <c r="BQ104" i="12" s="1"/>
  <c r="CN104" i="12"/>
  <c r="CH104" i="12"/>
  <c r="BV104" i="12"/>
  <c r="CB104" i="12"/>
  <c r="BD99" i="12"/>
  <c r="BJ99" i="12"/>
  <c r="BP99" i="12"/>
  <c r="CN99" i="12"/>
  <c r="CH99" i="12"/>
  <c r="CB99" i="12"/>
  <c r="BV99" i="12"/>
  <c r="BW99" i="12" s="1"/>
  <c r="BD63" i="12"/>
  <c r="BJ63" i="12"/>
  <c r="BP63" i="12"/>
  <c r="CN63" i="12"/>
  <c r="CB63" i="12"/>
  <c r="CH63" i="12"/>
  <c r="CI63" i="12" s="1"/>
  <c r="BV63" i="12"/>
  <c r="BD46" i="12"/>
  <c r="BJ46" i="12"/>
  <c r="BP46" i="12"/>
  <c r="CN46" i="12"/>
  <c r="CB46" i="12"/>
  <c r="CH46" i="12"/>
  <c r="BV46" i="12"/>
  <c r="BD40" i="12"/>
  <c r="BJ40" i="12"/>
  <c r="BP40" i="12"/>
  <c r="CH40" i="12"/>
  <c r="CN40" i="12"/>
  <c r="BV40" i="12"/>
  <c r="CB40" i="12"/>
  <c r="BJ29" i="12"/>
  <c r="BD29" i="12"/>
  <c r="BE29" i="12" s="1"/>
  <c r="BP29" i="12"/>
  <c r="CN29" i="12"/>
  <c r="CB29" i="12"/>
  <c r="BV29" i="12"/>
  <c r="CH29" i="12"/>
  <c r="BJ21" i="12"/>
  <c r="BD21" i="12"/>
  <c r="BP21" i="12"/>
  <c r="CN21" i="12"/>
  <c r="CB21" i="12"/>
  <c r="CH21" i="12"/>
  <c r="BV21" i="12"/>
  <c r="BD20" i="12"/>
  <c r="BJ20" i="12"/>
  <c r="BK20" i="12" s="1"/>
  <c r="BP20" i="12"/>
  <c r="BQ20" i="12" s="1"/>
  <c r="CH20" i="12"/>
  <c r="CI20" i="12" s="1"/>
  <c r="CN20" i="12"/>
  <c r="CB20" i="12"/>
  <c r="BV20" i="12"/>
  <c r="BD8" i="12"/>
  <c r="BP8" i="12"/>
  <c r="BJ8" i="12"/>
  <c r="BK8" i="12" s="1"/>
  <c r="CH8" i="12"/>
  <c r="CI8" i="12" s="1"/>
  <c r="CN8" i="12"/>
  <c r="CO8" i="12" s="1"/>
  <c r="BV8" i="12"/>
  <c r="CB8" i="12"/>
  <c r="BD1121" i="12"/>
  <c r="BJ1121" i="12"/>
  <c r="BP1121" i="12"/>
  <c r="CH1121" i="12"/>
  <c r="CB1121" i="12"/>
  <c r="CN1121" i="12"/>
  <c r="CO1121" i="12" s="1"/>
  <c r="BV1121" i="12"/>
  <c r="BD1112" i="12"/>
  <c r="BJ1112" i="12"/>
  <c r="BP1112" i="12"/>
  <c r="CN1112" i="12"/>
  <c r="CH1112" i="12"/>
  <c r="CB1112" i="12"/>
  <c r="BV1112" i="12"/>
  <c r="BD779" i="12"/>
  <c r="BE779" i="12" s="1"/>
  <c r="BJ779" i="12"/>
  <c r="CN779" i="12"/>
  <c r="BP779" i="12"/>
  <c r="CH779" i="12"/>
  <c r="CB779" i="12"/>
  <c r="BV779" i="12"/>
  <c r="BD678" i="12"/>
  <c r="BE678" i="12" s="1"/>
  <c r="BJ678" i="12"/>
  <c r="BP678" i="12"/>
  <c r="CN678" i="12"/>
  <c r="CH678" i="12"/>
  <c r="CB678" i="12"/>
  <c r="BV678" i="12"/>
  <c r="BD670" i="12"/>
  <c r="BJ670" i="12"/>
  <c r="CN670" i="12"/>
  <c r="CO670" i="12" s="1"/>
  <c r="BP670" i="12"/>
  <c r="CH670" i="12"/>
  <c r="CB670" i="12"/>
  <c r="BV670" i="12"/>
  <c r="BD593" i="12"/>
  <c r="BJ593" i="12"/>
  <c r="BK593" i="12" s="1"/>
  <c r="BP593" i="12"/>
  <c r="CN593" i="12"/>
  <c r="CH593" i="12"/>
  <c r="BV593" i="12"/>
  <c r="BW593" i="12" s="1"/>
  <c r="CB593" i="12"/>
  <c r="BD470" i="12"/>
  <c r="BJ470" i="12"/>
  <c r="BP470" i="12"/>
  <c r="CN470" i="12"/>
  <c r="CH470" i="12"/>
  <c r="CB470" i="12"/>
  <c r="BV470" i="12"/>
  <c r="BD463" i="12"/>
  <c r="BP463" i="12"/>
  <c r="BJ463" i="12"/>
  <c r="BK463" i="12" s="1"/>
  <c r="CN463" i="12"/>
  <c r="CH463" i="12"/>
  <c r="BV463" i="12"/>
  <c r="BW463" i="12" s="1"/>
  <c r="CB463" i="12"/>
  <c r="BD394" i="12"/>
  <c r="BJ394" i="12"/>
  <c r="BP394" i="12"/>
  <c r="CN394" i="12"/>
  <c r="CH394" i="12"/>
  <c r="BV394" i="12"/>
  <c r="CB394" i="12"/>
  <c r="BD380" i="12"/>
  <c r="BE380" i="12" s="1"/>
  <c r="BJ380" i="12"/>
  <c r="CN380" i="12"/>
  <c r="CO380" i="12" s="1"/>
  <c r="BP380" i="12"/>
  <c r="CH380" i="12"/>
  <c r="BV380" i="12"/>
  <c r="CB380" i="12"/>
  <c r="CC380" i="12" s="1"/>
  <c r="BD346" i="12"/>
  <c r="BE346" i="12" s="1"/>
  <c r="BJ346" i="12"/>
  <c r="BP346" i="12"/>
  <c r="CN346" i="12"/>
  <c r="CB346" i="12"/>
  <c r="CH346" i="12"/>
  <c r="BV346" i="12"/>
  <c r="BD336" i="12"/>
  <c r="BJ336" i="12"/>
  <c r="BP336" i="12"/>
  <c r="CN336" i="12"/>
  <c r="CO336" i="12" s="1"/>
  <c r="CH336" i="12"/>
  <c r="CB336" i="12"/>
  <c r="BV336" i="12"/>
  <c r="BD227" i="12"/>
  <c r="BE227" i="12" s="1"/>
  <c r="BJ227" i="12"/>
  <c r="BK227" i="12" s="1"/>
  <c r="BP227" i="12"/>
  <c r="CN227" i="12"/>
  <c r="CH227" i="12"/>
  <c r="CB227" i="12"/>
  <c r="BV227" i="12"/>
  <c r="BD208" i="12"/>
  <c r="BJ208" i="12"/>
  <c r="BP208" i="12"/>
  <c r="BQ208" i="12" s="1"/>
  <c r="CN208" i="12"/>
  <c r="CO208" i="12" s="1"/>
  <c r="CH208" i="12"/>
  <c r="BV208" i="12"/>
  <c r="CB208" i="12"/>
  <c r="BD186" i="12"/>
  <c r="BJ186" i="12"/>
  <c r="BK186" i="12" s="1"/>
  <c r="BP186" i="12"/>
  <c r="CN186" i="12"/>
  <c r="CB186" i="12"/>
  <c r="CH186" i="12"/>
  <c r="BV186" i="12"/>
  <c r="BJ85" i="12"/>
  <c r="BK85" i="12" s="1"/>
  <c r="BD85" i="12"/>
  <c r="BP85" i="12"/>
  <c r="CN85" i="12"/>
  <c r="CH85" i="12"/>
  <c r="CI85" i="12" s="1"/>
  <c r="BV85" i="12"/>
  <c r="CB85" i="12"/>
  <c r="BD79" i="12"/>
  <c r="BJ79" i="12"/>
  <c r="BP79" i="12"/>
  <c r="CN79" i="12"/>
  <c r="CB79" i="12"/>
  <c r="CC79" i="12" s="1"/>
  <c r="CH79" i="12"/>
  <c r="CI79" i="12" s="1"/>
  <c r="BV79" i="12"/>
  <c r="BW79" i="12" s="1"/>
  <c r="BD19" i="12"/>
  <c r="BJ19" i="12"/>
  <c r="BP19" i="12"/>
  <c r="BQ19" i="12" s="1"/>
  <c r="CN19" i="12"/>
  <c r="CO19" i="12" s="1"/>
  <c r="CH19" i="12"/>
  <c r="CB19" i="12"/>
  <c r="CC19" i="12" s="1"/>
  <c r="BV19" i="12"/>
  <c r="BD1122" i="12"/>
  <c r="BE1122" i="12" s="1"/>
  <c r="BJ1122" i="12"/>
  <c r="CN1122" i="12"/>
  <c r="BP1122" i="12"/>
  <c r="CH1122" i="12"/>
  <c r="CB1122" i="12"/>
  <c r="BV1122" i="12"/>
  <c r="BD1061" i="12"/>
  <c r="BE1061" i="12" s="1"/>
  <c r="BJ1061" i="12"/>
  <c r="BK1061" i="12" s="1"/>
  <c r="BP1061" i="12"/>
  <c r="CN1061" i="12"/>
  <c r="CH1061" i="12"/>
  <c r="CI1061" i="12" s="1"/>
  <c r="CB1061" i="12"/>
  <c r="BV1061" i="12"/>
  <c r="BD1053" i="12"/>
  <c r="BE1053" i="12" s="1"/>
  <c r="BJ1053" i="12"/>
  <c r="BK1053" i="12" s="1"/>
  <c r="BP1053" i="12"/>
  <c r="CH1053" i="12"/>
  <c r="CB1053" i="12"/>
  <c r="BV1053" i="12"/>
  <c r="CN1053" i="12"/>
  <c r="BD1045" i="12"/>
  <c r="BJ1045" i="12"/>
  <c r="BK1045" i="12" s="1"/>
  <c r="BP1045" i="12"/>
  <c r="CH1045" i="12"/>
  <c r="CI1045" i="12" s="1"/>
  <c r="CN1045" i="12"/>
  <c r="CB1045" i="12"/>
  <c r="BV1045" i="12"/>
  <c r="BW1045" i="12" s="1"/>
  <c r="BD1037" i="12"/>
  <c r="BE1037" i="12" s="1"/>
  <c r="BJ1037" i="12"/>
  <c r="BK1037" i="12" s="1"/>
  <c r="BP1037" i="12"/>
  <c r="CN1037" i="12"/>
  <c r="CH1037" i="12"/>
  <c r="CI1037" i="12" s="1"/>
  <c r="CB1037" i="12"/>
  <c r="BV1037" i="12"/>
  <c r="BD1017" i="12"/>
  <c r="BJ1017" i="12"/>
  <c r="BP1017" i="12"/>
  <c r="CN1017" i="12"/>
  <c r="CH1017" i="12"/>
  <c r="CI1017" i="12" s="1"/>
  <c r="CB1017" i="12"/>
  <c r="BV1017" i="12"/>
  <c r="BD999" i="12"/>
  <c r="BJ999" i="12"/>
  <c r="BP999" i="12"/>
  <c r="CN999" i="12"/>
  <c r="CH999" i="12"/>
  <c r="CI999" i="12" s="1"/>
  <c r="CB999" i="12"/>
  <c r="CC999" i="12" s="1"/>
  <c r="BV999" i="12"/>
  <c r="BW999" i="12" s="1"/>
  <c r="BD920" i="12"/>
  <c r="BP920" i="12"/>
  <c r="BJ920" i="12"/>
  <c r="CH920" i="12"/>
  <c r="CB920" i="12"/>
  <c r="CN920" i="12"/>
  <c r="BV920" i="12"/>
  <c r="BD1105" i="12"/>
  <c r="BJ1105" i="12"/>
  <c r="BP1105" i="12"/>
  <c r="CN1105" i="12"/>
  <c r="CB1105" i="12"/>
  <c r="BV1105" i="12"/>
  <c r="CH1105" i="12"/>
  <c r="CI1105" i="12" s="1"/>
  <c r="BJ1097" i="12"/>
  <c r="BK1097" i="12" s="1"/>
  <c r="BD1097" i="12"/>
  <c r="BP1097" i="12"/>
  <c r="CN1097" i="12"/>
  <c r="CH1097" i="12"/>
  <c r="CI1097" i="12" s="1"/>
  <c r="CB1097" i="12"/>
  <c r="BV1097" i="12"/>
  <c r="BD1080" i="12"/>
  <c r="BJ1080" i="12"/>
  <c r="BP1080" i="12"/>
  <c r="CN1080" i="12"/>
  <c r="CH1080" i="12"/>
  <c r="CB1080" i="12"/>
  <c r="BV1080" i="12"/>
  <c r="BD1069" i="12"/>
  <c r="BJ1069" i="12"/>
  <c r="BK1069" i="12" s="1"/>
  <c r="BP1069" i="12"/>
  <c r="CH1069" i="12"/>
  <c r="CI1069" i="12" s="1"/>
  <c r="CN1069" i="12"/>
  <c r="CB1069" i="12"/>
  <c r="BV1069" i="12"/>
  <c r="BD1062" i="12"/>
  <c r="BJ1062" i="12"/>
  <c r="CN1062" i="12"/>
  <c r="CO1062" i="12" s="1"/>
  <c r="BP1062" i="12"/>
  <c r="BQ1062" i="12" s="1"/>
  <c r="CB1062" i="12"/>
  <c r="CH1062" i="12"/>
  <c r="BV1062" i="12"/>
  <c r="BD1054" i="12"/>
  <c r="BJ1054" i="12"/>
  <c r="CN1054" i="12"/>
  <c r="BP1054" i="12"/>
  <c r="CB1054" i="12"/>
  <c r="BV1054" i="12"/>
  <c r="CH1054" i="12"/>
  <c r="BJ1046" i="12"/>
  <c r="BD1046" i="12"/>
  <c r="CN1046" i="12"/>
  <c r="BP1046" i="12"/>
  <c r="CB1046" i="12"/>
  <c r="CH1046" i="12"/>
  <c r="BV1046" i="12"/>
  <c r="BJ1038" i="12"/>
  <c r="BD1038" i="12"/>
  <c r="CN1038" i="12"/>
  <c r="CO1038" i="12" s="1"/>
  <c r="BP1038" i="12"/>
  <c r="CH1038" i="12"/>
  <c r="CB1038" i="12"/>
  <c r="BV1038" i="12"/>
  <c r="BD1027" i="12"/>
  <c r="BJ1027" i="12"/>
  <c r="CN1027" i="12"/>
  <c r="BP1027" i="12"/>
  <c r="CH1027" i="12"/>
  <c r="CB1027" i="12"/>
  <c r="BV1027" i="12"/>
  <c r="BD1019" i="12"/>
  <c r="BJ1019" i="12"/>
  <c r="BK1019" i="12" s="1"/>
  <c r="CN1019" i="12"/>
  <c r="BP1019" i="12"/>
  <c r="CH1019" i="12"/>
  <c r="CI1019" i="12" s="1"/>
  <c r="CB1019" i="12"/>
  <c r="BV1019" i="12"/>
  <c r="BD1018" i="12"/>
  <c r="BE1018" i="12" s="1"/>
  <c r="BJ1018" i="12"/>
  <c r="BP1018" i="12"/>
  <c r="CN1018" i="12"/>
  <c r="CH1018" i="12"/>
  <c r="CB1018" i="12"/>
  <c r="CC1018" i="12" s="1"/>
  <c r="BV1018" i="12"/>
  <c r="BD1010" i="12"/>
  <c r="BJ1010" i="12"/>
  <c r="BP1010" i="12"/>
  <c r="BQ1010" i="12" s="1"/>
  <c r="CN1010" i="12"/>
  <c r="CO1010" i="12" s="1"/>
  <c r="CH1010" i="12"/>
  <c r="CB1010" i="12"/>
  <c r="BV1010" i="12"/>
  <c r="BJ1001" i="12"/>
  <c r="BD1001" i="12"/>
  <c r="BP1001" i="12"/>
  <c r="CN1001" i="12"/>
  <c r="CH1001" i="12"/>
  <c r="CB1001" i="12"/>
  <c r="BV1001" i="12"/>
  <c r="BD973" i="12"/>
  <c r="BJ973" i="12"/>
  <c r="BP973" i="12"/>
  <c r="BQ973" i="12" s="1"/>
  <c r="CH973" i="12"/>
  <c r="CI973" i="12" s="1"/>
  <c r="CN973" i="12"/>
  <c r="CB973" i="12"/>
  <c r="BV973" i="12"/>
  <c r="BD971" i="12"/>
  <c r="BE971" i="12" s="1"/>
  <c r="BJ971" i="12"/>
  <c r="CN971" i="12"/>
  <c r="BP971" i="12"/>
  <c r="CH971" i="12"/>
  <c r="CB971" i="12"/>
  <c r="CC971" i="12" s="1"/>
  <c r="BV971" i="12"/>
  <c r="BJ969" i="12"/>
  <c r="BD969" i="12"/>
  <c r="BP969" i="12"/>
  <c r="CN969" i="12"/>
  <c r="CH969" i="12"/>
  <c r="CB969" i="12"/>
  <c r="BV969" i="12"/>
  <c r="BD963" i="12"/>
  <c r="BE963" i="12" s="1"/>
  <c r="BJ963" i="12"/>
  <c r="CN963" i="12"/>
  <c r="BP963" i="12"/>
  <c r="CH963" i="12"/>
  <c r="CI963" i="12" s="1"/>
  <c r="CB963" i="12"/>
  <c r="BV963" i="12"/>
  <c r="BW963" i="12" s="1"/>
  <c r="BD958" i="12"/>
  <c r="BE958" i="12" s="1"/>
  <c r="BJ958" i="12"/>
  <c r="BP958" i="12"/>
  <c r="CN958" i="12"/>
  <c r="CH958" i="12"/>
  <c r="CB958" i="12"/>
  <c r="BV958" i="12"/>
  <c r="BD951" i="12"/>
  <c r="BJ951" i="12"/>
  <c r="BP951" i="12"/>
  <c r="CN951" i="12"/>
  <c r="CH951" i="12"/>
  <c r="CB951" i="12"/>
  <c r="BV951" i="12"/>
  <c r="BD945" i="12"/>
  <c r="BJ945" i="12"/>
  <c r="BK945" i="12" s="1"/>
  <c r="BP945" i="12"/>
  <c r="CN945" i="12"/>
  <c r="CO945" i="12" s="1"/>
  <c r="CH945" i="12"/>
  <c r="CB945" i="12"/>
  <c r="BV945" i="12"/>
  <c r="BD938" i="12"/>
  <c r="BE938" i="12" s="1"/>
  <c r="BJ938" i="12"/>
  <c r="BP938" i="12"/>
  <c r="CN938" i="12"/>
  <c r="CO938" i="12" s="1"/>
  <c r="CH938" i="12"/>
  <c r="CB938" i="12"/>
  <c r="BV938" i="12"/>
  <c r="BW938" i="12" s="1"/>
  <c r="BD933" i="12"/>
  <c r="BJ933" i="12"/>
  <c r="BP933" i="12"/>
  <c r="CH933" i="12"/>
  <c r="CN933" i="12"/>
  <c r="CO933" i="12" s="1"/>
  <c r="CB933" i="12"/>
  <c r="BV933" i="12"/>
  <c r="BD928" i="12"/>
  <c r="BJ928" i="12"/>
  <c r="BP928" i="12"/>
  <c r="CN928" i="12"/>
  <c r="CH928" i="12"/>
  <c r="CB928" i="12"/>
  <c r="BV928" i="12"/>
  <c r="BD921" i="12"/>
  <c r="BJ921" i="12"/>
  <c r="BP921" i="12"/>
  <c r="CN921" i="12"/>
  <c r="CH921" i="12"/>
  <c r="CB921" i="12"/>
  <c r="BV921" i="12"/>
  <c r="BD913" i="12"/>
  <c r="BJ913" i="12"/>
  <c r="BP913" i="12"/>
  <c r="BQ913" i="12" s="1"/>
  <c r="CN913" i="12"/>
  <c r="CH913" i="12"/>
  <c r="CB913" i="12"/>
  <c r="BV913" i="12"/>
  <c r="BD891" i="12"/>
  <c r="BE891" i="12" s="1"/>
  <c r="BJ891" i="12"/>
  <c r="CN891" i="12"/>
  <c r="BP891" i="12"/>
  <c r="CH891" i="12"/>
  <c r="CB891" i="12"/>
  <c r="BV891" i="12"/>
  <c r="BD878" i="12"/>
  <c r="BE878" i="12" s="1"/>
  <c r="BJ878" i="12"/>
  <c r="BK878" i="12" s="1"/>
  <c r="BP878" i="12"/>
  <c r="CN878" i="12"/>
  <c r="CH878" i="12"/>
  <c r="CB878" i="12"/>
  <c r="BV878" i="12"/>
  <c r="BD876" i="12"/>
  <c r="BJ876" i="12"/>
  <c r="BK876" i="12" s="1"/>
  <c r="CN876" i="12"/>
  <c r="CH876" i="12"/>
  <c r="CI876" i="12" s="1"/>
  <c r="BP876" i="12"/>
  <c r="CB876" i="12"/>
  <c r="BV876" i="12"/>
  <c r="BD871" i="12"/>
  <c r="BJ871" i="12"/>
  <c r="BP871" i="12"/>
  <c r="BQ871" i="12" s="1"/>
  <c r="CN871" i="12"/>
  <c r="CO871" i="12" s="1"/>
  <c r="CH871" i="12"/>
  <c r="CI871" i="12" s="1"/>
  <c r="CB871" i="12"/>
  <c r="CC871" i="12" s="1"/>
  <c r="BV871" i="12"/>
  <c r="BD859" i="12"/>
  <c r="BE859" i="12" s="1"/>
  <c r="BJ859" i="12"/>
  <c r="CN859" i="12"/>
  <c r="BP859" i="12"/>
  <c r="CH859" i="12"/>
  <c r="CB859" i="12"/>
  <c r="BV859" i="12"/>
  <c r="BD843" i="12"/>
  <c r="BJ843" i="12"/>
  <c r="CN843" i="12"/>
  <c r="BP843" i="12"/>
  <c r="CH843" i="12"/>
  <c r="CB843" i="12"/>
  <c r="BV843" i="12"/>
  <c r="BD837" i="12"/>
  <c r="BJ837" i="12"/>
  <c r="BP837" i="12"/>
  <c r="CH837" i="12"/>
  <c r="CB837" i="12"/>
  <c r="CN837" i="12"/>
  <c r="CO837" i="12" s="1"/>
  <c r="BV837" i="12"/>
  <c r="BD831" i="12"/>
  <c r="BE831" i="12" s="1"/>
  <c r="BJ831" i="12"/>
  <c r="BP831" i="12"/>
  <c r="CN831" i="12"/>
  <c r="CH831" i="12"/>
  <c r="CB831" i="12"/>
  <c r="BV831" i="12"/>
  <c r="BD829" i="12"/>
  <c r="BE829" i="12" s="1"/>
  <c r="BJ829" i="12"/>
  <c r="BP829" i="12"/>
  <c r="BQ829" i="12" s="1"/>
  <c r="CN829" i="12"/>
  <c r="CH829" i="12"/>
  <c r="CB829" i="12"/>
  <c r="BV829" i="12"/>
  <c r="BD807" i="12"/>
  <c r="BJ807" i="12"/>
  <c r="BP807" i="12"/>
  <c r="CN807" i="12"/>
  <c r="CO807" i="12" s="1"/>
  <c r="CH807" i="12"/>
  <c r="CB807" i="12"/>
  <c r="BV807" i="12"/>
  <c r="BD805" i="12"/>
  <c r="BJ805" i="12"/>
  <c r="BP805" i="12"/>
  <c r="CN805" i="12"/>
  <c r="CH805" i="12"/>
  <c r="CB805" i="12"/>
  <c r="BV805" i="12"/>
  <c r="BD751" i="12"/>
  <c r="BJ751" i="12"/>
  <c r="CN751" i="12"/>
  <c r="CH751" i="12"/>
  <c r="BP751" i="12"/>
  <c r="BQ751" i="12" s="1"/>
  <c r="CB751" i="12"/>
  <c r="CC751" i="12" s="1"/>
  <c r="BV751" i="12"/>
  <c r="BD742" i="12"/>
  <c r="BJ742" i="12"/>
  <c r="BP742" i="12"/>
  <c r="BQ742" i="12" s="1"/>
  <c r="CN742" i="12"/>
  <c r="CO742" i="12" s="1"/>
  <c r="CH742" i="12"/>
  <c r="CB742" i="12"/>
  <c r="BV742" i="12"/>
  <c r="BD730" i="12"/>
  <c r="BJ730" i="12"/>
  <c r="BP730" i="12"/>
  <c r="CN730" i="12"/>
  <c r="BV730" i="12"/>
  <c r="CH730" i="12"/>
  <c r="CB730" i="12"/>
  <c r="BD720" i="12"/>
  <c r="BE720" i="12" s="1"/>
  <c r="BJ720" i="12"/>
  <c r="BP720" i="12"/>
  <c r="CN720" i="12"/>
  <c r="CH720" i="12"/>
  <c r="BV720" i="12"/>
  <c r="BW720" i="12" s="1"/>
  <c r="CB720" i="12"/>
  <c r="BD717" i="12"/>
  <c r="BJ717" i="12"/>
  <c r="BP717" i="12"/>
  <c r="CN717" i="12"/>
  <c r="CH717" i="12"/>
  <c r="CB717" i="12"/>
  <c r="BV717" i="12"/>
  <c r="BD708" i="12"/>
  <c r="BJ708" i="12"/>
  <c r="BP708" i="12"/>
  <c r="CN708" i="12"/>
  <c r="CH708" i="12"/>
  <c r="BV708" i="12"/>
  <c r="CB708" i="12"/>
  <c r="BD697" i="12"/>
  <c r="BJ697" i="12"/>
  <c r="BP697" i="12"/>
  <c r="CN697" i="12"/>
  <c r="CH697" i="12"/>
  <c r="BV697" i="12"/>
  <c r="CB697" i="12"/>
  <c r="BD695" i="12"/>
  <c r="BJ695" i="12"/>
  <c r="BP695" i="12"/>
  <c r="BQ695" i="12" s="1"/>
  <c r="CN695" i="12"/>
  <c r="CH695" i="12"/>
  <c r="BV695" i="12"/>
  <c r="BW695" i="12" s="1"/>
  <c r="CB695" i="12"/>
  <c r="BD686" i="12"/>
  <c r="BJ686" i="12"/>
  <c r="CN686" i="12"/>
  <c r="BP686" i="12"/>
  <c r="BQ686" i="12" s="1"/>
  <c r="CH686" i="12"/>
  <c r="CI686" i="12" s="1"/>
  <c r="CB686" i="12"/>
  <c r="BV686" i="12"/>
  <c r="BD685" i="12"/>
  <c r="BJ685" i="12"/>
  <c r="BP685" i="12"/>
  <c r="CH685" i="12"/>
  <c r="CB685" i="12"/>
  <c r="CN685" i="12"/>
  <c r="BV685" i="12"/>
  <c r="BD672" i="12"/>
  <c r="BJ672" i="12"/>
  <c r="BP672" i="12"/>
  <c r="CH672" i="12"/>
  <c r="CN672" i="12"/>
  <c r="BV672" i="12"/>
  <c r="CB672" i="12"/>
  <c r="CC672" i="12" s="1"/>
  <c r="BD664" i="12"/>
  <c r="BJ664" i="12"/>
  <c r="BP664" i="12"/>
  <c r="CN664" i="12"/>
  <c r="CH664" i="12"/>
  <c r="BV664" i="12"/>
  <c r="CB664" i="12"/>
  <c r="BD662" i="12"/>
  <c r="BJ662" i="12"/>
  <c r="BP662" i="12"/>
  <c r="CN662" i="12"/>
  <c r="CH662" i="12"/>
  <c r="CB662" i="12"/>
  <c r="BV662" i="12"/>
  <c r="BD654" i="12"/>
  <c r="BJ654" i="12"/>
  <c r="BP654" i="12"/>
  <c r="CN654" i="12"/>
  <c r="CH654" i="12"/>
  <c r="CB654" i="12"/>
  <c r="BV654" i="12"/>
  <c r="BD633" i="12"/>
  <c r="BJ633" i="12"/>
  <c r="BK633" i="12" s="1"/>
  <c r="BP633" i="12"/>
  <c r="CN633" i="12"/>
  <c r="CH633" i="12"/>
  <c r="BV633" i="12"/>
  <c r="CB633" i="12"/>
  <c r="BD612" i="12"/>
  <c r="BJ612" i="12"/>
  <c r="BP612" i="12"/>
  <c r="BQ612" i="12" s="1"/>
  <c r="CN612" i="12"/>
  <c r="CH612" i="12"/>
  <c r="BV612" i="12"/>
  <c r="CB612" i="12"/>
  <c r="BD602" i="12"/>
  <c r="BJ602" i="12"/>
  <c r="BP602" i="12"/>
  <c r="BQ602" i="12" s="1"/>
  <c r="CN602" i="12"/>
  <c r="CO602" i="12" s="1"/>
  <c r="CH602" i="12"/>
  <c r="BV602" i="12"/>
  <c r="CB602" i="12"/>
  <c r="BJ595" i="12"/>
  <c r="BD595" i="12"/>
  <c r="CN595" i="12"/>
  <c r="BP595" i="12"/>
  <c r="BQ595" i="12" s="1"/>
  <c r="CH595" i="12"/>
  <c r="CI595" i="12" s="1"/>
  <c r="BV595" i="12"/>
  <c r="BW595" i="12" s="1"/>
  <c r="CB595" i="12"/>
  <c r="BD586" i="12"/>
  <c r="BJ586" i="12"/>
  <c r="BP586" i="12"/>
  <c r="CN586" i="12"/>
  <c r="CH586" i="12"/>
  <c r="CI586" i="12" s="1"/>
  <c r="BV586" i="12"/>
  <c r="CB586" i="12"/>
  <c r="BD581" i="12"/>
  <c r="BJ581" i="12"/>
  <c r="BP581" i="12"/>
  <c r="CH581" i="12"/>
  <c r="CN581" i="12"/>
  <c r="CB581" i="12"/>
  <c r="BV581" i="12"/>
  <c r="BD578" i="12"/>
  <c r="BJ578" i="12"/>
  <c r="BP578" i="12"/>
  <c r="CN578" i="12"/>
  <c r="BV578" i="12"/>
  <c r="CB578" i="12"/>
  <c r="CH578" i="12"/>
  <c r="CI578" i="12" s="1"/>
  <c r="BJ573" i="12"/>
  <c r="BK573" i="12" s="1"/>
  <c r="BD573" i="12"/>
  <c r="BP573" i="12"/>
  <c r="CN573" i="12"/>
  <c r="CH573" i="12"/>
  <c r="CB573" i="12"/>
  <c r="BV573" i="12"/>
  <c r="BD572" i="12"/>
  <c r="BE572" i="12" s="1"/>
  <c r="BJ572" i="12"/>
  <c r="BP572" i="12"/>
  <c r="CN572" i="12"/>
  <c r="CH572" i="12"/>
  <c r="BV572" i="12"/>
  <c r="BW572" i="12" s="1"/>
  <c r="CB572" i="12"/>
  <c r="BD553" i="12"/>
  <c r="BJ553" i="12"/>
  <c r="BP553" i="12"/>
  <c r="CN553" i="12"/>
  <c r="CH553" i="12"/>
  <c r="BV553" i="12"/>
  <c r="CB553" i="12"/>
  <c r="BD541" i="12"/>
  <c r="BE541" i="12" s="1"/>
  <c r="BJ541" i="12"/>
  <c r="BP541" i="12"/>
  <c r="CH541" i="12"/>
  <c r="CN541" i="12"/>
  <c r="CB541" i="12"/>
  <c r="BV541" i="12"/>
  <c r="BD539" i="12"/>
  <c r="BJ539" i="12"/>
  <c r="CN539" i="12"/>
  <c r="BP539" i="12"/>
  <c r="BQ539" i="12" s="1"/>
  <c r="CH539" i="12"/>
  <c r="BV539" i="12"/>
  <c r="CB539" i="12"/>
  <c r="BD537" i="12"/>
  <c r="BJ537" i="12"/>
  <c r="BP537" i="12"/>
  <c r="CN537" i="12"/>
  <c r="CH537" i="12"/>
  <c r="BV537" i="12"/>
  <c r="CB537" i="12"/>
  <c r="BD483" i="12"/>
  <c r="BJ483" i="12"/>
  <c r="BP483" i="12"/>
  <c r="CN483" i="12"/>
  <c r="CH483" i="12"/>
  <c r="BV483" i="12"/>
  <c r="CB483" i="12"/>
  <c r="BD478" i="12"/>
  <c r="BE478" i="12" s="1"/>
  <c r="BJ478" i="12"/>
  <c r="CN478" i="12"/>
  <c r="BP478" i="12"/>
  <c r="CH478" i="12"/>
  <c r="CB478" i="12"/>
  <c r="BV478" i="12"/>
  <c r="BD465" i="12"/>
  <c r="BE465" i="12" s="1"/>
  <c r="BJ465" i="12"/>
  <c r="BP465" i="12"/>
  <c r="CN465" i="12"/>
  <c r="CH465" i="12"/>
  <c r="BV465" i="12"/>
  <c r="CB465" i="12"/>
  <c r="BD448" i="12"/>
  <c r="BP448" i="12"/>
  <c r="BQ448" i="12" s="1"/>
  <c r="BJ448" i="12"/>
  <c r="CN448" i="12"/>
  <c r="CH448" i="12"/>
  <c r="BV448" i="12"/>
  <c r="CB448" i="12"/>
  <c r="BD444" i="12"/>
  <c r="BJ444" i="12"/>
  <c r="BP444" i="12"/>
  <c r="CN444" i="12"/>
  <c r="CH444" i="12"/>
  <c r="BV444" i="12"/>
  <c r="CB444" i="12"/>
  <c r="BD425" i="12"/>
  <c r="BJ425" i="12"/>
  <c r="BP425" i="12"/>
  <c r="CN425" i="12"/>
  <c r="CH425" i="12"/>
  <c r="BV425" i="12"/>
  <c r="CB425" i="12"/>
  <c r="BD416" i="12"/>
  <c r="BJ416" i="12"/>
  <c r="BP416" i="12"/>
  <c r="BQ416" i="12" s="1"/>
  <c r="CN416" i="12"/>
  <c r="CO416" i="12" s="1"/>
  <c r="CH416" i="12"/>
  <c r="BV416" i="12"/>
  <c r="BW416" i="12" s="1"/>
  <c r="CB416" i="12"/>
  <c r="BD408" i="12"/>
  <c r="BJ408" i="12"/>
  <c r="BP408" i="12"/>
  <c r="CN408" i="12"/>
  <c r="CH408" i="12"/>
  <c r="BV408" i="12"/>
  <c r="CB408" i="12"/>
  <c r="BD396" i="12"/>
  <c r="BP396" i="12"/>
  <c r="BJ396" i="12"/>
  <c r="CN396" i="12"/>
  <c r="CH396" i="12"/>
  <c r="BV396" i="12"/>
  <c r="CB396" i="12"/>
  <c r="CC396" i="12" s="1"/>
  <c r="BD387" i="12"/>
  <c r="BJ387" i="12"/>
  <c r="BP387" i="12"/>
  <c r="CN387" i="12"/>
  <c r="CH387" i="12"/>
  <c r="BV387" i="12"/>
  <c r="CB387" i="12"/>
  <c r="BD383" i="12"/>
  <c r="BJ383" i="12"/>
  <c r="BP383" i="12"/>
  <c r="CN383" i="12"/>
  <c r="CH383" i="12"/>
  <c r="BV383" i="12"/>
  <c r="CB383" i="12"/>
  <c r="BD382" i="12"/>
  <c r="BE382" i="12" s="1"/>
  <c r="BJ382" i="12"/>
  <c r="BP382" i="12"/>
  <c r="CN382" i="12"/>
  <c r="CH382" i="12"/>
  <c r="CB382" i="12"/>
  <c r="BV382" i="12"/>
  <c r="BW382" i="12" s="1"/>
  <c r="BD374" i="12"/>
  <c r="BJ374" i="12"/>
  <c r="BK374" i="12" s="1"/>
  <c r="BP374" i="12"/>
  <c r="BQ374" i="12" s="1"/>
  <c r="CN374" i="12"/>
  <c r="CO374" i="12" s="1"/>
  <c r="CH374" i="12"/>
  <c r="CB374" i="12"/>
  <c r="BV374" i="12"/>
  <c r="BD371" i="12"/>
  <c r="BJ371" i="12"/>
  <c r="BP371" i="12"/>
  <c r="BQ371" i="12" s="1"/>
  <c r="CN371" i="12"/>
  <c r="CO371" i="12" s="1"/>
  <c r="CH371" i="12"/>
  <c r="CI371" i="12" s="1"/>
  <c r="BV371" i="12"/>
  <c r="CB371" i="12"/>
  <c r="BD366" i="12"/>
  <c r="BJ366" i="12"/>
  <c r="BP366" i="12"/>
  <c r="BQ366" i="12" s="1"/>
  <c r="CN366" i="12"/>
  <c r="CB366" i="12"/>
  <c r="CH366" i="12"/>
  <c r="BV366" i="12"/>
  <c r="BD356" i="12"/>
  <c r="BJ356" i="12"/>
  <c r="BK356" i="12" s="1"/>
  <c r="BP356" i="12"/>
  <c r="CN356" i="12"/>
  <c r="CH356" i="12"/>
  <c r="CB356" i="12"/>
  <c r="CC356" i="12" s="1"/>
  <c r="BV356" i="12"/>
  <c r="BD348" i="12"/>
  <c r="BJ348" i="12"/>
  <c r="BK348" i="12" s="1"/>
  <c r="BP348" i="12"/>
  <c r="BQ348" i="12" s="1"/>
  <c r="CN348" i="12"/>
  <c r="CH348" i="12"/>
  <c r="CB348" i="12"/>
  <c r="BV348" i="12"/>
  <c r="BD330" i="12"/>
  <c r="BJ330" i="12"/>
  <c r="BP330" i="12"/>
  <c r="CN330" i="12"/>
  <c r="CB330" i="12"/>
  <c r="CC330" i="12" s="1"/>
  <c r="BV330" i="12"/>
  <c r="CH330" i="12"/>
  <c r="CI330" i="12" s="1"/>
  <c r="BD324" i="12"/>
  <c r="BP324" i="12"/>
  <c r="BJ324" i="12"/>
  <c r="CN324" i="12"/>
  <c r="CH324" i="12"/>
  <c r="CB324" i="12"/>
  <c r="BV324" i="12"/>
  <c r="BD278" i="12"/>
  <c r="BJ278" i="12"/>
  <c r="BP278" i="12"/>
  <c r="BQ278" i="12" s="1"/>
  <c r="CN278" i="12"/>
  <c r="CB278" i="12"/>
  <c r="CH278" i="12"/>
  <c r="BV278" i="12"/>
  <c r="BJ277" i="12"/>
  <c r="BD277" i="12"/>
  <c r="BE277" i="12" s="1"/>
  <c r="BP277" i="12"/>
  <c r="CN277" i="12"/>
  <c r="CH277" i="12"/>
  <c r="CB277" i="12"/>
  <c r="BV277" i="12"/>
  <c r="BD268" i="12"/>
  <c r="BP268" i="12"/>
  <c r="BJ268" i="12"/>
  <c r="CN268" i="12"/>
  <c r="CH268" i="12"/>
  <c r="CB268" i="12"/>
  <c r="BV268" i="12"/>
  <c r="BW268" i="12" s="1"/>
  <c r="BD265" i="12"/>
  <c r="BJ265" i="12"/>
  <c r="BP265" i="12"/>
  <c r="CB265" i="12"/>
  <c r="CN265" i="12"/>
  <c r="CH265" i="12"/>
  <c r="CI265" i="12" s="1"/>
  <c r="BV265" i="12"/>
  <c r="BJ261" i="12"/>
  <c r="BD261" i="12"/>
  <c r="BP261" i="12"/>
  <c r="CN261" i="12"/>
  <c r="CH261" i="12"/>
  <c r="CI261" i="12" s="1"/>
  <c r="BV261" i="12"/>
  <c r="CB261" i="12"/>
  <c r="BJ253" i="12"/>
  <c r="BD253" i="12"/>
  <c r="BP253" i="12"/>
  <c r="CN253" i="12"/>
  <c r="CH253" i="12"/>
  <c r="CB253" i="12"/>
  <c r="BV253" i="12"/>
  <c r="BD240" i="12"/>
  <c r="BJ240" i="12"/>
  <c r="BP240" i="12"/>
  <c r="CN240" i="12"/>
  <c r="CO240" i="12" s="1"/>
  <c r="CH240" i="12"/>
  <c r="BV240" i="12"/>
  <c r="CB240" i="12"/>
  <c r="BD232" i="12"/>
  <c r="BP232" i="12"/>
  <c r="BJ232" i="12"/>
  <c r="CN232" i="12"/>
  <c r="CH232" i="12"/>
  <c r="BV232" i="12"/>
  <c r="CB232" i="12"/>
  <c r="BJ221" i="12"/>
  <c r="BD221" i="12"/>
  <c r="BP221" i="12"/>
  <c r="CN221" i="12"/>
  <c r="CH221" i="12"/>
  <c r="CI221" i="12" s="1"/>
  <c r="CB221" i="12"/>
  <c r="BV221" i="12"/>
  <c r="BW221" i="12" s="1"/>
  <c r="BD210" i="12"/>
  <c r="BJ210" i="12"/>
  <c r="BP210" i="12"/>
  <c r="CN210" i="12"/>
  <c r="CB210" i="12"/>
  <c r="BV210" i="12"/>
  <c r="CH210" i="12"/>
  <c r="BD202" i="12"/>
  <c r="BE202" i="12" s="1"/>
  <c r="BJ202" i="12"/>
  <c r="BP202" i="12"/>
  <c r="CN202" i="12"/>
  <c r="CB202" i="12"/>
  <c r="CC202" i="12" s="1"/>
  <c r="CH202" i="12"/>
  <c r="BV202" i="12"/>
  <c r="BD193" i="12"/>
  <c r="BE193" i="12" s="1"/>
  <c r="BJ193" i="12"/>
  <c r="BP193" i="12"/>
  <c r="CB193" i="12"/>
  <c r="CN193" i="12"/>
  <c r="CH193" i="12"/>
  <c r="BV193" i="12"/>
  <c r="BD180" i="12"/>
  <c r="BJ180" i="12"/>
  <c r="BP180" i="12"/>
  <c r="CN180" i="12"/>
  <c r="CH180" i="12"/>
  <c r="CB180" i="12"/>
  <c r="BV180" i="12"/>
  <c r="BD172" i="12"/>
  <c r="BP172" i="12"/>
  <c r="BJ172" i="12"/>
  <c r="CN172" i="12"/>
  <c r="CO172" i="12" s="1"/>
  <c r="CH172" i="12"/>
  <c r="CB172" i="12"/>
  <c r="CC172" i="12" s="1"/>
  <c r="BV172" i="12"/>
  <c r="BD106" i="12"/>
  <c r="BE106" i="12" s="1"/>
  <c r="BJ106" i="12"/>
  <c r="BP106" i="12"/>
  <c r="BQ106" i="12" s="1"/>
  <c r="CN106" i="12"/>
  <c r="CO106" i="12" s="1"/>
  <c r="CB106" i="12"/>
  <c r="BV106" i="12"/>
  <c r="CH106" i="12"/>
  <c r="BD87" i="12"/>
  <c r="BE87" i="12" s="1"/>
  <c r="BJ87" i="12"/>
  <c r="BP87" i="12"/>
  <c r="CN87" i="12"/>
  <c r="CB87" i="12"/>
  <c r="CC87" i="12" s="1"/>
  <c r="CH87" i="12"/>
  <c r="BV87" i="12"/>
  <c r="BD64" i="12"/>
  <c r="BJ64" i="12"/>
  <c r="BP64" i="12"/>
  <c r="BQ64" i="12" s="1"/>
  <c r="CN64" i="12"/>
  <c r="CH64" i="12"/>
  <c r="BV64" i="12"/>
  <c r="CB64" i="12"/>
  <c r="BD48" i="12"/>
  <c r="BJ48" i="12"/>
  <c r="BP48" i="12"/>
  <c r="CN48" i="12"/>
  <c r="CH48" i="12"/>
  <c r="BV48" i="12"/>
  <c r="CB48" i="12"/>
  <c r="BD38" i="12"/>
  <c r="BJ38" i="12"/>
  <c r="BP38" i="12"/>
  <c r="CH38" i="12"/>
  <c r="CI38" i="12" s="1"/>
  <c r="CN38" i="12"/>
  <c r="CB38" i="12"/>
  <c r="BV38" i="12"/>
  <c r="BD32" i="12"/>
  <c r="BP32" i="12"/>
  <c r="BJ32" i="12"/>
  <c r="CH32" i="12"/>
  <c r="CN32" i="12"/>
  <c r="CB32" i="12"/>
  <c r="BV32" i="12"/>
  <c r="BD30" i="12"/>
  <c r="BJ30" i="12"/>
  <c r="BP30" i="12"/>
  <c r="CH30" i="12"/>
  <c r="CN30" i="12"/>
  <c r="CB30" i="12"/>
  <c r="CC30" i="12" s="1"/>
  <c r="BV30" i="12"/>
  <c r="BD22" i="12"/>
  <c r="BJ22" i="12"/>
  <c r="BP22" i="12"/>
  <c r="CH22" i="12"/>
  <c r="CN22" i="12"/>
  <c r="CB22" i="12"/>
  <c r="BV22" i="12"/>
  <c r="BW22" i="12" s="1"/>
  <c r="BJ1103" i="12"/>
  <c r="BK1103" i="12" s="1"/>
  <c r="BD1103" i="12"/>
  <c r="CN1103" i="12"/>
  <c r="BP1103" i="12"/>
  <c r="CH1103" i="12"/>
  <c r="CB1103" i="12"/>
  <c r="BV1103" i="12"/>
  <c r="BW1103" i="12" s="1"/>
  <c r="BJ1077" i="12"/>
  <c r="BD1077" i="12"/>
  <c r="BP1077" i="12"/>
  <c r="CN1077" i="12"/>
  <c r="CH1077" i="12"/>
  <c r="CB1077" i="12"/>
  <c r="BV1077" i="12"/>
  <c r="BD931" i="12"/>
  <c r="BJ931" i="12"/>
  <c r="CN931" i="12"/>
  <c r="CH931" i="12"/>
  <c r="BP931" i="12"/>
  <c r="CB931" i="12"/>
  <c r="BV931" i="12"/>
  <c r="BD893" i="12"/>
  <c r="BJ893" i="12"/>
  <c r="BP893" i="12"/>
  <c r="CN893" i="12"/>
  <c r="CH893" i="12"/>
  <c r="CB893" i="12"/>
  <c r="BV893" i="12"/>
  <c r="BD866" i="12"/>
  <c r="BE866" i="12" s="1"/>
  <c r="BJ866" i="12"/>
  <c r="BP866" i="12"/>
  <c r="CN866" i="12"/>
  <c r="CH866" i="12"/>
  <c r="CB866" i="12"/>
  <c r="BV866" i="12"/>
  <c r="BW866" i="12" s="1"/>
  <c r="BD857" i="12"/>
  <c r="BJ857" i="12"/>
  <c r="BP857" i="12"/>
  <c r="CN857" i="12"/>
  <c r="CH857" i="12"/>
  <c r="CB857" i="12"/>
  <c r="BV857" i="12"/>
  <c r="BD1116" i="12"/>
  <c r="BJ1116" i="12"/>
  <c r="CN1116" i="12"/>
  <c r="CO1116" i="12" s="1"/>
  <c r="BP1116" i="12"/>
  <c r="CH1116" i="12"/>
  <c r="CI1116" i="12" s="1"/>
  <c r="BV1116" i="12"/>
  <c r="CB1116" i="12"/>
  <c r="CC1116" i="12" s="1"/>
  <c r="BD1104" i="12"/>
  <c r="BJ1104" i="12"/>
  <c r="BP1104" i="12"/>
  <c r="CH1104" i="12"/>
  <c r="CN1104" i="12"/>
  <c r="CB1104" i="12"/>
  <c r="BV1104" i="12"/>
  <c r="BD1079" i="12"/>
  <c r="BJ1079" i="12"/>
  <c r="CN1079" i="12"/>
  <c r="BP1079" i="12"/>
  <c r="CH1079" i="12"/>
  <c r="CI1079" i="12" s="1"/>
  <c r="CB1079" i="12"/>
  <c r="BV1079" i="12"/>
  <c r="BD1068" i="12"/>
  <c r="BE1068" i="12" s="1"/>
  <c r="BJ1068" i="12"/>
  <c r="CN1068" i="12"/>
  <c r="BP1068" i="12"/>
  <c r="CH1068" i="12"/>
  <c r="BV1068" i="12"/>
  <c r="CB1068" i="12"/>
  <c r="BD1009" i="12"/>
  <c r="BJ1009" i="12"/>
  <c r="BK1009" i="12" s="1"/>
  <c r="BP1009" i="12"/>
  <c r="CN1009" i="12"/>
  <c r="CH1009" i="12"/>
  <c r="CI1009" i="12" s="1"/>
  <c r="CB1009" i="12"/>
  <c r="BV1009" i="12"/>
  <c r="BD1106" i="12"/>
  <c r="BJ1106" i="12"/>
  <c r="CN1106" i="12"/>
  <c r="BP1106" i="12"/>
  <c r="CH1106" i="12"/>
  <c r="CB1106" i="12"/>
  <c r="BV1106" i="12"/>
  <c r="BJ1098" i="12"/>
  <c r="BD1098" i="12"/>
  <c r="CN1098" i="12"/>
  <c r="BP1098" i="12"/>
  <c r="CH1098" i="12"/>
  <c r="CB1098" i="12"/>
  <c r="BV1098" i="12"/>
  <c r="BD1085" i="12"/>
  <c r="BJ1085" i="12"/>
  <c r="BK1085" i="12" s="1"/>
  <c r="BP1085" i="12"/>
  <c r="CH1085" i="12"/>
  <c r="CN1085" i="12"/>
  <c r="CB1085" i="12"/>
  <c r="BV1085" i="12"/>
  <c r="BD1081" i="12"/>
  <c r="BE1081" i="12" s="1"/>
  <c r="BJ1081" i="12"/>
  <c r="BP1081" i="12"/>
  <c r="CN1081" i="12"/>
  <c r="CH1081" i="12"/>
  <c r="CI1081" i="12" s="1"/>
  <c r="CB1081" i="12"/>
  <c r="BV1081" i="12"/>
  <c r="BW1081" i="12" s="1"/>
  <c r="BD1072" i="12"/>
  <c r="BJ1072" i="12"/>
  <c r="BP1072" i="12"/>
  <c r="CH1072" i="12"/>
  <c r="CN1072" i="12"/>
  <c r="CB1072" i="12"/>
  <c r="BV1072" i="12"/>
  <c r="BD1070" i="12"/>
  <c r="BE1070" i="12" s="1"/>
  <c r="BJ1070" i="12"/>
  <c r="CN1070" i="12"/>
  <c r="BP1070" i="12"/>
  <c r="CB1070" i="12"/>
  <c r="CH1070" i="12"/>
  <c r="BV1070" i="12"/>
  <c r="BJ1063" i="12"/>
  <c r="BK1063" i="12" s="1"/>
  <c r="BD1063" i="12"/>
  <c r="CN1063" i="12"/>
  <c r="BP1063" i="12"/>
  <c r="CH1063" i="12"/>
  <c r="CB1063" i="12"/>
  <c r="BV1063" i="12"/>
  <c r="BD1055" i="12"/>
  <c r="BJ1055" i="12"/>
  <c r="CN1055" i="12"/>
  <c r="BP1055" i="12"/>
  <c r="CH1055" i="12"/>
  <c r="CB1055" i="12"/>
  <c r="BV1055" i="12"/>
  <c r="BD1047" i="12"/>
  <c r="BJ1047" i="12"/>
  <c r="BK1047" i="12" s="1"/>
  <c r="CN1047" i="12"/>
  <c r="CH1047" i="12"/>
  <c r="CB1047" i="12"/>
  <c r="BP1047" i="12"/>
  <c r="BV1047" i="12"/>
  <c r="BW1047" i="12" s="1"/>
  <c r="BD1039" i="12"/>
  <c r="BJ1039" i="12"/>
  <c r="CN1039" i="12"/>
  <c r="CH1039" i="12"/>
  <c r="BP1039" i="12"/>
  <c r="CB1039" i="12"/>
  <c r="BV1039" i="12"/>
  <c r="BD1028" i="12"/>
  <c r="BJ1028" i="12"/>
  <c r="CN1028" i="12"/>
  <c r="CH1028" i="12"/>
  <c r="BP1028" i="12"/>
  <c r="BQ1028" i="12" s="1"/>
  <c r="CB1028" i="12"/>
  <c r="BV1028" i="12"/>
  <c r="BD1020" i="12"/>
  <c r="BJ1020" i="12"/>
  <c r="CN1020" i="12"/>
  <c r="BP1020" i="12"/>
  <c r="CH1020" i="12"/>
  <c r="BV1020" i="12"/>
  <c r="CB1020" i="12"/>
  <c r="BD1011" i="12"/>
  <c r="CN1011" i="12"/>
  <c r="BJ1011" i="12"/>
  <c r="BP1011" i="12"/>
  <c r="CH1011" i="12"/>
  <c r="CB1011" i="12"/>
  <c r="BV1011" i="12"/>
  <c r="BD1003" i="12"/>
  <c r="BJ1003" i="12"/>
  <c r="CN1003" i="12"/>
  <c r="BP1003" i="12"/>
  <c r="CH1003" i="12"/>
  <c r="CB1003" i="12"/>
  <c r="BV1003" i="12"/>
  <c r="BW1003" i="12" s="1"/>
  <c r="BJ1002" i="12"/>
  <c r="BK1002" i="12" s="1"/>
  <c r="BD1002" i="12"/>
  <c r="BE1002" i="12" s="1"/>
  <c r="BP1002" i="12"/>
  <c r="CN1002" i="12"/>
  <c r="CH1002" i="12"/>
  <c r="CB1002" i="12"/>
  <c r="CC1002" i="12" s="1"/>
  <c r="BV1002" i="12"/>
  <c r="BJ993" i="12"/>
  <c r="BD993" i="12"/>
  <c r="BP993" i="12"/>
  <c r="CN993" i="12"/>
  <c r="CH993" i="12"/>
  <c r="CB993" i="12"/>
  <c r="BV993" i="12"/>
  <c r="BD959" i="12"/>
  <c r="BE959" i="12" s="1"/>
  <c r="BJ959" i="12"/>
  <c r="BK959" i="12" s="1"/>
  <c r="BP959" i="12"/>
  <c r="CN959" i="12"/>
  <c r="CH959" i="12"/>
  <c r="CB959" i="12"/>
  <c r="BV959" i="12"/>
  <c r="BD939" i="12"/>
  <c r="BJ939" i="12"/>
  <c r="CN939" i="12"/>
  <c r="BP939" i="12"/>
  <c r="CH939" i="12"/>
  <c r="CB939" i="12"/>
  <c r="BV939" i="12"/>
  <c r="BD934" i="12"/>
  <c r="BE934" i="12" s="1"/>
  <c r="BJ934" i="12"/>
  <c r="BP934" i="12"/>
  <c r="CN934" i="12"/>
  <c r="CH934" i="12"/>
  <c r="CB934" i="12"/>
  <c r="BV934" i="12"/>
  <c r="BD874" i="12"/>
  <c r="BE874" i="12" s="1"/>
  <c r="BJ874" i="12"/>
  <c r="BP874" i="12"/>
  <c r="CN874" i="12"/>
  <c r="CB874" i="12"/>
  <c r="CH874" i="12"/>
  <c r="BV874" i="12"/>
  <c r="BW874" i="12" s="1"/>
  <c r="BD872" i="12"/>
  <c r="BJ872" i="12"/>
  <c r="BK872" i="12" s="1"/>
  <c r="BP872" i="12"/>
  <c r="CN872" i="12"/>
  <c r="CO872" i="12" s="1"/>
  <c r="CH872" i="12"/>
  <c r="CB872" i="12"/>
  <c r="BV872" i="12"/>
  <c r="BD849" i="12"/>
  <c r="BJ849" i="12"/>
  <c r="BP849" i="12"/>
  <c r="CN849" i="12"/>
  <c r="CH849" i="12"/>
  <c r="CB849" i="12"/>
  <c r="BV849" i="12"/>
  <c r="BD823" i="12"/>
  <c r="BJ823" i="12"/>
  <c r="BP823" i="12"/>
  <c r="CN823" i="12"/>
  <c r="CH823" i="12"/>
  <c r="CB823" i="12"/>
  <c r="CC823" i="12" s="1"/>
  <c r="BV823" i="12"/>
  <c r="BD775" i="12"/>
  <c r="BE775" i="12" s="1"/>
  <c r="BJ775" i="12"/>
  <c r="BP775" i="12"/>
  <c r="CN775" i="12"/>
  <c r="CH775" i="12"/>
  <c r="CB775" i="12"/>
  <c r="BV775" i="12"/>
  <c r="BD745" i="12"/>
  <c r="BJ745" i="12"/>
  <c r="BP745" i="12"/>
  <c r="CN745" i="12"/>
  <c r="CH745" i="12"/>
  <c r="CB745" i="12"/>
  <c r="BV745" i="12"/>
  <c r="BD743" i="12"/>
  <c r="BE743" i="12" s="1"/>
  <c r="BJ743" i="12"/>
  <c r="BP743" i="12"/>
  <c r="BQ743" i="12" s="1"/>
  <c r="CN743" i="12"/>
  <c r="CH743" i="12"/>
  <c r="CB743" i="12"/>
  <c r="BV743" i="12"/>
  <c r="BD731" i="12"/>
  <c r="BJ731" i="12"/>
  <c r="BK731" i="12" s="1"/>
  <c r="CN731" i="12"/>
  <c r="BP731" i="12"/>
  <c r="CH731" i="12"/>
  <c r="BV731" i="12"/>
  <c r="CB731" i="12"/>
  <c r="BD721" i="12"/>
  <c r="BJ721" i="12"/>
  <c r="BK721" i="12" s="1"/>
  <c r="BP721" i="12"/>
  <c r="CN721" i="12"/>
  <c r="CH721" i="12"/>
  <c r="BV721" i="12"/>
  <c r="BW721" i="12" s="1"/>
  <c r="CB721" i="12"/>
  <c r="BD718" i="12"/>
  <c r="BJ718" i="12"/>
  <c r="CN718" i="12"/>
  <c r="BP718" i="12"/>
  <c r="BQ718" i="12" s="1"/>
  <c r="CH718" i="12"/>
  <c r="CB718" i="12"/>
  <c r="BV718" i="12"/>
  <c r="BD709" i="12"/>
  <c r="BJ709" i="12"/>
  <c r="BP709" i="12"/>
  <c r="CH709" i="12"/>
  <c r="CB709" i="12"/>
  <c r="BV709" i="12"/>
  <c r="CN709" i="12"/>
  <c r="BD701" i="12"/>
  <c r="BE701" i="12" s="1"/>
  <c r="BJ701" i="12"/>
  <c r="BK701" i="12" s="1"/>
  <c r="BP701" i="12"/>
  <c r="CH701" i="12"/>
  <c r="CN701" i="12"/>
  <c r="CB701" i="12"/>
  <c r="BV701" i="12"/>
  <c r="BD688" i="12"/>
  <c r="BJ688" i="12"/>
  <c r="BP688" i="12"/>
  <c r="CN688" i="12"/>
  <c r="CH688" i="12"/>
  <c r="BV688" i="12"/>
  <c r="CB688" i="12"/>
  <c r="BD673" i="12"/>
  <c r="BJ673" i="12"/>
  <c r="BP673" i="12"/>
  <c r="CN673" i="12"/>
  <c r="CO673" i="12" s="1"/>
  <c r="CH673" i="12"/>
  <c r="BV673" i="12"/>
  <c r="CB673" i="12"/>
  <c r="BD634" i="12"/>
  <c r="BJ634" i="12"/>
  <c r="BP634" i="12"/>
  <c r="CN634" i="12"/>
  <c r="BV634" i="12"/>
  <c r="CH634" i="12"/>
  <c r="CB634" i="12"/>
  <c r="BD622" i="12"/>
  <c r="BJ622" i="12"/>
  <c r="CN622" i="12"/>
  <c r="BP622" i="12"/>
  <c r="BQ622" i="12" s="1"/>
  <c r="CH622" i="12"/>
  <c r="CB622" i="12"/>
  <c r="BV622" i="12"/>
  <c r="BD605" i="12"/>
  <c r="BJ605" i="12"/>
  <c r="BP605" i="12"/>
  <c r="CN605" i="12"/>
  <c r="CH605" i="12"/>
  <c r="CB605" i="12"/>
  <c r="BV605" i="12"/>
  <c r="BW605" i="12" s="1"/>
  <c r="BD603" i="12"/>
  <c r="BJ603" i="12"/>
  <c r="BK603" i="12" s="1"/>
  <c r="BP603" i="12"/>
  <c r="CN603" i="12"/>
  <c r="CH603" i="12"/>
  <c r="BV603" i="12"/>
  <c r="BW603" i="12" s="1"/>
  <c r="CB603" i="12"/>
  <c r="BD587" i="12"/>
  <c r="BJ587" i="12"/>
  <c r="CN587" i="12"/>
  <c r="BP587" i="12"/>
  <c r="CH587" i="12"/>
  <c r="BV587" i="12"/>
  <c r="CB587" i="12"/>
  <c r="BD583" i="12"/>
  <c r="BJ583" i="12"/>
  <c r="BP583" i="12"/>
  <c r="CN583" i="12"/>
  <c r="CO583" i="12" s="1"/>
  <c r="CH583" i="12"/>
  <c r="BV583" i="12"/>
  <c r="CB583" i="12"/>
  <c r="BD579" i="12"/>
  <c r="BJ579" i="12"/>
  <c r="BK579" i="12" s="1"/>
  <c r="BP579" i="12"/>
  <c r="BQ579" i="12" s="1"/>
  <c r="CN579" i="12"/>
  <c r="CH579" i="12"/>
  <c r="BV579" i="12"/>
  <c r="CB579" i="12"/>
  <c r="BD574" i="12"/>
  <c r="BJ574" i="12"/>
  <c r="CN574" i="12"/>
  <c r="BP574" i="12"/>
  <c r="CH574" i="12"/>
  <c r="CB574" i="12"/>
  <c r="BV574" i="12"/>
  <c r="BD558" i="12"/>
  <c r="BJ558" i="12"/>
  <c r="CN558" i="12"/>
  <c r="BP558" i="12"/>
  <c r="BQ558" i="12" s="1"/>
  <c r="CH558" i="12"/>
  <c r="CB558" i="12"/>
  <c r="BV558" i="12"/>
  <c r="BD554" i="12"/>
  <c r="BJ554" i="12"/>
  <c r="BP554" i="12"/>
  <c r="CN554" i="12"/>
  <c r="CH554" i="12"/>
  <c r="BV554" i="12"/>
  <c r="CB554" i="12"/>
  <c r="BD544" i="12"/>
  <c r="BJ544" i="12"/>
  <c r="BP544" i="12"/>
  <c r="CN544" i="12"/>
  <c r="CH544" i="12"/>
  <c r="BV544" i="12"/>
  <c r="BW544" i="12" s="1"/>
  <c r="CB544" i="12"/>
  <c r="BD542" i="12"/>
  <c r="BJ542" i="12"/>
  <c r="CN542" i="12"/>
  <c r="CO542" i="12" s="1"/>
  <c r="BP542" i="12"/>
  <c r="BQ542" i="12" s="1"/>
  <c r="CH542" i="12"/>
  <c r="CB542" i="12"/>
  <c r="CC542" i="12" s="1"/>
  <c r="BV542" i="12"/>
  <c r="BD522" i="12"/>
  <c r="BE522" i="12" s="1"/>
  <c r="BJ522" i="12"/>
  <c r="BP522" i="12"/>
  <c r="CN522" i="12"/>
  <c r="BV522" i="12"/>
  <c r="CB522" i="12"/>
  <c r="CH522" i="12"/>
  <c r="BD510" i="12"/>
  <c r="BE510" i="12" s="1"/>
  <c r="BJ510" i="12"/>
  <c r="BP510" i="12"/>
  <c r="CN510" i="12"/>
  <c r="CH510" i="12"/>
  <c r="CB510" i="12"/>
  <c r="BV510" i="12"/>
  <c r="BD500" i="12"/>
  <c r="BJ500" i="12"/>
  <c r="BP500" i="12"/>
  <c r="CN500" i="12"/>
  <c r="CH500" i="12"/>
  <c r="BV500" i="12"/>
  <c r="CB500" i="12"/>
  <c r="BD498" i="12"/>
  <c r="BJ498" i="12"/>
  <c r="BP498" i="12"/>
  <c r="CN498" i="12"/>
  <c r="CH498" i="12"/>
  <c r="BV498" i="12"/>
  <c r="CB498" i="12"/>
  <c r="BD492" i="12"/>
  <c r="BJ492" i="12"/>
  <c r="BP492" i="12"/>
  <c r="CN492" i="12"/>
  <c r="CH492" i="12"/>
  <c r="BV492" i="12"/>
  <c r="CB492" i="12"/>
  <c r="BD484" i="12"/>
  <c r="BJ484" i="12"/>
  <c r="BP484" i="12"/>
  <c r="CN484" i="12"/>
  <c r="CO484" i="12" s="1"/>
  <c r="CH484" i="12"/>
  <c r="BV484" i="12"/>
  <c r="CB484" i="12"/>
  <c r="BD479" i="12"/>
  <c r="BJ479" i="12"/>
  <c r="BP479" i="12"/>
  <c r="BQ479" i="12" s="1"/>
  <c r="CN479" i="12"/>
  <c r="CH479" i="12"/>
  <c r="CI479" i="12" s="1"/>
  <c r="BV479" i="12"/>
  <c r="CB479" i="12"/>
  <c r="BD474" i="12"/>
  <c r="BJ474" i="12"/>
  <c r="CN474" i="12"/>
  <c r="BP474" i="12"/>
  <c r="CH474" i="12"/>
  <c r="BV474" i="12"/>
  <c r="CB474" i="12"/>
  <c r="BD466" i="12"/>
  <c r="BJ466" i="12"/>
  <c r="CN466" i="12"/>
  <c r="BP466" i="12"/>
  <c r="BV466" i="12"/>
  <c r="CH466" i="12"/>
  <c r="CB466" i="12"/>
  <c r="BD449" i="12"/>
  <c r="BE449" i="12" s="1"/>
  <c r="BJ449" i="12"/>
  <c r="BP449" i="12"/>
  <c r="CN449" i="12"/>
  <c r="CH449" i="12"/>
  <c r="BV449" i="12"/>
  <c r="CB449" i="12"/>
  <c r="BD445" i="12"/>
  <c r="BE445" i="12" s="1"/>
  <c r="BP445" i="12"/>
  <c r="BJ445" i="12"/>
  <c r="CN445" i="12"/>
  <c r="CO445" i="12" s="1"/>
  <c r="CH445" i="12"/>
  <c r="CB445" i="12"/>
  <c r="BV445" i="12"/>
  <c r="BD439" i="12"/>
  <c r="BJ439" i="12"/>
  <c r="BK439" i="12" s="1"/>
  <c r="BP439" i="12"/>
  <c r="CN439" i="12"/>
  <c r="CO439" i="12" s="1"/>
  <c r="CH439" i="12"/>
  <c r="BV439" i="12"/>
  <c r="CB439" i="12"/>
  <c r="BD426" i="12"/>
  <c r="BJ426" i="12"/>
  <c r="BP426" i="12"/>
  <c r="CN426" i="12"/>
  <c r="BV426" i="12"/>
  <c r="CB426" i="12"/>
  <c r="CH426" i="12"/>
  <c r="BD417" i="12"/>
  <c r="BJ417" i="12"/>
  <c r="BP417" i="12"/>
  <c r="CN417" i="12"/>
  <c r="CH417" i="12"/>
  <c r="CI417" i="12" s="1"/>
  <c r="BV417" i="12"/>
  <c r="CB417" i="12"/>
  <c r="BD409" i="12"/>
  <c r="BJ409" i="12"/>
  <c r="BP409" i="12"/>
  <c r="CN409" i="12"/>
  <c r="CH409" i="12"/>
  <c r="CI409" i="12" s="1"/>
  <c r="BV409" i="12"/>
  <c r="CB409" i="12"/>
  <c r="BD397" i="12"/>
  <c r="BJ397" i="12"/>
  <c r="BP397" i="12"/>
  <c r="CN397" i="12"/>
  <c r="CH397" i="12"/>
  <c r="CB397" i="12"/>
  <c r="BV397" i="12"/>
  <c r="BD388" i="12"/>
  <c r="BE388" i="12" s="1"/>
  <c r="BJ388" i="12"/>
  <c r="BP388" i="12"/>
  <c r="CN388" i="12"/>
  <c r="CH388" i="12"/>
  <c r="BV388" i="12"/>
  <c r="CB388" i="12"/>
  <c r="CC388" i="12" s="1"/>
  <c r="BD384" i="12"/>
  <c r="BE384" i="12" s="1"/>
  <c r="BJ384" i="12"/>
  <c r="BP384" i="12"/>
  <c r="CN384" i="12"/>
  <c r="CH384" i="12"/>
  <c r="BV384" i="12"/>
  <c r="CB384" i="12"/>
  <c r="BD375" i="12"/>
  <c r="BJ375" i="12"/>
  <c r="BP375" i="12"/>
  <c r="CN375" i="12"/>
  <c r="CH375" i="12"/>
  <c r="BV375" i="12"/>
  <c r="CB375" i="12"/>
  <c r="BD367" i="12"/>
  <c r="BJ367" i="12"/>
  <c r="BP367" i="12"/>
  <c r="BQ367" i="12" s="1"/>
  <c r="CN367" i="12"/>
  <c r="CO367" i="12" s="1"/>
  <c r="CH367" i="12"/>
  <c r="BV367" i="12"/>
  <c r="CB367" i="12"/>
  <c r="BJ357" i="12"/>
  <c r="BD357" i="12"/>
  <c r="BP357" i="12"/>
  <c r="CN357" i="12"/>
  <c r="CH357" i="12"/>
  <c r="CB357" i="12"/>
  <c r="BV357" i="12"/>
  <c r="BD349" i="12"/>
  <c r="BJ349" i="12"/>
  <c r="BP349" i="12"/>
  <c r="CN349" i="12"/>
  <c r="CH349" i="12"/>
  <c r="CB349" i="12"/>
  <c r="BV349" i="12"/>
  <c r="BD339" i="12"/>
  <c r="BE339" i="12" s="1"/>
  <c r="BJ339" i="12"/>
  <c r="BK339" i="12" s="1"/>
  <c r="BP339" i="12"/>
  <c r="CN339" i="12"/>
  <c r="CH339" i="12"/>
  <c r="CB339" i="12"/>
  <c r="BV339" i="12"/>
  <c r="BD331" i="12"/>
  <c r="BJ331" i="12"/>
  <c r="BP331" i="12"/>
  <c r="CN331" i="12"/>
  <c r="CH331" i="12"/>
  <c r="BV331" i="12"/>
  <c r="CB331" i="12"/>
  <c r="CC331" i="12" s="1"/>
  <c r="BD325" i="12"/>
  <c r="BJ325" i="12"/>
  <c r="BK325" i="12" s="1"/>
  <c r="BP325" i="12"/>
  <c r="CN325" i="12"/>
  <c r="CH325" i="12"/>
  <c r="CB325" i="12"/>
  <c r="BV325" i="12"/>
  <c r="BD286" i="12"/>
  <c r="BJ286" i="12"/>
  <c r="BP286" i="12"/>
  <c r="CN286" i="12"/>
  <c r="CB286" i="12"/>
  <c r="CH286" i="12"/>
  <c r="BV286" i="12"/>
  <c r="BD279" i="12"/>
  <c r="BJ279" i="12"/>
  <c r="BK279" i="12" s="1"/>
  <c r="BP279" i="12"/>
  <c r="BQ279" i="12" s="1"/>
  <c r="CN279" i="12"/>
  <c r="CB279" i="12"/>
  <c r="CH279" i="12"/>
  <c r="CI279" i="12" s="1"/>
  <c r="BV279" i="12"/>
  <c r="BJ269" i="12"/>
  <c r="BD269" i="12"/>
  <c r="BP269" i="12"/>
  <c r="BQ269" i="12" s="1"/>
  <c r="CN269" i="12"/>
  <c r="CH269" i="12"/>
  <c r="CB269" i="12"/>
  <c r="BV269" i="12"/>
  <c r="BD262" i="12"/>
  <c r="BJ262" i="12"/>
  <c r="BP262" i="12"/>
  <c r="BQ262" i="12" s="1"/>
  <c r="CN262" i="12"/>
  <c r="CO262" i="12" s="1"/>
  <c r="CB262" i="12"/>
  <c r="CH262" i="12"/>
  <c r="BV262" i="12"/>
  <c r="BD254" i="12"/>
  <c r="BJ254" i="12"/>
  <c r="BP254" i="12"/>
  <c r="CN254" i="12"/>
  <c r="CB254" i="12"/>
  <c r="CH254" i="12"/>
  <c r="BV254" i="12"/>
  <c r="BD241" i="12"/>
  <c r="BJ241" i="12"/>
  <c r="BP241" i="12"/>
  <c r="CB241" i="12"/>
  <c r="CN241" i="12"/>
  <c r="CH241" i="12"/>
  <c r="BV241" i="12"/>
  <c r="BD233" i="12"/>
  <c r="BJ233" i="12"/>
  <c r="BP233" i="12"/>
  <c r="CB233" i="12"/>
  <c r="CN233" i="12"/>
  <c r="CH233" i="12"/>
  <c r="CI233" i="12" s="1"/>
  <c r="BV233" i="12"/>
  <c r="BW233" i="12" s="1"/>
  <c r="BD222" i="12"/>
  <c r="BE222" i="12" s="1"/>
  <c r="BJ222" i="12"/>
  <c r="BP222" i="12"/>
  <c r="BQ222" i="12" s="1"/>
  <c r="CN222" i="12"/>
  <c r="CB222" i="12"/>
  <c r="CH222" i="12"/>
  <c r="BV222" i="12"/>
  <c r="BD212" i="12"/>
  <c r="BJ212" i="12"/>
  <c r="BP212" i="12"/>
  <c r="CN212" i="12"/>
  <c r="CH212" i="12"/>
  <c r="CB212" i="12"/>
  <c r="BV212" i="12"/>
  <c r="BD211" i="12"/>
  <c r="BE211" i="12" s="1"/>
  <c r="BJ211" i="12"/>
  <c r="BK211" i="12" s="1"/>
  <c r="BP211" i="12"/>
  <c r="CN211" i="12"/>
  <c r="CH211" i="12"/>
  <c r="CI211" i="12" s="1"/>
  <c r="CB211" i="12"/>
  <c r="BV211" i="12"/>
  <c r="BD203" i="12"/>
  <c r="BJ203" i="12"/>
  <c r="BP203" i="12"/>
  <c r="CN203" i="12"/>
  <c r="CH203" i="12"/>
  <c r="CI203" i="12" s="1"/>
  <c r="BV203" i="12"/>
  <c r="CB203" i="12"/>
  <c r="CC203" i="12" s="1"/>
  <c r="BD194" i="12"/>
  <c r="BJ194" i="12"/>
  <c r="BP194" i="12"/>
  <c r="CN194" i="12"/>
  <c r="CB194" i="12"/>
  <c r="CC194" i="12" s="1"/>
  <c r="CH194" i="12"/>
  <c r="BV194" i="12"/>
  <c r="BW194" i="12" s="1"/>
  <c r="BJ181" i="12"/>
  <c r="BD181" i="12"/>
  <c r="BP181" i="12"/>
  <c r="CN181" i="12"/>
  <c r="CH181" i="12"/>
  <c r="CI181" i="12" s="1"/>
  <c r="CB181" i="12"/>
  <c r="BV181" i="12"/>
  <c r="BJ173" i="12"/>
  <c r="BD173" i="12"/>
  <c r="BP173" i="12"/>
  <c r="CN173" i="12"/>
  <c r="CH173" i="12"/>
  <c r="CB173" i="12"/>
  <c r="BV173" i="12"/>
  <c r="BD159" i="12"/>
  <c r="BJ159" i="12"/>
  <c r="BP159" i="12"/>
  <c r="CN159" i="12"/>
  <c r="CB159" i="12"/>
  <c r="CH159" i="12"/>
  <c r="BV159" i="12"/>
  <c r="BJ149" i="12"/>
  <c r="BK149" i="12" s="1"/>
  <c r="BD149" i="12"/>
  <c r="BP149" i="12"/>
  <c r="CN149" i="12"/>
  <c r="CH149" i="12"/>
  <c r="CB149" i="12"/>
  <c r="CC149" i="12" s="1"/>
  <c r="BV149" i="12"/>
  <c r="BD134" i="12"/>
  <c r="BJ134" i="12"/>
  <c r="BP134" i="12"/>
  <c r="CN134" i="12"/>
  <c r="CB134" i="12"/>
  <c r="CH134" i="12"/>
  <c r="BV134" i="12"/>
  <c r="BW134" i="12" s="1"/>
  <c r="BJ133" i="12"/>
  <c r="BK133" i="12" s="1"/>
  <c r="BD133" i="12"/>
  <c r="BE133" i="12" s="1"/>
  <c r="BP133" i="12"/>
  <c r="BQ133" i="12" s="1"/>
  <c r="CN133" i="12"/>
  <c r="CH133" i="12"/>
  <c r="BV133" i="12"/>
  <c r="CB133" i="12"/>
  <c r="BD120" i="12"/>
  <c r="BP120" i="12"/>
  <c r="BQ120" i="12" s="1"/>
  <c r="BJ120" i="12"/>
  <c r="BK120" i="12" s="1"/>
  <c r="CN120" i="12"/>
  <c r="CH120" i="12"/>
  <c r="BV120" i="12"/>
  <c r="BW120" i="12" s="1"/>
  <c r="CB120" i="12"/>
  <c r="BD107" i="12"/>
  <c r="BJ107" i="12"/>
  <c r="BP107" i="12"/>
  <c r="CN107" i="12"/>
  <c r="CH107" i="12"/>
  <c r="BV107" i="12"/>
  <c r="CB107" i="12"/>
  <c r="BD102" i="12"/>
  <c r="BJ102" i="12"/>
  <c r="BP102" i="12"/>
  <c r="CN102" i="12"/>
  <c r="CB102" i="12"/>
  <c r="CH102" i="12"/>
  <c r="BV102" i="12"/>
  <c r="BJ101" i="12"/>
  <c r="BK101" i="12" s="1"/>
  <c r="BD101" i="12"/>
  <c r="BE101" i="12" s="1"/>
  <c r="BP101" i="12"/>
  <c r="CN101" i="12"/>
  <c r="CH101" i="12"/>
  <c r="CB101" i="12"/>
  <c r="CC101" i="12" s="1"/>
  <c r="BV101" i="12"/>
  <c r="BD97" i="12"/>
  <c r="BJ97" i="12"/>
  <c r="BK97" i="12" s="1"/>
  <c r="BP97" i="12"/>
  <c r="CN97" i="12"/>
  <c r="CB97" i="12"/>
  <c r="CH97" i="12"/>
  <c r="BV97" i="12"/>
  <c r="BJ77" i="12"/>
  <c r="BK77" i="12" s="1"/>
  <c r="BD77" i="12"/>
  <c r="BP77" i="12"/>
  <c r="CN77" i="12"/>
  <c r="CO77" i="12" s="1"/>
  <c r="CH77" i="12"/>
  <c r="CI77" i="12" s="1"/>
  <c r="CB77" i="12"/>
  <c r="BV77" i="12"/>
  <c r="BD75" i="12"/>
  <c r="BE75" i="12" s="1"/>
  <c r="BP75" i="12"/>
  <c r="BJ75" i="12"/>
  <c r="CN75" i="12"/>
  <c r="CH75" i="12"/>
  <c r="BV75" i="12"/>
  <c r="BW75" i="12" s="1"/>
  <c r="CB75" i="12"/>
  <c r="BD73" i="12"/>
  <c r="BJ73" i="12"/>
  <c r="BK73" i="12" s="1"/>
  <c r="BP73" i="12"/>
  <c r="BQ73" i="12" s="1"/>
  <c r="CB73" i="12"/>
  <c r="CN73" i="12"/>
  <c r="CH73" i="12"/>
  <c r="CI73" i="12" s="1"/>
  <c r="BV73" i="12"/>
  <c r="BD71" i="12"/>
  <c r="BP71" i="12"/>
  <c r="BJ71" i="12"/>
  <c r="BK71" i="12" s="1"/>
  <c r="CN71" i="12"/>
  <c r="CB71" i="12"/>
  <c r="CH71" i="12"/>
  <c r="BV71" i="12"/>
  <c r="BW71" i="12" s="1"/>
  <c r="BD65" i="12"/>
  <c r="BE65" i="12" s="1"/>
  <c r="BP65" i="12"/>
  <c r="BJ65" i="12"/>
  <c r="CN65" i="12"/>
  <c r="CB65" i="12"/>
  <c r="CH65" i="12"/>
  <c r="BV65" i="12"/>
  <c r="BD42" i="12"/>
  <c r="BE42" i="12" s="1"/>
  <c r="BJ42" i="12"/>
  <c r="BK42" i="12" s="1"/>
  <c r="BP42" i="12"/>
  <c r="CN42" i="12"/>
  <c r="CB42" i="12"/>
  <c r="BV42" i="12"/>
  <c r="CH42" i="12"/>
  <c r="CI42" i="12" s="1"/>
  <c r="BD36" i="12"/>
  <c r="BJ36" i="12"/>
  <c r="BP36" i="12"/>
  <c r="CH36" i="12"/>
  <c r="CN36" i="12"/>
  <c r="CO36" i="12" s="1"/>
  <c r="CB36" i="12"/>
  <c r="CC36" i="12" s="1"/>
  <c r="BV36" i="12"/>
  <c r="BW36" i="12" s="1"/>
  <c r="BD34" i="12"/>
  <c r="BJ34" i="12"/>
  <c r="BK34" i="12" s="1"/>
  <c r="BP34" i="12"/>
  <c r="BQ34" i="12" s="1"/>
  <c r="CN34" i="12"/>
  <c r="CO34" i="12" s="1"/>
  <c r="CH34" i="12"/>
  <c r="CB34" i="12"/>
  <c r="BV34" i="12"/>
  <c r="BW34" i="12" s="1"/>
  <c r="BD12" i="12"/>
  <c r="BJ12" i="12"/>
  <c r="BP12" i="12"/>
  <c r="CH12" i="12"/>
  <c r="CI12" i="12" s="1"/>
  <c r="CN12" i="12"/>
  <c r="BV12" i="12"/>
  <c r="CB12" i="12"/>
  <c r="BD1008" i="12"/>
  <c r="BE1008" i="12" s="1"/>
  <c r="BJ1008" i="12"/>
  <c r="BP1008" i="12"/>
  <c r="CN1008" i="12"/>
  <c r="CH1008" i="12"/>
  <c r="CB1008" i="12"/>
  <c r="BV1008" i="12"/>
  <c r="BD926" i="12"/>
  <c r="BE926" i="12" s="1"/>
  <c r="BJ926" i="12"/>
  <c r="BK926" i="12" s="1"/>
  <c r="BP926" i="12"/>
  <c r="CN926" i="12"/>
  <c r="CH926" i="12"/>
  <c r="CB926" i="12"/>
  <c r="BV926" i="12"/>
  <c r="BD919" i="12"/>
  <c r="BE919" i="12" s="1"/>
  <c r="BJ919" i="12"/>
  <c r="BK919" i="12" s="1"/>
  <c r="BP919" i="12"/>
  <c r="CN919" i="12"/>
  <c r="CH919" i="12"/>
  <c r="CB919" i="12"/>
  <c r="BV919" i="12"/>
  <c r="BD851" i="12"/>
  <c r="BE851" i="12" s="1"/>
  <c r="BJ851" i="12"/>
  <c r="BP851" i="12"/>
  <c r="CN851" i="12"/>
  <c r="CH851" i="12"/>
  <c r="CB851" i="12"/>
  <c r="BV851" i="12"/>
  <c r="BJ1078" i="12"/>
  <c r="BD1078" i="12"/>
  <c r="CN1078" i="12"/>
  <c r="BP1078" i="12"/>
  <c r="CH1078" i="12"/>
  <c r="CB1078" i="12"/>
  <c r="BV1078" i="12"/>
  <c r="BD1114" i="12"/>
  <c r="BJ1114" i="12"/>
  <c r="CN1114" i="12"/>
  <c r="BP1114" i="12"/>
  <c r="CH1114" i="12"/>
  <c r="CB1114" i="12"/>
  <c r="BV1114" i="12"/>
  <c r="BD1107" i="12"/>
  <c r="BJ1107" i="12"/>
  <c r="CN1107" i="12"/>
  <c r="BP1107" i="12"/>
  <c r="CH1107" i="12"/>
  <c r="CI1107" i="12" s="1"/>
  <c r="CB1107" i="12"/>
  <c r="BV1107" i="12"/>
  <c r="BD1099" i="12"/>
  <c r="BJ1099" i="12"/>
  <c r="CN1099" i="12"/>
  <c r="BP1099" i="12"/>
  <c r="CH1099" i="12"/>
  <c r="CB1099" i="12"/>
  <c r="BV1099" i="12"/>
  <c r="BW1099" i="12" s="1"/>
  <c r="BD1092" i="12"/>
  <c r="BE1092" i="12" s="1"/>
  <c r="BJ1092" i="12"/>
  <c r="CN1092" i="12"/>
  <c r="BP1092" i="12"/>
  <c r="CH1092" i="12"/>
  <c r="CB1092" i="12"/>
  <c r="BV1092" i="12"/>
  <c r="BD1086" i="12"/>
  <c r="BE1086" i="12" s="1"/>
  <c r="BJ1086" i="12"/>
  <c r="CN1086" i="12"/>
  <c r="BP1086" i="12"/>
  <c r="CB1086" i="12"/>
  <c r="CH1086" i="12"/>
  <c r="BV1086" i="12"/>
  <c r="BJ1082" i="12"/>
  <c r="BD1082" i="12"/>
  <c r="BE1082" i="12" s="1"/>
  <c r="CN1082" i="12"/>
  <c r="CO1082" i="12" s="1"/>
  <c r="BP1082" i="12"/>
  <c r="BQ1082" i="12" s="1"/>
  <c r="CH1082" i="12"/>
  <c r="CB1082" i="12"/>
  <c r="BV1082" i="12"/>
  <c r="BJ1073" i="12"/>
  <c r="BK1073" i="12" s="1"/>
  <c r="BD1073" i="12"/>
  <c r="BE1073" i="12" s="1"/>
  <c r="BP1073" i="12"/>
  <c r="CN1073" i="12"/>
  <c r="CB1073" i="12"/>
  <c r="CH1073" i="12"/>
  <c r="BV1073" i="12"/>
  <c r="BW1073" i="12" s="1"/>
  <c r="BD1064" i="12"/>
  <c r="BE1064" i="12" s="1"/>
  <c r="BJ1064" i="12"/>
  <c r="BP1064" i="12"/>
  <c r="CN1064" i="12"/>
  <c r="CH1064" i="12"/>
  <c r="CB1064" i="12"/>
  <c r="CC1064" i="12" s="1"/>
  <c r="BV1064" i="12"/>
  <c r="BD1056" i="12"/>
  <c r="BE1056" i="12" s="1"/>
  <c r="BJ1056" i="12"/>
  <c r="BP1056" i="12"/>
  <c r="CN1056" i="12"/>
  <c r="CH1056" i="12"/>
  <c r="CB1056" i="12"/>
  <c r="CC1056" i="12" s="1"/>
  <c r="BV1056" i="12"/>
  <c r="BD1048" i="12"/>
  <c r="BJ1048" i="12"/>
  <c r="BP1048" i="12"/>
  <c r="CN1048" i="12"/>
  <c r="CH1048" i="12"/>
  <c r="CB1048" i="12"/>
  <c r="CC1048" i="12" s="1"/>
  <c r="BV1048" i="12"/>
  <c r="BD1040" i="12"/>
  <c r="BJ1040" i="12"/>
  <c r="BP1040" i="12"/>
  <c r="CN1040" i="12"/>
  <c r="CH1040" i="12"/>
  <c r="CB1040" i="12"/>
  <c r="CC1040" i="12" s="1"/>
  <c r="BV1040" i="12"/>
  <c r="BD1029" i="12"/>
  <c r="BE1029" i="12" s="1"/>
  <c r="BJ1029" i="12"/>
  <c r="BK1029" i="12" s="1"/>
  <c r="BP1029" i="12"/>
  <c r="CH1029" i="12"/>
  <c r="CN1029" i="12"/>
  <c r="CB1029" i="12"/>
  <c r="BV1029" i="12"/>
  <c r="BD1021" i="12"/>
  <c r="BE1021" i="12" s="1"/>
  <c r="BJ1021" i="12"/>
  <c r="BK1021" i="12" s="1"/>
  <c r="BP1021" i="12"/>
  <c r="CN1021" i="12"/>
  <c r="CH1021" i="12"/>
  <c r="CB1021" i="12"/>
  <c r="BV1021" i="12"/>
  <c r="BW1021" i="12" s="1"/>
  <c r="BD1012" i="12"/>
  <c r="BE1012" i="12" s="1"/>
  <c r="BJ1012" i="12"/>
  <c r="CN1012" i="12"/>
  <c r="CH1012" i="12"/>
  <c r="BP1012" i="12"/>
  <c r="BV1012" i="12"/>
  <c r="CB1012" i="12"/>
  <c r="CC1012" i="12" s="1"/>
  <c r="BD1004" i="12"/>
  <c r="BE1004" i="12" s="1"/>
  <c r="BJ1004" i="12"/>
  <c r="CN1004" i="12"/>
  <c r="CO1004" i="12" s="1"/>
  <c r="BP1004" i="12"/>
  <c r="CH1004" i="12"/>
  <c r="CB1004" i="12"/>
  <c r="BV1004" i="12"/>
  <c r="BJ989" i="12"/>
  <c r="BP989" i="12"/>
  <c r="BD989" i="12"/>
  <c r="CN989" i="12"/>
  <c r="CH989" i="12"/>
  <c r="CB989" i="12"/>
  <c r="BV989" i="12"/>
  <c r="BD947" i="12"/>
  <c r="BJ947" i="12"/>
  <c r="CN947" i="12"/>
  <c r="BP947" i="12"/>
  <c r="CH947" i="12"/>
  <c r="CB947" i="12"/>
  <c r="CC947" i="12" s="1"/>
  <c r="BV947" i="12"/>
  <c r="BD940" i="12"/>
  <c r="BJ940" i="12"/>
  <c r="CN940" i="12"/>
  <c r="CO940" i="12" s="1"/>
  <c r="BP940" i="12"/>
  <c r="CH940" i="12"/>
  <c r="CB940" i="12"/>
  <c r="CC940" i="12" s="1"/>
  <c r="BV940" i="12"/>
  <c r="BD935" i="12"/>
  <c r="BJ935" i="12"/>
  <c r="BP935" i="12"/>
  <c r="CN935" i="12"/>
  <c r="CH935" i="12"/>
  <c r="CB935" i="12"/>
  <c r="BV935" i="12"/>
  <c r="BW935" i="12" s="1"/>
  <c r="BD915" i="12"/>
  <c r="BJ915" i="12"/>
  <c r="CN915" i="12"/>
  <c r="BP915" i="12"/>
  <c r="CH915" i="12"/>
  <c r="CB915" i="12"/>
  <c r="BV915" i="12"/>
  <c r="BD910" i="12"/>
  <c r="BE910" i="12" s="1"/>
  <c r="BJ910" i="12"/>
  <c r="BK910" i="12" s="1"/>
  <c r="BP910" i="12"/>
  <c r="CN910" i="12"/>
  <c r="CH910" i="12"/>
  <c r="CB910" i="12"/>
  <c r="BV910" i="12"/>
  <c r="BD886" i="12"/>
  <c r="BJ886" i="12"/>
  <c r="CN886" i="12"/>
  <c r="BP886" i="12"/>
  <c r="CH886" i="12"/>
  <c r="CB886" i="12"/>
  <c r="BV886" i="12"/>
  <c r="BD880" i="12"/>
  <c r="BJ880" i="12"/>
  <c r="BP880" i="12"/>
  <c r="CN880" i="12"/>
  <c r="CH880" i="12"/>
  <c r="CB880" i="12"/>
  <c r="BV880" i="12"/>
  <c r="BD853" i="12"/>
  <c r="BJ853" i="12"/>
  <c r="BP853" i="12"/>
  <c r="CH853" i="12"/>
  <c r="CN853" i="12"/>
  <c r="CO853" i="12" s="1"/>
  <c r="CB853" i="12"/>
  <c r="BV853" i="12"/>
  <c r="BD824" i="12"/>
  <c r="BJ824" i="12"/>
  <c r="BK824" i="12" s="1"/>
  <c r="BP824" i="12"/>
  <c r="CH824" i="12"/>
  <c r="CB824" i="12"/>
  <c r="CN824" i="12"/>
  <c r="BV824" i="12"/>
  <c r="BD821" i="12"/>
  <c r="BJ821" i="12"/>
  <c r="BP821" i="12"/>
  <c r="CH821" i="12"/>
  <c r="CN821" i="12"/>
  <c r="CB821" i="12"/>
  <c r="BV821" i="12"/>
  <c r="BD811" i="12"/>
  <c r="BJ811" i="12"/>
  <c r="CN811" i="12"/>
  <c r="BP811" i="12"/>
  <c r="CH811" i="12"/>
  <c r="CB811" i="12"/>
  <c r="BV811" i="12"/>
  <c r="BD799" i="12"/>
  <c r="BE799" i="12" s="1"/>
  <c r="BJ799" i="12"/>
  <c r="BP799" i="12"/>
  <c r="CN799" i="12"/>
  <c r="CO799" i="12" s="1"/>
  <c r="CH799" i="12"/>
  <c r="CB799" i="12"/>
  <c r="CC799" i="12" s="1"/>
  <c r="BV799" i="12"/>
  <c r="BD797" i="12"/>
  <c r="BJ797" i="12"/>
  <c r="BP797" i="12"/>
  <c r="CH797" i="12"/>
  <c r="CN797" i="12"/>
  <c r="CB797" i="12"/>
  <c r="BV797" i="12"/>
  <c r="BD783" i="12"/>
  <c r="BJ783" i="12"/>
  <c r="CN783" i="12"/>
  <c r="CO783" i="12" s="1"/>
  <c r="CH783" i="12"/>
  <c r="BP783" i="12"/>
  <c r="CB783" i="12"/>
  <c r="CC783" i="12" s="1"/>
  <c r="BV783" i="12"/>
  <c r="BD771" i="12"/>
  <c r="BJ771" i="12"/>
  <c r="CN771" i="12"/>
  <c r="BP771" i="12"/>
  <c r="CH771" i="12"/>
  <c r="CB771" i="12"/>
  <c r="BV771" i="12"/>
  <c r="BD767" i="12"/>
  <c r="BJ767" i="12"/>
  <c r="BP767" i="12"/>
  <c r="BQ767" i="12" s="1"/>
  <c r="CN767" i="12"/>
  <c r="CH767" i="12"/>
  <c r="CB767" i="12"/>
  <c r="CC767" i="12" s="1"/>
  <c r="BV767" i="12"/>
  <c r="BD758" i="12"/>
  <c r="BJ758" i="12"/>
  <c r="BP758" i="12"/>
  <c r="CN758" i="12"/>
  <c r="CH758" i="12"/>
  <c r="CB758" i="12"/>
  <c r="BV758" i="12"/>
  <c r="BW758" i="12" s="1"/>
  <c r="BD755" i="12"/>
  <c r="BJ755" i="12"/>
  <c r="CN755" i="12"/>
  <c r="BP755" i="12"/>
  <c r="BQ755" i="12" s="1"/>
  <c r="CH755" i="12"/>
  <c r="CB755" i="12"/>
  <c r="CC755" i="12" s="1"/>
  <c r="BV755" i="12"/>
  <c r="BD746" i="12"/>
  <c r="BJ746" i="12"/>
  <c r="BP746" i="12"/>
  <c r="BQ746" i="12" s="1"/>
  <c r="CN746" i="12"/>
  <c r="CB746" i="12"/>
  <c r="CH746" i="12"/>
  <c r="BV746" i="12"/>
  <c r="BD722" i="12"/>
  <c r="BJ722" i="12"/>
  <c r="BP722" i="12"/>
  <c r="CN722" i="12"/>
  <c r="CO722" i="12" s="1"/>
  <c r="CH722" i="12"/>
  <c r="BV722" i="12"/>
  <c r="CB722" i="12"/>
  <c r="BD710" i="12"/>
  <c r="BJ710" i="12"/>
  <c r="BK710" i="12" s="1"/>
  <c r="BP710" i="12"/>
  <c r="CN710" i="12"/>
  <c r="CH710" i="12"/>
  <c r="CB710" i="12"/>
  <c r="BV710" i="12"/>
  <c r="BW710" i="12" s="1"/>
  <c r="BD702" i="12"/>
  <c r="BJ702" i="12"/>
  <c r="BK702" i="12" s="1"/>
  <c r="BP702" i="12"/>
  <c r="BQ702" i="12" s="1"/>
  <c r="CN702" i="12"/>
  <c r="CH702" i="12"/>
  <c r="CB702" i="12"/>
  <c r="BV702" i="12"/>
  <c r="BD689" i="12"/>
  <c r="BE689" i="12" s="1"/>
  <c r="BJ689" i="12"/>
  <c r="BP689" i="12"/>
  <c r="CN689" i="12"/>
  <c r="CH689" i="12"/>
  <c r="BV689" i="12"/>
  <c r="CB689" i="12"/>
  <c r="BD674" i="12"/>
  <c r="BE674" i="12" s="1"/>
  <c r="BJ674" i="12"/>
  <c r="BP674" i="12"/>
  <c r="CN674" i="12"/>
  <c r="CO674" i="12" s="1"/>
  <c r="CH674" i="12"/>
  <c r="BV674" i="12"/>
  <c r="CB674" i="12"/>
  <c r="BD668" i="12"/>
  <c r="BP668" i="12"/>
  <c r="BJ668" i="12"/>
  <c r="CN668" i="12"/>
  <c r="CH668" i="12"/>
  <c r="BV668" i="12"/>
  <c r="CB668" i="12"/>
  <c r="BD656" i="12"/>
  <c r="BE656" i="12" s="1"/>
  <c r="BJ656" i="12"/>
  <c r="BP656" i="12"/>
  <c r="CH656" i="12"/>
  <c r="CN656" i="12"/>
  <c r="BV656" i="12"/>
  <c r="CB656" i="12"/>
  <c r="CC656" i="12" s="1"/>
  <c r="BD648" i="12"/>
  <c r="BP648" i="12"/>
  <c r="BJ648" i="12"/>
  <c r="CN648" i="12"/>
  <c r="CH648" i="12"/>
  <c r="BV648" i="12"/>
  <c r="CB648" i="12"/>
  <c r="CC648" i="12" s="1"/>
  <c r="BD635" i="12"/>
  <c r="BJ635" i="12"/>
  <c r="CN635" i="12"/>
  <c r="CH635" i="12"/>
  <c r="BP635" i="12"/>
  <c r="BV635" i="12"/>
  <c r="CB635" i="12"/>
  <c r="BD606" i="12"/>
  <c r="BE606" i="12" s="1"/>
  <c r="BJ606" i="12"/>
  <c r="BP606" i="12"/>
  <c r="CN606" i="12"/>
  <c r="CO606" i="12" s="1"/>
  <c r="CH606" i="12"/>
  <c r="CB606" i="12"/>
  <c r="CC606" i="12" s="1"/>
  <c r="BV606" i="12"/>
  <c r="BD597" i="12"/>
  <c r="BP597" i="12"/>
  <c r="BJ597" i="12"/>
  <c r="BK597" i="12" s="1"/>
  <c r="CH597" i="12"/>
  <c r="CI597" i="12" s="1"/>
  <c r="CN597" i="12"/>
  <c r="CB597" i="12"/>
  <c r="BV597" i="12"/>
  <c r="BD588" i="12"/>
  <c r="BJ588" i="12"/>
  <c r="BP588" i="12"/>
  <c r="CN588" i="12"/>
  <c r="CH588" i="12"/>
  <c r="BV588" i="12"/>
  <c r="CB588" i="12"/>
  <c r="BD584" i="12"/>
  <c r="BE584" i="12" s="1"/>
  <c r="BJ584" i="12"/>
  <c r="BK584" i="12" s="1"/>
  <c r="BP584" i="12"/>
  <c r="CH584" i="12"/>
  <c r="CN584" i="12"/>
  <c r="BV584" i="12"/>
  <c r="CB584" i="12"/>
  <c r="BD575" i="12"/>
  <c r="BJ575" i="12"/>
  <c r="CN575" i="12"/>
  <c r="BP575" i="12"/>
  <c r="CH575" i="12"/>
  <c r="CI575" i="12" s="1"/>
  <c r="BV575" i="12"/>
  <c r="CB575" i="12"/>
  <c r="BD556" i="12"/>
  <c r="BJ556" i="12"/>
  <c r="BP556" i="12"/>
  <c r="CN556" i="12"/>
  <c r="CH556" i="12"/>
  <c r="BV556" i="12"/>
  <c r="BW556" i="12" s="1"/>
  <c r="CB556" i="12"/>
  <c r="CC556" i="12" s="1"/>
  <c r="BD519" i="12"/>
  <c r="BJ519" i="12"/>
  <c r="BP519" i="12"/>
  <c r="CN519" i="12"/>
  <c r="CH519" i="12"/>
  <c r="BV519" i="12"/>
  <c r="CB519" i="12"/>
  <c r="BD493" i="12"/>
  <c r="BJ493" i="12"/>
  <c r="BP493" i="12"/>
  <c r="CN493" i="12"/>
  <c r="CH493" i="12"/>
  <c r="CB493" i="12"/>
  <c r="BV493" i="12"/>
  <c r="BD486" i="12"/>
  <c r="BJ486" i="12"/>
  <c r="BP486" i="12"/>
  <c r="CN486" i="12"/>
  <c r="CH486" i="12"/>
  <c r="CB486" i="12"/>
  <c r="BV486" i="12"/>
  <c r="BD475" i="12"/>
  <c r="BJ475" i="12"/>
  <c r="BP475" i="12"/>
  <c r="CN475" i="12"/>
  <c r="CH475" i="12"/>
  <c r="CI475" i="12" s="1"/>
  <c r="BV475" i="12"/>
  <c r="CB475" i="12"/>
  <c r="CC475" i="12" s="1"/>
  <c r="BD467" i="12"/>
  <c r="BJ467" i="12"/>
  <c r="BP467" i="12"/>
  <c r="CN467" i="12"/>
  <c r="CH467" i="12"/>
  <c r="BV467" i="12"/>
  <c r="CB467" i="12"/>
  <c r="BD446" i="12"/>
  <c r="BE446" i="12" s="1"/>
  <c r="BJ446" i="12"/>
  <c r="BK446" i="12" s="1"/>
  <c r="CN446" i="12"/>
  <c r="BP446" i="12"/>
  <c r="CH446" i="12"/>
  <c r="CB446" i="12"/>
  <c r="CC446" i="12" s="1"/>
  <c r="BV446" i="12"/>
  <c r="BD440" i="12"/>
  <c r="BJ440" i="12"/>
  <c r="BP440" i="12"/>
  <c r="BQ440" i="12" s="1"/>
  <c r="CN440" i="12"/>
  <c r="CH440" i="12"/>
  <c r="BV440" i="12"/>
  <c r="CB440" i="12"/>
  <c r="BD427" i="12"/>
  <c r="BJ427" i="12"/>
  <c r="CN427" i="12"/>
  <c r="BP427" i="12"/>
  <c r="CH427" i="12"/>
  <c r="BV427" i="12"/>
  <c r="BW427" i="12" s="1"/>
  <c r="CB427" i="12"/>
  <c r="BD418" i="12"/>
  <c r="BJ418" i="12"/>
  <c r="BP418" i="12"/>
  <c r="CN418" i="12"/>
  <c r="BV418" i="12"/>
  <c r="CH418" i="12"/>
  <c r="CB418" i="12"/>
  <c r="CC418" i="12" s="1"/>
  <c r="BD410" i="12"/>
  <c r="BJ410" i="12"/>
  <c r="BP410" i="12"/>
  <c r="CN410" i="12"/>
  <c r="BV410" i="12"/>
  <c r="CH410" i="12"/>
  <c r="CB410" i="12"/>
  <c r="BD402" i="12"/>
  <c r="BE402" i="12" s="1"/>
  <c r="BJ402" i="12"/>
  <c r="BP402" i="12"/>
  <c r="CN402" i="12"/>
  <c r="CH402" i="12"/>
  <c r="BV402" i="12"/>
  <c r="BW402" i="12" s="1"/>
  <c r="CB402" i="12"/>
  <c r="BD398" i="12"/>
  <c r="BJ398" i="12"/>
  <c r="BK398" i="12" s="1"/>
  <c r="BP398" i="12"/>
  <c r="CN398" i="12"/>
  <c r="CH398" i="12"/>
  <c r="CB398" i="12"/>
  <c r="BV398" i="12"/>
  <c r="BD389" i="12"/>
  <c r="BJ389" i="12"/>
  <c r="BP389" i="12"/>
  <c r="CN389" i="12"/>
  <c r="CH389" i="12"/>
  <c r="CB389" i="12"/>
  <c r="BV389" i="12"/>
  <c r="BD385" i="12"/>
  <c r="BJ385" i="12"/>
  <c r="BP385" i="12"/>
  <c r="CN385" i="12"/>
  <c r="CH385" i="12"/>
  <c r="BV385" i="12"/>
  <c r="CB385" i="12"/>
  <c r="BD376" i="12"/>
  <c r="BJ376" i="12"/>
  <c r="BP376" i="12"/>
  <c r="BQ376" i="12" s="1"/>
  <c r="CN376" i="12"/>
  <c r="CH376" i="12"/>
  <c r="BV376" i="12"/>
  <c r="CB376" i="12"/>
  <c r="BD358" i="12"/>
  <c r="BJ358" i="12"/>
  <c r="BP358" i="12"/>
  <c r="BQ358" i="12" s="1"/>
  <c r="CN358" i="12"/>
  <c r="CB358" i="12"/>
  <c r="CH358" i="12"/>
  <c r="CI358" i="12" s="1"/>
  <c r="BV358" i="12"/>
  <c r="BD350" i="12"/>
  <c r="BJ350" i="12"/>
  <c r="BP350" i="12"/>
  <c r="CN350" i="12"/>
  <c r="CB350" i="12"/>
  <c r="CH350" i="12"/>
  <c r="BV350" i="12"/>
  <c r="BD340" i="12"/>
  <c r="BJ340" i="12"/>
  <c r="BP340" i="12"/>
  <c r="CN340" i="12"/>
  <c r="CH340" i="12"/>
  <c r="CB340" i="12"/>
  <c r="BV340" i="12"/>
  <c r="BD332" i="12"/>
  <c r="BJ332" i="12"/>
  <c r="BP332" i="12"/>
  <c r="CN332" i="12"/>
  <c r="CH332" i="12"/>
  <c r="BV332" i="12"/>
  <c r="CB332" i="12"/>
  <c r="BD326" i="12"/>
  <c r="BJ326" i="12"/>
  <c r="BP326" i="12"/>
  <c r="CN326" i="12"/>
  <c r="CB326" i="12"/>
  <c r="CH326" i="12"/>
  <c r="CI326" i="12" s="1"/>
  <c r="BV326" i="12"/>
  <c r="BD319" i="12"/>
  <c r="BJ319" i="12"/>
  <c r="BK319" i="12" s="1"/>
  <c r="BP319" i="12"/>
  <c r="BQ319" i="12" s="1"/>
  <c r="CN319" i="12"/>
  <c r="CB319" i="12"/>
  <c r="CH319" i="12"/>
  <c r="BV319" i="12"/>
  <c r="BJ317" i="12"/>
  <c r="BD317" i="12"/>
  <c r="BP317" i="12"/>
  <c r="BQ317" i="12" s="1"/>
  <c r="CN317" i="12"/>
  <c r="CH317" i="12"/>
  <c r="CB317" i="12"/>
  <c r="BV317" i="12"/>
  <c r="BD287" i="12"/>
  <c r="BJ287" i="12"/>
  <c r="BK287" i="12" s="1"/>
  <c r="BP287" i="12"/>
  <c r="CN287" i="12"/>
  <c r="CB287" i="12"/>
  <c r="CH287" i="12"/>
  <c r="BV287" i="12"/>
  <c r="BD280" i="12"/>
  <c r="BE280" i="12" s="1"/>
  <c r="BJ280" i="12"/>
  <c r="BP280" i="12"/>
  <c r="CN280" i="12"/>
  <c r="CH280" i="12"/>
  <c r="CB280" i="12"/>
  <c r="BV280" i="12"/>
  <c r="BD270" i="12"/>
  <c r="BJ270" i="12"/>
  <c r="BP270" i="12"/>
  <c r="CN270" i="12"/>
  <c r="CB270" i="12"/>
  <c r="CH270" i="12"/>
  <c r="BV270" i="12"/>
  <c r="BD263" i="12"/>
  <c r="BP263" i="12"/>
  <c r="BQ263" i="12" s="1"/>
  <c r="BJ263" i="12"/>
  <c r="CN263" i="12"/>
  <c r="CB263" i="12"/>
  <c r="CH263" i="12"/>
  <c r="BV263" i="12"/>
  <c r="BD255" i="12"/>
  <c r="BJ255" i="12"/>
  <c r="BP255" i="12"/>
  <c r="CN255" i="12"/>
  <c r="CB255" i="12"/>
  <c r="CH255" i="12"/>
  <c r="CI255" i="12" s="1"/>
  <c r="BV255" i="12"/>
  <c r="BW255" i="12" s="1"/>
  <c r="BD242" i="12"/>
  <c r="BJ242" i="12"/>
  <c r="BP242" i="12"/>
  <c r="CN242" i="12"/>
  <c r="CB242" i="12"/>
  <c r="CH242" i="12"/>
  <c r="BV242" i="12"/>
  <c r="BD234" i="12"/>
  <c r="BE234" i="12" s="1"/>
  <c r="BJ234" i="12"/>
  <c r="BP234" i="12"/>
  <c r="BQ234" i="12" s="1"/>
  <c r="CN234" i="12"/>
  <c r="CO234" i="12" s="1"/>
  <c r="CB234" i="12"/>
  <c r="CH234" i="12"/>
  <c r="BV234" i="12"/>
  <c r="BD223" i="12"/>
  <c r="BE223" i="12" s="1"/>
  <c r="BJ223" i="12"/>
  <c r="BP223" i="12"/>
  <c r="CN223" i="12"/>
  <c r="CO223" i="12" s="1"/>
  <c r="CB223" i="12"/>
  <c r="CH223" i="12"/>
  <c r="CI223" i="12" s="1"/>
  <c r="BV223" i="12"/>
  <c r="BJ213" i="12"/>
  <c r="BD213" i="12"/>
  <c r="BP213" i="12"/>
  <c r="CN213" i="12"/>
  <c r="CH213" i="12"/>
  <c r="CB213" i="12"/>
  <c r="BV213" i="12"/>
  <c r="BD204" i="12"/>
  <c r="BJ204" i="12"/>
  <c r="BP204" i="12"/>
  <c r="BQ204" i="12" s="1"/>
  <c r="CN204" i="12"/>
  <c r="CH204" i="12"/>
  <c r="CB204" i="12"/>
  <c r="BV204" i="12"/>
  <c r="BD196" i="12"/>
  <c r="BP196" i="12"/>
  <c r="BJ196" i="12"/>
  <c r="CN196" i="12"/>
  <c r="CH196" i="12"/>
  <c r="CI196" i="12" s="1"/>
  <c r="CB196" i="12"/>
  <c r="BV196" i="12"/>
  <c r="BD195" i="12"/>
  <c r="BE195" i="12" s="1"/>
  <c r="BP195" i="12"/>
  <c r="BQ195" i="12" s="1"/>
  <c r="BJ195" i="12"/>
  <c r="BK195" i="12" s="1"/>
  <c r="CN195" i="12"/>
  <c r="CH195" i="12"/>
  <c r="CB195" i="12"/>
  <c r="BV195" i="12"/>
  <c r="BD182" i="12"/>
  <c r="BJ182" i="12"/>
  <c r="BP182" i="12"/>
  <c r="CN182" i="12"/>
  <c r="CB182" i="12"/>
  <c r="CH182" i="12"/>
  <c r="BV182" i="12"/>
  <c r="BD174" i="12"/>
  <c r="BJ174" i="12"/>
  <c r="BP174" i="12"/>
  <c r="CN174" i="12"/>
  <c r="CB174" i="12"/>
  <c r="CH174" i="12"/>
  <c r="BV174" i="12"/>
  <c r="BD150" i="12"/>
  <c r="BJ150" i="12"/>
  <c r="BP150" i="12"/>
  <c r="CN150" i="12"/>
  <c r="CB150" i="12"/>
  <c r="CH150" i="12"/>
  <c r="BV150" i="12"/>
  <c r="BD121" i="12"/>
  <c r="BJ121" i="12"/>
  <c r="BP121" i="12"/>
  <c r="CB121" i="12"/>
  <c r="CN121" i="12"/>
  <c r="CH121" i="12"/>
  <c r="BV121" i="12"/>
  <c r="BD113" i="12"/>
  <c r="BJ113" i="12"/>
  <c r="BP113" i="12"/>
  <c r="CN113" i="12"/>
  <c r="CB113" i="12"/>
  <c r="CH113" i="12"/>
  <c r="BV113" i="12"/>
  <c r="BD108" i="12"/>
  <c r="BE108" i="12" s="1"/>
  <c r="BJ108" i="12"/>
  <c r="BP108" i="12"/>
  <c r="CN108" i="12"/>
  <c r="CH108" i="12"/>
  <c r="BV108" i="12"/>
  <c r="CB108" i="12"/>
  <c r="BD89" i="12"/>
  <c r="BE89" i="12" s="1"/>
  <c r="BJ89" i="12"/>
  <c r="BP89" i="12"/>
  <c r="CN89" i="12"/>
  <c r="CB89" i="12"/>
  <c r="CH89" i="12"/>
  <c r="BV89" i="12"/>
  <c r="BD69" i="12"/>
  <c r="BJ69" i="12"/>
  <c r="CN69" i="12"/>
  <c r="CH69" i="12"/>
  <c r="BP69" i="12"/>
  <c r="CB69" i="12"/>
  <c r="BV69" i="12"/>
  <c r="BD67" i="12"/>
  <c r="BP67" i="12"/>
  <c r="BJ67" i="12"/>
  <c r="CN67" i="12"/>
  <c r="CH67" i="12"/>
  <c r="CI67" i="12" s="1"/>
  <c r="CB67" i="12"/>
  <c r="BV67" i="12"/>
  <c r="BD58" i="12"/>
  <c r="BJ58" i="12"/>
  <c r="BP58" i="12"/>
  <c r="CN58" i="12"/>
  <c r="CB58" i="12"/>
  <c r="CH58" i="12"/>
  <c r="BV58" i="12"/>
  <c r="BD56" i="12"/>
  <c r="BP56" i="12"/>
  <c r="BJ56" i="12"/>
  <c r="BK56" i="12" s="1"/>
  <c r="CN56" i="12"/>
  <c r="CH56" i="12"/>
  <c r="BV56" i="12"/>
  <c r="BW56" i="12" s="1"/>
  <c r="CB56" i="12"/>
  <c r="BD54" i="12"/>
  <c r="BJ54" i="12"/>
  <c r="BP54" i="12"/>
  <c r="CN54" i="12"/>
  <c r="CB54" i="12"/>
  <c r="CH54" i="12"/>
  <c r="BV54" i="12"/>
  <c r="BD50" i="12"/>
  <c r="BE50" i="12" s="1"/>
  <c r="BJ50" i="12"/>
  <c r="BP50" i="12"/>
  <c r="CN50" i="12"/>
  <c r="CB50" i="12"/>
  <c r="CH50" i="12"/>
  <c r="BV50" i="12"/>
  <c r="BD44" i="12"/>
  <c r="BP44" i="12"/>
  <c r="BJ44" i="12"/>
  <c r="CN44" i="12"/>
  <c r="CH44" i="12"/>
  <c r="CB44" i="12"/>
  <c r="BV44" i="12"/>
  <c r="BW44" i="12" s="1"/>
  <c r="BD27" i="12"/>
  <c r="BP27" i="12"/>
  <c r="BJ27" i="12"/>
  <c r="BK27" i="12" s="1"/>
  <c r="CN27" i="12"/>
  <c r="CH27" i="12"/>
  <c r="BV27" i="12"/>
  <c r="CB27" i="12"/>
  <c r="BD25" i="12"/>
  <c r="BJ25" i="12"/>
  <c r="BK25" i="12" s="1"/>
  <c r="BP25" i="12"/>
  <c r="CH25" i="12"/>
  <c r="CI25" i="12" s="1"/>
  <c r="CN25" i="12"/>
  <c r="CO25" i="12" s="1"/>
  <c r="CB25" i="12"/>
  <c r="CC25" i="12" s="1"/>
  <c r="BV25" i="12"/>
  <c r="BD14" i="12"/>
  <c r="BJ14" i="12"/>
  <c r="BP14" i="12"/>
  <c r="CH14" i="12"/>
  <c r="CN14" i="12"/>
  <c r="CB14" i="12"/>
  <c r="BV14" i="12"/>
  <c r="BJ13" i="12"/>
  <c r="BD13" i="12"/>
  <c r="BP13" i="12"/>
  <c r="BQ13" i="12" s="1"/>
  <c r="CN13" i="12"/>
  <c r="CO13" i="12" s="1"/>
  <c r="CB13" i="12"/>
  <c r="CH13" i="12"/>
  <c r="BV13" i="12"/>
  <c r="BD987" i="12"/>
  <c r="BE987" i="12" s="1"/>
  <c r="BJ987" i="12"/>
  <c r="CN987" i="12"/>
  <c r="CH987" i="12"/>
  <c r="BP987" i="12"/>
  <c r="CB987" i="12"/>
  <c r="BV987" i="12"/>
  <c r="BD736" i="12"/>
  <c r="BJ736" i="12"/>
  <c r="BK736" i="12" s="1"/>
  <c r="BP736" i="12"/>
  <c r="CH736" i="12"/>
  <c r="CN736" i="12"/>
  <c r="BV736" i="12"/>
  <c r="CB736" i="12"/>
  <c r="BD1049" i="12"/>
  <c r="BJ1049" i="12"/>
  <c r="BK1049" i="12" s="1"/>
  <c r="BP1049" i="12"/>
  <c r="CN1049" i="12"/>
  <c r="CB1049" i="12"/>
  <c r="CH1049" i="12"/>
  <c r="CI1049" i="12" s="1"/>
  <c r="BV1049" i="12"/>
  <c r="BD1022" i="12"/>
  <c r="BE1022" i="12" s="1"/>
  <c r="BJ1022" i="12"/>
  <c r="BP1022" i="12"/>
  <c r="BQ1022" i="12" s="1"/>
  <c r="CN1022" i="12"/>
  <c r="CH1022" i="12"/>
  <c r="CB1022" i="12"/>
  <c r="BV1022" i="12"/>
  <c r="BD953" i="12"/>
  <c r="BJ953" i="12"/>
  <c r="BP953" i="12"/>
  <c r="CN953" i="12"/>
  <c r="CH953" i="12"/>
  <c r="CB953" i="12"/>
  <c r="BV953" i="12"/>
  <c r="BD949" i="12"/>
  <c r="BJ949" i="12"/>
  <c r="BP949" i="12"/>
  <c r="CH949" i="12"/>
  <c r="CN949" i="12"/>
  <c r="CB949" i="12"/>
  <c r="BV949" i="12"/>
  <c r="BD911" i="12"/>
  <c r="BJ911" i="12"/>
  <c r="BP911" i="12"/>
  <c r="CN911" i="12"/>
  <c r="CH911" i="12"/>
  <c r="CB911" i="12"/>
  <c r="CC911" i="12" s="1"/>
  <c r="BV911" i="12"/>
  <c r="BD902" i="12"/>
  <c r="BJ902" i="12"/>
  <c r="BK902" i="12" s="1"/>
  <c r="BP902" i="12"/>
  <c r="CN902" i="12"/>
  <c r="CO902" i="12" s="1"/>
  <c r="CH902" i="12"/>
  <c r="CB902" i="12"/>
  <c r="BV902" i="12"/>
  <c r="BD854" i="12"/>
  <c r="BJ854" i="12"/>
  <c r="BP854" i="12"/>
  <c r="CN854" i="12"/>
  <c r="CH854" i="12"/>
  <c r="CB854" i="12"/>
  <c r="BV854" i="12"/>
  <c r="BD841" i="12"/>
  <c r="BJ841" i="12"/>
  <c r="BP841" i="12"/>
  <c r="CN841" i="12"/>
  <c r="CO841" i="12" s="1"/>
  <c r="CH841" i="12"/>
  <c r="CB841" i="12"/>
  <c r="BV841" i="12"/>
  <c r="BD809" i="12"/>
  <c r="BE809" i="12" s="1"/>
  <c r="BJ809" i="12"/>
  <c r="BP809" i="12"/>
  <c r="BQ809" i="12" s="1"/>
  <c r="CN809" i="12"/>
  <c r="CH809" i="12"/>
  <c r="CB809" i="12"/>
  <c r="BV809" i="12"/>
  <c r="BD781" i="12"/>
  <c r="BJ781" i="12"/>
  <c r="BP781" i="12"/>
  <c r="CN781" i="12"/>
  <c r="CH781" i="12"/>
  <c r="CB781" i="12"/>
  <c r="BV781" i="12"/>
  <c r="BD765" i="12"/>
  <c r="BP765" i="12"/>
  <c r="BJ765" i="12"/>
  <c r="CH765" i="12"/>
  <c r="CI765" i="12" s="1"/>
  <c r="CN765" i="12"/>
  <c r="CB765" i="12"/>
  <c r="BV765" i="12"/>
  <c r="BD759" i="12"/>
  <c r="BJ759" i="12"/>
  <c r="BP759" i="12"/>
  <c r="CN759" i="12"/>
  <c r="CH759" i="12"/>
  <c r="CI759" i="12" s="1"/>
  <c r="CB759" i="12"/>
  <c r="BV759" i="12"/>
  <c r="BD756" i="12"/>
  <c r="BJ756" i="12"/>
  <c r="BP756" i="12"/>
  <c r="CN756" i="12"/>
  <c r="CH756" i="12"/>
  <c r="BV756" i="12"/>
  <c r="CB756" i="12"/>
  <c r="BD753" i="12"/>
  <c r="BJ753" i="12"/>
  <c r="BK753" i="12" s="1"/>
  <c r="BP753" i="12"/>
  <c r="CH753" i="12"/>
  <c r="CN753" i="12"/>
  <c r="CO753" i="12" s="1"/>
  <c r="CB753" i="12"/>
  <c r="BV753" i="12"/>
  <c r="BD747" i="12"/>
  <c r="BJ747" i="12"/>
  <c r="CN747" i="12"/>
  <c r="BP747" i="12"/>
  <c r="CH747" i="12"/>
  <c r="CB747" i="12"/>
  <c r="CC747" i="12" s="1"/>
  <c r="BV747" i="12"/>
  <c r="BD723" i="12"/>
  <c r="BJ723" i="12"/>
  <c r="BP723" i="12"/>
  <c r="CN723" i="12"/>
  <c r="CH723" i="12"/>
  <c r="BV723" i="12"/>
  <c r="CB723" i="12"/>
  <c r="CC723" i="12" s="1"/>
  <c r="BD711" i="12"/>
  <c r="BJ711" i="12"/>
  <c r="BP711" i="12"/>
  <c r="CN711" i="12"/>
  <c r="CH711" i="12"/>
  <c r="BV711" i="12"/>
  <c r="BW711" i="12" s="1"/>
  <c r="CB711" i="12"/>
  <c r="BD703" i="12"/>
  <c r="BJ703" i="12"/>
  <c r="BK703" i="12" s="1"/>
  <c r="BP703" i="12"/>
  <c r="BQ703" i="12" s="1"/>
  <c r="CN703" i="12"/>
  <c r="CH703" i="12"/>
  <c r="BV703" i="12"/>
  <c r="BW703" i="12" s="1"/>
  <c r="CB703" i="12"/>
  <c r="CC703" i="12" s="1"/>
  <c r="BD691" i="12"/>
  <c r="BP691" i="12"/>
  <c r="CN691" i="12"/>
  <c r="BJ691" i="12"/>
  <c r="CH691" i="12"/>
  <c r="BV691" i="12"/>
  <c r="CB691" i="12"/>
  <c r="BD675" i="12"/>
  <c r="BE675" i="12" s="1"/>
  <c r="BJ675" i="12"/>
  <c r="CN675" i="12"/>
  <c r="CH675" i="12"/>
  <c r="BP675" i="12"/>
  <c r="BV675" i="12"/>
  <c r="CB675" i="12"/>
  <c r="BD660" i="12"/>
  <c r="BE660" i="12" s="1"/>
  <c r="BJ660" i="12"/>
  <c r="BP660" i="12"/>
  <c r="CN660" i="12"/>
  <c r="CH660" i="12"/>
  <c r="BV660" i="12"/>
  <c r="CB660" i="12"/>
  <c r="BD649" i="12"/>
  <c r="BJ649" i="12"/>
  <c r="BP649" i="12"/>
  <c r="CN649" i="12"/>
  <c r="CH649" i="12"/>
  <c r="CI649" i="12" s="1"/>
  <c r="BV649" i="12"/>
  <c r="BW649" i="12" s="1"/>
  <c r="CB649" i="12"/>
  <c r="BD637" i="12"/>
  <c r="BJ637" i="12"/>
  <c r="BP637" i="12"/>
  <c r="CN637" i="12"/>
  <c r="CH637" i="12"/>
  <c r="CB637" i="12"/>
  <c r="BV637" i="12"/>
  <c r="BD614" i="12"/>
  <c r="BJ614" i="12"/>
  <c r="CN614" i="12"/>
  <c r="BP614" i="12"/>
  <c r="CH614" i="12"/>
  <c r="CB614" i="12"/>
  <c r="BV614" i="12"/>
  <c r="BD608" i="12"/>
  <c r="BP608" i="12"/>
  <c r="BJ608" i="12"/>
  <c r="CN608" i="12"/>
  <c r="CH608" i="12"/>
  <c r="BV608" i="12"/>
  <c r="CB608" i="12"/>
  <c r="BD590" i="12"/>
  <c r="BE590" i="12" s="1"/>
  <c r="BJ590" i="12"/>
  <c r="BP590" i="12"/>
  <c r="BQ590" i="12" s="1"/>
  <c r="CN590" i="12"/>
  <c r="CH590" i="12"/>
  <c r="CB590" i="12"/>
  <c r="BV590" i="12"/>
  <c r="BD576" i="12"/>
  <c r="BE576" i="12" s="1"/>
  <c r="BP576" i="12"/>
  <c r="BJ576" i="12"/>
  <c r="CN576" i="12"/>
  <c r="CH576" i="12"/>
  <c r="BV576" i="12"/>
  <c r="CB576" i="12"/>
  <c r="BD560" i="12"/>
  <c r="BJ560" i="12"/>
  <c r="BP560" i="12"/>
  <c r="CN560" i="12"/>
  <c r="CH560" i="12"/>
  <c r="BV560" i="12"/>
  <c r="CB560" i="12"/>
  <c r="BD512" i="12"/>
  <c r="BJ512" i="12"/>
  <c r="BP512" i="12"/>
  <c r="CH512" i="12"/>
  <c r="BV512" i="12"/>
  <c r="CB512" i="12"/>
  <c r="CN512" i="12"/>
  <c r="BD494" i="12"/>
  <c r="BJ494" i="12"/>
  <c r="CN494" i="12"/>
  <c r="BP494" i="12"/>
  <c r="CH494" i="12"/>
  <c r="CB494" i="12"/>
  <c r="BV494" i="12"/>
  <c r="BD487" i="12"/>
  <c r="BJ487" i="12"/>
  <c r="BP487" i="12"/>
  <c r="CN487" i="12"/>
  <c r="CH487" i="12"/>
  <c r="BV487" i="12"/>
  <c r="CB487" i="12"/>
  <c r="BD476" i="12"/>
  <c r="BJ476" i="12"/>
  <c r="BP476" i="12"/>
  <c r="CN476" i="12"/>
  <c r="CH476" i="12"/>
  <c r="BV476" i="12"/>
  <c r="BW476" i="12" s="1"/>
  <c r="CB476" i="12"/>
  <c r="BD468" i="12"/>
  <c r="BJ468" i="12"/>
  <c r="BP468" i="12"/>
  <c r="BQ468" i="12" s="1"/>
  <c r="CN468" i="12"/>
  <c r="CH468" i="12"/>
  <c r="CI468" i="12" s="1"/>
  <c r="BV468" i="12"/>
  <c r="CB468" i="12"/>
  <c r="BD457" i="12"/>
  <c r="BJ457" i="12"/>
  <c r="BP457" i="12"/>
  <c r="CN457" i="12"/>
  <c r="CH457" i="12"/>
  <c r="BV457" i="12"/>
  <c r="BW457" i="12" s="1"/>
  <c r="CB457" i="12"/>
  <c r="CC457" i="12" s="1"/>
  <c r="BD441" i="12"/>
  <c r="BJ441" i="12"/>
  <c r="BK441" i="12" s="1"/>
  <c r="BP441" i="12"/>
  <c r="BQ441" i="12" s="1"/>
  <c r="CN441" i="12"/>
  <c r="CO441" i="12" s="1"/>
  <c r="CH441" i="12"/>
  <c r="BV441" i="12"/>
  <c r="CB441" i="12"/>
  <c r="BD428" i="12"/>
  <c r="BJ428" i="12"/>
  <c r="BP428" i="12"/>
  <c r="BQ428" i="12" s="1"/>
  <c r="CN428" i="12"/>
  <c r="CH428" i="12"/>
  <c r="BV428" i="12"/>
  <c r="CB428" i="12"/>
  <c r="BD419" i="12"/>
  <c r="BJ419" i="12"/>
  <c r="BP419" i="12"/>
  <c r="BQ419" i="12" s="1"/>
  <c r="CN419" i="12"/>
  <c r="CH419" i="12"/>
  <c r="BV419" i="12"/>
  <c r="CB419" i="12"/>
  <c r="BD411" i="12"/>
  <c r="BJ411" i="12"/>
  <c r="BP411" i="12"/>
  <c r="CN411" i="12"/>
  <c r="CH411" i="12"/>
  <c r="BV411" i="12"/>
  <c r="CB411" i="12"/>
  <c r="BD403" i="12"/>
  <c r="BP403" i="12"/>
  <c r="BJ403" i="12"/>
  <c r="CN403" i="12"/>
  <c r="CO403" i="12" s="1"/>
  <c r="CH403" i="12"/>
  <c r="BV403" i="12"/>
  <c r="CB403" i="12"/>
  <c r="BD399" i="12"/>
  <c r="BJ399" i="12"/>
  <c r="BP399" i="12"/>
  <c r="CN399" i="12"/>
  <c r="CH399" i="12"/>
  <c r="BV399" i="12"/>
  <c r="CB399" i="12"/>
  <c r="BD391" i="12"/>
  <c r="BJ391" i="12"/>
  <c r="CN391" i="12"/>
  <c r="CH391" i="12"/>
  <c r="BV391" i="12"/>
  <c r="CB391" i="12"/>
  <c r="BP391" i="12"/>
  <c r="BD390" i="12"/>
  <c r="BJ390" i="12"/>
  <c r="BP390" i="12"/>
  <c r="BQ390" i="12" s="1"/>
  <c r="CN390" i="12"/>
  <c r="CH390" i="12"/>
  <c r="CB390" i="12"/>
  <c r="CC390" i="12" s="1"/>
  <c r="BV390" i="12"/>
  <c r="BD377" i="12"/>
  <c r="BE377" i="12" s="1"/>
  <c r="BJ377" i="12"/>
  <c r="BP377" i="12"/>
  <c r="CN377" i="12"/>
  <c r="CH377" i="12"/>
  <c r="BV377" i="12"/>
  <c r="CB377" i="12"/>
  <c r="BD359" i="12"/>
  <c r="BJ359" i="12"/>
  <c r="BP359" i="12"/>
  <c r="CN359" i="12"/>
  <c r="CB359" i="12"/>
  <c r="CH359" i="12"/>
  <c r="BV359" i="12"/>
  <c r="BD351" i="12"/>
  <c r="BE351" i="12" s="1"/>
  <c r="BJ351" i="12"/>
  <c r="BP351" i="12"/>
  <c r="CN351" i="12"/>
  <c r="CO351" i="12" s="1"/>
  <c r="CB351" i="12"/>
  <c r="CC351" i="12" s="1"/>
  <c r="CH351" i="12"/>
  <c r="BV351" i="12"/>
  <c r="BD342" i="12"/>
  <c r="BJ342" i="12"/>
  <c r="BP342" i="12"/>
  <c r="CN342" i="12"/>
  <c r="CB342" i="12"/>
  <c r="CH342" i="12"/>
  <c r="BV342" i="12"/>
  <c r="BJ341" i="12"/>
  <c r="BD341" i="12"/>
  <c r="BP341" i="12"/>
  <c r="BQ341" i="12" s="1"/>
  <c r="CN341" i="12"/>
  <c r="CO341" i="12" s="1"/>
  <c r="CH341" i="12"/>
  <c r="CB341" i="12"/>
  <c r="BV341" i="12"/>
  <c r="BJ333" i="12"/>
  <c r="BK333" i="12" s="1"/>
  <c r="BD333" i="12"/>
  <c r="BP333" i="12"/>
  <c r="CN333" i="12"/>
  <c r="CH333" i="12"/>
  <c r="CB333" i="12"/>
  <c r="CC333" i="12" s="1"/>
  <c r="BV333" i="12"/>
  <c r="BD327" i="12"/>
  <c r="BJ327" i="12"/>
  <c r="BP327" i="12"/>
  <c r="CN327" i="12"/>
  <c r="CB327" i="12"/>
  <c r="CH327" i="12"/>
  <c r="BV327" i="12"/>
  <c r="BW327" i="12" s="1"/>
  <c r="BD320" i="12"/>
  <c r="BJ320" i="12"/>
  <c r="BP320" i="12"/>
  <c r="CN320" i="12"/>
  <c r="CH320" i="12"/>
  <c r="BV320" i="12"/>
  <c r="CB320" i="12"/>
  <c r="BD315" i="12"/>
  <c r="BJ315" i="12"/>
  <c r="BP315" i="12"/>
  <c r="CN315" i="12"/>
  <c r="CH315" i="12"/>
  <c r="CB315" i="12"/>
  <c r="BV315" i="12"/>
  <c r="BW315" i="12" s="1"/>
  <c r="BD304" i="12"/>
  <c r="BP304" i="12"/>
  <c r="BJ304" i="12"/>
  <c r="CN304" i="12"/>
  <c r="CH304" i="12"/>
  <c r="BV304" i="12"/>
  <c r="CB304" i="12"/>
  <c r="BD295" i="12"/>
  <c r="BP295" i="12"/>
  <c r="BQ295" i="12" s="1"/>
  <c r="BJ295" i="12"/>
  <c r="BK295" i="12" s="1"/>
  <c r="CN295" i="12"/>
  <c r="CB295" i="12"/>
  <c r="CC295" i="12" s="1"/>
  <c r="CH295" i="12"/>
  <c r="BV295" i="12"/>
  <c r="BW295" i="12" s="1"/>
  <c r="BD288" i="12"/>
  <c r="BJ288" i="12"/>
  <c r="BK288" i="12" s="1"/>
  <c r="BP288" i="12"/>
  <c r="CN288" i="12"/>
  <c r="CO288" i="12" s="1"/>
  <c r="CH288" i="12"/>
  <c r="BV288" i="12"/>
  <c r="BW288" i="12" s="1"/>
  <c r="CB288" i="12"/>
  <c r="BD281" i="12"/>
  <c r="BJ281" i="12"/>
  <c r="BP281" i="12"/>
  <c r="CN281" i="12"/>
  <c r="CB281" i="12"/>
  <c r="CH281" i="12"/>
  <c r="BV281" i="12"/>
  <c r="BD271" i="12"/>
  <c r="BJ271" i="12"/>
  <c r="BP271" i="12"/>
  <c r="CN271" i="12"/>
  <c r="CO271" i="12" s="1"/>
  <c r="CB271" i="12"/>
  <c r="CH271" i="12"/>
  <c r="CI271" i="12" s="1"/>
  <c r="BV271" i="12"/>
  <c r="BD256" i="12"/>
  <c r="BJ256" i="12"/>
  <c r="BP256" i="12"/>
  <c r="CN256" i="12"/>
  <c r="CH256" i="12"/>
  <c r="BV256" i="12"/>
  <c r="CB256" i="12"/>
  <c r="BD243" i="12"/>
  <c r="BJ243" i="12"/>
  <c r="BP243" i="12"/>
  <c r="CN243" i="12"/>
  <c r="CH243" i="12"/>
  <c r="CB243" i="12"/>
  <c r="BV243" i="12"/>
  <c r="BD235" i="12"/>
  <c r="BE235" i="12" s="1"/>
  <c r="BJ235" i="12"/>
  <c r="BP235" i="12"/>
  <c r="CN235" i="12"/>
  <c r="CH235" i="12"/>
  <c r="CI235" i="12" s="1"/>
  <c r="CB235" i="12"/>
  <c r="BV235" i="12"/>
  <c r="BD224" i="12"/>
  <c r="BJ224" i="12"/>
  <c r="CN224" i="12"/>
  <c r="CO224" i="12" s="1"/>
  <c r="BP224" i="12"/>
  <c r="BQ224" i="12" s="1"/>
  <c r="CH224" i="12"/>
  <c r="BV224" i="12"/>
  <c r="CB224" i="12"/>
  <c r="BD214" i="12"/>
  <c r="BE214" i="12" s="1"/>
  <c r="BJ214" i="12"/>
  <c r="BP214" i="12"/>
  <c r="CN214" i="12"/>
  <c r="CB214" i="12"/>
  <c r="CH214" i="12"/>
  <c r="BV214" i="12"/>
  <c r="BJ205" i="12"/>
  <c r="BP205" i="12"/>
  <c r="BD205" i="12"/>
  <c r="CN205" i="12"/>
  <c r="CH205" i="12"/>
  <c r="CB205" i="12"/>
  <c r="CC205" i="12" s="1"/>
  <c r="BV205" i="12"/>
  <c r="BD197" i="12"/>
  <c r="BJ197" i="12"/>
  <c r="BP197" i="12"/>
  <c r="CN197" i="12"/>
  <c r="CH197" i="12"/>
  <c r="CB197" i="12"/>
  <c r="BV197" i="12"/>
  <c r="BD183" i="12"/>
  <c r="BJ183" i="12"/>
  <c r="BP183" i="12"/>
  <c r="CN183" i="12"/>
  <c r="CB183" i="12"/>
  <c r="CH183" i="12"/>
  <c r="BV183" i="12"/>
  <c r="BW183" i="12" s="1"/>
  <c r="BD175" i="12"/>
  <c r="BJ175" i="12"/>
  <c r="BP175" i="12"/>
  <c r="CN175" i="12"/>
  <c r="CB175" i="12"/>
  <c r="CH175" i="12"/>
  <c r="CI175" i="12" s="1"/>
  <c r="BV175" i="12"/>
  <c r="BD167" i="12"/>
  <c r="BE167" i="12" s="1"/>
  <c r="BJ167" i="12"/>
  <c r="BK167" i="12" s="1"/>
  <c r="BP167" i="12"/>
  <c r="CN167" i="12"/>
  <c r="CB167" i="12"/>
  <c r="CH167" i="12"/>
  <c r="BV167" i="12"/>
  <c r="BD161" i="12"/>
  <c r="BP161" i="12"/>
  <c r="BJ161" i="12"/>
  <c r="CB161" i="12"/>
  <c r="CH161" i="12"/>
  <c r="CI161" i="12" s="1"/>
  <c r="BV161" i="12"/>
  <c r="CN161" i="12"/>
  <c r="BD151" i="12"/>
  <c r="BE151" i="12" s="1"/>
  <c r="BP151" i="12"/>
  <c r="BJ151" i="12"/>
  <c r="CN151" i="12"/>
  <c r="CB151" i="12"/>
  <c r="CH151" i="12"/>
  <c r="BV151" i="12"/>
  <c r="BD145" i="12"/>
  <c r="BE145" i="12" s="1"/>
  <c r="BJ145" i="12"/>
  <c r="BP145" i="12"/>
  <c r="CB145" i="12"/>
  <c r="CH145" i="12"/>
  <c r="BV145" i="12"/>
  <c r="CN145" i="12"/>
  <c r="BD136" i="12"/>
  <c r="BE136" i="12" s="1"/>
  <c r="BJ136" i="12"/>
  <c r="BP136" i="12"/>
  <c r="CN136" i="12"/>
  <c r="CH136" i="12"/>
  <c r="CB136" i="12"/>
  <c r="BV136" i="12"/>
  <c r="BD127" i="12"/>
  <c r="BJ127" i="12"/>
  <c r="BP127" i="12"/>
  <c r="CN127" i="12"/>
  <c r="CB127" i="12"/>
  <c r="CH127" i="12"/>
  <c r="BV127" i="12"/>
  <c r="BD122" i="12"/>
  <c r="BJ122" i="12"/>
  <c r="BP122" i="12"/>
  <c r="CN122" i="12"/>
  <c r="CB122" i="12"/>
  <c r="CH122" i="12"/>
  <c r="BV122" i="12"/>
  <c r="BD114" i="12"/>
  <c r="BJ114" i="12"/>
  <c r="BP114" i="12"/>
  <c r="CN114" i="12"/>
  <c r="CB114" i="12"/>
  <c r="CH114" i="12"/>
  <c r="CI114" i="12" s="1"/>
  <c r="BV114" i="12"/>
  <c r="BW114" i="12" s="1"/>
  <c r="BJ109" i="12"/>
  <c r="BD109" i="12"/>
  <c r="BE109" i="12" s="1"/>
  <c r="BP109" i="12"/>
  <c r="CN109" i="12"/>
  <c r="CO109" i="12" s="1"/>
  <c r="CH109" i="12"/>
  <c r="CB109" i="12"/>
  <c r="BV109" i="12"/>
  <c r="BJ93" i="12"/>
  <c r="BK93" i="12" s="1"/>
  <c r="BD93" i="12"/>
  <c r="BP93" i="12"/>
  <c r="CN93" i="12"/>
  <c r="CH93" i="12"/>
  <c r="CB93" i="12"/>
  <c r="BV93" i="12"/>
  <c r="BD90" i="12"/>
  <c r="BJ90" i="12"/>
  <c r="BK90" i="12" s="1"/>
  <c r="BP90" i="12"/>
  <c r="CN90" i="12"/>
  <c r="CB90" i="12"/>
  <c r="BV90" i="12"/>
  <c r="CH90" i="12"/>
  <c r="BJ83" i="12"/>
  <c r="BD83" i="12"/>
  <c r="BE83" i="12" s="1"/>
  <c r="BP83" i="12"/>
  <c r="CN83" i="12"/>
  <c r="CH83" i="12"/>
  <c r="BV83" i="12"/>
  <c r="CB83" i="12"/>
  <c r="BD81" i="12"/>
  <c r="BJ81" i="12"/>
  <c r="BK81" i="12" s="1"/>
  <c r="BP81" i="12"/>
  <c r="CN81" i="12"/>
  <c r="CB81" i="12"/>
  <c r="CH81" i="12"/>
  <c r="CI81" i="12" s="1"/>
  <c r="BV81" i="12"/>
  <c r="BD59" i="12"/>
  <c r="BJ59" i="12"/>
  <c r="BP59" i="12"/>
  <c r="CN59" i="12"/>
  <c r="CH59" i="12"/>
  <c r="CB59" i="12"/>
  <c r="BV59" i="12"/>
  <c r="BD52" i="12"/>
  <c r="BJ52" i="12"/>
  <c r="BK52" i="12" s="1"/>
  <c r="BP52" i="12"/>
  <c r="CN52" i="12"/>
  <c r="CO52" i="12" s="1"/>
  <c r="CH52" i="12"/>
  <c r="BV52" i="12"/>
  <c r="CB52" i="12"/>
  <c r="CC52" i="12" s="1"/>
  <c r="BD15" i="12"/>
  <c r="BP15" i="12"/>
  <c r="BJ15" i="12"/>
  <c r="CN15" i="12"/>
  <c r="CB15" i="12"/>
  <c r="CH15" i="12"/>
  <c r="CI15" i="12" s="1"/>
  <c r="BV15" i="12"/>
  <c r="BD1067" i="12"/>
  <c r="BJ1067" i="12"/>
  <c r="CN1067" i="12"/>
  <c r="BP1067" i="12"/>
  <c r="CH1067" i="12"/>
  <c r="CB1067" i="12"/>
  <c r="BV1067" i="12"/>
  <c r="BD1052" i="12"/>
  <c r="BJ1052" i="12"/>
  <c r="CN1052" i="12"/>
  <c r="CO1052" i="12" s="1"/>
  <c r="BP1052" i="12"/>
  <c r="CH1052" i="12"/>
  <c r="BV1052" i="12"/>
  <c r="CB1052" i="12"/>
  <c r="BD835" i="12"/>
  <c r="BJ835" i="12"/>
  <c r="CN835" i="12"/>
  <c r="BP835" i="12"/>
  <c r="BQ835" i="12" s="1"/>
  <c r="CH835" i="12"/>
  <c r="CB835" i="12"/>
  <c r="BV835" i="12"/>
  <c r="BD815" i="12"/>
  <c r="BE815" i="12" s="1"/>
  <c r="BJ815" i="12"/>
  <c r="CN815" i="12"/>
  <c r="CO815" i="12" s="1"/>
  <c r="BP815" i="12"/>
  <c r="CH815" i="12"/>
  <c r="CB815" i="12"/>
  <c r="BV815" i="12"/>
  <c r="BD803" i="12"/>
  <c r="BJ803" i="12"/>
  <c r="CN803" i="12"/>
  <c r="BP803" i="12"/>
  <c r="CH803" i="12"/>
  <c r="CB803" i="12"/>
  <c r="BV803" i="12"/>
  <c r="BD788" i="12"/>
  <c r="BJ788" i="12"/>
  <c r="CN788" i="12"/>
  <c r="BP788" i="12"/>
  <c r="CH788" i="12"/>
  <c r="CI788" i="12" s="1"/>
  <c r="CB788" i="12"/>
  <c r="BV788" i="12"/>
  <c r="BW788" i="12" s="1"/>
  <c r="BD631" i="12"/>
  <c r="BJ631" i="12"/>
  <c r="CN631" i="12"/>
  <c r="BP631" i="12"/>
  <c r="CH631" i="12"/>
  <c r="CI631" i="12" s="1"/>
  <c r="BV631" i="12"/>
  <c r="CB631" i="12"/>
  <c r="BD610" i="12"/>
  <c r="BE610" i="12" s="1"/>
  <c r="BJ610" i="12"/>
  <c r="BP610" i="12"/>
  <c r="CN610" i="12"/>
  <c r="BV610" i="12"/>
  <c r="CB610" i="12"/>
  <c r="CH610" i="12"/>
  <c r="BD570" i="12"/>
  <c r="BJ570" i="12"/>
  <c r="BP570" i="12"/>
  <c r="BQ570" i="12" s="1"/>
  <c r="CN570" i="12"/>
  <c r="BV570" i="12"/>
  <c r="CH570" i="12"/>
  <c r="CB570" i="12"/>
  <c r="CC570" i="12" s="1"/>
  <c r="BD546" i="12"/>
  <c r="BJ546" i="12"/>
  <c r="BP546" i="12"/>
  <c r="CN546" i="12"/>
  <c r="CH546" i="12"/>
  <c r="BV546" i="12"/>
  <c r="BW546" i="12" s="1"/>
  <c r="CB546" i="12"/>
  <c r="BD517" i="12"/>
  <c r="BE517" i="12" s="1"/>
  <c r="BJ517" i="12"/>
  <c r="BP517" i="12"/>
  <c r="CH517" i="12"/>
  <c r="CN517" i="12"/>
  <c r="CB517" i="12"/>
  <c r="BV517" i="12"/>
  <c r="BD515" i="12"/>
  <c r="BJ515" i="12"/>
  <c r="BK515" i="12" s="1"/>
  <c r="CN515" i="12"/>
  <c r="CO515" i="12" s="1"/>
  <c r="BP515" i="12"/>
  <c r="CH515" i="12"/>
  <c r="BV515" i="12"/>
  <c r="CB515" i="12"/>
  <c r="BD502" i="12"/>
  <c r="BJ502" i="12"/>
  <c r="BP502" i="12"/>
  <c r="BQ502" i="12" s="1"/>
  <c r="CN502" i="12"/>
  <c r="CH502" i="12"/>
  <c r="CB502" i="12"/>
  <c r="BV502" i="12"/>
  <c r="BD462" i="12"/>
  <c r="BE462" i="12" s="1"/>
  <c r="BJ462" i="12"/>
  <c r="BP462" i="12"/>
  <c r="CN462" i="12"/>
  <c r="CH462" i="12"/>
  <c r="CB462" i="12"/>
  <c r="CC462" i="12" s="1"/>
  <c r="BV462" i="12"/>
  <c r="BD431" i="12"/>
  <c r="BJ431" i="12"/>
  <c r="BK431" i="12" s="1"/>
  <c r="BP431" i="12"/>
  <c r="CN431" i="12"/>
  <c r="CH431" i="12"/>
  <c r="CI431" i="12" s="1"/>
  <c r="BV431" i="12"/>
  <c r="BW431" i="12" s="1"/>
  <c r="CB431" i="12"/>
  <c r="BD414" i="12"/>
  <c r="BE414" i="12" s="1"/>
  <c r="BJ414" i="12"/>
  <c r="BP414" i="12"/>
  <c r="CN414" i="12"/>
  <c r="CH414" i="12"/>
  <c r="CB414" i="12"/>
  <c r="BV414" i="12"/>
  <c r="BD406" i="12"/>
  <c r="BJ406" i="12"/>
  <c r="BP406" i="12"/>
  <c r="CN406" i="12"/>
  <c r="CO406" i="12" s="1"/>
  <c r="CH406" i="12"/>
  <c r="CB406" i="12"/>
  <c r="BV406" i="12"/>
  <c r="BW406" i="12" s="1"/>
  <c r="BD363" i="12"/>
  <c r="BJ363" i="12"/>
  <c r="BP363" i="12"/>
  <c r="BQ363" i="12" s="1"/>
  <c r="CN363" i="12"/>
  <c r="CH363" i="12"/>
  <c r="BV363" i="12"/>
  <c r="CB363" i="12"/>
  <c r="BD308" i="12"/>
  <c r="BJ308" i="12"/>
  <c r="BP308" i="12"/>
  <c r="CN308" i="12"/>
  <c r="CH308" i="12"/>
  <c r="CB308" i="12"/>
  <c r="BV308" i="12"/>
  <c r="BD306" i="12"/>
  <c r="BE306" i="12" s="1"/>
  <c r="BJ306" i="12"/>
  <c r="BK306" i="12" s="1"/>
  <c r="BP306" i="12"/>
  <c r="CN306" i="12"/>
  <c r="CB306" i="12"/>
  <c r="BV306" i="12"/>
  <c r="CH306" i="12"/>
  <c r="BD297" i="12"/>
  <c r="BJ297" i="12"/>
  <c r="BP297" i="12"/>
  <c r="CN297" i="12"/>
  <c r="CB297" i="12"/>
  <c r="CH297" i="12"/>
  <c r="BV297" i="12"/>
  <c r="BD284" i="12"/>
  <c r="BJ284" i="12"/>
  <c r="BP284" i="12"/>
  <c r="BQ284" i="12" s="1"/>
  <c r="CN284" i="12"/>
  <c r="CH284" i="12"/>
  <c r="CB284" i="12"/>
  <c r="BV284" i="12"/>
  <c r="BD274" i="12"/>
  <c r="BE274" i="12" s="1"/>
  <c r="BJ274" i="12"/>
  <c r="BP274" i="12"/>
  <c r="CN274" i="12"/>
  <c r="CO274" i="12" s="1"/>
  <c r="CB274" i="12"/>
  <c r="CH274" i="12"/>
  <c r="BV274" i="12"/>
  <c r="BD251" i="12"/>
  <c r="BE251" i="12" s="1"/>
  <c r="BJ251" i="12"/>
  <c r="BK251" i="12" s="1"/>
  <c r="BP251" i="12"/>
  <c r="CN251" i="12"/>
  <c r="CH251" i="12"/>
  <c r="CB251" i="12"/>
  <c r="CC251" i="12" s="1"/>
  <c r="BV251" i="12"/>
  <c r="BD191" i="12"/>
  <c r="BP191" i="12"/>
  <c r="BJ191" i="12"/>
  <c r="BK191" i="12" s="1"/>
  <c r="CN191" i="12"/>
  <c r="CB191" i="12"/>
  <c r="CH191" i="12"/>
  <c r="BV191" i="12"/>
  <c r="BW191" i="12" s="1"/>
  <c r="BD178" i="12"/>
  <c r="BJ178" i="12"/>
  <c r="BP178" i="12"/>
  <c r="CN178" i="12"/>
  <c r="CO178" i="12" s="1"/>
  <c r="CB178" i="12"/>
  <c r="BV178" i="12"/>
  <c r="CH178" i="12"/>
  <c r="BJ165" i="12"/>
  <c r="BD165" i="12"/>
  <c r="BP165" i="12"/>
  <c r="CN165" i="12"/>
  <c r="CH165" i="12"/>
  <c r="CB165" i="12"/>
  <c r="BV165" i="12"/>
  <c r="BD154" i="12"/>
  <c r="BJ154" i="12"/>
  <c r="BK154" i="12" s="1"/>
  <c r="BP154" i="12"/>
  <c r="CN154" i="12"/>
  <c r="CB154" i="12"/>
  <c r="BV154" i="12"/>
  <c r="CH154" i="12"/>
  <c r="BD139" i="12"/>
  <c r="BJ139" i="12"/>
  <c r="BP139" i="12"/>
  <c r="BQ139" i="12" s="1"/>
  <c r="CN139" i="12"/>
  <c r="CH139" i="12"/>
  <c r="CB139" i="12"/>
  <c r="CC139" i="12" s="1"/>
  <c r="BV139" i="12"/>
  <c r="BD130" i="12"/>
  <c r="BJ130" i="12"/>
  <c r="BP130" i="12"/>
  <c r="CN130" i="12"/>
  <c r="CO130" i="12" s="1"/>
  <c r="CB130" i="12"/>
  <c r="BV130" i="12"/>
  <c r="CH130" i="12"/>
  <c r="BJ117" i="12"/>
  <c r="BD117" i="12"/>
  <c r="BP117" i="12"/>
  <c r="CN117" i="12"/>
  <c r="CO117" i="12" s="1"/>
  <c r="CH117" i="12"/>
  <c r="CB117" i="12"/>
  <c r="BV117" i="12"/>
  <c r="BD62" i="12"/>
  <c r="BJ62" i="12"/>
  <c r="BP62" i="12"/>
  <c r="CN62" i="12"/>
  <c r="CB62" i="12"/>
  <c r="CH62" i="12"/>
  <c r="BV62" i="12"/>
  <c r="BD18" i="12"/>
  <c r="BJ18" i="12"/>
  <c r="BP18" i="12"/>
  <c r="CN18" i="12"/>
  <c r="CB18" i="12"/>
  <c r="CH18" i="12"/>
  <c r="BV18" i="12"/>
  <c r="BW18" i="12" s="1"/>
  <c r="BD1108" i="12"/>
  <c r="BJ1108" i="12"/>
  <c r="CN1108" i="12"/>
  <c r="BP1108" i="12"/>
  <c r="CH1108" i="12"/>
  <c r="CB1108" i="12"/>
  <c r="BV1108" i="12"/>
  <c r="BD1100" i="12"/>
  <c r="BE1100" i="12" s="1"/>
  <c r="BJ1100" i="12"/>
  <c r="CN1100" i="12"/>
  <c r="BP1100" i="12"/>
  <c r="CH1100" i="12"/>
  <c r="BV1100" i="12"/>
  <c r="CB1100" i="12"/>
  <c r="BD1083" i="12"/>
  <c r="BJ1083" i="12"/>
  <c r="CN1083" i="12"/>
  <c r="BP1083" i="12"/>
  <c r="CH1083" i="12"/>
  <c r="CB1083" i="12"/>
  <c r="BV1083" i="12"/>
  <c r="BD1074" i="12"/>
  <c r="BJ1074" i="12"/>
  <c r="CN1074" i="12"/>
  <c r="CO1074" i="12" s="1"/>
  <c r="BP1074" i="12"/>
  <c r="CH1074" i="12"/>
  <c r="CB1074" i="12"/>
  <c r="BV1074" i="12"/>
  <c r="BJ1057" i="12"/>
  <c r="BD1057" i="12"/>
  <c r="BP1057" i="12"/>
  <c r="CN1057" i="12"/>
  <c r="CH1057" i="12"/>
  <c r="CB1057" i="12"/>
  <c r="BV1057" i="12"/>
  <c r="BD1005" i="12"/>
  <c r="BP1005" i="12"/>
  <c r="BJ1005" i="12"/>
  <c r="CH1005" i="12"/>
  <c r="CN1005" i="12"/>
  <c r="CB1005" i="12"/>
  <c r="BV1005" i="12"/>
  <c r="BD991" i="12"/>
  <c r="BJ991" i="12"/>
  <c r="BP991" i="12"/>
  <c r="CN991" i="12"/>
  <c r="CH991" i="12"/>
  <c r="CB991" i="12"/>
  <c r="BV991" i="12"/>
  <c r="BD965" i="12"/>
  <c r="BJ965" i="12"/>
  <c r="BP965" i="12"/>
  <c r="CN965" i="12"/>
  <c r="CO965" i="12" s="1"/>
  <c r="CH965" i="12"/>
  <c r="CB965" i="12"/>
  <c r="BV965" i="12"/>
  <c r="BD916" i="12"/>
  <c r="BE916" i="12" s="1"/>
  <c r="BJ916" i="12"/>
  <c r="CN916" i="12"/>
  <c r="BP916" i="12"/>
  <c r="CH916" i="12"/>
  <c r="CB916" i="12"/>
  <c r="BV916" i="12"/>
  <c r="BD881" i="12"/>
  <c r="BE881" i="12" s="1"/>
  <c r="BJ881" i="12"/>
  <c r="BP881" i="12"/>
  <c r="CN881" i="12"/>
  <c r="CH881" i="12"/>
  <c r="CB881" i="12"/>
  <c r="BV881" i="12"/>
  <c r="BD1124" i="12"/>
  <c r="BE1124" i="12" s="1"/>
  <c r="BJ1124" i="12"/>
  <c r="CN1124" i="12"/>
  <c r="BP1124" i="12"/>
  <c r="BQ1124" i="12" s="1"/>
  <c r="CH1124" i="12"/>
  <c r="CB1124" i="12"/>
  <c r="BV1124" i="12"/>
  <c r="BD1119" i="12"/>
  <c r="BJ1119" i="12"/>
  <c r="CN1119" i="12"/>
  <c r="BP1119" i="12"/>
  <c r="CH1119" i="12"/>
  <c r="CB1119" i="12"/>
  <c r="BV1119" i="12"/>
  <c r="BD1109" i="12"/>
  <c r="BJ1109" i="12"/>
  <c r="BP1109" i="12"/>
  <c r="CN1109" i="12"/>
  <c r="CH1109" i="12"/>
  <c r="CB1109" i="12"/>
  <c r="BV1109" i="12"/>
  <c r="BW1109" i="12" s="1"/>
  <c r="BD1101" i="12"/>
  <c r="BE1101" i="12" s="1"/>
  <c r="BJ1101" i="12"/>
  <c r="BP1101" i="12"/>
  <c r="CH1101" i="12"/>
  <c r="CN1101" i="12"/>
  <c r="CB1101" i="12"/>
  <c r="BV1101" i="12"/>
  <c r="BD1090" i="12"/>
  <c r="BJ1090" i="12"/>
  <c r="CN1090" i="12"/>
  <c r="CO1090" i="12" s="1"/>
  <c r="BP1090" i="12"/>
  <c r="CH1090" i="12"/>
  <c r="CB1090" i="12"/>
  <c r="BV1090" i="12"/>
  <c r="BD1075" i="12"/>
  <c r="BJ1075" i="12"/>
  <c r="BK1075" i="12" s="1"/>
  <c r="CN1075" i="12"/>
  <c r="BP1075" i="12"/>
  <c r="CH1075" i="12"/>
  <c r="CB1075" i="12"/>
  <c r="BV1075" i="12"/>
  <c r="BW1075" i="12" s="1"/>
  <c r="BJ1058" i="12"/>
  <c r="BD1058" i="12"/>
  <c r="BE1058" i="12" s="1"/>
  <c r="CN1058" i="12"/>
  <c r="BP1058" i="12"/>
  <c r="CH1058" i="12"/>
  <c r="CB1058" i="12"/>
  <c r="BV1058" i="12"/>
  <c r="BD1050" i="12"/>
  <c r="BE1050" i="12" s="1"/>
  <c r="BJ1050" i="12"/>
  <c r="CN1050" i="12"/>
  <c r="BP1050" i="12"/>
  <c r="CB1050" i="12"/>
  <c r="CH1050" i="12"/>
  <c r="BV1050" i="12"/>
  <c r="BD1042" i="12"/>
  <c r="BE1042" i="12" s="1"/>
  <c r="BJ1042" i="12"/>
  <c r="CN1042" i="12"/>
  <c r="BP1042" i="12"/>
  <c r="CH1042" i="12"/>
  <c r="CB1042" i="12"/>
  <c r="BV1042" i="12"/>
  <c r="BD1031" i="12"/>
  <c r="BJ1031" i="12"/>
  <c r="BK1031" i="12" s="1"/>
  <c r="BP1031" i="12"/>
  <c r="CN1031" i="12"/>
  <c r="CH1031" i="12"/>
  <c r="CB1031" i="12"/>
  <c r="BV1031" i="12"/>
  <c r="BW1031" i="12" s="1"/>
  <c r="BD1023" i="12"/>
  <c r="BJ1023" i="12"/>
  <c r="BP1023" i="12"/>
  <c r="CN1023" i="12"/>
  <c r="CH1023" i="12"/>
  <c r="CB1023" i="12"/>
  <c r="BV1023" i="12"/>
  <c r="BW1023" i="12" s="1"/>
  <c r="BD1014" i="12"/>
  <c r="BE1014" i="12" s="1"/>
  <c r="BJ1014" i="12"/>
  <c r="BP1014" i="12"/>
  <c r="CN1014" i="12"/>
  <c r="CO1014" i="12" s="1"/>
  <c r="CH1014" i="12"/>
  <c r="CB1014" i="12"/>
  <c r="BV1014" i="12"/>
  <c r="BD1006" i="12"/>
  <c r="BJ1006" i="12"/>
  <c r="BK1006" i="12" s="1"/>
  <c r="BP1006" i="12"/>
  <c r="BQ1006" i="12" s="1"/>
  <c r="CN1006" i="12"/>
  <c r="CO1006" i="12" s="1"/>
  <c r="CH1006" i="12"/>
  <c r="CB1006" i="12"/>
  <c r="BV1006" i="12"/>
  <c r="BD995" i="12"/>
  <c r="BE995" i="12" s="1"/>
  <c r="BJ995" i="12"/>
  <c r="BK995" i="12" s="1"/>
  <c r="CN995" i="12"/>
  <c r="BP995" i="12"/>
  <c r="CH995" i="12"/>
  <c r="CB995" i="12"/>
  <c r="BV995" i="12"/>
  <c r="BD985" i="12"/>
  <c r="BJ985" i="12"/>
  <c r="BP985" i="12"/>
  <c r="CN985" i="12"/>
  <c r="CO985" i="12" s="1"/>
  <c r="CH985" i="12"/>
  <c r="CB985" i="12"/>
  <c r="BV985" i="12"/>
  <c r="BW985" i="12" s="1"/>
  <c r="BD977" i="12"/>
  <c r="BJ977" i="12"/>
  <c r="BP977" i="12"/>
  <c r="CN977" i="12"/>
  <c r="CH977" i="12"/>
  <c r="CB977" i="12"/>
  <c r="BV977" i="12"/>
  <c r="BD967" i="12"/>
  <c r="BE967" i="12" s="1"/>
  <c r="BJ967" i="12"/>
  <c r="BK967" i="12" s="1"/>
  <c r="BP967" i="12"/>
  <c r="CN967" i="12"/>
  <c r="CH967" i="12"/>
  <c r="CB967" i="12"/>
  <c r="BV967" i="12"/>
  <c r="BJ966" i="12"/>
  <c r="BD966" i="12"/>
  <c r="CN966" i="12"/>
  <c r="CH966" i="12"/>
  <c r="BP966" i="12"/>
  <c r="BQ966" i="12" s="1"/>
  <c r="CB966" i="12"/>
  <c r="BV966" i="12"/>
  <c r="BD954" i="12"/>
  <c r="BE954" i="12" s="1"/>
  <c r="BJ954" i="12"/>
  <c r="BP954" i="12"/>
  <c r="CN954" i="12"/>
  <c r="CH954" i="12"/>
  <c r="CB954" i="12"/>
  <c r="CC954" i="12" s="1"/>
  <c r="BV954" i="12"/>
  <c r="BD924" i="12"/>
  <c r="CN924" i="12"/>
  <c r="CO924" i="12" s="1"/>
  <c r="BP924" i="12"/>
  <c r="BJ924" i="12"/>
  <c r="CH924" i="12"/>
  <c r="BV924" i="12"/>
  <c r="CB924" i="12"/>
  <c r="BD917" i="12"/>
  <c r="BJ917" i="12"/>
  <c r="BP917" i="12"/>
  <c r="CH917" i="12"/>
  <c r="CN917" i="12"/>
  <c r="CO917" i="12" s="1"/>
  <c r="CB917" i="12"/>
  <c r="BV917" i="12"/>
  <c r="BD905" i="12"/>
  <c r="BJ905" i="12"/>
  <c r="BP905" i="12"/>
  <c r="BQ905" i="12" s="1"/>
  <c r="CN905" i="12"/>
  <c r="CH905" i="12"/>
  <c r="CB905" i="12"/>
  <c r="BV905" i="12"/>
  <c r="BD903" i="12"/>
  <c r="BJ903" i="12"/>
  <c r="BK903" i="12" s="1"/>
  <c r="BP903" i="12"/>
  <c r="CN903" i="12"/>
  <c r="CH903" i="12"/>
  <c r="CB903" i="12"/>
  <c r="CC903" i="12" s="1"/>
  <c r="BV903" i="12"/>
  <c r="BD897" i="12"/>
  <c r="BE897" i="12" s="1"/>
  <c r="BJ897" i="12"/>
  <c r="BP897" i="12"/>
  <c r="CN897" i="12"/>
  <c r="CH897" i="12"/>
  <c r="CB897" i="12"/>
  <c r="BV897" i="12"/>
  <c r="BD884" i="12"/>
  <c r="BJ884" i="12"/>
  <c r="BK884" i="12" s="1"/>
  <c r="CN884" i="12"/>
  <c r="BP884" i="12"/>
  <c r="CH884" i="12"/>
  <c r="CI884" i="12" s="1"/>
  <c r="BV884" i="12"/>
  <c r="BW884" i="12" s="1"/>
  <c r="CB884" i="12"/>
  <c r="BD863" i="12"/>
  <c r="BJ863" i="12"/>
  <c r="CN863" i="12"/>
  <c r="CO863" i="12" s="1"/>
  <c r="CH863" i="12"/>
  <c r="BP863" i="12"/>
  <c r="CB863" i="12"/>
  <c r="CC863" i="12" s="1"/>
  <c r="BV863" i="12"/>
  <c r="BD855" i="12"/>
  <c r="BJ855" i="12"/>
  <c r="BP855" i="12"/>
  <c r="CN855" i="12"/>
  <c r="CO855" i="12" s="1"/>
  <c r="CH855" i="12"/>
  <c r="CB855" i="12"/>
  <c r="BV855" i="12"/>
  <c r="BW855" i="12" s="1"/>
  <c r="BD845" i="12"/>
  <c r="BE845" i="12" s="1"/>
  <c r="BJ845" i="12"/>
  <c r="BP845" i="12"/>
  <c r="CH845" i="12"/>
  <c r="CN845" i="12"/>
  <c r="CO845" i="12" s="1"/>
  <c r="CB845" i="12"/>
  <c r="BV845" i="12"/>
  <c r="BD826" i="12"/>
  <c r="BJ826" i="12"/>
  <c r="BP826" i="12"/>
  <c r="CN826" i="12"/>
  <c r="CH826" i="12"/>
  <c r="CB826" i="12"/>
  <c r="BV826" i="12"/>
  <c r="BD801" i="12"/>
  <c r="BJ801" i="12"/>
  <c r="BP801" i="12"/>
  <c r="BQ801" i="12" s="1"/>
  <c r="CN801" i="12"/>
  <c r="CH801" i="12"/>
  <c r="CB801" i="12"/>
  <c r="BV801" i="12"/>
  <c r="BD777" i="12"/>
  <c r="BJ777" i="12"/>
  <c r="BP777" i="12"/>
  <c r="CH777" i="12"/>
  <c r="CB777" i="12"/>
  <c r="CC777" i="12" s="1"/>
  <c r="CN777" i="12"/>
  <c r="BV777" i="12"/>
  <c r="BD748" i="12"/>
  <c r="BP748" i="12"/>
  <c r="BJ748" i="12"/>
  <c r="CN748" i="12"/>
  <c r="CH748" i="12"/>
  <c r="BV748" i="12"/>
  <c r="CB748" i="12"/>
  <c r="BD724" i="12"/>
  <c r="BE724" i="12" s="1"/>
  <c r="BJ724" i="12"/>
  <c r="BP724" i="12"/>
  <c r="CN724" i="12"/>
  <c r="CH724" i="12"/>
  <c r="BV724" i="12"/>
  <c r="CB724" i="12"/>
  <c r="CC724" i="12" s="1"/>
  <c r="BD712" i="12"/>
  <c r="BJ712" i="12"/>
  <c r="BP712" i="12"/>
  <c r="CN712" i="12"/>
  <c r="CH712" i="12"/>
  <c r="BV712" i="12"/>
  <c r="CB712" i="12"/>
  <c r="BD704" i="12"/>
  <c r="BJ704" i="12"/>
  <c r="BP704" i="12"/>
  <c r="CN704" i="12"/>
  <c r="CH704" i="12"/>
  <c r="BV704" i="12"/>
  <c r="CB704" i="12"/>
  <c r="CC704" i="12" s="1"/>
  <c r="BD650" i="12"/>
  <c r="BJ650" i="12"/>
  <c r="BP650" i="12"/>
  <c r="CN650" i="12"/>
  <c r="CO650" i="12" s="1"/>
  <c r="BV650" i="12"/>
  <c r="CB650" i="12"/>
  <c r="CH650" i="12"/>
  <c r="BD638" i="12"/>
  <c r="BJ638" i="12"/>
  <c r="BP638" i="12"/>
  <c r="CN638" i="12"/>
  <c r="CH638" i="12"/>
  <c r="CB638" i="12"/>
  <c r="CC638" i="12" s="1"/>
  <c r="BV638" i="12"/>
  <c r="BD629" i="12"/>
  <c r="BJ629" i="12"/>
  <c r="BK629" i="12" s="1"/>
  <c r="BP629" i="12"/>
  <c r="CH629" i="12"/>
  <c r="CI629" i="12" s="1"/>
  <c r="CN629" i="12"/>
  <c r="CB629" i="12"/>
  <c r="BV629" i="12"/>
  <c r="BD627" i="12"/>
  <c r="BJ627" i="12"/>
  <c r="CN627" i="12"/>
  <c r="BP627" i="12"/>
  <c r="CH627" i="12"/>
  <c r="BV627" i="12"/>
  <c r="CB627" i="12"/>
  <c r="BD616" i="12"/>
  <c r="BE616" i="12" s="1"/>
  <c r="BJ616" i="12"/>
  <c r="BP616" i="12"/>
  <c r="CN616" i="12"/>
  <c r="CH616" i="12"/>
  <c r="BV616" i="12"/>
  <c r="CB616" i="12"/>
  <c r="BD591" i="12"/>
  <c r="BJ591" i="12"/>
  <c r="BK591" i="12" s="1"/>
  <c r="BP591" i="12"/>
  <c r="CN591" i="12"/>
  <c r="CH591" i="12"/>
  <c r="CI591" i="12" s="1"/>
  <c r="BV591" i="12"/>
  <c r="CB591" i="12"/>
  <c r="BD562" i="12"/>
  <c r="BJ562" i="12"/>
  <c r="BP562" i="12"/>
  <c r="BQ562" i="12" s="1"/>
  <c r="CN562" i="12"/>
  <c r="CH562" i="12"/>
  <c r="BV562" i="12"/>
  <c r="CB562" i="12"/>
  <c r="BD513" i="12"/>
  <c r="BJ513" i="12"/>
  <c r="BP513" i="12"/>
  <c r="CN513" i="12"/>
  <c r="CH513" i="12"/>
  <c r="CI513" i="12" s="1"/>
  <c r="BV513" i="12"/>
  <c r="CB513" i="12"/>
  <c r="BD505" i="12"/>
  <c r="BJ505" i="12"/>
  <c r="BP505" i="12"/>
  <c r="CN505" i="12"/>
  <c r="CH505" i="12"/>
  <c r="BV505" i="12"/>
  <c r="CB505" i="12"/>
  <c r="BD495" i="12"/>
  <c r="BJ495" i="12"/>
  <c r="BP495" i="12"/>
  <c r="CN495" i="12"/>
  <c r="CH495" i="12"/>
  <c r="BV495" i="12"/>
  <c r="CB495" i="12"/>
  <c r="BD488" i="12"/>
  <c r="BJ488" i="12"/>
  <c r="BP488" i="12"/>
  <c r="BQ488" i="12" s="1"/>
  <c r="CN488" i="12"/>
  <c r="CH488" i="12"/>
  <c r="BV488" i="12"/>
  <c r="CB488" i="12"/>
  <c r="BD458" i="12"/>
  <c r="BE458" i="12" s="1"/>
  <c r="BJ458" i="12"/>
  <c r="BP458" i="12"/>
  <c r="CN458" i="12"/>
  <c r="CH458" i="12"/>
  <c r="BV458" i="12"/>
  <c r="CB458" i="12"/>
  <c r="BD454" i="12"/>
  <c r="BE454" i="12" s="1"/>
  <c r="BJ454" i="12"/>
  <c r="BP454" i="12"/>
  <c r="CN454" i="12"/>
  <c r="CH454" i="12"/>
  <c r="CB454" i="12"/>
  <c r="CC454" i="12" s="1"/>
  <c r="BV454" i="12"/>
  <c r="BD453" i="12"/>
  <c r="BE453" i="12" s="1"/>
  <c r="BJ453" i="12"/>
  <c r="BK453" i="12" s="1"/>
  <c r="BP453" i="12"/>
  <c r="CN453" i="12"/>
  <c r="CH453" i="12"/>
  <c r="CB453" i="12"/>
  <c r="BV453" i="12"/>
  <c r="BD442" i="12"/>
  <c r="BE442" i="12" s="1"/>
  <c r="BJ442" i="12"/>
  <c r="BP442" i="12"/>
  <c r="CN442" i="12"/>
  <c r="BV442" i="12"/>
  <c r="CH442" i="12"/>
  <c r="CB442" i="12"/>
  <c r="BD429" i="12"/>
  <c r="BJ429" i="12"/>
  <c r="BP429" i="12"/>
  <c r="CN429" i="12"/>
  <c r="CH429" i="12"/>
  <c r="CB429" i="12"/>
  <c r="BV429" i="12"/>
  <c r="BW429" i="12" s="1"/>
  <c r="BD420" i="12"/>
  <c r="BJ420" i="12"/>
  <c r="BP420" i="12"/>
  <c r="CN420" i="12"/>
  <c r="CO420" i="12" s="1"/>
  <c r="CH420" i="12"/>
  <c r="BV420" i="12"/>
  <c r="CB420" i="12"/>
  <c r="BD412" i="12"/>
  <c r="BJ412" i="12"/>
  <c r="BP412" i="12"/>
  <c r="BQ412" i="12" s="1"/>
  <c r="CN412" i="12"/>
  <c r="CH412" i="12"/>
  <c r="BV412" i="12"/>
  <c r="CB412" i="12"/>
  <c r="BD404" i="12"/>
  <c r="BE404" i="12" s="1"/>
  <c r="BJ404" i="12"/>
  <c r="BP404" i="12"/>
  <c r="CN404" i="12"/>
  <c r="CH404" i="12"/>
  <c r="BV404" i="12"/>
  <c r="BW404" i="12" s="1"/>
  <c r="CB404" i="12"/>
  <c r="CC404" i="12" s="1"/>
  <c r="BD400" i="12"/>
  <c r="BE400" i="12" s="1"/>
  <c r="BJ400" i="12"/>
  <c r="BP400" i="12"/>
  <c r="CN400" i="12"/>
  <c r="CH400" i="12"/>
  <c r="BV400" i="12"/>
  <c r="CB400" i="12"/>
  <c r="CC400" i="12" s="1"/>
  <c r="BD392" i="12"/>
  <c r="BE392" i="12" s="1"/>
  <c r="BJ392" i="12"/>
  <c r="BK392" i="12" s="1"/>
  <c r="BP392" i="12"/>
  <c r="CN392" i="12"/>
  <c r="CH392" i="12"/>
  <c r="BV392" i="12"/>
  <c r="CB392" i="12"/>
  <c r="CC392" i="12" s="1"/>
  <c r="BD378" i="12"/>
  <c r="BE378" i="12" s="1"/>
  <c r="BJ378" i="12"/>
  <c r="BP378" i="12"/>
  <c r="CN378" i="12"/>
  <c r="BV378" i="12"/>
  <c r="CB378" i="12"/>
  <c r="CH378" i="12"/>
  <c r="BD361" i="12"/>
  <c r="BJ361" i="12"/>
  <c r="BK361" i="12" s="1"/>
  <c r="BP361" i="12"/>
  <c r="CB361" i="12"/>
  <c r="CH361" i="12"/>
  <c r="CN361" i="12"/>
  <c r="BV361" i="12"/>
  <c r="BD360" i="12"/>
  <c r="BE360" i="12" s="1"/>
  <c r="BJ360" i="12"/>
  <c r="BP360" i="12"/>
  <c r="CN360" i="12"/>
  <c r="CO360" i="12" s="1"/>
  <c r="CH360" i="12"/>
  <c r="BV360" i="12"/>
  <c r="BW360" i="12" s="1"/>
  <c r="CB360" i="12"/>
  <c r="BD352" i="12"/>
  <c r="BJ352" i="12"/>
  <c r="BP352" i="12"/>
  <c r="BQ352" i="12" s="1"/>
  <c r="CN352" i="12"/>
  <c r="CH352" i="12"/>
  <c r="CI352" i="12" s="1"/>
  <c r="BV352" i="12"/>
  <c r="CB352" i="12"/>
  <c r="BD343" i="12"/>
  <c r="BJ343" i="12"/>
  <c r="BP343" i="12"/>
  <c r="CN343" i="12"/>
  <c r="CB343" i="12"/>
  <c r="CC343" i="12" s="1"/>
  <c r="CH343" i="12"/>
  <c r="BV343" i="12"/>
  <c r="BW343" i="12" s="1"/>
  <c r="BD334" i="12"/>
  <c r="BJ334" i="12"/>
  <c r="BP334" i="12"/>
  <c r="CN334" i="12"/>
  <c r="CB334" i="12"/>
  <c r="CC334" i="12" s="1"/>
  <c r="CH334" i="12"/>
  <c r="BV334" i="12"/>
  <c r="BD328" i="12"/>
  <c r="BJ328" i="12"/>
  <c r="BP328" i="12"/>
  <c r="CN328" i="12"/>
  <c r="CO328" i="12" s="1"/>
  <c r="CH328" i="12"/>
  <c r="BV328" i="12"/>
  <c r="BW328" i="12" s="1"/>
  <c r="CB328" i="12"/>
  <c r="BD302" i="12"/>
  <c r="BE302" i="12" s="1"/>
  <c r="BJ302" i="12"/>
  <c r="BP302" i="12"/>
  <c r="CN302" i="12"/>
  <c r="CB302" i="12"/>
  <c r="CH302" i="12"/>
  <c r="BV302" i="12"/>
  <c r="BD282" i="12"/>
  <c r="BE282" i="12" s="1"/>
  <c r="BJ282" i="12"/>
  <c r="BP282" i="12"/>
  <c r="CN282" i="12"/>
  <c r="CB282" i="12"/>
  <c r="BV282" i="12"/>
  <c r="CH282" i="12"/>
  <c r="BD272" i="12"/>
  <c r="BJ272" i="12"/>
  <c r="BK272" i="12" s="1"/>
  <c r="BP272" i="12"/>
  <c r="CN272" i="12"/>
  <c r="CO272" i="12" s="1"/>
  <c r="CH272" i="12"/>
  <c r="BV272" i="12"/>
  <c r="CB272" i="12"/>
  <c r="CC272" i="12" s="1"/>
  <c r="BD257" i="12"/>
  <c r="BJ257" i="12"/>
  <c r="BP257" i="12"/>
  <c r="CN257" i="12"/>
  <c r="CB257" i="12"/>
  <c r="CH257" i="12"/>
  <c r="BV257" i="12"/>
  <c r="BD249" i="12"/>
  <c r="BJ249" i="12"/>
  <c r="BP249" i="12"/>
  <c r="CN249" i="12"/>
  <c r="CB249" i="12"/>
  <c r="CH249" i="12"/>
  <c r="BV249" i="12"/>
  <c r="BD246" i="12"/>
  <c r="BJ246" i="12"/>
  <c r="BP246" i="12"/>
  <c r="CN246" i="12"/>
  <c r="CB246" i="12"/>
  <c r="CC246" i="12" s="1"/>
  <c r="CH246" i="12"/>
  <c r="BV246" i="12"/>
  <c r="BD244" i="12"/>
  <c r="BJ244" i="12"/>
  <c r="BP244" i="12"/>
  <c r="BQ244" i="12" s="1"/>
  <c r="CN244" i="12"/>
  <c r="CO244" i="12" s="1"/>
  <c r="CH244" i="12"/>
  <c r="CB244" i="12"/>
  <c r="CC244" i="12" s="1"/>
  <c r="BV244" i="12"/>
  <c r="BW244" i="12" s="1"/>
  <c r="BD236" i="12"/>
  <c r="BJ236" i="12"/>
  <c r="BP236" i="12"/>
  <c r="CN236" i="12"/>
  <c r="CH236" i="12"/>
  <c r="CB236" i="12"/>
  <c r="BV236" i="12"/>
  <c r="BW236" i="12" s="1"/>
  <c r="BD225" i="12"/>
  <c r="BJ225" i="12"/>
  <c r="BP225" i="12"/>
  <c r="CN225" i="12"/>
  <c r="CB225" i="12"/>
  <c r="CH225" i="12"/>
  <c r="BV225" i="12"/>
  <c r="BW225" i="12" s="1"/>
  <c r="BD216" i="12"/>
  <c r="BJ216" i="12"/>
  <c r="BP216" i="12"/>
  <c r="BQ216" i="12" s="1"/>
  <c r="CN216" i="12"/>
  <c r="CO216" i="12" s="1"/>
  <c r="CH216" i="12"/>
  <c r="BV216" i="12"/>
  <c r="CB216" i="12"/>
  <c r="BD215" i="12"/>
  <c r="BE215" i="12" s="1"/>
  <c r="BJ215" i="12"/>
  <c r="BK215" i="12" s="1"/>
  <c r="BP215" i="12"/>
  <c r="CN215" i="12"/>
  <c r="CB215" i="12"/>
  <c r="CH215" i="12"/>
  <c r="BV215" i="12"/>
  <c r="BD206" i="12"/>
  <c r="BJ206" i="12"/>
  <c r="BP206" i="12"/>
  <c r="CN206" i="12"/>
  <c r="CB206" i="12"/>
  <c r="CC206" i="12" s="1"/>
  <c r="CH206" i="12"/>
  <c r="CI206" i="12" s="1"/>
  <c r="BV206" i="12"/>
  <c r="BD198" i="12"/>
  <c r="BE198" i="12" s="1"/>
  <c r="BJ198" i="12"/>
  <c r="BP198" i="12"/>
  <c r="CN198" i="12"/>
  <c r="CB198" i="12"/>
  <c r="CH198" i="12"/>
  <c r="BV198" i="12"/>
  <c r="BW198" i="12" s="1"/>
  <c r="BJ189" i="12"/>
  <c r="BD189" i="12"/>
  <c r="BP189" i="12"/>
  <c r="CN189" i="12"/>
  <c r="CH189" i="12"/>
  <c r="CB189" i="12"/>
  <c r="BV189" i="12"/>
  <c r="BD184" i="12"/>
  <c r="BJ184" i="12"/>
  <c r="BP184" i="12"/>
  <c r="CN184" i="12"/>
  <c r="CH184" i="12"/>
  <c r="BV184" i="12"/>
  <c r="CB184" i="12"/>
  <c r="BD176" i="12"/>
  <c r="BE176" i="12" s="1"/>
  <c r="BJ176" i="12"/>
  <c r="BP176" i="12"/>
  <c r="BQ176" i="12" s="1"/>
  <c r="CN176" i="12"/>
  <c r="CH176" i="12"/>
  <c r="BV176" i="12"/>
  <c r="CB176" i="12"/>
  <c r="CC176" i="12" s="1"/>
  <c r="BD168" i="12"/>
  <c r="BJ168" i="12"/>
  <c r="BP168" i="12"/>
  <c r="CN168" i="12"/>
  <c r="CH168" i="12"/>
  <c r="BV168" i="12"/>
  <c r="CB168" i="12"/>
  <c r="BD163" i="12"/>
  <c r="BE163" i="12" s="1"/>
  <c r="BJ163" i="12"/>
  <c r="BP163" i="12"/>
  <c r="CN163" i="12"/>
  <c r="CH163" i="12"/>
  <c r="CB163" i="12"/>
  <c r="CC163" i="12" s="1"/>
  <c r="BV163" i="12"/>
  <c r="BD152" i="12"/>
  <c r="BP152" i="12"/>
  <c r="BJ152" i="12"/>
  <c r="BK152" i="12" s="1"/>
  <c r="CN152" i="12"/>
  <c r="CH152" i="12"/>
  <c r="CI152" i="12" s="1"/>
  <c r="BV152" i="12"/>
  <c r="BW152" i="12" s="1"/>
  <c r="CB152" i="12"/>
  <c r="BD146" i="12"/>
  <c r="BJ146" i="12"/>
  <c r="BP146" i="12"/>
  <c r="BQ146" i="12" s="1"/>
  <c r="CN146" i="12"/>
  <c r="CB146" i="12"/>
  <c r="BV146" i="12"/>
  <c r="CH146" i="12"/>
  <c r="BD137" i="12"/>
  <c r="BJ137" i="12"/>
  <c r="BK137" i="12" s="1"/>
  <c r="BP137" i="12"/>
  <c r="CN137" i="12"/>
  <c r="CB137" i="12"/>
  <c r="CH137" i="12"/>
  <c r="CI137" i="12" s="1"/>
  <c r="BV137" i="12"/>
  <c r="BD128" i="12"/>
  <c r="BE128" i="12" s="1"/>
  <c r="BJ128" i="12"/>
  <c r="BP128" i="12"/>
  <c r="CN128" i="12"/>
  <c r="CH128" i="12"/>
  <c r="CI128" i="12" s="1"/>
  <c r="BV128" i="12"/>
  <c r="CB128" i="12"/>
  <c r="CC128" i="12" s="1"/>
  <c r="BD123" i="12"/>
  <c r="BE123" i="12" s="1"/>
  <c r="BJ123" i="12"/>
  <c r="BP123" i="12"/>
  <c r="CN123" i="12"/>
  <c r="CH123" i="12"/>
  <c r="CB123" i="12"/>
  <c r="CC123" i="12" s="1"/>
  <c r="BV123" i="12"/>
  <c r="BD115" i="12"/>
  <c r="BJ115" i="12"/>
  <c r="BP115" i="12"/>
  <c r="CN115" i="12"/>
  <c r="CO115" i="12" s="1"/>
  <c r="CH115" i="12"/>
  <c r="CB115" i="12"/>
  <c r="BV115" i="12"/>
  <c r="BD110" i="12"/>
  <c r="BJ110" i="12"/>
  <c r="BP110" i="12"/>
  <c r="BQ110" i="12" s="1"/>
  <c r="CN110" i="12"/>
  <c r="CB110" i="12"/>
  <c r="CH110" i="12"/>
  <c r="CI110" i="12" s="1"/>
  <c r="BV110" i="12"/>
  <c r="BD95" i="12"/>
  <c r="BJ95" i="12"/>
  <c r="BP95" i="12"/>
  <c r="CN95" i="12"/>
  <c r="CO95" i="12" s="1"/>
  <c r="CB95" i="12"/>
  <c r="CH95" i="12"/>
  <c r="BV95" i="12"/>
  <c r="BJ91" i="12"/>
  <c r="BD91" i="12"/>
  <c r="BP91" i="12"/>
  <c r="CN91" i="12"/>
  <c r="CH91" i="12"/>
  <c r="CB91" i="12"/>
  <c r="BV91" i="12"/>
  <c r="BW91" i="12" s="1"/>
  <c r="BD60" i="12"/>
  <c r="BJ60" i="12"/>
  <c r="BP60" i="12"/>
  <c r="CN60" i="12"/>
  <c r="CH60" i="12"/>
  <c r="CB60" i="12"/>
  <c r="BV60" i="12"/>
  <c r="BD16" i="12"/>
  <c r="BP16" i="12"/>
  <c r="BJ16" i="12"/>
  <c r="CH16" i="12"/>
  <c r="CI16" i="12" s="1"/>
  <c r="CN16" i="12"/>
  <c r="CO16" i="12" s="1"/>
  <c r="BV16" i="12"/>
  <c r="BW16" i="12" s="1"/>
  <c r="CB16" i="12"/>
  <c r="BD10" i="12"/>
  <c r="BE10" i="12" s="1"/>
  <c r="BJ10" i="12"/>
  <c r="BP10" i="12"/>
  <c r="CN10" i="12"/>
  <c r="CH10" i="12"/>
  <c r="CB10" i="12"/>
  <c r="BV10" i="12"/>
  <c r="BD1095" i="12"/>
  <c r="BJ1095" i="12"/>
  <c r="BK1095" i="12" s="1"/>
  <c r="CN1095" i="12"/>
  <c r="BP1095" i="12"/>
  <c r="CH1095" i="12"/>
  <c r="CB1095" i="12"/>
  <c r="BV1095" i="12"/>
  <c r="BW1095" i="12" s="1"/>
  <c r="BD1060" i="12"/>
  <c r="BJ1060" i="12"/>
  <c r="CN1060" i="12"/>
  <c r="BP1060" i="12"/>
  <c r="CH1060" i="12"/>
  <c r="CB1060" i="12"/>
  <c r="BV1060" i="12"/>
  <c r="BJ1033" i="12"/>
  <c r="BK1033" i="12" s="1"/>
  <c r="BD1033" i="12"/>
  <c r="BP1033" i="12"/>
  <c r="CN1033" i="12"/>
  <c r="CB1033" i="12"/>
  <c r="CH1033" i="12"/>
  <c r="CI1033" i="12" s="1"/>
  <c r="BV1033" i="12"/>
  <c r="BD1025" i="12"/>
  <c r="BJ1025" i="12"/>
  <c r="BK1025" i="12" s="1"/>
  <c r="BP1025" i="12"/>
  <c r="CN1025" i="12"/>
  <c r="CH1025" i="12"/>
  <c r="CI1025" i="12" s="1"/>
  <c r="CB1025" i="12"/>
  <c r="BV1025" i="12"/>
  <c r="BD997" i="12"/>
  <c r="BJ997" i="12"/>
  <c r="BP997" i="12"/>
  <c r="CH997" i="12"/>
  <c r="CB997" i="12"/>
  <c r="CN997" i="12"/>
  <c r="BV997" i="12"/>
  <c r="BD907" i="12"/>
  <c r="BE907" i="12" s="1"/>
  <c r="BJ907" i="12"/>
  <c r="CN907" i="12"/>
  <c r="BP907" i="12"/>
  <c r="CH907" i="12"/>
  <c r="CB907" i="12"/>
  <c r="BV907" i="12"/>
  <c r="BD728" i="12"/>
  <c r="BE728" i="12" s="1"/>
  <c r="BJ728" i="12"/>
  <c r="BP728" i="12"/>
  <c r="CN728" i="12"/>
  <c r="CH728" i="12"/>
  <c r="BV728" i="12"/>
  <c r="CB728" i="12"/>
  <c r="CC728" i="12" s="1"/>
  <c r="BD714" i="12"/>
  <c r="BJ714" i="12"/>
  <c r="BP714" i="12"/>
  <c r="CN714" i="12"/>
  <c r="CH714" i="12"/>
  <c r="BV714" i="12"/>
  <c r="CB714" i="12"/>
  <c r="BD706" i="12"/>
  <c r="BJ706" i="12"/>
  <c r="BP706" i="12"/>
  <c r="CN706" i="12"/>
  <c r="CH706" i="12"/>
  <c r="BV706" i="12"/>
  <c r="CB706" i="12"/>
  <c r="BD658" i="12"/>
  <c r="BJ658" i="12"/>
  <c r="BP658" i="12"/>
  <c r="CN658" i="12"/>
  <c r="CH658" i="12"/>
  <c r="BV658" i="12"/>
  <c r="CB658" i="12"/>
  <c r="BD551" i="12"/>
  <c r="BJ551" i="12"/>
  <c r="BP551" i="12"/>
  <c r="BQ551" i="12" s="1"/>
  <c r="CN551" i="12"/>
  <c r="CH551" i="12"/>
  <c r="BV551" i="12"/>
  <c r="CB551" i="12"/>
  <c r="BD422" i="12"/>
  <c r="BE422" i="12" s="1"/>
  <c r="BJ422" i="12"/>
  <c r="BP422" i="12"/>
  <c r="CN422" i="12"/>
  <c r="CH422" i="12"/>
  <c r="CB422" i="12"/>
  <c r="BV422" i="12"/>
  <c r="BD354" i="12"/>
  <c r="BJ354" i="12"/>
  <c r="BK354" i="12" s="1"/>
  <c r="BP354" i="12"/>
  <c r="CN354" i="12"/>
  <c r="CB354" i="12"/>
  <c r="CH354" i="12"/>
  <c r="BV354" i="12"/>
  <c r="BD345" i="12"/>
  <c r="BJ345" i="12"/>
  <c r="BP345" i="12"/>
  <c r="CB345" i="12"/>
  <c r="CN345" i="12"/>
  <c r="CH345" i="12"/>
  <c r="BV345" i="12"/>
  <c r="BW345" i="12" s="1"/>
  <c r="BD322" i="12"/>
  <c r="BE322" i="12" s="1"/>
  <c r="BJ322" i="12"/>
  <c r="BK322" i="12" s="1"/>
  <c r="BP322" i="12"/>
  <c r="CN322" i="12"/>
  <c r="CB322" i="12"/>
  <c r="BV322" i="12"/>
  <c r="CH322" i="12"/>
  <c r="BD259" i="12"/>
  <c r="BJ259" i="12"/>
  <c r="BK259" i="12" s="1"/>
  <c r="BP259" i="12"/>
  <c r="CN259" i="12"/>
  <c r="CH259" i="12"/>
  <c r="CI259" i="12" s="1"/>
  <c r="BV259" i="12"/>
  <c r="CB259" i="12"/>
  <c r="BD238" i="12"/>
  <c r="BJ238" i="12"/>
  <c r="BP238" i="12"/>
  <c r="CN238" i="12"/>
  <c r="CO238" i="12" s="1"/>
  <c r="CB238" i="12"/>
  <c r="CH238" i="12"/>
  <c r="BV238" i="12"/>
  <c r="BD218" i="12"/>
  <c r="BE218" i="12" s="1"/>
  <c r="BJ218" i="12"/>
  <c r="BP218" i="12"/>
  <c r="CN218" i="12"/>
  <c r="CB218" i="12"/>
  <c r="CC218" i="12" s="1"/>
  <c r="BV218" i="12"/>
  <c r="CH218" i="12"/>
  <c r="BD200" i="12"/>
  <c r="BJ200" i="12"/>
  <c r="BP200" i="12"/>
  <c r="CN200" i="12"/>
  <c r="CH200" i="12"/>
  <c r="BV200" i="12"/>
  <c r="CB200" i="12"/>
  <c r="BD170" i="12"/>
  <c r="BJ170" i="12"/>
  <c r="BP170" i="12"/>
  <c r="CN170" i="12"/>
  <c r="CB170" i="12"/>
  <c r="BV170" i="12"/>
  <c r="CH170" i="12"/>
  <c r="BJ1118" i="12"/>
  <c r="BD1118" i="12"/>
  <c r="CN1118" i="12"/>
  <c r="CO1118" i="12" s="1"/>
  <c r="BP1118" i="12"/>
  <c r="CB1118" i="12"/>
  <c r="BV1118" i="12"/>
  <c r="CH1118" i="12"/>
  <c r="BD1089" i="12"/>
  <c r="BE1089" i="12" s="1"/>
  <c r="BJ1089" i="12"/>
  <c r="BP1089" i="12"/>
  <c r="CB1089" i="12"/>
  <c r="CN1089" i="12"/>
  <c r="CH1089" i="12"/>
  <c r="CI1089" i="12" s="1"/>
  <c r="BV1089" i="12"/>
  <c r="BD1087" i="12"/>
  <c r="BJ1087" i="12"/>
  <c r="CN1087" i="12"/>
  <c r="CH1087" i="12"/>
  <c r="BP1087" i="12"/>
  <c r="CB1087" i="12"/>
  <c r="BV1087" i="12"/>
  <c r="BD1041" i="12"/>
  <c r="BJ1041" i="12"/>
  <c r="BP1041" i="12"/>
  <c r="CN1041" i="12"/>
  <c r="CH1041" i="12"/>
  <c r="CI1041" i="12" s="1"/>
  <c r="CB1041" i="12"/>
  <c r="BV1041" i="12"/>
  <c r="BD1030" i="12"/>
  <c r="BJ1030" i="12"/>
  <c r="BP1030" i="12"/>
  <c r="CN1030" i="12"/>
  <c r="CH1030" i="12"/>
  <c r="CB1030" i="12"/>
  <c r="BV1030" i="12"/>
  <c r="BD1013" i="12"/>
  <c r="BJ1013" i="12"/>
  <c r="BK1013" i="12" s="1"/>
  <c r="BP1013" i="12"/>
  <c r="CH1013" i="12"/>
  <c r="CN1013" i="12"/>
  <c r="CB1013" i="12"/>
  <c r="BV1013" i="12"/>
  <c r="BW1013" i="12" s="1"/>
  <c r="BD975" i="12"/>
  <c r="BJ975" i="12"/>
  <c r="CN975" i="12"/>
  <c r="BP975" i="12"/>
  <c r="CH975" i="12"/>
  <c r="CB975" i="12"/>
  <c r="BV975" i="12"/>
  <c r="BD941" i="12"/>
  <c r="BP941" i="12"/>
  <c r="BQ941" i="12" s="1"/>
  <c r="BJ941" i="12"/>
  <c r="CN941" i="12"/>
  <c r="CO941" i="12" s="1"/>
  <c r="CH941" i="12"/>
  <c r="CB941" i="12"/>
  <c r="BV941" i="12"/>
  <c r="BD936" i="12"/>
  <c r="BP936" i="12"/>
  <c r="BJ936" i="12"/>
  <c r="CH936" i="12"/>
  <c r="CN936" i="12"/>
  <c r="CB936" i="12"/>
  <c r="BV936" i="12"/>
  <c r="BD923" i="12"/>
  <c r="BJ923" i="12"/>
  <c r="CN923" i="12"/>
  <c r="BP923" i="12"/>
  <c r="CH923" i="12"/>
  <c r="CB923" i="12"/>
  <c r="BV923" i="12"/>
  <c r="BD887" i="12"/>
  <c r="BJ887" i="12"/>
  <c r="BP887" i="12"/>
  <c r="BQ887" i="12" s="1"/>
  <c r="CN887" i="12"/>
  <c r="CH887" i="12"/>
  <c r="CI887" i="12" s="1"/>
  <c r="CB887" i="12"/>
  <c r="BV887" i="12"/>
  <c r="BD883" i="12"/>
  <c r="BJ883" i="12"/>
  <c r="CN883" i="12"/>
  <c r="BP883" i="12"/>
  <c r="CH883" i="12"/>
  <c r="CB883" i="12"/>
  <c r="CC883" i="12" s="1"/>
  <c r="BV883" i="12"/>
  <c r="BD1120" i="12"/>
  <c r="BE1120" i="12" s="1"/>
  <c r="BJ1120" i="12"/>
  <c r="BP1120" i="12"/>
  <c r="CH1120" i="12"/>
  <c r="CN1120" i="12"/>
  <c r="CB1120" i="12"/>
  <c r="BV1120" i="12"/>
  <c r="BJ1110" i="12"/>
  <c r="BD1110" i="12"/>
  <c r="CN1110" i="12"/>
  <c r="BP1110" i="12"/>
  <c r="CH1110" i="12"/>
  <c r="CB1110" i="12"/>
  <c r="BV1110" i="12"/>
  <c r="BD1102" i="12"/>
  <c r="BJ1102" i="12"/>
  <c r="CN1102" i="12"/>
  <c r="CO1102" i="12" s="1"/>
  <c r="BP1102" i="12"/>
  <c r="BQ1102" i="12" s="1"/>
  <c r="CB1102" i="12"/>
  <c r="CH1102" i="12"/>
  <c r="BV1102" i="12"/>
  <c r="BD1076" i="12"/>
  <c r="BE1076" i="12" s="1"/>
  <c r="BJ1076" i="12"/>
  <c r="CN1076" i="12"/>
  <c r="BP1076" i="12"/>
  <c r="CH1076" i="12"/>
  <c r="CB1076" i="12"/>
  <c r="BV1076" i="12"/>
  <c r="BD1066" i="12"/>
  <c r="BJ1066" i="12"/>
  <c r="CN1066" i="12"/>
  <c r="BP1066" i="12"/>
  <c r="CH1066" i="12"/>
  <c r="CB1066" i="12"/>
  <c r="BV1066" i="12"/>
  <c r="BD1059" i="12"/>
  <c r="BJ1059" i="12"/>
  <c r="CN1059" i="12"/>
  <c r="BP1059" i="12"/>
  <c r="CH1059" i="12"/>
  <c r="CB1059" i="12"/>
  <c r="BV1059" i="12"/>
  <c r="BD1051" i="12"/>
  <c r="BJ1051" i="12"/>
  <c r="CN1051" i="12"/>
  <c r="BP1051" i="12"/>
  <c r="CH1051" i="12"/>
  <c r="CB1051" i="12"/>
  <c r="BV1051" i="12"/>
  <c r="BD1043" i="12"/>
  <c r="BJ1043" i="12"/>
  <c r="CN1043" i="12"/>
  <c r="BP1043" i="12"/>
  <c r="CH1043" i="12"/>
  <c r="CB1043" i="12"/>
  <c r="BV1043" i="12"/>
  <c r="BD1032" i="12"/>
  <c r="BJ1032" i="12"/>
  <c r="BP1032" i="12"/>
  <c r="CN1032" i="12"/>
  <c r="CH1032" i="12"/>
  <c r="CB1032" i="12"/>
  <c r="CC1032" i="12" s="1"/>
  <c r="BV1032" i="12"/>
  <c r="BD1024" i="12"/>
  <c r="BE1024" i="12" s="1"/>
  <c r="BP1024" i="12"/>
  <c r="BJ1024" i="12"/>
  <c r="CN1024" i="12"/>
  <c r="CH1024" i="12"/>
  <c r="CB1024" i="12"/>
  <c r="CC1024" i="12" s="1"/>
  <c r="BV1024" i="12"/>
  <c r="BJ1015" i="12"/>
  <c r="BD1015" i="12"/>
  <c r="BP1015" i="12"/>
  <c r="CN1015" i="12"/>
  <c r="CH1015" i="12"/>
  <c r="CB1015" i="12"/>
  <c r="BV1015" i="12"/>
  <c r="BW1015" i="12" s="1"/>
  <c r="BJ1007" i="12"/>
  <c r="BD1007" i="12"/>
  <c r="BP1007" i="12"/>
  <c r="CN1007" i="12"/>
  <c r="CH1007" i="12"/>
  <c r="CB1007" i="12"/>
  <c r="BV1007" i="12"/>
  <c r="BJ983" i="12"/>
  <c r="BD983" i="12"/>
  <c r="BP983" i="12"/>
  <c r="CN983" i="12"/>
  <c r="CH983" i="12"/>
  <c r="CB983" i="12"/>
  <c r="CC983" i="12" s="1"/>
  <c r="BV983" i="12"/>
  <c r="BJ961" i="12"/>
  <c r="BD961" i="12"/>
  <c r="BP961" i="12"/>
  <c r="BQ961" i="12" s="1"/>
  <c r="CN961" i="12"/>
  <c r="CH961" i="12"/>
  <c r="CB961" i="12"/>
  <c r="BV961" i="12"/>
  <c r="BD955" i="12"/>
  <c r="CN955" i="12"/>
  <c r="CH955" i="12"/>
  <c r="BJ955" i="12"/>
  <c r="BP955" i="12"/>
  <c r="CB955" i="12"/>
  <c r="CC955" i="12" s="1"/>
  <c r="BV955" i="12"/>
  <c r="BD930" i="12"/>
  <c r="BJ930" i="12"/>
  <c r="BK930" i="12" s="1"/>
  <c r="BP930" i="12"/>
  <c r="CN930" i="12"/>
  <c r="CH930" i="12"/>
  <c r="CB930" i="12"/>
  <c r="BV930" i="12"/>
  <c r="BD925" i="12"/>
  <c r="BJ925" i="12"/>
  <c r="BP925" i="12"/>
  <c r="CN925" i="12"/>
  <c r="CH925" i="12"/>
  <c r="CB925" i="12"/>
  <c r="BV925" i="12"/>
  <c r="BD918" i="12"/>
  <c r="BE918" i="12" s="1"/>
  <c r="BJ918" i="12"/>
  <c r="CN918" i="12"/>
  <c r="CH918" i="12"/>
  <c r="BP918" i="12"/>
  <c r="CB918" i="12"/>
  <c r="BV918" i="12"/>
  <c r="BD906" i="12"/>
  <c r="BE906" i="12" s="1"/>
  <c r="BJ906" i="12"/>
  <c r="BP906" i="12"/>
  <c r="CN906" i="12"/>
  <c r="CH906" i="12"/>
  <c r="CB906" i="12"/>
  <c r="BV906" i="12"/>
  <c r="BD898" i="12"/>
  <c r="BJ898" i="12"/>
  <c r="BP898" i="12"/>
  <c r="CN898" i="12"/>
  <c r="CH898" i="12"/>
  <c r="CB898" i="12"/>
  <c r="CC898" i="12" s="1"/>
  <c r="BV898" i="12"/>
  <c r="BD895" i="12"/>
  <c r="BJ895" i="12"/>
  <c r="BK895" i="12" s="1"/>
  <c r="CN895" i="12"/>
  <c r="BP895" i="12"/>
  <c r="BQ895" i="12" s="1"/>
  <c r="CH895" i="12"/>
  <c r="CB895" i="12"/>
  <c r="BV895" i="12"/>
  <c r="BW895" i="12" s="1"/>
  <c r="BD889" i="12"/>
  <c r="BJ889" i="12"/>
  <c r="BP889" i="12"/>
  <c r="CH889" i="12"/>
  <c r="CN889" i="12"/>
  <c r="CB889" i="12"/>
  <c r="BV889" i="12"/>
  <c r="BD864" i="12"/>
  <c r="BJ864" i="12"/>
  <c r="BK864" i="12" s="1"/>
  <c r="BP864" i="12"/>
  <c r="CN864" i="12"/>
  <c r="CH864" i="12"/>
  <c r="CI864" i="12" s="1"/>
  <c r="CB864" i="12"/>
  <c r="BV864" i="12"/>
  <c r="BD861" i="12"/>
  <c r="BJ861" i="12"/>
  <c r="BP861" i="12"/>
  <c r="BQ861" i="12" s="1"/>
  <c r="CH861" i="12"/>
  <c r="CB861" i="12"/>
  <c r="CN861" i="12"/>
  <c r="BV861" i="12"/>
  <c r="BW861" i="12" s="1"/>
  <c r="BD856" i="12"/>
  <c r="BP856" i="12"/>
  <c r="BJ856" i="12"/>
  <c r="CN856" i="12"/>
  <c r="CH856" i="12"/>
  <c r="CI856" i="12" s="1"/>
  <c r="CB856" i="12"/>
  <c r="BV856" i="12"/>
  <c r="BW856" i="12" s="1"/>
  <c r="BD847" i="12"/>
  <c r="BJ847" i="12"/>
  <c r="BP847" i="12"/>
  <c r="CN847" i="12"/>
  <c r="CH847" i="12"/>
  <c r="CB847" i="12"/>
  <c r="BV847" i="12"/>
  <c r="BD833" i="12"/>
  <c r="BJ833" i="12"/>
  <c r="BP833" i="12"/>
  <c r="CN833" i="12"/>
  <c r="CH833" i="12"/>
  <c r="CB833" i="12"/>
  <c r="BV833" i="12"/>
  <c r="BD827" i="12"/>
  <c r="BJ827" i="12"/>
  <c r="CN827" i="12"/>
  <c r="BP827" i="12"/>
  <c r="BQ827" i="12" s="1"/>
  <c r="CH827" i="12"/>
  <c r="CB827" i="12"/>
  <c r="BV827" i="12"/>
  <c r="BD813" i="12"/>
  <c r="BJ813" i="12"/>
  <c r="BP813" i="12"/>
  <c r="BQ813" i="12" s="1"/>
  <c r="CH813" i="12"/>
  <c r="CN813" i="12"/>
  <c r="CB813" i="12"/>
  <c r="CC813" i="12" s="1"/>
  <c r="BV813" i="12"/>
  <c r="BD802" i="12"/>
  <c r="BJ802" i="12"/>
  <c r="BP802" i="12"/>
  <c r="CN802" i="12"/>
  <c r="CB802" i="12"/>
  <c r="CH802" i="12"/>
  <c r="BV802" i="12"/>
  <c r="BD787" i="12"/>
  <c r="BJ787" i="12"/>
  <c r="CN787" i="12"/>
  <c r="BP787" i="12"/>
  <c r="BQ787" i="12" s="1"/>
  <c r="CH787" i="12"/>
  <c r="CB787" i="12"/>
  <c r="BV787" i="12"/>
  <c r="BD769" i="12"/>
  <c r="BJ769" i="12"/>
  <c r="BP769" i="12"/>
  <c r="CN769" i="12"/>
  <c r="CH769" i="12"/>
  <c r="CB769" i="12"/>
  <c r="BV769" i="12"/>
  <c r="BD763" i="12"/>
  <c r="BJ763" i="12"/>
  <c r="BP763" i="12"/>
  <c r="CN763" i="12"/>
  <c r="CO763" i="12" s="1"/>
  <c r="CH763" i="12"/>
  <c r="CB763" i="12"/>
  <c r="CC763" i="12" s="1"/>
  <c r="BV763" i="12"/>
  <c r="BD761" i="12"/>
  <c r="BE761" i="12" s="1"/>
  <c r="BJ761" i="12"/>
  <c r="BK761" i="12" s="1"/>
  <c r="BP761" i="12"/>
  <c r="BQ761" i="12" s="1"/>
  <c r="CN761" i="12"/>
  <c r="CH761" i="12"/>
  <c r="CB761" i="12"/>
  <c r="BV761" i="12"/>
  <c r="BD749" i="12"/>
  <c r="BJ749" i="12"/>
  <c r="BK749" i="12" s="1"/>
  <c r="BP749" i="12"/>
  <c r="CH749" i="12"/>
  <c r="CI749" i="12" s="1"/>
  <c r="CN749" i="12"/>
  <c r="CB749" i="12"/>
  <c r="BV749" i="12"/>
  <c r="BD738" i="12"/>
  <c r="BJ738" i="12"/>
  <c r="BP738" i="12"/>
  <c r="CN738" i="12"/>
  <c r="CH738" i="12"/>
  <c r="BV738" i="12"/>
  <c r="CB738" i="12"/>
  <c r="BD733" i="12"/>
  <c r="BJ733" i="12"/>
  <c r="BP733" i="12"/>
  <c r="CH733" i="12"/>
  <c r="CN733" i="12"/>
  <c r="CB733" i="12"/>
  <c r="BV733" i="12"/>
  <c r="BD727" i="12"/>
  <c r="BJ727" i="12"/>
  <c r="BK727" i="12" s="1"/>
  <c r="BP727" i="12"/>
  <c r="CN727" i="12"/>
  <c r="CH727" i="12"/>
  <c r="BV727" i="12"/>
  <c r="CB727" i="12"/>
  <c r="BD725" i="12"/>
  <c r="BJ725" i="12"/>
  <c r="BP725" i="12"/>
  <c r="CH725" i="12"/>
  <c r="CN725" i="12"/>
  <c r="CB725" i="12"/>
  <c r="BV725" i="12"/>
  <c r="BD713" i="12"/>
  <c r="BJ713" i="12"/>
  <c r="BP713" i="12"/>
  <c r="CN713" i="12"/>
  <c r="CO713" i="12" s="1"/>
  <c r="CH713" i="12"/>
  <c r="BV713" i="12"/>
  <c r="CB713" i="12"/>
  <c r="BD705" i="12"/>
  <c r="BJ705" i="12"/>
  <c r="BP705" i="12"/>
  <c r="BQ705" i="12" s="1"/>
  <c r="CN705" i="12"/>
  <c r="CH705" i="12"/>
  <c r="BV705" i="12"/>
  <c r="BW705" i="12" s="1"/>
  <c r="CB705" i="12"/>
  <c r="BD682" i="12"/>
  <c r="BJ682" i="12"/>
  <c r="BP682" i="12"/>
  <c r="CN682" i="12"/>
  <c r="BV682" i="12"/>
  <c r="BW682" i="12" s="1"/>
  <c r="CB682" i="12"/>
  <c r="CH682" i="12"/>
  <c r="BD680" i="12"/>
  <c r="BE680" i="12" s="1"/>
  <c r="BJ680" i="12"/>
  <c r="BP680" i="12"/>
  <c r="CN680" i="12"/>
  <c r="CO680" i="12" s="1"/>
  <c r="CH680" i="12"/>
  <c r="CI680" i="12" s="1"/>
  <c r="BV680" i="12"/>
  <c r="CB680" i="12"/>
  <c r="CC680" i="12" s="1"/>
  <c r="BD677" i="12"/>
  <c r="BJ677" i="12"/>
  <c r="BP677" i="12"/>
  <c r="CN677" i="12"/>
  <c r="CH677" i="12"/>
  <c r="CI677" i="12" s="1"/>
  <c r="CB677" i="12"/>
  <c r="BV677" i="12"/>
  <c r="BD666" i="12"/>
  <c r="BJ666" i="12"/>
  <c r="BP666" i="12"/>
  <c r="CN666" i="12"/>
  <c r="BV666" i="12"/>
  <c r="CB666" i="12"/>
  <c r="CH666" i="12"/>
  <c r="BD651" i="12"/>
  <c r="BJ651" i="12"/>
  <c r="BP651" i="12"/>
  <c r="CN651" i="12"/>
  <c r="CH651" i="12"/>
  <c r="CI651" i="12" s="1"/>
  <c r="BV651" i="12"/>
  <c r="BW651" i="12" s="1"/>
  <c r="CB651" i="12"/>
  <c r="BD640" i="12"/>
  <c r="BJ640" i="12"/>
  <c r="BP640" i="12"/>
  <c r="CN640" i="12"/>
  <c r="CO640" i="12" s="1"/>
  <c r="CH640" i="12"/>
  <c r="BV640" i="12"/>
  <c r="CB640" i="12"/>
  <c r="BD630" i="12"/>
  <c r="BE630" i="12" s="1"/>
  <c r="BJ630" i="12"/>
  <c r="CN630" i="12"/>
  <c r="BP630" i="12"/>
  <c r="CH630" i="12"/>
  <c r="CB630" i="12"/>
  <c r="CC630" i="12" s="1"/>
  <c r="BV630" i="12"/>
  <c r="BD600" i="12"/>
  <c r="BE600" i="12" s="1"/>
  <c r="BJ600" i="12"/>
  <c r="BP600" i="12"/>
  <c r="BQ600" i="12" s="1"/>
  <c r="CH600" i="12"/>
  <c r="BV600" i="12"/>
  <c r="CB600" i="12"/>
  <c r="CC600" i="12" s="1"/>
  <c r="CN600" i="12"/>
  <c r="CO600" i="12" s="1"/>
  <c r="BD569" i="12"/>
  <c r="BJ569" i="12"/>
  <c r="BP569" i="12"/>
  <c r="CH569" i="12"/>
  <c r="BV569" i="12"/>
  <c r="CN569" i="12"/>
  <c r="CB569" i="12"/>
  <c r="BD568" i="12"/>
  <c r="BP568" i="12"/>
  <c r="BJ568" i="12"/>
  <c r="CH568" i="12"/>
  <c r="CN568" i="12"/>
  <c r="CO568" i="12" s="1"/>
  <c r="BV568" i="12"/>
  <c r="CB568" i="12"/>
  <c r="BD566" i="12"/>
  <c r="BE566" i="12" s="1"/>
  <c r="BJ566" i="12"/>
  <c r="BK566" i="12" s="1"/>
  <c r="BP566" i="12"/>
  <c r="CN566" i="12"/>
  <c r="CH566" i="12"/>
  <c r="CB566" i="12"/>
  <c r="CC566" i="12" s="1"/>
  <c r="BV566" i="12"/>
  <c r="BD564" i="12"/>
  <c r="BE564" i="12" s="1"/>
  <c r="BJ564" i="12"/>
  <c r="BP564" i="12"/>
  <c r="BQ564" i="12" s="1"/>
  <c r="CN564" i="12"/>
  <c r="CH564" i="12"/>
  <c r="BV564" i="12"/>
  <c r="BW564" i="12" s="1"/>
  <c r="CB564" i="12"/>
  <c r="CC564" i="12" s="1"/>
  <c r="BD550" i="12"/>
  <c r="BJ550" i="12"/>
  <c r="BP550" i="12"/>
  <c r="CN550" i="12"/>
  <c r="CH550" i="12"/>
  <c r="CB550" i="12"/>
  <c r="CC550" i="12" s="1"/>
  <c r="BV550" i="12"/>
  <c r="BD548" i="12"/>
  <c r="BE548" i="12" s="1"/>
  <c r="BJ548" i="12"/>
  <c r="BP548" i="12"/>
  <c r="CN548" i="12"/>
  <c r="CH548" i="12"/>
  <c r="BV548" i="12"/>
  <c r="CB548" i="12"/>
  <c r="CC548" i="12" s="1"/>
  <c r="BD535" i="12"/>
  <c r="BJ535" i="12"/>
  <c r="BP535" i="12"/>
  <c r="CN535" i="12"/>
  <c r="CH535" i="12"/>
  <c r="BV535" i="12"/>
  <c r="CB535" i="12"/>
  <c r="BD507" i="12"/>
  <c r="BJ507" i="12"/>
  <c r="BP507" i="12"/>
  <c r="CN507" i="12"/>
  <c r="CH507" i="12"/>
  <c r="BV507" i="12"/>
  <c r="CB507" i="12"/>
  <c r="BD496" i="12"/>
  <c r="BP496" i="12"/>
  <c r="BQ496" i="12" s="1"/>
  <c r="BJ496" i="12"/>
  <c r="BK496" i="12" s="1"/>
  <c r="CN496" i="12"/>
  <c r="CH496" i="12"/>
  <c r="CI496" i="12" s="1"/>
  <c r="BV496" i="12"/>
  <c r="CB496" i="12"/>
  <c r="BD460" i="12"/>
  <c r="BJ460" i="12"/>
  <c r="CN460" i="12"/>
  <c r="BP460" i="12"/>
  <c r="CH460" i="12"/>
  <c r="BV460" i="12"/>
  <c r="CB460" i="12"/>
  <c r="BD459" i="12"/>
  <c r="BJ459" i="12"/>
  <c r="BP459" i="12"/>
  <c r="CN459" i="12"/>
  <c r="CO459" i="12" s="1"/>
  <c r="CH459" i="12"/>
  <c r="CI459" i="12" s="1"/>
  <c r="BV459" i="12"/>
  <c r="CB459" i="12"/>
  <c r="BD455" i="12"/>
  <c r="BJ455" i="12"/>
  <c r="BK455" i="12" s="1"/>
  <c r="BP455" i="12"/>
  <c r="BQ455" i="12" s="1"/>
  <c r="CN455" i="12"/>
  <c r="CH455" i="12"/>
  <c r="CI455" i="12" s="1"/>
  <c r="BV455" i="12"/>
  <c r="CB455" i="12"/>
  <c r="CC455" i="12" s="1"/>
  <c r="BD430" i="12"/>
  <c r="BE430" i="12" s="1"/>
  <c r="BJ430" i="12"/>
  <c r="BP430" i="12"/>
  <c r="CN430" i="12"/>
  <c r="CH430" i="12"/>
  <c r="CB430" i="12"/>
  <c r="CC430" i="12" s="1"/>
  <c r="BV430" i="12"/>
  <c r="BD421" i="12"/>
  <c r="BE421" i="12" s="1"/>
  <c r="BJ421" i="12"/>
  <c r="BK421" i="12" s="1"/>
  <c r="BP421" i="12"/>
  <c r="CN421" i="12"/>
  <c r="CH421" i="12"/>
  <c r="CB421" i="12"/>
  <c r="BV421" i="12"/>
  <c r="BW421" i="12" s="1"/>
  <c r="BD413" i="12"/>
  <c r="BP413" i="12"/>
  <c r="BJ413" i="12"/>
  <c r="CN413" i="12"/>
  <c r="CH413" i="12"/>
  <c r="CB413" i="12"/>
  <c r="BV413" i="12"/>
  <c r="BD405" i="12"/>
  <c r="BE405" i="12" s="1"/>
  <c r="BP405" i="12"/>
  <c r="BJ405" i="12"/>
  <c r="BK405" i="12" s="1"/>
  <c r="CN405" i="12"/>
  <c r="CH405" i="12"/>
  <c r="CB405" i="12"/>
  <c r="BV405" i="12"/>
  <c r="BD393" i="12"/>
  <c r="BE393" i="12" s="1"/>
  <c r="BJ393" i="12"/>
  <c r="BK393" i="12" s="1"/>
  <c r="BP393" i="12"/>
  <c r="CH393" i="12"/>
  <c r="BV393" i="12"/>
  <c r="CB393" i="12"/>
  <c r="CN393" i="12"/>
  <c r="BD379" i="12"/>
  <c r="BP379" i="12"/>
  <c r="CN379" i="12"/>
  <c r="BJ379" i="12"/>
  <c r="BK379" i="12" s="1"/>
  <c r="CH379" i="12"/>
  <c r="BV379" i="12"/>
  <c r="CB379" i="12"/>
  <c r="BD369" i="12"/>
  <c r="BE369" i="12" s="1"/>
  <c r="BP369" i="12"/>
  <c r="BJ369" i="12"/>
  <c r="BK369" i="12" s="1"/>
  <c r="CN369" i="12"/>
  <c r="CH369" i="12"/>
  <c r="BV369" i="12"/>
  <c r="CB369" i="12"/>
  <c r="CC369" i="12" s="1"/>
  <c r="BD362" i="12"/>
  <c r="BE362" i="12" s="1"/>
  <c r="BJ362" i="12"/>
  <c r="BK362" i="12" s="1"/>
  <c r="BP362" i="12"/>
  <c r="CN362" i="12"/>
  <c r="CO362" i="12" s="1"/>
  <c r="CB362" i="12"/>
  <c r="CH362" i="12"/>
  <c r="BV362" i="12"/>
  <c r="BD353" i="12"/>
  <c r="BJ353" i="12"/>
  <c r="BP353" i="12"/>
  <c r="CB353" i="12"/>
  <c r="CN353" i="12"/>
  <c r="CH353" i="12"/>
  <c r="BV353" i="12"/>
  <c r="BD344" i="12"/>
  <c r="BJ344" i="12"/>
  <c r="BP344" i="12"/>
  <c r="CN344" i="12"/>
  <c r="CH344" i="12"/>
  <c r="BV344" i="12"/>
  <c r="CB344" i="12"/>
  <c r="BD335" i="12"/>
  <c r="BJ335" i="12"/>
  <c r="BP335" i="12"/>
  <c r="BQ335" i="12" s="1"/>
  <c r="CN335" i="12"/>
  <c r="CB335" i="12"/>
  <c r="CH335" i="12"/>
  <c r="BV335" i="12"/>
  <c r="BD283" i="12"/>
  <c r="BE283" i="12" s="1"/>
  <c r="BJ283" i="12"/>
  <c r="CN283" i="12"/>
  <c r="BP283" i="12"/>
  <c r="CH283" i="12"/>
  <c r="CB283" i="12"/>
  <c r="BV283" i="12"/>
  <c r="BW283" i="12" s="1"/>
  <c r="BD273" i="12"/>
  <c r="BJ273" i="12"/>
  <c r="BP273" i="12"/>
  <c r="CN273" i="12"/>
  <c r="CB273" i="12"/>
  <c r="CH273" i="12"/>
  <c r="BV273" i="12"/>
  <c r="BD258" i="12"/>
  <c r="BE258" i="12" s="1"/>
  <c r="BJ258" i="12"/>
  <c r="BP258" i="12"/>
  <c r="BQ258" i="12" s="1"/>
  <c r="CN258" i="12"/>
  <c r="CB258" i="12"/>
  <c r="BV258" i="12"/>
  <c r="CH258" i="12"/>
  <c r="BD250" i="12"/>
  <c r="BJ250" i="12"/>
  <c r="BP250" i="12"/>
  <c r="CN250" i="12"/>
  <c r="CB250" i="12"/>
  <c r="BV250" i="12"/>
  <c r="CH250" i="12"/>
  <c r="BJ237" i="12"/>
  <c r="BD237" i="12"/>
  <c r="BE237" i="12" s="1"/>
  <c r="BP237" i="12"/>
  <c r="CN237" i="12"/>
  <c r="CH237" i="12"/>
  <c r="CB237" i="12"/>
  <c r="CC237" i="12" s="1"/>
  <c r="BV237" i="12"/>
  <c r="BJ229" i="12"/>
  <c r="BD229" i="12"/>
  <c r="BP229" i="12"/>
  <c r="CN229" i="12"/>
  <c r="CH229" i="12"/>
  <c r="CB229" i="12"/>
  <c r="BV229" i="12"/>
  <c r="BW229" i="12" s="1"/>
  <c r="BD226" i="12"/>
  <c r="BE226" i="12" s="1"/>
  <c r="BJ226" i="12"/>
  <c r="BP226" i="12"/>
  <c r="CN226" i="12"/>
  <c r="CB226" i="12"/>
  <c r="CC226" i="12" s="1"/>
  <c r="BV226" i="12"/>
  <c r="CH226" i="12"/>
  <c r="BD217" i="12"/>
  <c r="BJ217" i="12"/>
  <c r="BK217" i="12" s="1"/>
  <c r="BP217" i="12"/>
  <c r="CN217" i="12"/>
  <c r="CB217" i="12"/>
  <c r="CH217" i="12"/>
  <c r="BV217" i="12"/>
  <c r="BW217" i="12" s="1"/>
  <c r="BD207" i="12"/>
  <c r="BE207" i="12" s="1"/>
  <c r="BJ207" i="12"/>
  <c r="BP207" i="12"/>
  <c r="CN207" i="12"/>
  <c r="CB207" i="12"/>
  <c r="CH207" i="12"/>
  <c r="BV207" i="12"/>
  <c r="BD199" i="12"/>
  <c r="BE199" i="12" s="1"/>
  <c r="BJ199" i="12"/>
  <c r="BP199" i="12"/>
  <c r="CN199" i="12"/>
  <c r="CB199" i="12"/>
  <c r="CH199" i="12"/>
  <c r="CI199" i="12" s="1"/>
  <c r="BV199" i="12"/>
  <c r="BD190" i="12"/>
  <c r="BJ190" i="12"/>
  <c r="CN190" i="12"/>
  <c r="BP190" i="12"/>
  <c r="CB190" i="12"/>
  <c r="CH190" i="12"/>
  <c r="BV190" i="12"/>
  <c r="BD185" i="12"/>
  <c r="BJ185" i="12"/>
  <c r="BP185" i="12"/>
  <c r="BQ185" i="12" s="1"/>
  <c r="CN185" i="12"/>
  <c r="CO185" i="12" s="1"/>
  <c r="CB185" i="12"/>
  <c r="CH185" i="12"/>
  <c r="BV185" i="12"/>
  <c r="BW185" i="12" s="1"/>
  <c r="BD177" i="12"/>
  <c r="BJ177" i="12"/>
  <c r="BP177" i="12"/>
  <c r="CN177" i="12"/>
  <c r="CB177" i="12"/>
  <c r="CH177" i="12"/>
  <c r="BV177" i="12"/>
  <c r="BD169" i="12"/>
  <c r="BP169" i="12"/>
  <c r="BJ169" i="12"/>
  <c r="CN169" i="12"/>
  <c r="CB169" i="12"/>
  <c r="CH169" i="12"/>
  <c r="CI169" i="12" s="1"/>
  <c r="BV169" i="12"/>
  <c r="BD164" i="12"/>
  <c r="BJ164" i="12"/>
  <c r="BP164" i="12"/>
  <c r="CN164" i="12"/>
  <c r="CH164" i="12"/>
  <c r="CB164" i="12"/>
  <c r="BV164" i="12"/>
  <c r="BW164" i="12" s="1"/>
  <c r="BD153" i="12"/>
  <c r="BJ153" i="12"/>
  <c r="BP153" i="12"/>
  <c r="CN153" i="12"/>
  <c r="CB153" i="12"/>
  <c r="CH153" i="12"/>
  <c r="BV153" i="12"/>
  <c r="BD138" i="12"/>
  <c r="BJ138" i="12"/>
  <c r="BP138" i="12"/>
  <c r="CN138" i="12"/>
  <c r="CB138" i="12"/>
  <c r="BV138" i="12"/>
  <c r="CH138" i="12"/>
  <c r="BD129" i="12"/>
  <c r="BJ129" i="12"/>
  <c r="BK129" i="12" s="1"/>
  <c r="BP129" i="12"/>
  <c r="BQ129" i="12" s="1"/>
  <c r="CB129" i="12"/>
  <c r="CH129" i="12"/>
  <c r="BV129" i="12"/>
  <c r="CN129" i="12"/>
  <c r="CO129" i="12" s="1"/>
  <c r="BJ125" i="12"/>
  <c r="BD125" i="12"/>
  <c r="BP125" i="12"/>
  <c r="CN125" i="12"/>
  <c r="CO125" i="12" s="1"/>
  <c r="CH125" i="12"/>
  <c r="CB125" i="12"/>
  <c r="BV125" i="12"/>
  <c r="BD124" i="12"/>
  <c r="BP124" i="12"/>
  <c r="BJ124" i="12"/>
  <c r="BK124" i="12" s="1"/>
  <c r="CN124" i="12"/>
  <c r="CH124" i="12"/>
  <c r="CI124" i="12" s="1"/>
  <c r="CB124" i="12"/>
  <c r="BV124" i="12"/>
  <c r="BW124" i="12" s="1"/>
  <c r="BD116" i="12"/>
  <c r="BE116" i="12" s="1"/>
  <c r="BP116" i="12"/>
  <c r="CN116" i="12"/>
  <c r="CH116" i="12"/>
  <c r="CI116" i="12" s="1"/>
  <c r="BJ116" i="12"/>
  <c r="BK116" i="12" s="1"/>
  <c r="CB116" i="12"/>
  <c r="CC116" i="12" s="1"/>
  <c r="BV116" i="12"/>
  <c r="BJ61" i="12"/>
  <c r="BD61" i="12"/>
  <c r="BP61" i="12"/>
  <c r="CN61" i="12"/>
  <c r="CH61" i="12"/>
  <c r="CB61" i="12"/>
  <c r="BV61" i="12"/>
  <c r="BD17" i="12"/>
  <c r="BJ17" i="12"/>
  <c r="BP17" i="12"/>
  <c r="BQ17" i="12" s="1"/>
  <c r="CH17" i="12"/>
  <c r="CB17" i="12"/>
  <c r="CC17" i="12" s="1"/>
  <c r="CN17" i="12"/>
  <c r="CO17" i="12" s="1"/>
  <c r="BV17" i="12"/>
  <c r="BK32" i="12"/>
  <c r="BE366" i="12"/>
  <c r="BE998" i="12"/>
  <c r="CI972" i="12"/>
  <c r="BE972" i="12"/>
  <c r="BE944" i="12"/>
  <c r="BE800" i="12"/>
  <c r="CO784" i="12"/>
  <c r="BE782" i="12"/>
  <c r="BQ772" i="12"/>
  <c r="BE770" i="12"/>
  <c r="CC661" i="12"/>
  <c r="BE625" i="12"/>
  <c r="BE341" i="12"/>
  <c r="BQ84" i="12"/>
  <c r="BE667" i="12"/>
  <c r="CI290" i="12"/>
  <c r="CI810" i="12"/>
  <c r="BW561" i="12"/>
  <c r="BE508" i="12"/>
  <c r="CC506" i="12"/>
  <c r="BE386" i="12"/>
  <c r="CC741" i="12"/>
  <c r="BW609" i="12"/>
  <c r="BQ604" i="12"/>
  <c r="CI247" i="12"/>
  <c r="BW832" i="12"/>
  <c r="BE524" i="12"/>
  <c r="CO285" i="12"/>
  <c r="BE852" i="12"/>
  <c r="BE844" i="12"/>
  <c r="BW776" i="12"/>
  <c r="BE768" i="12"/>
  <c r="BE757" i="12"/>
  <c r="BW501" i="12"/>
  <c r="BE311" i="12"/>
  <c r="BK285" i="12"/>
  <c r="BW518" i="12"/>
  <c r="BQ103" i="12"/>
  <c r="BE936" i="12"/>
  <c r="BE932" i="12"/>
  <c r="BE956" i="12"/>
  <c r="CC918" i="12"/>
  <c r="BE904" i="12"/>
  <c r="BE890" i="12"/>
  <c r="BK743" i="12"/>
  <c r="BE1094" i="12"/>
  <c r="BE979" i="12"/>
  <c r="BE976" i="12"/>
  <c r="BE952" i="12"/>
  <c r="BE739" i="12"/>
  <c r="BE698" i="12"/>
  <c r="BE808" i="12"/>
  <c r="BE754" i="12"/>
  <c r="BE741" i="12"/>
  <c r="BE690" i="12"/>
  <c r="BE655" i="12"/>
  <c r="BQ554" i="12"/>
  <c r="BE780" i="12"/>
  <c r="BE774" i="12"/>
  <c r="BE745" i="12"/>
  <c r="BE980" i="12"/>
  <c r="BE899" i="12"/>
  <c r="BK887" i="12"/>
  <c r="BE812" i="12"/>
  <c r="BE885" i="12"/>
  <c r="BE909" i="12"/>
  <c r="BE727" i="12"/>
  <c r="BE988" i="12"/>
  <c r="BE908" i="12"/>
  <c r="BE621" i="12"/>
  <c r="BW709" i="12"/>
  <c r="BW680" i="12"/>
  <c r="BK510" i="12"/>
  <c r="BE752" i="12"/>
  <c r="BE694" i="12"/>
  <c r="BW587" i="12"/>
  <c r="BE615" i="12"/>
  <c r="BE487" i="12"/>
  <c r="CC675" i="12"/>
  <c r="BE699" i="12"/>
  <c r="BW685" i="12"/>
  <c r="BE611" i="12"/>
  <c r="BE623" i="12"/>
  <c r="BE597" i="12"/>
  <c r="CC552" i="12"/>
  <c r="BE443" i="12"/>
  <c r="BE836" i="12"/>
  <c r="BE692" i="12"/>
  <c r="BE661" i="12"/>
  <c r="BE659" i="12"/>
  <c r="BE646" i="12"/>
  <c r="BE618" i="12"/>
  <c r="BE582" i="12"/>
  <c r="BE511" i="12"/>
  <c r="BE482" i="12"/>
  <c r="BE452" i="12"/>
  <c r="BE423" i="12"/>
  <c r="BE290" i="12"/>
  <c r="BE538" i="12"/>
  <c r="BE498" i="12"/>
  <c r="BW484" i="12"/>
  <c r="BW441" i="12"/>
  <c r="BE356" i="12"/>
  <c r="BE293" i="12"/>
  <c r="BE506" i="12"/>
  <c r="BK449" i="12"/>
  <c r="BE447" i="12"/>
  <c r="BE433" i="12"/>
  <c r="BE231" i="12"/>
  <c r="BE525" i="12"/>
  <c r="BK487" i="12"/>
  <c r="CC365" i="12"/>
  <c r="BE242" i="12"/>
  <c r="BE398" i="12"/>
  <c r="BK337" i="12"/>
  <c r="CO335" i="12"/>
  <c r="BE248" i="12"/>
  <c r="BE368" i="12"/>
  <c r="BE301" i="12"/>
  <c r="BQ223" i="12"/>
  <c r="BE111" i="12"/>
  <c r="BE94" i="12"/>
  <c r="BE43" i="12"/>
  <c r="BE314" i="12"/>
  <c r="BE93" i="12"/>
  <c r="BQ399" i="12"/>
  <c r="BQ383" i="12"/>
  <c r="BE327" i="12"/>
  <c r="BE24" i="12"/>
  <c r="BK482" i="12"/>
  <c r="BK481" i="12"/>
  <c r="BQ423" i="12"/>
  <c r="CO382" i="12"/>
  <c r="BE316" i="12"/>
  <c r="BE300" i="12"/>
  <c r="BE264" i="12"/>
  <c r="BQ46" i="12"/>
  <c r="CO479" i="12"/>
  <c r="BE435" i="12"/>
  <c r="CC357" i="12"/>
  <c r="BE158" i="12"/>
  <c r="BE58" i="12"/>
  <c r="CI350" i="12"/>
  <c r="BE141" i="12"/>
  <c r="BE18" i="12"/>
  <c r="BE144" i="12"/>
  <c r="BE135" i="12"/>
  <c r="BE20" i="12"/>
  <c r="BK22" i="12"/>
  <c r="CC21" i="12"/>
  <c r="CI136" i="12"/>
  <c r="CC104" i="12"/>
  <c r="BK53" i="12"/>
  <c r="CI615" i="12"/>
  <c r="CI471" i="12"/>
  <c r="CI1095" i="12"/>
  <c r="CI1055" i="12"/>
  <c r="CO447" i="12"/>
  <c r="CO303" i="12"/>
  <c r="CO111" i="12"/>
  <c r="CO719" i="12"/>
  <c r="CO687" i="12"/>
  <c r="CO735" i="12"/>
  <c r="CC844" i="12"/>
  <c r="CC820" i="12"/>
  <c r="CC292" i="12"/>
  <c r="CC491" i="12"/>
  <c r="CC316" i="12"/>
  <c r="CC508" i="12"/>
  <c r="CC899" i="12"/>
  <c r="CC567" i="12"/>
  <c r="CC547" i="12"/>
  <c r="CC452" i="12"/>
  <c r="CC563" i="12"/>
  <c r="CC527" i="12"/>
  <c r="BW471" i="12"/>
  <c r="BW735" i="12"/>
  <c r="BW447" i="12"/>
  <c r="BW303" i="12"/>
  <c r="BW263" i="12"/>
  <c r="BW55" i="12"/>
  <c r="BW871" i="12"/>
  <c r="BQ958" i="12"/>
  <c r="BQ599" i="12"/>
  <c r="BQ327" i="12"/>
  <c r="BQ982" i="12"/>
  <c r="BQ950" i="12"/>
  <c r="BQ687" i="12"/>
  <c r="BK1039" i="12"/>
  <c r="BK974" i="12"/>
  <c r="BK158" i="12"/>
  <c r="BK927" i="12"/>
  <c r="BK966" i="12"/>
  <c r="BK950" i="12"/>
  <c r="BK782" i="12"/>
  <c r="BK294" i="12"/>
  <c r="BW1001" i="12"/>
  <c r="BE1026" i="12"/>
  <c r="BE1038" i="12"/>
  <c r="BE1090" i="12"/>
  <c r="BE1074" i="12"/>
  <c r="CO996" i="12"/>
  <c r="BE1098" i="12"/>
  <c r="BE1044" i="12"/>
  <c r="CC1119" i="12"/>
  <c r="CO1114" i="12"/>
  <c r="CC1016" i="12"/>
  <c r="BW977" i="12"/>
  <c r="BE968" i="12"/>
  <c r="BW915" i="12"/>
  <c r="CO868" i="12"/>
  <c r="CI1113" i="12"/>
  <c r="BW1113" i="12"/>
  <c r="BW1101" i="12"/>
  <c r="CO990" i="12"/>
  <c r="BE984" i="12"/>
  <c r="CO972" i="12"/>
  <c r="BE950" i="12"/>
  <c r="BK882" i="12"/>
  <c r="BE825" i="12"/>
  <c r="BW1091" i="12"/>
  <c r="BW986" i="12"/>
  <c r="BW1123" i="12"/>
  <c r="BK1089" i="12"/>
  <c r="CO1088" i="12"/>
  <c r="BQ1088" i="12"/>
  <c r="BE1088" i="12"/>
  <c r="CO1072" i="12"/>
  <c r="CO1028" i="12"/>
  <c r="BE996" i="12"/>
  <c r="BE990" i="12"/>
  <c r="BK790" i="12"/>
  <c r="CC990" i="12"/>
  <c r="BW784" i="12"/>
  <c r="BK1117" i="12"/>
  <c r="BE1112" i="12"/>
  <c r="BW1111" i="12"/>
  <c r="BW1057" i="12"/>
  <c r="BQ992" i="12"/>
  <c r="CO982" i="12"/>
  <c r="CO978" i="12"/>
  <c r="BK970" i="12"/>
  <c r="BQ968" i="12"/>
  <c r="BQ1114" i="12"/>
  <c r="CO1094" i="12"/>
  <c r="BQ1094" i="12"/>
  <c r="CC1084" i="12"/>
  <c r="BE1084" i="12"/>
  <c r="BW1083" i="12"/>
  <c r="BK1057" i="12"/>
  <c r="BQ1054" i="12"/>
  <c r="CO1022" i="12"/>
  <c r="CI1001" i="12"/>
  <c r="BK1000" i="12"/>
  <c r="BE982" i="12"/>
  <c r="BW922" i="12"/>
  <c r="BK894" i="12"/>
  <c r="CI754" i="12"/>
  <c r="BE986" i="12"/>
  <c r="BK1105" i="12"/>
  <c r="BW1063" i="12"/>
  <c r="BW1115" i="12"/>
  <c r="CI1093" i="12"/>
  <c r="BW1093" i="12"/>
  <c r="BW1037" i="12"/>
  <c r="CC994" i="12"/>
  <c r="BW964" i="12"/>
  <c r="CI956" i="12"/>
  <c r="BE951" i="12"/>
  <c r="BK946" i="12"/>
  <c r="BW888" i="12"/>
  <c r="CC867" i="12"/>
  <c r="BK1065" i="12"/>
  <c r="BE683" i="12"/>
  <c r="BK1109" i="12"/>
  <c r="BE1106" i="12"/>
  <c r="BK1093" i="12"/>
  <c r="CO1080" i="12"/>
  <c r="BQ1080" i="12"/>
  <c r="CI1065" i="12"/>
  <c r="BW1065" i="12"/>
  <c r="CO1036" i="12"/>
  <c r="BE1036" i="12"/>
  <c r="CC1034" i="12"/>
  <c r="BE1000" i="12"/>
  <c r="BK988" i="12"/>
  <c r="CC979" i="12"/>
  <c r="CO892" i="12"/>
  <c r="CI894" i="12"/>
  <c r="BQ877" i="12"/>
  <c r="BQ875" i="12"/>
  <c r="BE873" i="12"/>
  <c r="BE863" i="12"/>
  <c r="BQ841" i="12"/>
  <c r="BE760" i="12"/>
  <c r="BQ978" i="12"/>
  <c r="CC952" i="12"/>
  <c r="BE948" i="12"/>
  <c r="CO930" i="12"/>
  <c r="BK909" i="12"/>
  <c r="BK901" i="12"/>
  <c r="CI890" i="12"/>
  <c r="CC875" i="12"/>
  <c r="BQ873" i="12"/>
  <c r="CI842" i="12"/>
  <c r="CI760" i="12"/>
  <c r="CI757" i="12"/>
  <c r="BW882" i="12"/>
  <c r="BK875" i="12"/>
  <c r="CI868" i="12"/>
  <c r="BW865" i="12"/>
  <c r="CC825" i="12"/>
  <c r="BE821" i="12"/>
  <c r="CI790" i="12"/>
  <c r="BE882" i="12"/>
  <c r="BK880" i="12"/>
  <c r="CI832" i="12"/>
  <c r="CI816" i="12"/>
  <c r="CO888" i="12"/>
  <c r="BE875" i="12"/>
  <c r="CI872" i="12"/>
  <c r="BE837" i="12"/>
  <c r="BW810" i="12"/>
  <c r="CC848" i="12"/>
  <c r="CI834" i="12"/>
  <c r="CI824" i="12"/>
  <c r="CO789" i="12"/>
  <c r="BK784" i="12"/>
  <c r="CI776" i="12"/>
  <c r="CI734" i="12"/>
  <c r="CC699" i="12"/>
  <c r="BK647" i="12"/>
  <c r="CC840" i="12"/>
  <c r="CC811" i="12"/>
  <c r="CO762" i="12"/>
  <c r="BQ750" i="12"/>
  <c r="BW822" i="12"/>
  <c r="CO809" i="12"/>
  <c r="BE803" i="12"/>
  <c r="BW802" i="12"/>
  <c r="BK796" i="12"/>
  <c r="BE783" i="12"/>
  <c r="BW782" i="12"/>
  <c r="CI744" i="12"/>
  <c r="BQ885" i="12"/>
  <c r="CI848" i="12"/>
  <c r="BW848" i="12"/>
  <c r="CI840" i="12"/>
  <c r="BW840" i="12"/>
  <c r="BK832" i="12"/>
  <c r="BK816" i="12"/>
  <c r="CI800" i="12"/>
  <c r="CO795" i="12"/>
  <c r="BK776" i="12"/>
  <c r="CI764" i="12"/>
  <c r="BE687" i="12"/>
  <c r="CI647" i="12"/>
  <c r="CC646" i="12"/>
  <c r="BE879" i="12"/>
  <c r="CO869" i="12"/>
  <c r="BK848" i="12"/>
  <c r="BK788" i="12"/>
  <c r="CI780" i="12"/>
  <c r="CO770" i="12"/>
  <c r="BK770" i="12"/>
  <c r="BQ765" i="12"/>
  <c r="CO750" i="12"/>
  <c r="BE744" i="12"/>
  <c r="CC737" i="12"/>
  <c r="BK724" i="12"/>
  <c r="CC652" i="12"/>
  <c r="BK868" i="12"/>
  <c r="CI860" i="12"/>
  <c r="CI846" i="12"/>
  <c r="BK846" i="12"/>
  <c r="CI838" i="12"/>
  <c r="BW838" i="12"/>
  <c r="BK838" i="12"/>
  <c r="CO829" i="12"/>
  <c r="BW820" i="12"/>
  <c r="BE813" i="12"/>
  <c r="BK808" i="12"/>
  <c r="BK800" i="12"/>
  <c r="CO787" i="12"/>
  <c r="CI786" i="12"/>
  <c r="BW786" i="12"/>
  <c r="BE773" i="12"/>
  <c r="BE764" i="12"/>
  <c r="CI706" i="12"/>
  <c r="BQ853" i="12"/>
  <c r="BQ845" i="12"/>
  <c r="CI828" i="12"/>
  <c r="BK820" i="12"/>
  <c r="CI812" i="12"/>
  <c r="BE807" i="12"/>
  <c r="BW806" i="12"/>
  <c r="BW798" i="12"/>
  <c r="BK780" i="12"/>
  <c r="CI772" i="12"/>
  <c r="CO754" i="12"/>
  <c r="BE708" i="12"/>
  <c r="BQ699" i="12"/>
  <c r="CC684" i="12"/>
  <c r="BQ632" i="12"/>
  <c r="CI852" i="12"/>
  <c r="BW852" i="12"/>
  <c r="CI844" i="12"/>
  <c r="BW844" i="12"/>
  <c r="BK828" i="12"/>
  <c r="BE819" i="12"/>
  <c r="BK792" i="12"/>
  <c r="CI784" i="12"/>
  <c r="CO714" i="12"/>
  <c r="CO694" i="12"/>
  <c r="CI601" i="12"/>
  <c r="BK860" i="12"/>
  <c r="BK772" i="12"/>
  <c r="BK732" i="12"/>
  <c r="BK696" i="12"/>
  <c r="BW691" i="12"/>
  <c r="BW659" i="12"/>
  <c r="BW655" i="12"/>
  <c r="BK623" i="12"/>
  <c r="CC618" i="12"/>
  <c r="BW575" i="12"/>
  <c r="BE561" i="12"/>
  <c r="BE733" i="12"/>
  <c r="BK726" i="12"/>
  <c r="BQ719" i="12"/>
  <c r="CO711" i="12"/>
  <c r="BK698" i="12"/>
  <c r="CC620" i="12"/>
  <c r="BK585" i="12"/>
  <c r="BW663" i="12"/>
  <c r="BE653" i="12"/>
  <c r="BE652" i="12"/>
  <c r="CC636" i="12"/>
  <c r="BK617" i="12"/>
  <c r="CI609" i="12"/>
  <c r="BQ582" i="12"/>
  <c r="BW657" i="12"/>
  <c r="BW641" i="12"/>
  <c r="CI623" i="12"/>
  <c r="BK601" i="12"/>
  <c r="CI553" i="12"/>
  <c r="BQ678" i="12"/>
  <c r="BE676" i="12"/>
  <c r="BE664" i="12"/>
  <c r="BW617" i="12"/>
  <c r="CC604" i="12"/>
  <c r="CI571" i="12"/>
  <c r="BK669" i="12"/>
  <c r="BK665" i="12"/>
  <c r="BK661" i="12"/>
  <c r="BW645" i="12"/>
  <c r="BW601" i="12"/>
  <c r="CO516" i="12"/>
  <c r="CO622" i="12"/>
  <c r="CO594" i="12"/>
  <c r="CC644" i="12"/>
  <c r="BE644" i="12"/>
  <c r="BW643" i="12"/>
  <c r="CI621" i="12"/>
  <c r="BW615" i="12"/>
  <c r="CO580" i="12"/>
  <c r="CI565" i="12"/>
  <c r="CO563" i="12"/>
  <c r="BW552" i="12"/>
  <c r="BE537" i="12"/>
  <c r="BW527" i="12"/>
  <c r="CC434" i="12"/>
  <c r="BQ674" i="12"/>
  <c r="BK637" i="12"/>
  <c r="BW621" i="12"/>
  <c r="BK609" i="12"/>
  <c r="BK599" i="12"/>
  <c r="BE592" i="12"/>
  <c r="BK589" i="12"/>
  <c r="BE585" i="12"/>
  <c r="BE580" i="12"/>
  <c r="BE577" i="12"/>
  <c r="BQ575" i="12"/>
  <c r="CO572" i="12"/>
  <c r="CO530" i="12"/>
  <c r="CC521" i="12"/>
  <c r="CI657" i="12"/>
  <c r="BK649" i="12"/>
  <c r="CI641" i="12"/>
  <c r="CO636" i="12"/>
  <c r="BQ636" i="12"/>
  <c r="BE636" i="12"/>
  <c r="CO628" i="12"/>
  <c r="BQ628" i="12"/>
  <c r="BE628" i="12"/>
  <c r="BE626" i="12"/>
  <c r="BK621" i="12"/>
  <c r="CI613" i="12"/>
  <c r="CO608" i="12"/>
  <c r="BW599" i="12"/>
  <c r="BQ592" i="12"/>
  <c r="CI589" i="12"/>
  <c r="CI585" i="12"/>
  <c r="BE565" i="12"/>
  <c r="CI557" i="12"/>
  <c r="CO555" i="12"/>
  <c r="BW533" i="12"/>
  <c r="CC525" i="12"/>
  <c r="CI522" i="12"/>
  <c r="BW514" i="12"/>
  <c r="BW647" i="12"/>
  <c r="CI625" i="12"/>
  <c r="CO620" i="12"/>
  <c r="CI619" i="12"/>
  <c r="BW619" i="12"/>
  <c r="BK619" i="12"/>
  <c r="CI599" i="12"/>
  <c r="BE596" i="12"/>
  <c r="CO567" i="12"/>
  <c r="CO495" i="12"/>
  <c r="BQ481" i="12"/>
  <c r="CO618" i="12"/>
  <c r="BK613" i="12"/>
  <c r="CI593" i="12"/>
  <c r="BE557" i="12"/>
  <c r="BW534" i="12"/>
  <c r="BK527" i="12"/>
  <c r="BE494" i="12"/>
  <c r="BE672" i="12"/>
  <c r="CI645" i="12"/>
  <c r="BQ640" i="12"/>
  <c r="BK625" i="12"/>
  <c r="CI617" i="12"/>
  <c r="CI561" i="12"/>
  <c r="CC545" i="12"/>
  <c r="CI542" i="12"/>
  <c r="CC530" i="12"/>
  <c r="BW679" i="12"/>
  <c r="CI669" i="12"/>
  <c r="CI661" i="12"/>
  <c r="BE624" i="12"/>
  <c r="BE598" i="12"/>
  <c r="CI533" i="12"/>
  <c r="CI499" i="12"/>
  <c r="BW485" i="12"/>
  <c r="BE471" i="12"/>
  <c r="CI450" i="12"/>
  <c r="BQ532" i="12"/>
  <c r="BE526" i="12"/>
  <c r="BW509" i="12"/>
  <c r="CI501" i="12"/>
  <c r="BW489" i="12"/>
  <c r="CO468" i="12"/>
  <c r="BW545" i="12"/>
  <c r="BW525" i="12"/>
  <c r="CC522" i="12"/>
  <c r="CI509" i="12"/>
  <c r="CI497" i="12"/>
  <c r="BW497" i="12"/>
  <c r="BK492" i="12"/>
  <c r="CO544" i="12"/>
  <c r="BE542" i="12"/>
  <c r="CC538" i="12"/>
  <c r="CI531" i="12"/>
  <c r="BQ528" i="12"/>
  <c r="CO524" i="12"/>
  <c r="CC518" i="12"/>
  <c r="BQ506" i="12"/>
  <c r="BW490" i="12"/>
  <c r="BK462" i="12"/>
  <c r="CC433" i="12"/>
  <c r="CI491" i="12"/>
  <c r="CO489" i="12"/>
  <c r="BW473" i="12"/>
  <c r="CC469" i="12"/>
  <c r="BW450" i="12"/>
  <c r="BE437" i="12"/>
  <c r="BQ457" i="12"/>
  <c r="BE489" i="12"/>
  <c r="BW451" i="12"/>
  <c r="CI406" i="12"/>
  <c r="BE394" i="12"/>
  <c r="CO465" i="12"/>
  <c r="CI411" i="12"/>
  <c r="CO477" i="12"/>
  <c r="CC443" i="12"/>
  <c r="BE439" i="12"/>
  <c r="CC435" i="12"/>
  <c r="BK407" i="12"/>
  <c r="CO378" i="12"/>
  <c r="BW367" i="12"/>
  <c r="CI373" i="12"/>
  <c r="CI427" i="12"/>
  <c r="CO433" i="12"/>
  <c r="BW425" i="12"/>
  <c r="BE396" i="12"/>
  <c r="BK433" i="12"/>
  <c r="BE357" i="12"/>
  <c r="BE370" i="12"/>
  <c r="BW401" i="12"/>
  <c r="BK395" i="12"/>
  <c r="CO390" i="12"/>
  <c r="CI374" i="12"/>
  <c r="BQ387" i="12"/>
  <c r="BK384" i="12"/>
  <c r="CO376" i="12"/>
  <c r="BW372" i="12"/>
  <c r="BE372" i="12"/>
  <c r="BQ370" i="12"/>
  <c r="BW365" i="12"/>
  <c r="BE361" i="12"/>
  <c r="CC338" i="12"/>
  <c r="BK314" i="12"/>
  <c r="CO383" i="12"/>
  <c r="CO368" i="12"/>
  <c r="BW366" i="12"/>
  <c r="BK346" i="12"/>
  <c r="CO323" i="12"/>
  <c r="CO305" i="12"/>
  <c r="BQ301" i="12"/>
  <c r="BW294" i="12"/>
  <c r="BE291" i="12"/>
  <c r="BQ292" i="12"/>
  <c r="BW286" i="12"/>
  <c r="BE260" i="12"/>
  <c r="CC358" i="12"/>
  <c r="BE354" i="12"/>
  <c r="BE342" i="12"/>
  <c r="BK329" i="12"/>
  <c r="CI319" i="12"/>
  <c r="BE326" i="12"/>
  <c r="CC314" i="12"/>
  <c r="CC301" i="12"/>
  <c r="BQ291" i="12"/>
  <c r="BE347" i="12"/>
  <c r="CO313" i="12"/>
  <c r="CI286" i="12"/>
  <c r="BQ308" i="12"/>
  <c r="BW311" i="12"/>
  <c r="CC298" i="12"/>
  <c r="BW271" i="12"/>
  <c r="CI253" i="12"/>
  <c r="CI251" i="12"/>
  <c r="BQ329" i="12"/>
  <c r="BK312" i="12"/>
  <c r="BK296" i="12"/>
  <c r="BQ289" i="12"/>
  <c r="CI276" i="12"/>
  <c r="BK199" i="12"/>
  <c r="CO277" i="12"/>
  <c r="BE276" i="12"/>
  <c r="BQ254" i="12"/>
  <c r="BE252" i="12"/>
  <c r="CC315" i="12"/>
  <c r="CC307" i="12"/>
  <c r="BE303" i="12"/>
  <c r="CC299" i="12"/>
  <c r="CC268" i="12"/>
  <c r="BW249" i="12"/>
  <c r="CC275" i="12"/>
  <c r="BQ264" i="12"/>
  <c r="CC228" i="12"/>
  <c r="CC238" i="12"/>
  <c r="CI184" i="12"/>
  <c r="BE239" i="12"/>
  <c r="CO256" i="12"/>
  <c r="BE244" i="12"/>
  <c r="BW211" i="12"/>
  <c r="CO247" i="12"/>
  <c r="BK247" i="12"/>
  <c r="BW245" i="12"/>
  <c r="BQ231" i="12"/>
  <c r="BE245" i="12"/>
  <c r="BW240" i="12"/>
  <c r="BK239" i="12"/>
  <c r="BK235" i="12"/>
  <c r="BE230" i="12"/>
  <c r="BK176" i="12"/>
  <c r="CI118" i="12"/>
  <c r="BK206" i="12"/>
  <c r="CC197" i="12"/>
  <c r="CO156" i="12"/>
  <c r="CO228" i="12"/>
  <c r="BQ228" i="12"/>
  <c r="CO189" i="12"/>
  <c r="BK171" i="12"/>
  <c r="CC210" i="12"/>
  <c r="CC155" i="12"/>
  <c r="BK188" i="12"/>
  <c r="CO173" i="12"/>
  <c r="BK231" i="12"/>
  <c r="BQ162" i="12"/>
  <c r="CI215" i="12"/>
  <c r="BE187" i="12"/>
  <c r="CO201" i="12"/>
  <c r="CC214" i="12"/>
  <c r="BQ181" i="12"/>
  <c r="BE172" i="12"/>
  <c r="CC167" i="12"/>
  <c r="BE166" i="12"/>
  <c r="BQ160" i="12"/>
  <c r="BK155" i="12"/>
  <c r="CI219" i="12"/>
  <c r="BK202" i="12"/>
  <c r="BE191" i="12"/>
  <c r="CC166" i="12"/>
  <c r="BK150" i="12"/>
  <c r="CI125" i="12"/>
  <c r="BW118" i="12"/>
  <c r="BQ117" i="12"/>
  <c r="BK144" i="12"/>
  <c r="BE152" i="12"/>
  <c r="BQ158" i="12"/>
  <c r="BW146" i="12"/>
  <c r="CC144" i="12"/>
  <c r="BE139" i="12"/>
  <c r="BE159" i="12"/>
  <c r="CO141" i="12"/>
  <c r="BE100" i="12"/>
  <c r="BQ135" i="12"/>
  <c r="CC74" i="12"/>
  <c r="BW131" i="12"/>
  <c r="BW89" i="12"/>
  <c r="BW105" i="12"/>
  <c r="CO103" i="12"/>
  <c r="BE105" i="12"/>
  <c r="CC98" i="12"/>
  <c r="CI89" i="12"/>
  <c r="BW112" i="12"/>
  <c r="CC92" i="12"/>
  <c r="BK60" i="12"/>
  <c r="BW103" i="12"/>
  <c r="CO96" i="12"/>
  <c r="BK91" i="12"/>
  <c r="CO86" i="12"/>
  <c r="BE86" i="12"/>
  <c r="BQ72" i="12"/>
  <c r="BE119" i="12"/>
  <c r="BQ112" i="12"/>
  <c r="BK66" i="12"/>
  <c r="CI64" i="12"/>
  <c r="BQ57" i="12"/>
  <c r="CI105" i="12"/>
  <c r="BK103" i="12"/>
  <c r="BQ92" i="12"/>
  <c r="CO87" i="12"/>
  <c r="BK87" i="12"/>
  <c r="BQ77" i="12"/>
  <c r="BK112" i="12"/>
  <c r="CC106" i="12"/>
  <c r="CC84" i="12"/>
  <c r="BE71" i="12"/>
  <c r="BQ63" i="12"/>
  <c r="CC57" i="12"/>
  <c r="CO69" i="12"/>
  <c r="CI120" i="12"/>
  <c r="BK111" i="12"/>
  <c r="BK106" i="12"/>
  <c r="BQ99" i="12"/>
  <c r="CC88" i="12"/>
  <c r="BQ70" i="12"/>
  <c r="BK63" i="12"/>
  <c r="BW92" i="12"/>
  <c r="BE61" i="12"/>
  <c r="CO50" i="12"/>
  <c r="CI68" i="12"/>
  <c r="BQ68" i="12"/>
  <c r="BE66" i="12"/>
  <c r="BE80" i="12"/>
  <c r="BE78" i="12"/>
  <c r="BE76" i="12"/>
  <c r="CO72" i="12"/>
  <c r="CO70" i="12"/>
  <c r="CC70" i="12"/>
  <c r="CC61" i="12"/>
  <c r="BW57" i="12"/>
  <c r="BK57" i="12"/>
  <c r="CO55" i="12"/>
  <c r="CC53" i="12"/>
  <c r="BW69" i="12"/>
  <c r="BE53" i="12"/>
  <c r="CI26" i="12"/>
  <c r="BE74" i="12"/>
  <c r="CI55" i="12"/>
  <c r="BW53" i="12"/>
  <c r="BE36" i="12"/>
  <c r="BW87" i="12"/>
  <c r="BE51" i="12"/>
  <c r="CC39" i="12"/>
  <c r="BE47" i="12"/>
  <c r="BE49" i="12"/>
  <c r="BQ45" i="12"/>
  <c r="CI40" i="12"/>
  <c r="CC33" i="12"/>
  <c r="CC28" i="12"/>
  <c r="BQ78" i="12"/>
  <c r="CO57" i="12"/>
  <c r="BK46" i="12"/>
  <c r="BQ37" i="12"/>
  <c r="BE35" i="12"/>
  <c r="BQ47" i="12"/>
  <c r="BW38" i="12"/>
  <c r="CO33" i="12"/>
  <c r="BW28" i="12"/>
  <c r="BW24" i="12"/>
  <c r="BK11" i="12"/>
  <c r="BQ31" i="12"/>
  <c r="BK26" i="12"/>
  <c r="BE45" i="12"/>
  <c r="BK39" i="12"/>
  <c r="BK31" i="12"/>
  <c r="BK33" i="12"/>
  <c r="BE41" i="12"/>
  <c r="BE19" i="12"/>
  <c r="BE11" i="12"/>
  <c r="BW32" i="12"/>
  <c r="BW27" i="12"/>
  <c r="BQ11" i="12"/>
  <c r="BE23" i="12"/>
  <c r="BE33" i="12"/>
  <c r="BK16" i="12"/>
  <c r="BK12" i="12"/>
  <c r="BQ9" i="12"/>
  <c r="G44" i="35" l="1"/>
  <c r="B5" i="39" s="1"/>
  <c r="I38" i="35"/>
  <c r="G42" i="35" s="1"/>
  <c r="H51" i="16"/>
  <c r="H43" i="16"/>
  <c r="H50" i="16"/>
  <c r="H42" i="16"/>
  <c r="H49" i="16"/>
  <c r="H41" i="16"/>
  <c r="H48" i="16"/>
  <c r="H40" i="16"/>
  <c r="H44" i="16"/>
  <c r="H47" i="16"/>
  <c r="H39" i="16"/>
  <c r="H46" i="16"/>
  <c r="H38" i="16"/>
  <c r="H37" i="16"/>
  <c r="H45" i="16"/>
  <c r="H52" i="16"/>
  <c r="E42" i="35"/>
  <c r="BE52" i="12"/>
  <c r="CC90" i="12"/>
  <c r="BE102" i="12"/>
  <c r="CO222" i="12"/>
  <c r="BK343" i="12"/>
  <c r="CO749" i="12"/>
  <c r="BW215" i="12"/>
  <c r="BE385" i="12"/>
  <c r="BE650" i="12"/>
  <c r="CC1076" i="12"/>
  <c r="BK1041" i="12"/>
  <c r="BW269" i="12"/>
  <c r="CC211" i="12"/>
  <c r="BW83" i="12"/>
  <c r="BW494" i="12"/>
  <c r="CO576" i="12"/>
  <c r="CC151" i="12"/>
  <c r="BW297" i="12"/>
  <c r="CI915" i="12"/>
  <c r="BK118" i="12"/>
  <c r="BK181" i="12"/>
  <c r="CO235" i="12"/>
  <c r="BW326" i="12"/>
  <c r="BE335" i="12"/>
  <c r="BQ608" i="12"/>
  <c r="BE614" i="12"/>
  <c r="CC263" i="12"/>
  <c r="BK114" i="12"/>
  <c r="CI340" i="12"/>
  <c r="CC727" i="12"/>
  <c r="CO315" i="12"/>
  <c r="BE736" i="12"/>
  <c r="CO258" i="12"/>
  <c r="BE751" i="12"/>
  <c r="CC1050" i="12"/>
  <c r="BW515" i="12"/>
  <c r="BW136" i="12"/>
  <c r="CC562" i="12"/>
  <c r="BE431" i="12"/>
  <c r="BE767" i="12"/>
  <c r="BQ238" i="12"/>
  <c r="CC829" i="12"/>
  <c r="BK826" i="12"/>
  <c r="CI671" i="12"/>
  <c r="CC83" i="12"/>
  <c r="BE317" i="12"/>
  <c r="BE345" i="12"/>
  <c r="CO457" i="12"/>
  <c r="CC701" i="12"/>
  <c r="CC749" i="12"/>
  <c r="BQ30" i="12"/>
  <c r="CC69" i="12"/>
  <c r="BE640" i="12"/>
  <c r="BW740" i="12"/>
  <c r="BQ693" i="12"/>
  <c r="BE1078" i="12"/>
  <c r="BE333" i="12"/>
  <c r="BE117" i="12"/>
  <c r="BW237" i="12"/>
  <c r="BW1097" i="12"/>
  <c r="BE319" i="12"/>
  <c r="CO785" i="12"/>
  <c r="BE869" i="12"/>
  <c r="BK1051" i="12"/>
  <c r="CO801" i="12"/>
  <c r="BE889" i="12"/>
  <c r="BQ933" i="12"/>
  <c r="BW466" i="12"/>
  <c r="CI503" i="12"/>
  <c r="BE140" i="12"/>
  <c r="BK223" i="12"/>
  <c r="BQ256" i="12"/>
  <c r="CC660" i="12"/>
  <c r="BW900" i="12"/>
  <c r="CI239" i="12"/>
  <c r="CC493" i="12"/>
  <c r="CC1008" i="12"/>
  <c r="CO703" i="12"/>
  <c r="BQ714" i="12"/>
  <c r="BW46" i="12"/>
  <c r="CC350" i="12"/>
  <c r="BE426" i="12"/>
  <c r="BQ918" i="12"/>
  <c r="CC1092" i="12"/>
  <c r="BW1025" i="12"/>
  <c r="BK1101" i="12"/>
  <c r="BQ101" i="12"/>
  <c r="BE374" i="12"/>
  <c r="BQ758" i="12"/>
  <c r="BE747" i="12"/>
  <c r="BE38" i="12"/>
  <c r="BK631" i="12"/>
  <c r="BW967" i="12"/>
  <c r="CO556" i="12"/>
  <c r="BE569" i="12"/>
  <c r="BK767" i="12"/>
  <c r="BE467" i="12"/>
  <c r="CC966" i="12"/>
  <c r="BE256" i="12"/>
  <c r="BW341" i="12"/>
  <c r="BK390" i="12"/>
  <c r="CC487" i="12"/>
  <c r="CO560" i="12"/>
  <c r="BE287" i="12"/>
  <c r="BQ1070" i="12"/>
  <c r="BK1081" i="12"/>
  <c r="BQ356" i="12"/>
  <c r="CC572" i="12"/>
  <c r="BK309" i="12"/>
  <c r="BW481" i="12"/>
  <c r="BE793" i="12"/>
  <c r="CC817" i="12"/>
  <c r="CO839" i="12"/>
  <c r="CO195" i="12"/>
  <c r="BW411" i="12"/>
  <c r="CO355" i="12"/>
  <c r="BE238" i="12"/>
  <c r="CO453" i="12"/>
  <c r="CC431" i="12"/>
  <c r="CI919" i="12"/>
  <c r="BE331" i="12"/>
  <c r="BW673" i="12"/>
  <c r="BW150" i="12"/>
  <c r="BK759" i="12"/>
  <c r="CC234" i="12"/>
  <c r="BQ255" i="12"/>
  <c r="BW287" i="12"/>
  <c r="CC317" i="12"/>
  <c r="CC376" i="12"/>
  <c r="BE418" i="12"/>
  <c r="BE811" i="12"/>
  <c r="BE1040" i="12"/>
  <c r="BQ926" i="12"/>
  <c r="BK286" i="12"/>
  <c r="CI574" i="12"/>
  <c r="BK1003" i="12"/>
  <c r="BK1079" i="12"/>
  <c r="BE1104" i="12"/>
  <c r="BQ87" i="12"/>
  <c r="BK253" i="12"/>
  <c r="CC374" i="12"/>
  <c r="BE408" i="12"/>
  <c r="CI633" i="12"/>
  <c r="BQ717" i="12"/>
  <c r="BQ831" i="12"/>
  <c r="CC1010" i="12"/>
  <c r="BQ920" i="12"/>
  <c r="CI227" i="12"/>
  <c r="BK380" i="12"/>
  <c r="BQ779" i="12"/>
  <c r="BK1121" i="12"/>
  <c r="BE8" i="12"/>
  <c r="BK99" i="12"/>
  <c r="CO231" i="12"/>
  <c r="CI323" i="12"/>
  <c r="BE364" i="12"/>
  <c r="CO407" i="12"/>
  <c r="CC451" i="12"/>
  <c r="BE785" i="12"/>
  <c r="CI804" i="12"/>
  <c r="BK908" i="12"/>
  <c r="BK427" i="12"/>
  <c r="BE1114" i="12"/>
  <c r="BE241" i="12"/>
  <c r="BW579" i="12"/>
  <c r="BK605" i="12"/>
  <c r="BW688" i="12"/>
  <c r="BQ1072" i="12"/>
  <c r="CO813" i="12"/>
  <c r="CI895" i="12"/>
  <c r="BQ815" i="12"/>
  <c r="CO710" i="12"/>
  <c r="BE940" i="12"/>
  <c r="CC851" i="12"/>
  <c r="BQ201" i="12"/>
  <c r="CO415" i="12"/>
  <c r="CI515" i="12"/>
  <c r="BE847" i="12"/>
  <c r="BW930" i="12"/>
  <c r="CO345" i="12"/>
  <c r="BE1060" i="12"/>
  <c r="CI637" i="12"/>
  <c r="BQ606" i="12"/>
  <c r="BW854" i="12"/>
  <c r="CI880" i="12"/>
  <c r="BE991" i="12"/>
  <c r="BE463" i="12"/>
  <c r="CI920" i="12"/>
  <c r="BE250" i="12"/>
  <c r="CO548" i="12"/>
  <c r="BK1015" i="12"/>
  <c r="BW197" i="12"/>
  <c r="BW234" i="12"/>
  <c r="CI1029" i="12"/>
  <c r="BE801" i="12"/>
  <c r="BQ897" i="12"/>
  <c r="BK263" i="12"/>
  <c r="BE755" i="12"/>
  <c r="CI1073" i="12"/>
  <c r="BK595" i="12"/>
  <c r="BK526" i="12"/>
  <c r="BE693" i="12"/>
  <c r="CO411" i="12"/>
  <c r="CC71" i="12"/>
  <c r="CI29" i="12"/>
  <c r="BQ89" i="12"/>
  <c r="CO133" i="12"/>
  <c r="BE149" i="12"/>
  <c r="BW213" i="12"/>
  <c r="BQ187" i="12"/>
  <c r="BK180" i="12"/>
  <c r="CI91" i="12"/>
  <c r="CI288" i="12"/>
  <c r="CC337" i="12"/>
  <c r="CI673" i="12"/>
  <c r="CC1106" i="12"/>
  <c r="BW439" i="12"/>
  <c r="BK404" i="12"/>
  <c r="BE721" i="12"/>
  <c r="BE334" i="12"/>
  <c r="CC513" i="12"/>
  <c r="CC803" i="12"/>
  <c r="CC467" i="12"/>
  <c r="BQ519" i="12"/>
  <c r="CO849" i="12"/>
  <c r="CI1077" i="12"/>
  <c r="BE871" i="12"/>
  <c r="CI913" i="12"/>
  <c r="CC346" i="12"/>
  <c r="BE451" i="12"/>
  <c r="BE1032" i="12"/>
  <c r="BE1030" i="12"/>
  <c r="BQ884" i="12"/>
  <c r="CC924" i="12"/>
  <c r="CO1100" i="12"/>
  <c r="BE570" i="12"/>
  <c r="BE703" i="12"/>
  <c r="CO1002" i="12"/>
  <c r="BQ837" i="12"/>
  <c r="BW310" i="12"/>
  <c r="BE125" i="12"/>
  <c r="CC323" i="12"/>
  <c r="BQ849" i="12"/>
  <c r="CO550" i="12"/>
  <c r="CI961" i="12"/>
  <c r="BQ1118" i="12"/>
  <c r="CC117" i="12"/>
  <c r="CO396" i="12"/>
  <c r="CO428" i="12"/>
  <c r="BQ552" i="12"/>
  <c r="BK18" i="12"/>
  <c r="CO154" i="12"/>
  <c r="CC154" i="12"/>
  <c r="BK192" i="12"/>
  <c r="BK261" i="12"/>
  <c r="BK275" i="12"/>
  <c r="CI281" i="12"/>
  <c r="BK350" i="12"/>
  <c r="CI407" i="12"/>
  <c r="BK677" i="12"/>
  <c r="CO831" i="12"/>
  <c r="BK1107" i="12"/>
  <c r="BE935" i="12"/>
  <c r="CO881" i="12"/>
  <c r="BQ191" i="12"/>
  <c r="BE608" i="12"/>
  <c r="BK280" i="12"/>
  <c r="BK358" i="12"/>
  <c r="CI486" i="12"/>
  <c r="CI1021" i="12"/>
  <c r="BK331" i="12"/>
  <c r="BE707" i="12"/>
  <c r="BE638" i="12"/>
  <c r="BK918" i="12"/>
  <c r="BW513" i="12"/>
  <c r="CO295" i="12"/>
  <c r="BE556" i="12"/>
  <c r="BW767" i="12"/>
  <c r="CO279" i="12"/>
  <c r="BE409" i="12"/>
  <c r="CI688" i="12"/>
  <c r="BW743" i="12"/>
  <c r="BE685" i="12"/>
  <c r="BK364" i="12"/>
  <c r="CO239" i="12"/>
  <c r="CO522" i="12"/>
  <c r="BW277" i="12"/>
  <c r="CC439" i="12"/>
  <c r="BE668" i="12"/>
  <c r="BW870" i="12"/>
  <c r="CO823" i="12"/>
  <c r="CC277" i="12"/>
  <c r="BK400" i="12"/>
  <c r="BW448" i="12"/>
  <c r="CO701" i="12"/>
  <c r="BW1012" i="12"/>
  <c r="CI1119" i="12"/>
  <c r="BQ354" i="12"/>
  <c r="BW507" i="12"/>
  <c r="BW763" i="12"/>
  <c r="BW991" i="12"/>
  <c r="BE975" i="12"/>
  <c r="CI728" i="12"/>
  <c r="CO297" i="12"/>
  <c r="CI535" i="12"/>
  <c r="BE777" i="12"/>
  <c r="BK550" i="12"/>
  <c r="CC569" i="12"/>
  <c r="BE1118" i="12"/>
  <c r="BE168" i="12"/>
  <c r="CI682" i="12"/>
  <c r="BK95" i="12"/>
  <c r="BQ272" i="12"/>
  <c r="BE666" i="12"/>
  <c r="BW995" i="12"/>
  <c r="CC137" i="12"/>
  <c r="CI855" i="12"/>
  <c r="BE898" i="12"/>
  <c r="BE759" i="12"/>
  <c r="CI1057" i="12"/>
  <c r="CC345" i="12"/>
  <c r="BE546" i="12"/>
  <c r="BE1102" i="12"/>
  <c r="BE110" i="12"/>
  <c r="BW535" i="12"/>
  <c r="BE748" i="12"/>
  <c r="BE833" i="12"/>
  <c r="CC895" i="12"/>
  <c r="BQ566" i="12"/>
  <c r="BQ568" i="12"/>
  <c r="BW423" i="12"/>
  <c r="CO432" i="12"/>
  <c r="CI693" i="12"/>
  <c r="CI943" i="12"/>
  <c r="BK425" i="12"/>
  <c r="BE612" i="12"/>
  <c r="BK686" i="12"/>
  <c r="BK751" i="12"/>
  <c r="BE1010" i="12"/>
  <c r="BQ1046" i="12"/>
  <c r="CO1054" i="12"/>
  <c r="BE1045" i="12"/>
  <c r="BK470" i="12"/>
  <c r="CC1112" i="12"/>
  <c r="BE309" i="12"/>
  <c r="BQ432" i="12"/>
  <c r="BW725" i="12"/>
  <c r="BW932" i="12"/>
  <c r="BE156" i="12"/>
  <c r="BW199" i="12"/>
  <c r="CC319" i="12"/>
  <c r="CC584" i="12"/>
  <c r="BQ648" i="12"/>
  <c r="BW689" i="12"/>
  <c r="CC771" i="12"/>
  <c r="BQ799" i="12"/>
  <c r="CO910" i="12"/>
  <c r="BE1048" i="12"/>
  <c r="BE34" i="12"/>
  <c r="BE77" i="12"/>
  <c r="BK474" i="12"/>
  <c r="BE479" i="12"/>
  <c r="BQ522" i="12"/>
  <c r="BK542" i="12"/>
  <c r="BE544" i="12"/>
  <c r="BW558" i="12"/>
  <c r="CC959" i="12"/>
  <c r="BW1039" i="12"/>
  <c r="CO1070" i="12"/>
  <c r="BQ1068" i="12"/>
  <c r="BE30" i="12"/>
  <c r="BK366" i="12"/>
  <c r="BW383" i="12"/>
  <c r="CI478" i="12"/>
  <c r="BE602" i="12"/>
  <c r="BK685" i="12"/>
  <c r="CI717" i="12"/>
  <c r="BW878" i="12"/>
  <c r="BQ1038" i="12"/>
  <c r="BK1017" i="12"/>
  <c r="BQ839" i="12"/>
  <c r="BE69" i="12"/>
  <c r="CC223" i="12"/>
  <c r="BE350" i="12"/>
  <c r="CC668" i="12"/>
  <c r="CC1078" i="12"/>
  <c r="BE325" i="12"/>
  <c r="BW339" i="12"/>
  <c r="BQ510" i="12"/>
  <c r="CC558" i="12"/>
  <c r="BK587" i="12"/>
  <c r="CO775" i="12"/>
  <c r="BQ1002" i="12"/>
  <c r="BE1072" i="12"/>
  <c r="BW1085" i="12"/>
  <c r="BE817" i="12"/>
  <c r="BW836" i="12"/>
  <c r="CC932" i="12"/>
  <c r="BK935" i="12"/>
  <c r="CI826" i="12"/>
  <c r="BQ954" i="12"/>
  <c r="CC995" i="12"/>
  <c r="CO431" i="12"/>
  <c r="CO399" i="12"/>
  <c r="BE512" i="12"/>
  <c r="CC691" i="12"/>
  <c r="CO723" i="12"/>
  <c r="BE756" i="12"/>
  <c r="BE911" i="12"/>
  <c r="BE13" i="12"/>
  <c r="BE182" i="12"/>
  <c r="BE255" i="12"/>
  <c r="BE705" i="12"/>
  <c r="CC283" i="12"/>
  <c r="CC773" i="12"/>
  <c r="BQ795" i="12"/>
  <c r="CO833" i="12"/>
  <c r="CO1110" i="12"/>
  <c r="BK429" i="12"/>
  <c r="CC616" i="12"/>
  <c r="BQ650" i="12"/>
  <c r="BQ1014" i="12"/>
  <c r="BK1023" i="12"/>
  <c r="BQ1090" i="12"/>
  <c r="BK1005" i="12"/>
  <c r="BE502" i="12"/>
  <c r="BE729" i="12"/>
  <c r="BE1096" i="12"/>
  <c r="BW738" i="12"/>
  <c r="BQ763" i="12"/>
  <c r="BE787" i="12"/>
  <c r="CO847" i="12"/>
  <c r="BK856" i="12"/>
  <c r="BE864" i="12"/>
  <c r="BQ925" i="12"/>
  <c r="BQ1110" i="12"/>
  <c r="BE887" i="12"/>
  <c r="BW936" i="12"/>
  <c r="CI1013" i="12"/>
  <c r="BQ1030" i="12"/>
  <c r="BQ1060" i="12"/>
  <c r="BE16" i="12"/>
  <c r="BE513" i="12"/>
  <c r="BE704" i="12"/>
  <c r="BE568" i="12"/>
  <c r="BE343" i="12"/>
  <c r="BE788" i="12"/>
  <c r="BQ833" i="12"/>
  <c r="BE246" i="12"/>
  <c r="BE459" i="12"/>
  <c r="BE924" i="12"/>
  <c r="BW916" i="12"/>
  <c r="CO283" i="12"/>
  <c r="CI378" i="12"/>
  <c r="BE588" i="12"/>
  <c r="BE137" i="12"/>
  <c r="BQ727" i="12"/>
  <c r="BE1110" i="12"/>
  <c r="CO575" i="12"/>
  <c r="BE562" i="12"/>
  <c r="BW907" i="12"/>
  <c r="BK153" i="12"/>
  <c r="CO199" i="12"/>
  <c r="BQ548" i="12"/>
  <c r="BE895" i="12"/>
  <c r="BE930" i="12"/>
  <c r="BW1041" i="12"/>
  <c r="CC171" i="12"/>
  <c r="BE1013" i="12"/>
  <c r="BE1006" i="12"/>
  <c r="BE185" i="12"/>
  <c r="BE789" i="12"/>
  <c r="BE205" i="12"/>
  <c r="BQ729" i="12"/>
  <c r="CO695" i="12"/>
  <c r="CC1070" i="12"/>
  <c r="BW1029" i="12"/>
  <c r="BE124" i="12"/>
  <c r="BK326" i="12"/>
  <c r="BK448" i="12"/>
  <c r="BE853" i="12"/>
  <c r="CO958" i="12"/>
  <c r="BE1054" i="12"/>
  <c r="BE1046" i="12"/>
  <c r="BK758" i="12"/>
  <c r="BK383" i="12"/>
  <c r="CO455" i="12"/>
  <c r="CI195" i="12"/>
  <c r="CI335" i="12"/>
  <c r="CI439" i="12"/>
  <c r="CI550" i="12"/>
  <c r="BW1008" i="12"/>
  <c r="BE966" i="12"/>
  <c r="CO612" i="12"/>
  <c r="CC586" i="12"/>
  <c r="BW1053" i="12"/>
  <c r="CO184" i="12"/>
  <c r="BW487" i="12"/>
  <c r="BE323" i="12"/>
  <c r="CI46" i="12"/>
  <c r="CO99" i="12"/>
  <c r="BQ379" i="12"/>
  <c r="BE634" i="12"/>
  <c r="CI1003" i="12"/>
  <c r="CI263" i="12"/>
  <c r="BE457" i="12"/>
  <c r="BE429" i="12"/>
  <c r="CO127" i="12"/>
  <c r="CC252" i="12"/>
  <c r="BW505" i="12"/>
  <c r="CI34" i="12"/>
  <c r="CO101" i="12"/>
  <c r="BE955" i="12"/>
  <c r="BE412" i="12"/>
  <c r="BE717" i="12"/>
  <c r="BQ759" i="12"/>
  <c r="BK999" i="12"/>
  <c r="BQ65" i="12"/>
  <c r="BW167" i="12"/>
  <c r="CO254" i="12"/>
  <c r="BQ560" i="12"/>
  <c r="BE677" i="12"/>
  <c r="BW138" i="12"/>
  <c r="BE164" i="12"/>
  <c r="BE390" i="12"/>
  <c r="BK479" i="12"/>
  <c r="BE481" i="12"/>
  <c r="BE73" i="12"/>
  <c r="BW232" i="12"/>
  <c r="BE1028" i="12"/>
  <c r="CO339" i="12"/>
  <c r="BW479" i="12"/>
  <c r="CC382" i="12"/>
  <c r="BK388" i="12"/>
  <c r="BQ406" i="12"/>
  <c r="BQ407" i="12"/>
  <c r="CI505" i="12"/>
  <c r="CC259" i="12"/>
  <c r="BE286" i="12"/>
  <c r="BK297" i="12"/>
  <c r="BK535" i="12"/>
  <c r="CO564" i="12"/>
  <c r="CO632" i="12"/>
  <c r="BE642" i="12"/>
  <c r="BW715" i="12"/>
  <c r="CI727" i="12"/>
  <c r="CO263" i="12"/>
  <c r="BE416" i="12"/>
  <c r="BQ467" i="12"/>
  <c r="BK451" i="12"/>
  <c r="BK537" i="12"/>
  <c r="BQ556" i="12"/>
  <c r="CC422" i="12"/>
  <c r="CC441" i="12"/>
  <c r="BQ807" i="12"/>
  <c r="CO827" i="12"/>
  <c r="CO895" i="12"/>
  <c r="BK454" i="12"/>
  <c r="BW560" i="12"/>
  <c r="BW675" i="12"/>
  <c r="BW701" i="12"/>
  <c r="CI703" i="12"/>
  <c r="BK711" i="12"/>
  <c r="BE688" i="12"/>
  <c r="BK746" i="12"/>
  <c r="CC553" i="12"/>
  <c r="BW708" i="12"/>
  <c r="CC713" i="12"/>
  <c r="BK958" i="12"/>
  <c r="BW352" i="12"/>
  <c r="CC164" i="12"/>
  <c r="BK328" i="12"/>
  <c r="CC362" i="12"/>
  <c r="BQ38" i="12"/>
  <c r="BQ277" i="12"/>
  <c r="CO255" i="12"/>
  <c r="CC280" i="12"/>
  <c r="BW356" i="12"/>
  <c r="CO375" i="12"/>
  <c r="BW415" i="12"/>
  <c r="BE210" i="12"/>
  <c r="BK335" i="12"/>
  <c r="CC459" i="12"/>
  <c r="BK486" i="12"/>
  <c r="BW455" i="12"/>
  <c r="BQ550" i="12"/>
  <c r="BE823" i="12"/>
  <c r="BE883" i="12"/>
  <c r="BK906" i="12"/>
  <c r="BQ287" i="12"/>
  <c r="CI1085" i="12"/>
  <c r="CI1109" i="12"/>
  <c r="BW239" i="12"/>
  <c r="CO319" i="12"/>
  <c r="CI336" i="12"/>
  <c r="BW362" i="12"/>
  <c r="CO343" i="12"/>
  <c r="BW354" i="12"/>
  <c r="CI366" i="12"/>
  <c r="CO280" i="12"/>
  <c r="CI191" i="12"/>
  <c r="BW223" i="12"/>
  <c r="BE270" i="12"/>
  <c r="BK367" i="12"/>
  <c r="BW379" i="12"/>
  <c r="BQ411" i="12"/>
  <c r="BK465" i="12"/>
  <c r="CC745" i="12"/>
  <c r="BW759" i="12"/>
  <c r="BQ594" i="12"/>
  <c r="CC610" i="12"/>
  <c r="BQ331" i="12"/>
  <c r="BQ1100" i="12"/>
  <c r="BW1055" i="12"/>
  <c r="BQ847" i="12"/>
  <c r="CC733" i="12"/>
  <c r="BE876" i="12"/>
  <c r="BQ921" i="12"/>
  <c r="CI949" i="12"/>
  <c r="CI343" i="12"/>
  <c r="BW378" i="12"/>
  <c r="BW591" i="12"/>
  <c r="BE682" i="12"/>
  <c r="BK763" i="12"/>
  <c r="CC250" i="12"/>
  <c r="BQ271" i="12"/>
  <c r="CC281" i="12"/>
  <c r="BK673" i="12"/>
  <c r="CI1051" i="12"/>
  <c r="BK804" i="12"/>
  <c r="CC664" i="12"/>
  <c r="CO857" i="12"/>
  <c r="CC859" i="12"/>
  <c r="CI907" i="12"/>
  <c r="BW983" i="12"/>
  <c r="CO1030" i="12"/>
  <c r="BQ1052" i="12"/>
  <c r="BK1077" i="12"/>
  <c r="BK934" i="12"/>
  <c r="CI1053" i="12"/>
  <c r="BE1062" i="12"/>
  <c r="BK517" i="12"/>
  <c r="CI383" i="12"/>
  <c r="BW562" i="12"/>
  <c r="BQ775" i="12"/>
  <c r="CI605" i="12"/>
  <c r="BK755" i="12"/>
  <c r="CO835" i="12"/>
  <c r="BE920" i="12"/>
  <c r="CI935" i="12"/>
  <c r="BE1016" i="12"/>
  <c r="BQ1074" i="12"/>
  <c r="CC1104" i="12"/>
  <c r="BW945" i="12"/>
  <c r="CI1121" i="12"/>
  <c r="CO1046" i="12"/>
  <c r="BW887" i="12"/>
  <c r="BK916" i="12"/>
  <c r="CO1012" i="12"/>
  <c r="CC302" i="12"/>
  <c r="BQ1004" i="12"/>
  <c r="CO1068" i="12"/>
  <c r="BW319" i="12"/>
  <c r="CC156" i="12"/>
  <c r="BK209" i="12"/>
  <c r="BW568" i="12"/>
  <c r="CI483" i="12"/>
  <c r="CO767" i="12"/>
  <c r="BE781" i="12"/>
  <c r="BW470" i="12"/>
  <c r="BW510" i="12"/>
  <c r="BQ36" i="12"/>
  <c r="BW390" i="12"/>
  <c r="BK682" i="12"/>
  <c r="BE32" i="12"/>
  <c r="BK189" i="12"/>
  <c r="BQ136" i="12"/>
  <c r="BW156" i="12"/>
  <c r="BE358" i="12"/>
  <c r="CC479" i="12"/>
  <c r="BQ246" i="12"/>
  <c r="CI95" i="12"/>
  <c r="BW475" i="12"/>
  <c r="BW713" i="12"/>
  <c r="BK317" i="12"/>
  <c r="BW522" i="12"/>
  <c r="BW729" i="12"/>
  <c r="BW550" i="12"/>
  <c r="BW392" i="12"/>
  <c r="BQ59" i="12"/>
  <c r="BQ429" i="12"/>
  <c r="CI440" i="12"/>
  <c r="CI507" i="12"/>
  <c r="BQ259" i="12"/>
  <c r="CI283" i="12"/>
  <c r="CI402" i="12"/>
  <c r="BW459" i="12"/>
  <c r="BQ747" i="12"/>
  <c r="CO751" i="12"/>
  <c r="BQ836" i="12"/>
  <c r="CI867" i="12"/>
  <c r="BE552" i="12"/>
  <c r="CI736" i="12"/>
  <c r="BK748" i="12"/>
  <c r="CO876" i="12"/>
  <c r="BW928" i="12"/>
  <c r="BE12" i="12"/>
  <c r="CO150" i="12"/>
  <c r="BW29" i="12"/>
  <c r="BW393" i="12"/>
  <c r="CO395" i="12"/>
  <c r="CC498" i="12"/>
  <c r="CI398" i="12"/>
  <c r="CC546" i="12"/>
  <c r="BQ591" i="12"/>
  <c r="BW597" i="12"/>
  <c r="BK745" i="12"/>
  <c r="BK697" i="12"/>
  <c r="BE839" i="12"/>
  <c r="BW919" i="12"/>
  <c r="BK938" i="12"/>
  <c r="BW733" i="12"/>
  <c r="BE927" i="12"/>
  <c r="CI109" i="12"/>
  <c r="BQ182" i="12"/>
  <c r="BQ392" i="12"/>
  <c r="CO408" i="12"/>
  <c r="BW371" i="12"/>
  <c r="CC526" i="12"/>
  <c r="BK717" i="12"/>
  <c r="CO629" i="12"/>
  <c r="BK689" i="12"/>
  <c r="CO1008" i="12"/>
  <c r="CI1039" i="12"/>
  <c r="BQ1045" i="12"/>
  <c r="CO1081" i="12"/>
  <c r="BE1069" i="12"/>
  <c r="CC554" i="12"/>
  <c r="CO1060" i="12"/>
  <c r="CO743" i="12"/>
  <c r="BQ872" i="12"/>
  <c r="BW902" i="12"/>
  <c r="CC910" i="12"/>
  <c r="CO993" i="12"/>
  <c r="CI1023" i="12"/>
  <c r="BQ1029" i="12"/>
  <c r="CI1101" i="12"/>
  <c r="BQ1122" i="12"/>
  <c r="BW1124" i="12"/>
  <c r="BK75" i="12"/>
  <c r="CO42" i="12"/>
  <c r="BW133" i="12"/>
  <c r="CC75" i="12"/>
  <c r="CI18" i="12"/>
  <c r="CO22" i="12"/>
  <c r="BK50" i="12"/>
  <c r="CI348" i="12"/>
  <c r="CI194" i="12"/>
  <c r="BQ288" i="12"/>
  <c r="BW335" i="12"/>
  <c r="BW337" i="12"/>
  <c r="BW467" i="12"/>
  <c r="CI588" i="12"/>
  <c r="BQ710" i="12"/>
  <c r="BQ711" i="12"/>
  <c r="BW755" i="12"/>
  <c r="BK936" i="12"/>
  <c r="BE947" i="12"/>
  <c r="CI975" i="12"/>
  <c r="CI1005" i="12"/>
  <c r="BE1009" i="12"/>
  <c r="BW1061" i="12"/>
  <c r="CO1104" i="12"/>
  <c r="BQ851" i="12"/>
  <c r="BK917" i="12"/>
  <c r="CI967" i="12"/>
  <c r="BE1121" i="12"/>
  <c r="BQ1009" i="12"/>
  <c r="CO1037" i="12"/>
  <c r="CI905" i="12"/>
  <c r="BW1119" i="12"/>
  <c r="BW1089" i="12"/>
  <c r="BW804" i="12"/>
  <c r="CO856" i="12"/>
  <c r="CO664" i="12"/>
  <c r="BE723" i="12"/>
  <c r="BW857" i="12"/>
  <c r="CO859" i="12"/>
  <c r="BK911" i="12"/>
  <c r="BQ940" i="12"/>
  <c r="CO1013" i="12"/>
  <c r="BE1085" i="12"/>
  <c r="BE1109" i="12"/>
  <c r="BW920" i="12"/>
  <c r="BK351" i="12"/>
  <c r="BQ403" i="12"/>
  <c r="CI71" i="12"/>
  <c r="BQ388" i="12"/>
  <c r="CO616" i="12"/>
  <c r="BQ656" i="12"/>
  <c r="CO702" i="12"/>
  <c r="CC715" i="12"/>
  <c r="CI720" i="12"/>
  <c r="BE330" i="12"/>
  <c r="BQ439" i="12"/>
  <c r="BQ493" i="12"/>
  <c r="BQ908" i="12"/>
  <c r="CI569" i="12"/>
  <c r="BE649" i="12"/>
  <c r="CI701" i="12"/>
  <c r="BQ725" i="12"/>
  <c r="BK738" i="12"/>
  <c r="BE605" i="12"/>
  <c r="CO925" i="12"/>
  <c r="BQ930" i="12"/>
  <c r="BW943" i="12"/>
  <c r="CC958" i="12"/>
  <c r="BQ977" i="12"/>
  <c r="BW987" i="12"/>
  <c r="CC1004" i="12"/>
  <c r="BW396" i="12"/>
  <c r="BQ360" i="12"/>
  <c r="BW465" i="12"/>
  <c r="BK570" i="12"/>
  <c r="BK576" i="12"/>
  <c r="BW731" i="12"/>
  <c r="BK802" i="12"/>
  <c r="CC807" i="12"/>
  <c r="CC855" i="12"/>
  <c r="CI691" i="12"/>
  <c r="BE558" i="12"/>
  <c r="CI716" i="12"/>
  <c r="BQ883" i="12"/>
  <c r="CO906" i="12"/>
  <c r="CO331" i="12"/>
  <c r="BQ199" i="12"/>
  <c r="BE216" i="12"/>
  <c r="BW235" i="12"/>
  <c r="BK255" i="12"/>
  <c r="BK310" i="12"/>
  <c r="BK327" i="12"/>
  <c r="BK341" i="12"/>
  <c r="BW355" i="12"/>
  <c r="BE365" i="12"/>
  <c r="CO487" i="12"/>
  <c r="CO535" i="12"/>
  <c r="BE203" i="12"/>
  <c r="CC421" i="12"/>
  <c r="BE441" i="12"/>
  <c r="CC705" i="12"/>
  <c r="BE553" i="12"/>
  <c r="CO672" i="12"/>
  <c r="CC707" i="12"/>
  <c r="CI708" i="12"/>
  <c r="CC788" i="12"/>
  <c r="BQ819" i="12"/>
  <c r="BE470" i="12"/>
  <c r="BE633" i="12"/>
  <c r="BW674" i="12"/>
  <c r="CI997" i="12"/>
  <c r="BQ1053" i="12"/>
  <c r="CC1096" i="12"/>
  <c r="CO932" i="12"/>
  <c r="BQ169" i="12"/>
  <c r="CC326" i="12"/>
  <c r="CI328" i="12"/>
  <c r="CC140" i="12"/>
  <c r="CO219" i="12"/>
  <c r="BK229" i="12"/>
  <c r="CI287" i="12"/>
  <c r="BW309" i="12"/>
  <c r="BW85" i="12"/>
  <c r="CC97" i="12"/>
  <c r="BK156" i="12"/>
  <c r="CC46" i="12"/>
  <c r="BW187" i="12"/>
  <c r="BW251" i="12"/>
  <c r="CC256" i="12"/>
  <c r="BE275" i="12"/>
  <c r="CO463" i="12"/>
  <c r="CI472" i="12"/>
  <c r="BE486" i="12"/>
  <c r="BW496" i="12"/>
  <c r="CC512" i="12"/>
  <c r="CI451" i="12"/>
  <c r="BQ500" i="12"/>
  <c r="CC502" i="12"/>
  <c r="BW678" i="12"/>
  <c r="BE455" i="12"/>
  <c r="CO648" i="12"/>
  <c r="BQ685" i="12"/>
  <c r="CO779" i="12"/>
  <c r="BE824" i="12"/>
  <c r="BQ965" i="12"/>
  <c r="BW989" i="12"/>
  <c r="BW949" i="12"/>
  <c r="BW42" i="12"/>
  <c r="CO73" i="12"/>
  <c r="CC136" i="12"/>
  <c r="CO123" i="12"/>
  <c r="BK164" i="12"/>
  <c r="BK169" i="12"/>
  <c r="CI213" i="12"/>
  <c r="BK221" i="12"/>
  <c r="BW342" i="12"/>
  <c r="CO344" i="12"/>
  <c r="BW30" i="12"/>
  <c r="CC38" i="12"/>
  <c r="CI192" i="12"/>
  <c r="CO242" i="12"/>
  <c r="CO287" i="12"/>
  <c r="BQ309" i="12"/>
  <c r="CO333" i="12"/>
  <c r="CO364" i="12"/>
  <c r="BQ50" i="12"/>
  <c r="BK89" i="12"/>
  <c r="BQ116" i="12"/>
  <c r="CI176" i="12"/>
  <c r="BW149" i="12"/>
  <c r="CI163" i="12"/>
  <c r="BQ29" i="12"/>
  <c r="BK59" i="12"/>
  <c r="BQ81" i="12"/>
  <c r="BW97" i="12"/>
  <c r="CC152" i="12"/>
  <c r="BQ235" i="12"/>
  <c r="BQ345" i="12"/>
  <c r="CI354" i="12"/>
  <c r="BQ138" i="12"/>
  <c r="CC208" i="12"/>
  <c r="CI241" i="12"/>
  <c r="CO356" i="12"/>
  <c r="BW403" i="12"/>
  <c r="CO348" i="12"/>
  <c r="BW358" i="12"/>
  <c r="CO440" i="12"/>
  <c r="BK445" i="12"/>
  <c r="BE46" i="12"/>
  <c r="BW369" i="12"/>
  <c r="CI382" i="12"/>
  <c r="BK385" i="12"/>
  <c r="BW388" i="12"/>
  <c r="CC408" i="12"/>
  <c r="BW488" i="12"/>
  <c r="BQ498" i="12"/>
  <c r="CO211" i="12"/>
  <c r="CO246" i="12"/>
  <c r="CI315" i="12"/>
  <c r="CI390" i="12"/>
  <c r="CI399" i="12"/>
  <c r="BQ251" i="12"/>
  <c r="BW323" i="12"/>
  <c r="BQ355" i="12"/>
  <c r="BQ280" i="12"/>
  <c r="CC465" i="12"/>
  <c r="BQ337" i="12"/>
  <c r="BK371" i="12"/>
  <c r="CC398" i="12"/>
  <c r="CO402" i="12"/>
  <c r="BK459" i="12"/>
  <c r="CC463" i="12"/>
  <c r="CO472" i="12"/>
  <c r="CO512" i="12"/>
  <c r="BE413" i="12"/>
  <c r="BK417" i="12"/>
  <c r="BQ572" i="12"/>
  <c r="CO579" i="12"/>
  <c r="BQ660" i="12"/>
  <c r="CO677" i="12"/>
  <c r="CI702" i="12"/>
  <c r="BQ715" i="12"/>
  <c r="CO546" i="12"/>
  <c r="CI237" i="12"/>
  <c r="CO449" i="12"/>
  <c r="CO451" i="12"/>
  <c r="BE474" i="12"/>
  <c r="BK500" i="12"/>
  <c r="CC544" i="12"/>
  <c r="CI556" i="12"/>
  <c r="CO421" i="12"/>
  <c r="BK484" i="12"/>
  <c r="CC568" i="12"/>
  <c r="BQ268" i="12"/>
  <c r="BE493" i="12"/>
  <c r="CO588" i="12"/>
  <c r="BQ673" i="12"/>
  <c r="CC717" i="12"/>
  <c r="BK722" i="12"/>
  <c r="BQ745" i="12"/>
  <c r="BW747" i="12"/>
  <c r="CI756" i="12"/>
  <c r="CO771" i="12"/>
  <c r="CI584" i="12"/>
  <c r="CC560" i="12"/>
  <c r="BK651" i="12"/>
  <c r="CC629" i="12"/>
  <c r="BQ689" i="12"/>
  <c r="BE697" i="12"/>
  <c r="BK704" i="12"/>
  <c r="CC721" i="12"/>
  <c r="CI746" i="12"/>
  <c r="BQ707" i="12"/>
  <c r="CI713" i="12"/>
  <c r="CI758" i="12"/>
  <c r="BQ788" i="12"/>
  <c r="CO510" i="12"/>
  <c r="CC674" i="12"/>
  <c r="BQ738" i="12"/>
  <c r="CO1005" i="12"/>
  <c r="BQ1061" i="12"/>
  <c r="BQ917" i="12"/>
  <c r="CO1025" i="12"/>
  <c r="BQ1016" i="12"/>
  <c r="BW898" i="12"/>
  <c r="BQ953" i="12"/>
  <c r="BW961" i="12"/>
  <c r="BK981" i="12"/>
  <c r="BQ1040" i="12"/>
  <c r="BW1049" i="12"/>
  <c r="CO1089" i="12"/>
  <c r="CO864" i="12"/>
  <c r="CI695" i="12"/>
  <c r="CO554" i="12"/>
  <c r="BE903" i="12"/>
  <c r="BQ938" i="12"/>
  <c r="CO954" i="12"/>
  <c r="CO997" i="12"/>
  <c r="BQ1096" i="12"/>
  <c r="BW1116" i="12"/>
  <c r="CI267" i="12"/>
  <c r="BQ823" i="12"/>
  <c r="BW883" i="12"/>
  <c r="BW906" i="12"/>
  <c r="CO926" i="12"/>
  <c r="BW958" i="12"/>
  <c r="BK977" i="12"/>
  <c r="BK987" i="12"/>
  <c r="CO1024" i="12"/>
  <c r="BQ1048" i="12"/>
  <c r="CO1105" i="12"/>
  <c r="BK920" i="12"/>
  <c r="BK1055" i="12"/>
  <c r="BE622" i="12"/>
  <c r="CC743" i="12"/>
  <c r="BW872" i="12"/>
  <c r="BW880" i="12"/>
  <c r="BW910" i="12"/>
  <c r="CO918" i="12"/>
  <c r="BW993" i="12"/>
  <c r="BQ1041" i="12"/>
  <c r="BK1083" i="12"/>
  <c r="CO1101" i="12"/>
  <c r="BQ811" i="12"/>
  <c r="BK928" i="12"/>
  <c r="BK949" i="12"/>
  <c r="BK136" i="12"/>
  <c r="CC20" i="12"/>
  <c r="CI101" i="12"/>
  <c r="BW12" i="12"/>
  <c r="BQ164" i="12"/>
  <c r="CO169" i="12"/>
  <c r="CI202" i="12"/>
  <c r="BQ215" i="12"/>
  <c r="CI234" i="12"/>
  <c r="CI342" i="12"/>
  <c r="CO30" i="12"/>
  <c r="CO38" i="12"/>
  <c r="CC309" i="12"/>
  <c r="CI331" i="12"/>
  <c r="CC50" i="12"/>
  <c r="BK165" i="12"/>
  <c r="BW182" i="12"/>
  <c r="BK185" i="12"/>
  <c r="CO149" i="12"/>
  <c r="BW81" i="12"/>
  <c r="CC85" i="12"/>
  <c r="CO97" i="12"/>
  <c r="CO214" i="12"/>
  <c r="BQ218" i="12"/>
  <c r="CC16" i="12"/>
  <c r="CC40" i="12"/>
  <c r="BQ396" i="12"/>
  <c r="CI171" i="12"/>
  <c r="CI395" i="12"/>
  <c r="BW419" i="12"/>
  <c r="BQ445" i="12"/>
  <c r="BE201" i="12"/>
  <c r="CC360" i="12"/>
  <c r="CC385" i="12"/>
  <c r="BW259" i="12"/>
  <c r="BE297" i="12"/>
  <c r="BE315" i="12"/>
  <c r="BQ400" i="12"/>
  <c r="BQ128" i="12"/>
  <c r="CC187" i="12"/>
  <c r="BQ226" i="12"/>
  <c r="BE271" i="12"/>
  <c r="BK323" i="12"/>
  <c r="CO398" i="12"/>
  <c r="BQ459" i="12"/>
  <c r="CI463" i="12"/>
  <c r="CI512" i="12"/>
  <c r="BK376" i="12"/>
  <c r="CI548" i="12"/>
  <c r="BK365" i="12"/>
  <c r="BQ227" i="12"/>
  <c r="BW231" i="12"/>
  <c r="BW279" i="12"/>
  <c r="BK413" i="12"/>
  <c r="BW417" i="12"/>
  <c r="BK564" i="12"/>
  <c r="CI579" i="12"/>
  <c r="CO660" i="12"/>
  <c r="CO715" i="12"/>
  <c r="BE154" i="12"/>
  <c r="BE263" i="12"/>
  <c r="CO526" i="12"/>
  <c r="CI546" i="12"/>
  <c r="BW500" i="12"/>
  <c r="CI502" i="12"/>
  <c r="BQ515" i="12"/>
  <c r="CI544" i="12"/>
  <c r="BK203" i="12"/>
  <c r="BE425" i="12"/>
  <c r="BK476" i="12"/>
  <c r="BQ484" i="12"/>
  <c r="CO566" i="12"/>
  <c r="CI568" i="12"/>
  <c r="BQ576" i="12"/>
  <c r="BK330" i="12"/>
  <c r="CI562" i="12"/>
  <c r="BK588" i="12"/>
  <c r="BQ653" i="12"/>
  <c r="BK729" i="12"/>
  <c r="CC597" i="12"/>
  <c r="BW722" i="12"/>
  <c r="CI751" i="12"/>
  <c r="BK871" i="12"/>
  <c r="BK552" i="12"/>
  <c r="BE427" i="12"/>
  <c r="BE550" i="12"/>
  <c r="BW686" i="12"/>
  <c r="BQ731" i="12"/>
  <c r="CC853" i="12"/>
  <c r="CC908" i="12"/>
  <c r="CI560" i="12"/>
  <c r="BQ649" i="12"/>
  <c r="BW586" i="12"/>
  <c r="BQ697" i="12"/>
  <c r="BW704" i="12"/>
  <c r="CO721" i="12"/>
  <c r="BW748" i="12"/>
  <c r="CI672" i="12"/>
  <c r="CO707" i="12"/>
  <c r="BE713" i="12"/>
  <c r="CO788" i="12"/>
  <c r="CI684" i="12"/>
  <c r="BQ709" i="12"/>
  <c r="BK725" i="12"/>
  <c r="BE928" i="12"/>
  <c r="BE1005" i="12"/>
  <c r="CO851" i="12"/>
  <c r="BE1025" i="12"/>
  <c r="CI1120" i="12"/>
  <c r="BK693" i="12"/>
  <c r="CI898" i="12"/>
  <c r="BK913" i="12"/>
  <c r="BQ916" i="12"/>
  <c r="BW953" i="12"/>
  <c r="CO981" i="12"/>
  <c r="BE1049" i="12"/>
  <c r="BQ1064" i="12"/>
  <c r="BQ1112" i="12"/>
  <c r="BQ804" i="12"/>
  <c r="BK947" i="12"/>
  <c r="BE695" i="12"/>
  <c r="BK723" i="12"/>
  <c r="CI859" i="12"/>
  <c r="BW881" i="12"/>
  <c r="CO884" i="12"/>
  <c r="BQ1017" i="12"/>
  <c r="CO1021" i="12"/>
  <c r="CO1057" i="12"/>
  <c r="BQ1077" i="12"/>
  <c r="CI554" i="12"/>
  <c r="CI573" i="12"/>
  <c r="BE637" i="12"/>
  <c r="BK891" i="12"/>
  <c r="CC919" i="12"/>
  <c r="CI932" i="12"/>
  <c r="CC938" i="12"/>
  <c r="BK954" i="12"/>
  <c r="BK965" i="12"/>
  <c r="CO1096" i="12"/>
  <c r="BE267" i="12"/>
  <c r="CO883" i="12"/>
  <c r="CC987" i="12"/>
  <c r="BQ1033" i="12"/>
  <c r="CO1048" i="12"/>
  <c r="BW1105" i="12"/>
  <c r="CI743" i="12"/>
  <c r="CO880" i="12"/>
  <c r="CC902" i="12"/>
  <c r="BQ928" i="12"/>
  <c r="BQ8" i="12"/>
  <c r="BQ32" i="12"/>
  <c r="CI75" i="12"/>
  <c r="BW93" i="12"/>
  <c r="BW20" i="12"/>
  <c r="CI134" i="12"/>
  <c r="BQ12" i="12"/>
  <c r="BW181" i="12"/>
  <c r="BK213" i="12"/>
  <c r="BQ362" i="12"/>
  <c r="CI30" i="12"/>
  <c r="BW65" i="12"/>
  <c r="BW140" i="12"/>
  <c r="CO177" i="12"/>
  <c r="BK198" i="12"/>
  <c r="CO269" i="12"/>
  <c r="CO309" i="12"/>
  <c r="BW331" i="12"/>
  <c r="CO352" i="12"/>
  <c r="BW50" i="12"/>
  <c r="CC89" i="12"/>
  <c r="BQ165" i="12"/>
  <c r="CC182" i="12"/>
  <c r="BW52" i="12"/>
  <c r="CI149" i="12"/>
  <c r="BK163" i="12"/>
  <c r="CO29" i="12"/>
  <c r="CC59" i="12"/>
  <c r="CC81" i="12"/>
  <c r="CO85" i="12"/>
  <c r="CI97" i="12"/>
  <c r="BW139" i="12"/>
  <c r="BQ156" i="12"/>
  <c r="CC199" i="12"/>
  <c r="CI209" i="12"/>
  <c r="BW325" i="12"/>
  <c r="BQ343" i="12"/>
  <c r="BQ16" i="12"/>
  <c r="CO138" i="12"/>
  <c r="BK241" i="12"/>
  <c r="CC310" i="12"/>
  <c r="BK389" i="12"/>
  <c r="BE189" i="12"/>
  <c r="BQ210" i="12"/>
  <c r="BW238" i="12"/>
  <c r="BK418" i="12"/>
  <c r="CO429" i="12"/>
  <c r="CC327" i="12"/>
  <c r="CC341" i="12"/>
  <c r="CI369" i="12"/>
  <c r="BW384" i="12"/>
  <c r="BW385" i="12"/>
  <c r="CO388" i="12"/>
  <c r="BQ453" i="12"/>
  <c r="CO498" i="12"/>
  <c r="BK246" i="12"/>
  <c r="BK315" i="12"/>
  <c r="BW400" i="12"/>
  <c r="BE120" i="12"/>
  <c r="BK128" i="12"/>
  <c r="BQ168" i="12"/>
  <c r="CO187" i="12"/>
  <c r="BE197" i="12"/>
  <c r="CO251" i="12"/>
  <c r="BK271" i="12"/>
  <c r="BW275" i="12"/>
  <c r="BQ323" i="12"/>
  <c r="BK378" i="12"/>
  <c r="BW380" i="12"/>
  <c r="BW412" i="12"/>
  <c r="CC191" i="12"/>
  <c r="CO347" i="12"/>
  <c r="BE194" i="12"/>
  <c r="CO337" i="12"/>
  <c r="BW398" i="12"/>
  <c r="BW492" i="12"/>
  <c r="CO496" i="12"/>
  <c r="BE376" i="12"/>
  <c r="BW227" i="12"/>
  <c r="CC279" i="12"/>
  <c r="BW413" i="12"/>
  <c r="CC417" i="12"/>
  <c r="CO570" i="12"/>
  <c r="CI715" i="12"/>
  <c r="BQ154" i="12"/>
  <c r="BW414" i="12"/>
  <c r="CO467" i="12"/>
  <c r="CI526" i="12"/>
  <c r="BW474" i="12"/>
  <c r="CC500" i="12"/>
  <c r="CO502" i="12"/>
  <c r="BK556" i="12"/>
  <c r="BQ203" i="12"/>
  <c r="CI566" i="12"/>
  <c r="BW576" i="12"/>
  <c r="BW493" i="12"/>
  <c r="BW542" i="12"/>
  <c r="CO717" i="12"/>
  <c r="CO597" i="12"/>
  <c r="CO747" i="12"/>
  <c r="BK756" i="12"/>
  <c r="CO836" i="12"/>
  <c r="BE849" i="12"/>
  <c r="BW897" i="12"/>
  <c r="CO705" i="12"/>
  <c r="CC731" i="12"/>
  <c r="BK866" i="12"/>
  <c r="CO908" i="12"/>
  <c r="CI675" i="12"/>
  <c r="CC689" i="12"/>
  <c r="CI721" i="12"/>
  <c r="BK553" i="12"/>
  <c r="BQ587" i="12"/>
  <c r="CI707" i="12"/>
  <c r="BK713" i="12"/>
  <c r="BQ803" i="12"/>
  <c r="CO819" i="12"/>
  <c r="BQ633" i="12"/>
  <c r="BE691" i="12"/>
  <c r="BK709" i="12"/>
  <c r="CO725" i="12"/>
  <c r="BQ605" i="12"/>
  <c r="BQ936" i="12"/>
  <c r="BE999" i="12"/>
  <c r="CO1061" i="12"/>
  <c r="BK971" i="12"/>
  <c r="CO1097" i="12"/>
  <c r="CC1009" i="12"/>
  <c r="CO1016" i="12"/>
  <c r="CC916" i="12"/>
  <c r="CO953" i="12"/>
  <c r="CI981" i="12"/>
  <c r="CO1040" i="12"/>
  <c r="CC804" i="12"/>
  <c r="BE856" i="12"/>
  <c r="BW947" i="12"/>
  <c r="BQ723" i="12"/>
  <c r="BE857" i="12"/>
  <c r="CC878" i="12"/>
  <c r="BK907" i="12"/>
  <c r="BW979" i="12"/>
  <c r="BE1057" i="12"/>
  <c r="BQ1073" i="12"/>
  <c r="BW1077" i="12"/>
  <c r="BW554" i="12"/>
  <c r="BQ637" i="12"/>
  <c r="BW891" i="12"/>
  <c r="BQ934" i="12"/>
  <c r="BW965" i="12"/>
  <c r="CO989" i="12"/>
  <c r="CO1053" i="12"/>
  <c r="BK267" i="12"/>
  <c r="BK558" i="12"/>
  <c r="BE716" i="12"/>
  <c r="CI763" i="12"/>
  <c r="CI924" i="12"/>
  <c r="CC930" i="12"/>
  <c r="CO977" i="12"/>
  <c r="CC920" i="12"/>
  <c r="CC622" i="12"/>
  <c r="BK963" i="12"/>
  <c r="CO1041" i="12"/>
  <c r="BQ1076" i="12"/>
  <c r="CC1122" i="12"/>
  <c r="CO811" i="12"/>
  <c r="CC928" i="12"/>
  <c r="CO949" i="12"/>
  <c r="BQ239" i="12"/>
  <c r="BW8" i="12"/>
  <c r="CC32" i="12"/>
  <c r="BQ93" i="12"/>
  <c r="CC93" i="12"/>
  <c r="CO12" i="12"/>
  <c r="CI108" i="12"/>
  <c r="BQ123" i="12"/>
  <c r="CO164" i="12"/>
  <c r="CC215" i="12"/>
  <c r="BW334" i="12"/>
  <c r="BK344" i="12"/>
  <c r="CC65" i="12"/>
  <c r="CI269" i="12"/>
  <c r="BQ333" i="12"/>
  <c r="CO89" i="12"/>
  <c r="BK109" i="12"/>
  <c r="BW165" i="12"/>
  <c r="BQ52" i="12"/>
  <c r="BW13" i="12"/>
  <c r="CO59" i="12"/>
  <c r="CO81" i="12"/>
  <c r="CC195" i="12"/>
  <c r="CI83" i="12"/>
  <c r="CI138" i="12"/>
  <c r="CC255" i="12"/>
  <c r="BW280" i="12"/>
  <c r="CI403" i="12"/>
  <c r="BQ189" i="12"/>
  <c r="CO392" i="12"/>
  <c r="CI393" i="12"/>
  <c r="CO419" i="12"/>
  <c r="CC429" i="12"/>
  <c r="BK440" i="12"/>
  <c r="BW445" i="12"/>
  <c r="CI295" i="12"/>
  <c r="BQ382" i="12"/>
  <c r="BQ384" i="12"/>
  <c r="BW405" i="12"/>
  <c r="BW482" i="12"/>
  <c r="CO488" i="12"/>
  <c r="CI498" i="12"/>
  <c r="CO259" i="12"/>
  <c r="BK283" i="12"/>
  <c r="BQ297" i="12"/>
  <c r="BQ315" i="12"/>
  <c r="BW317" i="12"/>
  <c r="BW128" i="12"/>
  <c r="CI187" i="12"/>
  <c r="BQ197" i="12"/>
  <c r="BW205" i="12"/>
  <c r="BQ275" i="12"/>
  <c r="CI355" i="12"/>
  <c r="BQ378" i="12"/>
  <c r="CO191" i="12"/>
  <c r="BE206" i="12"/>
  <c r="CI347" i="12"/>
  <c r="BK194" i="12"/>
  <c r="BW374" i="12"/>
  <c r="BK402" i="12"/>
  <c r="BK472" i="12"/>
  <c r="CC227" i="12"/>
  <c r="CI572" i="12"/>
  <c r="CO656" i="12"/>
  <c r="BQ677" i="12"/>
  <c r="BK720" i="12"/>
  <c r="BW727" i="12"/>
  <c r="CI467" i="12"/>
  <c r="BK237" i="12"/>
  <c r="CC474" i="12"/>
  <c r="CO500" i="12"/>
  <c r="BW502" i="12"/>
  <c r="BQ425" i="12"/>
  <c r="BQ476" i="12"/>
  <c r="BW566" i="12"/>
  <c r="BK575" i="12"/>
  <c r="CC576" i="12"/>
  <c r="CC602" i="12"/>
  <c r="BW330" i="12"/>
  <c r="CO493" i="12"/>
  <c r="BQ682" i="12"/>
  <c r="CI722" i="12"/>
  <c r="CO745" i="12"/>
  <c r="CI747" i="12"/>
  <c r="BW756" i="12"/>
  <c r="CC759" i="12"/>
  <c r="BQ783" i="12"/>
  <c r="BE841" i="12"/>
  <c r="BK513" i="12"/>
  <c r="BK706" i="12"/>
  <c r="CC427" i="12"/>
  <c r="BQ584" i="12"/>
  <c r="CC685" i="12"/>
  <c r="CO686" i="12"/>
  <c r="CI705" i="12"/>
  <c r="CO731" i="12"/>
  <c r="CI742" i="12"/>
  <c r="CC866" i="12"/>
  <c r="CI908" i="12"/>
  <c r="BE560" i="12"/>
  <c r="CC649" i="12"/>
  <c r="BQ701" i="12"/>
  <c r="CC711" i="12"/>
  <c r="BE629" i="12"/>
  <c r="CO689" i="12"/>
  <c r="CC697" i="12"/>
  <c r="BW824" i="12"/>
  <c r="CC833" i="12"/>
  <c r="BW553" i="12"/>
  <c r="BK708" i="12"/>
  <c r="BQ713" i="12"/>
  <c r="BQ593" i="12"/>
  <c r="CC633" i="12"/>
  <c r="BE684" i="12"/>
  <c r="BK691" i="12"/>
  <c r="CO755" i="12"/>
  <c r="CC936" i="12"/>
  <c r="BK975" i="12"/>
  <c r="BQ1005" i="12"/>
  <c r="CI917" i="12"/>
  <c r="BW971" i="12"/>
  <c r="BQ1025" i="12"/>
  <c r="BE1097" i="12"/>
  <c r="BQ1121" i="12"/>
  <c r="BW1009" i="12"/>
  <c r="CC693" i="12"/>
  <c r="BK905" i="12"/>
  <c r="CO916" i="12"/>
  <c r="CI953" i="12"/>
  <c r="CO804" i="12"/>
  <c r="BK695" i="12"/>
  <c r="BW723" i="12"/>
  <c r="BE884" i="12"/>
  <c r="CI940" i="12"/>
  <c r="BW966" i="12"/>
  <c r="CO1017" i="12"/>
  <c r="CO1045" i="12"/>
  <c r="BQ1069" i="12"/>
  <c r="BE554" i="12"/>
  <c r="BE573" i="12"/>
  <c r="BW934" i="12"/>
  <c r="BQ997" i="12"/>
  <c r="BQ267" i="12"/>
  <c r="BK716" i="12"/>
  <c r="CI883" i="12"/>
  <c r="BW924" i="12"/>
  <c r="CI987" i="12"/>
  <c r="BW1004" i="12"/>
  <c r="BW1033" i="12"/>
  <c r="BQ1085" i="12"/>
  <c r="BQ1092" i="12"/>
  <c r="BE1105" i="12"/>
  <c r="BQ1109" i="12"/>
  <c r="BW1118" i="12"/>
  <c r="CO920" i="12"/>
  <c r="BE880" i="12"/>
  <c r="CO1029" i="12"/>
  <c r="BW1122" i="12"/>
  <c r="CI733" i="12"/>
  <c r="BK915" i="12"/>
  <c r="CO928" i="12"/>
  <c r="CC124" i="12"/>
  <c r="CC8" i="12"/>
  <c r="CO32" i="12"/>
  <c r="BQ42" i="12"/>
  <c r="CI133" i="12"/>
  <c r="BW61" i="12"/>
  <c r="CO93" i="12"/>
  <c r="CO20" i="12"/>
  <c r="CC12" i="12"/>
  <c r="BK108" i="12"/>
  <c r="CI164" i="12"/>
  <c r="CO181" i="12"/>
  <c r="CO215" i="12"/>
  <c r="BQ328" i="12"/>
  <c r="BW344" i="12"/>
  <c r="CO65" i="12"/>
  <c r="BW192" i="12"/>
  <c r="CI198" i="12"/>
  <c r="BK242" i="12"/>
  <c r="BW364" i="12"/>
  <c r="CI50" i="12"/>
  <c r="BQ109" i="12"/>
  <c r="BW176" i="12"/>
  <c r="CO182" i="12"/>
  <c r="CC13" i="12"/>
  <c r="BK29" i="12"/>
  <c r="CI59" i="12"/>
  <c r="BE97" i="12"/>
  <c r="BW110" i="12"/>
  <c r="CO139" i="12"/>
  <c r="BQ152" i="12"/>
  <c r="BW153" i="12"/>
  <c r="CO218" i="12"/>
  <c r="BQ325" i="12"/>
  <c r="CC366" i="12"/>
  <c r="BW241" i="12"/>
  <c r="BW200" i="12"/>
  <c r="BW348" i="12"/>
  <c r="BQ431" i="12"/>
  <c r="BW440" i="12"/>
  <c r="BW201" i="12"/>
  <c r="CO327" i="12"/>
  <c r="BK360" i="12"/>
  <c r="BK382" i="12"/>
  <c r="CC384" i="12"/>
  <c r="CI385" i="12"/>
  <c r="BQ404" i="12"/>
  <c r="CC423" i="12"/>
  <c r="BW453" i="12"/>
  <c r="CC481" i="12"/>
  <c r="BW498" i="12"/>
  <c r="BQ211" i="12"/>
  <c r="BW246" i="12"/>
  <c r="CO400" i="12"/>
  <c r="CO168" i="12"/>
  <c r="CO226" i="12"/>
  <c r="BQ380" i="12"/>
  <c r="CC412" i="12"/>
  <c r="BQ398" i="12"/>
  <c r="BQ472" i="12"/>
  <c r="CC486" i="12"/>
  <c r="BK512" i="12"/>
  <c r="BK548" i="12"/>
  <c r="CI464" i="12"/>
  <c r="BK522" i="12"/>
  <c r="CO227" i="12"/>
  <c r="CC413" i="12"/>
  <c r="CI570" i="12"/>
  <c r="CO414" i="12"/>
  <c r="BK546" i="12"/>
  <c r="BQ174" i="12"/>
  <c r="BQ449" i="12"/>
  <c r="CI500" i="12"/>
  <c r="BK544" i="12"/>
  <c r="BW203" i="12"/>
  <c r="BQ421" i="12"/>
  <c r="CI484" i="12"/>
  <c r="BK568" i="12"/>
  <c r="BK562" i="12"/>
  <c r="BW588" i="12"/>
  <c r="BW717" i="12"/>
  <c r="CO729" i="12"/>
  <c r="CC682" i="12"/>
  <c r="BE709" i="12"/>
  <c r="BE725" i="12"/>
  <c r="CI745" i="12"/>
  <c r="CO759" i="12"/>
  <c r="BW867" i="12"/>
  <c r="CI874" i="12"/>
  <c r="BQ706" i="12"/>
  <c r="BW478" i="12"/>
  <c r="BW584" i="12"/>
  <c r="CC650" i="12"/>
  <c r="CO685" i="12"/>
  <c r="CI731" i="12"/>
  <c r="CI802" i="12"/>
  <c r="BK560" i="12"/>
  <c r="CI711" i="12"/>
  <c r="BQ629" i="12"/>
  <c r="BQ668" i="12"/>
  <c r="CI689" i="12"/>
  <c r="CO697" i="12"/>
  <c r="CI704" i="12"/>
  <c r="BW736" i="12"/>
  <c r="CO761" i="12"/>
  <c r="BQ824" i="12"/>
  <c r="BK672" i="12"/>
  <c r="CO803" i="12"/>
  <c r="BW633" i="12"/>
  <c r="BK684" i="12"/>
  <c r="CC709" i="12"/>
  <c r="CC725" i="12"/>
  <c r="CI738" i="12"/>
  <c r="CC605" i="12"/>
  <c r="CI755" i="12"/>
  <c r="CO936" i="12"/>
  <c r="BW1005" i="12"/>
  <c r="BQ1032" i="12"/>
  <c r="BK1120" i="12"/>
  <c r="BW1121" i="12"/>
  <c r="CO1009" i="12"/>
  <c r="BQ1056" i="12"/>
  <c r="CO693" i="12"/>
  <c r="BW913" i="12"/>
  <c r="CI916" i="12"/>
  <c r="BK961" i="12"/>
  <c r="BQ1049" i="12"/>
  <c r="CO1112" i="12"/>
  <c r="BQ864" i="12"/>
  <c r="BK859" i="12"/>
  <c r="BW869" i="12"/>
  <c r="BW940" i="12"/>
  <c r="BW1017" i="12"/>
  <c r="BQ1057" i="12"/>
  <c r="CO1077" i="12"/>
  <c r="BW1069" i="12"/>
  <c r="BK554" i="12"/>
  <c r="BW637" i="12"/>
  <c r="CC891" i="12"/>
  <c r="BK932" i="12"/>
  <c r="CC934" i="12"/>
  <c r="BQ989" i="12"/>
  <c r="BW997" i="12"/>
  <c r="BW267" i="12"/>
  <c r="BW716" i="12"/>
  <c r="BE763" i="12"/>
  <c r="BQ906" i="12"/>
  <c r="BW926" i="12"/>
  <c r="CI977" i="12"/>
  <c r="BQ1013" i="12"/>
  <c r="CO1033" i="12"/>
  <c r="CC1118" i="12"/>
  <c r="BE872" i="12"/>
  <c r="CC963" i="12"/>
  <c r="BK993" i="12"/>
  <c r="BE1041" i="12"/>
  <c r="CI1083" i="12"/>
  <c r="BQ1101" i="12"/>
  <c r="CI928" i="12"/>
  <c r="CI32" i="12"/>
  <c r="BW73" i="12"/>
  <c r="CI99" i="12"/>
  <c r="BW77" i="12"/>
  <c r="CI93" i="12"/>
  <c r="BQ124" i="12"/>
  <c r="BQ219" i="12"/>
  <c r="BW242" i="12"/>
  <c r="BK277" i="12"/>
  <c r="BW333" i="12"/>
  <c r="BQ25" i="12"/>
  <c r="CI87" i="12"/>
  <c r="BW109" i="12"/>
  <c r="CO165" i="12"/>
  <c r="BK175" i="12"/>
  <c r="BQ149" i="12"/>
  <c r="CI19" i="12"/>
  <c r="BW59" i="12"/>
  <c r="BE85" i="12"/>
  <c r="CC325" i="12"/>
  <c r="CC354" i="12"/>
  <c r="BK207" i="12"/>
  <c r="CC241" i="12"/>
  <c r="CC389" i="12"/>
  <c r="BK396" i="12"/>
  <c r="BW189" i="12"/>
  <c r="CO210" i="12"/>
  <c r="CI238" i="12"/>
  <c r="BW418" i="12"/>
  <c r="CC445" i="12"/>
  <c r="CO46" i="12"/>
  <c r="BE295" i="12"/>
  <c r="CI327" i="12"/>
  <c r="CO384" i="12"/>
  <c r="CC405" i="12"/>
  <c r="BW409" i="12"/>
  <c r="CO423" i="12"/>
  <c r="BK505" i="12"/>
  <c r="BQ283" i="12"/>
  <c r="CC297" i="12"/>
  <c r="CO317" i="12"/>
  <c r="CC120" i="12"/>
  <c r="CI168" i="12"/>
  <c r="CC271" i="12"/>
  <c r="CO275" i="12"/>
  <c r="CC378" i="12"/>
  <c r="CO412" i="12"/>
  <c r="BE337" i="12"/>
  <c r="BQ463" i="12"/>
  <c r="BW472" i="12"/>
  <c r="CO492" i="12"/>
  <c r="BQ512" i="12"/>
  <c r="BW376" i="12"/>
  <c r="BQ535" i="12"/>
  <c r="BW570" i="12"/>
  <c r="BQ616" i="12"/>
  <c r="BW677" i="12"/>
  <c r="BW702" i="12"/>
  <c r="BK715" i="12"/>
  <c r="CO727" i="12"/>
  <c r="BW154" i="12"/>
  <c r="BK457" i="12"/>
  <c r="BQ546" i="12"/>
  <c r="BW449" i="12"/>
  <c r="BQ451" i="12"/>
  <c r="CI474" i="12"/>
  <c r="BQ544" i="12"/>
  <c r="CO203" i="12"/>
  <c r="CC425" i="12"/>
  <c r="CI576" i="12"/>
  <c r="BQ588" i="12"/>
  <c r="CO653" i="12"/>
  <c r="BE673" i="12"/>
  <c r="CI729" i="12"/>
  <c r="BE593" i="12"/>
  <c r="BW745" i="12"/>
  <c r="CO552" i="12"/>
  <c r="BW706" i="12"/>
  <c r="BQ427" i="12"/>
  <c r="CI685" i="12"/>
  <c r="CO649" i="12"/>
  <c r="CI697" i="12"/>
  <c r="BQ721" i="12"/>
  <c r="CI748" i="12"/>
  <c r="CI761" i="12"/>
  <c r="CI587" i="12"/>
  <c r="BQ672" i="12"/>
  <c r="BK707" i="12"/>
  <c r="CC845" i="12"/>
  <c r="CC510" i="12"/>
  <c r="CC593" i="12"/>
  <c r="CO633" i="12"/>
  <c r="BQ680" i="12"/>
  <c r="BW684" i="12"/>
  <c r="BQ691" i="12"/>
  <c r="CO709" i="12"/>
  <c r="CI725" i="12"/>
  <c r="CO605" i="12"/>
  <c r="BQ893" i="12"/>
  <c r="BE915" i="12"/>
  <c r="CI936" i="12"/>
  <c r="BW975" i="12"/>
  <c r="CC1006" i="12"/>
  <c r="BW1120" i="12"/>
  <c r="BQ1037" i="12"/>
  <c r="BK898" i="12"/>
  <c r="BQ1012" i="12"/>
  <c r="CO1064" i="12"/>
  <c r="BQ1089" i="12"/>
  <c r="BE804" i="12"/>
  <c r="BW864" i="12"/>
  <c r="CI947" i="12"/>
  <c r="CC695" i="12"/>
  <c r="BQ859" i="12"/>
  <c r="CI878" i="12"/>
  <c r="CO966" i="12"/>
  <c r="CI979" i="12"/>
  <c r="BQ1008" i="12"/>
  <c r="CO1073" i="12"/>
  <c r="CC637" i="12"/>
  <c r="CO891" i="12"/>
  <c r="CO934" i="12"/>
  <c r="BW954" i="12"/>
  <c r="CI965" i="12"/>
  <c r="BK997" i="12"/>
  <c r="CO267" i="12"/>
  <c r="CO558" i="12"/>
  <c r="BK924" i="12"/>
  <c r="CC926" i="12"/>
  <c r="BQ1024" i="12"/>
  <c r="BE902" i="12"/>
  <c r="CO1076" i="12"/>
  <c r="BW876" i="12"/>
  <c r="CC34" i="12"/>
  <c r="CC42" i="12"/>
  <c r="CC73" i="12"/>
  <c r="CC77" i="12"/>
  <c r="CC18" i="12"/>
  <c r="CC22" i="12"/>
  <c r="CI44" i="12"/>
  <c r="BW101" i="12"/>
  <c r="BK36" i="12"/>
  <c r="BW169" i="12"/>
  <c r="CI334" i="12"/>
  <c r="BK342" i="12"/>
  <c r="CI362" i="12"/>
  <c r="BK30" i="12"/>
  <c r="BK38" i="12"/>
  <c r="CO64" i="12"/>
  <c r="BW219" i="12"/>
  <c r="CC242" i="12"/>
  <c r="BK269" i="12"/>
  <c r="CC287" i="12"/>
  <c r="CI339" i="12"/>
  <c r="CC364" i="12"/>
  <c r="BW116" i="12"/>
  <c r="CC109" i="12"/>
  <c r="CI165" i="12"/>
  <c r="CO176" i="12"/>
  <c r="CC185" i="12"/>
  <c r="CI52" i="12"/>
  <c r="BE59" i="12"/>
  <c r="BE81" i="12"/>
  <c r="BQ85" i="12"/>
  <c r="BQ97" i="12"/>
  <c r="BW106" i="12"/>
  <c r="CO152" i="12"/>
  <c r="BW195" i="12"/>
  <c r="BQ214" i="12"/>
  <c r="CO325" i="12"/>
  <c r="BW350" i="12"/>
  <c r="CO354" i="12"/>
  <c r="CO366" i="12"/>
  <c r="BK83" i="12"/>
  <c r="BK138" i="12"/>
  <c r="CI280" i="12"/>
  <c r="BQ353" i="12"/>
  <c r="BK403" i="12"/>
  <c r="BW171" i="12"/>
  <c r="CC189" i="12"/>
  <c r="CO358" i="12"/>
  <c r="CI387" i="12"/>
  <c r="BQ395" i="12"/>
  <c r="CO418" i="12"/>
  <c r="BK79" i="12"/>
  <c r="CO404" i="12"/>
  <c r="CI405" i="12"/>
  <c r="BW407" i="12"/>
  <c r="BW408" i="12"/>
  <c r="CC453" i="12"/>
  <c r="CO481" i="12"/>
  <c r="CI482" i="12"/>
  <c r="BK498" i="12"/>
  <c r="CI246" i="12"/>
  <c r="BE259" i="12"/>
  <c r="CC286" i="12"/>
  <c r="BK187" i="12"/>
  <c r="CO205" i="12"/>
  <c r="CI275" i="12"/>
  <c r="BW206" i="12"/>
  <c r="BW272" i="12"/>
  <c r="BQ465" i="12"/>
  <c r="CC402" i="12"/>
  <c r="BW512" i="12"/>
  <c r="BW548" i="12"/>
  <c r="BE279" i="12"/>
  <c r="BE417" i="12"/>
  <c r="CI564" i="12"/>
  <c r="BK572" i="12"/>
  <c r="CC720" i="12"/>
  <c r="BK467" i="12"/>
  <c r="CC449" i="12"/>
  <c r="BE500" i="12"/>
  <c r="BK502" i="12"/>
  <c r="CO425" i="12"/>
  <c r="CI476" i="12"/>
  <c r="CO562" i="12"/>
  <c r="CC588" i="12"/>
  <c r="BQ597" i="12"/>
  <c r="CO682" i="12"/>
  <c r="BQ722" i="12"/>
  <c r="BK747" i="12"/>
  <c r="BW751" i="12"/>
  <c r="BQ771" i="12"/>
  <c r="CI552" i="12"/>
  <c r="CO706" i="12"/>
  <c r="CO427" i="12"/>
  <c r="CO584" i="12"/>
  <c r="BK705" i="12"/>
  <c r="BE731" i="12"/>
  <c r="CI866" i="12"/>
  <c r="BW569" i="12"/>
  <c r="BE711" i="12"/>
  <c r="BW629" i="12"/>
  <c r="CO668" i="12"/>
  <c r="BW697" i="12"/>
  <c r="CC736" i="12"/>
  <c r="CO746" i="12"/>
  <c r="BW761" i="12"/>
  <c r="CO824" i="12"/>
  <c r="BW672" i="12"/>
  <c r="BW707" i="12"/>
  <c r="CO758" i="12"/>
  <c r="CC789" i="12"/>
  <c r="CC837" i="12"/>
  <c r="CI510" i="12"/>
  <c r="CO593" i="12"/>
  <c r="CO691" i="12"/>
  <c r="CI709" i="12"/>
  <c r="CC1005" i="12"/>
  <c r="BQ1104" i="12"/>
  <c r="BW917" i="12"/>
  <c r="BQ945" i="12"/>
  <c r="CC967" i="12"/>
  <c r="CI971" i="12"/>
  <c r="CO1032" i="12"/>
  <c r="BQ1097" i="12"/>
  <c r="BQ1120" i="12"/>
  <c r="CO1056" i="12"/>
  <c r="BW905" i="12"/>
  <c r="BK953" i="12"/>
  <c r="CO1049" i="12"/>
  <c r="BQ856" i="12"/>
  <c r="BQ664" i="12"/>
  <c r="CI723" i="12"/>
  <c r="BW859" i="12"/>
  <c r="CC907" i="12"/>
  <c r="BK940" i="12"/>
  <c r="BE1017" i="12"/>
  <c r="BQ1021" i="12"/>
  <c r="BE1077" i="12"/>
  <c r="BQ1081" i="12"/>
  <c r="CO1069" i="12"/>
  <c r="BW573" i="12"/>
  <c r="CO637" i="12"/>
  <c r="BQ932" i="12"/>
  <c r="CC267" i="12"/>
  <c r="CI558" i="12"/>
  <c r="CC716" i="12"/>
  <c r="BK883" i="12"/>
  <c r="CC906" i="12"/>
  <c r="BQ924" i="12"/>
  <c r="BE1033" i="12"/>
  <c r="CO1085" i="12"/>
  <c r="CO1092" i="12"/>
  <c r="BQ1105" i="12"/>
  <c r="CO1109" i="12"/>
  <c r="BQ880" i="12"/>
  <c r="BQ902" i="12"/>
  <c r="BQ910" i="12"/>
  <c r="BW918" i="12"/>
  <c r="BQ876" i="12"/>
  <c r="CC915" i="12"/>
  <c r="BQ949" i="12"/>
  <c r="CI78" i="12"/>
  <c r="CO56" i="12"/>
  <c r="CC99" i="12"/>
  <c r="CO108" i="12"/>
  <c r="BW62" i="12"/>
  <c r="BK125" i="12"/>
  <c r="BK113" i="12"/>
  <c r="BE415" i="12"/>
  <c r="CI470" i="12"/>
  <c r="BE192" i="12"/>
  <c r="CO75" i="12"/>
  <c r="CI43" i="12"/>
  <c r="CO51" i="12"/>
  <c r="CC68" i="12"/>
  <c r="CC58" i="12"/>
  <c r="BK67" i="12"/>
  <c r="BK92" i="12"/>
  <c r="BQ54" i="12"/>
  <c r="CI56" i="12"/>
  <c r="CO60" i="12"/>
  <c r="BW58" i="12"/>
  <c r="BQ79" i="12"/>
  <c r="CO120" i="12"/>
  <c r="CI41" i="12"/>
  <c r="BW82" i="12"/>
  <c r="BW98" i="12"/>
  <c r="CI158" i="12"/>
  <c r="BQ95" i="12"/>
  <c r="BK110" i="12"/>
  <c r="BK49" i="12"/>
  <c r="BQ91" i="12"/>
  <c r="CO140" i="12"/>
  <c r="CI150" i="12"/>
  <c r="BE169" i="12"/>
  <c r="BQ115" i="12"/>
  <c r="CO143" i="12"/>
  <c r="CI147" i="12"/>
  <c r="CI166" i="12"/>
  <c r="CO102" i="12"/>
  <c r="CC118" i="12"/>
  <c r="BE129" i="12"/>
  <c r="CC134" i="12"/>
  <c r="BW148" i="12"/>
  <c r="CI182" i="12"/>
  <c r="BQ180" i="12"/>
  <c r="BQ217" i="12"/>
  <c r="CC121" i="12"/>
  <c r="CC184" i="12"/>
  <c r="BE196" i="12"/>
  <c r="CC222" i="12"/>
  <c r="CO180" i="12"/>
  <c r="BE200" i="12"/>
  <c r="CO179" i="12"/>
  <c r="CO261" i="12"/>
  <c r="CC230" i="12"/>
  <c r="CC306" i="12"/>
  <c r="CC288" i="12"/>
  <c r="CC328" i="12"/>
  <c r="BE344" i="12"/>
  <c r="CI260" i="12"/>
  <c r="BQ385" i="12"/>
  <c r="CC304" i="12"/>
  <c r="CO448" i="12"/>
  <c r="CC470" i="12"/>
  <c r="CO486" i="12"/>
  <c r="BE496" i="12"/>
  <c r="CO71" i="12"/>
  <c r="CI70" i="12"/>
  <c r="BW49" i="12"/>
  <c r="BQ150" i="12"/>
  <c r="BK166" i="12"/>
  <c r="CC192" i="12"/>
  <c r="CI214" i="12"/>
  <c r="BQ200" i="12"/>
  <c r="BW261" i="12"/>
  <c r="CI250" i="12"/>
  <c r="BW248" i="12"/>
  <c r="CO410" i="12"/>
  <c r="CC146" i="12"/>
  <c r="BW270" i="12"/>
  <c r="CC262" i="12"/>
  <c r="CI377" i="12"/>
  <c r="BK373" i="12"/>
  <c r="BK436" i="12"/>
  <c r="BK9" i="12"/>
  <c r="BK40" i="12"/>
  <c r="CC44" i="12"/>
  <c r="CI14" i="12"/>
  <c r="BK478" i="12"/>
  <c r="CC51" i="12"/>
  <c r="BW67" i="12"/>
  <c r="BK41" i="12"/>
  <c r="CI123" i="12"/>
  <c r="CO90" i="12"/>
  <c r="BE183" i="12"/>
  <c r="CI207" i="12"/>
  <c r="BE240" i="12"/>
  <c r="BQ236" i="12"/>
  <c r="BW422" i="12"/>
  <c r="BW456" i="12"/>
  <c r="BW161" i="12"/>
  <c r="BQ245" i="12"/>
  <c r="CI212" i="12"/>
  <c r="BW284" i="12"/>
  <c r="BK363" i="12"/>
  <c r="BK408" i="12"/>
  <c r="CI391" i="12"/>
  <c r="BQ537" i="12"/>
  <c r="BQ18" i="12"/>
  <c r="CO47" i="12"/>
  <c r="BW21" i="12"/>
  <c r="CO44" i="12"/>
  <c r="BE14" i="12"/>
  <c r="CI21" i="12"/>
  <c r="CI122" i="12"/>
  <c r="CO298" i="12"/>
  <c r="CC359" i="12"/>
  <c r="BK401" i="12"/>
  <c r="CC394" i="12"/>
  <c r="BQ458" i="12"/>
  <c r="BK485" i="12"/>
  <c r="BQ35" i="12"/>
  <c r="BQ60" i="12"/>
  <c r="CI48" i="12"/>
  <c r="CO58" i="12"/>
  <c r="CC82" i="12"/>
  <c r="CC95" i="12"/>
  <c r="BQ140" i="12"/>
  <c r="CI185" i="12"/>
  <c r="BK147" i="12"/>
  <c r="BQ179" i="12"/>
  <c r="BW193" i="12"/>
  <c r="CI309" i="12"/>
  <c r="CO243" i="12"/>
  <c r="CI428" i="12"/>
  <c r="BW190" i="12"/>
  <c r="CI274" i="12"/>
  <c r="CI10" i="12"/>
  <c r="CC11" i="12"/>
  <c r="BQ15" i="12"/>
  <c r="BK142" i="12"/>
  <c r="CI170" i="12"/>
  <c r="BE127" i="12"/>
  <c r="CO155" i="12"/>
  <c r="BK122" i="12"/>
  <c r="CI178" i="12"/>
  <c r="CI208" i="12"/>
  <c r="BE213" i="12"/>
  <c r="BK218" i="12"/>
  <c r="BQ173" i="12"/>
  <c r="BK245" i="12"/>
  <c r="CO273" i="12"/>
  <c r="BK394" i="12"/>
  <c r="CI412" i="12"/>
  <c r="CI418" i="12"/>
  <c r="CI445" i="12"/>
  <c r="CI477" i="12"/>
  <c r="BE324" i="12"/>
  <c r="BK375" i="12"/>
  <c r="BQ405" i="12"/>
  <c r="BK507" i="12"/>
  <c r="BK521" i="12"/>
  <c r="BK541" i="12"/>
  <c r="BK555" i="12"/>
  <c r="CC505" i="12"/>
  <c r="CI541" i="12"/>
  <c r="BW559" i="12"/>
  <c r="BE575" i="12"/>
  <c r="BQ585" i="12"/>
  <c r="BQ75" i="12"/>
  <c r="BQ76" i="12"/>
  <c r="CC60" i="12"/>
  <c r="CO124" i="12"/>
  <c r="CC91" i="12"/>
  <c r="BQ102" i="12"/>
  <c r="BW143" i="12"/>
  <c r="BK146" i="12"/>
  <c r="BE121" i="12"/>
  <c r="BE184" i="12"/>
  <c r="BE180" i="12"/>
  <c r="CI244" i="12"/>
  <c r="CI341" i="12"/>
  <c r="CC233" i="12"/>
  <c r="CO249" i="12"/>
  <c r="BK434" i="12"/>
  <c r="BK410" i="12"/>
  <c r="BE432" i="12"/>
  <c r="CI488" i="12"/>
  <c r="BW19" i="12"/>
  <c r="BK17" i="12"/>
  <c r="CO9" i="12"/>
  <c r="CC31" i="12"/>
  <c r="CI53" i="12"/>
  <c r="CO40" i="12"/>
  <c r="CO37" i="12"/>
  <c r="CI65" i="12"/>
  <c r="CC162" i="12"/>
  <c r="CC107" i="12"/>
  <c r="CC130" i="12"/>
  <c r="BQ153" i="12"/>
  <c r="BK161" i="12"/>
  <c r="BK201" i="12"/>
  <c r="CC119" i="12"/>
  <c r="BK159" i="12"/>
  <c r="CC168" i="12"/>
  <c r="BK174" i="12"/>
  <c r="CO188" i="12"/>
  <c r="CC235" i="12"/>
  <c r="CI142" i="12"/>
  <c r="BK170" i="12"/>
  <c r="CC127" i="12"/>
  <c r="BQ155" i="12"/>
  <c r="BW216" i="12"/>
  <c r="BK178" i="12"/>
  <c r="BK208" i="12"/>
  <c r="CO213" i="12"/>
  <c r="BW218" i="12"/>
  <c r="CI226" i="12"/>
  <c r="CO204" i="12"/>
  <c r="BK238" i="12"/>
  <c r="CI173" i="12"/>
  <c r="CC245" i="12"/>
  <c r="BE420" i="12"/>
  <c r="BK43" i="12"/>
  <c r="BK102" i="12"/>
  <c r="BW115" i="12"/>
  <c r="CI129" i="12"/>
  <c r="BK134" i="12"/>
  <c r="CO145" i="12"/>
  <c r="BW145" i="12"/>
  <c r="BE165" i="12"/>
  <c r="BQ107" i="12"/>
  <c r="BE130" i="12"/>
  <c r="CC153" i="12"/>
  <c r="BW162" i="12"/>
  <c r="CO119" i="12"/>
  <c r="CO159" i="12"/>
  <c r="BK168" i="12"/>
  <c r="BW175" i="12"/>
  <c r="CC239" i="12"/>
  <c r="CI268" i="12"/>
  <c r="CO308" i="12"/>
  <c r="CO330" i="12"/>
  <c r="CI356" i="12"/>
  <c r="CI388" i="12"/>
  <c r="CI254" i="12"/>
  <c r="CO266" i="12"/>
  <c r="CO286" i="12"/>
  <c r="CO296" i="12"/>
  <c r="BQ326" i="12"/>
  <c r="BK281" i="12"/>
  <c r="CO369" i="12"/>
  <c r="CI320" i="12"/>
  <c r="CI353" i="12"/>
  <c r="BQ365" i="12"/>
  <c r="CC381" i="12"/>
  <c r="BW391" i="12"/>
  <c r="CO474" i="12"/>
  <c r="CC485" i="12"/>
  <c r="BQ430" i="12"/>
  <c r="BQ462" i="12"/>
  <c r="BE488" i="12"/>
  <c r="BK483" i="12"/>
  <c r="CO521" i="12"/>
  <c r="CO541" i="12"/>
  <c r="CC551" i="12"/>
  <c r="BK444" i="12"/>
  <c r="CI460" i="12"/>
  <c r="BQ499" i="12"/>
  <c r="BE507" i="12"/>
  <c r="BE535" i="12"/>
  <c r="CO573" i="12"/>
  <c r="CC595" i="12"/>
  <c r="BQ557" i="12"/>
  <c r="CO569" i="12"/>
  <c r="BK571" i="12"/>
  <c r="CC594" i="12"/>
  <c r="BK611" i="12"/>
  <c r="BQ615" i="12"/>
  <c r="BQ630" i="12"/>
  <c r="BK640" i="12"/>
  <c r="BK646" i="12"/>
  <c r="BW529" i="12"/>
  <c r="BE574" i="12"/>
  <c r="CO590" i="12"/>
  <c r="BK600" i="12"/>
  <c r="CI655" i="12"/>
  <c r="BW664" i="12"/>
  <c r="CO676" i="12"/>
  <c r="CC590" i="12"/>
  <c r="BK620" i="12"/>
  <c r="BK626" i="12"/>
  <c r="BW590" i="12"/>
  <c r="CO611" i="12"/>
  <c r="BQ631" i="12"/>
  <c r="CC639" i="12"/>
  <c r="BQ543" i="12"/>
  <c r="CO626" i="12"/>
  <c r="CC655" i="12"/>
  <c r="CC619" i="12"/>
  <c r="CI644" i="12"/>
  <c r="BW650" i="12"/>
  <c r="CI668" i="12"/>
  <c r="BE571" i="12"/>
  <c r="BK602" i="12"/>
  <c r="BQ607" i="12"/>
  <c r="CI630" i="12"/>
  <c r="BE627" i="12"/>
  <c r="CC671" i="12"/>
  <c r="CI696" i="12"/>
  <c r="CI710" i="12"/>
  <c r="BQ726" i="12"/>
  <c r="BK750" i="12"/>
  <c r="CO675" i="12"/>
  <c r="CO698" i="12"/>
  <c r="CI714" i="12"/>
  <c r="CO726" i="12"/>
  <c r="BW742" i="12"/>
  <c r="CC761" i="12"/>
  <c r="CC876" i="12"/>
  <c r="CI700" i="12"/>
  <c r="BE746" i="12"/>
  <c r="BE632" i="12"/>
  <c r="BQ662" i="12"/>
  <c r="BE670" i="12"/>
  <c r="BQ700" i="12"/>
  <c r="CO581" i="12"/>
  <c r="CO635" i="12"/>
  <c r="BE722" i="12"/>
  <c r="BQ748" i="12"/>
  <c r="CO523" i="12"/>
  <c r="CI658" i="12"/>
  <c r="BK757" i="12"/>
  <c r="BQ777" i="12"/>
  <c r="CC782" i="12"/>
  <c r="BW819" i="12"/>
  <c r="BW853" i="12"/>
  <c r="CC862" i="12"/>
  <c r="CO898" i="12"/>
  <c r="CI918" i="12"/>
  <c r="CI950" i="12"/>
  <c r="CI982" i="12"/>
  <c r="BQ762" i="12"/>
  <c r="BK807" i="12"/>
  <c r="BK813" i="12"/>
  <c r="CI854" i="12"/>
  <c r="BQ740" i="12"/>
  <c r="BW793" i="12"/>
  <c r="CC834" i="12"/>
  <c r="BK839" i="12"/>
  <c r="BW847" i="12"/>
  <c r="CC712" i="12"/>
  <c r="BW765" i="12"/>
  <c r="BK775" i="12"/>
  <c r="CI781" i="12"/>
  <c r="CC787" i="12"/>
  <c r="CI814" i="12"/>
  <c r="BW831" i="12"/>
  <c r="CC781" i="12"/>
  <c r="BQ855" i="12"/>
  <c r="CC753" i="12"/>
  <c r="BK783" i="12"/>
  <c r="CI789" i="12"/>
  <c r="CC809" i="12"/>
  <c r="BK823" i="12"/>
  <c r="CC841" i="12"/>
  <c r="CC849" i="12"/>
  <c r="BQ760" i="12"/>
  <c r="BW811" i="12"/>
  <c r="BK794" i="12"/>
  <c r="CC827" i="12"/>
  <c r="BQ892" i="12"/>
  <c r="CI911" i="12"/>
  <c r="CC927" i="12"/>
  <c r="CO961" i="12"/>
  <c r="BK989" i="12"/>
  <c r="BW769" i="12"/>
  <c r="BQ791" i="12"/>
  <c r="CO877" i="12"/>
  <c r="CO897" i="12"/>
  <c r="BQ907" i="12"/>
  <c r="BK921" i="12"/>
  <c r="BK937" i="12"/>
  <c r="BK951" i="12"/>
  <c r="CI995" i="12"/>
  <c r="CC1013" i="12"/>
  <c r="CC1045" i="12"/>
  <c r="CC1081" i="12"/>
  <c r="CI893" i="12"/>
  <c r="BQ911" i="12"/>
  <c r="BW951" i="12"/>
  <c r="BW805" i="12"/>
  <c r="CI900" i="12"/>
  <c r="CI835" i="12"/>
  <c r="CI730" i="12"/>
  <c r="BQ797" i="12"/>
  <c r="CO870" i="12"/>
  <c r="BQ929" i="12"/>
  <c r="CI989" i="12"/>
  <c r="CI1008" i="12"/>
  <c r="BE791" i="12"/>
  <c r="BE861" i="12"/>
  <c r="CC905" i="12"/>
  <c r="CO943" i="12"/>
  <c r="BK998" i="12"/>
  <c r="BK1068" i="12"/>
  <c r="CI1082" i="12"/>
  <c r="BQ1106" i="12"/>
  <c r="BQ1020" i="12"/>
  <c r="BE923" i="12"/>
  <c r="CC931" i="12"/>
  <c r="BK939" i="12"/>
  <c r="BE1015" i="12"/>
  <c r="BK1024" i="12"/>
  <c r="CC1054" i="12"/>
  <c r="CO1063" i="12"/>
  <c r="BE1075" i="12"/>
  <c r="BK1084" i="12"/>
  <c r="BE1103" i="12"/>
  <c r="CO1115" i="12"/>
  <c r="CI1122" i="12"/>
  <c r="BQ830" i="12"/>
  <c r="CO969" i="12"/>
  <c r="BK1001" i="12"/>
  <c r="CI1086" i="12"/>
  <c r="CC896" i="12"/>
  <c r="CC1035" i="12"/>
  <c r="BK1043" i="12"/>
  <c r="BQ1051" i="12"/>
  <c r="BK1060" i="12"/>
  <c r="CO1079" i="12"/>
  <c r="CI1088" i="12"/>
  <c r="CI1099" i="12"/>
  <c r="CC1011" i="12"/>
  <c r="BW1020" i="12"/>
  <c r="CO983" i="12"/>
  <c r="BQ1003" i="12"/>
  <c r="BW1027" i="12"/>
  <c r="BK1030" i="12"/>
  <c r="CC1060" i="12"/>
  <c r="CC1067" i="12"/>
  <c r="BK1090" i="12"/>
  <c r="BK1114" i="12"/>
  <c r="BQ1036" i="12"/>
  <c r="CO1087" i="12"/>
  <c r="BW957" i="12"/>
  <c r="CC985" i="12"/>
  <c r="CC1023" i="12"/>
  <c r="CI1031" i="12"/>
  <c r="CO1039" i="12"/>
  <c r="BK1048" i="12"/>
  <c r="BW1076" i="12"/>
  <c r="CC1114" i="12"/>
  <c r="CC980" i="12"/>
  <c r="CI991" i="12"/>
  <c r="CI1018" i="12"/>
  <c r="BW1034" i="12"/>
  <c r="CI1050" i="12"/>
  <c r="BK23" i="12"/>
  <c r="BK1036" i="12"/>
  <c r="BW1052" i="12"/>
  <c r="CC973" i="12"/>
  <c r="BW730" i="12"/>
  <c r="CC797" i="12"/>
  <c r="BQ870" i="12"/>
  <c r="BK892" i="12"/>
  <c r="CC917" i="12"/>
  <c r="CC993" i="12"/>
  <c r="BK1012" i="12"/>
  <c r="CI791" i="12"/>
  <c r="CO861" i="12"/>
  <c r="CI877" i="12"/>
  <c r="BE905" i="12"/>
  <c r="BQ943" i="12"/>
  <c r="CC961" i="12"/>
  <c r="CC972" i="12"/>
  <c r="CO995" i="12"/>
  <c r="BE1020" i="12"/>
  <c r="BQ1034" i="12"/>
  <c r="CC1036" i="12"/>
  <c r="BQ1050" i="12"/>
  <c r="CC1052" i="12"/>
  <c r="BW1068" i="12"/>
  <c r="BE1080" i="12"/>
  <c r="BK1082" i="12"/>
  <c r="CO1020" i="12"/>
  <c r="CO923" i="12"/>
  <c r="BE931" i="12"/>
  <c r="CC939" i="12"/>
  <c r="CO1015" i="12"/>
  <c r="BW1024" i="12"/>
  <c r="CC1047" i="12"/>
  <c r="CI1056" i="12"/>
  <c r="BQ1063" i="12"/>
  <c r="CO1075" i="12"/>
  <c r="BW1084" i="12"/>
  <c r="CO1103" i="12"/>
  <c r="BQ1115" i="12"/>
  <c r="BW1098" i="12"/>
  <c r="BK1122" i="12"/>
  <c r="CO1119" i="12"/>
  <c r="BQ969" i="12"/>
  <c r="BE1001" i="12"/>
  <c r="BK1086" i="12"/>
  <c r="CC1124" i="12"/>
  <c r="BE1035" i="12"/>
  <c r="CI1043" i="12"/>
  <c r="BW1060" i="12"/>
  <c r="BK1071" i="12"/>
  <c r="BQ1079" i="12"/>
  <c r="BK1088" i="12"/>
  <c r="CI1100" i="12"/>
  <c r="BE1011" i="12"/>
  <c r="BQ843" i="12"/>
  <c r="CI886" i="12"/>
  <c r="BQ983" i="12"/>
  <c r="BQ1042" i="12"/>
  <c r="BW1046" i="12"/>
  <c r="BE1067" i="12"/>
  <c r="BW1102" i="12"/>
  <c r="BE1116" i="12"/>
  <c r="BQ598" i="12"/>
  <c r="CO976" i="12"/>
  <c r="BW1066" i="12"/>
  <c r="BQ1087" i="12"/>
  <c r="BK957" i="12"/>
  <c r="BE985" i="12"/>
  <c r="BW1010" i="12"/>
  <c r="CC1014" i="12"/>
  <c r="BE1023" i="12"/>
  <c r="CI1032" i="12"/>
  <c r="BQ1039" i="12"/>
  <c r="BW1048" i="12"/>
  <c r="BW858" i="12"/>
  <c r="BW980" i="12"/>
  <c r="CC991" i="12"/>
  <c r="CC1007" i="12"/>
  <c r="BK1018" i="12"/>
  <c r="CI1034" i="12"/>
  <c r="BK1050" i="12"/>
  <c r="BW1036" i="12"/>
  <c r="CC1059" i="12"/>
  <c r="BE62" i="12"/>
  <c r="CC397" i="12"/>
  <c r="CI424" i="12"/>
  <c r="BQ442" i="12"/>
  <c r="CC468" i="12"/>
  <c r="CO490" i="12"/>
  <c r="CO438" i="12"/>
  <c r="CO485" i="12"/>
  <c r="BQ410" i="12"/>
  <c r="BE492" i="12"/>
  <c r="CC464" i="12"/>
  <c r="BK489" i="12"/>
  <c r="CO509" i="12"/>
  <c r="CI527" i="12"/>
  <c r="CI547" i="12"/>
  <c r="BK563" i="12"/>
  <c r="BK466" i="12"/>
  <c r="CO505" i="12"/>
  <c r="BK511" i="12"/>
  <c r="BK531" i="12"/>
  <c r="BW563" i="12"/>
  <c r="CC579" i="12"/>
  <c r="CO591" i="12"/>
  <c r="CO517" i="12"/>
  <c r="BQ436" i="12"/>
  <c r="BQ483" i="12"/>
  <c r="BE495" i="12"/>
  <c r="CI555" i="12"/>
  <c r="BQ444" i="12"/>
  <c r="BK460" i="12"/>
  <c r="CO511" i="12"/>
  <c r="BQ555" i="12"/>
  <c r="BE587" i="12"/>
  <c r="BE519" i="12"/>
  <c r="BE539" i="12"/>
  <c r="CO561" i="12"/>
  <c r="CO578" i="12"/>
  <c r="CI612" i="12"/>
  <c r="CI618" i="12"/>
  <c r="BW631" i="12"/>
  <c r="CC667" i="12"/>
  <c r="BQ679" i="12"/>
  <c r="CC529" i="12"/>
  <c r="BQ583" i="12"/>
  <c r="CI594" i="12"/>
  <c r="BK656" i="12"/>
  <c r="CI634" i="12"/>
  <c r="BK590" i="12"/>
  <c r="CI607" i="12"/>
  <c r="BK628" i="12"/>
  <c r="BQ639" i="12"/>
  <c r="BQ655" i="12"/>
  <c r="BK583" i="12"/>
  <c r="BQ614" i="12"/>
  <c r="BQ619" i="12"/>
  <c r="BW644" i="12"/>
  <c r="BK650" i="12"/>
  <c r="BW668" i="12"/>
  <c r="CI549" i="12"/>
  <c r="CI604" i="12"/>
  <c r="CI610" i="12"/>
  <c r="BQ627" i="12"/>
  <c r="CI663" i="12"/>
  <c r="CC688" i="12"/>
  <c r="BW714" i="12"/>
  <c r="CO733" i="12"/>
  <c r="BQ671" i="12"/>
  <c r="CC678" i="12"/>
  <c r="BE686" i="12"/>
  <c r="BK718" i="12"/>
  <c r="CC729" i="12"/>
  <c r="CC748" i="12"/>
  <c r="BQ768" i="12"/>
  <c r="CC884" i="12"/>
  <c r="BE648" i="12"/>
  <c r="CO678" i="12"/>
  <c r="CI652" i="12"/>
  <c r="BW728" i="12"/>
  <c r="BK632" i="12"/>
  <c r="BE662" i="12"/>
  <c r="BQ666" i="12"/>
  <c r="CI670" i="12"/>
  <c r="BQ728" i="12"/>
  <c r="CO690" i="12"/>
  <c r="CC738" i="12"/>
  <c r="BQ752" i="12"/>
  <c r="CC523" i="12"/>
  <c r="CO681" i="12"/>
  <c r="CO688" i="12"/>
  <c r="BK778" i="12"/>
  <c r="BQ782" i="12"/>
  <c r="BQ817" i="12"/>
  <c r="CC822" i="12"/>
  <c r="BW845" i="12"/>
  <c r="BK853" i="12"/>
  <c r="CC881" i="12"/>
  <c r="BQ899" i="12"/>
  <c r="CI926" i="12"/>
  <c r="CI958" i="12"/>
  <c r="CC762" i="12"/>
  <c r="BE802" i="12"/>
  <c r="BW818" i="12"/>
  <c r="BW829" i="12"/>
  <c r="CC842" i="12"/>
  <c r="CO850" i="12"/>
  <c r="CC869" i="12"/>
  <c r="CI885" i="12"/>
  <c r="BK787" i="12"/>
  <c r="BK793" i="12"/>
  <c r="BQ834" i="12"/>
  <c r="CO712" i="12"/>
  <c r="BQ766" i="12"/>
  <c r="BK815" i="12"/>
  <c r="CI821" i="12"/>
  <c r="BW774" i="12"/>
  <c r="CO798" i="12"/>
  <c r="CO806" i="12"/>
  <c r="CI857" i="12"/>
  <c r="BE867" i="12"/>
  <c r="CI803" i="12"/>
  <c r="CC838" i="12"/>
  <c r="CC846" i="12"/>
  <c r="CC854" i="12"/>
  <c r="BQ654" i="12"/>
  <c r="CO774" i="12"/>
  <c r="CC814" i="12"/>
  <c r="CI825" i="12"/>
  <c r="CO794" i="12"/>
  <c r="CI827" i="12"/>
  <c r="CI851" i="12"/>
  <c r="BQ901" i="12"/>
  <c r="BW933" i="12"/>
  <c r="BK984" i="12"/>
  <c r="CI993" i="12"/>
  <c r="CI769" i="12"/>
  <c r="CC861" i="12"/>
  <c r="CO900" i="12"/>
  <c r="CO909" i="12"/>
  <c r="CI925" i="12"/>
  <c r="CI941" i="12"/>
  <c r="BW955" i="12"/>
  <c r="CC975" i="12"/>
  <c r="CO999" i="12"/>
  <c r="CC1021" i="12"/>
  <c r="CC1053" i="12"/>
  <c r="CC1089" i="12"/>
  <c r="CI879" i="12"/>
  <c r="BW894" i="12"/>
  <c r="CO903" i="12"/>
  <c r="BW973" i="12"/>
  <c r="BK805" i="12"/>
  <c r="CO865" i="12"/>
  <c r="CO889" i="12"/>
  <c r="BK900" i="12"/>
  <c r="BE941" i="12"/>
  <c r="BW835" i="12"/>
  <c r="BQ879" i="12"/>
  <c r="CC889" i="12"/>
  <c r="BE973" i="12"/>
  <c r="BK730" i="12"/>
  <c r="BE797" i="12"/>
  <c r="BK863" i="12"/>
  <c r="CC892" i="12"/>
  <c r="BE917" i="12"/>
  <c r="CO947" i="12"/>
  <c r="CO975" i="12"/>
  <c r="BE993" i="12"/>
  <c r="CI1012" i="12"/>
  <c r="BK791" i="12"/>
  <c r="CI861" i="12"/>
  <c r="BK877" i="12"/>
  <c r="CO921" i="12"/>
  <c r="CO935" i="12"/>
  <c r="BE961" i="12"/>
  <c r="BQ995" i="12"/>
  <c r="CC1020" i="12"/>
  <c r="CO1106" i="12"/>
  <c r="BW1110" i="12"/>
  <c r="CC1123" i="12"/>
  <c r="CC843" i="12"/>
  <c r="BQ923" i="12"/>
  <c r="CO931" i="12"/>
  <c r="BE939" i="12"/>
  <c r="CI969" i="12"/>
  <c r="BQ1015" i="12"/>
  <c r="BE1047" i="12"/>
  <c r="BK1056" i="12"/>
  <c r="BQ1066" i="12"/>
  <c r="BW1070" i="12"/>
  <c r="BQ1075" i="12"/>
  <c r="CI1096" i="12"/>
  <c r="BQ1103" i="12"/>
  <c r="CO1122" i="12"/>
  <c r="CI1098" i="12"/>
  <c r="CO1124" i="12"/>
  <c r="BQ1119" i="12"/>
  <c r="CC969" i="12"/>
  <c r="CC1026" i="12"/>
  <c r="CO1035" i="12"/>
  <c r="CI1044" i="12"/>
  <c r="CI1071" i="12"/>
  <c r="BW1088" i="12"/>
  <c r="BK1100" i="12"/>
  <c r="BW1106" i="12"/>
  <c r="CO1011" i="12"/>
  <c r="CO843" i="12"/>
  <c r="CC886" i="12"/>
  <c r="CC1028" i="12"/>
  <c r="CO1042" i="12"/>
  <c r="CI1046" i="12"/>
  <c r="CO1067" i="12"/>
  <c r="BW1074" i="12"/>
  <c r="BQ1098" i="12"/>
  <c r="CI1102" i="12"/>
  <c r="BQ1116" i="12"/>
  <c r="CC1071" i="12"/>
  <c r="CC598" i="12"/>
  <c r="BK976" i="12"/>
  <c r="CI1066" i="12"/>
  <c r="CO957" i="12"/>
  <c r="CI1010" i="12"/>
  <c r="CI1015" i="12"/>
  <c r="CO1023" i="12"/>
  <c r="BK1032" i="12"/>
  <c r="CC1090" i="12"/>
  <c r="CC1111" i="12"/>
  <c r="CI858" i="12"/>
  <c r="BK991" i="12"/>
  <c r="BE1007" i="12"/>
  <c r="BK1034" i="12"/>
  <c r="CI1124" i="12"/>
  <c r="CC1043" i="12"/>
  <c r="BE1059" i="12"/>
  <c r="CI1108" i="12"/>
  <c r="CI313" i="12"/>
  <c r="BQ261" i="12"/>
  <c r="BQ330" i="12"/>
  <c r="BQ286" i="12"/>
  <c r="BQ298" i="12"/>
  <c r="BE262" i="12"/>
  <c r="BE288" i="12"/>
  <c r="BW273" i="12"/>
  <c r="CO393" i="12"/>
  <c r="BK399" i="12"/>
  <c r="BE359" i="12"/>
  <c r="BW377" i="12"/>
  <c r="BQ452" i="12"/>
  <c r="CC416" i="12"/>
  <c r="CI448" i="12"/>
  <c r="CC492" i="12"/>
  <c r="CC483" i="12"/>
  <c r="CC499" i="12"/>
  <c r="CC599" i="12"/>
  <c r="CI611" i="12"/>
  <c r="CI656" i="12"/>
  <c r="BW634" i="12"/>
  <c r="CI628" i="12"/>
  <c r="BK668" i="12"/>
  <c r="CI603" i="12"/>
  <c r="BK733" i="12"/>
  <c r="BK728" i="12"/>
  <c r="CI718" i="12"/>
  <c r="BK681" i="12"/>
  <c r="BK658" i="12"/>
  <c r="BW834" i="12"/>
  <c r="BQ898" i="12"/>
  <c r="CC802" i="12"/>
  <c r="BQ869" i="12"/>
  <c r="CO834" i="12"/>
  <c r="BW821" i="12"/>
  <c r="CC806" i="12"/>
  <c r="BW783" i="12"/>
  <c r="CC774" i="12"/>
  <c r="BE15" i="12"/>
  <c r="BQ44" i="12"/>
  <c r="CO35" i="12"/>
  <c r="BQ56" i="12"/>
  <c r="BQ96" i="12"/>
  <c r="BQ143" i="12"/>
  <c r="CO148" i="12"/>
  <c r="BK182" i="12"/>
  <c r="BE153" i="12"/>
  <c r="BW157" i="12"/>
  <c r="CI177" i="12"/>
  <c r="CI186" i="12"/>
  <c r="BK226" i="12"/>
  <c r="CC224" i="12"/>
  <c r="CI285" i="12"/>
  <c r="CI282" i="12"/>
  <c r="CO338" i="12"/>
  <c r="BQ316" i="12"/>
  <c r="CI257" i="12"/>
  <c r="CC282" i="12"/>
  <c r="BK278" i="12"/>
  <c r="CI351" i="12"/>
  <c r="CI413" i="12"/>
  <c r="BK406" i="12"/>
  <c r="BW394" i="12"/>
  <c r="BW428" i="12"/>
  <c r="CO497" i="12"/>
  <c r="CI22" i="12"/>
  <c r="BE40" i="12"/>
  <c r="CI69" i="12"/>
  <c r="CO63" i="12"/>
  <c r="BW123" i="12"/>
  <c r="BE90" i="12"/>
  <c r="CO171" i="12"/>
  <c r="BQ148" i="12"/>
  <c r="CO175" i="12"/>
  <c r="BW127" i="12"/>
  <c r="BE113" i="12"/>
  <c r="CC209" i="12"/>
  <c r="BQ196" i="12"/>
  <c r="CI210" i="12"/>
  <c r="BQ241" i="12"/>
  <c r="CI229" i="12"/>
  <c r="CO212" i="12"/>
  <c r="BE224" i="12"/>
  <c r="BK193" i="12"/>
  <c r="CI289" i="12"/>
  <c r="CI321" i="12"/>
  <c r="BQ230" i="12"/>
  <c r="CI240" i="12"/>
  <c r="BQ250" i="12"/>
  <c r="CO268" i="12"/>
  <c r="CC220" i="12"/>
  <c r="BK236" i="12"/>
  <c r="BK248" i="12"/>
  <c r="CI243" i="12"/>
  <c r="BK258" i="12"/>
  <c r="BW230" i="12"/>
  <c r="CI264" i="12"/>
  <c r="BQ232" i="12"/>
  <c r="CO284" i="12"/>
  <c r="BW298" i="12"/>
  <c r="CI314" i="12"/>
  <c r="BQ338" i="12"/>
  <c r="CI368" i="12"/>
  <c r="CI400" i="12"/>
  <c r="CI266" i="12"/>
  <c r="BQ281" i="12"/>
  <c r="CI302" i="12"/>
  <c r="BW318" i="12"/>
  <c r="BK334" i="12"/>
  <c r="BE281" i="12"/>
  <c r="CO300" i="12"/>
  <c r="CO252" i="12"/>
  <c r="CO265" i="12"/>
  <c r="BQ270" i="12"/>
  <c r="BK276" i="12"/>
  <c r="BK308" i="12"/>
  <c r="CO318" i="12"/>
  <c r="BK257" i="12"/>
  <c r="BK262" i="12"/>
  <c r="BQ282" i="12"/>
  <c r="BW300" i="12"/>
  <c r="BW316" i="12"/>
  <c r="CC284" i="12"/>
  <c r="CO346" i="12"/>
  <c r="BK357" i="12"/>
  <c r="CC393" i="12"/>
  <c r="CO278" i="12"/>
  <c r="CO320" i="12"/>
  <c r="BW347" i="12"/>
  <c r="BW357" i="12"/>
  <c r="BK340" i="12"/>
  <c r="BE349" i="12"/>
  <c r="CO361" i="12"/>
  <c r="CC273" i="12"/>
  <c r="CO357" i="12"/>
  <c r="BQ351" i="12"/>
  <c r="CC361" i="12"/>
  <c r="CC371" i="12"/>
  <c r="CI304" i="12"/>
  <c r="BW336" i="12"/>
  <c r="BW373" i="12"/>
  <c r="BQ402" i="12"/>
  <c r="BK414" i="12"/>
  <c r="CI425" i="12"/>
  <c r="CI457" i="12"/>
  <c r="CI324" i="12"/>
  <c r="BK332" i="12"/>
  <c r="BQ408" i="12"/>
  <c r="CI359" i="12"/>
  <c r="CC406" i="12"/>
  <c r="BE399" i="12"/>
  <c r="CO401" i="12"/>
  <c r="CO377" i="12"/>
  <c r="BW387" i="12"/>
  <c r="BQ414" i="12"/>
  <c r="CO373" i="12"/>
  <c r="CO389" i="12"/>
  <c r="CO422" i="12"/>
  <c r="CC428" i="12"/>
  <c r="CC440" i="12"/>
  <c r="CI454" i="12"/>
  <c r="BE472" i="12"/>
  <c r="CI487" i="12"/>
  <c r="CI580" i="12"/>
  <c r="BE381" i="12"/>
  <c r="BE391" i="12"/>
  <c r="BK411" i="12"/>
  <c r="BK416" i="12"/>
  <c r="CI442" i="12"/>
  <c r="BQ456" i="12"/>
  <c r="CC490" i="12"/>
  <c r="BQ454" i="12"/>
  <c r="CI397" i="12"/>
  <c r="BK424" i="12"/>
  <c r="BE468" i="12"/>
  <c r="BQ490" i="12"/>
  <c r="BQ438" i="12"/>
  <c r="CO470" i="12"/>
  <c r="BE410" i="12"/>
  <c r="BW426" i="12"/>
  <c r="BQ475" i="12"/>
  <c r="CO482" i="12"/>
  <c r="BE464" i="12"/>
  <c r="CI490" i="12"/>
  <c r="BQ509" i="12"/>
  <c r="BK567" i="12"/>
  <c r="CC466" i="12"/>
  <c r="BK499" i="12"/>
  <c r="BQ505" i="12"/>
  <c r="CO513" i="12"/>
  <c r="BW531" i="12"/>
  <c r="CI551" i="12"/>
  <c r="BE579" i="12"/>
  <c r="CO595" i="12"/>
  <c r="BQ517" i="12"/>
  <c r="CC436" i="12"/>
  <c r="BE483" i="12"/>
  <c r="CC494" i="12"/>
  <c r="CC495" i="12"/>
  <c r="CI559" i="12"/>
  <c r="CC444" i="12"/>
  <c r="CO460" i="12"/>
  <c r="BQ511" i="12"/>
  <c r="CI519" i="12"/>
  <c r="CC537" i="12"/>
  <c r="BK569" i="12"/>
  <c r="CO503" i="12"/>
  <c r="BQ531" i="12"/>
  <c r="CC541" i="12"/>
  <c r="CO577" i="12"/>
  <c r="BQ561" i="12"/>
  <c r="BK578" i="12"/>
  <c r="BK612" i="12"/>
  <c r="BK618" i="12"/>
  <c r="BQ638" i="12"/>
  <c r="CC643" i="12"/>
  <c r="CO667" i="12"/>
  <c r="CO529" i="12"/>
  <c r="CI583" i="12"/>
  <c r="BK594" i="12"/>
  <c r="CC612" i="12"/>
  <c r="BW656" i="12"/>
  <c r="CC603" i="12"/>
  <c r="CC623" i="12"/>
  <c r="BK634" i="12"/>
  <c r="CI608" i="12"/>
  <c r="BW614" i="12"/>
  <c r="BW628" i="12"/>
  <c r="CC634" i="12"/>
  <c r="BW642" i="12"/>
  <c r="CI592" i="12"/>
  <c r="CC614" i="12"/>
  <c r="CC583" i="12"/>
  <c r="CO614" i="12"/>
  <c r="BW549" i="12"/>
  <c r="BK604" i="12"/>
  <c r="BK610" i="12"/>
  <c r="BW638" i="12"/>
  <c r="BK663" i="12"/>
  <c r="BK690" i="12"/>
  <c r="CO716" i="12"/>
  <c r="BQ734" i="12"/>
  <c r="BQ770" i="12"/>
  <c r="BW718" i="12"/>
  <c r="CO732" i="12"/>
  <c r="CC752" i="12"/>
  <c r="CC824" i="12"/>
  <c r="CI648" i="12"/>
  <c r="CI678" i="12"/>
  <c r="BK694" i="12"/>
  <c r="CO724" i="12"/>
  <c r="BK652" i="12"/>
  <c r="BW632" i="12"/>
  <c r="BW662" i="12"/>
  <c r="BW666" i="12"/>
  <c r="BK670" i="12"/>
  <c r="CC624" i="12"/>
  <c r="BW635" i="12"/>
  <c r="CO684" i="12"/>
  <c r="CO704" i="12"/>
  <c r="BE738" i="12"/>
  <c r="CO756" i="12"/>
  <c r="CO658" i="12"/>
  <c r="BW681" i="12"/>
  <c r="BQ688" i="12"/>
  <c r="CO708" i="12"/>
  <c r="CO744" i="12"/>
  <c r="BQ749" i="12"/>
  <c r="CI778" i="12"/>
  <c r="BW785" i="12"/>
  <c r="CO817" i="12"/>
  <c r="CO822" i="12"/>
  <c r="CI845" i="12"/>
  <c r="BK855" i="12"/>
  <c r="BK867" i="12"/>
  <c r="CO885" i="12"/>
  <c r="CI899" i="12"/>
  <c r="CI930" i="12"/>
  <c r="CI962" i="12"/>
  <c r="BW773" i="12"/>
  <c r="BK798" i="12"/>
  <c r="CO802" i="12"/>
  <c r="CC810" i="12"/>
  <c r="CI829" i="12"/>
  <c r="CO842" i="12"/>
  <c r="BQ850" i="12"/>
  <c r="BK874" i="12"/>
  <c r="BK885" i="12"/>
  <c r="BK740" i="12"/>
  <c r="BW787" i="12"/>
  <c r="BQ712" i="12"/>
  <c r="CI766" i="12"/>
  <c r="CC778" i="12"/>
  <c r="BW815" i="12"/>
  <c r="BK821" i="12"/>
  <c r="BQ793" i="12"/>
  <c r="BQ798" i="12"/>
  <c r="BQ806" i="12"/>
  <c r="CC815" i="12"/>
  <c r="BW849" i="12"/>
  <c r="BK857" i="12"/>
  <c r="BQ867" i="12"/>
  <c r="CC786" i="12"/>
  <c r="BK803" i="12"/>
  <c r="CO838" i="12"/>
  <c r="CO846" i="12"/>
  <c r="BE854" i="12"/>
  <c r="CC654" i="12"/>
  <c r="BQ774" i="12"/>
  <c r="CO814" i="12"/>
  <c r="BK825" i="12"/>
  <c r="BQ794" i="12"/>
  <c r="BK827" i="12"/>
  <c r="BK851" i="12"/>
  <c r="BW903" i="12"/>
  <c r="CC935" i="12"/>
  <c r="CC953" i="12"/>
  <c r="CO967" i="12"/>
  <c r="CC984" i="12"/>
  <c r="CC997" i="12"/>
  <c r="CC769" i="12"/>
  <c r="BQ863" i="12"/>
  <c r="CI955" i="12"/>
  <c r="CC977" i="12"/>
  <c r="BQ999" i="12"/>
  <c r="CC1025" i="12"/>
  <c r="CC1057" i="12"/>
  <c r="CC1097" i="12"/>
  <c r="CO882" i="12"/>
  <c r="CO894" i="12"/>
  <c r="BQ903" i="12"/>
  <c r="CI921" i="12"/>
  <c r="CO979" i="12"/>
  <c r="CC900" i="12"/>
  <c r="CC925" i="12"/>
  <c r="BK879" i="12"/>
  <c r="CI889" i="12"/>
  <c r="CO730" i="12"/>
  <c r="BW797" i="12"/>
  <c r="BW863" i="12"/>
  <c r="BQ947" i="12"/>
  <c r="BQ975" i="12"/>
  <c r="BW1002" i="12"/>
  <c r="BW791" i="12"/>
  <c r="BK861" i="12"/>
  <c r="BQ935" i="12"/>
  <c r="CC981" i="12"/>
  <c r="CO998" i="12"/>
  <c r="BQ1018" i="12"/>
  <c r="CO1034" i="12"/>
  <c r="CO1050" i="12"/>
  <c r="BE1066" i="12"/>
  <c r="BQ1078" i="12"/>
  <c r="CC1080" i="12"/>
  <c r="CI1110" i="12"/>
  <c r="BQ931" i="12"/>
  <c r="CO939" i="12"/>
  <c r="CC1038" i="12"/>
  <c r="CO1047" i="12"/>
  <c r="BW1056" i="12"/>
  <c r="CO1066" i="12"/>
  <c r="CI1070" i="12"/>
  <c r="BK1096" i="12"/>
  <c r="BK1123" i="12"/>
  <c r="BK1098" i="12"/>
  <c r="BW830" i="12"/>
  <c r="BE969" i="12"/>
  <c r="BK1124" i="12"/>
  <c r="BW1078" i="12"/>
  <c r="BW896" i="12"/>
  <c r="CI996" i="12"/>
  <c r="CC1019" i="12"/>
  <c r="BK1027" i="12"/>
  <c r="BQ1035" i="12"/>
  <c r="BK1044" i="12"/>
  <c r="CI1072" i="12"/>
  <c r="BW1100" i="12"/>
  <c r="CI1106" i="12"/>
  <c r="BQ1011" i="12"/>
  <c r="CC1099" i="12"/>
  <c r="BE843" i="12"/>
  <c r="BW886" i="12"/>
  <c r="BW1014" i="12"/>
  <c r="BW1043" i="12"/>
  <c r="BK1046" i="12"/>
  <c r="BQ1067" i="12"/>
  <c r="CI1074" i="12"/>
  <c r="CO1098" i="12"/>
  <c r="BK1102" i="12"/>
  <c r="CO1071" i="12"/>
  <c r="CO598" i="12"/>
  <c r="CC976" i="12"/>
  <c r="BK1066" i="12"/>
  <c r="BQ957" i="12"/>
  <c r="BK1010" i="12"/>
  <c r="CI1016" i="12"/>
  <c r="BQ1023" i="12"/>
  <c r="BW1032" i="12"/>
  <c r="CC1062" i="12"/>
  <c r="CC1083" i="12"/>
  <c r="CC1102" i="12"/>
  <c r="CO1111" i="12"/>
  <c r="CI1118" i="12"/>
  <c r="BE858" i="12"/>
  <c r="CO991" i="12"/>
  <c r="CO1007" i="12"/>
  <c r="CO23" i="12"/>
  <c r="BE1043" i="12"/>
  <c r="CO1059" i="12"/>
  <c r="BK1108" i="12"/>
  <c r="BK212" i="12"/>
  <c r="BQ193" i="12"/>
  <c r="BK264" i="12"/>
  <c r="CI230" i="12"/>
  <c r="CI392" i="12"/>
  <c r="CO312" i="12"/>
  <c r="CC355" i="12"/>
  <c r="CO349" i="12"/>
  <c r="BE304" i="12"/>
  <c r="BK419" i="12"/>
  <c r="CC375" i="12"/>
  <c r="BK428" i="12"/>
  <c r="BK381" i="12"/>
  <c r="CO464" i="12"/>
  <c r="CC458" i="12"/>
  <c r="CC509" i="12"/>
  <c r="BE551" i="12"/>
  <c r="CC519" i="12"/>
  <c r="CO630" i="12"/>
  <c r="BW594" i="12"/>
  <c r="CO639" i="12"/>
  <c r="CO655" i="12"/>
  <c r="CI650" i="12"/>
  <c r="BK630" i="12"/>
  <c r="BK700" i="12"/>
  <c r="BQ581" i="12"/>
  <c r="CO782" i="12"/>
  <c r="CI954" i="12"/>
  <c r="CI793" i="12"/>
  <c r="CC831" i="12"/>
  <c r="CC801" i="12"/>
  <c r="CO913" i="12"/>
  <c r="CI13" i="12"/>
  <c r="BW90" i="12"/>
  <c r="BE134" i="12"/>
  <c r="CI107" i="12"/>
  <c r="CI119" i="12"/>
  <c r="BE175" i="12"/>
  <c r="CC122" i="12"/>
  <c r="BE146" i="12"/>
  <c r="BK214" i="12"/>
  <c r="BQ213" i="12"/>
  <c r="BQ190" i="12"/>
  <c r="BQ240" i="12"/>
  <c r="CI248" i="12"/>
  <c r="CI396" i="12"/>
  <c r="BQ350" i="12"/>
  <c r="BE308" i="12"/>
  <c r="BW349" i="12"/>
  <c r="CI421" i="12"/>
  <c r="BE407" i="12"/>
  <c r="BE373" i="12"/>
  <c r="CC472" i="12"/>
  <c r="BK13" i="12"/>
  <c r="CI36" i="12"/>
  <c r="CI35" i="12"/>
  <c r="BW64" i="12"/>
  <c r="CC54" i="12"/>
  <c r="CO132" i="12"/>
  <c r="CC114" i="12"/>
  <c r="CC135" i="12"/>
  <c r="BW129" i="12"/>
  <c r="BQ188" i="12"/>
  <c r="CC174" i="12"/>
  <c r="BE122" i="12"/>
  <c r="CC183" i="12"/>
  <c r="BW186" i="12"/>
  <c r="CC221" i="12"/>
  <c r="BK173" i="12"/>
  <c r="BE56" i="12"/>
  <c r="BK82" i="12"/>
  <c r="CC108" i="12"/>
  <c r="CC143" i="12"/>
  <c r="CI135" i="12"/>
  <c r="CO151" i="12"/>
  <c r="CO107" i="12"/>
  <c r="BK130" i="12"/>
  <c r="BQ167" i="12"/>
  <c r="BQ192" i="12"/>
  <c r="BW119" i="12"/>
  <c r="CO157" i="12"/>
  <c r="CO174" i="12"/>
  <c r="BQ175" i="12"/>
  <c r="BW142" i="12"/>
  <c r="BQ157" i="12"/>
  <c r="CO170" i="12"/>
  <c r="CI127" i="12"/>
  <c r="CO162" i="12"/>
  <c r="CO122" i="12"/>
  <c r="BW172" i="12"/>
  <c r="BE161" i="12"/>
  <c r="CC177" i="12"/>
  <c r="CI205" i="12"/>
  <c r="CO113" i="12"/>
  <c r="BK183" i="12"/>
  <c r="BK197" i="12"/>
  <c r="BE209" i="12"/>
  <c r="BK222" i="12"/>
  <c r="BK121" i="12"/>
  <c r="BW196" i="12"/>
  <c r="CO207" i="12"/>
  <c r="CO200" i="12"/>
  <c r="CC179" i="12"/>
  <c r="BW178" i="12"/>
  <c r="CC186" i="12"/>
  <c r="BQ202" i="12"/>
  <c r="BK210" i="12"/>
  <c r="BE221" i="12"/>
  <c r="CI204" i="12"/>
  <c r="BK228" i="12"/>
  <c r="BQ242" i="12"/>
  <c r="CC173" i="12"/>
  <c r="CO237" i="12"/>
  <c r="BQ212" i="12"/>
  <c r="BW224" i="12"/>
  <c r="BE225" i="12"/>
  <c r="CC229" i="12"/>
  <c r="CI293" i="12"/>
  <c r="CI325" i="12"/>
  <c r="BK240" i="12"/>
  <c r="BW250" i="12"/>
  <c r="BE220" i="12"/>
  <c r="CC249" i="12"/>
  <c r="BQ243" i="12"/>
  <c r="CC253" i="12"/>
  <c r="BW258" i="12"/>
  <c r="CC258" i="12"/>
  <c r="CC269" i="12"/>
  <c r="BE232" i="12"/>
  <c r="CI298" i="12"/>
  <c r="BK318" i="12"/>
  <c r="BQ344" i="12"/>
  <c r="CI372" i="12"/>
  <c r="CI404" i="12"/>
  <c r="BK266" i="12"/>
  <c r="BK282" i="12"/>
  <c r="CI318" i="12"/>
  <c r="CC335" i="12"/>
  <c r="CO316" i="12"/>
  <c r="BQ252" i="12"/>
  <c r="BK265" i="12"/>
  <c r="CI270" i="12"/>
  <c r="CO276" i="12"/>
  <c r="BW308" i="12"/>
  <c r="BQ318" i="12"/>
  <c r="CC257" i="12"/>
  <c r="BW262" i="12"/>
  <c r="CO282" i="12"/>
  <c r="BE284" i="12"/>
  <c r="BQ339" i="12"/>
  <c r="BQ346" i="12"/>
  <c r="BW361" i="12"/>
  <c r="CC395" i="12"/>
  <c r="BW278" i="12"/>
  <c r="BQ320" i="12"/>
  <c r="CC353" i="12"/>
  <c r="CI357" i="12"/>
  <c r="CC383" i="12"/>
  <c r="CO340" i="12"/>
  <c r="BQ349" i="12"/>
  <c r="BQ361" i="12"/>
  <c r="BK273" i="12"/>
  <c r="BQ357" i="12"/>
  <c r="CI367" i="12"/>
  <c r="BW340" i="12"/>
  <c r="BW351" i="12"/>
  <c r="BE371" i="12"/>
  <c r="BW304" i="12"/>
  <c r="CC367" i="12"/>
  <c r="BQ336" i="12"/>
  <c r="BK352" i="12"/>
  <c r="CC363" i="12"/>
  <c r="BK377" i="12"/>
  <c r="CC403" i="12"/>
  <c r="CC414" i="12"/>
  <c r="CI429" i="12"/>
  <c r="CI461" i="12"/>
  <c r="BW324" i="12"/>
  <c r="BQ332" i="12"/>
  <c r="CO379" i="12"/>
  <c r="BW359" i="12"/>
  <c r="BQ401" i="12"/>
  <c r="BQ377" i="12"/>
  <c r="CC387" i="12"/>
  <c r="CI414" i="12"/>
  <c r="BQ373" i="12"/>
  <c r="BQ389" i="12"/>
  <c r="BK415" i="12"/>
  <c r="BQ422" i="12"/>
  <c r="BE428" i="12"/>
  <c r="BE440" i="12"/>
  <c r="BK458" i="12"/>
  <c r="BK475" i="12"/>
  <c r="BK488" i="12"/>
  <c r="CO381" i="12"/>
  <c r="CC411" i="12"/>
  <c r="BW434" i="12"/>
  <c r="BK480" i="12"/>
  <c r="CI493" i="12"/>
  <c r="BW430" i="12"/>
  <c r="CC471" i="12"/>
  <c r="BE397" i="12"/>
  <c r="BW424" i="12"/>
  <c r="BQ420" i="12"/>
  <c r="BQ470" i="12"/>
  <c r="CC489" i="12"/>
  <c r="BW410" i="12"/>
  <c r="CI426" i="12"/>
  <c r="CI432" i="12"/>
  <c r="BQ482" i="12"/>
  <c r="CI420" i="12"/>
  <c r="BW511" i="12"/>
  <c r="BK551" i="12"/>
  <c r="CI466" i="12"/>
  <c r="CC501" i="12"/>
  <c r="BQ513" i="12"/>
  <c r="CO533" i="12"/>
  <c r="BW567" i="12"/>
  <c r="CO599" i="12"/>
  <c r="CI495" i="12"/>
  <c r="BW483" i="12"/>
  <c r="BK494" i="12"/>
  <c r="BK495" i="12"/>
  <c r="CI563" i="12"/>
  <c r="BE444" i="12"/>
  <c r="BQ460" i="12"/>
  <c r="CC511" i="12"/>
  <c r="BK557" i="12"/>
  <c r="BQ563" i="12"/>
  <c r="BQ503" i="12"/>
  <c r="CO551" i="12"/>
  <c r="BQ577" i="12"/>
  <c r="CC578" i="12"/>
  <c r="BW612" i="12"/>
  <c r="CO638" i="12"/>
  <c r="CO643" i="12"/>
  <c r="CC659" i="12"/>
  <c r="BQ667" i="12"/>
  <c r="BQ529" i="12"/>
  <c r="CO574" i="12"/>
  <c r="CI596" i="12"/>
  <c r="BE603" i="12"/>
  <c r="CO623" i="12"/>
  <c r="BK608" i="12"/>
  <c r="CI614" i="12"/>
  <c r="CI636" i="12"/>
  <c r="CI642" i="12"/>
  <c r="CI543" i="12"/>
  <c r="BK592" i="12"/>
  <c r="BE583" i="12"/>
  <c r="CI616" i="12"/>
  <c r="BW622" i="12"/>
  <c r="CC647" i="12"/>
  <c r="CI660" i="12"/>
  <c r="BK549" i="12"/>
  <c r="CO571" i="12"/>
  <c r="BW604" i="12"/>
  <c r="CI638" i="12"/>
  <c r="BW627" i="12"/>
  <c r="CC663" i="12"/>
  <c r="BW690" i="12"/>
  <c r="CC702" i="12"/>
  <c r="BQ716" i="12"/>
  <c r="BK737" i="12"/>
  <c r="BK680" i="12"/>
  <c r="CI690" i="12"/>
  <c r="CO720" i="12"/>
  <c r="BQ732" i="12"/>
  <c r="CC756" i="12"/>
  <c r="CC836" i="12"/>
  <c r="BK648" i="12"/>
  <c r="BK678" i="12"/>
  <c r="BW694" i="12"/>
  <c r="BQ724" i="12"/>
  <c r="CC651" i="12"/>
  <c r="BW652" i="12"/>
  <c r="BK688" i="12"/>
  <c r="CC714" i="12"/>
  <c r="CI662" i="12"/>
  <c r="CI666" i="12"/>
  <c r="CC581" i="12"/>
  <c r="CI624" i="12"/>
  <c r="CI635" i="12"/>
  <c r="BQ684" i="12"/>
  <c r="BQ704" i="12"/>
  <c r="CI726" i="12"/>
  <c r="BQ756" i="12"/>
  <c r="BQ658" i="12"/>
  <c r="CI681" i="12"/>
  <c r="BQ708" i="12"/>
  <c r="BQ744" i="12"/>
  <c r="BE749" i="12"/>
  <c r="CI779" i="12"/>
  <c r="CI785" i="12"/>
  <c r="BK818" i="12"/>
  <c r="BQ822" i="12"/>
  <c r="BW837" i="12"/>
  <c r="BK845" i="12"/>
  <c r="BQ857" i="12"/>
  <c r="CO890" i="12"/>
  <c r="CI902" i="12"/>
  <c r="CI934" i="12"/>
  <c r="CI966" i="12"/>
  <c r="CC757" i="12"/>
  <c r="BK764" i="12"/>
  <c r="CI773" i="12"/>
  <c r="CI798" i="12"/>
  <c r="BQ802" i="12"/>
  <c r="CO810" i="12"/>
  <c r="BK829" i="12"/>
  <c r="BQ842" i="12"/>
  <c r="BK862" i="12"/>
  <c r="CO878" i="12"/>
  <c r="CC887" i="12"/>
  <c r="CC740" i="12"/>
  <c r="BE765" i="12"/>
  <c r="CC766" i="12"/>
  <c r="CO778" i="12"/>
  <c r="CC793" i="12"/>
  <c r="CC826" i="12"/>
  <c r="CC775" i="12"/>
  <c r="CO793" i="12"/>
  <c r="CI849" i="12"/>
  <c r="CI881" i="12"/>
  <c r="CO786" i="12"/>
  <c r="CC795" i="12"/>
  <c r="BW803" i="12"/>
  <c r="BQ838" i="12"/>
  <c r="BQ846" i="12"/>
  <c r="CO854" i="12"/>
  <c r="BE654" i="12"/>
  <c r="CI771" i="12"/>
  <c r="BW777" i="12"/>
  <c r="BQ814" i="12"/>
  <c r="BW827" i="12"/>
  <c r="BW851" i="12"/>
  <c r="BW873" i="12"/>
  <c r="CI903" i="12"/>
  <c r="CO919" i="12"/>
  <c r="BK941" i="12"/>
  <c r="BE953" i="12"/>
  <c r="BQ967" i="12"/>
  <c r="CO987" i="12"/>
  <c r="BE997" i="12"/>
  <c r="BE769" i="12"/>
  <c r="CI863" i="12"/>
  <c r="CO901" i="12"/>
  <c r="BK929" i="12"/>
  <c r="BE977" i="12"/>
  <c r="BQ1000" i="12"/>
  <c r="CC1029" i="12"/>
  <c r="CC1061" i="12"/>
  <c r="CC1101" i="12"/>
  <c r="BQ882" i="12"/>
  <c r="CC893" i="12"/>
  <c r="BQ894" i="12"/>
  <c r="BQ979" i="12"/>
  <c r="CO805" i="12"/>
  <c r="BE900" i="12"/>
  <c r="BE925" i="12"/>
  <c r="CC865" i="12"/>
  <c r="BW879" i="12"/>
  <c r="BK889" i="12"/>
  <c r="CO951" i="12"/>
  <c r="BQ730" i="12"/>
  <c r="CI797" i="12"/>
  <c r="CO873" i="12"/>
  <c r="BQ937" i="12"/>
  <c r="BK1004" i="12"/>
  <c r="CO927" i="12"/>
  <c r="BE981" i="12"/>
  <c r="BW998" i="12"/>
  <c r="BW1007" i="12"/>
  <c r="CC1066" i="12"/>
  <c r="BW1094" i="12"/>
  <c r="BW1107" i="12"/>
  <c r="BK1110" i="12"/>
  <c r="CI1092" i="12"/>
  <c r="BQ1108" i="12"/>
  <c r="CI923" i="12"/>
  <c r="BQ939" i="12"/>
  <c r="BK1007" i="12"/>
  <c r="CC1031" i="12"/>
  <c r="CI1040" i="12"/>
  <c r="BQ1047" i="12"/>
  <c r="BW1067" i="12"/>
  <c r="BK1070" i="12"/>
  <c r="CC1091" i="12"/>
  <c r="BW1096" i="12"/>
  <c r="CI830" i="12"/>
  <c r="CI1112" i="12"/>
  <c r="CI1078" i="12"/>
  <c r="CI896" i="12"/>
  <c r="BQ996" i="12"/>
  <c r="BE1019" i="12"/>
  <c r="CI1027" i="12"/>
  <c r="BW1044" i="12"/>
  <c r="CC1058" i="12"/>
  <c r="BK1072" i="12"/>
  <c r="CC1107" i="12"/>
  <c r="BK1106" i="12"/>
  <c r="BE1099" i="12"/>
  <c r="CI843" i="12"/>
  <c r="BE886" i="12"/>
  <c r="CI1014" i="12"/>
  <c r="BQ1058" i="12"/>
  <c r="BW1062" i="12"/>
  <c r="BW1071" i="12"/>
  <c r="BK1074" i="12"/>
  <c r="BQ1071" i="12"/>
  <c r="BW598" i="12"/>
  <c r="BQ976" i="12"/>
  <c r="CC1027" i="12"/>
  <c r="CC957" i="12"/>
  <c r="BK1016" i="12"/>
  <c r="CC1055" i="12"/>
  <c r="CI1063" i="12"/>
  <c r="CC1074" i="12"/>
  <c r="BE1083" i="12"/>
  <c r="CC1095" i="12"/>
  <c r="CI1103" i="12"/>
  <c r="BQ1111" i="12"/>
  <c r="BK1118" i="12"/>
  <c r="BK858" i="12"/>
  <c r="CC986" i="12"/>
  <c r="BQ991" i="12"/>
  <c r="BQ1007" i="12"/>
  <c r="CC23" i="12"/>
  <c r="CO1043" i="12"/>
  <c r="BQ1059" i="12"/>
  <c r="BW1108" i="12"/>
  <c r="CO190" i="12"/>
  <c r="CC264" i="12"/>
  <c r="BK250" i="12"/>
  <c r="BQ249" i="12"/>
  <c r="BQ312" i="12"/>
  <c r="CC266" i="12"/>
  <c r="CO314" i="12"/>
  <c r="BW257" i="12"/>
  <c r="BQ369" i="12"/>
  <c r="BK353" i="12"/>
  <c r="CI449" i="12"/>
  <c r="CI389" i="12"/>
  <c r="BQ486" i="12"/>
  <c r="BW486" i="12"/>
  <c r="BQ489" i="12"/>
  <c r="BW464" i="12"/>
  <c r="BQ480" i="12"/>
  <c r="BK559" i="12"/>
  <c r="CC577" i="12"/>
  <c r="CO436" i="12"/>
  <c r="BQ521" i="12"/>
  <c r="BW460" i="12"/>
  <c r="BQ573" i="12"/>
  <c r="BW640" i="12"/>
  <c r="BK529" i="12"/>
  <c r="BW611" i="12"/>
  <c r="BK607" i="12"/>
  <c r="CO619" i="12"/>
  <c r="BK754" i="12"/>
  <c r="CC686" i="12"/>
  <c r="CC880" i="12"/>
  <c r="CI632" i="12"/>
  <c r="BW670" i="12"/>
  <c r="CO752" i="12"/>
  <c r="CO777" i="12"/>
  <c r="BQ881" i="12"/>
  <c r="CC779" i="12"/>
  <c r="BK781" i="12"/>
  <c r="CO27" i="12"/>
  <c r="CC10" i="12"/>
  <c r="CC14" i="12"/>
  <c r="BK51" i="12"/>
  <c r="BQ69" i="12"/>
  <c r="CO76" i="12"/>
  <c r="BE60" i="12"/>
  <c r="BE99" i="12"/>
  <c r="BW41" i="12"/>
  <c r="BQ82" i="12"/>
  <c r="BE95" i="12"/>
  <c r="CI139" i="12"/>
  <c r="CC150" i="12"/>
  <c r="CC129" i="12"/>
  <c r="BQ159" i="12"/>
  <c r="CO198" i="12"/>
  <c r="CI183" i="12"/>
  <c r="BW202" i="12"/>
  <c r="CO241" i="12"/>
  <c r="BK225" i="12"/>
  <c r="CO250" i="12"/>
  <c r="CI236" i="12"/>
  <c r="BW314" i="12"/>
  <c r="BQ266" i="12"/>
  <c r="BW265" i="12"/>
  <c r="BE355" i="12"/>
  <c r="BE273" i="12"/>
  <c r="BQ324" i="12"/>
  <c r="BW389" i="12"/>
  <c r="BE389" i="12"/>
  <c r="BK422" i="12"/>
  <c r="BQ487" i="12"/>
  <c r="BQ424" i="12"/>
  <c r="BK15" i="12"/>
  <c r="CI37" i="12"/>
  <c r="BQ61" i="12"/>
  <c r="BE48" i="12"/>
  <c r="BW86" i="12"/>
  <c r="CI62" i="12"/>
  <c r="BW74" i="12"/>
  <c r="BW151" i="12"/>
  <c r="BK107" i="12"/>
  <c r="CO142" i="12"/>
  <c r="BQ198" i="12"/>
  <c r="BW214" i="12"/>
  <c r="BW226" i="12"/>
  <c r="BW33" i="12"/>
  <c r="BQ14" i="12"/>
  <c r="CI61" i="12"/>
  <c r="CO67" i="12"/>
  <c r="BW66" i="12"/>
  <c r="BQ111" i="12"/>
  <c r="BE114" i="12"/>
  <c r="CI94" i="12"/>
  <c r="CO144" i="12"/>
  <c r="CI117" i="12"/>
  <c r="BK143" i="12"/>
  <c r="BW26" i="12"/>
  <c r="CO31" i="12"/>
  <c r="CO10" i="12"/>
  <c r="CO83" i="12"/>
  <c r="CO114" i="12"/>
  <c r="CC94" i="12"/>
  <c r="BQ144" i="12"/>
  <c r="BE104" i="12"/>
  <c r="BW163" i="12"/>
  <c r="BK135" i="12"/>
  <c r="CC181" i="12"/>
  <c r="BE115" i="12"/>
  <c r="BQ125" i="12"/>
  <c r="CI100" i="12"/>
  <c r="CI130" i="12"/>
  <c r="CO194" i="12"/>
  <c r="BW174" i="12"/>
  <c r="CC142" i="12"/>
  <c r="BK127" i="12"/>
  <c r="CI162" i="12"/>
  <c r="BQ113" i="12"/>
  <c r="CC217" i="12"/>
  <c r="BQ184" i="12"/>
  <c r="BE186" i="12"/>
  <c r="CO221" i="12"/>
  <c r="CI242" i="12"/>
  <c r="CC212" i="12"/>
  <c r="CI224" i="12"/>
  <c r="CO248" i="12"/>
  <c r="CI329" i="12"/>
  <c r="BW220" i="12"/>
  <c r="BE249" i="12"/>
  <c r="BE253" i="12"/>
  <c r="BK302" i="12"/>
  <c r="CI344" i="12"/>
  <c r="BW282" i="12"/>
  <c r="CO306" i="12"/>
  <c r="BQ265" i="12"/>
  <c r="BW276" i="12"/>
  <c r="CC260" i="12"/>
  <c r="CO342" i="12"/>
  <c r="CO260" i="12"/>
  <c r="CC349" i="12"/>
  <c r="CI361" i="12"/>
  <c r="BE278" i="12"/>
  <c r="BK336" i="12"/>
  <c r="CC340" i="12"/>
  <c r="CI363" i="12"/>
  <c r="CC336" i="12"/>
  <c r="BE363" i="12"/>
  <c r="BK387" i="12"/>
  <c r="BE403" i="12"/>
  <c r="CO417" i="12"/>
  <c r="CI433" i="12"/>
  <c r="CI465" i="12"/>
  <c r="BK324" i="12"/>
  <c r="BW332" i="12"/>
  <c r="BQ375" i="12"/>
  <c r="CI379" i="12"/>
  <c r="BK359" i="12"/>
  <c r="CO394" i="12"/>
  <c r="CO409" i="12"/>
  <c r="BE387" i="12"/>
  <c r="BE406" i="12"/>
  <c r="CI419" i="12"/>
  <c r="CI415" i="12"/>
  <c r="BK442" i="12"/>
  <c r="BW462" i="12"/>
  <c r="CO475" i="12"/>
  <c r="BQ492" i="12"/>
  <c r="BQ381" i="12"/>
  <c r="BE411" i="12"/>
  <c r="CC426" i="12"/>
  <c r="CI434" i="12"/>
  <c r="BW458" i="12"/>
  <c r="CC482" i="12"/>
  <c r="BK493" i="12"/>
  <c r="CI430" i="12"/>
  <c r="CO456" i="12"/>
  <c r="CO397" i="12"/>
  <c r="CC424" i="12"/>
  <c r="BK426" i="12"/>
  <c r="BK432" i="12"/>
  <c r="CC476" i="12"/>
  <c r="BK420" i="12"/>
  <c r="CC448" i="12"/>
  <c r="BW517" i="12"/>
  <c r="BW537" i="12"/>
  <c r="BW551" i="12"/>
  <c r="CC582" i="12"/>
  <c r="BE466" i="12"/>
  <c r="CO501" i="12"/>
  <c r="BQ533" i="12"/>
  <c r="BK582" i="12"/>
  <c r="CC653" i="12"/>
  <c r="CI494" i="12"/>
  <c r="BW495" i="12"/>
  <c r="BK519" i="12"/>
  <c r="BK539" i="12"/>
  <c r="CI567" i="12"/>
  <c r="CC460" i="12"/>
  <c r="CO507" i="12"/>
  <c r="CI539" i="12"/>
  <c r="BE586" i="12"/>
  <c r="CC503" i="12"/>
  <c r="CO525" i="12"/>
  <c r="BE591" i="12"/>
  <c r="CO565" i="12"/>
  <c r="BQ578" i="12"/>
  <c r="BW623" i="12"/>
  <c r="BK639" i="12"/>
  <c r="BQ643" i="12"/>
  <c r="CO659" i="12"/>
  <c r="CI767" i="12"/>
  <c r="BK574" i="12"/>
  <c r="BW606" i="12"/>
  <c r="CI674" i="12"/>
  <c r="BK596" i="12"/>
  <c r="CO603" i="12"/>
  <c r="BQ623" i="12"/>
  <c r="BW608" i="12"/>
  <c r="BK614" i="12"/>
  <c r="CC631" i="12"/>
  <c r="BK636" i="12"/>
  <c r="BK642" i="12"/>
  <c r="BW543" i="12"/>
  <c r="BW592" i="12"/>
  <c r="BW607" i="12"/>
  <c r="BQ634" i="12"/>
  <c r="CC642" i="12"/>
  <c r="BK616" i="12"/>
  <c r="CI622" i="12"/>
  <c r="CO647" i="12"/>
  <c r="BK660" i="12"/>
  <c r="CC549" i="12"/>
  <c r="BQ571" i="12"/>
  <c r="BK638" i="12"/>
  <c r="CI627" i="12"/>
  <c r="CO663" i="12"/>
  <c r="CO692" i="12"/>
  <c r="BE702" i="12"/>
  <c r="CO737" i="12"/>
  <c r="CC706" i="12"/>
  <c r="BQ720" i="12"/>
  <c r="CO736" i="12"/>
  <c r="CC758" i="12"/>
  <c r="CC856" i="12"/>
  <c r="BW648" i="12"/>
  <c r="CO696" i="12"/>
  <c r="CC710" i="12"/>
  <c r="BE651" i="12"/>
  <c r="BE714" i="12"/>
  <c r="BK662" i="12"/>
  <c r="BK666" i="12"/>
  <c r="CC718" i="12"/>
  <c r="CI581" i="12"/>
  <c r="BK624" i="12"/>
  <c r="BK635" i="12"/>
  <c r="CI523" i="12"/>
  <c r="CC658" i="12"/>
  <c r="BQ681" i="12"/>
  <c r="BQ694" i="12"/>
  <c r="BW749" i="12"/>
  <c r="BK779" i="12"/>
  <c r="BK785" i="12"/>
  <c r="CI818" i="12"/>
  <c r="BQ825" i="12"/>
  <c r="CI837" i="12"/>
  <c r="CC857" i="12"/>
  <c r="BQ890" i="12"/>
  <c r="CI906" i="12"/>
  <c r="CI938" i="12"/>
  <c r="CI970" i="12"/>
  <c r="CO764" i="12"/>
  <c r="BK773" i="12"/>
  <c r="CI799" i="12"/>
  <c r="BK806" i="12"/>
  <c r="BQ810" i="12"/>
  <c r="CO866" i="12"/>
  <c r="BQ878" i="12"/>
  <c r="CO887" i="12"/>
  <c r="CI740" i="12"/>
  <c r="BQ753" i="12"/>
  <c r="CC790" i="12"/>
  <c r="CI712" i="12"/>
  <c r="CO765" i="12"/>
  <c r="BK774" i="12"/>
  <c r="BQ778" i="12"/>
  <c r="CC818" i="12"/>
  <c r="BE826" i="12"/>
  <c r="CC847" i="12"/>
  <c r="CI795" i="12"/>
  <c r="BW801" i="12"/>
  <c r="BW809" i="12"/>
  <c r="BW841" i="12"/>
  <c r="BK849" i="12"/>
  <c r="BK881" i="12"/>
  <c r="BQ781" i="12"/>
  <c r="BQ786" i="12"/>
  <c r="BQ821" i="12"/>
  <c r="BW833" i="12"/>
  <c r="BQ854" i="12"/>
  <c r="CI869" i="12"/>
  <c r="BW654" i="12"/>
  <c r="BW771" i="12"/>
  <c r="CI777" i="12"/>
  <c r="BW817" i="12"/>
  <c r="CI875" i="12"/>
  <c r="BW889" i="12"/>
  <c r="CO905" i="12"/>
  <c r="BQ919" i="12"/>
  <c r="BW941" i="12"/>
  <c r="BK955" i="12"/>
  <c r="CO971" i="12"/>
  <c r="BQ987" i="12"/>
  <c r="BQ769" i="12"/>
  <c r="CO915" i="12"/>
  <c r="BW929" i="12"/>
  <c r="CI1000" i="12"/>
  <c r="CC1033" i="12"/>
  <c r="CC1069" i="12"/>
  <c r="CC1105" i="12"/>
  <c r="CO893" i="12"/>
  <c r="CC897" i="12"/>
  <c r="CC945" i="12"/>
  <c r="CO959" i="12"/>
  <c r="BQ805" i="12"/>
  <c r="BQ865" i="12"/>
  <c r="CC921" i="12"/>
  <c r="BQ951" i="12"/>
  <c r="CC730" i="12"/>
  <c r="BK797" i="12"/>
  <c r="CI873" i="12"/>
  <c r="CC965" i="12"/>
  <c r="CI1004" i="12"/>
  <c r="CC913" i="12"/>
  <c r="BQ927" i="12"/>
  <c r="CC951" i="12"/>
  <c r="CC998" i="12"/>
  <c r="CO1018" i="12"/>
  <c r="BW1022" i="12"/>
  <c r="BW1035" i="12"/>
  <c r="BW1038" i="12"/>
  <c r="BW1051" i="12"/>
  <c r="BW1054" i="12"/>
  <c r="BK1067" i="12"/>
  <c r="CO1078" i="12"/>
  <c r="CI1094" i="12"/>
  <c r="BK1092" i="12"/>
  <c r="CO1108" i="12"/>
  <c r="BW923" i="12"/>
  <c r="CI931" i="12"/>
  <c r="BE1031" i="12"/>
  <c r="BK1040" i="12"/>
  <c r="CO1091" i="12"/>
  <c r="BK830" i="12"/>
  <c r="CI976" i="12"/>
  <c r="BQ1001" i="12"/>
  <c r="BW1026" i="12"/>
  <c r="BW1042" i="12"/>
  <c r="BW1058" i="12"/>
  <c r="BK1112" i="12"/>
  <c r="BK1078" i="12"/>
  <c r="BQ896" i="12"/>
  <c r="CC996" i="12"/>
  <c r="CO1019" i="12"/>
  <c r="CI1028" i="12"/>
  <c r="CC1051" i="12"/>
  <c r="BK1059" i="12"/>
  <c r="BW1072" i="12"/>
  <c r="CC1086" i="12"/>
  <c r="BE1107" i="12"/>
  <c r="CO1099" i="12"/>
  <c r="BK843" i="12"/>
  <c r="BK886" i="12"/>
  <c r="BK983" i="12"/>
  <c r="CC1003" i="12"/>
  <c r="BK1014" i="12"/>
  <c r="CC1044" i="12"/>
  <c r="CO1058" i="12"/>
  <c r="CI1062" i="12"/>
  <c r="BQ1086" i="12"/>
  <c r="CC1100" i="12"/>
  <c r="BK1119" i="12"/>
  <c r="CI598" i="12"/>
  <c r="BW976" i="12"/>
  <c r="BE1027" i="12"/>
  <c r="BE957" i="12"/>
  <c r="BK985" i="12"/>
  <c r="BW1016" i="12"/>
  <c r="CC1046" i="12"/>
  <c r="BE1055" i="12"/>
  <c r="CI1064" i="12"/>
  <c r="CI1075" i="12"/>
  <c r="CO1083" i="12"/>
  <c r="BE1095" i="12"/>
  <c r="CI1104" i="12"/>
  <c r="CC1120" i="12"/>
  <c r="CC858" i="12"/>
  <c r="BQ980" i="12"/>
  <c r="CI986" i="12"/>
  <c r="BQ23" i="12"/>
  <c r="BQ1043" i="12"/>
  <c r="CI1080" i="12"/>
  <c r="CO233" i="12"/>
  <c r="CO220" i="12"/>
  <c r="BE236" i="12"/>
  <c r="CO292" i="12"/>
  <c r="BK254" i="12"/>
  <c r="BQ300" i="12"/>
  <c r="CO281" i="12"/>
  <c r="CO270" i="12"/>
  <c r="CO334" i="12"/>
  <c r="BK260" i="12"/>
  <c r="CC278" i="12"/>
  <c r="CC347" i="12"/>
  <c r="BW363" i="12"/>
  <c r="BW346" i="12"/>
  <c r="BK412" i="12"/>
  <c r="CO332" i="12"/>
  <c r="CC419" i="12"/>
  <c r="CC373" i="12"/>
  <c r="BW397" i="12"/>
  <c r="CI422" i="12"/>
  <c r="BQ471" i="12"/>
  <c r="BK391" i="12"/>
  <c r="BK397" i="12"/>
  <c r="CI480" i="12"/>
  <c r="CI489" i="12"/>
  <c r="CO587" i="12"/>
  <c r="CO444" i="12"/>
  <c r="CC517" i="12"/>
  <c r="BK561" i="12"/>
  <c r="BQ569" i="12"/>
  <c r="CO596" i="12"/>
  <c r="CO679" i="12"/>
  <c r="BW600" i="12"/>
  <c r="BQ611" i="12"/>
  <c r="CC543" i="12"/>
  <c r="BW610" i="12"/>
  <c r="CO627" i="12"/>
  <c r="BK714" i="12"/>
  <c r="CO671" i="12"/>
  <c r="CO768" i="12"/>
  <c r="CC662" i="12"/>
  <c r="CO728" i="12"/>
  <c r="BQ635" i="12"/>
  <c r="BQ737" i="12"/>
  <c r="CI922" i="12"/>
  <c r="BW807" i="12"/>
  <c r="CI787" i="12"/>
  <c r="BW839" i="12"/>
  <c r="BE712" i="12"/>
  <c r="BW775" i="12"/>
  <c r="CI815" i="12"/>
  <c r="CC798" i="12"/>
  <c r="BK789" i="12"/>
  <c r="CO654" i="12"/>
  <c r="BW825" i="12"/>
  <c r="CC794" i="12"/>
  <c r="BK933" i="12"/>
  <c r="BK979" i="12"/>
  <c r="BQ993" i="12"/>
  <c r="BW921" i="12"/>
  <c r="BW937" i="12"/>
  <c r="BK973" i="12"/>
  <c r="CC1017" i="12"/>
  <c r="CC1049" i="12"/>
  <c r="CC1085" i="12"/>
  <c r="CC877" i="12"/>
  <c r="BK893" i="12"/>
  <c r="CI951" i="12"/>
  <c r="CI805" i="12"/>
  <c r="BQ900" i="12"/>
  <c r="CC941" i="12"/>
  <c r="BK835" i="12"/>
  <c r="CO11" i="12"/>
  <c r="BE22" i="12"/>
  <c r="CI57" i="12"/>
  <c r="BW40" i="12"/>
  <c r="BW37" i="12"/>
  <c r="BK65" i="12"/>
  <c r="BQ21" i="12"/>
  <c r="BQ71" i="12"/>
  <c r="BK78" i="12"/>
  <c r="CI60" i="12"/>
  <c r="BK58" i="12"/>
  <c r="BE54" i="12"/>
  <c r="CC48" i="12"/>
  <c r="BK70" i="12"/>
  <c r="BQ58" i="12"/>
  <c r="CO128" i="12"/>
  <c r="BK123" i="12"/>
  <c r="CO49" i="12"/>
  <c r="BE91" i="12"/>
  <c r="CI189" i="12"/>
  <c r="BE118" i="12"/>
  <c r="CO100" i="12"/>
  <c r="BQ205" i="12"/>
  <c r="BW168" i="12"/>
  <c r="BQ127" i="12"/>
  <c r="CI172" i="12"/>
  <c r="CC113" i="12"/>
  <c r="CO197" i="12"/>
  <c r="BW180" i="12"/>
  <c r="CI216" i="12"/>
  <c r="BK204" i="12"/>
  <c r="CI193" i="12"/>
  <c r="BQ233" i="12"/>
  <c r="BK268" i="12"/>
  <c r="BK230" i="12"/>
  <c r="CC232" i="12"/>
  <c r="BQ296" i="12"/>
  <c r="BW254" i="12"/>
  <c r="BW302" i="12"/>
  <c r="BQ314" i="12"/>
  <c r="CC270" i="12"/>
  <c r="BQ334" i="12"/>
  <c r="CI308" i="12"/>
  <c r="BK316" i="12"/>
  <c r="BK320" i="12"/>
  <c r="BQ340" i="12"/>
  <c r="CI453" i="12"/>
  <c r="BE375" i="12"/>
  <c r="BE419" i="12"/>
  <c r="CC377" i="12"/>
  <c r="BQ413" i="12"/>
  <c r="BW454" i="12"/>
  <c r="BW381" i="12"/>
  <c r="CI416" i="12"/>
  <c r="CO452" i="12"/>
  <c r="CO476" i="12"/>
  <c r="BK490" i="12"/>
  <c r="CO454" i="12"/>
  <c r="BW17" i="12"/>
  <c r="CC27" i="12"/>
  <c r="BE21" i="12"/>
  <c r="CC66" i="12"/>
  <c r="CC56" i="12"/>
  <c r="CI82" i="12"/>
  <c r="BK139" i="12"/>
  <c r="BW117" i="12"/>
  <c r="BQ131" i="12"/>
  <c r="BQ137" i="12"/>
  <c r="CI141" i="12"/>
  <c r="CO167" i="12"/>
  <c r="BK119" i="12"/>
  <c r="CC198" i="12"/>
  <c r="BQ172" i="12"/>
  <c r="CC161" i="12"/>
  <c r="CI197" i="12"/>
  <c r="CI121" i="12"/>
  <c r="CC207" i="12"/>
  <c r="BW207" i="12"/>
  <c r="CO202" i="12"/>
  <c r="CI228" i="12"/>
  <c r="BQ22" i="12"/>
  <c r="BE27" i="12"/>
  <c r="CI47" i="12"/>
  <c r="CC35" i="12"/>
  <c r="BK35" i="12"/>
  <c r="CO80" i="12"/>
  <c r="BK69" i="12"/>
  <c r="CI54" i="12"/>
  <c r="BW48" i="12"/>
  <c r="CO136" i="12"/>
  <c r="CC138" i="12"/>
  <c r="CC86" i="12"/>
  <c r="CC49" i="12"/>
  <c r="BW104" i="12"/>
  <c r="BK151" i="12"/>
  <c r="BE131" i="12"/>
  <c r="BQ171" i="12"/>
  <c r="CC115" i="12"/>
  <c r="BW137" i="12"/>
  <c r="BQ100" i="12"/>
  <c r="BW25" i="12"/>
  <c r="CC15" i="12"/>
  <c r="CI27" i="12"/>
  <c r="BK21" i="12"/>
  <c r="CI51" i="12"/>
  <c r="CC64" i="12"/>
  <c r="BW70" i="12"/>
  <c r="CI66" i="12"/>
  <c r="CI76" i="12"/>
  <c r="CI111" i="12"/>
  <c r="BE138" i="12"/>
  <c r="CI86" i="12"/>
  <c r="BQ108" i="12"/>
  <c r="BK62" i="12"/>
  <c r="BW108" i="12"/>
  <c r="CI74" i="12"/>
  <c r="BK145" i="12"/>
  <c r="BQ90" i="12"/>
  <c r="CI131" i="12"/>
  <c r="CC147" i="12"/>
  <c r="BQ151" i="12"/>
  <c r="CC141" i="12"/>
  <c r="CO146" i="12"/>
  <c r="CC170" i="12"/>
  <c r="CC159" i="12"/>
  <c r="CO206" i="12"/>
  <c r="CC157" i="12"/>
  <c r="BQ122" i="12"/>
  <c r="BE177" i="12"/>
  <c r="CO183" i="12"/>
  <c r="CO209" i="12"/>
  <c r="BW222" i="12"/>
  <c r="CO196" i="12"/>
  <c r="BK200" i="12"/>
  <c r="BK179" i="12"/>
  <c r="BQ178" i="12"/>
  <c r="BW210" i="12"/>
  <c r="CC216" i="12"/>
  <c r="CC204" i="12"/>
  <c r="BE173" i="12"/>
  <c r="BQ237" i="12"/>
  <c r="BK190" i="12"/>
  <c r="CO225" i="12"/>
  <c r="BE229" i="12"/>
  <c r="CI297" i="12"/>
  <c r="CI272" i="12"/>
  <c r="BW256" i="12"/>
  <c r="BK243" i="12"/>
  <c r="BE269" i="12"/>
  <c r="CO232" i="12"/>
  <c r="BW322" i="12"/>
  <c r="CI376" i="12"/>
  <c r="CO294" i="12"/>
  <c r="CC342" i="12"/>
  <c r="BW252" i="12"/>
  <c r="BK270" i="12"/>
  <c r="BE257" i="12"/>
  <c r="CC339" i="12"/>
  <c r="BE395" i="12"/>
  <c r="CC320" i="12"/>
  <c r="CO353" i="12"/>
  <c r="BE383" i="12"/>
  <c r="CI349" i="12"/>
  <c r="BK304" i="12"/>
  <c r="BE367" i="12"/>
  <c r="CC352" i="12"/>
  <c r="BW31" i="12"/>
  <c r="BK14" i="12"/>
  <c r="CC43" i="12"/>
  <c r="BE64" i="12"/>
  <c r="BE79" i="12"/>
  <c r="BQ114" i="12"/>
  <c r="BK86" i="12"/>
  <c r="BK148" i="12"/>
  <c r="CO147" i="12"/>
  <c r="CC125" i="12"/>
  <c r="BW125" i="12"/>
  <c r="CI145" i="12"/>
  <c r="BK141" i="12"/>
  <c r="BK100" i="12"/>
  <c r="BE107" i="12"/>
  <c r="BW130" i="12"/>
  <c r="CI153" i="12"/>
  <c r="BK172" i="12"/>
  <c r="BQ194" i="12"/>
  <c r="CI159" i="12"/>
  <c r="BE174" i="12"/>
  <c r="BW177" i="12"/>
  <c r="BQ206" i="12"/>
  <c r="BE170" i="12"/>
  <c r="CI155" i="12"/>
  <c r="BK162" i="12"/>
  <c r="BW113" i="12"/>
  <c r="BQ183" i="12"/>
  <c r="BQ209" i="12"/>
  <c r="BE217" i="12"/>
  <c r="CO121" i="12"/>
  <c r="BW184" i="12"/>
  <c r="BK196" i="12"/>
  <c r="CI180" i="12"/>
  <c r="CI200" i="12"/>
  <c r="BW179" i="12"/>
  <c r="BE178" i="12"/>
  <c r="CO186" i="12"/>
  <c r="CI217" i="12"/>
  <c r="BQ221" i="12"/>
  <c r="BE204" i="12"/>
  <c r="CC190" i="12"/>
  <c r="BK234" i="12"/>
  <c r="CI190" i="12"/>
  <c r="BE212" i="12"/>
  <c r="BK224" i="12"/>
  <c r="BQ225" i="12"/>
  <c r="CC193" i="12"/>
  <c r="CO229" i="12"/>
  <c r="BW253" i="12"/>
  <c r="CI301" i="12"/>
  <c r="CI333" i="12"/>
  <c r="BE233" i="12"/>
  <c r="CI277" i="12"/>
  <c r="CI220" i="12"/>
  <c r="CO236" i="12"/>
  <c r="CI249" i="12"/>
  <c r="CI256" i="12"/>
  <c r="CC243" i="12"/>
  <c r="CO253" i="12"/>
  <c r="CC261" i="12"/>
  <c r="CI232" i="12"/>
  <c r="CO290" i="12"/>
  <c r="BW306" i="12"/>
  <c r="CI322" i="12"/>
  <c r="CC348" i="12"/>
  <c r="CI380" i="12"/>
  <c r="CC254" i="12"/>
  <c r="BQ294" i="12"/>
  <c r="CO310" i="12"/>
  <c r="CI345" i="12"/>
  <c r="CC274" i="12"/>
  <c r="BQ306" i="12"/>
  <c r="CO322" i="12"/>
  <c r="CI252" i="12"/>
  <c r="CC265" i="12"/>
  <c r="BK292" i="12"/>
  <c r="CO302" i="12"/>
  <c r="CO257" i="12"/>
  <c r="CI284" i="12"/>
  <c r="BQ342" i="12"/>
  <c r="BQ260" i="12"/>
  <c r="CO363" i="12"/>
  <c r="CI278" i="12"/>
  <c r="BE320" i="12"/>
  <c r="BW353" i="12"/>
  <c r="BE340" i="12"/>
  <c r="BK349" i="12"/>
  <c r="CI273" i="12"/>
  <c r="CO304" i="12"/>
  <c r="BE336" i="12"/>
  <c r="BE352" i="12"/>
  <c r="CO387" i="12"/>
  <c r="BK409" i="12"/>
  <c r="BQ417" i="12"/>
  <c r="CI437" i="12"/>
  <c r="CI469" i="12"/>
  <c r="CO324" i="12"/>
  <c r="CC332" i="12"/>
  <c r="CI375" i="12"/>
  <c r="CC379" i="12"/>
  <c r="BW399" i="12"/>
  <c r="CO359" i="12"/>
  <c r="BQ409" i="12"/>
  <c r="BQ415" i="12"/>
  <c r="BW446" i="12"/>
  <c r="CI462" i="12"/>
  <c r="CI492" i="12"/>
  <c r="CO391" i="12"/>
  <c r="CO450" i="12"/>
  <c r="CI458" i="12"/>
  <c r="CC484" i="12"/>
  <c r="BK430" i="12"/>
  <c r="CO446" i="12"/>
  <c r="CC478" i="12"/>
  <c r="BQ397" i="12"/>
  <c r="BE424" i="12"/>
  <c r="CO434" i="12"/>
  <c r="BE475" i="12"/>
  <c r="CO426" i="12"/>
  <c r="BW432" i="12"/>
  <c r="BE476" i="12"/>
  <c r="BW420" i="12"/>
  <c r="BE448" i="12"/>
  <c r="CO478" i="12"/>
  <c r="BW499" i="12"/>
  <c r="CI517" i="12"/>
  <c r="CI537" i="12"/>
  <c r="CO553" i="12"/>
  <c r="BK586" i="12"/>
  <c r="CO466" i="12"/>
  <c r="BQ495" i="12"/>
  <c r="BQ501" i="12"/>
  <c r="BW521" i="12"/>
  <c r="BW555" i="12"/>
  <c r="CC573" i="12"/>
  <c r="CO582" i="12"/>
  <c r="CC673" i="12"/>
  <c r="CO494" i="12"/>
  <c r="BW519" i="12"/>
  <c r="BW539" i="12"/>
  <c r="CI444" i="12"/>
  <c r="BE460" i="12"/>
  <c r="BQ507" i="12"/>
  <c r="BK565" i="12"/>
  <c r="BE503" i="12"/>
  <c r="CC515" i="12"/>
  <c r="BQ525" i="12"/>
  <c r="CO545" i="12"/>
  <c r="CC591" i="12"/>
  <c r="BQ565" i="12"/>
  <c r="BE578" i="12"/>
  <c r="BQ610" i="12"/>
  <c r="CC615" i="12"/>
  <c r="CI639" i="12"/>
  <c r="BW646" i="12"/>
  <c r="BQ659" i="12"/>
  <c r="CC574" i="12"/>
  <c r="CC596" i="12"/>
  <c r="CI606" i="12"/>
  <c r="CI664" i="12"/>
  <c r="BK674" i="12"/>
  <c r="BW596" i="12"/>
  <c r="BQ603" i="12"/>
  <c r="BW626" i="12"/>
  <c r="BE631" i="12"/>
  <c r="BW636" i="12"/>
  <c r="BK543" i="12"/>
  <c r="CO634" i="12"/>
  <c r="BW616" i="12"/>
  <c r="BK622" i="12"/>
  <c r="BQ642" i="12"/>
  <c r="BQ647" i="12"/>
  <c r="BW660" i="12"/>
  <c r="CO549" i="12"/>
  <c r="BW571" i="12"/>
  <c r="BW602" i="12"/>
  <c r="CC607" i="12"/>
  <c r="BK627" i="12"/>
  <c r="BQ663" i="12"/>
  <c r="BQ692" i="12"/>
  <c r="BW724" i="12"/>
  <c r="BK742" i="12"/>
  <c r="BQ624" i="12"/>
  <c r="CO652" i="12"/>
  <c r="CC666" i="12"/>
  <c r="BE706" i="12"/>
  <c r="BQ736" i="12"/>
  <c r="BE758" i="12"/>
  <c r="CC864" i="12"/>
  <c r="BQ696" i="12"/>
  <c r="BE710" i="12"/>
  <c r="CC744" i="12"/>
  <c r="CO651" i="12"/>
  <c r="CI694" i="12"/>
  <c r="CC742" i="12"/>
  <c r="BQ670" i="12"/>
  <c r="BE718" i="12"/>
  <c r="BE581" i="12"/>
  <c r="BW624" i="12"/>
  <c r="CC635" i="12"/>
  <c r="BQ733" i="12"/>
  <c r="BW523" i="12"/>
  <c r="BE658" i="12"/>
  <c r="CC681" i="12"/>
  <c r="BW779" i="12"/>
  <c r="CI819" i="12"/>
  <c r="CO825" i="12"/>
  <c r="BK837" i="12"/>
  <c r="CC874" i="12"/>
  <c r="BQ891" i="12"/>
  <c r="CI910" i="12"/>
  <c r="CI942" i="12"/>
  <c r="CI974" i="12"/>
  <c r="BW760" i="12"/>
  <c r="BQ764" i="12"/>
  <c r="CC785" i="12"/>
  <c r="BK799" i="12"/>
  <c r="CI806" i="12"/>
  <c r="BW813" i="12"/>
  <c r="BQ866" i="12"/>
  <c r="BE740" i="12"/>
  <c r="BE753" i="12"/>
  <c r="CO790" i="12"/>
  <c r="CI847" i="12"/>
  <c r="BW712" i="12"/>
  <c r="BQ757" i="12"/>
  <c r="BK765" i="12"/>
  <c r="CI774" i="12"/>
  <c r="CO818" i="12"/>
  <c r="CO826" i="12"/>
  <c r="CI831" i="12"/>
  <c r="CC839" i="12"/>
  <c r="BK795" i="12"/>
  <c r="CI801" i="12"/>
  <c r="CI809" i="12"/>
  <c r="CI841" i="12"/>
  <c r="CO862" i="12"/>
  <c r="CO874" i="12"/>
  <c r="CO781" i="12"/>
  <c r="CO821" i="12"/>
  <c r="CI833" i="12"/>
  <c r="BK869" i="12"/>
  <c r="CI654" i="12"/>
  <c r="BK760" i="12"/>
  <c r="BE771" i="12"/>
  <c r="BK777" i="12"/>
  <c r="CI811" i="12"/>
  <c r="CI817" i="12"/>
  <c r="BW794" i="12"/>
  <c r="BW877" i="12"/>
  <c r="BQ909" i="12"/>
  <c r="BK925" i="12"/>
  <c r="CC943" i="12"/>
  <c r="BW959" i="12"/>
  <c r="BQ971" i="12"/>
  <c r="BQ988" i="12"/>
  <c r="CO769" i="12"/>
  <c r="CI870" i="12"/>
  <c r="BQ915" i="12"/>
  <c r="CI933" i="12"/>
  <c r="CC949" i="12"/>
  <c r="CO963" i="12"/>
  <c r="CI994" i="12"/>
  <c r="CI1002" i="12"/>
  <c r="CC1037" i="12"/>
  <c r="CC1073" i="12"/>
  <c r="CC1109" i="12"/>
  <c r="BW893" i="12"/>
  <c r="CI897" i="12"/>
  <c r="BE945" i="12"/>
  <c r="BQ959" i="12"/>
  <c r="CC989" i="12"/>
  <c r="CC805" i="12"/>
  <c r="CC933" i="12"/>
  <c r="CO955" i="12"/>
  <c r="CC835" i="12"/>
  <c r="CI865" i="12"/>
  <c r="BE921" i="12"/>
  <c r="BE730" i="12"/>
  <c r="BK870" i="12"/>
  <c r="BK873" i="12"/>
  <c r="BQ889" i="12"/>
  <c r="BE965" i="12"/>
  <c r="BQ984" i="12"/>
  <c r="BW1006" i="12"/>
  <c r="BE913" i="12"/>
  <c r="CI990" i="12"/>
  <c r="BQ998" i="12"/>
  <c r="CI1022" i="12"/>
  <c r="CI1038" i="12"/>
  <c r="CI1054" i="12"/>
  <c r="CI1067" i="12"/>
  <c r="BK1094" i="12"/>
  <c r="BE1108" i="12"/>
  <c r="BK1116" i="12"/>
  <c r="BW1092" i="12"/>
  <c r="BK923" i="12"/>
  <c r="BW931" i="12"/>
  <c r="CI939" i="12"/>
  <c r="CC1022" i="12"/>
  <c r="CO1031" i="12"/>
  <c r="BW1040" i="12"/>
  <c r="CC1063" i="12"/>
  <c r="CC1068" i="12"/>
  <c r="CC1082" i="12"/>
  <c r="BQ1091" i="12"/>
  <c r="CC1110" i="12"/>
  <c r="CC830" i="12"/>
  <c r="BW969" i="12"/>
  <c r="CI980" i="12"/>
  <c r="CO1001" i="12"/>
  <c r="BK1011" i="12"/>
  <c r="CI1026" i="12"/>
  <c r="CI1042" i="12"/>
  <c r="CI1058" i="12"/>
  <c r="BW1112" i="12"/>
  <c r="CO896" i="12"/>
  <c r="BK996" i="12"/>
  <c r="BQ1019" i="12"/>
  <c r="BK1028" i="12"/>
  <c r="BE1051" i="12"/>
  <c r="CI1059" i="12"/>
  <c r="CC1079" i="12"/>
  <c r="BK1087" i="12"/>
  <c r="CC1098" i="12"/>
  <c r="CO1107" i="12"/>
  <c r="CI1020" i="12"/>
  <c r="BQ1099" i="12"/>
  <c r="BW843" i="12"/>
  <c r="CO886" i="12"/>
  <c r="CI983" i="12"/>
  <c r="BE1003" i="12"/>
  <c r="BQ1026" i="12"/>
  <c r="BW1030" i="12"/>
  <c r="BW1059" i="12"/>
  <c r="BK1062" i="12"/>
  <c r="CC1072" i="12"/>
  <c r="CO1086" i="12"/>
  <c r="BW1090" i="12"/>
  <c r="BW1114" i="12"/>
  <c r="CO1123" i="12"/>
  <c r="BK598" i="12"/>
  <c r="CO1027" i="12"/>
  <c r="CC1087" i="12"/>
  <c r="CI985" i="12"/>
  <c r="BQ986" i="12"/>
  <c r="CC1039" i="12"/>
  <c r="CI1047" i="12"/>
  <c r="CO1055" i="12"/>
  <c r="BK1064" i="12"/>
  <c r="CI1076" i="12"/>
  <c r="BQ1083" i="12"/>
  <c r="CO1095" i="12"/>
  <c r="BK1104" i="12"/>
  <c r="CO1120" i="12"/>
  <c r="CO858" i="12"/>
  <c r="CO980" i="12"/>
  <c r="BK986" i="12"/>
  <c r="CI23" i="12"/>
  <c r="CI1052" i="12"/>
  <c r="BK1080" i="12"/>
  <c r="CI225" i="12"/>
  <c r="BK244" i="12"/>
  <c r="CC240" i="12"/>
  <c r="CC248" i="12"/>
  <c r="CI360" i="12"/>
  <c r="CO350" i="12"/>
  <c r="BE328" i="12"/>
  <c r="CC308" i="12"/>
  <c r="BW320" i="12"/>
  <c r="CI481" i="12"/>
  <c r="CC407" i="12"/>
  <c r="BQ394" i="12"/>
  <c r="CO413" i="12"/>
  <c r="BQ497" i="12"/>
  <c r="BQ474" i="12"/>
  <c r="CO442" i="12"/>
  <c r="CI410" i="12"/>
  <c r="BE505" i="12"/>
  <c r="BQ541" i="12"/>
  <c r="BQ567" i="12"/>
  <c r="CC587" i="12"/>
  <c r="CC539" i="12"/>
  <c r="BW618" i="12"/>
  <c r="BW574" i="12"/>
  <c r="CC640" i="12"/>
  <c r="BW620" i="12"/>
  <c r="CI590" i="12"/>
  <c r="BW583" i="12"/>
  <c r="BK644" i="12"/>
  <c r="BQ698" i="12"/>
  <c r="BQ675" i="12"/>
  <c r="CO666" i="12"/>
  <c r="BQ523" i="12"/>
  <c r="CI853" i="12"/>
  <c r="CI762" i="12"/>
  <c r="CC850" i="12"/>
  <c r="BK766" i="12"/>
  <c r="BW814" i="12"/>
  <c r="BW823" i="12"/>
  <c r="BE827" i="12"/>
  <c r="BQ74" i="12"/>
  <c r="CO135" i="12"/>
  <c r="BW102" i="12"/>
  <c r="CI167" i="12"/>
  <c r="BQ142" i="12"/>
  <c r="BQ161" i="12"/>
  <c r="BW121" i="12"/>
  <c r="BQ207" i="12"/>
  <c r="BE208" i="12"/>
  <c r="BW173" i="12"/>
  <c r="CI317" i="12"/>
  <c r="BQ220" i="12"/>
  <c r="CI258" i="12"/>
  <c r="CI364" i="12"/>
  <c r="BW281" i="12"/>
  <c r="CC276" i="12"/>
  <c r="CI262" i="12"/>
  <c r="BK300" i="12"/>
  <c r="CI346" i="12"/>
  <c r="BK347" i="12"/>
  <c r="BQ393" i="12"/>
  <c r="CC401" i="12"/>
  <c r="CI332" i="12"/>
  <c r="CC399" i="12"/>
  <c r="CC391" i="12"/>
  <c r="BW442" i="12"/>
  <c r="BQ33" i="12"/>
  <c r="BW10" i="12"/>
  <c r="CO14" i="12"/>
  <c r="CC80" i="12"/>
  <c r="CI106" i="12"/>
  <c r="CI96" i="12"/>
  <c r="CI49" i="12"/>
  <c r="CO104" i="12"/>
  <c r="BE150" i="12"/>
  <c r="CI143" i="12"/>
  <c r="CO118" i="12"/>
  <c r="BW100" i="12"/>
  <c r="CO161" i="12"/>
  <c r="BK157" i="12"/>
  <c r="BQ177" i="12"/>
  <c r="CI222" i="12"/>
  <c r="BK216" i="12"/>
  <c r="BW204" i="12"/>
  <c r="CC225" i="12"/>
  <c r="CO26" i="12"/>
  <c r="CO15" i="12"/>
  <c r="BK10" i="12"/>
  <c r="CO21" i="12"/>
  <c r="CO43" i="12"/>
  <c r="BK64" i="12"/>
  <c r="CC63" i="12"/>
  <c r="BK96" i="12"/>
  <c r="CC62" i="12"/>
  <c r="CO74" i="12"/>
  <c r="CI90" i="12"/>
  <c r="CI151" i="12"/>
  <c r="BQ118" i="12"/>
  <c r="BQ141" i="12"/>
  <c r="BQ40" i="12"/>
  <c r="BK47" i="12"/>
  <c r="BQ43" i="12"/>
  <c r="BK61" i="12"/>
  <c r="BQ67" i="12"/>
  <c r="BW54" i="12"/>
  <c r="CO48" i="12"/>
  <c r="BE63" i="12"/>
  <c r="CO41" i="12"/>
  <c r="BQ49" i="12"/>
  <c r="BK117" i="12"/>
  <c r="CO163" i="12"/>
  <c r="BW107" i="12"/>
  <c r="BK177" i="12"/>
  <c r="BW170" i="12"/>
  <c r="BK205" i="12"/>
  <c r="BQ274" i="12"/>
  <c r="CC29" i="12"/>
  <c r="BE25" i="12"/>
  <c r="BE17" i="12"/>
  <c r="BW15" i="12"/>
  <c r="BQ27" i="12"/>
  <c r="BQ10" i="12"/>
  <c r="BE44" i="12"/>
  <c r="CO68" i="12"/>
  <c r="BE67" i="12"/>
  <c r="BK72" i="12"/>
  <c r="BK54" i="12"/>
  <c r="BK48" i="12"/>
  <c r="CO66" i="12"/>
  <c r="BW63" i="12"/>
  <c r="BQ83" i="12"/>
  <c r="CO112" i="12"/>
  <c r="BQ41" i="12"/>
  <c r="CO98" i="12"/>
  <c r="CI140" i="12"/>
  <c r="BW94" i="12"/>
  <c r="CO110" i="12"/>
  <c r="CO62" i="12"/>
  <c r="CI104" i="12"/>
  <c r="BK74" i="12"/>
  <c r="BK131" i="12"/>
  <c r="CO137" i="12"/>
  <c r="BQ163" i="12"/>
  <c r="BE181" i="12"/>
  <c r="CI102" i="12"/>
  <c r="CI115" i="12"/>
  <c r="BQ134" i="12"/>
  <c r="CI9" i="12"/>
  <c r="CO18" i="12"/>
  <c r="BK19" i="12"/>
  <c r="CI17" i="12"/>
  <c r="BK44" i="12"/>
  <c r="BW14" i="12"/>
  <c r="CO61" i="12"/>
  <c r="BW43" i="12"/>
  <c r="BQ51" i="12"/>
  <c r="BW68" i="12"/>
  <c r="CC67" i="12"/>
  <c r="CI92" i="12"/>
  <c r="BW72" i="12"/>
  <c r="CO54" i="12"/>
  <c r="BQ48" i="12"/>
  <c r="BW60" i="12"/>
  <c r="BQ66" i="12"/>
  <c r="CI58" i="12"/>
  <c r="CO79" i="12"/>
  <c r="CO116" i="12"/>
  <c r="CC41" i="12"/>
  <c r="CO82" i="12"/>
  <c r="CO91" i="12"/>
  <c r="BK98" i="12"/>
  <c r="CI154" i="12"/>
  <c r="BW95" i="12"/>
  <c r="CC110" i="12"/>
  <c r="BQ62" i="12"/>
  <c r="CC133" i="12"/>
  <c r="CC169" i="12"/>
  <c r="BW147" i="12"/>
  <c r="CC102" i="12"/>
  <c r="BK115" i="12"/>
  <c r="CO134" i="12"/>
  <c r="CC145" i="12"/>
  <c r="BQ145" i="12"/>
  <c r="BW141" i="12"/>
  <c r="CC165" i="12"/>
  <c r="BQ130" i="12"/>
  <c r="CO153" i="12"/>
  <c r="CC175" i="12"/>
  <c r="CI201" i="12"/>
  <c r="BQ119" i="12"/>
  <c r="BW159" i="12"/>
  <c r="CI174" i="12"/>
  <c r="CC231" i="12"/>
  <c r="BQ170" i="12"/>
  <c r="BW155" i="12"/>
  <c r="BW122" i="12"/>
  <c r="CI146" i="12"/>
  <c r="CI113" i="12"/>
  <c r="CO217" i="12"/>
  <c r="BQ121" i="12"/>
  <c r="BK184" i="12"/>
  <c r="CC196" i="12"/>
  <c r="CC180" i="12"/>
  <c r="CC200" i="12"/>
  <c r="BE179" i="12"/>
  <c r="CC178" i="12"/>
  <c r="BQ186" i="12"/>
  <c r="BW208" i="12"/>
  <c r="CC213" i="12"/>
  <c r="CI218" i="12"/>
  <c r="CO245" i="12"/>
  <c r="BE190" i="12"/>
  <c r="BW212" i="12"/>
  <c r="CO193" i="12"/>
  <c r="BQ229" i="12"/>
  <c r="CI305" i="12"/>
  <c r="CI337" i="12"/>
  <c r="BK233" i="12"/>
  <c r="BK220" i="12"/>
  <c r="CC236" i="12"/>
  <c r="BW243" i="12"/>
  <c r="BK249" i="12"/>
  <c r="BK256" i="12"/>
  <c r="BE243" i="12"/>
  <c r="BQ253" i="12"/>
  <c r="BE261" i="12"/>
  <c r="CO230" i="12"/>
  <c r="BE268" i="12"/>
  <c r="BE272" i="12"/>
  <c r="BK232" i="12"/>
  <c r="BQ290" i="12"/>
  <c r="CI306" i="12"/>
  <c r="BE348" i="12"/>
  <c r="CI384" i="12"/>
  <c r="BE254" i="12"/>
  <c r="BQ310" i="12"/>
  <c r="CO326" i="12"/>
  <c r="BK345" i="12"/>
  <c r="BK274" i="12"/>
  <c r="BQ322" i="12"/>
  <c r="BK252" i="12"/>
  <c r="BE265" i="12"/>
  <c r="BK284" i="12"/>
  <c r="BW292" i="12"/>
  <c r="BQ302" i="12"/>
  <c r="BQ257" i="12"/>
  <c r="BW274" i="12"/>
  <c r="CC322" i="12"/>
  <c r="CC344" i="12"/>
  <c r="BW260" i="12"/>
  <c r="BE353" i="12"/>
  <c r="CO365" i="12"/>
  <c r="BQ273" i="12"/>
  <c r="CO385" i="12"/>
  <c r="BQ304" i="12"/>
  <c r="CC409" i="12"/>
  <c r="BQ418" i="12"/>
  <c r="CI441" i="12"/>
  <c r="CI473" i="12"/>
  <c r="CC324" i="12"/>
  <c r="BE332" i="12"/>
  <c r="BW375" i="12"/>
  <c r="BE379" i="12"/>
  <c r="CO405" i="12"/>
  <c r="BQ359" i="12"/>
  <c r="CI408" i="12"/>
  <c r="CI394" i="12"/>
  <c r="CC415" i="12"/>
  <c r="CI446" i="12"/>
  <c r="BK468" i="12"/>
  <c r="CO480" i="12"/>
  <c r="CC496" i="12"/>
  <c r="CI381" i="12"/>
  <c r="BQ391" i="12"/>
  <c r="BK438" i="12"/>
  <c r="BQ450" i="12"/>
  <c r="BW468" i="12"/>
  <c r="BE484" i="12"/>
  <c r="CO430" i="12"/>
  <c r="BQ446" i="12"/>
  <c r="CO462" i="12"/>
  <c r="CC488" i="12"/>
  <c r="BQ434" i="12"/>
  <c r="CO458" i="12"/>
  <c r="CI485" i="12"/>
  <c r="CC410" i="12"/>
  <c r="BQ426" i="12"/>
  <c r="CC432" i="12"/>
  <c r="CC442" i="12"/>
  <c r="BK456" i="12"/>
  <c r="CC420" i="12"/>
  <c r="BQ478" i="12"/>
  <c r="BW503" i="12"/>
  <c r="CO519" i="12"/>
  <c r="CO539" i="12"/>
  <c r="BQ553" i="12"/>
  <c r="CO586" i="12"/>
  <c r="BQ466" i="12"/>
  <c r="BK503" i="12"/>
  <c r="CI521" i="12"/>
  <c r="BW541" i="12"/>
  <c r="CC575" i="12"/>
  <c r="CO585" i="12"/>
  <c r="CC677" i="12"/>
  <c r="CO537" i="12"/>
  <c r="BW436" i="12"/>
  <c r="CO483" i="12"/>
  <c r="BQ494" i="12"/>
  <c r="BW444" i="12"/>
  <c r="CO499" i="12"/>
  <c r="CC507" i="12"/>
  <c r="BQ559" i="12"/>
  <c r="BE515" i="12"/>
  <c r="CC535" i="12"/>
  <c r="BQ545" i="12"/>
  <c r="BQ586" i="12"/>
  <c r="BE595" i="12"/>
  <c r="CO557" i="12"/>
  <c r="BW578" i="12"/>
  <c r="CO610" i="12"/>
  <c r="CO615" i="12"/>
  <c r="CI640" i="12"/>
  <c r="CI646" i="12"/>
  <c r="CI529" i="12"/>
  <c r="BQ574" i="12"/>
  <c r="CI600" i="12"/>
  <c r="BK606" i="12"/>
  <c r="BW639" i="12"/>
  <c r="BK655" i="12"/>
  <c r="BK664" i="12"/>
  <c r="CC676" i="12"/>
  <c r="CI620" i="12"/>
  <c r="CI626" i="12"/>
  <c r="CC611" i="12"/>
  <c r="CO631" i="12"/>
  <c r="CO543" i="12"/>
  <c r="CC608" i="12"/>
  <c r="BQ626" i="12"/>
  <c r="CO642" i="12"/>
  <c r="BQ549" i="12"/>
  <c r="CC571" i="12"/>
  <c r="CI602" i="12"/>
  <c r="CO607" i="12"/>
  <c r="BW630" i="12"/>
  <c r="CC627" i="12"/>
  <c r="BQ652" i="12"/>
  <c r="BW696" i="12"/>
  <c r="CC708" i="12"/>
  <c r="CI724" i="12"/>
  <c r="BW746" i="12"/>
  <c r="BW581" i="12"/>
  <c r="BK675" i="12"/>
  <c r="CO738" i="12"/>
  <c r="CC872" i="12"/>
  <c r="BW700" i="12"/>
  <c r="CC746" i="12"/>
  <c r="BQ651" i="12"/>
  <c r="BE742" i="12"/>
  <c r="CC632" i="12"/>
  <c r="CO662" i="12"/>
  <c r="CC670" i="12"/>
  <c r="CO700" i="12"/>
  <c r="BK581" i="12"/>
  <c r="BE635" i="12"/>
  <c r="CI698" i="12"/>
  <c r="CC722" i="12"/>
  <c r="CO748" i="12"/>
  <c r="BK523" i="12"/>
  <c r="BW658" i="12"/>
  <c r="CO718" i="12"/>
  <c r="CI753" i="12"/>
  <c r="BW790" i="12"/>
  <c r="BK819" i="12"/>
  <c r="BW826" i="12"/>
  <c r="CI891" i="12"/>
  <c r="CI914" i="12"/>
  <c r="CI946" i="12"/>
  <c r="CI978" i="12"/>
  <c r="BK762" i="12"/>
  <c r="BW766" i="12"/>
  <c r="BW778" i="12"/>
  <c r="BW799" i="12"/>
  <c r="CI807" i="12"/>
  <c r="CI813" i="12"/>
  <c r="BK854" i="12"/>
  <c r="CO740" i="12"/>
  <c r="BW753" i="12"/>
  <c r="BQ790" i="12"/>
  <c r="CI839" i="12"/>
  <c r="BK847" i="12"/>
  <c r="BK712" i="12"/>
  <c r="BW757" i="12"/>
  <c r="CC765" i="12"/>
  <c r="CI775" i="12"/>
  <c r="BW781" i="12"/>
  <c r="BK814" i="12"/>
  <c r="BQ818" i="12"/>
  <c r="BQ826" i="12"/>
  <c r="BK831" i="12"/>
  <c r="CC760" i="12"/>
  <c r="BW795" i="12"/>
  <c r="BK801" i="12"/>
  <c r="BK809" i="12"/>
  <c r="CC821" i="12"/>
  <c r="BK841" i="12"/>
  <c r="BE855" i="12"/>
  <c r="BQ862" i="12"/>
  <c r="BQ874" i="12"/>
  <c r="CI783" i="12"/>
  <c r="BW789" i="12"/>
  <c r="CI823" i="12"/>
  <c r="BK833" i="12"/>
  <c r="BK654" i="12"/>
  <c r="CO760" i="12"/>
  <c r="BK771" i="12"/>
  <c r="BK811" i="12"/>
  <c r="BK817" i="12"/>
  <c r="CI794" i="12"/>
  <c r="CC879" i="12"/>
  <c r="BW911" i="12"/>
  <c r="BW925" i="12"/>
  <c r="CI945" i="12"/>
  <c r="CI959" i="12"/>
  <c r="CO973" i="12"/>
  <c r="CI988" i="12"/>
  <c r="BK769" i="12"/>
  <c r="CO907" i="12"/>
  <c r="BE949" i="12"/>
  <c r="BQ963" i="12"/>
  <c r="BK994" i="12"/>
  <c r="CI1006" i="12"/>
  <c r="CC1041" i="12"/>
  <c r="CC1077" i="12"/>
  <c r="CC1121" i="12"/>
  <c r="BE893" i="12"/>
  <c r="BK897" i="12"/>
  <c r="CO911" i="12"/>
  <c r="BE989" i="12"/>
  <c r="BE805" i="12"/>
  <c r="BE933" i="12"/>
  <c r="BQ955" i="12"/>
  <c r="BE835" i="12"/>
  <c r="BK865" i="12"/>
  <c r="CO797" i="12"/>
  <c r="BE870" i="12"/>
  <c r="CI984" i="12"/>
  <c r="BK1008" i="12"/>
  <c r="CC791" i="12"/>
  <c r="BK990" i="12"/>
  <c r="CI998" i="12"/>
  <c r="CI1011" i="12"/>
  <c r="BW1019" i="12"/>
  <c r="BK1022" i="12"/>
  <c r="BK1038" i="12"/>
  <c r="BE1052" i="12"/>
  <c r="BK1054" i="12"/>
  <c r="CI1068" i="12"/>
  <c r="BW1079" i="12"/>
  <c r="BW1082" i="12"/>
  <c r="CC1108" i="12"/>
  <c r="BE1119" i="12"/>
  <c r="CC923" i="12"/>
  <c r="BK931" i="12"/>
  <c r="BW939" i="12"/>
  <c r="CC1015" i="12"/>
  <c r="CI1024" i="12"/>
  <c r="BQ1031" i="12"/>
  <c r="BE1063" i="12"/>
  <c r="CC1075" i="12"/>
  <c r="CI1084" i="12"/>
  <c r="CC1103" i="12"/>
  <c r="CO830" i="12"/>
  <c r="BK969" i="12"/>
  <c r="CC1001" i="12"/>
  <c r="BW1011" i="12"/>
  <c r="BK1026" i="12"/>
  <c r="BK1042" i="12"/>
  <c r="BK1058" i="12"/>
  <c r="BW1086" i="12"/>
  <c r="BK896" i="12"/>
  <c r="BW996" i="12"/>
  <c r="BW1028" i="12"/>
  <c r="CC1042" i="12"/>
  <c r="CO1051" i="12"/>
  <c r="CI1060" i="12"/>
  <c r="BE1079" i="12"/>
  <c r="CI1087" i="12"/>
  <c r="BK1099" i="12"/>
  <c r="BQ1107" i="12"/>
  <c r="BK1020" i="12"/>
  <c r="BQ886" i="12"/>
  <c r="BE983" i="12"/>
  <c r="CO1003" i="12"/>
  <c r="CO1026" i="12"/>
  <c r="CI1030" i="12"/>
  <c r="BW1087" i="12"/>
  <c r="CI1090" i="12"/>
  <c r="CI1114" i="12"/>
  <c r="BQ1123" i="12"/>
  <c r="BQ1027" i="12"/>
  <c r="BE1087" i="12"/>
  <c r="CI957" i="12"/>
  <c r="BQ985" i="12"/>
  <c r="CI1007" i="12"/>
  <c r="CC1030" i="12"/>
  <c r="BE1039" i="12"/>
  <c r="CI1048" i="12"/>
  <c r="BQ1055" i="12"/>
  <c r="BW1064" i="12"/>
  <c r="BK1076" i="12"/>
  <c r="BQ1095" i="12"/>
  <c r="BW1104" i="12"/>
  <c r="BQ858" i="12"/>
  <c r="BK980" i="12"/>
  <c r="BW1018" i="12"/>
  <c r="BW1050" i="12"/>
  <c r="BW23" i="12"/>
  <c r="CI1036" i="12"/>
  <c r="BK1052" i="12"/>
  <c r="BW1080" i="12"/>
  <c r="E44" i="35" l="1"/>
  <c r="B3" i="39" s="1"/>
  <c r="AC5" i="14"/>
  <c r="AC3" i="14"/>
  <c r="M4" i="14"/>
  <c r="O4" i="14" s="1"/>
  <c r="M5" i="14"/>
  <c r="O5" i="14" s="1"/>
  <c r="M6" i="14"/>
  <c r="O6" i="14" s="1"/>
  <c r="M7" i="14"/>
  <c r="O7" i="14" s="1"/>
  <c r="M8" i="14"/>
  <c r="O8" i="14" s="1"/>
  <c r="M9" i="14"/>
  <c r="O9" i="14" s="1"/>
  <c r="M10" i="14"/>
  <c r="O10" i="14" s="1"/>
  <c r="M11" i="14"/>
  <c r="O11" i="14" s="1"/>
  <c r="M12" i="14"/>
  <c r="O12" i="14" s="1"/>
  <c r="M13" i="14"/>
  <c r="O13" i="14" s="1"/>
  <c r="M14" i="14"/>
  <c r="O14" i="14" s="1"/>
  <c r="M15" i="14"/>
  <c r="O15" i="14" s="1"/>
  <c r="M16" i="14"/>
  <c r="O16" i="14" s="1"/>
  <c r="M17" i="14"/>
  <c r="O17" i="14" s="1"/>
  <c r="M18" i="14"/>
  <c r="O18" i="14" s="1"/>
  <c r="M19" i="14"/>
  <c r="O19" i="14" s="1"/>
  <c r="M20" i="14"/>
  <c r="O20" i="14" s="1"/>
  <c r="M21" i="14"/>
  <c r="O21" i="14" s="1"/>
  <c r="M22" i="14"/>
  <c r="O22" i="14" s="1"/>
  <c r="M23" i="14"/>
  <c r="O23" i="14" s="1"/>
  <c r="M24" i="14"/>
  <c r="O24" i="14" s="1"/>
  <c r="M25" i="14"/>
  <c r="O25" i="14" s="1"/>
  <c r="M26" i="14"/>
  <c r="O26" i="14" s="1"/>
  <c r="M27" i="14"/>
  <c r="O27" i="14" s="1"/>
  <c r="M28" i="14"/>
  <c r="O28" i="14" s="1"/>
  <c r="M29" i="14"/>
  <c r="O29" i="14" s="1"/>
  <c r="M30" i="14"/>
  <c r="O30" i="14" s="1"/>
  <c r="M31" i="14"/>
  <c r="O31" i="14" s="1"/>
  <c r="M32" i="14"/>
  <c r="O32" i="14" s="1"/>
  <c r="M33" i="14"/>
  <c r="O33" i="14" s="1"/>
  <c r="M34" i="14"/>
  <c r="O34" i="14" s="1"/>
  <c r="M35" i="14"/>
  <c r="O35" i="14" s="1"/>
  <c r="M36" i="14"/>
  <c r="O36" i="14" s="1"/>
  <c r="M37" i="14"/>
  <c r="O37" i="14" s="1"/>
  <c r="M38" i="14"/>
  <c r="O38" i="14" s="1"/>
  <c r="M39" i="14"/>
  <c r="O39" i="14" s="1"/>
  <c r="M40" i="14"/>
  <c r="O40" i="14" s="1"/>
  <c r="M41" i="14"/>
  <c r="O41" i="14" s="1"/>
  <c r="M42" i="14"/>
  <c r="O42" i="14" s="1"/>
  <c r="M43" i="14"/>
  <c r="O43" i="14" s="1"/>
  <c r="M44" i="14"/>
  <c r="O44" i="14" s="1"/>
  <c r="M45" i="14"/>
  <c r="O45" i="14" s="1"/>
  <c r="M46" i="14"/>
  <c r="O46" i="14" s="1"/>
  <c r="M47" i="14"/>
  <c r="O47" i="14" s="1"/>
  <c r="M48" i="14"/>
  <c r="O48" i="14" s="1"/>
  <c r="M49" i="14"/>
  <c r="O49" i="14" s="1"/>
  <c r="M50" i="14"/>
  <c r="O50" i="14" s="1"/>
  <c r="M51" i="14"/>
  <c r="O51" i="14" s="1"/>
  <c r="M52" i="14"/>
  <c r="O52" i="14" s="1"/>
  <c r="M53" i="14"/>
  <c r="O53" i="14" s="1"/>
  <c r="M54" i="14"/>
  <c r="O54" i="14" s="1"/>
  <c r="M55" i="14"/>
  <c r="O55" i="14" s="1"/>
  <c r="M56" i="14"/>
  <c r="O56" i="14" s="1"/>
  <c r="M57" i="14"/>
  <c r="O57" i="14" s="1"/>
  <c r="M58" i="14"/>
  <c r="O58" i="14" s="1"/>
  <c r="M59" i="14"/>
  <c r="O59" i="14" s="1"/>
  <c r="M60" i="14"/>
  <c r="O60" i="14" s="1"/>
  <c r="M61" i="14"/>
  <c r="O61" i="14" s="1"/>
  <c r="M62" i="14"/>
  <c r="O62" i="14" s="1"/>
  <c r="M63" i="14"/>
  <c r="O63" i="14" s="1"/>
  <c r="M64" i="14"/>
  <c r="O64" i="14" s="1"/>
  <c r="M65" i="14"/>
  <c r="O65" i="14" s="1"/>
  <c r="M66" i="14"/>
  <c r="O66" i="14" s="1"/>
  <c r="M67" i="14"/>
  <c r="O67" i="14" s="1"/>
  <c r="M68" i="14"/>
  <c r="O68" i="14" s="1"/>
  <c r="M69" i="14"/>
  <c r="O69" i="14" s="1"/>
  <c r="M70" i="14"/>
  <c r="O70" i="14" s="1"/>
  <c r="M71" i="14"/>
  <c r="O71" i="14" s="1"/>
  <c r="M72" i="14"/>
  <c r="O72" i="14" s="1"/>
  <c r="M73" i="14"/>
  <c r="O73" i="14" s="1"/>
  <c r="M74" i="14"/>
  <c r="O74" i="14" s="1"/>
  <c r="M75" i="14"/>
  <c r="O75" i="14" s="1"/>
  <c r="M76" i="14"/>
  <c r="O76" i="14" s="1"/>
  <c r="M77" i="14"/>
  <c r="O77" i="14" s="1"/>
  <c r="M78" i="14"/>
  <c r="O78" i="14" s="1"/>
  <c r="M79" i="14"/>
  <c r="O79" i="14" s="1"/>
  <c r="M80" i="14"/>
  <c r="O80" i="14" s="1"/>
  <c r="M81" i="14"/>
  <c r="O81" i="14" s="1"/>
  <c r="M82" i="14"/>
  <c r="O82" i="14" s="1"/>
  <c r="M83" i="14"/>
  <c r="O83" i="14" s="1"/>
  <c r="M84" i="14"/>
  <c r="O84" i="14" s="1"/>
  <c r="M85" i="14"/>
  <c r="O85" i="14" s="1"/>
  <c r="M86" i="14"/>
  <c r="O86" i="14" s="1"/>
  <c r="M87" i="14"/>
  <c r="O87" i="14" s="1"/>
  <c r="M88" i="14"/>
  <c r="O88" i="14" s="1"/>
  <c r="M89" i="14"/>
  <c r="O89" i="14" s="1"/>
  <c r="M90" i="14"/>
  <c r="O90" i="14" s="1"/>
  <c r="M91" i="14"/>
  <c r="O91" i="14" s="1"/>
  <c r="M92" i="14"/>
  <c r="O92" i="14" s="1"/>
  <c r="M93" i="14"/>
  <c r="O93" i="14" s="1"/>
  <c r="M94" i="14"/>
  <c r="O94" i="14" s="1"/>
  <c r="M95" i="14"/>
  <c r="O95" i="14" s="1"/>
  <c r="M96" i="14"/>
  <c r="O96" i="14" s="1"/>
  <c r="M97" i="14"/>
  <c r="O97" i="14" s="1"/>
  <c r="M98" i="14"/>
  <c r="O98" i="14" s="1"/>
  <c r="M99" i="14"/>
  <c r="O99" i="14" s="1"/>
  <c r="M100" i="14"/>
  <c r="O100" i="14" s="1"/>
  <c r="M101" i="14"/>
  <c r="O101" i="14" s="1"/>
  <c r="M102" i="14"/>
  <c r="O102" i="14" s="1"/>
  <c r="M103" i="14"/>
  <c r="O103" i="14" s="1"/>
  <c r="M104" i="14"/>
  <c r="O104" i="14" s="1"/>
  <c r="M105" i="14"/>
  <c r="O105" i="14" s="1"/>
  <c r="M106" i="14"/>
  <c r="O106" i="14" s="1"/>
  <c r="M107" i="14"/>
  <c r="O107" i="14" s="1"/>
  <c r="M108" i="14"/>
  <c r="O108" i="14" s="1"/>
  <c r="M109" i="14"/>
  <c r="O109" i="14" s="1"/>
  <c r="M110" i="14"/>
  <c r="O110" i="14" s="1"/>
  <c r="M111" i="14"/>
  <c r="O111" i="14" s="1"/>
  <c r="M112" i="14"/>
  <c r="O112" i="14" s="1"/>
  <c r="M113" i="14"/>
  <c r="O113" i="14" s="1"/>
  <c r="M114" i="14"/>
  <c r="O114" i="14" s="1"/>
  <c r="M115" i="14"/>
  <c r="O115" i="14" s="1"/>
  <c r="M116" i="14"/>
  <c r="O116" i="14" s="1"/>
  <c r="M117" i="14"/>
  <c r="O117" i="14" s="1"/>
  <c r="M118" i="14"/>
  <c r="O118" i="14" s="1"/>
  <c r="M119" i="14"/>
  <c r="O119" i="14" s="1"/>
  <c r="M120" i="14"/>
  <c r="O120" i="14" s="1"/>
  <c r="M121" i="14"/>
  <c r="O121" i="14" s="1"/>
  <c r="M122" i="14"/>
  <c r="O122" i="14" s="1"/>
  <c r="M123" i="14"/>
  <c r="O123" i="14" s="1"/>
  <c r="M124" i="14"/>
  <c r="O124" i="14" s="1"/>
  <c r="M125" i="14"/>
  <c r="O125" i="14" s="1"/>
  <c r="M126" i="14"/>
  <c r="O126" i="14" s="1"/>
  <c r="M127" i="14"/>
  <c r="O127" i="14" s="1"/>
  <c r="M128" i="14"/>
  <c r="O128" i="14" s="1"/>
  <c r="M129" i="14"/>
  <c r="O129" i="14" s="1"/>
  <c r="M130" i="14"/>
  <c r="O130" i="14" s="1"/>
  <c r="M131" i="14"/>
  <c r="O131" i="14" s="1"/>
  <c r="M132" i="14"/>
  <c r="O132" i="14" s="1"/>
  <c r="M133" i="14"/>
  <c r="O133" i="14" s="1"/>
  <c r="M134" i="14"/>
  <c r="O134" i="14" s="1"/>
  <c r="M135" i="14"/>
  <c r="O135" i="14" s="1"/>
  <c r="M136" i="14"/>
  <c r="O136" i="14" s="1"/>
  <c r="M137" i="14"/>
  <c r="O137" i="14" s="1"/>
  <c r="M138" i="14"/>
  <c r="O138" i="14" s="1"/>
  <c r="M139" i="14"/>
  <c r="O139" i="14" s="1"/>
  <c r="M140" i="14"/>
  <c r="O140" i="14" s="1"/>
  <c r="M141" i="14"/>
  <c r="O141" i="14" s="1"/>
  <c r="M142" i="14"/>
  <c r="O142" i="14" s="1"/>
  <c r="M143" i="14"/>
  <c r="O143" i="14" s="1"/>
  <c r="M144" i="14"/>
  <c r="O144" i="14" s="1"/>
  <c r="M145" i="14"/>
  <c r="O145" i="14" s="1"/>
  <c r="M146" i="14"/>
  <c r="O146" i="14" s="1"/>
  <c r="M147" i="14"/>
  <c r="O147" i="14" s="1"/>
  <c r="M148" i="14"/>
  <c r="O148" i="14" s="1"/>
  <c r="M149" i="14"/>
  <c r="O149" i="14" s="1"/>
  <c r="M150" i="14"/>
  <c r="O150" i="14" s="1"/>
  <c r="M151" i="14"/>
  <c r="O151" i="14" s="1"/>
  <c r="M152" i="14"/>
  <c r="O152" i="14" s="1"/>
  <c r="M153" i="14"/>
  <c r="O153" i="14" s="1"/>
  <c r="M154" i="14"/>
  <c r="O154" i="14" s="1"/>
  <c r="M155" i="14"/>
  <c r="O155" i="14" s="1"/>
  <c r="M156" i="14"/>
  <c r="O156" i="14" s="1"/>
  <c r="M157" i="14"/>
  <c r="O157" i="14" s="1"/>
  <c r="M158" i="14"/>
  <c r="O158" i="14" s="1"/>
  <c r="M159" i="14"/>
  <c r="O159" i="14" s="1"/>
  <c r="M160" i="14"/>
  <c r="O160" i="14" s="1"/>
  <c r="M161" i="14"/>
  <c r="O161" i="14" s="1"/>
  <c r="M162" i="14"/>
  <c r="O162" i="14" s="1"/>
  <c r="M163" i="14"/>
  <c r="O163" i="14" s="1"/>
  <c r="M164" i="14"/>
  <c r="O164" i="14" s="1"/>
  <c r="M165" i="14"/>
  <c r="O165" i="14" s="1"/>
  <c r="M166" i="14"/>
  <c r="O166" i="14" s="1"/>
  <c r="M167" i="14"/>
  <c r="O167" i="14" s="1"/>
  <c r="M168" i="14"/>
  <c r="O168" i="14" s="1"/>
  <c r="M169" i="14"/>
  <c r="O169" i="14" s="1"/>
  <c r="M170" i="14"/>
  <c r="O170" i="14" s="1"/>
  <c r="M171" i="14"/>
  <c r="O171" i="14" s="1"/>
  <c r="M172" i="14"/>
  <c r="O172" i="14" s="1"/>
  <c r="M173" i="14"/>
  <c r="O173" i="14" s="1"/>
  <c r="M174" i="14"/>
  <c r="O174" i="14" s="1"/>
  <c r="M175" i="14"/>
  <c r="O175" i="14" s="1"/>
  <c r="M176" i="14"/>
  <c r="O176" i="14" s="1"/>
  <c r="M177" i="14"/>
  <c r="O177" i="14" s="1"/>
  <c r="M178" i="14"/>
  <c r="O178" i="14" s="1"/>
  <c r="M179" i="14"/>
  <c r="O179" i="14" s="1"/>
  <c r="M180" i="14"/>
  <c r="O180" i="14" s="1"/>
  <c r="M181" i="14"/>
  <c r="O181" i="14" s="1"/>
  <c r="M182" i="14"/>
  <c r="O182" i="14" s="1"/>
  <c r="M183" i="14"/>
  <c r="O183" i="14" s="1"/>
  <c r="M184" i="14"/>
  <c r="O184" i="14" s="1"/>
  <c r="M185" i="14"/>
  <c r="O185" i="14" s="1"/>
  <c r="M186" i="14"/>
  <c r="O186" i="14" s="1"/>
  <c r="M187" i="14"/>
  <c r="O187" i="14" s="1"/>
  <c r="M188" i="14"/>
  <c r="O188" i="14" s="1"/>
  <c r="M189" i="14"/>
  <c r="O189" i="14" s="1"/>
  <c r="M190" i="14"/>
  <c r="O190" i="14" s="1"/>
  <c r="M191" i="14"/>
  <c r="O191" i="14" s="1"/>
  <c r="M192" i="14"/>
  <c r="O192" i="14" s="1"/>
  <c r="M193" i="14"/>
  <c r="O193" i="14" s="1"/>
  <c r="M194" i="14"/>
  <c r="O194" i="14" s="1"/>
  <c r="M195" i="14"/>
  <c r="O195" i="14" s="1"/>
  <c r="M196" i="14"/>
  <c r="O196" i="14" s="1"/>
  <c r="M197" i="14"/>
  <c r="O197" i="14" s="1"/>
  <c r="M198" i="14"/>
  <c r="O198" i="14" s="1"/>
  <c r="M199" i="14"/>
  <c r="O199" i="14" s="1"/>
  <c r="M200" i="14"/>
  <c r="O200" i="14" s="1"/>
  <c r="M201" i="14"/>
  <c r="O201" i="14" s="1"/>
  <c r="M202" i="14"/>
  <c r="O202" i="14" s="1"/>
  <c r="M203" i="14"/>
  <c r="O203" i="14" s="1"/>
  <c r="M204" i="14"/>
  <c r="O204" i="14" s="1"/>
  <c r="M205" i="14"/>
  <c r="O205" i="14" s="1"/>
  <c r="M206" i="14"/>
  <c r="O206" i="14" s="1"/>
  <c r="M207" i="14"/>
  <c r="O207" i="14" s="1"/>
  <c r="M208" i="14"/>
  <c r="O208" i="14" s="1"/>
  <c r="M209" i="14"/>
  <c r="O209" i="14" s="1"/>
  <c r="M210" i="14"/>
  <c r="O210" i="14" s="1"/>
  <c r="M211" i="14"/>
  <c r="O211" i="14" s="1"/>
  <c r="M212" i="14"/>
  <c r="O212" i="14" s="1"/>
  <c r="M213" i="14"/>
  <c r="O213" i="14" s="1"/>
  <c r="M214" i="14"/>
  <c r="O214" i="14" s="1"/>
  <c r="M215" i="14"/>
  <c r="O215" i="14" s="1"/>
  <c r="M216" i="14"/>
  <c r="O216" i="14" s="1"/>
  <c r="M217" i="14"/>
  <c r="O217" i="14" s="1"/>
  <c r="M218" i="14"/>
  <c r="O218" i="14" s="1"/>
  <c r="M219" i="14"/>
  <c r="O219" i="14" s="1"/>
  <c r="M220" i="14"/>
  <c r="O220" i="14" s="1"/>
  <c r="M221" i="14"/>
  <c r="O221" i="14" s="1"/>
  <c r="M222" i="14"/>
  <c r="O222" i="14" s="1"/>
  <c r="M223" i="14"/>
  <c r="O223" i="14" s="1"/>
  <c r="M224" i="14"/>
  <c r="O224" i="14" s="1"/>
  <c r="M225" i="14"/>
  <c r="O225" i="14" s="1"/>
  <c r="M226" i="14"/>
  <c r="O226" i="14" s="1"/>
  <c r="M227" i="14"/>
  <c r="O227" i="14" s="1"/>
  <c r="M228" i="14"/>
  <c r="O228" i="14" s="1"/>
  <c r="M229" i="14"/>
  <c r="O229" i="14" s="1"/>
  <c r="M230" i="14"/>
  <c r="O230" i="14" s="1"/>
  <c r="M231" i="14"/>
  <c r="O231" i="14" s="1"/>
  <c r="M232" i="14"/>
  <c r="O232" i="14" s="1"/>
  <c r="M233" i="14"/>
  <c r="O233" i="14" s="1"/>
  <c r="M234" i="14"/>
  <c r="O234" i="14" s="1"/>
  <c r="M235" i="14"/>
  <c r="O235" i="14" s="1"/>
  <c r="M236" i="14"/>
  <c r="O236" i="14" s="1"/>
  <c r="M237" i="14"/>
  <c r="O237" i="14" s="1"/>
  <c r="M238" i="14"/>
  <c r="O238" i="14" s="1"/>
  <c r="M239" i="14"/>
  <c r="O239" i="14" s="1"/>
  <c r="M240" i="14"/>
  <c r="O240" i="14" s="1"/>
  <c r="M241" i="14"/>
  <c r="O241" i="14" s="1"/>
  <c r="M242" i="14"/>
  <c r="O242" i="14" s="1"/>
  <c r="M243" i="14"/>
  <c r="O243" i="14" s="1"/>
  <c r="M244" i="14"/>
  <c r="O244" i="14" s="1"/>
  <c r="M245" i="14"/>
  <c r="O245" i="14" s="1"/>
  <c r="M246" i="14"/>
  <c r="O246" i="14" s="1"/>
  <c r="M247" i="14"/>
  <c r="O247" i="14" s="1"/>
  <c r="M248" i="14"/>
  <c r="O248" i="14" s="1"/>
  <c r="M249" i="14"/>
  <c r="O249" i="14" s="1"/>
  <c r="M250" i="14"/>
  <c r="O250" i="14" s="1"/>
  <c r="M251" i="14"/>
  <c r="O251" i="14" s="1"/>
  <c r="M252" i="14"/>
  <c r="O252" i="14" s="1"/>
  <c r="M253" i="14"/>
  <c r="O253" i="14" s="1"/>
  <c r="M254" i="14"/>
  <c r="O254" i="14" s="1"/>
  <c r="M255" i="14"/>
  <c r="O255" i="14" s="1"/>
  <c r="M256" i="14"/>
  <c r="O256" i="14" s="1"/>
  <c r="M257" i="14"/>
  <c r="O257" i="14" s="1"/>
  <c r="M258" i="14"/>
  <c r="O258" i="14" s="1"/>
  <c r="M259" i="14"/>
  <c r="O259" i="14" s="1"/>
  <c r="M260" i="14"/>
  <c r="O260" i="14" s="1"/>
  <c r="M261" i="14"/>
  <c r="O261" i="14" s="1"/>
  <c r="M262" i="14"/>
  <c r="O262" i="14" s="1"/>
  <c r="AE5" i="14"/>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CM7" i="12"/>
  <c r="CG7" i="12"/>
  <c r="CA7" i="12"/>
  <c r="BU7" i="12"/>
  <c r="BO7" i="12"/>
  <c r="BI7" i="12"/>
  <c r="BC7" i="12"/>
  <c r="B7" i="12"/>
  <c r="A7" i="12"/>
  <c r="H5" i="12"/>
  <c r="F3" i="12"/>
  <c r="CJ290" i="12" l="1"/>
  <c r="CK290" i="12" s="1"/>
  <c r="CL290" i="12" s="1"/>
  <c r="CJ810" i="12"/>
  <c r="CK810" i="12" s="1"/>
  <c r="CL810" i="12" s="1"/>
  <c r="CP247" i="12"/>
  <c r="CQ247" i="12" s="1"/>
  <c r="CR247" i="12" s="1"/>
  <c r="CD291" i="12"/>
  <c r="CE291" i="12" s="1"/>
  <c r="CF291" i="12" s="1"/>
  <c r="CD435" i="12"/>
  <c r="CE435" i="12" s="1"/>
  <c r="CF435" i="12" s="1"/>
  <c r="CD527" i="12"/>
  <c r="CE527" i="12" s="1"/>
  <c r="CF527" i="12" s="1"/>
  <c r="CD567" i="12"/>
  <c r="CE567" i="12" s="1"/>
  <c r="CF567" i="12" s="1"/>
  <c r="CD700" i="12"/>
  <c r="CE700" i="12" s="1"/>
  <c r="CF700" i="12" s="1"/>
  <c r="CD796" i="12"/>
  <c r="CE796" i="12" s="1"/>
  <c r="CF796" i="12" s="1"/>
  <c r="CD899" i="12"/>
  <c r="CE899" i="12" s="1"/>
  <c r="CF899" i="12" s="1"/>
  <c r="BX447" i="12"/>
  <c r="BY447" i="12" s="1"/>
  <c r="BZ447" i="12" s="1"/>
  <c r="BR447" i="12"/>
  <c r="BS447" i="12" s="1"/>
  <c r="BT447" i="12" s="1"/>
  <c r="BR636" i="12"/>
  <c r="BS636" i="12" s="1"/>
  <c r="BT636" i="12" s="1"/>
  <c r="BL94" i="12"/>
  <c r="BM94" i="12" s="1"/>
  <c r="BN94" i="12" s="1"/>
  <c r="BL508" i="12"/>
  <c r="BM508" i="12" s="1"/>
  <c r="BN508" i="12" s="1"/>
  <c r="BL726" i="12"/>
  <c r="BM726" i="12" s="1"/>
  <c r="BN726" i="12" s="1"/>
  <c r="BL942" i="12"/>
  <c r="BM942" i="12" s="1"/>
  <c r="BN942" i="12" s="1"/>
  <c r="BX24" i="12"/>
  <c r="BY24" i="12" s="1"/>
  <c r="BZ24" i="12" s="1"/>
  <c r="CP33" i="12"/>
  <c r="CQ33" i="12" s="1"/>
  <c r="CR33" i="12" s="1"/>
  <c r="BL45" i="12"/>
  <c r="BM45" i="12" s="1"/>
  <c r="BN45" i="12" s="1"/>
  <c r="BX76" i="12"/>
  <c r="BY76" i="12" s="1"/>
  <c r="BZ76" i="12" s="1"/>
  <c r="BL80" i="12"/>
  <c r="BM80" i="12" s="1"/>
  <c r="BN80" i="12" s="1"/>
  <c r="CJ80" i="12"/>
  <c r="CK80" i="12" s="1"/>
  <c r="CL80" i="12" s="1"/>
  <c r="BX84" i="12"/>
  <c r="BY84" i="12" s="1"/>
  <c r="BZ84" i="12" s="1"/>
  <c r="BR88" i="12"/>
  <c r="BS88" i="12" s="1"/>
  <c r="BT88" i="12" s="1"/>
  <c r="BL105" i="12"/>
  <c r="BM105" i="12" s="1"/>
  <c r="BN105" i="12" s="1"/>
  <c r="BL132" i="12"/>
  <c r="BM132" i="12" s="1"/>
  <c r="BN132" i="12" s="1"/>
  <c r="CJ132" i="12"/>
  <c r="CK132" i="12" s="1"/>
  <c r="CL132" i="12" s="1"/>
  <c r="CJ157" i="12"/>
  <c r="CK157" i="12" s="1"/>
  <c r="CL157" i="12" s="1"/>
  <c r="BF247" i="12"/>
  <c r="BG247" i="12" s="1"/>
  <c r="BH247" i="12" s="1"/>
  <c r="BX266" i="12"/>
  <c r="BY266" i="12" s="1"/>
  <c r="BZ266" i="12" s="1"/>
  <c r="BR285" i="12"/>
  <c r="BS285" i="12" s="1"/>
  <c r="BT285" i="12" s="1"/>
  <c r="BF296" i="12"/>
  <c r="BG296" i="12" s="1"/>
  <c r="BH296" i="12" s="1"/>
  <c r="BL299" i="12"/>
  <c r="BM299" i="12" s="1"/>
  <c r="BN299" i="12" s="1"/>
  <c r="CD305" i="12"/>
  <c r="CE305" i="12" s="1"/>
  <c r="CF305" i="12" s="1"/>
  <c r="BL307" i="12"/>
  <c r="BM307" i="12" s="1"/>
  <c r="BN307" i="12" s="1"/>
  <c r="BX338" i="12"/>
  <c r="BY338" i="12" s="1"/>
  <c r="BZ338" i="12" s="1"/>
  <c r="CJ370" i="12"/>
  <c r="CK370" i="12" s="1"/>
  <c r="CL370" i="12" s="1"/>
  <c r="BR443" i="12"/>
  <c r="BS443" i="12" s="1"/>
  <c r="BT443" i="12" s="1"/>
  <c r="BL447" i="12"/>
  <c r="BM447" i="12" s="1"/>
  <c r="BN447" i="12" s="1"/>
  <c r="BL450" i="12"/>
  <c r="BM450" i="12" s="1"/>
  <c r="BN450" i="12" s="1"/>
  <c r="CJ452" i="12"/>
  <c r="CK452" i="12" s="1"/>
  <c r="CL452" i="12" s="1"/>
  <c r="CJ456" i="12"/>
  <c r="CK456" i="12" s="1"/>
  <c r="CL456" i="12" s="1"/>
  <c r="BL473" i="12"/>
  <c r="BM473" i="12" s="1"/>
  <c r="BN473" i="12" s="1"/>
  <c r="CD477" i="12"/>
  <c r="CE477" i="12" s="1"/>
  <c r="CF477" i="12" s="1"/>
  <c r="BX480" i="12"/>
  <c r="BY480" i="12" s="1"/>
  <c r="BZ480" i="12" s="1"/>
  <c r="BL491" i="12"/>
  <c r="BM491" i="12" s="1"/>
  <c r="BN491" i="12" s="1"/>
  <c r="BR504" i="12"/>
  <c r="BS504" i="12" s="1"/>
  <c r="BT504" i="12" s="1"/>
  <c r="BL509" i="12"/>
  <c r="BM509" i="12" s="1"/>
  <c r="BN509" i="12" s="1"/>
  <c r="BX518" i="12"/>
  <c r="BY518" i="12" s="1"/>
  <c r="BZ518" i="12" s="1"/>
  <c r="BL528" i="12"/>
  <c r="BM528" i="12" s="1"/>
  <c r="BN528" i="12" s="1"/>
  <c r="CJ531" i="12"/>
  <c r="CK531" i="12" s="1"/>
  <c r="CL531" i="12" s="1"/>
  <c r="BR532" i="12"/>
  <c r="BS532" i="12" s="1"/>
  <c r="BT532" i="12" s="1"/>
  <c r="BL536" i="12"/>
  <c r="BM536" i="12" s="1"/>
  <c r="BN536" i="12" s="1"/>
  <c r="BR538" i="12"/>
  <c r="BS538" i="12" s="1"/>
  <c r="BT538" i="12" s="1"/>
  <c r="BR540" i="12"/>
  <c r="BS540" i="12" s="1"/>
  <c r="BT540" i="12" s="1"/>
  <c r="CP540" i="12"/>
  <c r="CQ540" i="12" s="1"/>
  <c r="CR540" i="12" s="1"/>
  <c r="BX577" i="12"/>
  <c r="BY577" i="12" s="1"/>
  <c r="BZ577" i="12" s="1"/>
  <c r="BL619" i="12"/>
  <c r="BM619" i="12" s="1"/>
  <c r="BN619" i="12" s="1"/>
  <c r="CD621" i="12"/>
  <c r="CE621" i="12" s="1"/>
  <c r="CF621" i="12" s="1"/>
  <c r="BF643" i="12"/>
  <c r="BG643" i="12" s="1"/>
  <c r="BH643" i="12" s="1"/>
  <c r="CJ643" i="12"/>
  <c r="CK643" i="12" s="1"/>
  <c r="CL643" i="12" s="1"/>
  <c r="BF659" i="12"/>
  <c r="BG659" i="12" s="1"/>
  <c r="BH659" i="12" s="1"/>
  <c r="CJ659" i="12"/>
  <c r="CK659" i="12" s="1"/>
  <c r="CL659" i="12" s="1"/>
  <c r="BL699" i="12"/>
  <c r="BM699" i="12" s="1"/>
  <c r="BN699" i="12" s="1"/>
  <c r="CJ699" i="12"/>
  <c r="CK699" i="12" s="1"/>
  <c r="CL699" i="12" s="1"/>
  <c r="BX732" i="12"/>
  <c r="BY732" i="12" s="1"/>
  <c r="BZ732" i="12" s="1"/>
  <c r="BF734" i="12"/>
  <c r="BG734" i="12" s="1"/>
  <c r="BH734" i="12" s="1"/>
  <c r="BL739" i="12"/>
  <c r="BM739" i="12" s="1"/>
  <c r="BN739" i="12" s="1"/>
  <c r="CJ741" i="12"/>
  <c r="CK741" i="12" s="1"/>
  <c r="CL741" i="12" s="1"/>
  <c r="BF750" i="12"/>
  <c r="BG750" i="12" s="1"/>
  <c r="BH750" i="12" s="1"/>
  <c r="CD772" i="12"/>
  <c r="CE772" i="12" s="1"/>
  <c r="CF772" i="12" s="1"/>
  <c r="CP780" i="12"/>
  <c r="CQ780" i="12" s="1"/>
  <c r="CR780" i="12" s="1"/>
  <c r="BL786" i="12"/>
  <c r="BM786" i="12" s="1"/>
  <c r="BN786" i="12" s="1"/>
  <c r="BR792" i="12"/>
  <c r="BS792" i="12" s="1"/>
  <c r="BT792" i="12" s="1"/>
  <c r="BF798" i="12"/>
  <c r="BG798" i="12" s="1"/>
  <c r="BH798" i="12" s="1"/>
  <c r="BF800" i="12"/>
  <c r="BG800" i="12" s="1"/>
  <c r="BH800" i="12" s="1"/>
  <c r="BF812" i="12"/>
  <c r="BG812" i="12" s="1"/>
  <c r="BH812" i="12" s="1"/>
  <c r="BR816" i="12"/>
  <c r="BS816" i="12" s="1"/>
  <c r="BT816" i="12" s="1"/>
  <c r="BR820" i="12"/>
  <c r="BS820" i="12" s="1"/>
  <c r="BT820" i="12" s="1"/>
  <c r="BF822" i="12"/>
  <c r="BG822" i="12" s="1"/>
  <c r="BH822" i="12" s="1"/>
  <c r="CJ838" i="12"/>
  <c r="CK838" i="12" s="1"/>
  <c r="CL838" i="12" s="1"/>
  <c r="BX840" i="12"/>
  <c r="BY840" i="12" s="1"/>
  <c r="BZ840" i="12" s="1"/>
  <c r="BR848" i="12"/>
  <c r="BS848" i="12" s="1"/>
  <c r="BT848" i="12" s="1"/>
  <c r="CJ846" i="12"/>
  <c r="CK846" i="12" s="1"/>
  <c r="CL846" i="12" s="1"/>
  <c r="CP285" i="12"/>
  <c r="CQ285" i="12" s="1"/>
  <c r="CR285" i="12" s="1"/>
  <c r="CD294" i="12"/>
  <c r="CE294" i="12" s="1"/>
  <c r="CF294" i="12" s="1"/>
  <c r="CD443" i="12"/>
  <c r="CE443" i="12" s="1"/>
  <c r="CF443" i="12" s="1"/>
  <c r="CD531" i="12"/>
  <c r="CE531" i="12" s="1"/>
  <c r="CF531" i="12" s="1"/>
  <c r="BX55" i="12"/>
  <c r="BY55" i="12" s="1"/>
  <c r="BZ55" i="12" s="1"/>
  <c r="BX471" i="12"/>
  <c r="BY471" i="12" s="1"/>
  <c r="BZ471" i="12" s="1"/>
  <c r="BR950" i="12"/>
  <c r="BS950" i="12" s="1"/>
  <c r="BT950" i="12" s="1"/>
  <c r="BL126" i="12"/>
  <c r="BM126" i="12" s="1"/>
  <c r="BN126" i="12" s="1"/>
  <c r="BL734" i="12"/>
  <c r="BM734" i="12" s="1"/>
  <c r="BN734" i="12" s="1"/>
  <c r="CP28" i="12"/>
  <c r="CQ28" i="12" s="1"/>
  <c r="CR28" i="12" s="1"/>
  <c r="CP45" i="12"/>
  <c r="CQ45" i="12" s="1"/>
  <c r="CR45" i="12" s="1"/>
  <c r="BX78" i="12"/>
  <c r="BY78" i="12" s="1"/>
  <c r="BZ78" i="12" s="1"/>
  <c r="CD96" i="12"/>
  <c r="CE96" i="12" s="1"/>
  <c r="CF96" i="12" s="1"/>
  <c r="BF112" i="12"/>
  <c r="BG112" i="12" s="1"/>
  <c r="BH112" i="12" s="1"/>
  <c r="CD126" i="12"/>
  <c r="CE126" i="12" s="1"/>
  <c r="CF126" i="12" s="1"/>
  <c r="BR147" i="12"/>
  <c r="BS147" i="12" s="1"/>
  <c r="BT147" i="12" s="1"/>
  <c r="BX158" i="12"/>
  <c r="BY158" i="12" s="1"/>
  <c r="BZ158" i="12" s="1"/>
  <c r="BF188" i="12"/>
  <c r="BG188" i="12" s="1"/>
  <c r="BH188" i="12" s="1"/>
  <c r="CJ188" i="12"/>
  <c r="CK188" i="12" s="1"/>
  <c r="CL188" i="12" s="1"/>
  <c r="BF248" i="12"/>
  <c r="BG248" i="12" s="1"/>
  <c r="BH248" i="12" s="1"/>
  <c r="CD289" i="12"/>
  <c r="CE289" i="12" s="1"/>
  <c r="CF289" i="12" s="1"/>
  <c r="BL290" i="12"/>
  <c r="BM290" i="12" s="1"/>
  <c r="BN290" i="12" s="1"/>
  <c r="CJ299" i="12"/>
  <c r="CK299" i="12" s="1"/>
  <c r="CL299" i="12" s="1"/>
  <c r="BX301" i="12"/>
  <c r="BY301" i="12" s="1"/>
  <c r="BZ301" i="12" s="1"/>
  <c r="BL305" i="12"/>
  <c r="BM305" i="12" s="1"/>
  <c r="BN305" i="12" s="1"/>
  <c r="CJ307" i="12"/>
  <c r="CK307" i="12" s="1"/>
  <c r="CL307" i="12" s="1"/>
  <c r="BR321" i="12"/>
  <c r="BS321" i="12" s="1"/>
  <c r="BT321" i="12" s="1"/>
  <c r="BX368" i="12"/>
  <c r="BY368" i="12" s="1"/>
  <c r="BZ368" i="12" s="1"/>
  <c r="BF386" i="12"/>
  <c r="BG386" i="12" s="1"/>
  <c r="BH386" i="12" s="1"/>
  <c r="BX386" i="12"/>
  <c r="BY386" i="12" s="1"/>
  <c r="BZ386" i="12" s="1"/>
  <c r="BF433" i="12"/>
  <c r="BG433" i="12" s="1"/>
  <c r="BH433" i="12" s="1"/>
  <c r="BR437" i="12"/>
  <c r="BS437" i="12" s="1"/>
  <c r="BT437" i="12" s="1"/>
  <c r="CP437" i="12"/>
  <c r="CQ437" i="12" s="1"/>
  <c r="CR437" i="12" s="1"/>
  <c r="BL452" i="12"/>
  <c r="BM452" i="12" s="1"/>
  <c r="BN452" i="12" s="1"/>
  <c r="BF461" i="12"/>
  <c r="BG461" i="12" s="1"/>
  <c r="BH461" i="12" s="1"/>
  <c r="BX461" i="12"/>
  <c r="BY461" i="12" s="1"/>
  <c r="BZ461" i="12" s="1"/>
  <c r="CP473" i="12"/>
  <c r="CQ473" i="12" s="1"/>
  <c r="CR473" i="12" s="1"/>
  <c r="CP491" i="12"/>
  <c r="CQ491" i="12" s="1"/>
  <c r="CR491" i="12" s="1"/>
  <c r="BL497" i="12"/>
  <c r="BM497" i="12" s="1"/>
  <c r="BN497" i="12" s="1"/>
  <c r="BL506" i="12"/>
  <c r="BM506" i="12" s="1"/>
  <c r="BN506" i="12" s="1"/>
  <c r="CJ506" i="12"/>
  <c r="CK506" i="12" s="1"/>
  <c r="CL506" i="12" s="1"/>
  <c r="BR508" i="12"/>
  <c r="BS508" i="12" s="1"/>
  <c r="BT508" i="12" s="1"/>
  <c r="CJ508" i="12"/>
  <c r="CK508" i="12" s="1"/>
  <c r="CL508" i="12" s="1"/>
  <c r="BR516" i="12"/>
  <c r="BS516" i="12" s="1"/>
  <c r="BT516" i="12" s="1"/>
  <c r="CD520" i="12"/>
  <c r="CE520" i="12" s="1"/>
  <c r="CF520" i="12" s="1"/>
  <c r="BR530" i="12"/>
  <c r="BS530" i="12" s="1"/>
  <c r="BT530" i="12" s="1"/>
  <c r="CP532" i="12"/>
  <c r="CQ532" i="12" s="1"/>
  <c r="CR532" i="12" s="1"/>
  <c r="CJ534" i="12"/>
  <c r="CK534" i="12" s="1"/>
  <c r="CL534" i="12" s="1"/>
  <c r="BF545" i="12"/>
  <c r="BG545" i="12" s="1"/>
  <c r="BH545" i="12" s="1"/>
  <c r="CD563" i="12"/>
  <c r="CE563" i="12" s="1"/>
  <c r="CF563" i="12" s="1"/>
  <c r="BX582" i="12"/>
  <c r="BY582" i="12" s="1"/>
  <c r="BZ582" i="12" s="1"/>
  <c r="BR589" i="12"/>
  <c r="BS589" i="12" s="1"/>
  <c r="BT589" i="12" s="1"/>
  <c r="CD601" i="12"/>
  <c r="CE601" i="12" s="1"/>
  <c r="CF601" i="12" s="1"/>
  <c r="BR620" i="12"/>
  <c r="BS620" i="12" s="1"/>
  <c r="BT620" i="12" s="1"/>
  <c r="BX625" i="12"/>
  <c r="BY625" i="12" s="1"/>
  <c r="BZ625" i="12" s="1"/>
  <c r="CP625" i="12"/>
  <c r="CQ625" i="12" s="1"/>
  <c r="CR625" i="12" s="1"/>
  <c r="CP628" i="12"/>
  <c r="CQ628" i="12" s="1"/>
  <c r="CR628" i="12" s="1"/>
  <c r="BR657" i="12"/>
  <c r="BS657" i="12" s="1"/>
  <c r="BT657" i="12" s="1"/>
  <c r="BF667" i="12"/>
  <c r="BG667" i="12" s="1"/>
  <c r="BH667" i="12" s="1"/>
  <c r="CJ667" i="12"/>
  <c r="CK667" i="12" s="1"/>
  <c r="CL667" i="12" s="1"/>
  <c r="BF681" i="12"/>
  <c r="BG681" i="12" s="1"/>
  <c r="BH681" i="12" s="1"/>
  <c r="CD687" i="12"/>
  <c r="CE687" i="12" s="1"/>
  <c r="CF687" i="12" s="1"/>
  <c r="BR741" i="12"/>
  <c r="BS741" i="12" s="1"/>
  <c r="BT741" i="12" s="1"/>
  <c r="CJ750" i="12"/>
  <c r="CK750" i="12" s="1"/>
  <c r="CL750" i="12" s="1"/>
  <c r="BF757" i="12"/>
  <c r="BG757" i="12" s="1"/>
  <c r="BH757" i="12" s="1"/>
  <c r="CP757" i="12"/>
  <c r="CQ757" i="12" s="1"/>
  <c r="CR757" i="12" s="1"/>
  <c r="CP770" i="12"/>
  <c r="CQ770" i="12" s="1"/>
  <c r="CR770" i="12" s="1"/>
  <c r="BR780" i="12"/>
  <c r="BS780" i="12" s="1"/>
  <c r="BT780" i="12" s="1"/>
  <c r="BF782" i="12"/>
  <c r="BG782" i="12" s="1"/>
  <c r="BH782" i="12" s="1"/>
  <c r="BX796" i="12"/>
  <c r="BY796" i="12" s="1"/>
  <c r="BZ796" i="12" s="1"/>
  <c r="CD800" i="12"/>
  <c r="CE800" i="12" s="1"/>
  <c r="CF800" i="12" s="1"/>
  <c r="BL810" i="12"/>
  <c r="BM810" i="12" s="1"/>
  <c r="BN810" i="12" s="1"/>
  <c r="CP828" i="12"/>
  <c r="CQ828" i="12" s="1"/>
  <c r="CR828" i="12" s="1"/>
  <c r="BL842" i="12"/>
  <c r="BM842" i="12" s="1"/>
  <c r="BN842" i="12" s="1"/>
  <c r="BF844" i="12"/>
  <c r="BG844" i="12" s="1"/>
  <c r="BH844" i="12" s="1"/>
  <c r="BX852" i="12"/>
  <c r="BY852" i="12" s="1"/>
  <c r="BZ852" i="12" s="1"/>
  <c r="CJ39" i="12"/>
  <c r="CK39" i="12" s="1"/>
  <c r="CL39" i="12" s="1"/>
  <c r="CJ311" i="12"/>
  <c r="CK311" i="12" s="1"/>
  <c r="CL311" i="12" s="1"/>
  <c r="CJ615" i="12"/>
  <c r="CK615" i="12" s="1"/>
  <c r="CL615" i="12" s="1"/>
  <c r="CJ892" i="12"/>
  <c r="CK892" i="12" s="1"/>
  <c r="CL892" i="12" s="1"/>
  <c r="CP303" i="12"/>
  <c r="CQ303" i="12" s="1"/>
  <c r="CR303" i="12" s="1"/>
  <c r="CP687" i="12"/>
  <c r="CQ687" i="12" s="1"/>
  <c r="CR687" i="12" s="1"/>
  <c r="CD299" i="12"/>
  <c r="CE299" i="12" s="1"/>
  <c r="CF299" i="12" s="1"/>
  <c r="CD447" i="12"/>
  <c r="CE447" i="12" s="1"/>
  <c r="CF447" i="12" s="1"/>
  <c r="CD820" i="12"/>
  <c r="CE820" i="12" s="1"/>
  <c r="CF820" i="12" s="1"/>
  <c r="CD948" i="12"/>
  <c r="CE948" i="12" s="1"/>
  <c r="CF948" i="12" s="1"/>
  <c r="BX735" i="12"/>
  <c r="BY735" i="12" s="1"/>
  <c r="BZ735" i="12" s="1"/>
  <c r="BR84" i="12"/>
  <c r="BS84" i="12" s="1"/>
  <c r="BT84" i="12" s="1"/>
  <c r="BR687" i="12"/>
  <c r="BS687" i="12" s="1"/>
  <c r="BT687" i="12" s="1"/>
  <c r="BL158" i="12"/>
  <c r="BM158" i="12" s="1"/>
  <c r="BN158" i="12" s="1"/>
  <c r="BL950" i="12"/>
  <c r="BM950" i="12" s="1"/>
  <c r="BN950" i="12" s="1"/>
  <c r="CJ11" i="12"/>
  <c r="CK11" i="12" s="1"/>
  <c r="CL11" i="12" s="1"/>
  <c r="BF47" i="12"/>
  <c r="BG47" i="12" s="1"/>
  <c r="BH47" i="12" s="1"/>
  <c r="BR55" i="12"/>
  <c r="BS55" i="12" s="1"/>
  <c r="BT55" i="12" s="1"/>
  <c r="CP88" i="12"/>
  <c r="CQ88" i="12" s="1"/>
  <c r="CR88" i="12" s="1"/>
  <c r="CD103" i="12"/>
  <c r="CE103" i="12" s="1"/>
  <c r="CF103" i="12" s="1"/>
  <c r="BR105" i="12"/>
  <c r="BS105" i="12" s="1"/>
  <c r="BT105" i="12" s="1"/>
  <c r="BR126" i="12"/>
  <c r="BS126" i="12" s="1"/>
  <c r="BT126" i="12" s="1"/>
  <c r="BX228" i="12"/>
  <c r="BY228" i="12" s="1"/>
  <c r="BZ228" i="12" s="1"/>
  <c r="BF264" i="12"/>
  <c r="BG264" i="12" s="1"/>
  <c r="BH264" i="12" s="1"/>
  <c r="CJ276" i="12"/>
  <c r="CK276" i="12" s="1"/>
  <c r="CL276" i="12" s="1"/>
  <c r="CD293" i="12"/>
  <c r="CE293" i="12" s="1"/>
  <c r="CF293" i="12" s="1"/>
  <c r="CJ296" i="12"/>
  <c r="CK296" i="12" s="1"/>
  <c r="CL296" i="12" s="1"/>
  <c r="BF311" i="12"/>
  <c r="BG311" i="12" s="1"/>
  <c r="BH311" i="12" s="1"/>
  <c r="BX329" i="12"/>
  <c r="BY329" i="12" s="1"/>
  <c r="BZ329" i="12" s="1"/>
  <c r="BF338" i="12"/>
  <c r="BG338" i="12" s="1"/>
  <c r="BH338" i="12" s="1"/>
  <c r="CP386" i="12"/>
  <c r="CQ386" i="12" s="1"/>
  <c r="CR386" i="12" s="1"/>
  <c r="CP433" i="12"/>
  <c r="CQ433" i="12" s="1"/>
  <c r="CR433" i="12" s="1"/>
  <c r="BX435" i="12"/>
  <c r="BY435" i="12" s="1"/>
  <c r="BZ435" i="12" s="1"/>
  <c r="BF456" i="12"/>
  <c r="BG456" i="12" s="1"/>
  <c r="BH456" i="12" s="1"/>
  <c r="BR473" i="12"/>
  <c r="BS473" i="12" s="1"/>
  <c r="BT473" i="12" s="1"/>
  <c r="BL477" i="12"/>
  <c r="BM477" i="12" s="1"/>
  <c r="BN477" i="12" s="1"/>
  <c r="BF501" i="12"/>
  <c r="BG501" i="12" s="1"/>
  <c r="BH501" i="12" s="1"/>
  <c r="CJ501" i="12"/>
  <c r="CK501" i="12" s="1"/>
  <c r="CL501" i="12" s="1"/>
  <c r="CJ504" i="12"/>
  <c r="CK504" i="12" s="1"/>
  <c r="CL504" i="12" s="1"/>
  <c r="CJ516" i="12"/>
  <c r="CK516" i="12" s="1"/>
  <c r="CL516" i="12" s="1"/>
  <c r="CD518" i="12"/>
  <c r="CE518" i="12" s="1"/>
  <c r="CF518" i="12" s="1"/>
  <c r="BL520" i="12"/>
  <c r="BM520" i="12" s="1"/>
  <c r="BN520" i="12" s="1"/>
  <c r="BF523" i="12"/>
  <c r="BG523" i="12" s="1"/>
  <c r="BH523" i="12" s="1"/>
  <c r="BF524" i="12"/>
  <c r="BG524" i="12" s="1"/>
  <c r="BH524" i="12" s="1"/>
  <c r="BR528" i="12"/>
  <c r="BS528" i="12" s="1"/>
  <c r="BT528" i="12" s="1"/>
  <c r="CJ528" i="12"/>
  <c r="CK528" i="12" s="1"/>
  <c r="CL528" i="12" s="1"/>
  <c r="BR534" i="12"/>
  <c r="BS534" i="12" s="1"/>
  <c r="BT534" i="12" s="1"/>
  <c r="BF538" i="12"/>
  <c r="BG538" i="12" s="1"/>
  <c r="BH538" i="12" s="1"/>
  <c r="BX538" i="12"/>
  <c r="BY538" i="12" s="1"/>
  <c r="BZ538" i="12" s="1"/>
  <c r="BX557" i="12"/>
  <c r="BY557" i="12" s="1"/>
  <c r="BZ557" i="12" s="1"/>
  <c r="BX580" i="12"/>
  <c r="BY580" i="12" s="1"/>
  <c r="BZ580" i="12" s="1"/>
  <c r="CP589" i="12"/>
  <c r="CQ589" i="12" s="1"/>
  <c r="CR589" i="12" s="1"/>
  <c r="CP613" i="12"/>
  <c r="CQ613" i="12" s="1"/>
  <c r="CR613" i="12" s="1"/>
  <c r="CD617" i="12"/>
  <c r="CE617" i="12" s="1"/>
  <c r="CF617" i="12" s="1"/>
  <c r="CP636" i="12"/>
  <c r="CQ636" i="12" s="1"/>
  <c r="CR636" i="12" s="1"/>
  <c r="BF641" i="12"/>
  <c r="BG641" i="12" s="1"/>
  <c r="BH641" i="12" s="1"/>
  <c r="CD641" i="12"/>
  <c r="CE641" i="12" s="1"/>
  <c r="CF641" i="12" s="1"/>
  <c r="BL643" i="12"/>
  <c r="BM643" i="12" s="1"/>
  <c r="BN643" i="12" s="1"/>
  <c r="BL659" i="12"/>
  <c r="BM659" i="12" s="1"/>
  <c r="BN659" i="12" s="1"/>
  <c r="BR665" i="12"/>
  <c r="BS665" i="12" s="1"/>
  <c r="BT665" i="12" s="1"/>
  <c r="BL679" i="12"/>
  <c r="BM679" i="12" s="1"/>
  <c r="BN679" i="12" s="1"/>
  <c r="BL683" i="12"/>
  <c r="BM683" i="12" s="1"/>
  <c r="BN683" i="12" s="1"/>
  <c r="CD694" i="12"/>
  <c r="CE694" i="12" s="1"/>
  <c r="CF694" i="12" s="1"/>
  <c r="CP699" i="12"/>
  <c r="CQ699" i="12" s="1"/>
  <c r="CR699" i="12" s="1"/>
  <c r="CP734" i="12"/>
  <c r="CQ734" i="12" s="1"/>
  <c r="CR734" i="12" s="1"/>
  <c r="CD735" i="12"/>
  <c r="CE735" i="12" s="1"/>
  <c r="CF735" i="12" s="1"/>
  <c r="BR739" i="12"/>
  <c r="BS739" i="12" s="1"/>
  <c r="BT739" i="12" s="1"/>
  <c r="CJ739" i="12"/>
  <c r="CK739" i="12" s="1"/>
  <c r="CL739" i="12" s="1"/>
  <c r="CP741" i="12"/>
  <c r="CQ741" i="12" s="1"/>
  <c r="CR741" i="12" s="1"/>
  <c r="BX752" i="12"/>
  <c r="BY752" i="12" s="1"/>
  <c r="BZ752" i="12" s="1"/>
  <c r="BX762" i="12"/>
  <c r="BY762" i="12" s="1"/>
  <c r="BZ762" i="12" s="1"/>
  <c r="BF766" i="12"/>
  <c r="BG766" i="12" s="1"/>
  <c r="BH766" i="12" s="1"/>
  <c r="BF768" i="12"/>
  <c r="BG768" i="12" s="1"/>
  <c r="BH768" i="12" s="1"/>
  <c r="CD768" i="12"/>
  <c r="CE768" i="12" s="1"/>
  <c r="CF768" i="12" s="1"/>
  <c r="CD784" i="12"/>
  <c r="CE784" i="12" s="1"/>
  <c r="CF784" i="12" s="1"/>
  <c r="BX792" i="12"/>
  <c r="BY792" i="12" s="1"/>
  <c r="BZ792" i="12" s="1"/>
  <c r="CP792" i="12"/>
  <c r="CQ792" i="12" s="1"/>
  <c r="CR792" i="12" s="1"/>
  <c r="CD808" i="12"/>
  <c r="CE808" i="12" s="1"/>
  <c r="CF808" i="12" s="1"/>
  <c r="BX816" i="12"/>
  <c r="BY816" i="12" s="1"/>
  <c r="BZ816" i="12" s="1"/>
  <c r="CP816" i="12"/>
  <c r="CQ816" i="12" s="1"/>
  <c r="CR816" i="12" s="1"/>
  <c r="BX820" i="12"/>
  <c r="BY820" i="12" s="1"/>
  <c r="BZ820" i="12" s="1"/>
  <c r="BF838" i="12"/>
  <c r="BG838" i="12" s="1"/>
  <c r="BH838" i="12" s="1"/>
  <c r="BX848" i="12"/>
  <c r="BY848" i="12" s="1"/>
  <c r="BZ848" i="12" s="1"/>
  <c r="BL850" i="12"/>
  <c r="BM850" i="12" s="1"/>
  <c r="BN850" i="12" s="1"/>
  <c r="CJ45" i="12"/>
  <c r="CK45" i="12" s="1"/>
  <c r="CL45" i="12" s="1"/>
  <c r="CJ619" i="12"/>
  <c r="CK619" i="12" s="1"/>
  <c r="CL619" i="12" s="1"/>
  <c r="CJ972" i="12"/>
  <c r="CK972" i="12" s="1"/>
  <c r="CL972" i="12" s="1"/>
  <c r="CP719" i="12"/>
  <c r="CQ719" i="12" s="1"/>
  <c r="CR719" i="12" s="1"/>
  <c r="CD303" i="12"/>
  <c r="CE303" i="12" s="1"/>
  <c r="CF303" i="12" s="1"/>
  <c r="CD491" i="12"/>
  <c r="CE491" i="12" s="1"/>
  <c r="CF491" i="12" s="1"/>
  <c r="CD661" i="12"/>
  <c r="CE661" i="12" s="1"/>
  <c r="CF661" i="12" s="1"/>
  <c r="CD739" i="12"/>
  <c r="CE739" i="12" s="1"/>
  <c r="CF739" i="12" s="1"/>
  <c r="CD956" i="12"/>
  <c r="CE956" i="12" s="1"/>
  <c r="CF956" i="12" s="1"/>
  <c r="BX501" i="12"/>
  <c r="BY501" i="12" s="1"/>
  <c r="BZ501" i="12" s="1"/>
  <c r="BX737" i="12"/>
  <c r="BY737" i="12" s="1"/>
  <c r="BZ737" i="12" s="1"/>
  <c r="BR103" i="12"/>
  <c r="BS103" i="12" s="1"/>
  <c r="BT103" i="12" s="1"/>
  <c r="BR982" i="12"/>
  <c r="BS982" i="12" s="1"/>
  <c r="BT982" i="12" s="1"/>
  <c r="BL294" i="12"/>
  <c r="BM294" i="12" s="1"/>
  <c r="BN294" i="12" s="1"/>
  <c r="BL782" i="12"/>
  <c r="BM782" i="12" s="1"/>
  <c r="BN782" i="12" s="1"/>
  <c r="BX9" i="12"/>
  <c r="BY9" i="12" s="1"/>
  <c r="BZ9" i="12" s="1"/>
  <c r="BR11" i="12"/>
  <c r="BS11" i="12" s="1"/>
  <c r="BT11" i="12" s="1"/>
  <c r="BL24" i="12"/>
  <c r="BM24" i="12" s="1"/>
  <c r="BN24" i="12" s="1"/>
  <c r="CD24" i="12"/>
  <c r="CE24" i="12" s="1"/>
  <c r="CF24" i="12" s="1"/>
  <c r="BR26" i="12"/>
  <c r="BS26" i="12" s="1"/>
  <c r="BT26" i="12" s="1"/>
  <c r="BL28" i="12"/>
  <c r="BM28" i="12" s="1"/>
  <c r="BN28" i="12" s="1"/>
  <c r="BF82" i="12"/>
  <c r="BG82" i="12" s="1"/>
  <c r="BH82" i="12" s="1"/>
  <c r="BX88" i="12"/>
  <c r="BY88" i="12" s="1"/>
  <c r="BZ88" i="12" s="1"/>
  <c r="BF103" i="12"/>
  <c r="BG103" i="12" s="1"/>
  <c r="BH103" i="12" s="1"/>
  <c r="CP105" i="12"/>
  <c r="CQ105" i="12" s="1"/>
  <c r="CR105" i="12" s="1"/>
  <c r="CJ126" i="12"/>
  <c r="CK126" i="12" s="1"/>
  <c r="CL126" i="12" s="1"/>
  <c r="BR132" i="12"/>
  <c r="BS132" i="12" s="1"/>
  <c r="BT132" i="12" s="1"/>
  <c r="BF141" i="12"/>
  <c r="BG141" i="12" s="1"/>
  <c r="BH141" i="12" s="1"/>
  <c r="BF144" i="12"/>
  <c r="BG144" i="12" s="1"/>
  <c r="BH144" i="12" s="1"/>
  <c r="CP160" i="12"/>
  <c r="CQ160" i="12" s="1"/>
  <c r="CR160" i="12" s="1"/>
  <c r="CP166" i="12"/>
  <c r="CQ166" i="12" s="1"/>
  <c r="CR166" i="12" s="1"/>
  <c r="CP264" i="12"/>
  <c r="CQ264" i="12" s="1"/>
  <c r="CR264" i="12" s="1"/>
  <c r="BR289" i="12"/>
  <c r="BS289" i="12" s="1"/>
  <c r="BT289" i="12" s="1"/>
  <c r="BR293" i="12"/>
  <c r="BS293" i="12" s="1"/>
  <c r="BT293" i="12" s="1"/>
  <c r="BL296" i="12"/>
  <c r="BM296" i="12" s="1"/>
  <c r="BN296" i="12" s="1"/>
  <c r="BR299" i="12"/>
  <c r="BS299" i="12" s="1"/>
  <c r="BT299" i="12" s="1"/>
  <c r="BR305" i="12"/>
  <c r="BS305" i="12" s="1"/>
  <c r="BT305" i="12" s="1"/>
  <c r="BR307" i="12"/>
  <c r="BS307" i="12" s="1"/>
  <c r="BT307" i="12" s="1"/>
  <c r="BX312" i="12"/>
  <c r="BY312" i="12" s="1"/>
  <c r="BZ312" i="12" s="1"/>
  <c r="CD313" i="12"/>
  <c r="CE313" i="12" s="1"/>
  <c r="CF313" i="12" s="1"/>
  <c r="CP370" i="12"/>
  <c r="CQ370" i="12" s="1"/>
  <c r="CR370" i="12" s="1"/>
  <c r="CP372" i="12"/>
  <c r="CQ372" i="12" s="1"/>
  <c r="CR372" i="12" s="1"/>
  <c r="CD386" i="12"/>
  <c r="CE386" i="12" s="1"/>
  <c r="CF386" i="12" s="1"/>
  <c r="CD438" i="12"/>
  <c r="CE438" i="12" s="1"/>
  <c r="CF438" i="12" s="1"/>
  <c r="BX443" i="12"/>
  <c r="BY443" i="12" s="1"/>
  <c r="BZ443" i="12" s="1"/>
  <c r="BL461" i="12"/>
  <c r="BM461" i="12" s="1"/>
  <c r="BN461" i="12" s="1"/>
  <c r="CD461" i="12"/>
  <c r="CE461" i="12" s="1"/>
  <c r="CF461" i="12" s="1"/>
  <c r="CP477" i="12"/>
  <c r="CQ477" i="12" s="1"/>
  <c r="CR477" i="12" s="1"/>
  <c r="BF504" i="12"/>
  <c r="BG504" i="12" s="1"/>
  <c r="BH504" i="12" s="1"/>
  <c r="BR506" i="12"/>
  <c r="BS506" i="12" s="1"/>
  <c r="BT506" i="12" s="1"/>
  <c r="CP506" i="12"/>
  <c r="CQ506" i="12" s="1"/>
  <c r="CR506" i="12" s="1"/>
  <c r="CP508" i="12"/>
  <c r="CQ508" i="12" s="1"/>
  <c r="CR508" i="12" s="1"/>
  <c r="BR514" i="12"/>
  <c r="BS514" i="12" s="1"/>
  <c r="BT514" i="12" s="1"/>
  <c r="CP514" i="12"/>
  <c r="CQ514" i="12" s="1"/>
  <c r="CR514" i="12" s="1"/>
  <c r="CP531" i="12"/>
  <c r="CQ531" i="12" s="1"/>
  <c r="CR531" i="12" s="1"/>
  <c r="BX532" i="12"/>
  <c r="BY532" i="12" s="1"/>
  <c r="BZ532" i="12" s="1"/>
  <c r="BF540" i="12"/>
  <c r="BG540" i="12" s="1"/>
  <c r="BH540" i="12" s="1"/>
  <c r="BF577" i="12"/>
  <c r="BG577" i="12" s="1"/>
  <c r="BH577" i="12" s="1"/>
  <c r="CD585" i="12"/>
  <c r="CE585" i="12" s="1"/>
  <c r="CF585" i="12" s="1"/>
  <c r="CP604" i="12"/>
  <c r="CQ604" i="12" s="1"/>
  <c r="CR604" i="12" s="1"/>
  <c r="CD609" i="12"/>
  <c r="CE609" i="12" s="1"/>
  <c r="CF609" i="12" s="1"/>
  <c r="BR613" i="12"/>
  <c r="BS613" i="12" s="1"/>
  <c r="BT613" i="12" s="1"/>
  <c r="BF615" i="12"/>
  <c r="BG615" i="12" s="1"/>
  <c r="BH615" i="12" s="1"/>
  <c r="BR621" i="12"/>
  <c r="BS621" i="12" s="1"/>
  <c r="BT621" i="12" s="1"/>
  <c r="BF625" i="12"/>
  <c r="BG625" i="12" s="1"/>
  <c r="BH625" i="12" s="1"/>
  <c r="BF626" i="12"/>
  <c r="BG626" i="12" s="1"/>
  <c r="BH626" i="12" s="1"/>
  <c r="BR645" i="12"/>
  <c r="BS645" i="12" s="1"/>
  <c r="BT645" i="12" s="1"/>
  <c r="CP645" i="12"/>
  <c r="CQ645" i="12" s="1"/>
  <c r="CR645" i="12" s="1"/>
  <c r="BF661" i="12"/>
  <c r="BG661" i="12" s="1"/>
  <c r="BH661" i="12" s="1"/>
  <c r="BL667" i="12"/>
  <c r="BM667" i="12" s="1"/>
  <c r="BN667" i="12" s="1"/>
  <c r="CD669" i="12"/>
  <c r="CE669" i="12" s="1"/>
  <c r="CF669" i="12" s="1"/>
  <c r="BX676" i="12"/>
  <c r="BY676" i="12" s="1"/>
  <c r="BZ676" i="12" s="1"/>
  <c r="CJ683" i="12"/>
  <c r="CK683" i="12" s="1"/>
  <c r="CL683" i="12" s="1"/>
  <c r="CJ692" i="12"/>
  <c r="CK692" i="12" s="1"/>
  <c r="CL692" i="12" s="1"/>
  <c r="BX764" i="12"/>
  <c r="BY764" i="12" s="1"/>
  <c r="BZ764" i="12" s="1"/>
  <c r="CD776" i="12"/>
  <c r="CE776" i="12" s="1"/>
  <c r="CF776" i="12" s="1"/>
  <c r="BX780" i="12"/>
  <c r="BY780" i="12" s="1"/>
  <c r="BZ780" i="12" s="1"/>
  <c r="BF806" i="12"/>
  <c r="BG806" i="12" s="1"/>
  <c r="BH806" i="12" s="1"/>
  <c r="BX828" i="12"/>
  <c r="BY828" i="12" s="1"/>
  <c r="BZ828" i="12" s="1"/>
  <c r="CP832" i="12"/>
  <c r="CQ832" i="12" s="1"/>
  <c r="CR832" i="12" s="1"/>
  <c r="BF852" i="12"/>
  <c r="BG852" i="12" s="1"/>
  <c r="BH852" i="12" s="1"/>
  <c r="CJ68" i="12"/>
  <c r="CK68" i="12" s="1"/>
  <c r="CL68" i="12" s="1"/>
  <c r="CJ1111" i="12"/>
  <c r="CK1111" i="12" s="1"/>
  <c r="CL1111" i="12" s="1"/>
  <c r="CP447" i="12"/>
  <c r="CQ447" i="12" s="1"/>
  <c r="CR447" i="12" s="1"/>
  <c r="CP735" i="12"/>
  <c r="CQ735" i="12" s="1"/>
  <c r="CR735" i="12" s="1"/>
  <c r="CD307" i="12"/>
  <c r="CE307" i="12" s="1"/>
  <c r="CF307" i="12" s="1"/>
  <c r="CD506" i="12"/>
  <c r="CE506" i="12" s="1"/>
  <c r="CF506" i="12" s="1"/>
  <c r="CD547" i="12"/>
  <c r="CE547" i="12" s="1"/>
  <c r="CF547" i="12" s="1"/>
  <c r="CD741" i="12"/>
  <c r="CE741" i="12" s="1"/>
  <c r="CF741" i="12" s="1"/>
  <c r="CD844" i="12"/>
  <c r="CE844" i="12" s="1"/>
  <c r="CF844" i="12" s="1"/>
  <c r="BX776" i="12"/>
  <c r="BY776" i="12" s="1"/>
  <c r="BZ776" i="12" s="1"/>
  <c r="BR990" i="12"/>
  <c r="BS990" i="12" s="1"/>
  <c r="BT990" i="12" s="1"/>
  <c r="BL822" i="12"/>
  <c r="BM822" i="12" s="1"/>
  <c r="BN822" i="12" s="1"/>
  <c r="BX35" i="12"/>
  <c r="BY35" i="12" s="1"/>
  <c r="BZ35" i="12" s="1"/>
  <c r="BL37" i="12"/>
  <c r="BM37" i="12" s="1"/>
  <c r="BN37" i="12" s="1"/>
  <c r="BX45" i="12"/>
  <c r="BY45" i="12" s="1"/>
  <c r="BZ45" i="12" s="1"/>
  <c r="CD57" i="12"/>
  <c r="CE57" i="12" s="1"/>
  <c r="CF57" i="12" s="1"/>
  <c r="CD70" i="12"/>
  <c r="CE70" i="12" s="1"/>
  <c r="CF70" i="12" s="1"/>
  <c r="CJ72" i="12"/>
  <c r="CK72" i="12" s="1"/>
  <c r="CL72" i="12" s="1"/>
  <c r="BF78" i="12"/>
  <c r="BG78" i="12" s="1"/>
  <c r="BH78" i="12" s="1"/>
  <c r="CD78" i="12"/>
  <c r="CE78" i="12" s="1"/>
  <c r="CF78" i="12" s="1"/>
  <c r="BX80" i="12"/>
  <c r="BY80" i="12" s="1"/>
  <c r="BZ80" i="12" s="1"/>
  <c r="BL84" i="12"/>
  <c r="BM84" i="12" s="1"/>
  <c r="BN84" i="12" s="1"/>
  <c r="BR92" i="12"/>
  <c r="BS92" i="12" s="1"/>
  <c r="BT92" i="12" s="1"/>
  <c r="CJ98" i="12"/>
  <c r="CK98" i="12" s="1"/>
  <c r="CL98" i="12" s="1"/>
  <c r="CD111" i="12"/>
  <c r="CE111" i="12" s="1"/>
  <c r="CF111" i="12" s="1"/>
  <c r="CJ144" i="12"/>
  <c r="CK144" i="12" s="1"/>
  <c r="CL144" i="12" s="1"/>
  <c r="BF158" i="12"/>
  <c r="BG158" i="12" s="1"/>
  <c r="BH158" i="12" s="1"/>
  <c r="BX285" i="12"/>
  <c r="BY285" i="12" s="1"/>
  <c r="BZ285" i="12" s="1"/>
  <c r="CP289" i="12"/>
  <c r="CQ289" i="12" s="1"/>
  <c r="CR289" i="12" s="1"/>
  <c r="BX290" i="12"/>
  <c r="BY290" i="12" s="1"/>
  <c r="BZ290" i="12" s="1"/>
  <c r="BF307" i="12"/>
  <c r="BG307" i="12" s="1"/>
  <c r="BH307" i="12" s="1"/>
  <c r="BL313" i="12"/>
  <c r="BM313" i="12" s="1"/>
  <c r="BN313" i="12" s="1"/>
  <c r="CJ316" i="12"/>
  <c r="CK316" i="12" s="1"/>
  <c r="CL316" i="12" s="1"/>
  <c r="BL338" i="12"/>
  <c r="BM338" i="12" s="1"/>
  <c r="BN338" i="12" s="1"/>
  <c r="CD368" i="12"/>
  <c r="CE368" i="12" s="1"/>
  <c r="CF368" i="12" s="1"/>
  <c r="CD370" i="12"/>
  <c r="CE370" i="12" s="1"/>
  <c r="CF370" i="12" s="1"/>
  <c r="BL386" i="12"/>
  <c r="BM386" i="12" s="1"/>
  <c r="BN386" i="12" s="1"/>
  <c r="BR433" i="12"/>
  <c r="BS433" i="12" s="1"/>
  <c r="BT433" i="12" s="1"/>
  <c r="BF435" i="12"/>
  <c r="BG435" i="12" s="1"/>
  <c r="BH435" i="12" s="1"/>
  <c r="BR469" i="12"/>
  <c r="BS469" i="12" s="1"/>
  <c r="BT469" i="12" s="1"/>
  <c r="CP469" i="12"/>
  <c r="CQ469" i="12" s="1"/>
  <c r="CR469" i="12" s="1"/>
  <c r="BR477" i="12"/>
  <c r="BS477" i="12" s="1"/>
  <c r="BT477" i="12" s="1"/>
  <c r="BF480" i="12"/>
  <c r="BG480" i="12" s="1"/>
  <c r="BH480" i="12" s="1"/>
  <c r="BX491" i="12"/>
  <c r="BY491" i="12" s="1"/>
  <c r="BZ491" i="12" s="1"/>
  <c r="BX497" i="12"/>
  <c r="BY497" i="12" s="1"/>
  <c r="BZ497" i="12" s="1"/>
  <c r="BL501" i="12"/>
  <c r="BM501" i="12" s="1"/>
  <c r="BN501" i="12" s="1"/>
  <c r="BX504" i="12"/>
  <c r="BY504" i="12" s="1"/>
  <c r="BZ504" i="12" s="1"/>
  <c r="CP504" i="12"/>
  <c r="CQ504" i="12" s="1"/>
  <c r="CR504" i="12" s="1"/>
  <c r="BX509" i="12"/>
  <c r="BY509" i="12" s="1"/>
  <c r="BZ509" i="12" s="1"/>
  <c r="BF518" i="12"/>
  <c r="BG518" i="12" s="1"/>
  <c r="BH518" i="12" s="1"/>
  <c r="BR520" i="12"/>
  <c r="BS520" i="12" s="1"/>
  <c r="BT520" i="12" s="1"/>
  <c r="BF527" i="12"/>
  <c r="BG527" i="12" s="1"/>
  <c r="BH527" i="12" s="1"/>
  <c r="CP528" i="12"/>
  <c r="CQ528" i="12" s="1"/>
  <c r="CR528" i="12" s="1"/>
  <c r="BX530" i="12"/>
  <c r="BY530" i="12" s="1"/>
  <c r="BZ530" i="12" s="1"/>
  <c r="CP534" i="12"/>
  <c r="CQ534" i="12" s="1"/>
  <c r="CR534" i="12" s="1"/>
  <c r="BX536" i="12"/>
  <c r="BY536" i="12" s="1"/>
  <c r="BZ536" i="12" s="1"/>
  <c r="CD538" i="12"/>
  <c r="CE538" i="12" s="1"/>
  <c r="CF538" i="12" s="1"/>
  <c r="CJ577" i="12"/>
  <c r="CK577" i="12" s="1"/>
  <c r="CL577" i="12" s="1"/>
  <c r="CP621" i="12"/>
  <c r="CQ621" i="12" s="1"/>
  <c r="CR621" i="12" s="1"/>
  <c r="BR628" i="12"/>
  <c r="BS628" i="12" s="1"/>
  <c r="BT628" i="12" s="1"/>
  <c r="CP644" i="12"/>
  <c r="CQ644" i="12" s="1"/>
  <c r="CR644" i="12" s="1"/>
  <c r="BX665" i="12"/>
  <c r="BY665" i="12" s="1"/>
  <c r="BZ665" i="12" s="1"/>
  <c r="BR683" i="12"/>
  <c r="BS683" i="12" s="1"/>
  <c r="BT683" i="12" s="1"/>
  <c r="BL692" i="12"/>
  <c r="BM692" i="12" s="1"/>
  <c r="BN692" i="12" s="1"/>
  <c r="BX699" i="12"/>
  <c r="BY699" i="12" s="1"/>
  <c r="BZ699" i="12" s="1"/>
  <c r="BF732" i="12"/>
  <c r="BG732" i="12" s="1"/>
  <c r="BH732" i="12" s="1"/>
  <c r="CJ737" i="12"/>
  <c r="CK737" i="12" s="1"/>
  <c r="CL737" i="12" s="1"/>
  <c r="CP739" i="12"/>
  <c r="CQ739" i="12" s="1"/>
  <c r="CR739" i="12" s="1"/>
  <c r="BX741" i="12"/>
  <c r="BY741" i="12" s="1"/>
  <c r="BZ741" i="12" s="1"/>
  <c r="BF752" i="12"/>
  <c r="BG752" i="12" s="1"/>
  <c r="BH752" i="12" s="1"/>
  <c r="BX770" i="12"/>
  <c r="BY770" i="12" s="1"/>
  <c r="BZ770" i="12" s="1"/>
  <c r="CP772" i="12"/>
  <c r="CQ772" i="12" s="1"/>
  <c r="CR772" i="12" s="1"/>
  <c r="BF792" i="12"/>
  <c r="BG792" i="12" s="1"/>
  <c r="BH792" i="12" s="1"/>
  <c r="BF794" i="12"/>
  <c r="BG794" i="12" s="1"/>
  <c r="BH794" i="12" s="1"/>
  <c r="BR800" i="12"/>
  <c r="BS800" i="12" s="1"/>
  <c r="BT800" i="12" s="1"/>
  <c r="BR812" i="12"/>
  <c r="BS812" i="12" s="1"/>
  <c r="BT812" i="12" s="1"/>
  <c r="CP812" i="12"/>
  <c r="CQ812" i="12" s="1"/>
  <c r="CR812" i="12" s="1"/>
  <c r="BF818" i="12"/>
  <c r="BG818" i="12" s="1"/>
  <c r="BH818" i="12" s="1"/>
  <c r="BF820" i="12"/>
  <c r="BG820" i="12" s="1"/>
  <c r="BH820" i="12" s="1"/>
  <c r="CP844" i="12"/>
  <c r="CQ844" i="12" s="1"/>
  <c r="CR844" i="12" s="1"/>
  <c r="CJ84" i="12"/>
  <c r="CK84" i="12" s="1"/>
  <c r="CL84" i="12" s="1"/>
  <c r="CJ471" i="12"/>
  <c r="CK471" i="12" s="1"/>
  <c r="CL471" i="12" s="1"/>
  <c r="CP24" i="12"/>
  <c r="CQ24" i="12" s="1"/>
  <c r="CR24" i="12" s="1"/>
  <c r="CP784" i="12"/>
  <c r="CQ784" i="12" s="1"/>
  <c r="CR784" i="12" s="1"/>
  <c r="CD508" i="12"/>
  <c r="CE508" i="12" s="1"/>
  <c r="CF508" i="12" s="1"/>
  <c r="CD555" i="12"/>
  <c r="CE555" i="12" s="1"/>
  <c r="CF555" i="12" s="1"/>
  <c r="CD852" i="12"/>
  <c r="CE852" i="12" s="1"/>
  <c r="CF852" i="12" s="1"/>
  <c r="BX247" i="12"/>
  <c r="BY247" i="12" s="1"/>
  <c r="BZ247" i="12" s="1"/>
  <c r="BX561" i="12"/>
  <c r="BY561" i="12" s="1"/>
  <c r="BZ561" i="12" s="1"/>
  <c r="BX832" i="12"/>
  <c r="BY832" i="12" s="1"/>
  <c r="BZ832" i="12" s="1"/>
  <c r="BR772" i="12"/>
  <c r="BS772" i="12" s="1"/>
  <c r="BT772" i="12" s="1"/>
  <c r="BL838" i="12"/>
  <c r="BM838" i="12" s="1"/>
  <c r="BN838" i="12" s="1"/>
  <c r="BL1111" i="12"/>
  <c r="BM1111" i="12" s="1"/>
  <c r="BN1111" i="12" s="1"/>
  <c r="BR39" i="12"/>
  <c r="BS39" i="12" s="1"/>
  <c r="BT39" i="12" s="1"/>
  <c r="CP53" i="12"/>
  <c r="CQ53" i="12" s="1"/>
  <c r="CR53" i="12" s="1"/>
  <c r="BX96" i="12"/>
  <c r="BY96" i="12" s="1"/>
  <c r="BZ96" i="12" s="1"/>
  <c r="BF105" i="12"/>
  <c r="BG105" i="12" s="1"/>
  <c r="BH105" i="12" s="1"/>
  <c r="BF132" i="12"/>
  <c r="BG132" i="12" s="1"/>
  <c r="BH132" i="12" s="1"/>
  <c r="CP158" i="12"/>
  <c r="CQ158" i="12" s="1"/>
  <c r="CR158" i="12" s="1"/>
  <c r="BX160" i="12"/>
  <c r="BY160" i="12" s="1"/>
  <c r="BZ160" i="12" s="1"/>
  <c r="CJ245" i="12"/>
  <c r="CK245" i="12" s="1"/>
  <c r="CL245" i="12" s="1"/>
  <c r="BL291" i="12"/>
  <c r="BM291" i="12" s="1"/>
  <c r="BN291" i="12" s="1"/>
  <c r="CP293" i="12"/>
  <c r="CQ293" i="12" s="1"/>
  <c r="CR293" i="12" s="1"/>
  <c r="BF299" i="12"/>
  <c r="BG299" i="12" s="1"/>
  <c r="BH299" i="12" s="1"/>
  <c r="BX299" i="12"/>
  <c r="BY299" i="12" s="1"/>
  <c r="BZ299" i="12" s="1"/>
  <c r="BL301" i="12"/>
  <c r="BM301" i="12" s="1"/>
  <c r="BN301" i="12" s="1"/>
  <c r="CP301" i="12"/>
  <c r="CQ301" i="12" s="1"/>
  <c r="CR301" i="12" s="1"/>
  <c r="BX307" i="12"/>
  <c r="BY307" i="12" s="1"/>
  <c r="BZ307" i="12" s="1"/>
  <c r="BF312" i="12"/>
  <c r="BG312" i="12" s="1"/>
  <c r="BH312" i="12" s="1"/>
  <c r="CJ338" i="12"/>
  <c r="CK338" i="12" s="1"/>
  <c r="CL338" i="12" s="1"/>
  <c r="BR368" i="12"/>
  <c r="BS368" i="12" s="1"/>
  <c r="BT368" i="12" s="1"/>
  <c r="BL372" i="12"/>
  <c r="BM372" i="12" s="1"/>
  <c r="BN372" i="12" s="1"/>
  <c r="CJ401" i="12"/>
  <c r="CK401" i="12" s="1"/>
  <c r="CL401" i="12" s="1"/>
  <c r="CJ438" i="12"/>
  <c r="CK438" i="12" s="1"/>
  <c r="CL438" i="12" s="1"/>
  <c r="BX452" i="12"/>
  <c r="BY452" i="12" s="1"/>
  <c r="BZ452" i="12" s="1"/>
  <c r="BR461" i="12"/>
  <c r="BS461" i="12" s="1"/>
  <c r="BT461" i="12" s="1"/>
  <c r="BX506" i="12"/>
  <c r="BY506" i="12" s="1"/>
  <c r="BZ506" i="12" s="1"/>
  <c r="BF508" i="12"/>
  <c r="BG508" i="12" s="1"/>
  <c r="BH508" i="12" s="1"/>
  <c r="BX508" i="12"/>
  <c r="BY508" i="12" s="1"/>
  <c r="BZ508" i="12" s="1"/>
  <c r="BX516" i="12"/>
  <c r="BY516" i="12" s="1"/>
  <c r="BZ516" i="12" s="1"/>
  <c r="CJ518" i="12"/>
  <c r="CK518" i="12" s="1"/>
  <c r="CL518" i="12" s="1"/>
  <c r="CJ520" i="12"/>
  <c r="CK520" i="12" s="1"/>
  <c r="CL520" i="12" s="1"/>
  <c r="BL524" i="12"/>
  <c r="BM524" i="12" s="1"/>
  <c r="BN524" i="12" s="1"/>
  <c r="BF528" i="12"/>
  <c r="BG528" i="12" s="1"/>
  <c r="BH528" i="12" s="1"/>
  <c r="BX528" i="12"/>
  <c r="BY528" i="12" s="1"/>
  <c r="BZ528" i="12" s="1"/>
  <c r="CD534" i="12"/>
  <c r="CE534" i="12" s="1"/>
  <c r="CF534" i="12" s="1"/>
  <c r="BL538" i="12"/>
  <c r="BM538" i="12" s="1"/>
  <c r="BN538" i="12" s="1"/>
  <c r="BF549" i="12"/>
  <c r="BG549" i="12" s="1"/>
  <c r="BH549" i="12" s="1"/>
  <c r="BF589" i="12"/>
  <c r="BG589" i="12" s="1"/>
  <c r="BH589" i="12" s="1"/>
  <c r="BR601" i="12"/>
  <c r="BS601" i="12" s="1"/>
  <c r="BT601" i="12" s="1"/>
  <c r="CP601" i="12"/>
  <c r="CQ601" i="12" s="1"/>
  <c r="CR601" i="12" s="1"/>
  <c r="BX613" i="12"/>
  <c r="BY613" i="12" s="1"/>
  <c r="BZ613" i="12" s="1"/>
  <c r="BX621" i="12"/>
  <c r="BY621" i="12" s="1"/>
  <c r="BZ621" i="12" s="1"/>
  <c r="CD625" i="12"/>
  <c r="CE625" i="12" s="1"/>
  <c r="CF625" i="12" s="1"/>
  <c r="BF647" i="12"/>
  <c r="BG647" i="12" s="1"/>
  <c r="BH647" i="12" s="1"/>
  <c r="BF657" i="12"/>
  <c r="BG657" i="12" s="1"/>
  <c r="BH657" i="12" s="1"/>
  <c r="CP661" i="12"/>
  <c r="CQ661" i="12" s="1"/>
  <c r="CR661" i="12" s="1"/>
  <c r="BL676" i="12"/>
  <c r="BM676" i="12" s="1"/>
  <c r="BN676" i="12" s="1"/>
  <c r="CP683" i="12"/>
  <c r="CQ683" i="12" s="1"/>
  <c r="CR683" i="12" s="1"/>
  <c r="BF699" i="12"/>
  <c r="BG699" i="12" s="1"/>
  <c r="BH699" i="12" s="1"/>
  <c r="CJ732" i="12"/>
  <c r="CK732" i="12" s="1"/>
  <c r="CL732" i="12" s="1"/>
  <c r="BX734" i="12"/>
  <c r="BY734" i="12" s="1"/>
  <c r="BZ734" i="12" s="1"/>
  <c r="BX750" i="12"/>
  <c r="BY750" i="12" s="1"/>
  <c r="BZ750" i="12" s="1"/>
  <c r="BX754" i="12"/>
  <c r="BY754" i="12" s="1"/>
  <c r="BZ754" i="12" s="1"/>
  <c r="CJ768" i="12"/>
  <c r="CK768" i="12" s="1"/>
  <c r="CL768" i="12" s="1"/>
  <c r="CJ786" i="12"/>
  <c r="CK786" i="12" s="1"/>
  <c r="CL786" i="12" s="1"/>
  <c r="CP800" i="12"/>
  <c r="CQ800" i="12" s="1"/>
  <c r="CR800" i="12" s="1"/>
  <c r="BR808" i="12"/>
  <c r="BS808" i="12" s="1"/>
  <c r="BT808" i="12" s="1"/>
  <c r="BF828" i="12"/>
  <c r="BG828" i="12" s="1"/>
  <c r="BH828" i="12" s="1"/>
  <c r="BR832" i="12"/>
  <c r="BS832" i="12" s="1"/>
  <c r="BT832" i="12" s="1"/>
  <c r="CP840" i="12"/>
  <c r="CQ840" i="12" s="1"/>
  <c r="CR840" i="12" s="1"/>
  <c r="BR844" i="12"/>
  <c r="BS844" i="12" s="1"/>
  <c r="BT844" i="12" s="1"/>
  <c r="CJ497" i="12"/>
  <c r="CK497" i="12" s="1"/>
  <c r="CL497" i="12" s="1"/>
  <c r="CP524" i="12"/>
  <c r="CQ524" i="12" s="1"/>
  <c r="CR524" i="12" s="1"/>
  <c r="CP946" i="12"/>
  <c r="CQ946" i="12" s="1"/>
  <c r="CR946" i="12" s="1"/>
  <c r="CD148" i="12"/>
  <c r="CE148" i="12" s="1"/>
  <c r="CF148" i="12" s="1"/>
  <c r="CD516" i="12"/>
  <c r="CE516" i="12" s="1"/>
  <c r="CF516" i="12" s="1"/>
  <c r="CD559" i="12"/>
  <c r="CE559" i="12" s="1"/>
  <c r="CF559" i="12" s="1"/>
  <c r="CD988" i="12"/>
  <c r="CE988" i="12" s="1"/>
  <c r="CF988" i="12" s="1"/>
  <c r="BX303" i="12"/>
  <c r="BY303" i="12" s="1"/>
  <c r="BZ303" i="12" s="1"/>
  <c r="BX609" i="12"/>
  <c r="BY609" i="12" s="1"/>
  <c r="BZ609" i="12" s="1"/>
  <c r="BX956" i="12"/>
  <c r="BY956" i="12" s="1"/>
  <c r="BZ956" i="12" s="1"/>
  <c r="BR599" i="12"/>
  <c r="BS599" i="12" s="1"/>
  <c r="BT599" i="12" s="1"/>
  <c r="BR828" i="12"/>
  <c r="BS828" i="12" s="1"/>
  <c r="BT828" i="12" s="1"/>
  <c r="BL846" i="12"/>
  <c r="BM846" i="12" s="1"/>
  <c r="BN846" i="12" s="1"/>
  <c r="CD9" i="12"/>
  <c r="CE9" i="12" s="1"/>
  <c r="CF9" i="12" s="1"/>
  <c r="BX11" i="12"/>
  <c r="BY11" i="12" s="1"/>
  <c r="BZ11" i="12" s="1"/>
  <c r="BR24" i="12"/>
  <c r="BS24" i="12" s="1"/>
  <c r="BT24" i="12" s="1"/>
  <c r="CP84" i="12"/>
  <c r="CQ84" i="12" s="1"/>
  <c r="CR84" i="12" s="1"/>
  <c r="BL103" i="12"/>
  <c r="BM103" i="12" s="1"/>
  <c r="BN103" i="12" s="1"/>
  <c r="BF126" i="12"/>
  <c r="BG126" i="12" s="1"/>
  <c r="BH126" i="12" s="1"/>
  <c r="BX126" i="12"/>
  <c r="BY126" i="12" s="1"/>
  <c r="BZ126" i="12" s="1"/>
  <c r="CP126" i="12"/>
  <c r="CQ126" i="12" s="1"/>
  <c r="CR126" i="12" s="1"/>
  <c r="BF147" i="12"/>
  <c r="BG147" i="12" s="1"/>
  <c r="BH147" i="12" s="1"/>
  <c r="BX166" i="12"/>
  <c r="BY166" i="12" s="1"/>
  <c r="BZ166" i="12" s="1"/>
  <c r="BF228" i="12"/>
  <c r="BG228" i="12" s="1"/>
  <c r="BH228" i="12" s="1"/>
  <c r="BX289" i="12"/>
  <c r="BY289" i="12" s="1"/>
  <c r="BZ289" i="12" s="1"/>
  <c r="CP291" i="12"/>
  <c r="CQ291" i="12" s="1"/>
  <c r="CR291" i="12" s="1"/>
  <c r="CJ292" i="12"/>
  <c r="CK292" i="12" s="1"/>
  <c r="CL292" i="12" s="1"/>
  <c r="CJ312" i="12"/>
  <c r="CK312" i="12" s="1"/>
  <c r="CL312" i="12" s="1"/>
  <c r="BR313" i="12"/>
  <c r="BS313" i="12" s="1"/>
  <c r="BT313" i="12" s="1"/>
  <c r="BF316" i="12"/>
  <c r="BG316" i="12" s="1"/>
  <c r="BH316" i="12" s="1"/>
  <c r="CD321" i="12"/>
  <c r="CE321" i="12" s="1"/>
  <c r="CF321" i="12" s="1"/>
  <c r="CP329" i="12"/>
  <c r="CQ329" i="12" s="1"/>
  <c r="CR329" i="12" s="1"/>
  <c r="BR386" i="12"/>
  <c r="BS386" i="12" s="1"/>
  <c r="BT386" i="12" s="1"/>
  <c r="BF401" i="12"/>
  <c r="BG401" i="12" s="1"/>
  <c r="BH401" i="12" s="1"/>
  <c r="CD437" i="12"/>
  <c r="CE437" i="12" s="1"/>
  <c r="CF437" i="12" s="1"/>
  <c r="BL443" i="12"/>
  <c r="BM443" i="12" s="1"/>
  <c r="BN443" i="12" s="1"/>
  <c r="BF447" i="12"/>
  <c r="BG447" i="12" s="1"/>
  <c r="BH447" i="12" s="1"/>
  <c r="BF473" i="12"/>
  <c r="BG473" i="12" s="1"/>
  <c r="BH473" i="12" s="1"/>
  <c r="CD473" i="12"/>
  <c r="CE473" i="12" s="1"/>
  <c r="CF473" i="12" s="1"/>
  <c r="BL504" i="12"/>
  <c r="BM504" i="12" s="1"/>
  <c r="BN504" i="12" s="1"/>
  <c r="CD504" i="12"/>
  <c r="CE504" i="12" s="1"/>
  <c r="CF504" i="12" s="1"/>
  <c r="BF506" i="12"/>
  <c r="BG506" i="12" s="1"/>
  <c r="BH506" i="12" s="1"/>
  <c r="BF514" i="12"/>
  <c r="BG514" i="12" s="1"/>
  <c r="BH514" i="12" s="1"/>
  <c r="CD514" i="12"/>
  <c r="CE514" i="12" s="1"/>
  <c r="CF514" i="12" s="1"/>
  <c r="BX525" i="12"/>
  <c r="BY525" i="12" s="1"/>
  <c r="BZ525" i="12" s="1"/>
  <c r="BL533" i="12"/>
  <c r="BM533" i="12" s="1"/>
  <c r="BN533" i="12" s="1"/>
  <c r="BL540" i="12"/>
  <c r="BM540" i="12" s="1"/>
  <c r="BN540" i="12" s="1"/>
  <c r="CJ540" i="12"/>
  <c r="CK540" i="12" s="1"/>
  <c r="CL540" i="12" s="1"/>
  <c r="BX545" i="12"/>
  <c r="BY545" i="12" s="1"/>
  <c r="BZ545" i="12" s="1"/>
  <c r="CD589" i="12"/>
  <c r="CE589" i="12" s="1"/>
  <c r="CF589" i="12" s="1"/>
  <c r="BF613" i="12"/>
  <c r="BG613" i="12" s="1"/>
  <c r="BH613" i="12" s="1"/>
  <c r="BR617" i="12"/>
  <c r="BS617" i="12" s="1"/>
  <c r="BT617" i="12" s="1"/>
  <c r="BF618" i="12"/>
  <c r="BG618" i="12" s="1"/>
  <c r="BH618" i="12" s="1"/>
  <c r="CP620" i="12"/>
  <c r="CQ620" i="12" s="1"/>
  <c r="CR620" i="12" s="1"/>
  <c r="BR641" i="12"/>
  <c r="BS641" i="12" s="1"/>
  <c r="BT641" i="12" s="1"/>
  <c r="CP641" i="12"/>
  <c r="CQ641" i="12" s="1"/>
  <c r="CR641" i="12" s="1"/>
  <c r="BR644" i="12"/>
  <c r="BS644" i="12" s="1"/>
  <c r="BT644" i="12" s="1"/>
  <c r="BF663" i="12"/>
  <c r="BG663" i="12" s="1"/>
  <c r="BH663" i="12" s="1"/>
  <c r="CD679" i="12"/>
  <c r="CE679" i="12" s="1"/>
  <c r="CF679" i="12" s="1"/>
  <c r="BL698" i="12"/>
  <c r="BM698" i="12" s="1"/>
  <c r="BN698" i="12" s="1"/>
  <c r="BR719" i="12"/>
  <c r="BS719" i="12" s="1"/>
  <c r="BT719" i="12" s="1"/>
  <c r="BF737" i="12"/>
  <c r="BG737" i="12" s="1"/>
  <c r="BH737" i="12" s="1"/>
  <c r="BL741" i="12"/>
  <c r="BM741" i="12" s="1"/>
  <c r="BN741" i="12" s="1"/>
  <c r="BX744" i="12"/>
  <c r="BY744" i="12" s="1"/>
  <c r="BZ744" i="12" s="1"/>
  <c r="BL752" i="12"/>
  <c r="BM752" i="12" s="1"/>
  <c r="BN752" i="12" s="1"/>
  <c r="CJ752" i="12"/>
  <c r="CK752" i="12" s="1"/>
  <c r="CL752" i="12" s="1"/>
  <c r="BX768" i="12"/>
  <c r="BY768" i="12" s="1"/>
  <c r="BZ768" i="12" s="1"/>
  <c r="CD770" i="12"/>
  <c r="CE770" i="12" s="1"/>
  <c r="CF770" i="12" s="1"/>
  <c r="BX772" i="12"/>
  <c r="BY772" i="12" s="1"/>
  <c r="BZ772" i="12" s="1"/>
  <c r="BR784" i="12"/>
  <c r="BS784" i="12" s="1"/>
  <c r="BT784" i="12" s="1"/>
  <c r="BF786" i="12"/>
  <c r="BG786" i="12" s="1"/>
  <c r="BH786" i="12" s="1"/>
  <c r="CD792" i="12"/>
  <c r="CE792" i="12" s="1"/>
  <c r="CF792" i="12" s="1"/>
  <c r="BX800" i="12"/>
  <c r="BY800" i="12" s="1"/>
  <c r="BZ800" i="12" s="1"/>
  <c r="CP808" i="12"/>
  <c r="CQ808" i="12" s="1"/>
  <c r="CR808" i="12" s="1"/>
  <c r="BX812" i="12"/>
  <c r="BY812" i="12" s="1"/>
  <c r="BZ812" i="12" s="1"/>
  <c r="CD816" i="12"/>
  <c r="CE816" i="12" s="1"/>
  <c r="CF816" i="12" s="1"/>
  <c r="CJ822" i="12"/>
  <c r="CK822" i="12" s="1"/>
  <c r="CL822" i="12" s="1"/>
  <c r="BR840" i="12"/>
  <c r="BS840" i="12" s="1"/>
  <c r="BT840" i="12" s="1"/>
  <c r="CD524" i="12"/>
  <c r="CE524" i="12" s="1"/>
  <c r="CF524" i="12" s="1"/>
  <c r="BX144" i="12"/>
  <c r="BY144" i="12" s="1"/>
  <c r="BZ144" i="12" s="1"/>
  <c r="CD160" i="12"/>
  <c r="CE160" i="12" s="1"/>
  <c r="CF160" i="12" s="1"/>
  <c r="CD285" i="12"/>
  <c r="CE285" i="12" s="1"/>
  <c r="CF285" i="12" s="1"/>
  <c r="CD311" i="12"/>
  <c r="CE311" i="12" s="1"/>
  <c r="CF311" i="12" s="1"/>
  <c r="BL321" i="12"/>
  <c r="BM321" i="12" s="1"/>
  <c r="BN321" i="12" s="1"/>
  <c r="BX438" i="12"/>
  <c r="BY438" i="12" s="1"/>
  <c r="BZ438" i="12" s="1"/>
  <c r="CJ538" i="12"/>
  <c r="CK538" i="12" s="1"/>
  <c r="CL538" i="12" s="1"/>
  <c r="BR609" i="12"/>
  <c r="BS609" i="12" s="1"/>
  <c r="BT609" i="12" s="1"/>
  <c r="BR776" i="12"/>
  <c r="BS776" i="12" s="1"/>
  <c r="BT776" i="12" s="1"/>
  <c r="BR796" i="12"/>
  <c r="BS796" i="12" s="1"/>
  <c r="BT796" i="12" s="1"/>
  <c r="CP820" i="12"/>
  <c r="CQ820" i="12" s="1"/>
  <c r="CR820" i="12" s="1"/>
  <c r="BF896" i="12"/>
  <c r="BG896" i="12" s="1"/>
  <c r="BH896" i="12" s="1"/>
  <c r="BL899" i="12"/>
  <c r="BM899" i="12" s="1"/>
  <c r="BN899" i="12" s="1"/>
  <c r="CD912" i="12"/>
  <c r="CE912" i="12" s="1"/>
  <c r="CF912" i="12" s="1"/>
  <c r="CD922" i="12"/>
  <c r="CE922" i="12" s="1"/>
  <c r="CF922" i="12" s="1"/>
  <c r="BR942" i="12"/>
  <c r="BS942" i="12" s="1"/>
  <c r="BT942" i="12" s="1"/>
  <c r="CD944" i="12"/>
  <c r="CE944" i="12" s="1"/>
  <c r="CF944" i="12" s="1"/>
  <c r="BF952" i="12"/>
  <c r="BG952" i="12" s="1"/>
  <c r="BH952" i="12" s="1"/>
  <c r="BX960" i="12"/>
  <c r="BY960" i="12" s="1"/>
  <c r="BZ960" i="12" s="1"/>
  <c r="CJ964" i="12"/>
  <c r="CK964" i="12" s="1"/>
  <c r="CL964" i="12" s="1"/>
  <c r="CD968" i="12"/>
  <c r="CE968" i="12" s="1"/>
  <c r="CF968" i="12" s="1"/>
  <c r="CD970" i="12"/>
  <c r="CE970" i="12" s="1"/>
  <c r="CF970" i="12" s="1"/>
  <c r="BF984" i="12"/>
  <c r="BG984" i="12" s="1"/>
  <c r="BH984" i="12" s="1"/>
  <c r="BR992" i="12"/>
  <c r="BS992" i="12" s="1"/>
  <c r="BT992" i="12" s="1"/>
  <c r="BL1091" i="12"/>
  <c r="BM1091" i="12" s="1"/>
  <c r="BN1091" i="12" s="1"/>
  <c r="CD1093" i="12"/>
  <c r="CE1093" i="12" s="1"/>
  <c r="CF1093" i="12" s="1"/>
  <c r="BR1113" i="12"/>
  <c r="BS1113" i="12" s="1"/>
  <c r="BT1113" i="12" s="1"/>
  <c r="BX992" i="12"/>
  <c r="BY992" i="12" s="1"/>
  <c r="BZ992" i="12" s="1"/>
  <c r="BF68" i="12"/>
  <c r="BG68" i="12" s="1"/>
  <c r="BH68" i="12" s="1"/>
  <c r="BF70" i="12"/>
  <c r="BG70" i="12" s="1"/>
  <c r="BH70" i="12" s="1"/>
  <c r="BF160" i="12"/>
  <c r="BG160" i="12" s="1"/>
  <c r="BH160" i="12" s="1"/>
  <c r="BF303" i="12"/>
  <c r="BG303" i="12" s="1"/>
  <c r="BH303" i="12" s="1"/>
  <c r="BF490" i="12"/>
  <c r="BG490" i="12" s="1"/>
  <c r="BH490" i="12" s="1"/>
  <c r="BL516" i="12"/>
  <c r="BM516" i="12" s="1"/>
  <c r="BN516" i="12" s="1"/>
  <c r="BX585" i="12"/>
  <c r="BY585" i="12" s="1"/>
  <c r="BZ585" i="12" s="1"/>
  <c r="BX844" i="12"/>
  <c r="BY844" i="12" s="1"/>
  <c r="BZ844" i="12" s="1"/>
  <c r="BR860" i="12"/>
  <c r="BS860" i="12" s="1"/>
  <c r="BT860" i="12" s="1"/>
  <c r="BF888" i="12"/>
  <c r="BG888" i="12" s="1"/>
  <c r="BH888" i="12" s="1"/>
  <c r="BL890" i="12"/>
  <c r="BM890" i="12" s="1"/>
  <c r="BN890" i="12" s="1"/>
  <c r="BX892" i="12"/>
  <c r="BY892" i="12" s="1"/>
  <c r="BZ892" i="12" s="1"/>
  <c r="BL912" i="12"/>
  <c r="BM912" i="12" s="1"/>
  <c r="BN912" i="12" s="1"/>
  <c r="CD914" i="12"/>
  <c r="CE914" i="12" s="1"/>
  <c r="CF914" i="12" s="1"/>
  <c r="BF944" i="12"/>
  <c r="BG944" i="12" s="1"/>
  <c r="BH944" i="12" s="1"/>
  <c r="BL948" i="12"/>
  <c r="BM948" i="12" s="1"/>
  <c r="BN948" i="12" s="1"/>
  <c r="CJ948" i="12"/>
  <c r="CK948" i="12" s="1"/>
  <c r="CL948" i="12" s="1"/>
  <c r="BR956" i="12"/>
  <c r="BS956" i="12" s="1"/>
  <c r="BT956" i="12" s="1"/>
  <c r="CP960" i="12"/>
  <c r="CQ960" i="12" s="1"/>
  <c r="CR960" i="12" s="1"/>
  <c r="BX962" i="12"/>
  <c r="BY962" i="12" s="1"/>
  <c r="BZ962" i="12" s="1"/>
  <c r="CP974" i="12"/>
  <c r="CQ974" i="12" s="1"/>
  <c r="CR974" i="12" s="1"/>
  <c r="BX978" i="12"/>
  <c r="BY978" i="12" s="1"/>
  <c r="BZ978" i="12" s="1"/>
  <c r="BL988" i="12"/>
  <c r="BM988" i="12" s="1"/>
  <c r="BN988" i="12" s="1"/>
  <c r="BR1084" i="12"/>
  <c r="BS1084" i="12" s="1"/>
  <c r="BT1084" i="12" s="1"/>
  <c r="BR1088" i="12"/>
  <c r="BS1088" i="12" s="1"/>
  <c r="BT1088" i="12" s="1"/>
  <c r="CJ1115" i="12"/>
  <c r="CK1115" i="12" s="1"/>
  <c r="CL1115" i="12" s="1"/>
  <c r="BX293" i="12"/>
  <c r="BY293" i="12" s="1"/>
  <c r="BZ293" i="12" s="1"/>
  <c r="CP520" i="12"/>
  <c r="CQ520" i="12" s="1"/>
  <c r="CR520" i="12" s="1"/>
  <c r="CD645" i="12"/>
  <c r="CE645" i="12" s="1"/>
  <c r="CF645" i="12" s="1"/>
  <c r="CP669" i="12"/>
  <c r="CQ669" i="12" s="1"/>
  <c r="CR669" i="12" s="1"/>
  <c r="CJ850" i="12"/>
  <c r="CK850" i="12" s="1"/>
  <c r="CL850" i="12" s="1"/>
  <c r="BX875" i="12"/>
  <c r="BY875" i="12" s="1"/>
  <c r="BZ875" i="12" s="1"/>
  <c r="BR888" i="12"/>
  <c r="BS888" i="12" s="1"/>
  <c r="BT888" i="12" s="1"/>
  <c r="BF899" i="12"/>
  <c r="BG899" i="12" s="1"/>
  <c r="BH899" i="12" s="1"/>
  <c r="CD904" i="12"/>
  <c r="CE904" i="12" s="1"/>
  <c r="CF904" i="12" s="1"/>
  <c r="BX914" i="12"/>
  <c r="BY914" i="12" s="1"/>
  <c r="BZ914" i="12" s="1"/>
  <c r="CP950" i="12"/>
  <c r="CQ950" i="12" s="1"/>
  <c r="CR950" i="12" s="1"/>
  <c r="CJ960" i="12"/>
  <c r="CK960" i="12" s="1"/>
  <c r="CL960" i="12" s="1"/>
  <c r="BF972" i="12"/>
  <c r="BG972" i="12" s="1"/>
  <c r="BH972" i="12" s="1"/>
  <c r="BR978" i="12"/>
  <c r="BS978" i="12" s="1"/>
  <c r="BT978" i="12" s="1"/>
  <c r="BX1093" i="12"/>
  <c r="BY1093" i="12" s="1"/>
  <c r="BZ1093" i="12" s="1"/>
  <c r="CD868" i="12"/>
  <c r="CE868" i="12" s="1"/>
  <c r="CF868" i="12" s="1"/>
  <c r="CJ88" i="12"/>
  <c r="CK88" i="12" s="1"/>
  <c r="CL88" i="12" s="1"/>
  <c r="BX296" i="12"/>
  <c r="BY296" i="12" s="1"/>
  <c r="BZ296" i="12" s="1"/>
  <c r="CP657" i="12"/>
  <c r="CQ657" i="12" s="1"/>
  <c r="CR657" i="12" s="1"/>
  <c r="CP852" i="12"/>
  <c r="CQ852" i="12" s="1"/>
  <c r="CR852" i="12" s="1"/>
  <c r="CP875" i="12"/>
  <c r="CQ875" i="12" s="1"/>
  <c r="CR875" i="12" s="1"/>
  <c r="CD888" i="12"/>
  <c r="CE888" i="12" s="1"/>
  <c r="CF888" i="12" s="1"/>
  <c r="CJ890" i="12"/>
  <c r="CK890" i="12" s="1"/>
  <c r="CL890" i="12" s="1"/>
  <c r="CP899" i="12"/>
  <c r="CQ899" i="12" s="1"/>
  <c r="CR899" i="12" s="1"/>
  <c r="BR904" i="12"/>
  <c r="BS904" i="12" s="1"/>
  <c r="BT904" i="12" s="1"/>
  <c r="CJ904" i="12"/>
  <c r="CK904" i="12" s="1"/>
  <c r="CL904" i="12" s="1"/>
  <c r="BL922" i="12"/>
  <c r="BM922" i="12" s="1"/>
  <c r="BN922" i="12" s="1"/>
  <c r="CP929" i="12"/>
  <c r="CQ929" i="12" s="1"/>
  <c r="CR929" i="12" s="1"/>
  <c r="CD946" i="12"/>
  <c r="CE946" i="12" s="1"/>
  <c r="CF946" i="12" s="1"/>
  <c r="CJ952" i="12"/>
  <c r="CK952" i="12" s="1"/>
  <c r="CL952" i="12" s="1"/>
  <c r="CD960" i="12"/>
  <c r="CE960" i="12" s="1"/>
  <c r="CF960" i="12" s="1"/>
  <c r="BR970" i="12"/>
  <c r="BS970" i="12" s="1"/>
  <c r="BT970" i="12" s="1"/>
  <c r="BX972" i="12"/>
  <c r="BY972" i="12" s="1"/>
  <c r="BZ972" i="12" s="1"/>
  <c r="BX974" i="12"/>
  <c r="BY974" i="12" s="1"/>
  <c r="BZ974" i="12" s="1"/>
  <c r="BX982" i="12"/>
  <c r="BY982" i="12" s="1"/>
  <c r="BZ982" i="12" s="1"/>
  <c r="CP988" i="12"/>
  <c r="CQ988" i="12" s="1"/>
  <c r="CR988" i="12" s="1"/>
  <c r="BF992" i="12"/>
  <c r="BG992" i="12" s="1"/>
  <c r="BH992" i="12" s="1"/>
  <c r="CD1034" i="12"/>
  <c r="CE1034" i="12" s="1"/>
  <c r="CF1034" i="12" s="1"/>
  <c r="BX1113" i="12"/>
  <c r="BY1113" i="12" s="1"/>
  <c r="BZ1113" i="12" s="1"/>
  <c r="BL1115" i="12"/>
  <c r="BM1115" i="12" s="1"/>
  <c r="BN1115" i="12" s="1"/>
  <c r="CD1117" i="12"/>
  <c r="CE1117" i="12" s="1"/>
  <c r="CF1117" i="12" s="1"/>
  <c r="BR98" i="12"/>
  <c r="BS98" i="12" s="1"/>
  <c r="BT98" i="12" s="1"/>
  <c r="BR329" i="12"/>
  <c r="BS329" i="12" s="1"/>
  <c r="BT329" i="12" s="1"/>
  <c r="BX565" i="12"/>
  <c r="BY565" i="12" s="1"/>
  <c r="BZ565" i="12" s="1"/>
  <c r="BR661" i="12"/>
  <c r="BS661" i="12" s="1"/>
  <c r="BT661" i="12" s="1"/>
  <c r="BF770" i="12"/>
  <c r="BG770" i="12" s="1"/>
  <c r="BH770" i="12" s="1"/>
  <c r="CP848" i="12"/>
  <c r="CQ848" i="12" s="1"/>
  <c r="CR848" i="12" s="1"/>
  <c r="CJ882" i="12"/>
  <c r="CK882" i="12" s="1"/>
  <c r="CL882" i="12" s="1"/>
  <c r="BL901" i="12"/>
  <c r="BM901" i="12" s="1"/>
  <c r="BN901" i="12" s="1"/>
  <c r="BF904" i="12"/>
  <c r="BG904" i="12" s="1"/>
  <c r="BH904" i="12" s="1"/>
  <c r="BX912" i="12"/>
  <c r="BY912" i="12" s="1"/>
  <c r="BZ912" i="12" s="1"/>
  <c r="BF948" i="12"/>
  <c r="BG948" i="12" s="1"/>
  <c r="BH948" i="12" s="1"/>
  <c r="BL956" i="12"/>
  <c r="BM956" i="12" s="1"/>
  <c r="BN956" i="12" s="1"/>
  <c r="BR960" i="12"/>
  <c r="BS960" i="12" s="1"/>
  <c r="BT960" i="12" s="1"/>
  <c r="BF970" i="12"/>
  <c r="BG970" i="12" s="1"/>
  <c r="BH970" i="12" s="1"/>
  <c r="CD974" i="12"/>
  <c r="CE974" i="12" s="1"/>
  <c r="CF974" i="12" s="1"/>
  <c r="CP1088" i="12"/>
  <c r="CQ1088" i="12" s="1"/>
  <c r="CR1088" i="12" s="1"/>
  <c r="CJ247" i="12"/>
  <c r="CK247" i="12" s="1"/>
  <c r="CL247" i="12" s="1"/>
  <c r="BX401" i="12"/>
  <c r="BY401" i="12" s="1"/>
  <c r="BZ401" i="12" s="1"/>
  <c r="BF55" i="12"/>
  <c r="BG55" i="12" s="1"/>
  <c r="BH55" i="12" s="1"/>
  <c r="CJ386" i="12"/>
  <c r="CK386" i="12" s="1"/>
  <c r="CL386" i="12" s="1"/>
  <c r="BR524" i="12"/>
  <c r="BS524" i="12" s="1"/>
  <c r="BT524" i="12" s="1"/>
  <c r="CJ524" i="12"/>
  <c r="CK524" i="12" s="1"/>
  <c r="CL524" i="12" s="1"/>
  <c r="BF534" i="12"/>
  <c r="BG534" i="12" s="1"/>
  <c r="BH534" i="12" s="1"/>
  <c r="BR580" i="12"/>
  <c r="BS580" i="12" s="1"/>
  <c r="BT580" i="12" s="1"/>
  <c r="BX692" i="12"/>
  <c r="BY692" i="12" s="1"/>
  <c r="BZ692" i="12" s="1"/>
  <c r="CJ764" i="12"/>
  <c r="CK764" i="12" s="1"/>
  <c r="CL764" i="12" s="1"/>
  <c r="CJ782" i="12"/>
  <c r="CK782" i="12" s="1"/>
  <c r="CL782" i="12" s="1"/>
  <c r="CJ842" i="12"/>
  <c r="CK842" i="12" s="1"/>
  <c r="CL842" i="12" s="1"/>
  <c r="BL888" i="12"/>
  <c r="BM888" i="12" s="1"/>
  <c r="BN888" i="12" s="1"/>
  <c r="BF909" i="12"/>
  <c r="BG909" i="12" s="1"/>
  <c r="BH909" i="12" s="1"/>
  <c r="CJ909" i="12"/>
  <c r="CK909" i="12" s="1"/>
  <c r="CL909" i="12" s="1"/>
  <c r="BR914" i="12"/>
  <c r="BS914" i="12" s="1"/>
  <c r="BT914" i="12" s="1"/>
  <c r="CJ937" i="12"/>
  <c r="CK937" i="12" s="1"/>
  <c r="CL937" i="12" s="1"/>
  <c r="BX942" i="12"/>
  <c r="BY942" i="12" s="1"/>
  <c r="BZ942" i="12" s="1"/>
  <c r="BR946" i="12"/>
  <c r="BS946" i="12" s="1"/>
  <c r="BT946" i="12" s="1"/>
  <c r="CD950" i="12"/>
  <c r="CE950" i="12" s="1"/>
  <c r="CF950" i="12" s="1"/>
  <c r="BR952" i="12"/>
  <c r="BS952" i="12" s="1"/>
  <c r="BT952" i="12" s="1"/>
  <c r="BF956" i="12"/>
  <c r="BG956" i="12" s="1"/>
  <c r="BH956" i="12" s="1"/>
  <c r="BL960" i="12"/>
  <c r="BM960" i="12" s="1"/>
  <c r="BN960" i="12" s="1"/>
  <c r="BR964" i="12"/>
  <c r="BS964" i="12" s="1"/>
  <c r="BT964" i="12" s="1"/>
  <c r="CP964" i="12"/>
  <c r="CQ964" i="12" s="1"/>
  <c r="CR964" i="12" s="1"/>
  <c r="BF976" i="12"/>
  <c r="BG976" i="12" s="1"/>
  <c r="BH976" i="12" s="1"/>
  <c r="BF978" i="12"/>
  <c r="BG978" i="12" s="1"/>
  <c r="BH978" i="12" s="1"/>
  <c r="CP992" i="12"/>
  <c r="CQ992" i="12" s="1"/>
  <c r="CR992" i="12" s="1"/>
  <c r="BX994" i="12"/>
  <c r="BY994" i="12" s="1"/>
  <c r="BZ994" i="12" s="1"/>
  <c r="CP1036" i="12"/>
  <c r="CQ1036" i="12" s="1"/>
  <c r="CR1036" i="12" s="1"/>
  <c r="BF1071" i="12"/>
  <c r="BG1071" i="12" s="1"/>
  <c r="BH1071" i="12" s="1"/>
  <c r="CP1093" i="12"/>
  <c r="CQ1093" i="12" s="1"/>
  <c r="CR1093" i="12" s="1"/>
  <c r="BF1123" i="12"/>
  <c r="BG1123" i="12" s="1"/>
  <c r="BH1123" i="12" s="1"/>
  <c r="CJ1123" i="12"/>
  <c r="CK1123" i="12" s="1"/>
  <c r="CL1123" i="12" s="1"/>
  <c r="BL53" i="12"/>
  <c r="BM53" i="12" s="1"/>
  <c r="BN53" i="12" s="1"/>
  <c r="CD112" i="12"/>
  <c r="CE112" i="12" s="1"/>
  <c r="CF112" i="12" s="1"/>
  <c r="BR435" i="12"/>
  <c r="BS435" i="12" s="1"/>
  <c r="BT435" i="12" s="1"/>
  <c r="CD497" i="12"/>
  <c r="CE497" i="12" s="1"/>
  <c r="CF497" i="12" s="1"/>
  <c r="CJ676" i="12"/>
  <c r="CK676" i="12" s="1"/>
  <c r="CL676" i="12" s="1"/>
  <c r="BF764" i="12"/>
  <c r="BG764" i="12" s="1"/>
  <c r="BH764" i="12" s="1"/>
  <c r="BF842" i="12"/>
  <c r="BG842" i="12" s="1"/>
  <c r="BH842" i="12" s="1"/>
  <c r="BR852" i="12"/>
  <c r="BS852" i="12" s="1"/>
  <c r="BT852" i="12" s="1"/>
  <c r="BX860" i="12"/>
  <c r="BY860" i="12" s="1"/>
  <c r="BZ860" i="12" s="1"/>
  <c r="BX885" i="12"/>
  <c r="BY885" i="12" s="1"/>
  <c r="BZ885" i="12" s="1"/>
  <c r="CJ888" i="12"/>
  <c r="CK888" i="12" s="1"/>
  <c r="CL888" i="12" s="1"/>
  <c r="BX890" i="12"/>
  <c r="BY890" i="12" s="1"/>
  <c r="BZ890" i="12" s="1"/>
  <c r="BF892" i="12"/>
  <c r="BG892" i="12" s="1"/>
  <c r="BH892" i="12" s="1"/>
  <c r="CD894" i="12"/>
  <c r="CE894" i="12" s="1"/>
  <c r="CF894" i="12" s="1"/>
  <c r="BF901" i="12"/>
  <c r="BG901" i="12" s="1"/>
  <c r="BH901" i="12" s="1"/>
  <c r="CJ901" i="12"/>
  <c r="CK901" i="12" s="1"/>
  <c r="CL901" i="12" s="1"/>
  <c r="BX904" i="12"/>
  <c r="BY904" i="12" s="1"/>
  <c r="BZ904" i="12" s="1"/>
  <c r="BR912" i="12"/>
  <c r="BS912" i="12" s="1"/>
  <c r="BT912" i="12" s="1"/>
  <c r="CJ912" i="12"/>
  <c r="CK912" i="12" s="1"/>
  <c r="CL912" i="12" s="1"/>
  <c r="CP914" i="12"/>
  <c r="CQ914" i="12" s="1"/>
  <c r="CR914" i="12" s="1"/>
  <c r="BR922" i="12"/>
  <c r="BS922" i="12" s="1"/>
  <c r="BT922" i="12" s="1"/>
  <c r="CP922" i="12"/>
  <c r="CQ922" i="12" s="1"/>
  <c r="CR922" i="12" s="1"/>
  <c r="CJ944" i="12"/>
  <c r="CK944" i="12" s="1"/>
  <c r="CL944" i="12" s="1"/>
  <c r="CP948" i="12"/>
  <c r="CQ948" i="12" s="1"/>
  <c r="CR948" i="12" s="1"/>
  <c r="BL968" i="12"/>
  <c r="BM968" i="12" s="1"/>
  <c r="BN968" i="12" s="1"/>
  <c r="CJ968" i="12"/>
  <c r="CK968" i="12" s="1"/>
  <c r="CL968" i="12" s="1"/>
  <c r="CP970" i="12"/>
  <c r="CQ970" i="12" s="1"/>
  <c r="CR970" i="12" s="1"/>
  <c r="CD978" i="12"/>
  <c r="CE978" i="12" s="1"/>
  <c r="CF978" i="12" s="1"/>
  <c r="CD992" i="12"/>
  <c r="CE992" i="12" s="1"/>
  <c r="CF992" i="12" s="1"/>
  <c r="BR1093" i="12"/>
  <c r="BS1093" i="12" s="1"/>
  <c r="BT1093" i="12" s="1"/>
  <c r="CJ929" i="12"/>
  <c r="CK929" i="12" s="1"/>
  <c r="CL929" i="12" s="1"/>
  <c r="CJ735" i="12"/>
  <c r="CK735" i="12" s="1"/>
  <c r="CL735" i="12" s="1"/>
  <c r="BR604" i="12"/>
  <c r="BS604" i="12" s="1"/>
  <c r="BT604" i="12" s="1"/>
  <c r="BX469" i="12"/>
  <c r="BY469" i="12" s="1"/>
  <c r="BZ469" i="12" s="1"/>
  <c r="CJ509" i="12"/>
  <c r="CK509" i="12" s="1"/>
  <c r="CL509" i="12" s="1"/>
  <c r="CJ532" i="12"/>
  <c r="CK532" i="12" s="1"/>
  <c r="CL532" i="12" s="1"/>
  <c r="CD536" i="12"/>
  <c r="CE536" i="12" s="1"/>
  <c r="CF536" i="12" s="1"/>
  <c r="BR676" i="12"/>
  <c r="BS676" i="12" s="1"/>
  <c r="BT676" i="12" s="1"/>
  <c r="CD734" i="12"/>
  <c r="CE734" i="12" s="1"/>
  <c r="CF734" i="12" s="1"/>
  <c r="CD750" i="12"/>
  <c r="CE750" i="12" s="1"/>
  <c r="CF750" i="12" s="1"/>
  <c r="BF877" i="12"/>
  <c r="BG877" i="12" s="1"/>
  <c r="BH877" i="12" s="1"/>
  <c r="BX899" i="12"/>
  <c r="BY899" i="12" s="1"/>
  <c r="BZ899" i="12" s="1"/>
  <c r="CP904" i="12"/>
  <c r="CQ904" i="12" s="1"/>
  <c r="CR904" i="12" s="1"/>
  <c r="BL909" i="12"/>
  <c r="BM909" i="12" s="1"/>
  <c r="BN909" i="12" s="1"/>
  <c r="BF912" i="12"/>
  <c r="BG912" i="12" s="1"/>
  <c r="BH912" i="12" s="1"/>
  <c r="BR944" i="12"/>
  <c r="BS944" i="12" s="1"/>
  <c r="BT944" i="12" s="1"/>
  <c r="BR962" i="12"/>
  <c r="BS962" i="12" s="1"/>
  <c r="BT962" i="12" s="1"/>
  <c r="CP962" i="12"/>
  <c r="CQ962" i="12" s="1"/>
  <c r="CR962" i="12" s="1"/>
  <c r="BX970" i="12"/>
  <c r="BY970" i="12" s="1"/>
  <c r="BZ970" i="12" s="1"/>
  <c r="CD982" i="12"/>
  <c r="CE982" i="12" s="1"/>
  <c r="CF982" i="12" s="1"/>
  <c r="BX984" i="12"/>
  <c r="BY984" i="12" s="1"/>
  <c r="BZ984" i="12" s="1"/>
  <c r="BX988" i="12"/>
  <c r="BY988" i="12" s="1"/>
  <c r="BZ988" i="12" s="1"/>
  <c r="BL992" i="12"/>
  <c r="BM992" i="12" s="1"/>
  <c r="BN992" i="12" s="1"/>
  <c r="BF1034" i="12"/>
  <c r="BG1034" i="12" s="1"/>
  <c r="BH1034" i="12" s="1"/>
  <c r="BR1065" i="12"/>
  <c r="BS1065" i="12" s="1"/>
  <c r="BT1065" i="12" s="1"/>
  <c r="CP1065" i="12"/>
  <c r="CQ1065" i="12" s="1"/>
  <c r="CR1065" i="12" s="1"/>
  <c r="CJ1091" i="12"/>
  <c r="CK1091" i="12" s="1"/>
  <c r="CL1091" i="12" s="1"/>
  <c r="BF1094" i="12"/>
  <c r="BG1094" i="12" s="1"/>
  <c r="BH1094" i="12" s="1"/>
  <c r="CP1117" i="12"/>
  <c r="CQ1117" i="12" s="1"/>
  <c r="CR1117" i="12" s="1"/>
  <c r="CD780" i="12"/>
  <c r="CE780" i="12" s="1"/>
  <c r="CF780" i="12" s="1"/>
  <c r="CP111" i="12"/>
  <c r="CQ111" i="12" s="1"/>
  <c r="CR111" i="12" s="1"/>
  <c r="BR372" i="12"/>
  <c r="BS372" i="12" s="1"/>
  <c r="BT372" i="12" s="1"/>
  <c r="CD105" i="12"/>
  <c r="CE105" i="12" s="1"/>
  <c r="CF105" i="12" s="1"/>
  <c r="BL312" i="12"/>
  <c r="BM312" i="12" s="1"/>
  <c r="BN312" i="12" s="1"/>
  <c r="CP609" i="12"/>
  <c r="CQ609" i="12" s="1"/>
  <c r="CR609" i="12" s="1"/>
  <c r="BR625" i="12"/>
  <c r="BS625" i="12" s="1"/>
  <c r="BT625" i="12" s="1"/>
  <c r="BR669" i="12"/>
  <c r="BS669" i="12" s="1"/>
  <c r="BT669" i="12" s="1"/>
  <c r="CD754" i="12"/>
  <c r="CE754" i="12" s="1"/>
  <c r="CF754" i="12" s="1"/>
  <c r="CP776" i="12"/>
  <c r="CQ776" i="12" s="1"/>
  <c r="CR776" i="12" s="1"/>
  <c r="CP796" i="12"/>
  <c r="CQ796" i="12" s="1"/>
  <c r="CR796" i="12" s="1"/>
  <c r="BX808" i="12"/>
  <c r="BY808" i="12" s="1"/>
  <c r="BZ808" i="12" s="1"/>
  <c r="CJ862" i="12"/>
  <c r="CK862" i="12" s="1"/>
  <c r="CL862" i="12" s="1"/>
  <c r="CD873" i="12"/>
  <c r="CE873" i="12" s="1"/>
  <c r="CF873" i="12" s="1"/>
  <c r="CD885" i="12"/>
  <c r="CE885" i="12" s="1"/>
  <c r="CF885" i="12" s="1"/>
  <c r="BF890" i="12"/>
  <c r="BG890" i="12" s="1"/>
  <c r="BH890" i="12" s="1"/>
  <c r="CD890" i="12"/>
  <c r="CE890" i="12" s="1"/>
  <c r="CF890" i="12" s="1"/>
  <c r="CP912" i="12"/>
  <c r="CQ912" i="12" s="1"/>
  <c r="CR912" i="12" s="1"/>
  <c r="CP937" i="12"/>
  <c r="CQ937" i="12" s="1"/>
  <c r="CR937" i="12" s="1"/>
  <c r="CP942" i="12"/>
  <c r="CQ942" i="12" s="1"/>
  <c r="CR942" i="12" s="1"/>
  <c r="BX946" i="12"/>
  <c r="BY946" i="12" s="1"/>
  <c r="BZ946" i="12" s="1"/>
  <c r="CD952" i="12"/>
  <c r="CE952" i="12" s="1"/>
  <c r="CF952" i="12" s="1"/>
  <c r="CP956" i="12"/>
  <c r="CQ956" i="12" s="1"/>
  <c r="CR956" i="12" s="1"/>
  <c r="BF960" i="12"/>
  <c r="BG960" i="12" s="1"/>
  <c r="BH960" i="12" s="1"/>
  <c r="BF964" i="12"/>
  <c r="BG964" i="12" s="1"/>
  <c r="BH964" i="12" s="1"/>
  <c r="BF980" i="12"/>
  <c r="BG980" i="12" s="1"/>
  <c r="BH980" i="12" s="1"/>
  <c r="BF988" i="12"/>
  <c r="BG988" i="12" s="1"/>
  <c r="BH988" i="12" s="1"/>
  <c r="CJ992" i="12"/>
  <c r="CK992" i="12" s="1"/>
  <c r="CL992" i="12" s="1"/>
  <c r="BR994" i="12"/>
  <c r="BS994" i="12" s="1"/>
  <c r="BT994" i="12" s="1"/>
  <c r="CP994" i="12"/>
  <c r="CQ994" i="12" s="1"/>
  <c r="CR994" i="12" s="1"/>
  <c r="BF998" i="12"/>
  <c r="BG998" i="12" s="1"/>
  <c r="BH998" i="12" s="1"/>
  <c r="BX1065" i="12"/>
  <c r="BY1065" i="12" s="1"/>
  <c r="BZ1065" i="12" s="1"/>
  <c r="CP1084" i="12"/>
  <c r="CQ1084" i="12" s="1"/>
  <c r="CR1084" i="12" s="1"/>
  <c r="CP1113" i="12"/>
  <c r="CQ1113" i="12" s="1"/>
  <c r="CR1113" i="12" s="1"/>
  <c r="CP944" i="12"/>
  <c r="CQ944" i="12" s="1"/>
  <c r="CR944" i="12" s="1"/>
  <c r="BX1000" i="12"/>
  <c r="BY1000" i="12" s="1"/>
  <c r="BZ1000" i="12" s="1"/>
  <c r="CD1065" i="12"/>
  <c r="CE1065" i="12" s="1"/>
  <c r="CF1065" i="12" s="1"/>
  <c r="BX264" i="12"/>
  <c r="BY264" i="12" s="1"/>
  <c r="BZ264" i="12" s="1"/>
  <c r="CP92" i="12"/>
  <c r="CQ92" i="12" s="1"/>
  <c r="CR92" i="12" s="1"/>
  <c r="BF790" i="12"/>
  <c r="BG790" i="12" s="1"/>
  <c r="BH790" i="12" s="1"/>
  <c r="BF292" i="12"/>
  <c r="BG292" i="12" s="1"/>
  <c r="BH292" i="12" s="1"/>
  <c r="BF617" i="12"/>
  <c r="BG617" i="12" s="1"/>
  <c r="BH617" i="12" s="1"/>
  <c r="CJ28" i="12"/>
  <c r="CK28" i="12" s="1"/>
  <c r="CL28" i="12" s="1"/>
  <c r="BF832" i="12"/>
  <c r="BG832" i="12" s="1"/>
  <c r="BH832" i="12" s="1"/>
  <c r="BL435" i="12"/>
  <c r="BM435" i="12" s="1"/>
  <c r="BN435" i="12" s="1"/>
  <c r="BF28" i="12"/>
  <c r="BG28" i="12" s="1"/>
  <c r="BH28" i="12" s="1"/>
  <c r="BF830" i="12"/>
  <c r="BG830" i="12" s="1"/>
  <c r="BH830" i="12" s="1"/>
  <c r="BF936" i="12"/>
  <c r="BG936" i="12" s="1"/>
  <c r="BH936" i="12" s="1"/>
  <c r="BF946" i="12"/>
  <c r="BG946" i="12" s="1"/>
  <c r="BH946" i="12" s="1"/>
  <c r="BF724" i="12"/>
  <c r="BG724" i="12" s="1"/>
  <c r="BH724" i="12" s="1"/>
  <c r="BF840" i="12"/>
  <c r="BG840" i="12" s="1"/>
  <c r="BH840" i="12" s="1"/>
  <c r="CJ1079" i="12"/>
  <c r="CK1079" i="12" s="1"/>
  <c r="CL1079" i="12" s="1"/>
  <c r="BR695" i="12"/>
  <c r="BS695" i="12" s="1"/>
  <c r="BT695" i="12" s="1"/>
  <c r="BR1080" i="12"/>
  <c r="BS1080" i="12" s="1"/>
  <c r="BT1080" i="12" s="1"/>
  <c r="BF563" i="12"/>
  <c r="BG563" i="12" s="1"/>
  <c r="BH563" i="12" s="1"/>
  <c r="BF1113" i="12"/>
  <c r="BG1113" i="12" s="1"/>
  <c r="BH1113" i="12" s="1"/>
  <c r="BX593" i="12"/>
  <c r="BY593" i="12" s="1"/>
  <c r="BZ593" i="12" s="1"/>
  <c r="CP711" i="12"/>
  <c r="CQ711" i="12" s="1"/>
  <c r="CR711" i="12" s="1"/>
  <c r="BF619" i="12"/>
  <c r="BG619" i="12" s="1"/>
  <c r="BH619" i="12" s="1"/>
  <c r="BF597" i="12"/>
  <c r="BG597" i="12" s="1"/>
  <c r="BH597" i="12" s="1"/>
  <c r="BX871" i="12"/>
  <c r="BY871" i="12" s="1"/>
  <c r="BZ871" i="12" s="1"/>
  <c r="BF567" i="12"/>
  <c r="BG567" i="12" s="1"/>
  <c r="BH567" i="12" s="1"/>
  <c r="BF290" i="12"/>
  <c r="BG290" i="12" s="1"/>
  <c r="BH290" i="12" s="1"/>
  <c r="BF525" i="12"/>
  <c r="BG525" i="12" s="1"/>
  <c r="BH525" i="12" s="1"/>
  <c r="BF438" i="12"/>
  <c r="BG438" i="12" s="1"/>
  <c r="BH438" i="12" s="1"/>
  <c r="BF469" i="12"/>
  <c r="BG469" i="12" s="1"/>
  <c r="BH469" i="12" s="1"/>
  <c r="BR374" i="12"/>
  <c r="BS374" i="12" s="1"/>
  <c r="BT374" i="12" s="1"/>
  <c r="BF301" i="12"/>
  <c r="BG301" i="12" s="1"/>
  <c r="BH301" i="12" s="1"/>
  <c r="BF111" i="12"/>
  <c r="BG111" i="12" s="1"/>
  <c r="BH111" i="12" s="1"/>
  <c r="BL355" i="12"/>
  <c r="BM355" i="12" s="1"/>
  <c r="BN355" i="12" s="1"/>
  <c r="BX390" i="12"/>
  <c r="BY390" i="12" s="1"/>
  <c r="BZ390" i="12" s="1"/>
  <c r="BF24" i="12"/>
  <c r="BG24" i="12" s="1"/>
  <c r="BH24" i="12" s="1"/>
  <c r="BF937" i="12"/>
  <c r="BG937" i="12" s="1"/>
  <c r="BH937" i="12" s="1"/>
  <c r="BR536" i="12"/>
  <c r="BS536" i="12" s="1"/>
  <c r="BT536" i="12" s="1"/>
  <c r="BF92" i="12"/>
  <c r="BG92" i="12" s="1"/>
  <c r="BH92" i="12" s="1"/>
  <c r="BF850" i="12"/>
  <c r="BG850" i="12" s="1"/>
  <c r="BH850" i="12" s="1"/>
  <c r="CD613" i="12"/>
  <c r="CE613" i="12" s="1"/>
  <c r="CF613" i="12" s="1"/>
  <c r="BF784" i="12"/>
  <c r="BG784" i="12" s="1"/>
  <c r="BH784" i="12" s="1"/>
  <c r="BF810" i="12"/>
  <c r="BG810" i="12" s="1"/>
  <c r="BH810" i="12" s="1"/>
  <c r="BF607" i="12"/>
  <c r="BG607" i="12" s="1"/>
  <c r="BH607" i="12" s="1"/>
  <c r="BF719" i="12"/>
  <c r="BG719" i="12" s="1"/>
  <c r="BH719" i="12" s="1"/>
  <c r="CD329" i="12"/>
  <c r="CE329" i="12" s="1"/>
  <c r="CF329" i="12" s="1"/>
  <c r="CP984" i="12"/>
  <c r="CQ984" i="12" s="1"/>
  <c r="CR984" i="12" s="1"/>
  <c r="CJ536" i="12"/>
  <c r="CK536" i="12" s="1"/>
  <c r="CL536" i="12" s="1"/>
  <c r="BF298" i="12"/>
  <c r="BG298" i="12" s="1"/>
  <c r="BH298" i="12" s="1"/>
  <c r="BF958" i="12"/>
  <c r="BG958" i="12" s="1"/>
  <c r="BH958" i="12" s="1"/>
  <c r="BF780" i="12"/>
  <c r="BG780" i="12" s="1"/>
  <c r="BH780" i="12" s="1"/>
  <c r="BX999" i="12"/>
  <c r="BY999" i="12" s="1"/>
  <c r="BZ999" i="12" s="1"/>
  <c r="BF1065" i="12"/>
  <c r="BG1065" i="12" s="1"/>
  <c r="BH1065" i="12" s="1"/>
  <c r="BF894" i="12"/>
  <c r="BG894" i="12" s="1"/>
  <c r="BH894" i="12" s="1"/>
  <c r="CJ973" i="12"/>
  <c r="CK973" i="12" s="1"/>
  <c r="CL973" i="12" s="1"/>
  <c r="BF136" i="12"/>
  <c r="BG136" i="12" s="1"/>
  <c r="BH136" i="12" s="1"/>
  <c r="CP1000" i="12"/>
  <c r="CQ1000" i="12" s="1"/>
  <c r="CR1000" i="12" s="1"/>
  <c r="BL88" i="12"/>
  <c r="BM88" i="12" s="1"/>
  <c r="BN88" i="12" s="1"/>
  <c r="CJ514" i="12"/>
  <c r="CK514" i="12" s="1"/>
  <c r="CL514" i="12" s="1"/>
  <c r="BX477" i="12"/>
  <c r="BY477" i="12" s="1"/>
  <c r="BZ477" i="12" s="1"/>
  <c r="BF142" i="12"/>
  <c r="BG142" i="12" s="1"/>
  <c r="BH142" i="12" s="1"/>
  <c r="BF1093" i="12"/>
  <c r="BG1093" i="12" s="1"/>
  <c r="BH1093" i="12" s="1"/>
  <c r="BF715" i="12"/>
  <c r="BG715" i="12" s="1"/>
  <c r="BH715" i="12" s="1"/>
  <c r="BF305" i="12"/>
  <c r="BG305" i="12" s="1"/>
  <c r="BH305" i="12" s="1"/>
  <c r="BF987" i="12"/>
  <c r="BG987" i="12" s="1"/>
  <c r="BH987" i="12" s="1"/>
  <c r="BF739" i="12"/>
  <c r="BG739" i="12" s="1"/>
  <c r="BH739" i="12" s="1"/>
  <c r="CP938" i="12"/>
  <c r="CQ938" i="12" s="1"/>
  <c r="CR938" i="12" s="1"/>
  <c r="BF762" i="12"/>
  <c r="BG762" i="12" s="1"/>
  <c r="BH762" i="12" s="1"/>
  <c r="BF655" i="12"/>
  <c r="BG655" i="12" s="1"/>
  <c r="BH655" i="12" s="1"/>
  <c r="BL1019" i="12"/>
  <c r="BM1019" i="12" s="1"/>
  <c r="BN1019" i="12" s="1"/>
  <c r="BL927" i="12"/>
  <c r="BM927" i="12" s="1"/>
  <c r="BN927" i="12" s="1"/>
  <c r="CP1044" i="12"/>
  <c r="CQ1044" i="12" s="1"/>
  <c r="CR1044" i="12" s="1"/>
  <c r="BF885" i="12"/>
  <c r="BG885" i="12" s="1"/>
  <c r="BH885" i="12" s="1"/>
  <c r="BF727" i="12"/>
  <c r="BG727" i="12" s="1"/>
  <c r="BH727" i="12" s="1"/>
  <c r="BX935" i="12"/>
  <c r="BY935" i="12" s="1"/>
  <c r="BZ935" i="12" s="1"/>
  <c r="BX605" i="12"/>
  <c r="BY605" i="12" s="1"/>
  <c r="BZ605" i="12" s="1"/>
  <c r="BF779" i="12"/>
  <c r="BG779" i="12" s="1"/>
  <c r="BH779" i="12" s="1"/>
  <c r="BF726" i="12"/>
  <c r="BG726" i="12" s="1"/>
  <c r="BH726" i="12" s="1"/>
  <c r="BF443" i="12"/>
  <c r="BG443" i="12" s="1"/>
  <c r="BH443" i="12" s="1"/>
  <c r="BX542" i="12"/>
  <c r="BY542" i="12" s="1"/>
  <c r="BZ542" i="12" s="1"/>
  <c r="CJ575" i="12"/>
  <c r="CK575" i="12" s="1"/>
  <c r="CL575" i="12" s="1"/>
  <c r="BF499" i="12"/>
  <c r="BG499" i="12" s="1"/>
  <c r="BH499" i="12" s="1"/>
  <c r="CJ417" i="12"/>
  <c r="CK417" i="12" s="1"/>
  <c r="CL417" i="12" s="1"/>
  <c r="BF522" i="12"/>
  <c r="BG522" i="12" s="1"/>
  <c r="BH522" i="12" s="1"/>
  <c r="BF242" i="12"/>
  <c r="BG242" i="12" s="1"/>
  <c r="BH242" i="12" s="1"/>
  <c r="BF87" i="12"/>
  <c r="BG87" i="12" s="1"/>
  <c r="BH87" i="12" s="1"/>
  <c r="BF283" i="12"/>
  <c r="BG283" i="12" s="1"/>
  <c r="BH283" i="12" s="1"/>
  <c r="BF450" i="12"/>
  <c r="BG450" i="12" s="1"/>
  <c r="BH450" i="12" s="1"/>
  <c r="BF321" i="12"/>
  <c r="BG321" i="12" s="1"/>
  <c r="BH321" i="12" s="1"/>
  <c r="BF75" i="12"/>
  <c r="BG75" i="12" s="1"/>
  <c r="BH75" i="12" s="1"/>
  <c r="BF735" i="12"/>
  <c r="BG735" i="12" s="1"/>
  <c r="BH735" i="12" s="1"/>
  <c r="BL719" i="12"/>
  <c r="BM719" i="12" s="1"/>
  <c r="BN719" i="12" s="1"/>
  <c r="BF700" i="12"/>
  <c r="BG700" i="12" s="1"/>
  <c r="BH700" i="12" s="1"/>
  <c r="BL532" i="12"/>
  <c r="BM532" i="12" s="1"/>
  <c r="BN532" i="12" s="1"/>
  <c r="BF88" i="12"/>
  <c r="BG88" i="12" s="1"/>
  <c r="BH88" i="12" s="1"/>
  <c r="BL944" i="12"/>
  <c r="BM944" i="12" s="1"/>
  <c r="BN944" i="12" s="1"/>
  <c r="BF669" i="12"/>
  <c r="BG669" i="12" s="1"/>
  <c r="BH669" i="12" s="1"/>
  <c r="BF157" i="12"/>
  <c r="BG157" i="12" s="1"/>
  <c r="BH157" i="12" s="1"/>
  <c r="CD942" i="12"/>
  <c r="CE942" i="12" s="1"/>
  <c r="CF942" i="12" s="1"/>
  <c r="BF547" i="12"/>
  <c r="BG547" i="12" s="1"/>
  <c r="BH547" i="12" s="1"/>
  <c r="BF994" i="12"/>
  <c r="BG994" i="12" s="1"/>
  <c r="BH994" i="12" s="1"/>
  <c r="BF862" i="12"/>
  <c r="BG862" i="12" s="1"/>
  <c r="BH862" i="12" s="1"/>
  <c r="CP1028" i="12"/>
  <c r="CQ1028" i="12" s="1"/>
  <c r="CR1028" i="12" s="1"/>
  <c r="BR958" i="12"/>
  <c r="BS958" i="12" s="1"/>
  <c r="BT958" i="12" s="1"/>
  <c r="BL903" i="12"/>
  <c r="BM903" i="12" s="1"/>
  <c r="BN903" i="12" s="1"/>
  <c r="BF754" i="12"/>
  <c r="BG754" i="12" s="1"/>
  <c r="BH754" i="12" s="1"/>
  <c r="BX554" i="12"/>
  <c r="BY554" i="12" s="1"/>
  <c r="BZ554" i="12" s="1"/>
  <c r="BF814" i="12"/>
  <c r="BG814" i="12" s="1"/>
  <c r="BH814" i="12" s="1"/>
  <c r="BF1070" i="12"/>
  <c r="BG1070" i="12" s="1"/>
  <c r="BH1070" i="12" s="1"/>
  <c r="BF910" i="12"/>
  <c r="BG910" i="12" s="1"/>
  <c r="BH910" i="12" s="1"/>
  <c r="BF366" i="12"/>
  <c r="BG366" i="12" s="1"/>
  <c r="BH366" i="12" s="1"/>
  <c r="BF143" i="12"/>
  <c r="BG143" i="12" s="1"/>
  <c r="BH143" i="12" s="1"/>
  <c r="BF816" i="12"/>
  <c r="BG816" i="12" s="1"/>
  <c r="BH816" i="12" s="1"/>
  <c r="CJ582" i="12"/>
  <c r="CK582" i="12" s="1"/>
  <c r="CL582" i="12" s="1"/>
  <c r="BF37" i="12"/>
  <c r="BG37" i="12" s="1"/>
  <c r="BH37" i="12" s="1"/>
  <c r="BF865" i="12"/>
  <c r="BG865" i="12" s="1"/>
  <c r="BH865" i="12" s="1"/>
  <c r="CP665" i="12"/>
  <c r="CQ665" i="12" s="1"/>
  <c r="CR665" i="12" s="1"/>
  <c r="BF31" i="12"/>
  <c r="BG31" i="12" s="1"/>
  <c r="BH31" i="12" s="1"/>
  <c r="CD764" i="12"/>
  <c r="CE764" i="12" s="1"/>
  <c r="CF764" i="12" s="1"/>
  <c r="BF932" i="12"/>
  <c r="BG932" i="12" s="1"/>
  <c r="BH932" i="12" s="1"/>
  <c r="CP1004" i="12"/>
  <c r="CQ1004" i="12" s="1"/>
  <c r="CR1004" i="12" s="1"/>
  <c r="BL926" i="12"/>
  <c r="BM926" i="12" s="1"/>
  <c r="BN926" i="12" s="1"/>
  <c r="BF808" i="12"/>
  <c r="BG808" i="12" s="1"/>
  <c r="BH808" i="12" s="1"/>
  <c r="BX1081" i="12"/>
  <c r="BY1081" i="12" s="1"/>
  <c r="BZ1081" i="12" s="1"/>
  <c r="BX940" i="12"/>
  <c r="BY940" i="12" s="1"/>
  <c r="BZ940" i="12" s="1"/>
  <c r="CP1080" i="12"/>
  <c r="CQ1080" i="12" s="1"/>
  <c r="CR1080" i="12" s="1"/>
  <c r="BF1115" i="12"/>
  <c r="BG1115" i="12" s="1"/>
  <c r="BH1115" i="12" s="1"/>
  <c r="BF897" i="12"/>
  <c r="BG897" i="12" s="1"/>
  <c r="BH897" i="12" s="1"/>
  <c r="BF796" i="12"/>
  <c r="BG796" i="12" s="1"/>
  <c r="BH796" i="12" s="1"/>
  <c r="BF694" i="12"/>
  <c r="BG694" i="12" s="1"/>
  <c r="BH694" i="12" s="1"/>
  <c r="BF449" i="12"/>
  <c r="BG449" i="12" s="1"/>
  <c r="BH449" i="12" s="1"/>
  <c r="CJ300" i="12"/>
  <c r="CK300" i="12" s="1"/>
  <c r="CL300" i="12" s="1"/>
  <c r="BL615" i="12"/>
  <c r="BM615" i="12" s="1"/>
  <c r="BN615" i="12" s="1"/>
  <c r="CD37" i="12"/>
  <c r="CE37" i="12" s="1"/>
  <c r="CF37" i="12" s="1"/>
  <c r="BF42" i="12"/>
  <c r="BG42" i="12" s="1"/>
  <c r="BH42" i="12" s="1"/>
  <c r="BF929" i="12"/>
  <c r="BG929" i="12" s="1"/>
  <c r="BH929" i="12" s="1"/>
  <c r="CP617" i="12"/>
  <c r="CQ617" i="12" s="1"/>
  <c r="CR617" i="12" s="1"/>
  <c r="BF942" i="12"/>
  <c r="BG942" i="12" s="1"/>
  <c r="BH942" i="12" s="1"/>
  <c r="CP795" i="12"/>
  <c r="CQ795" i="12" s="1"/>
  <c r="CR795" i="12" s="1"/>
  <c r="BR966" i="12"/>
  <c r="BS966" i="12" s="1"/>
  <c r="BT966" i="12" s="1"/>
  <c r="BF701" i="12"/>
  <c r="BG701" i="12" s="1"/>
  <c r="BH701" i="12" s="1"/>
  <c r="CP608" i="12"/>
  <c r="CQ608" i="12" s="1"/>
  <c r="CR608" i="12" s="1"/>
  <c r="CP787" i="12"/>
  <c r="CQ787" i="12" s="1"/>
  <c r="CR787" i="12" s="1"/>
  <c r="BF653" i="12"/>
  <c r="BG653" i="12" s="1"/>
  <c r="BH653" i="12" s="1"/>
  <c r="BR539" i="12"/>
  <c r="BS539" i="12" s="1"/>
  <c r="BT539" i="12" s="1"/>
  <c r="CP602" i="12"/>
  <c r="CQ602" i="12" s="1"/>
  <c r="CR602" i="12" s="1"/>
  <c r="CP544" i="12"/>
  <c r="CQ544" i="12" s="1"/>
  <c r="CR544" i="12" s="1"/>
  <c r="BF280" i="12"/>
  <c r="BG280" i="12" s="1"/>
  <c r="BH280" i="12" s="1"/>
  <c r="BR258" i="12"/>
  <c r="BS258" i="12" s="1"/>
  <c r="BT258" i="12" s="1"/>
  <c r="BL481" i="12"/>
  <c r="BM481" i="12" s="1"/>
  <c r="BN481" i="12" s="1"/>
  <c r="CD388" i="12"/>
  <c r="CE388" i="12" s="1"/>
  <c r="CF388" i="12" s="1"/>
  <c r="CD479" i="12"/>
  <c r="CE479" i="12" s="1"/>
  <c r="CF479" i="12" s="1"/>
  <c r="BL71" i="12"/>
  <c r="BM71" i="12" s="1"/>
  <c r="BN71" i="12" s="1"/>
  <c r="BF162" i="12"/>
  <c r="BG162" i="12" s="1"/>
  <c r="BH162" i="12" s="1"/>
  <c r="BX331" i="12"/>
  <c r="BY331" i="12" s="1"/>
  <c r="BZ331" i="12" s="1"/>
  <c r="BF609" i="12"/>
  <c r="BG609" i="12" s="1"/>
  <c r="BH609" i="12" s="1"/>
  <c r="BL904" i="12"/>
  <c r="BM904" i="12" s="1"/>
  <c r="BN904" i="12" s="1"/>
  <c r="CD962" i="12"/>
  <c r="CE962" i="12" s="1"/>
  <c r="CF962" i="12" s="1"/>
  <c r="BR1028" i="12"/>
  <c r="BS1028" i="12" s="1"/>
  <c r="BT1028" i="12" s="1"/>
  <c r="BF1091" i="12"/>
  <c r="BG1091" i="12" s="1"/>
  <c r="BH1091" i="12" s="1"/>
  <c r="BF639" i="12"/>
  <c r="BG639" i="12" s="1"/>
  <c r="BH639" i="12" s="1"/>
  <c r="BL588" i="12"/>
  <c r="BM588" i="12" s="1"/>
  <c r="BN588" i="12" s="1"/>
  <c r="BF555" i="12"/>
  <c r="BG555" i="12" s="1"/>
  <c r="BH555" i="12" s="1"/>
  <c r="BF509" i="12"/>
  <c r="BG509" i="12" s="1"/>
  <c r="BH509" i="12" s="1"/>
  <c r="BX263" i="12"/>
  <c r="BY263" i="12" s="1"/>
  <c r="BZ263" i="12" s="1"/>
  <c r="CD522" i="12"/>
  <c r="CE522" i="12" s="1"/>
  <c r="CF522" i="12" s="1"/>
  <c r="BF485" i="12"/>
  <c r="BG485" i="12" s="1"/>
  <c r="BH485" i="12" s="1"/>
  <c r="BF43" i="12"/>
  <c r="BG43" i="12" s="1"/>
  <c r="BH43" i="12" s="1"/>
  <c r="BL445" i="12"/>
  <c r="BM445" i="12" s="1"/>
  <c r="BN445" i="12" s="1"/>
  <c r="BL396" i="12"/>
  <c r="BM396" i="12" s="1"/>
  <c r="BN396" i="12" s="1"/>
  <c r="BX195" i="12"/>
  <c r="BY195" i="12" s="1"/>
  <c r="BZ195" i="12" s="1"/>
  <c r="BF57" i="12"/>
  <c r="BG57" i="12" s="1"/>
  <c r="BH57" i="12" s="1"/>
  <c r="BF135" i="12"/>
  <c r="BG135" i="12" s="1"/>
  <c r="BH135" i="12" s="1"/>
  <c r="BX236" i="12"/>
  <c r="BY236" i="12" s="1"/>
  <c r="BZ236" i="12" s="1"/>
  <c r="CJ479" i="12"/>
  <c r="CK479" i="12" s="1"/>
  <c r="CL479" i="12" s="1"/>
  <c r="CJ871" i="12"/>
  <c r="CK871" i="12" s="1"/>
  <c r="CL871" i="12" s="1"/>
  <c r="CP871" i="12"/>
  <c r="CQ871" i="12" s="1"/>
  <c r="CR871" i="12" s="1"/>
  <c r="CD540" i="12"/>
  <c r="CE540" i="12" s="1"/>
  <c r="CF540" i="12" s="1"/>
  <c r="BF848" i="12"/>
  <c r="BG848" i="12" s="1"/>
  <c r="BH848" i="12" s="1"/>
  <c r="BF868" i="12"/>
  <c r="BG868" i="12" s="1"/>
  <c r="BH868" i="12" s="1"/>
  <c r="BF529" i="12"/>
  <c r="BG529" i="12" s="1"/>
  <c r="BH529" i="12" s="1"/>
  <c r="BF96" i="12"/>
  <c r="BG96" i="12" s="1"/>
  <c r="BH96" i="12" s="1"/>
  <c r="BF971" i="12"/>
  <c r="BG971" i="12" s="1"/>
  <c r="BH971" i="12" s="1"/>
  <c r="BF846" i="12"/>
  <c r="BG846" i="12" s="1"/>
  <c r="BH846" i="12" s="1"/>
  <c r="BR1044" i="12"/>
  <c r="BS1044" i="12" s="1"/>
  <c r="BT1044" i="12" s="1"/>
  <c r="BF927" i="12"/>
  <c r="BG927" i="12" s="1"/>
  <c r="BH927" i="12" s="1"/>
  <c r="BF491" i="12"/>
  <c r="BG491" i="12" s="1"/>
  <c r="BH491" i="12" s="1"/>
  <c r="BF582" i="12"/>
  <c r="BG582" i="12" s="1"/>
  <c r="BH582" i="12" s="1"/>
  <c r="BF380" i="12"/>
  <c r="BG380" i="12" s="1"/>
  <c r="BH380" i="12" s="1"/>
  <c r="BL702" i="12"/>
  <c r="BM702" i="12" s="1"/>
  <c r="BN702" i="12" s="1"/>
  <c r="BF477" i="12"/>
  <c r="BG477" i="12" s="1"/>
  <c r="BH477" i="12" s="1"/>
  <c r="BF368" i="12"/>
  <c r="BG368" i="12" s="1"/>
  <c r="BH368" i="12" s="1"/>
  <c r="BF327" i="12"/>
  <c r="BG327" i="12" s="1"/>
  <c r="BH327" i="12" s="1"/>
  <c r="BX498" i="12"/>
  <c r="BY498" i="12" s="1"/>
  <c r="BZ498" i="12" s="1"/>
  <c r="BL348" i="12"/>
  <c r="BM348" i="12" s="1"/>
  <c r="BN348" i="12" s="1"/>
  <c r="BF39" i="12"/>
  <c r="BG39" i="12" s="1"/>
  <c r="BH39" i="12" s="1"/>
  <c r="CP172" i="12"/>
  <c r="CQ172" i="12" s="1"/>
  <c r="CR172" i="12" s="1"/>
  <c r="CP130" i="12"/>
  <c r="CQ130" i="12" s="1"/>
  <c r="CR130" i="12" s="1"/>
  <c r="CJ221" i="12"/>
  <c r="CK221" i="12" s="1"/>
  <c r="CL221" i="12" s="1"/>
  <c r="CJ679" i="12"/>
  <c r="CK679" i="12" s="1"/>
  <c r="CL679" i="12" s="1"/>
  <c r="BF106" i="12"/>
  <c r="BG106" i="12" s="1"/>
  <c r="BH106" i="12" s="1"/>
  <c r="CP968" i="12"/>
  <c r="CQ968" i="12" s="1"/>
  <c r="CR968" i="12" s="1"/>
  <c r="BF285" i="12"/>
  <c r="BG285" i="12" s="1"/>
  <c r="BH285" i="12" s="1"/>
  <c r="BF776" i="12"/>
  <c r="BG776" i="12" s="1"/>
  <c r="BH776" i="12" s="1"/>
  <c r="BL1039" i="12"/>
  <c r="BM1039" i="12" s="1"/>
  <c r="BN1039" i="12" s="1"/>
  <c r="BF745" i="12"/>
  <c r="BG745" i="12" s="1"/>
  <c r="BH745" i="12" s="1"/>
  <c r="CD542" i="12"/>
  <c r="CE542" i="12" s="1"/>
  <c r="CF542" i="12" s="1"/>
  <c r="BF511" i="12"/>
  <c r="BG511" i="12" s="1"/>
  <c r="BH511" i="12" s="1"/>
  <c r="BF293" i="12"/>
  <c r="BG293" i="12" s="1"/>
  <c r="BH293" i="12" s="1"/>
  <c r="BF398" i="12"/>
  <c r="BG398" i="12" s="1"/>
  <c r="BH398" i="12" s="1"/>
  <c r="BX398" i="12"/>
  <c r="BY398" i="12" s="1"/>
  <c r="BZ398" i="12" s="1"/>
  <c r="BR367" i="12"/>
  <c r="BS367" i="12" s="1"/>
  <c r="BT367" i="12" s="1"/>
  <c r="CD418" i="12"/>
  <c r="CE418" i="12" s="1"/>
  <c r="CF418" i="12" s="1"/>
  <c r="BR19" i="12"/>
  <c r="BS19" i="12" s="1"/>
  <c r="BT19" i="12" s="1"/>
  <c r="BL87" i="12"/>
  <c r="BM87" i="12" s="1"/>
  <c r="BN87" i="12" s="1"/>
  <c r="CJ103" i="12"/>
  <c r="CK103" i="12" s="1"/>
  <c r="CL103" i="12" s="1"/>
  <c r="CP439" i="12"/>
  <c r="CQ439" i="12" s="1"/>
  <c r="CR439" i="12" s="1"/>
  <c r="CD860" i="12"/>
  <c r="CE860" i="12" s="1"/>
  <c r="CF860" i="12" s="1"/>
  <c r="CD532" i="12"/>
  <c r="CE532" i="12" s="1"/>
  <c r="CF532" i="12" s="1"/>
  <c r="CD247" i="12"/>
  <c r="CE247" i="12" s="1"/>
  <c r="CF247" i="12" s="1"/>
  <c r="BR702" i="12"/>
  <c r="BS702" i="12" s="1"/>
  <c r="BT702" i="12" s="1"/>
  <c r="BF1026" i="12"/>
  <c r="BG1026" i="12" s="1"/>
  <c r="BH1026" i="12" s="1"/>
  <c r="BF1044" i="12"/>
  <c r="BG1044" i="12" s="1"/>
  <c r="BH1044" i="12" s="1"/>
  <c r="BX1099" i="12"/>
  <c r="BY1099" i="12" s="1"/>
  <c r="BZ1099" i="12" s="1"/>
  <c r="BR1010" i="12"/>
  <c r="BS1010" i="12" s="1"/>
  <c r="BT1010" i="12" s="1"/>
  <c r="BX915" i="12"/>
  <c r="BY915" i="12" s="1"/>
  <c r="BZ915" i="12" s="1"/>
  <c r="CJ1113" i="12"/>
  <c r="CK1113" i="12" s="1"/>
  <c r="CL1113" i="12" s="1"/>
  <c r="BF1021" i="12"/>
  <c r="BG1021" i="12" s="1"/>
  <c r="BH1021" i="12" s="1"/>
  <c r="CD683" i="12"/>
  <c r="CE683" i="12" s="1"/>
  <c r="CF683" i="12" s="1"/>
  <c r="BF679" i="12"/>
  <c r="BG679" i="12" s="1"/>
  <c r="BH679" i="12" s="1"/>
  <c r="BF1111" i="12"/>
  <c r="BG1111" i="12" s="1"/>
  <c r="BH1111" i="12" s="1"/>
  <c r="BF959" i="12"/>
  <c r="BG959" i="12" s="1"/>
  <c r="BH959" i="12" s="1"/>
  <c r="BX1116" i="12"/>
  <c r="BY1116" i="12" s="1"/>
  <c r="BZ1116" i="12" s="1"/>
  <c r="BF741" i="12"/>
  <c r="BG741" i="12" s="1"/>
  <c r="BH741" i="12" s="1"/>
  <c r="BF974" i="12"/>
  <c r="BG974" i="12" s="1"/>
  <c r="BH974" i="12" s="1"/>
  <c r="BF813" i="12"/>
  <c r="BG813" i="12" s="1"/>
  <c r="BH813" i="12" s="1"/>
  <c r="BF510" i="12"/>
  <c r="BG510" i="12" s="1"/>
  <c r="BH510" i="12" s="1"/>
  <c r="BF696" i="12"/>
  <c r="BG696" i="12" s="1"/>
  <c r="BH696" i="12" s="1"/>
  <c r="BF692" i="12"/>
  <c r="BG692" i="12" s="1"/>
  <c r="BH692" i="12" s="1"/>
  <c r="BX717" i="12"/>
  <c r="BY717" i="12" s="1"/>
  <c r="BZ717" i="12" s="1"/>
  <c r="BF497" i="12"/>
  <c r="BG497" i="12" s="1"/>
  <c r="BH497" i="12" s="1"/>
  <c r="BL398" i="12"/>
  <c r="BM398" i="12" s="1"/>
  <c r="BN398" i="12" s="1"/>
  <c r="BF313" i="12"/>
  <c r="BG313" i="12" s="1"/>
  <c r="BH313" i="12" s="1"/>
  <c r="BR347" i="12"/>
  <c r="BS347" i="12" s="1"/>
  <c r="BT347" i="12" s="1"/>
  <c r="BF314" i="12"/>
  <c r="BG314" i="12" s="1"/>
  <c r="BH314" i="12" s="1"/>
  <c r="CJ409" i="12"/>
  <c r="CK409" i="12" s="1"/>
  <c r="CL409" i="12" s="1"/>
  <c r="BX395" i="12"/>
  <c r="BY395" i="12" s="1"/>
  <c r="BZ395" i="12" s="1"/>
  <c r="CD139" i="12"/>
  <c r="CE139" i="12" s="1"/>
  <c r="CF139" i="12" s="1"/>
  <c r="CJ455" i="12"/>
  <c r="CK455" i="12" s="1"/>
  <c r="CL455" i="12" s="1"/>
  <c r="CP223" i="12"/>
  <c r="CQ223" i="12" s="1"/>
  <c r="CR223" i="12" s="1"/>
  <c r="CP271" i="12"/>
  <c r="CQ271" i="12" s="1"/>
  <c r="CR271" i="12" s="1"/>
  <c r="CP311" i="12"/>
  <c r="CQ311" i="12" s="1"/>
  <c r="CR311" i="12" s="1"/>
  <c r="CD979" i="12"/>
  <c r="CE979" i="12" s="1"/>
  <c r="CF979" i="12" s="1"/>
  <c r="CD219" i="12"/>
  <c r="CE219" i="12" s="1"/>
  <c r="CF219" i="12" s="1"/>
  <c r="CD692" i="12"/>
  <c r="CE692" i="12" s="1"/>
  <c r="CF692" i="12" s="1"/>
  <c r="BX135" i="12"/>
  <c r="BY135" i="12" s="1"/>
  <c r="BZ135" i="12" s="1"/>
  <c r="BL887" i="12"/>
  <c r="BM887" i="12" s="1"/>
  <c r="BN887" i="12" s="1"/>
  <c r="BL374" i="12"/>
  <c r="BM374" i="12" s="1"/>
  <c r="BN374" i="12" s="1"/>
  <c r="CD1088" i="12"/>
  <c r="CE1088" i="12" s="1"/>
  <c r="CF1088" i="12" s="1"/>
  <c r="BF1100" i="12"/>
  <c r="BG1100" i="12" s="1"/>
  <c r="BH1100" i="12" s="1"/>
  <c r="BF1098" i="12"/>
  <c r="BG1098" i="12" s="1"/>
  <c r="BH1098" i="12" s="1"/>
  <c r="CD1048" i="12"/>
  <c r="CE1048" i="12" s="1"/>
  <c r="CF1048" i="12" s="1"/>
  <c r="CJ1009" i="12"/>
  <c r="CK1009" i="12" s="1"/>
  <c r="CL1009" i="12" s="1"/>
  <c r="BX977" i="12"/>
  <c r="BY977" i="12" s="1"/>
  <c r="BZ977" i="12" s="1"/>
  <c r="BL882" i="12"/>
  <c r="BM882" i="12" s="1"/>
  <c r="BN882" i="12" s="1"/>
  <c r="BF926" i="12"/>
  <c r="BG926" i="12" s="1"/>
  <c r="BH926" i="12" s="1"/>
  <c r="BF922" i="12"/>
  <c r="BG922" i="12" s="1"/>
  <c r="BH922" i="12" s="1"/>
  <c r="BR767" i="12"/>
  <c r="BS767" i="12" s="1"/>
  <c r="BT767" i="12" s="1"/>
  <c r="BR746" i="12"/>
  <c r="BS746" i="12" s="1"/>
  <c r="BT746" i="12" s="1"/>
  <c r="BF445" i="12"/>
  <c r="BG445" i="12" s="1"/>
  <c r="BH445" i="12" s="1"/>
  <c r="CD358" i="12"/>
  <c r="CE358" i="12" s="1"/>
  <c r="CF358" i="12" s="1"/>
  <c r="BR311" i="12"/>
  <c r="BS311" i="12" s="1"/>
  <c r="BT311" i="12" s="1"/>
  <c r="BR686" i="12"/>
  <c r="BS686" i="12" s="1"/>
  <c r="BT686" i="12" s="1"/>
  <c r="BL743" i="12"/>
  <c r="BM743" i="12" s="1"/>
  <c r="BN743" i="12" s="1"/>
  <c r="BL279" i="12"/>
  <c r="BM279" i="12" s="1"/>
  <c r="BN279" i="12" s="1"/>
  <c r="BF1068" i="12"/>
  <c r="BG1068" i="12" s="1"/>
  <c r="BH1068" i="12" s="1"/>
  <c r="BF1038" i="12"/>
  <c r="BG1038" i="12" s="1"/>
  <c r="BH1038" i="12" s="1"/>
  <c r="BF1092" i="12"/>
  <c r="BG1092" i="12" s="1"/>
  <c r="BH1092" i="12" s="1"/>
  <c r="CD1016" i="12"/>
  <c r="CE1016" i="12" s="1"/>
  <c r="CF1016" i="12" s="1"/>
  <c r="BL1006" i="12"/>
  <c r="BM1006" i="12" s="1"/>
  <c r="BN1006" i="12" s="1"/>
  <c r="CP972" i="12"/>
  <c r="CQ972" i="12" s="1"/>
  <c r="CR972" i="12" s="1"/>
  <c r="BX1123" i="12"/>
  <c r="BY1123" i="12" s="1"/>
  <c r="BZ1123" i="12" s="1"/>
  <c r="BF996" i="12"/>
  <c r="BG996" i="12" s="1"/>
  <c r="BH996" i="12" s="1"/>
  <c r="CP986" i="12"/>
  <c r="CQ986" i="12" s="1"/>
  <c r="CR986" i="12" s="1"/>
  <c r="CP1082" i="12"/>
  <c r="CQ1082" i="12" s="1"/>
  <c r="CR1082" i="12" s="1"/>
  <c r="BL1000" i="12"/>
  <c r="BM1000" i="12" s="1"/>
  <c r="BN1000" i="12" s="1"/>
  <c r="BF943" i="12"/>
  <c r="BG943" i="12" s="1"/>
  <c r="BH943" i="12" s="1"/>
  <c r="CD1113" i="12"/>
  <c r="CE1113" i="12" s="1"/>
  <c r="CF1113" i="12" s="1"/>
  <c r="BL946" i="12"/>
  <c r="BM946" i="12" s="1"/>
  <c r="BN946" i="12" s="1"/>
  <c r="BL1065" i="12"/>
  <c r="BM1065" i="12" s="1"/>
  <c r="BN1065" i="12" s="1"/>
  <c r="BF1000" i="12"/>
  <c r="BG1000" i="12" s="1"/>
  <c r="BH1000" i="12" s="1"/>
  <c r="BL952" i="12"/>
  <c r="BM952" i="12" s="1"/>
  <c r="BN952" i="12" s="1"/>
  <c r="CP952" i="12"/>
  <c r="CQ952" i="12" s="1"/>
  <c r="CR952" i="12" s="1"/>
  <c r="BF914" i="12"/>
  <c r="BG914" i="12" s="1"/>
  <c r="BH914" i="12" s="1"/>
  <c r="BF863" i="12"/>
  <c r="BG863" i="12" s="1"/>
  <c r="BH863" i="12" s="1"/>
  <c r="BL982" i="12"/>
  <c r="BM982" i="12" s="1"/>
  <c r="BN982" i="12" s="1"/>
  <c r="BX950" i="12"/>
  <c r="BY950" i="12" s="1"/>
  <c r="BZ950" i="12" s="1"/>
  <c r="CD825" i="12"/>
  <c r="CE825" i="12" s="1"/>
  <c r="CF825" i="12" s="1"/>
  <c r="BF775" i="12"/>
  <c r="BG775" i="12" s="1"/>
  <c r="BH775" i="12" s="1"/>
  <c r="CP867" i="12"/>
  <c r="CQ867" i="12" s="1"/>
  <c r="CR867" i="12" s="1"/>
  <c r="CP888" i="12"/>
  <c r="CQ888" i="12" s="1"/>
  <c r="CR888" i="12" s="1"/>
  <c r="BX850" i="12"/>
  <c r="BY850" i="12" s="1"/>
  <c r="BZ850" i="12" s="1"/>
  <c r="CD832" i="12"/>
  <c r="CE832" i="12" s="1"/>
  <c r="CF832" i="12" s="1"/>
  <c r="CJ776" i="12"/>
  <c r="CK776" i="12" s="1"/>
  <c r="CL776" i="12" s="1"/>
  <c r="CD840" i="12"/>
  <c r="CE840" i="12" s="1"/>
  <c r="CF840" i="12" s="1"/>
  <c r="BR750" i="12"/>
  <c r="BS750" i="12" s="1"/>
  <c r="BT750" i="12" s="1"/>
  <c r="BF803" i="12"/>
  <c r="BG803" i="12" s="1"/>
  <c r="BH803" i="12" s="1"/>
  <c r="BF783" i="12"/>
  <c r="BG783" i="12" s="1"/>
  <c r="BH783" i="12" s="1"/>
  <c r="CJ800" i="12"/>
  <c r="CK800" i="12" s="1"/>
  <c r="CL800" i="12" s="1"/>
  <c r="BX758" i="12"/>
  <c r="BY758" i="12" s="1"/>
  <c r="BZ758" i="12" s="1"/>
  <c r="BX874" i="12"/>
  <c r="BY874" i="12" s="1"/>
  <c r="BZ874" i="12" s="1"/>
  <c r="BL840" i="12"/>
  <c r="BM840" i="12" s="1"/>
  <c r="BN840" i="12" s="1"/>
  <c r="CJ780" i="12"/>
  <c r="CK780" i="12" s="1"/>
  <c r="CL780" i="12" s="1"/>
  <c r="CP750" i="12"/>
  <c r="CQ750" i="12" s="1"/>
  <c r="CR750" i="12" s="1"/>
  <c r="BL724" i="12"/>
  <c r="BM724" i="12" s="1"/>
  <c r="BN724" i="12" s="1"/>
  <c r="CP829" i="12"/>
  <c r="CQ829" i="12" s="1"/>
  <c r="CR829" i="12" s="1"/>
  <c r="BL800" i="12"/>
  <c r="BM800" i="12" s="1"/>
  <c r="BN800" i="12" s="1"/>
  <c r="CP742" i="12"/>
  <c r="CQ742" i="12" s="1"/>
  <c r="CR742" i="12" s="1"/>
  <c r="CP845" i="12"/>
  <c r="CQ845" i="12" s="1"/>
  <c r="CR845" i="12" s="1"/>
  <c r="BL852" i="12"/>
  <c r="BM852" i="12" s="1"/>
  <c r="BN852" i="12" s="1"/>
  <c r="BX721" i="12"/>
  <c r="BY721" i="12" s="1"/>
  <c r="BZ721" i="12" s="1"/>
  <c r="BX739" i="12"/>
  <c r="BY739" i="12" s="1"/>
  <c r="BZ739" i="12" s="1"/>
  <c r="BL623" i="12"/>
  <c r="BM623" i="12" s="1"/>
  <c r="BN623" i="12" s="1"/>
  <c r="BF772" i="12"/>
  <c r="BG772" i="12" s="1"/>
  <c r="BH772" i="12" s="1"/>
  <c r="BF9" i="12"/>
  <c r="BG9" i="12" s="1"/>
  <c r="BH9" i="12" s="1"/>
  <c r="BF778" i="12"/>
  <c r="BG778" i="12" s="1"/>
  <c r="BH778" i="12" s="1"/>
  <c r="BL671" i="12"/>
  <c r="BM671" i="12" s="1"/>
  <c r="BN671" i="12" s="1"/>
  <c r="BF621" i="12"/>
  <c r="BG621" i="12" s="1"/>
  <c r="BH621" i="12" s="1"/>
  <c r="BR751" i="12"/>
  <c r="BS751" i="12" s="1"/>
  <c r="BT751" i="12" s="1"/>
  <c r="BF520" i="12"/>
  <c r="BG520" i="12" s="1"/>
  <c r="BH520" i="12" s="1"/>
  <c r="BX463" i="12"/>
  <c r="BY463" i="12" s="1"/>
  <c r="BZ463" i="12" s="1"/>
  <c r="BF266" i="12"/>
  <c r="BG266" i="12" s="1"/>
  <c r="BH266" i="12" s="1"/>
  <c r="CJ687" i="12"/>
  <c r="CK687" i="12" s="1"/>
  <c r="CL687" i="12" s="1"/>
  <c r="CD732" i="12"/>
  <c r="CE732" i="12" s="1"/>
  <c r="CF732" i="12" s="1"/>
  <c r="BX47" i="12"/>
  <c r="BY47" i="12" s="1"/>
  <c r="BZ47" i="12" s="1"/>
  <c r="BR735" i="12"/>
  <c r="BS735" i="12" s="1"/>
  <c r="BT735" i="12" s="1"/>
  <c r="BL919" i="12"/>
  <c r="BM919" i="12" s="1"/>
  <c r="BN919" i="12" s="1"/>
  <c r="BL1047" i="12"/>
  <c r="BM1047" i="12" s="1"/>
  <c r="BN1047" i="12" s="1"/>
  <c r="CD1119" i="12"/>
  <c r="CE1119" i="12" s="1"/>
  <c r="CF1119" i="12" s="1"/>
  <c r="BX1015" i="12"/>
  <c r="BY1015" i="12" s="1"/>
  <c r="BZ1015" i="12" s="1"/>
  <c r="CP990" i="12"/>
  <c r="CQ990" i="12" s="1"/>
  <c r="CR990" i="12" s="1"/>
  <c r="BL790" i="12"/>
  <c r="BM790" i="12" s="1"/>
  <c r="BN790" i="12" s="1"/>
  <c r="BR1094" i="12"/>
  <c r="BS1094" i="12" s="1"/>
  <c r="BT1094" i="12" s="1"/>
  <c r="BR1054" i="12"/>
  <c r="BS1054" i="12" s="1"/>
  <c r="BT1054" i="12" s="1"/>
  <c r="BX938" i="12"/>
  <c r="BY938" i="12" s="1"/>
  <c r="BZ938" i="12" s="1"/>
  <c r="BF1124" i="12"/>
  <c r="BG1124" i="12" s="1"/>
  <c r="BH1124" i="12" s="1"/>
  <c r="CP1121" i="12"/>
  <c r="CQ1121" i="12" s="1"/>
  <c r="CR1121" i="12" s="1"/>
  <c r="CJ1037" i="12"/>
  <c r="CK1037" i="12" s="1"/>
  <c r="CL1037" i="12" s="1"/>
  <c r="BX964" i="12"/>
  <c r="BY964" i="12" s="1"/>
  <c r="BZ964" i="12" s="1"/>
  <c r="CD940" i="12"/>
  <c r="CE940" i="12" s="1"/>
  <c r="CF940" i="12" s="1"/>
  <c r="BF834" i="12"/>
  <c r="BG834" i="12" s="1"/>
  <c r="BH834" i="12" s="1"/>
  <c r="BF698" i="12"/>
  <c r="BG698" i="12" s="1"/>
  <c r="BH698" i="12" s="1"/>
  <c r="BF645" i="12"/>
  <c r="BG645" i="12" s="1"/>
  <c r="BH645" i="12" s="1"/>
  <c r="BF720" i="12"/>
  <c r="BG720" i="12" s="1"/>
  <c r="BH720" i="12" s="1"/>
  <c r="CP673" i="12"/>
  <c r="CQ673" i="12" s="1"/>
  <c r="CR673" i="12" s="1"/>
  <c r="BR612" i="12"/>
  <c r="BS612" i="12" s="1"/>
  <c r="BT612" i="12" s="1"/>
  <c r="CD315" i="12"/>
  <c r="CE315" i="12" s="1"/>
  <c r="CF315" i="12" s="1"/>
  <c r="BR348" i="12"/>
  <c r="BS348" i="12" s="1"/>
  <c r="BT348" i="12" s="1"/>
  <c r="BF58" i="12"/>
  <c r="BG58" i="12" s="1"/>
  <c r="BH58" i="12" s="1"/>
  <c r="BX131" i="12"/>
  <c r="BY131" i="12" s="1"/>
  <c r="BZ131" i="12" s="1"/>
  <c r="CD812" i="12"/>
  <c r="CE812" i="12" s="1"/>
  <c r="CF812" i="12" s="1"/>
  <c r="CD964" i="12"/>
  <c r="CE964" i="12" s="1"/>
  <c r="CF964" i="12" s="1"/>
  <c r="BX111" i="12"/>
  <c r="BY111" i="12" s="1"/>
  <c r="BZ111" i="12" s="1"/>
  <c r="BR247" i="12"/>
  <c r="BS247" i="12" s="1"/>
  <c r="BT247" i="12" s="1"/>
  <c r="BL55" i="12"/>
  <c r="BM55" i="12" s="1"/>
  <c r="BN55" i="12" s="1"/>
  <c r="BL967" i="12"/>
  <c r="BM967" i="12" s="1"/>
  <c r="BN967" i="12" s="1"/>
  <c r="CD1094" i="12"/>
  <c r="CE1094" i="12" s="1"/>
  <c r="CF1094" i="12" s="1"/>
  <c r="BX1075" i="12"/>
  <c r="BY1075" i="12" s="1"/>
  <c r="BZ1075" i="12" s="1"/>
  <c r="CP1014" i="12"/>
  <c r="CQ1014" i="12" s="1"/>
  <c r="CR1014" i="12" s="1"/>
  <c r="BF950" i="12"/>
  <c r="BG950" i="12" s="1"/>
  <c r="BH950" i="12" s="1"/>
  <c r="CJ1105" i="12"/>
  <c r="CK1105" i="12" s="1"/>
  <c r="CL1105" i="12" s="1"/>
  <c r="BL1113" i="12"/>
  <c r="BM1113" i="12" s="1"/>
  <c r="BN1113" i="12" s="1"/>
  <c r="BL1117" i="12"/>
  <c r="BM1117" i="12" s="1"/>
  <c r="BN1117" i="12" s="1"/>
  <c r="CJ1041" i="12"/>
  <c r="CK1041" i="12" s="1"/>
  <c r="CL1041" i="12" s="1"/>
  <c r="BL970" i="12"/>
  <c r="BM970" i="12" s="1"/>
  <c r="BN970" i="12" s="1"/>
  <c r="CP1062" i="12"/>
  <c r="CQ1062" i="12" s="1"/>
  <c r="CR1062" i="12" s="1"/>
  <c r="BR1082" i="12"/>
  <c r="BS1082" i="12" s="1"/>
  <c r="BT1082" i="12" s="1"/>
  <c r="CJ999" i="12"/>
  <c r="CK999" i="12" s="1"/>
  <c r="CL999" i="12" s="1"/>
  <c r="CJ1117" i="12"/>
  <c r="CK1117" i="12" s="1"/>
  <c r="CL1117" i="12" s="1"/>
  <c r="BR1117" i="12"/>
  <c r="BS1117" i="12" s="1"/>
  <c r="BT1117" i="12" s="1"/>
  <c r="CJ1081" i="12"/>
  <c r="CK1081" i="12" s="1"/>
  <c r="CL1081" i="12" s="1"/>
  <c r="BL1093" i="12"/>
  <c r="BM1093" i="12" s="1"/>
  <c r="BN1093" i="12" s="1"/>
  <c r="CD947" i="12"/>
  <c r="CE947" i="12" s="1"/>
  <c r="CF947" i="12" s="1"/>
  <c r="BR972" i="12"/>
  <c r="BS972" i="12" s="1"/>
  <c r="BT972" i="12" s="1"/>
  <c r="BX909" i="12"/>
  <c r="BY909" i="12" s="1"/>
  <c r="BZ909" i="12" s="1"/>
  <c r="CP841" i="12"/>
  <c r="CQ841" i="12" s="1"/>
  <c r="CR841" i="12" s="1"/>
  <c r="CD903" i="12"/>
  <c r="CE903" i="12" s="1"/>
  <c r="CF903" i="12" s="1"/>
  <c r="BL834" i="12"/>
  <c r="BM834" i="12" s="1"/>
  <c r="BN834" i="12" s="1"/>
  <c r="BX667" i="12"/>
  <c r="BY667" i="12" s="1"/>
  <c r="BZ667" i="12" s="1"/>
  <c r="BF875" i="12"/>
  <c r="BG875" i="12" s="1"/>
  <c r="BH875" i="12" s="1"/>
  <c r="CJ824" i="12"/>
  <c r="CK824" i="12" s="1"/>
  <c r="CL824" i="12" s="1"/>
  <c r="BX822" i="12"/>
  <c r="BY822" i="12" s="1"/>
  <c r="BZ822" i="12" s="1"/>
  <c r="BX782" i="12"/>
  <c r="BY782" i="12" s="1"/>
  <c r="BZ782" i="12" s="1"/>
  <c r="CJ647" i="12"/>
  <c r="CK647" i="12" s="1"/>
  <c r="CL647" i="12" s="1"/>
  <c r="CP869" i="12"/>
  <c r="CQ869" i="12" s="1"/>
  <c r="CR869" i="12" s="1"/>
  <c r="CJ820" i="12"/>
  <c r="CK820" i="12" s="1"/>
  <c r="CL820" i="12" s="1"/>
  <c r="BL770" i="12"/>
  <c r="BM770" i="12" s="1"/>
  <c r="BN770" i="12" s="1"/>
  <c r="BF744" i="12"/>
  <c r="BG744" i="12" s="1"/>
  <c r="BH744" i="12" s="1"/>
  <c r="CD652" i="12"/>
  <c r="CE652" i="12" s="1"/>
  <c r="CF652" i="12" s="1"/>
  <c r="CJ792" i="12"/>
  <c r="CK792" i="12" s="1"/>
  <c r="CL792" i="12" s="1"/>
  <c r="BF665" i="12"/>
  <c r="BG665" i="12" s="1"/>
  <c r="BH665" i="12" s="1"/>
  <c r="CJ1035" i="12"/>
  <c r="CK1035" i="12" s="1"/>
  <c r="CL1035" i="12" s="1"/>
  <c r="CP1072" i="12"/>
  <c r="CQ1072" i="12" s="1"/>
  <c r="CR1072" i="12" s="1"/>
  <c r="BF530" i="12"/>
  <c r="BG530" i="12" s="1"/>
  <c r="BH530" i="12" s="1"/>
  <c r="BL457" i="12"/>
  <c r="BM457" i="12" s="1"/>
  <c r="BN457" i="12" s="1"/>
  <c r="BX374" i="12"/>
  <c r="BY374" i="12" s="1"/>
  <c r="BZ374" i="12" s="1"/>
  <c r="BF300" i="12"/>
  <c r="BG300" i="12" s="1"/>
  <c r="BH300" i="12" s="1"/>
  <c r="CJ352" i="12"/>
  <c r="CK352" i="12" s="1"/>
  <c r="CL352" i="12" s="1"/>
  <c r="CD251" i="12"/>
  <c r="CE251" i="12" s="1"/>
  <c r="CF251" i="12" s="1"/>
  <c r="BR166" i="12"/>
  <c r="BS166" i="12" s="1"/>
  <c r="BT166" i="12" s="1"/>
  <c r="BL1103" i="12"/>
  <c r="BM1103" i="12" s="1"/>
  <c r="BN1103" i="12" s="1"/>
  <c r="BF1086" i="12"/>
  <c r="BG1086" i="12" s="1"/>
  <c r="BH1086" i="12" s="1"/>
  <c r="BR974" i="12"/>
  <c r="BS974" i="12" s="1"/>
  <c r="BT974" i="12" s="1"/>
  <c r="CP868" i="12"/>
  <c r="CQ868" i="12" s="1"/>
  <c r="CR868" i="12" s="1"/>
  <c r="BL1061" i="12"/>
  <c r="BM1061" i="12" s="1"/>
  <c r="BN1061" i="12" s="1"/>
  <c r="CP1010" i="12"/>
  <c r="CQ1010" i="12" s="1"/>
  <c r="CR1010" i="12" s="1"/>
  <c r="CJ1049" i="12"/>
  <c r="CK1049" i="12" s="1"/>
  <c r="CL1049" i="12" s="1"/>
  <c r="CP933" i="12"/>
  <c r="CQ933" i="12" s="1"/>
  <c r="CR933" i="12" s="1"/>
  <c r="BL1002" i="12"/>
  <c r="BM1002" i="12" s="1"/>
  <c r="BN1002" i="12" s="1"/>
  <c r="BF1120" i="12"/>
  <c r="BG1120" i="12" s="1"/>
  <c r="BH1120" i="12" s="1"/>
  <c r="CD1084" i="12"/>
  <c r="CE1084" i="12" s="1"/>
  <c r="CF1084" i="12" s="1"/>
  <c r="BX922" i="12"/>
  <c r="BY922" i="12" s="1"/>
  <c r="BZ922" i="12" s="1"/>
  <c r="CD1116" i="12"/>
  <c r="CE1116" i="12" s="1"/>
  <c r="CF1116" i="12" s="1"/>
  <c r="BF1029" i="12"/>
  <c r="BG1029" i="12" s="1"/>
  <c r="BH1029" i="12" s="1"/>
  <c r="CJ956" i="12"/>
  <c r="CK956" i="12" s="1"/>
  <c r="CL956" i="12" s="1"/>
  <c r="BL1021" i="12"/>
  <c r="BM1021" i="12" s="1"/>
  <c r="BN1021" i="12" s="1"/>
  <c r="CD999" i="12"/>
  <c r="CE999" i="12" s="1"/>
  <c r="CF999" i="12" s="1"/>
  <c r="CD971" i="12"/>
  <c r="CE971" i="12" s="1"/>
  <c r="CF971" i="12" s="1"/>
  <c r="BR875" i="12"/>
  <c r="BS875" i="12" s="1"/>
  <c r="BT875" i="12" s="1"/>
  <c r="BX968" i="12"/>
  <c r="BY968" i="12" s="1"/>
  <c r="BZ968" i="12" s="1"/>
  <c r="CP945" i="12"/>
  <c r="CQ945" i="12" s="1"/>
  <c r="CR945" i="12" s="1"/>
  <c r="BR873" i="12"/>
  <c r="BS873" i="12" s="1"/>
  <c r="BT873" i="12" s="1"/>
  <c r="CJ757" i="12"/>
  <c r="CK757" i="12" s="1"/>
  <c r="CL757" i="12" s="1"/>
  <c r="CP879" i="12"/>
  <c r="CQ879" i="12" s="1"/>
  <c r="CR879" i="12" s="1"/>
  <c r="BX865" i="12"/>
  <c r="BY865" i="12" s="1"/>
  <c r="BZ865" i="12" s="1"/>
  <c r="BF809" i="12"/>
  <c r="BG809" i="12" s="1"/>
  <c r="BH809" i="12" s="1"/>
  <c r="BL914" i="12"/>
  <c r="BM914" i="12" s="1"/>
  <c r="BN914" i="12" s="1"/>
  <c r="BL876" i="12"/>
  <c r="BM876" i="12" s="1"/>
  <c r="BN876" i="12" s="1"/>
  <c r="CJ840" i="12"/>
  <c r="CK840" i="12" s="1"/>
  <c r="CL840" i="12" s="1"/>
  <c r="BL816" i="12"/>
  <c r="BM816" i="12" s="1"/>
  <c r="BN816" i="12" s="1"/>
  <c r="BR743" i="12"/>
  <c r="BS743" i="12" s="1"/>
  <c r="BT743" i="12" s="1"/>
  <c r="CJ706" i="12"/>
  <c r="CK706" i="12" s="1"/>
  <c r="CL706" i="12" s="1"/>
  <c r="CP837" i="12"/>
  <c r="CQ837" i="12" s="1"/>
  <c r="CR837" i="12" s="1"/>
  <c r="BF807" i="12"/>
  <c r="BG807" i="12" s="1"/>
  <c r="BH807" i="12" s="1"/>
  <c r="CD755" i="12"/>
  <c r="CE755" i="12" s="1"/>
  <c r="CF755" i="12" s="1"/>
  <c r="CJ844" i="12"/>
  <c r="CK844" i="12" s="1"/>
  <c r="CL844" i="12" s="1"/>
  <c r="CJ876" i="12"/>
  <c r="CK876" i="12" s="1"/>
  <c r="CL876" i="12" s="1"/>
  <c r="BX698" i="12"/>
  <c r="BY698" i="12" s="1"/>
  <c r="BZ698" i="12" s="1"/>
  <c r="BR690" i="12"/>
  <c r="BS690" i="12" s="1"/>
  <c r="BT690" i="12" s="1"/>
  <c r="CJ649" i="12"/>
  <c r="CK649" i="12" s="1"/>
  <c r="CL649" i="12" s="1"/>
  <c r="CJ609" i="12"/>
  <c r="CK609" i="12" s="1"/>
  <c r="CL609" i="12" s="1"/>
  <c r="BX657" i="12"/>
  <c r="BY657" i="12" s="1"/>
  <c r="BZ657" i="12" s="1"/>
  <c r="BF1117" i="12"/>
  <c r="BG1117" i="12" s="1"/>
  <c r="BH1117" i="12" s="1"/>
  <c r="BF452" i="12"/>
  <c r="BG452" i="12" s="1"/>
  <c r="BH452" i="12" s="1"/>
  <c r="BF436" i="12"/>
  <c r="BG436" i="12" s="1"/>
  <c r="BH436" i="12" s="1"/>
  <c r="BF94" i="12"/>
  <c r="BG94" i="12" s="1"/>
  <c r="BH94" i="12" s="1"/>
  <c r="BF93" i="12"/>
  <c r="BG93" i="12" s="1"/>
  <c r="BH93" i="12" s="1"/>
  <c r="CD295" i="12"/>
  <c r="CE295" i="12" s="1"/>
  <c r="CF295" i="12" s="1"/>
  <c r="BF148" i="12"/>
  <c r="BG148" i="12" s="1"/>
  <c r="BH148" i="12" s="1"/>
  <c r="CJ719" i="12"/>
  <c r="CK719" i="12" s="1"/>
  <c r="CL719" i="12" s="1"/>
  <c r="CD556" i="12"/>
  <c r="CE556" i="12" s="1"/>
  <c r="CF556" i="12" s="1"/>
  <c r="BX695" i="12"/>
  <c r="BY695" i="12" s="1"/>
  <c r="BZ695" i="12" s="1"/>
  <c r="BX191" i="12"/>
  <c r="BY191" i="12" s="1"/>
  <c r="BZ191" i="12" s="1"/>
  <c r="BX39" i="12"/>
  <c r="BY39" i="12" s="1"/>
  <c r="BZ39" i="12" s="1"/>
  <c r="BR518" i="12"/>
  <c r="BS518" i="12" s="1"/>
  <c r="BT518" i="12" s="1"/>
  <c r="BL687" i="12"/>
  <c r="BM687" i="12" s="1"/>
  <c r="BN687" i="12" s="1"/>
  <c r="BX1001" i="12"/>
  <c r="BY1001" i="12" s="1"/>
  <c r="BZ1001" i="12" s="1"/>
  <c r="BL1063" i="12"/>
  <c r="BM1063" i="12" s="1"/>
  <c r="BN1063" i="12" s="1"/>
  <c r="BF1082" i="12"/>
  <c r="BG1082" i="12" s="1"/>
  <c r="BH1082" i="12" s="1"/>
  <c r="BL32" i="12"/>
  <c r="BM32" i="12" s="1"/>
  <c r="BN32" i="12" s="1"/>
  <c r="BF601" i="12"/>
  <c r="BG601" i="12" s="1"/>
  <c r="BH601" i="12" s="1"/>
  <c r="BF938" i="12"/>
  <c r="BG938" i="12" s="1"/>
  <c r="BH938" i="12" s="1"/>
  <c r="BF690" i="12"/>
  <c r="BG690" i="12" s="1"/>
  <c r="BH690" i="12" s="1"/>
  <c r="BF774" i="12"/>
  <c r="BG774" i="12" s="1"/>
  <c r="BH774" i="12" s="1"/>
  <c r="BF963" i="12"/>
  <c r="BG963" i="12" s="1"/>
  <c r="BH963" i="12" s="1"/>
  <c r="BF559" i="12"/>
  <c r="BG559" i="12" s="1"/>
  <c r="BH559" i="12" s="1"/>
  <c r="BF646" i="12"/>
  <c r="BG646" i="12" s="1"/>
  <c r="BH646" i="12" s="1"/>
  <c r="BF543" i="12"/>
  <c r="BG543" i="12" s="1"/>
  <c r="BH543" i="12" s="1"/>
  <c r="CD52" i="12"/>
  <c r="CE52" i="12" s="1"/>
  <c r="CF52" i="12" s="1"/>
  <c r="CP479" i="12"/>
  <c r="CQ479" i="12" s="1"/>
  <c r="CR479" i="12" s="1"/>
  <c r="CD580" i="12"/>
  <c r="CE580" i="12" s="1"/>
  <c r="CF580" i="12" s="1"/>
  <c r="BL518" i="12"/>
  <c r="BM518" i="12" s="1"/>
  <c r="BN518" i="12" s="1"/>
  <c r="CD1032" i="12"/>
  <c r="CE1032" i="12" s="1"/>
  <c r="CF1032" i="12" s="1"/>
  <c r="BL972" i="12"/>
  <c r="BM972" i="12" s="1"/>
  <c r="BN972" i="12" s="1"/>
  <c r="CJ1116" i="12"/>
  <c r="CK1116" i="12" s="1"/>
  <c r="CL1116" i="12" s="1"/>
  <c r="CJ1045" i="12"/>
  <c r="CK1045" i="12" s="1"/>
  <c r="CL1045" i="12" s="1"/>
  <c r="BX986" i="12"/>
  <c r="BY986" i="12" s="1"/>
  <c r="BZ986" i="12" s="1"/>
  <c r="CP1006" i="12"/>
  <c r="CQ1006" i="12" s="1"/>
  <c r="CR1006" i="12" s="1"/>
  <c r="BL959" i="12"/>
  <c r="BM959" i="12" s="1"/>
  <c r="BN959" i="12" s="1"/>
  <c r="BX1111" i="12"/>
  <c r="BY1111" i="12" s="1"/>
  <c r="BZ1111" i="12" s="1"/>
  <c r="BX963" i="12"/>
  <c r="BY963" i="12" s="1"/>
  <c r="BZ963" i="12" s="1"/>
  <c r="BL894" i="12"/>
  <c r="BM894" i="12" s="1"/>
  <c r="BN894" i="12" s="1"/>
  <c r="CD954" i="12"/>
  <c r="CE954" i="12" s="1"/>
  <c r="CF954" i="12" s="1"/>
  <c r="BX1063" i="12"/>
  <c r="BY1063" i="12" s="1"/>
  <c r="BZ1063" i="12" s="1"/>
  <c r="BL1069" i="12"/>
  <c r="BM1069" i="12" s="1"/>
  <c r="BN1069" i="12" s="1"/>
  <c r="CD867" i="12"/>
  <c r="CE867" i="12" s="1"/>
  <c r="CF867" i="12" s="1"/>
  <c r="CJ1065" i="12"/>
  <c r="CK1065" i="12" s="1"/>
  <c r="CL1065" i="12" s="1"/>
  <c r="BL878" i="12"/>
  <c r="BM878" i="12" s="1"/>
  <c r="BN878" i="12" s="1"/>
  <c r="CD929" i="12"/>
  <c r="CE929" i="12" s="1"/>
  <c r="CF929" i="12" s="1"/>
  <c r="BF866" i="12"/>
  <c r="BG866" i="12" s="1"/>
  <c r="BH866" i="12" s="1"/>
  <c r="CD777" i="12"/>
  <c r="CE777" i="12" s="1"/>
  <c r="CF777" i="12" s="1"/>
  <c r="BL902" i="12"/>
  <c r="BM902" i="12" s="1"/>
  <c r="BN902" i="12" s="1"/>
  <c r="BL784" i="12"/>
  <c r="BM784" i="12" s="1"/>
  <c r="BN784" i="12" s="1"/>
  <c r="BL753" i="12"/>
  <c r="BM753" i="12" s="1"/>
  <c r="BN753" i="12" s="1"/>
  <c r="CD783" i="12"/>
  <c r="CE783" i="12" s="1"/>
  <c r="CF783" i="12" s="1"/>
  <c r="CJ808" i="12"/>
  <c r="CK808" i="12" s="1"/>
  <c r="CL808" i="12" s="1"/>
  <c r="BL848" i="12"/>
  <c r="BM848" i="12" s="1"/>
  <c r="BN848" i="12" s="1"/>
  <c r="BL788" i="12"/>
  <c r="BM788" i="12" s="1"/>
  <c r="BN788" i="12" s="1"/>
  <c r="BL761" i="12"/>
  <c r="BM761" i="12" s="1"/>
  <c r="BN761" i="12" s="1"/>
  <c r="CJ860" i="12"/>
  <c r="CK860" i="12" s="1"/>
  <c r="CL860" i="12" s="1"/>
  <c r="BL808" i="12"/>
  <c r="BM808" i="12" s="1"/>
  <c r="BN808" i="12" s="1"/>
  <c r="BF891" i="12"/>
  <c r="BG891" i="12" s="1"/>
  <c r="BH891" i="12" s="1"/>
  <c r="BX586" i="12"/>
  <c r="BY586" i="12" s="1"/>
  <c r="BZ586" i="12" s="1"/>
  <c r="BF623" i="12"/>
  <c r="BG623" i="12" s="1"/>
  <c r="BH623" i="12" s="1"/>
  <c r="BR871" i="12"/>
  <c r="BS871" i="12" s="1"/>
  <c r="BT871" i="12" s="1"/>
  <c r="CD828" i="12"/>
  <c r="CE828" i="12" s="1"/>
  <c r="CF828" i="12" s="1"/>
  <c r="BR383" i="12"/>
  <c r="BS383" i="12" s="1"/>
  <c r="BT383" i="12" s="1"/>
  <c r="CD882" i="12"/>
  <c r="CE882" i="12" s="1"/>
  <c r="CF882" i="12" s="1"/>
  <c r="BX784" i="12"/>
  <c r="BY784" i="12" s="1"/>
  <c r="BZ784" i="12" s="1"/>
  <c r="BR973" i="12"/>
  <c r="BS973" i="12" s="1"/>
  <c r="BT973" i="12" s="1"/>
  <c r="BF1073" i="12"/>
  <c r="BG1073" i="12" s="1"/>
  <c r="BH1073" i="12" s="1"/>
  <c r="BX888" i="12"/>
  <c r="BY888" i="12" s="1"/>
  <c r="BZ888" i="12" s="1"/>
  <c r="BR877" i="12"/>
  <c r="BS877" i="12" s="1"/>
  <c r="BT877" i="12" s="1"/>
  <c r="BX882" i="12"/>
  <c r="BY882" i="12" s="1"/>
  <c r="BZ882" i="12" s="1"/>
  <c r="BL910" i="12"/>
  <c r="BM910" i="12" s="1"/>
  <c r="BN910" i="12" s="1"/>
  <c r="BL647" i="12"/>
  <c r="BM647" i="12" s="1"/>
  <c r="BN647" i="12" s="1"/>
  <c r="CJ848" i="12"/>
  <c r="CK848" i="12" s="1"/>
  <c r="CL848" i="12" s="1"/>
  <c r="BL776" i="12"/>
  <c r="BM776" i="12" s="1"/>
  <c r="BN776" i="12" s="1"/>
  <c r="CD656" i="12"/>
  <c r="CE656" i="12" s="1"/>
  <c r="CF656" i="12" s="1"/>
  <c r="BX862" i="12"/>
  <c r="BY862" i="12" s="1"/>
  <c r="BZ862" i="12" s="1"/>
  <c r="BX846" i="12"/>
  <c r="BY846" i="12" s="1"/>
  <c r="BZ846" i="12" s="1"/>
  <c r="BR646" i="12"/>
  <c r="BS646" i="12" s="1"/>
  <c r="BT646" i="12" s="1"/>
  <c r="BX806" i="12"/>
  <c r="BY806" i="12" s="1"/>
  <c r="BZ806" i="12" s="1"/>
  <c r="BX669" i="12"/>
  <c r="BY669" i="12" s="1"/>
  <c r="BZ669" i="12" s="1"/>
  <c r="BL828" i="12"/>
  <c r="BM828" i="12" s="1"/>
  <c r="BN828" i="12" s="1"/>
  <c r="CJ784" i="12"/>
  <c r="CK784" i="12" s="1"/>
  <c r="CL784" i="12" s="1"/>
  <c r="BL836" i="12"/>
  <c r="BM836" i="12" s="1"/>
  <c r="BN836" i="12" s="1"/>
  <c r="BL744" i="12"/>
  <c r="BM744" i="12" s="1"/>
  <c r="BN744" i="12" s="1"/>
  <c r="CJ665" i="12"/>
  <c r="CK665" i="12" s="1"/>
  <c r="CL665" i="12" s="1"/>
  <c r="CD618" i="12"/>
  <c r="CE618" i="12" s="1"/>
  <c r="CF618" i="12" s="1"/>
  <c r="CD690" i="12"/>
  <c r="CE690" i="12" s="1"/>
  <c r="CF690" i="12" s="1"/>
  <c r="BL585" i="12"/>
  <c r="BM585" i="12" s="1"/>
  <c r="BN585" i="12" s="1"/>
  <c r="BL645" i="12"/>
  <c r="BM645" i="12" s="1"/>
  <c r="BN645" i="12" s="1"/>
  <c r="CP646" i="12"/>
  <c r="CQ646" i="12" s="1"/>
  <c r="CR646" i="12" s="1"/>
  <c r="CP622" i="12"/>
  <c r="CQ622" i="12" s="1"/>
  <c r="CR622" i="12" s="1"/>
  <c r="BL637" i="12"/>
  <c r="BM637" i="12" s="1"/>
  <c r="BN637" i="12" s="1"/>
  <c r="CP530" i="12"/>
  <c r="CQ530" i="12" s="1"/>
  <c r="CR530" i="12" s="1"/>
  <c r="CJ589" i="12"/>
  <c r="CK589" i="12" s="1"/>
  <c r="CL589" i="12" s="1"/>
  <c r="CJ625" i="12"/>
  <c r="CK625" i="12" s="1"/>
  <c r="CL625" i="12" s="1"/>
  <c r="BF596" i="12"/>
  <c r="BG596" i="12" s="1"/>
  <c r="BH596" i="12" s="1"/>
  <c r="BX534" i="12"/>
  <c r="BY534" i="12" s="1"/>
  <c r="BZ534" i="12" s="1"/>
  <c r="BL633" i="12"/>
  <c r="BM633" i="12" s="1"/>
  <c r="BN633" i="12" s="1"/>
  <c r="CP559" i="12"/>
  <c r="CQ559" i="12" s="1"/>
  <c r="CR559" i="12" s="1"/>
  <c r="BL591" i="12"/>
  <c r="BM591" i="12" s="1"/>
  <c r="BN591" i="12" s="1"/>
  <c r="BL439" i="12"/>
  <c r="BM439" i="12" s="1"/>
  <c r="BN439" i="12" s="1"/>
  <c r="BX556" i="12"/>
  <c r="BY556" i="12" s="1"/>
  <c r="BZ556" i="12" s="1"/>
  <c r="BL514" i="12"/>
  <c r="BM514" i="12" s="1"/>
  <c r="BN514" i="12" s="1"/>
  <c r="BR562" i="12"/>
  <c r="BS562" i="12" s="1"/>
  <c r="BT562" i="12" s="1"/>
  <c r="BL545" i="12"/>
  <c r="BM545" i="12" s="1"/>
  <c r="BN545" i="12" s="1"/>
  <c r="BL492" i="12"/>
  <c r="BM492" i="12" s="1"/>
  <c r="BN492" i="12" s="1"/>
  <c r="BF437" i="12"/>
  <c r="BG437" i="12" s="1"/>
  <c r="BH437" i="12" s="1"/>
  <c r="CJ496" i="12"/>
  <c r="CK496" i="12" s="1"/>
  <c r="CL496" i="12" s="1"/>
  <c r="BL580" i="12"/>
  <c r="BM580" i="12" s="1"/>
  <c r="BN580" i="12" s="1"/>
  <c r="BX451" i="12"/>
  <c r="BY451" i="12" s="1"/>
  <c r="BZ451" i="12" s="1"/>
  <c r="BL487" i="12"/>
  <c r="BM487" i="12" s="1"/>
  <c r="BN487" i="12" s="1"/>
  <c r="BX1003" i="12"/>
  <c r="BY1003" i="12" s="1"/>
  <c r="BZ1003" i="12" s="1"/>
  <c r="BF1122" i="12"/>
  <c r="BG1122" i="12" s="1"/>
  <c r="BH1122" i="12" s="1"/>
  <c r="CP1094" i="12"/>
  <c r="CQ1094" i="12" s="1"/>
  <c r="CR1094" i="12" s="1"/>
  <c r="CJ1001" i="12"/>
  <c r="CK1001" i="12" s="1"/>
  <c r="CL1001" i="12" s="1"/>
  <c r="BF986" i="12"/>
  <c r="BG986" i="12" s="1"/>
  <c r="BH986" i="12" s="1"/>
  <c r="BX1115" i="12"/>
  <c r="BY1115" i="12" s="1"/>
  <c r="BZ1115" i="12" s="1"/>
  <c r="BL1053" i="12"/>
  <c r="BM1053" i="12" s="1"/>
  <c r="BN1053" i="12" s="1"/>
  <c r="CD918" i="12"/>
  <c r="CE918" i="12" s="1"/>
  <c r="CF918" i="12" s="1"/>
  <c r="BX810" i="12"/>
  <c r="BY810" i="12" s="1"/>
  <c r="BZ810" i="12" s="1"/>
  <c r="CD848" i="12"/>
  <c r="CE848" i="12" s="1"/>
  <c r="CF848" i="12" s="1"/>
  <c r="CP789" i="12"/>
  <c r="CQ789" i="12" s="1"/>
  <c r="CR789" i="12" s="1"/>
  <c r="CP762" i="12"/>
  <c r="CQ762" i="12" s="1"/>
  <c r="CR762" i="12" s="1"/>
  <c r="CJ744" i="12"/>
  <c r="CK744" i="12" s="1"/>
  <c r="CL744" i="12" s="1"/>
  <c r="BX786" i="12"/>
  <c r="BY786" i="12" s="1"/>
  <c r="BZ786" i="12" s="1"/>
  <c r="BL735" i="12"/>
  <c r="BM735" i="12" s="1"/>
  <c r="BN735" i="12" s="1"/>
  <c r="CJ828" i="12"/>
  <c r="CK828" i="12" s="1"/>
  <c r="CL828" i="12" s="1"/>
  <c r="BF708" i="12"/>
  <c r="BG708" i="12" s="1"/>
  <c r="BH708" i="12" s="1"/>
  <c r="CJ852" i="12"/>
  <c r="CK852" i="12" s="1"/>
  <c r="CL852" i="12" s="1"/>
  <c r="CJ864" i="12"/>
  <c r="CK864" i="12" s="1"/>
  <c r="CL864" i="12" s="1"/>
  <c r="BL732" i="12"/>
  <c r="BM732" i="12" s="1"/>
  <c r="BN732" i="12" s="1"/>
  <c r="BX726" i="12"/>
  <c r="BY726" i="12" s="1"/>
  <c r="BZ726" i="12" s="1"/>
  <c r="BX683" i="12"/>
  <c r="BY683" i="12" s="1"/>
  <c r="BZ683" i="12" s="1"/>
  <c r="BF652" i="12"/>
  <c r="BG652" i="12" s="1"/>
  <c r="BH652" i="12" s="1"/>
  <c r="BL601" i="12"/>
  <c r="BM601" i="12" s="1"/>
  <c r="BN601" i="12" s="1"/>
  <c r="BR678" i="12"/>
  <c r="BS678" i="12" s="1"/>
  <c r="BT678" i="12" s="1"/>
  <c r="BF656" i="12"/>
  <c r="BG656" i="12" s="1"/>
  <c r="BH656" i="12" s="1"/>
  <c r="BX645" i="12"/>
  <c r="BY645" i="12" s="1"/>
  <c r="BZ645" i="12" s="1"/>
  <c r="BX680" i="12"/>
  <c r="BY680" i="12" s="1"/>
  <c r="BZ680" i="12" s="1"/>
  <c r="BX552" i="12"/>
  <c r="BY552" i="12" s="1"/>
  <c r="BZ552" i="12" s="1"/>
  <c r="CD434" i="12"/>
  <c r="CE434" i="12" s="1"/>
  <c r="CF434" i="12" s="1"/>
  <c r="BF592" i="12"/>
  <c r="BG592" i="12" s="1"/>
  <c r="BH592" i="12" s="1"/>
  <c r="CJ557" i="12"/>
  <c r="CK557" i="12" s="1"/>
  <c r="CL557" i="12" s="1"/>
  <c r="BF860" i="12"/>
  <c r="BG860" i="12" s="1"/>
  <c r="BH860" i="12" s="1"/>
  <c r="CJ522" i="12"/>
  <c r="CK522" i="12" s="1"/>
  <c r="CL522" i="12" s="1"/>
  <c r="BL395" i="12"/>
  <c r="BM395" i="12" s="1"/>
  <c r="BN395" i="12" s="1"/>
  <c r="CJ447" i="12"/>
  <c r="CK447" i="12" s="1"/>
  <c r="CL447" i="12" s="1"/>
  <c r="CD396" i="12"/>
  <c r="CE396" i="12" s="1"/>
  <c r="CF396" i="12" s="1"/>
  <c r="BL303" i="12"/>
  <c r="BM303" i="12" s="1"/>
  <c r="BN303" i="12" s="1"/>
  <c r="BL510" i="12"/>
  <c r="BM510" i="12" s="1"/>
  <c r="BN510" i="12" s="1"/>
  <c r="BR1062" i="12"/>
  <c r="BS1062" i="12" s="1"/>
  <c r="BT1062" i="12" s="1"/>
  <c r="BX1117" i="12"/>
  <c r="BY1117" i="12" s="1"/>
  <c r="BZ1117" i="12" s="1"/>
  <c r="BF1008" i="12"/>
  <c r="BG1008" i="12" s="1"/>
  <c r="BH1008" i="12" s="1"/>
  <c r="BR968" i="12"/>
  <c r="BS968" i="12" s="1"/>
  <c r="BT968" i="12" s="1"/>
  <c r="CJ1069" i="12"/>
  <c r="CK1069" i="12" s="1"/>
  <c r="CL1069" i="12" s="1"/>
  <c r="CD1000" i="12"/>
  <c r="CE1000" i="12" s="1"/>
  <c r="CF1000" i="12" s="1"/>
  <c r="BL884" i="12"/>
  <c r="BM884" i="12" s="1"/>
  <c r="BN884" i="12" s="1"/>
  <c r="BF1061" i="12"/>
  <c r="BG1061" i="12" s="1"/>
  <c r="BH1061" i="12" s="1"/>
  <c r="BF760" i="12"/>
  <c r="BG760" i="12" s="1"/>
  <c r="BH760" i="12" s="1"/>
  <c r="CJ760" i="12"/>
  <c r="CK760" i="12" s="1"/>
  <c r="CL760" i="12" s="1"/>
  <c r="CP863" i="12"/>
  <c r="CQ863" i="12" s="1"/>
  <c r="CR863" i="12" s="1"/>
  <c r="BL974" i="12"/>
  <c r="BM974" i="12" s="1"/>
  <c r="BN974" i="12" s="1"/>
  <c r="CJ832" i="12"/>
  <c r="CK832" i="12" s="1"/>
  <c r="CL832" i="12" s="1"/>
  <c r="BL978" i="12"/>
  <c r="BM978" i="12" s="1"/>
  <c r="BN978" i="12" s="1"/>
  <c r="BL796" i="12"/>
  <c r="BM796" i="12" s="1"/>
  <c r="BN796" i="12" s="1"/>
  <c r="BR754" i="12"/>
  <c r="BS754" i="12" s="1"/>
  <c r="BT754" i="12" s="1"/>
  <c r="CD646" i="12"/>
  <c r="CE646" i="12" s="1"/>
  <c r="CF646" i="12" s="1"/>
  <c r="CD767" i="12"/>
  <c r="CE767" i="12" s="1"/>
  <c r="CF767" i="12" s="1"/>
  <c r="CP853" i="12"/>
  <c r="CQ853" i="12" s="1"/>
  <c r="CR853" i="12" s="1"/>
  <c r="BF799" i="12"/>
  <c r="BG799" i="12" s="1"/>
  <c r="BH799" i="12" s="1"/>
  <c r="CJ772" i="12"/>
  <c r="CK772" i="12" s="1"/>
  <c r="CL772" i="12" s="1"/>
  <c r="BF819" i="12"/>
  <c r="BG819" i="12" s="1"/>
  <c r="BH819" i="12" s="1"/>
  <c r="CP714" i="12"/>
  <c r="CQ714" i="12" s="1"/>
  <c r="CR714" i="12" s="1"/>
  <c r="BL812" i="12"/>
  <c r="BM812" i="12" s="1"/>
  <c r="BN812" i="12" s="1"/>
  <c r="CD719" i="12"/>
  <c r="CE719" i="12" s="1"/>
  <c r="CF719" i="12" s="1"/>
  <c r="BL641" i="12"/>
  <c r="BM641" i="12" s="1"/>
  <c r="BN641" i="12" s="1"/>
  <c r="BX641" i="12"/>
  <c r="BY641" i="12" s="1"/>
  <c r="BZ641" i="12" s="1"/>
  <c r="BR564" i="12"/>
  <c r="BS564" i="12" s="1"/>
  <c r="BT564" i="12" s="1"/>
  <c r="CD604" i="12"/>
  <c r="CE604" i="12" s="1"/>
  <c r="CF604" i="12" s="1"/>
  <c r="BL669" i="12"/>
  <c r="BM669" i="12" s="1"/>
  <c r="BN669" i="12" s="1"/>
  <c r="BR602" i="12"/>
  <c r="BS602" i="12" s="1"/>
  <c r="BT602" i="12" s="1"/>
  <c r="CD644" i="12"/>
  <c r="CE644" i="12" s="1"/>
  <c r="CF644" i="12" s="1"/>
  <c r="CJ621" i="12"/>
  <c r="CK621" i="12" s="1"/>
  <c r="CL621" i="12" s="1"/>
  <c r="BR579" i="12"/>
  <c r="BS579" i="12" s="1"/>
  <c r="BT579" i="12" s="1"/>
  <c r="CD550" i="12"/>
  <c r="CE550" i="12" s="1"/>
  <c r="CF550" i="12" s="1"/>
  <c r="BR575" i="12"/>
  <c r="BS575" i="12" s="1"/>
  <c r="BT575" i="12" s="1"/>
  <c r="CJ641" i="12"/>
  <c r="CK641" i="12" s="1"/>
  <c r="CL641" i="12" s="1"/>
  <c r="BF628" i="12"/>
  <c r="BG628" i="12" s="1"/>
  <c r="BH628" i="12" s="1"/>
  <c r="BX599" i="12"/>
  <c r="BY599" i="12" s="1"/>
  <c r="BZ599" i="12" s="1"/>
  <c r="CJ585" i="12"/>
  <c r="CK585" i="12" s="1"/>
  <c r="CL585" i="12" s="1"/>
  <c r="BL579" i="12"/>
  <c r="BM579" i="12" s="1"/>
  <c r="BN579" i="12" s="1"/>
  <c r="CP201" i="12"/>
  <c r="CQ201" i="12" s="1"/>
  <c r="CR201" i="12" s="1"/>
  <c r="CD343" i="12"/>
  <c r="CE343" i="12" s="1"/>
  <c r="CF343" i="12" s="1"/>
  <c r="CP996" i="12"/>
  <c r="CQ996" i="12" s="1"/>
  <c r="CR996" i="12" s="1"/>
  <c r="BX990" i="12"/>
  <c r="BY990" i="12" s="1"/>
  <c r="BZ990" i="12" s="1"/>
  <c r="BF825" i="12"/>
  <c r="BG825" i="12" s="1"/>
  <c r="BH825" i="12" s="1"/>
  <c r="BL1045" i="12"/>
  <c r="BM1045" i="12" s="1"/>
  <c r="BN1045" i="12" s="1"/>
  <c r="CJ1017" i="12"/>
  <c r="CK1017" i="12" s="1"/>
  <c r="CL1017" i="12" s="1"/>
  <c r="BX1103" i="12"/>
  <c r="BY1103" i="12" s="1"/>
  <c r="BZ1103" i="12" s="1"/>
  <c r="BR905" i="12"/>
  <c r="BS905" i="12" s="1"/>
  <c r="BT905" i="12" s="1"/>
  <c r="BL945" i="12"/>
  <c r="BM945" i="12" s="1"/>
  <c r="BN945" i="12" s="1"/>
  <c r="BX901" i="12"/>
  <c r="BY901" i="12" s="1"/>
  <c r="BZ901" i="12" s="1"/>
  <c r="BF873" i="12"/>
  <c r="BG873" i="12" s="1"/>
  <c r="BH873" i="12" s="1"/>
  <c r="BL875" i="12"/>
  <c r="BM875" i="12" s="1"/>
  <c r="BN875" i="12" s="1"/>
  <c r="BL962" i="12"/>
  <c r="BM962" i="12" s="1"/>
  <c r="BN962" i="12" s="1"/>
  <c r="BX842" i="12"/>
  <c r="BY842" i="12" s="1"/>
  <c r="BZ842" i="12" s="1"/>
  <c r="BX952" i="12"/>
  <c r="BY952" i="12" s="1"/>
  <c r="BZ952" i="12" s="1"/>
  <c r="BR885" i="12"/>
  <c r="BS885" i="12" s="1"/>
  <c r="BT885" i="12" s="1"/>
  <c r="BL820" i="12"/>
  <c r="BM820" i="12" s="1"/>
  <c r="BN820" i="12" s="1"/>
  <c r="BL701" i="12"/>
  <c r="BM701" i="12" s="1"/>
  <c r="BN701" i="12" s="1"/>
  <c r="BR632" i="12"/>
  <c r="BS632" i="12" s="1"/>
  <c r="BT632" i="12" s="1"/>
  <c r="CJ770" i="12"/>
  <c r="CK770" i="12" s="1"/>
  <c r="CL770" i="12" s="1"/>
  <c r="BL860" i="12"/>
  <c r="BM860" i="12" s="1"/>
  <c r="BN860" i="12" s="1"/>
  <c r="BL696" i="12"/>
  <c r="BM696" i="12" s="1"/>
  <c r="BN696" i="12" s="1"/>
  <c r="BX682" i="12"/>
  <c r="BY682" i="12" s="1"/>
  <c r="BZ682" i="12" s="1"/>
  <c r="BX655" i="12"/>
  <c r="BY655" i="12" s="1"/>
  <c r="BZ655" i="12" s="1"/>
  <c r="BX575" i="12"/>
  <c r="BY575" i="12" s="1"/>
  <c r="BZ575" i="12" s="1"/>
  <c r="CD638" i="12"/>
  <c r="CE638" i="12" s="1"/>
  <c r="CF638" i="12" s="1"/>
  <c r="CD680" i="12"/>
  <c r="CE680" i="12" s="1"/>
  <c r="CF680" i="12" s="1"/>
  <c r="CD636" i="12"/>
  <c r="CE636" i="12" s="1"/>
  <c r="CF636" i="12" s="1"/>
  <c r="BF676" i="12"/>
  <c r="BG676" i="12" s="1"/>
  <c r="BH676" i="12" s="1"/>
  <c r="CP650" i="12"/>
  <c r="CQ650" i="12" s="1"/>
  <c r="CR650" i="12" s="1"/>
  <c r="CJ571" i="12"/>
  <c r="CK571" i="12" s="1"/>
  <c r="CL571" i="12" s="1"/>
  <c r="BF616" i="12"/>
  <c r="BG616" i="12" s="1"/>
  <c r="BH616" i="12" s="1"/>
  <c r="BR674" i="12"/>
  <c r="BS674" i="12" s="1"/>
  <c r="BT674" i="12" s="1"/>
  <c r="BL589" i="12"/>
  <c r="BM589" i="12" s="1"/>
  <c r="BN589" i="12" s="1"/>
  <c r="CP572" i="12"/>
  <c r="CQ572" i="12" s="1"/>
  <c r="CR572" i="12" s="1"/>
  <c r="CP583" i="12"/>
  <c r="CQ583" i="12" s="1"/>
  <c r="CR583" i="12" s="1"/>
  <c r="BF531" i="12"/>
  <c r="BG531" i="12" s="1"/>
  <c r="BH531" i="12" s="1"/>
  <c r="BR787" i="12"/>
  <c r="BS787" i="12" s="1"/>
  <c r="BT787" i="12" s="1"/>
  <c r="CD47" i="12"/>
  <c r="CE47" i="12" s="1"/>
  <c r="CF47" i="12" s="1"/>
  <c r="BX719" i="12"/>
  <c r="BY719" i="12" s="1"/>
  <c r="BZ719" i="12" s="1"/>
  <c r="CD1115" i="12"/>
  <c r="CE1115" i="12" s="1"/>
  <c r="CF1115" i="12" s="1"/>
  <c r="CP982" i="12"/>
  <c r="CQ982" i="12" s="1"/>
  <c r="CR982" i="12" s="1"/>
  <c r="CJ1093" i="12"/>
  <c r="CK1093" i="12" s="1"/>
  <c r="CL1093" i="12" s="1"/>
  <c r="BF951" i="12"/>
  <c r="BG951" i="12" s="1"/>
  <c r="BH951" i="12" s="1"/>
  <c r="BL1037" i="12"/>
  <c r="BM1037" i="12" s="1"/>
  <c r="BN1037" i="12" s="1"/>
  <c r="BF962" i="12"/>
  <c r="BG962" i="12" s="1"/>
  <c r="BH962" i="12" s="1"/>
  <c r="CD875" i="12"/>
  <c r="CE875" i="12" s="1"/>
  <c r="CF875" i="12" s="1"/>
  <c r="BL710" i="12"/>
  <c r="BM710" i="12" s="1"/>
  <c r="BN710" i="12" s="1"/>
  <c r="BF831" i="12"/>
  <c r="BG831" i="12" s="1"/>
  <c r="BH831" i="12" s="1"/>
  <c r="BF882" i="12"/>
  <c r="BG882" i="12" s="1"/>
  <c r="BH882" i="12" s="1"/>
  <c r="CJ816" i="12"/>
  <c r="CK816" i="12" s="1"/>
  <c r="CL816" i="12" s="1"/>
  <c r="CJ872" i="12"/>
  <c r="CK872" i="12" s="1"/>
  <c r="CL872" i="12" s="1"/>
  <c r="BX948" i="12"/>
  <c r="BY948" i="12" s="1"/>
  <c r="BZ948" i="12" s="1"/>
  <c r="CJ834" i="12"/>
  <c r="CK834" i="12" s="1"/>
  <c r="CL834" i="12" s="1"/>
  <c r="CJ734" i="12"/>
  <c r="CK734" i="12" s="1"/>
  <c r="CL734" i="12" s="1"/>
  <c r="BF687" i="12"/>
  <c r="BG687" i="12" s="1"/>
  <c r="BH687" i="12" s="1"/>
  <c r="BL868" i="12"/>
  <c r="BM868" i="12" s="1"/>
  <c r="BN868" i="12" s="1"/>
  <c r="BX838" i="12"/>
  <c r="BY838" i="12" s="1"/>
  <c r="BZ838" i="12" s="1"/>
  <c r="CD675" i="12"/>
  <c r="CE675" i="12" s="1"/>
  <c r="CF675" i="12" s="1"/>
  <c r="BR853" i="12"/>
  <c r="BS853" i="12" s="1"/>
  <c r="BT853" i="12" s="1"/>
  <c r="BX798" i="12"/>
  <c r="BY798" i="12" s="1"/>
  <c r="BZ798" i="12" s="1"/>
  <c r="BL768" i="12"/>
  <c r="BM768" i="12" s="1"/>
  <c r="BN768" i="12" s="1"/>
  <c r="BR699" i="12"/>
  <c r="BS699" i="12" s="1"/>
  <c r="BT699" i="12" s="1"/>
  <c r="CP694" i="12"/>
  <c r="CQ694" i="12" s="1"/>
  <c r="CR694" i="12" s="1"/>
  <c r="BF678" i="12"/>
  <c r="BG678" i="12" s="1"/>
  <c r="BH678" i="12" s="1"/>
  <c r="CJ623" i="12"/>
  <c r="CK623" i="12" s="1"/>
  <c r="CL623" i="12" s="1"/>
  <c r="BL665" i="12"/>
  <c r="BM665" i="12" s="1"/>
  <c r="BN665" i="12" s="1"/>
  <c r="CD626" i="12"/>
  <c r="CE626" i="12" s="1"/>
  <c r="CF626" i="12" s="1"/>
  <c r="CP594" i="12"/>
  <c r="CQ594" i="12" s="1"/>
  <c r="CR594" i="12" s="1"/>
  <c r="BF644" i="12"/>
  <c r="BG644" i="12" s="1"/>
  <c r="BH644" i="12" s="1"/>
  <c r="CJ565" i="12"/>
  <c r="CK565" i="12" s="1"/>
  <c r="CL565" i="12" s="1"/>
  <c r="CD521" i="12"/>
  <c r="CE521" i="12" s="1"/>
  <c r="CF521" i="12" s="1"/>
  <c r="CJ595" i="12"/>
  <c r="CK595" i="12" s="1"/>
  <c r="CL595" i="12" s="1"/>
  <c r="BX533" i="12"/>
  <c r="BY533" i="12" s="1"/>
  <c r="BZ533" i="12" s="1"/>
  <c r="CP420" i="12"/>
  <c r="CQ420" i="12" s="1"/>
  <c r="CR420" i="12" s="1"/>
  <c r="BF620" i="12"/>
  <c r="BG620" i="12" s="1"/>
  <c r="BH620" i="12" s="1"/>
  <c r="CJ578" i="12"/>
  <c r="CK578" i="12" s="1"/>
  <c r="CL578" i="12" s="1"/>
  <c r="BF494" i="12"/>
  <c r="BG494" i="12" s="1"/>
  <c r="BH494" i="12" s="1"/>
  <c r="CJ436" i="12"/>
  <c r="CK436" i="12" s="1"/>
  <c r="CL436" i="12" s="1"/>
  <c r="CJ597" i="12"/>
  <c r="CK597" i="12" s="1"/>
  <c r="CL597" i="12" s="1"/>
  <c r="CJ525" i="12"/>
  <c r="CK525" i="12" s="1"/>
  <c r="CL525" i="12" s="1"/>
  <c r="CP468" i="12"/>
  <c r="CQ468" i="12" s="1"/>
  <c r="CR468" i="12" s="1"/>
  <c r="BR554" i="12"/>
  <c r="BS554" i="12" s="1"/>
  <c r="BT554" i="12" s="1"/>
  <c r="BF532" i="12"/>
  <c r="BG532" i="12" s="1"/>
  <c r="BH532" i="12" s="1"/>
  <c r="BF533" i="12"/>
  <c r="BG533" i="12" s="1"/>
  <c r="BH533" i="12" s="1"/>
  <c r="BX450" i="12"/>
  <c r="BY450" i="12" s="1"/>
  <c r="BZ450" i="12" s="1"/>
  <c r="BF489" i="12"/>
  <c r="BG489" i="12" s="1"/>
  <c r="BH489" i="12" s="1"/>
  <c r="CJ431" i="12"/>
  <c r="CK431" i="12" s="1"/>
  <c r="CL431" i="12" s="1"/>
  <c r="CJ406" i="12"/>
  <c r="CK406" i="12" s="1"/>
  <c r="CL406" i="12" s="1"/>
  <c r="BF611" i="12"/>
  <c r="BG611" i="12" s="1"/>
  <c r="BH611" i="12" s="1"/>
  <c r="BX687" i="12"/>
  <c r="BY687" i="12" s="1"/>
  <c r="BZ687" i="12" s="1"/>
  <c r="BF1042" i="12"/>
  <c r="BG1042" i="12" s="1"/>
  <c r="BH1042" i="12" s="1"/>
  <c r="BF968" i="12"/>
  <c r="BG968" i="12" s="1"/>
  <c r="BH968" i="12" s="1"/>
  <c r="CD990" i="12"/>
  <c r="CE990" i="12" s="1"/>
  <c r="CF990" i="12" s="1"/>
  <c r="BF1084" i="12"/>
  <c r="BG1084" i="12" s="1"/>
  <c r="BH1084" i="12" s="1"/>
  <c r="CD1056" i="12"/>
  <c r="CE1056" i="12" s="1"/>
  <c r="CF1056" i="12" s="1"/>
  <c r="CJ754" i="12"/>
  <c r="CK754" i="12" s="1"/>
  <c r="CL754" i="12" s="1"/>
  <c r="BL1105" i="12"/>
  <c r="BM1105" i="12" s="1"/>
  <c r="BN1105" i="12" s="1"/>
  <c r="CJ868" i="12"/>
  <c r="CK868" i="12" s="1"/>
  <c r="CL868" i="12" s="1"/>
  <c r="CD909" i="12"/>
  <c r="CE909" i="12" s="1"/>
  <c r="CF909" i="12" s="1"/>
  <c r="BX868" i="12"/>
  <c r="BY868" i="12" s="1"/>
  <c r="BZ868" i="12" s="1"/>
  <c r="BF836" i="12"/>
  <c r="BG836" i="12" s="1"/>
  <c r="BH836" i="12" s="1"/>
  <c r="BF879" i="12"/>
  <c r="BG879" i="12" s="1"/>
  <c r="BH879" i="12" s="1"/>
  <c r="CP766" i="12"/>
  <c r="CQ766" i="12" s="1"/>
  <c r="CR766" i="12" s="1"/>
  <c r="BX661" i="12"/>
  <c r="BY661" i="12" s="1"/>
  <c r="BZ661" i="12" s="1"/>
  <c r="CJ812" i="12"/>
  <c r="CK812" i="12" s="1"/>
  <c r="CL812" i="12" s="1"/>
  <c r="BR785" i="12"/>
  <c r="BS785" i="12" s="1"/>
  <c r="BT785" i="12" s="1"/>
  <c r="CD763" i="12"/>
  <c r="CE763" i="12" s="1"/>
  <c r="CF763" i="12" s="1"/>
  <c r="CJ796" i="12"/>
  <c r="CK796" i="12" s="1"/>
  <c r="CL796" i="12" s="1"/>
  <c r="BX691" i="12"/>
  <c r="BY691" i="12" s="1"/>
  <c r="BZ691" i="12" s="1"/>
  <c r="CP624" i="12"/>
  <c r="CQ624" i="12" s="1"/>
  <c r="CR624" i="12" s="1"/>
  <c r="BF561" i="12"/>
  <c r="BG561" i="12" s="1"/>
  <c r="BH561" i="12" s="1"/>
  <c r="BX703" i="12"/>
  <c r="BY703" i="12" s="1"/>
  <c r="BZ703" i="12" s="1"/>
  <c r="BX663" i="12"/>
  <c r="BY663" i="12" s="1"/>
  <c r="BZ663" i="12" s="1"/>
  <c r="BL617" i="12"/>
  <c r="BM617" i="12" s="1"/>
  <c r="BN617" i="12" s="1"/>
  <c r="CJ553" i="12"/>
  <c r="CK553" i="12" s="1"/>
  <c r="CL553" i="12" s="1"/>
  <c r="CD648" i="12"/>
  <c r="CE648" i="12" s="1"/>
  <c r="CF648" i="12" s="1"/>
  <c r="CD726" i="12"/>
  <c r="CE726" i="12" s="1"/>
  <c r="CF726" i="12" s="1"/>
  <c r="BX601" i="12"/>
  <c r="BY601" i="12" s="1"/>
  <c r="BZ601" i="12" s="1"/>
  <c r="BL547" i="12"/>
  <c r="BM547" i="12" s="1"/>
  <c r="BN547" i="12" s="1"/>
  <c r="BX615" i="12"/>
  <c r="BY615" i="12" s="1"/>
  <c r="BZ615" i="12" s="1"/>
  <c r="BF537" i="12"/>
  <c r="BG537" i="12" s="1"/>
  <c r="BH537" i="12" s="1"/>
  <c r="BL609" i="12"/>
  <c r="BM609" i="12" s="1"/>
  <c r="BN609" i="12" s="1"/>
  <c r="BF585" i="12"/>
  <c r="BG585" i="12" s="1"/>
  <c r="BH585" i="12" s="1"/>
  <c r="CP536" i="12"/>
  <c r="CQ536" i="12" s="1"/>
  <c r="CR536" i="12" s="1"/>
  <c r="BL621" i="12"/>
  <c r="BM621" i="12" s="1"/>
  <c r="BN621" i="12" s="1"/>
  <c r="BF404" i="12"/>
  <c r="BG404" i="12" s="1"/>
  <c r="BH404" i="12" s="1"/>
  <c r="BF1053" i="12"/>
  <c r="BG1053" i="12" s="1"/>
  <c r="BH1053" i="12" s="1"/>
  <c r="BF990" i="12"/>
  <c r="BG990" i="12" s="1"/>
  <c r="BH990" i="12" s="1"/>
  <c r="BF1112" i="12"/>
  <c r="BG1112" i="12" s="1"/>
  <c r="BH1112" i="12" s="1"/>
  <c r="CP978" i="12"/>
  <c r="CQ978" i="12" s="1"/>
  <c r="CR978" i="12" s="1"/>
  <c r="CD994" i="12"/>
  <c r="CE994" i="12" s="1"/>
  <c r="CF994" i="12" s="1"/>
  <c r="BF683" i="12"/>
  <c r="BG683" i="12" s="1"/>
  <c r="BH683" i="12" s="1"/>
  <c r="CP892" i="12"/>
  <c r="CQ892" i="12" s="1"/>
  <c r="CR892" i="12" s="1"/>
  <c r="BR948" i="12"/>
  <c r="BS948" i="12" s="1"/>
  <c r="BT948" i="12" s="1"/>
  <c r="CJ894" i="12"/>
  <c r="CK894" i="12" s="1"/>
  <c r="CL894" i="12" s="1"/>
  <c r="BL964" i="12"/>
  <c r="BM964" i="12" s="1"/>
  <c r="BN964" i="12" s="1"/>
  <c r="BL880" i="12"/>
  <c r="BM880" i="12" s="1"/>
  <c r="BN880" i="12" s="1"/>
  <c r="CD901" i="12"/>
  <c r="CE901" i="12" s="1"/>
  <c r="CF901" i="12" s="1"/>
  <c r="CP809" i="12"/>
  <c r="CQ809" i="12" s="1"/>
  <c r="CR809" i="12" s="1"/>
  <c r="CP670" i="12"/>
  <c r="CQ670" i="12" s="1"/>
  <c r="CR670" i="12" s="1"/>
  <c r="CD628" i="12"/>
  <c r="CE628" i="12" s="1"/>
  <c r="CF628" i="12" s="1"/>
  <c r="BL792" i="12"/>
  <c r="BM792" i="12" s="1"/>
  <c r="BN792" i="12" s="1"/>
  <c r="BL844" i="12"/>
  <c r="BM844" i="12" s="1"/>
  <c r="BN844" i="12" s="1"/>
  <c r="BL1097" i="12"/>
  <c r="BM1097" i="12" s="1"/>
  <c r="BN1097" i="12" s="1"/>
  <c r="BL772" i="12"/>
  <c r="BM772" i="12" s="1"/>
  <c r="BN772" i="12" s="1"/>
  <c r="BF604" i="12"/>
  <c r="BG604" i="12" s="1"/>
  <c r="BH604" i="12" s="1"/>
  <c r="BX643" i="12"/>
  <c r="BY643" i="12" s="1"/>
  <c r="BZ643" i="12" s="1"/>
  <c r="BX527" i="12"/>
  <c r="BY527" i="12" s="1"/>
  <c r="BZ527" i="12" s="1"/>
  <c r="BR592" i="12"/>
  <c r="BS592" i="12" s="1"/>
  <c r="BT592" i="12" s="1"/>
  <c r="BX547" i="12"/>
  <c r="BY547" i="12" s="1"/>
  <c r="BZ547" i="12" s="1"/>
  <c r="BR618" i="12"/>
  <c r="BS618" i="12" s="1"/>
  <c r="BT618" i="12" s="1"/>
  <c r="BL593" i="12"/>
  <c r="BM593" i="12" s="1"/>
  <c r="BN593" i="12" s="1"/>
  <c r="CJ669" i="12"/>
  <c r="CK669" i="12" s="1"/>
  <c r="CL669" i="12" s="1"/>
  <c r="CP547" i="12"/>
  <c r="CQ547" i="12" s="1"/>
  <c r="CR547" i="12" s="1"/>
  <c r="CP527" i="12"/>
  <c r="CQ527" i="12" s="1"/>
  <c r="CR527" i="12" s="1"/>
  <c r="BL525" i="12"/>
  <c r="BM525" i="12" s="1"/>
  <c r="BN525" i="12" s="1"/>
  <c r="BX540" i="12"/>
  <c r="BY540" i="12" s="1"/>
  <c r="BZ540" i="12" s="1"/>
  <c r="BL462" i="12"/>
  <c r="BM462" i="12" s="1"/>
  <c r="BN462" i="12" s="1"/>
  <c r="CJ491" i="12"/>
  <c r="CK491" i="12" s="1"/>
  <c r="CL491" i="12" s="1"/>
  <c r="BR440" i="12"/>
  <c r="BS440" i="12" s="1"/>
  <c r="BT440" i="12" s="1"/>
  <c r="CP443" i="12"/>
  <c r="CQ443" i="12" s="1"/>
  <c r="CR443" i="12" s="1"/>
  <c r="CD452" i="12"/>
  <c r="CE452" i="12" s="1"/>
  <c r="CF452" i="12" s="1"/>
  <c r="BL433" i="12"/>
  <c r="BM433" i="12" s="1"/>
  <c r="BN433" i="12" s="1"/>
  <c r="CD404" i="12"/>
  <c r="CE404" i="12" s="1"/>
  <c r="CF404" i="12" s="1"/>
  <c r="BF370" i="12"/>
  <c r="BG370" i="12" s="1"/>
  <c r="BH370" i="12" s="1"/>
  <c r="CP367" i="12"/>
  <c r="CQ367" i="12" s="1"/>
  <c r="CR367" i="12" s="1"/>
  <c r="CJ310" i="12"/>
  <c r="CK310" i="12" s="1"/>
  <c r="CL310" i="12" s="1"/>
  <c r="BR292" i="12"/>
  <c r="BS292" i="12" s="1"/>
  <c r="BT292" i="12" s="1"/>
  <c r="CD314" i="12"/>
  <c r="CE314" i="12" s="1"/>
  <c r="CF314" i="12" s="1"/>
  <c r="BX321" i="12"/>
  <c r="BY321" i="12" s="1"/>
  <c r="BZ321" i="12" s="1"/>
  <c r="CD296" i="12"/>
  <c r="CE296" i="12" s="1"/>
  <c r="CF296" i="12" s="1"/>
  <c r="CJ261" i="12"/>
  <c r="CK261" i="12" s="1"/>
  <c r="CL261" i="12" s="1"/>
  <c r="CJ184" i="12"/>
  <c r="CK184" i="12" s="1"/>
  <c r="CL184" i="12" s="1"/>
  <c r="BF234" i="12"/>
  <c r="BG234" i="12" s="1"/>
  <c r="BH234" i="12" s="1"/>
  <c r="BX209" i="12"/>
  <c r="BY209" i="12" s="1"/>
  <c r="BZ209" i="12" s="1"/>
  <c r="CJ231" i="12"/>
  <c r="CK231" i="12" s="1"/>
  <c r="CL231" i="12" s="1"/>
  <c r="CP173" i="12"/>
  <c r="CQ173" i="12" s="1"/>
  <c r="CR173" i="12" s="1"/>
  <c r="BR162" i="12"/>
  <c r="BS162" i="12" s="1"/>
  <c r="BT162" i="12" s="1"/>
  <c r="CP185" i="12"/>
  <c r="CQ185" i="12" s="1"/>
  <c r="CR185" i="12" s="1"/>
  <c r="BR139" i="12"/>
  <c r="BS139" i="12" s="1"/>
  <c r="BT139" i="12" s="1"/>
  <c r="BR117" i="12"/>
  <c r="BS117" i="12" s="1"/>
  <c r="BT117" i="12" s="1"/>
  <c r="BX91" i="12"/>
  <c r="BY91" i="12" s="1"/>
  <c r="BZ91" i="12" s="1"/>
  <c r="BX105" i="12"/>
  <c r="BY105" i="12" s="1"/>
  <c r="BZ105" i="12" s="1"/>
  <c r="BR86" i="12"/>
  <c r="BS86" i="12" s="1"/>
  <c r="BT86" i="12" s="1"/>
  <c r="BX99" i="12"/>
  <c r="BY99" i="12" s="1"/>
  <c r="BZ99" i="12" s="1"/>
  <c r="BL93" i="12"/>
  <c r="BM93" i="12" s="1"/>
  <c r="BN93" i="12" s="1"/>
  <c r="BL63" i="12"/>
  <c r="BM63" i="12" s="1"/>
  <c r="BN63" i="12" s="1"/>
  <c r="CP50" i="12"/>
  <c r="CQ50" i="12" s="1"/>
  <c r="CR50" i="12" s="1"/>
  <c r="BR68" i="12"/>
  <c r="BS68" i="12" s="1"/>
  <c r="BT68" i="12" s="1"/>
  <c r="BL68" i="12"/>
  <c r="BM68" i="12" s="1"/>
  <c r="BN68" i="12" s="1"/>
  <c r="BX79" i="12"/>
  <c r="BY79" i="12" s="1"/>
  <c r="BZ79" i="12" s="1"/>
  <c r="BF51" i="12"/>
  <c r="BG51" i="12" s="1"/>
  <c r="BH51" i="12" s="1"/>
  <c r="BL81" i="12"/>
  <c r="BM81" i="12" s="1"/>
  <c r="BN81" i="12" s="1"/>
  <c r="CD26" i="12"/>
  <c r="CE26" i="12" s="1"/>
  <c r="CF26" i="12" s="1"/>
  <c r="BF33" i="12"/>
  <c r="BG33" i="12" s="1"/>
  <c r="BH33" i="12" s="1"/>
  <c r="BR9" i="12"/>
  <c r="BS9" i="12" s="1"/>
  <c r="BT9" i="12" s="1"/>
  <c r="CJ89" i="12"/>
  <c r="CK89" i="12" s="1"/>
  <c r="CL89" i="12" s="1"/>
  <c r="BL77" i="12"/>
  <c r="BM77" i="12" s="1"/>
  <c r="BN77" i="12" s="1"/>
  <c r="BL106" i="12"/>
  <c r="BM106" i="12" s="1"/>
  <c r="BN106" i="12" s="1"/>
  <c r="BL76" i="12"/>
  <c r="BM76" i="12" s="1"/>
  <c r="BN76" i="12" s="1"/>
  <c r="BF66" i="12"/>
  <c r="BG66" i="12" s="1"/>
  <c r="BH66" i="12" s="1"/>
  <c r="CP70" i="12"/>
  <c r="CQ70" i="12" s="1"/>
  <c r="CR70" i="12" s="1"/>
  <c r="BF49" i="12"/>
  <c r="BG49" i="12" s="1"/>
  <c r="BH49" i="12" s="1"/>
  <c r="BR37" i="12"/>
  <c r="BS37" i="12" s="1"/>
  <c r="BT37" i="12" s="1"/>
  <c r="BX28" i="12"/>
  <c r="BY28" i="12" s="1"/>
  <c r="BZ28" i="12" s="1"/>
  <c r="BL26" i="12"/>
  <c r="BM26" i="12" s="1"/>
  <c r="BN26" i="12" s="1"/>
  <c r="CP36" i="12"/>
  <c r="CQ36" i="12" s="1"/>
  <c r="CR36" i="12" s="1"/>
  <c r="BF19" i="12"/>
  <c r="BG19" i="12" s="1"/>
  <c r="BH19" i="12" s="1"/>
  <c r="BX27" i="12"/>
  <c r="BY27" i="12" s="1"/>
  <c r="BZ27" i="12" s="1"/>
  <c r="BF1036" i="12"/>
  <c r="BG1036" i="12" s="1"/>
  <c r="BH1036" i="12" s="1"/>
  <c r="CJ599" i="12"/>
  <c r="CK599" i="12" s="1"/>
  <c r="CL599" i="12" s="1"/>
  <c r="BX366" i="12"/>
  <c r="BY366" i="12" s="1"/>
  <c r="BZ366" i="12" s="1"/>
  <c r="BL322" i="12"/>
  <c r="BM322" i="12" s="1"/>
  <c r="BN322" i="12" s="1"/>
  <c r="BL311" i="12"/>
  <c r="BM311" i="12" s="1"/>
  <c r="BN311" i="12" s="1"/>
  <c r="CD312" i="12"/>
  <c r="CE312" i="12" s="1"/>
  <c r="CF312" i="12" s="1"/>
  <c r="BX233" i="12"/>
  <c r="BY233" i="12" s="1"/>
  <c r="BZ233" i="12" s="1"/>
  <c r="BX183" i="12"/>
  <c r="BY183" i="12" s="1"/>
  <c r="BZ183" i="12" s="1"/>
  <c r="BF155" i="12"/>
  <c r="BG155" i="12" s="1"/>
  <c r="BH155" i="12" s="1"/>
  <c r="CJ137" i="12"/>
  <c r="CK137" i="12" s="1"/>
  <c r="CL137" i="12" s="1"/>
  <c r="CD380" i="12"/>
  <c r="CE380" i="12" s="1"/>
  <c r="CF380" i="12" s="1"/>
  <c r="CD684" i="12"/>
  <c r="CE684" i="12" s="1"/>
  <c r="CF684" i="12" s="1"/>
  <c r="BX720" i="12"/>
  <c r="BY720" i="12" s="1"/>
  <c r="BZ720" i="12" s="1"/>
  <c r="BX653" i="12"/>
  <c r="BY653" i="12" s="1"/>
  <c r="BZ653" i="12" s="1"/>
  <c r="BF664" i="12"/>
  <c r="BG664" i="12" s="1"/>
  <c r="BH664" i="12" s="1"/>
  <c r="BL599" i="12"/>
  <c r="BM599" i="12" s="1"/>
  <c r="BN599" i="12" s="1"/>
  <c r="CP555" i="12"/>
  <c r="CQ555" i="12" s="1"/>
  <c r="CR555" i="12" s="1"/>
  <c r="BX619" i="12"/>
  <c r="BY619" i="12" s="1"/>
  <c r="BZ619" i="12" s="1"/>
  <c r="BR496" i="12"/>
  <c r="BS496" i="12" s="1"/>
  <c r="BT496" i="12" s="1"/>
  <c r="BL597" i="12"/>
  <c r="BM597" i="12" s="1"/>
  <c r="BN597" i="12" s="1"/>
  <c r="CJ499" i="12"/>
  <c r="CK499" i="12" s="1"/>
  <c r="CL499" i="12" s="1"/>
  <c r="BX589" i="12"/>
  <c r="BY589" i="12" s="1"/>
  <c r="BZ589" i="12" s="1"/>
  <c r="CJ545" i="12"/>
  <c r="CK545" i="12" s="1"/>
  <c r="CL545" i="12" s="1"/>
  <c r="CD457" i="12"/>
  <c r="CE457" i="12" s="1"/>
  <c r="CF457" i="12" s="1"/>
  <c r="BR485" i="12"/>
  <c r="BS485" i="12" s="1"/>
  <c r="BT485" i="12" s="1"/>
  <c r="CP489" i="12"/>
  <c r="CQ489" i="12" s="1"/>
  <c r="CR489" i="12" s="1"/>
  <c r="BR491" i="12"/>
  <c r="BS491" i="12" s="1"/>
  <c r="BT491" i="12" s="1"/>
  <c r="BR376" i="12"/>
  <c r="BS376" i="12" s="1"/>
  <c r="BT376" i="12" s="1"/>
  <c r="BX437" i="12"/>
  <c r="BY437" i="12" s="1"/>
  <c r="BZ437" i="12" s="1"/>
  <c r="BL437" i="12"/>
  <c r="BM437" i="12" s="1"/>
  <c r="BN437" i="12" s="1"/>
  <c r="CP378" i="12"/>
  <c r="CQ378" i="12" s="1"/>
  <c r="CR378" i="12" s="1"/>
  <c r="CD456" i="12"/>
  <c r="CE456" i="12" s="1"/>
  <c r="CF456" i="12" s="1"/>
  <c r="BL449" i="12"/>
  <c r="BM449" i="12" s="1"/>
  <c r="BN449" i="12" s="1"/>
  <c r="BX425" i="12"/>
  <c r="BY425" i="12" s="1"/>
  <c r="BZ425" i="12" s="1"/>
  <c r="BL423" i="12"/>
  <c r="BM423" i="12" s="1"/>
  <c r="BN423" i="12" s="1"/>
  <c r="CP403" i="12"/>
  <c r="CQ403" i="12" s="1"/>
  <c r="CR403" i="12" s="1"/>
  <c r="BF388" i="12"/>
  <c r="BG388" i="12" s="1"/>
  <c r="BH388" i="12" s="1"/>
  <c r="BR363" i="12"/>
  <c r="BS363" i="12" s="1"/>
  <c r="BT363" i="12" s="1"/>
  <c r="BX372" i="12"/>
  <c r="BY372" i="12" s="1"/>
  <c r="BZ372" i="12" s="1"/>
  <c r="CP383" i="12"/>
  <c r="CQ383" i="12" s="1"/>
  <c r="CR383" i="12" s="1"/>
  <c r="CD356" i="12"/>
  <c r="CE356" i="12" s="1"/>
  <c r="CF356" i="12" s="1"/>
  <c r="CP305" i="12"/>
  <c r="CQ305" i="12" s="1"/>
  <c r="CR305" i="12" s="1"/>
  <c r="CP262" i="12"/>
  <c r="CQ262" i="12" s="1"/>
  <c r="CR262" i="12" s="1"/>
  <c r="BX286" i="12"/>
  <c r="BY286" i="12" s="1"/>
  <c r="BZ286" i="12" s="1"/>
  <c r="BX370" i="12"/>
  <c r="BY370" i="12" s="1"/>
  <c r="BZ370" i="12" s="1"/>
  <c r="BL298" i="12"/>
  <c r="BM298" i="12" s="1"/>
  <c r="BN298" i="12" s="1"/>
  <c r="CP313" i="12"/>
  <c r="CQ313" i="12" s="1"/>
  <c r="CR313" i="12" s="1"/>
  <c r="BR308" i="12"/>
  <c r="BS308" i="12" s="1"/>
  <c r="BT308" i="12" s="1"/>
  <c r="CP288" i="12"/>
  <c r="CQ288" i="12" s="1"/>
  <c r="CR288" i="12" s="1"/>
  <c r="BX311" i="12"/>
  <c r="BY311" i="12" s="1"/>
  <c r="BZ311" i="12" s="1"/>
  <c r="BR269" i="12"/>
  <c r="BS269" i="12" s="1"/>
  <c r="BT269" i="12" s="1"/>
  <c r="CD244" i="12"/>
  <c r="CE244" i="12" s="1"/>
  <c r="CF244" i="12" s="1"/>
  <c r="BF302" i="12"/>
  <c r="BG302" i="12" s="1"/>
  <c r="BH302" i="12" s="1"/>
  <c r="CP277" i="12"/>
  <c r="CQ277" i="12" s="1"/>
  <c r="CR277" i="12" s="1"/>
  <c r="BR276" i="12"/>
  <c r="BS276" i="12" s="1"/>
  <c r="BT276" i="12" s="1"/>
  <c r="BR264" i="12"/>
  <c r="BS264" i="12" s="1"/>
  <c r="BT264" i="12" s="1"/>
  <c r="CD205" i="12"/>
  <c r="CE205" i="12" s="1"/>
  <c r="CF205" i="12" s="1"/>
  <c r="BF231" i="12"/>
  <c r="BG231" i="12" s="1"/>
  <c r="BH231" i="12" s="1"/>
  <c r="BF227" i="12"/>
  <c r="BG227" i="12" s="1"/>
  <c r="BH227" i="12" s="1"/>
  <c r="BR231" i="12"/>
  <c r="BS231" i="12" s="1"/>
  <c r="BT231" i="12" s="1"/>
  <c r="BR234" i="12"/>
  <c r="BS234" i="12" s="1"/>
  <c r="BT234" i="12" s="1"/>
  <c r="BF230" i="12"/>
  <c r="BG230" i="12" s="1"/>
  <c r="BH230" i="12" s="1"/>
  <c r="CD194" i="12"/>
  <c r="CE194" i="12" s="1"/>
  <c r="CF194" i="12" s="1"/>
  <c r="BR181" i="12"/>
  <c r="BS181" i="12" s="1"/>
  <c r="BT181" i="12" s="1"/>
  <c r="BR160" i="12"/>
  <c r="BS160" i="12" s="1"/>
  <c r="BT160" i="12" s="1"/>
  <c r="BL202" i="12"/>
  <c r="BM202" i="12" s="1"/>
  <c r="BN202" i="12" s="1"/>
  <c r="BL144" i="12"/>
  <c r="BM144" i="12" s="1"/>
  <c r="BN144" i="12" s="1"/>
  <c r="CJ136" i="12"/>
  <c r="CK136" i="12" s="1"/>
  <c r="CL136" i="12" s="1"/>
  <c r="CJ148" i="12"/>
  <c r="CK148" i="12" s="1"/>
  <c r="CL148" i="12" s="1"/>
  <c r="CD132" i="12"/>
  <c r="CE132" i="12" s="1"/>
  <c r="CF132" i="12" s="1"/>
  <c r="CD158" i="12"/>
  <c r="CE158" i="12" s="1"/>
  <c r="CF158" i="12" s="1"/>
  <c r="CD76" i="12"/>
  <c r="CE76" i="12" s="1"/>
  <c r="CF76" i="12" s="1"/>
  <c r="CP86" i="12"/>
  <c r="CQ86" i="12" s="1"/>
  <c r="CR86" i="12" s="1"/>
  <c r="BR112" i="12"/>
  <c r="BS112" i="12" s="1"/>
  <c r="BT112" i="12" s="1"/>
  <c r="CJ112" i="12"/>
  <c r="CK112" i="12" s="1"/>
  <c r="CL112" i="12" s="1"/>
  <c r="CD123" i="12"/>
  <c r="CE123" i="12" s="1"/>
  <c r="CF123" i="12" s="1"/>
  <c r="BX53" i="12"/>
  <c r="BY53" i="12" s="1"/>
  <c r="BZ53" i="12" s="1"/>
  <c r="CD33" i="12"/>
  <c r="CE33" i="12" s="1"/>
  <c r="CF33" i="12" s="1"/>
  <c r="BX22" i="12"/>
  <c r="BY22" i="12" s="1"/>
  <c r="BZ22" i="12" s="1"/>
  <c r="BF982" i="12"/>
  <c r="BG982" i="12" s="1"/>
  <c r="BH982" i="12" s="1"/>
  <c r="CP860" i="12"/>
  <c r="CQ860" i="12" s="1"/>
  <c r="CR860" i="12" s="1"/>
  <c r="CJ790" i="12"/>
  <c r="CK790" i="12" s="1"/>
  <c r="CL790" i="12" s="1"/>
  <c r="CD737" i="12"/>
  <c r="CE737" i="12" s="1"/>
  <c r="CF737" i="12" s="1"/>
  <c r="BL657" i="12"/>
  <c r="BM657" i="12" s="1"/>
  <c r="BN657" i="12" s="1"/>
  <c r="CD698" i="12"/>
  <c r="CE698" i="12" s="1"/>
  <c r="CF698" i="12" s="1"/>
  <c r="CP563" i="12"/>
  <c r="CQ563" i="12" s="1"/>
  <c r="CR563" i="12" s="1"/>
  <c r="BX647" i="12"/>
  <c r="BY647" i="12" s="1"/>
  <c r="BZ647" i="12" s="1"/>
  <c r="CD592" i="12"/>
  <c r="CE592" i="12" s="1"/>
  <c r="CF592" i="12" s="1"/>
  <c r="BR481" i="12"/>
  <c r="BS481" i="12" s="1"/>
  <c r="BT481" i="12" s="1"/>
  <c r="BL613" i="12"/>
  <c r="BM613" i="12" s="1"/>
  <c r="BN613" i="12" s="1"/>
  <c r="CP592" i="12"/>
  <c r="CQ592" i="12" s="1"/>
  <c r="CR592" i="12" s="1"/>
  <c r="BF672" i="12"/>
  <c r="BG672" i="12" s="1"/>
  <c r="BH672" i="12" s="1"/>
  <c r="CD545" i="12"/>
  <c r="CE545" i="12" s="1"/>
  <c r="CF545" i="12" s="1"/>
  <c r="CJ661" i="12"/>
  <c r="CK661" i="12" s="1"/>
  <c r="CL661" i="12" s="1"/>
  <c r="BX485" i="12"/>
  <c r="BY485" i="12" s="1"/>
  <c r="BZ485" i="12" s="1"/>
  <c r="BX587" i="12"/>
  <c r="BY587" i="12" s="1"/>
  <c r="BZ587" i="12" s="1"/>
  <c r="BX544" i="12"/>
  <c r="BY544" i="12" s="1"/>
  <c r="BZ544" i="12" s="1"/>
  <c r="BX524" i="12"/>
  <c r="BY524" i="12" s="1"/>
  <c r="BZ524" i="12" s="1"/>
  <c r="CD565" i="12"/>
  <c r="CE565" i="12" s="1"/>
  <c r="CF565" i="12" s="1"/>
  <c r="CP538" i="12"/>
  <c r="CQ538" i="12" s="1"/>
  <c r="CR538" i="12" s="1"/>
  <c r="CP518" i="12"/>
  <c r="CQ518" i="12" s="1"/>
  <c r="CR518" i="12" s="1"/>
  <c r="CD433" i="12"/>
  <c r="CE433" i="12" s="1"/>
  <c r="CF433" i="12" s="1"/>
  <c r="CP471" i="12"/>
  <c r="CQ471" i="12" s="1"/>
  <c r="CR471" i="12" s="1"/>
  <c r="CP435" i="12"/>
  <c r="CQ435" i="12" s="1"/>
  <c r="CR435" i="12" s="1"/>
  <c r="BL421" i="12"/>
  <c r="BM421" i="12" s="1"/>
  <c r="BN421" i="12" s="1"/>
  <c r="CP371" i="12"/>
  <c r="CQ371" i="12" s="1"/>
  <c r="CR371" i="12" s="1"/>
  <c r="CJ350" i="12"/>
  <c r="CK350" i="12" s="1"/>
  <c r="CL350" i="12" s="1"/>
  <c r="BL370" i="12"/>
  <c r="BM370" i="12" s="1"/>
  <c r="BN370" i="12" s="1"/>
  <c r="CD351" i="12"/>
  <c r="CE351" i="12" s="1"/>
  <c r="CF351" i="12" s="1"/>
  <c r="CD301" i="12"/>
  <c r="CE301" i="12" s="1"/>
  <c r="CF301" i="12" s="1"/>
  <c r="BR262" i="12"/>
  <c r="BS262" i="12" s="1"/>
  <c r="BT262" i="12" s="1"/>
  <c r="BF282" i="12"/>
  <c r="BG282" i="12" s="1"/>
  <c r="BH282" i="12" s="1"/>
  <c r="CJ253" i="12"/>
  <c r="CK253" i="12" s="1"/>
  <c r="CL253" i="12" s="1"/>
  <c r="BL199" i="12"/>
  <c r="BM199" i="12" s="1"/>
  <c r="BN199" i="12" s="1"/>
  <c r="CD316" i="12"/>
  <c r="CE316" i="12" s="1"/>
  <c r="CF316" i="12" s="1"/>
  <c r="BL293" i="12"/>
  <c r="BM293" i="12" s="1"/>
  <c r="BN293" i="12" s="1"/>
  <c r="CD228" i="12"/>
  <c r="CE228" i="12" s="1"/>
  <c r="CF228" i="12" s="1"/>
  <c r="CJ271" i="12"/>
  <c r="CK271" i="12" s="1"/>
  <c r="CL271" i="12" s="1"/>
  <c r="BR208" i="12"/>
  <c r="BS208" i="12" s="1"/>
  <c r="BT208" i="12" s="1"/>
  <c r="BL206" i="12"/>
  <c r="BM206" i="12" s="1"/>
  <c r="BN206" i="12" s="1"/>
  <c r="CP228" i="12"/>
  <c r="CQ228" i="12" s="1"/>
  <c r="CR228" i="12" s="1"/>
  <c r="BL171" i="12"/>
  <c r="BM171" i="12" s="1"/>
  <c r="BN171" i="12" s="1"/>
  <c r="BF172" i="12"/>
  <c r="BG172" i="12" s="1"/>
  <c r="BH172" i="12" s="1"/>
  <c r="CD100" i="12"/>
  <c r="CE100" i="12" s="1"/>
  <c r="CF100" i="12" s="1"/>
  <c r="CD144" i="12"/>
  <c r="CE144" i="12" s="1"/>
  <c r="CF144" i="12" s="1"/>
  <c r="BF145" i="12"/>
  <c r="BG145" i="12" s="1"/>
  <c r="BH145" i="12" s="1"/>
  <c r="BR146" i="12"/>
  <c r="BS146" i="12" s="1"/>
  <c r="BT146" i="12" s="1"/>
  <c r="BR135" i="12"/>
  <c r="BS135" i="12" s="1"/>
  <c r="BT135" i="12" s="1"/>
  <c r="CD74" i="12"/>
  <c r="CE74" i="12" s="1"/>
  <c r="CF74" i="12" s="1"/>
  <c r="BX89" i="12"/>
  <c r="BY89" i="12" s="1"/>
  <c r="BZ89" i="12" s="1"/>
  <c r="CD84" i="12"/>
  <c r="CE84" i="12" s="1"/>
  <c r="CF84" i="12" s="1"/>
  <c r="BF123" i="12"/>
  <c r="BG123" i="12" s="1"/>
  <c r="BH123" i="12" s="1"/>
  <c r="BL52" i="12"/>
  <c r="BM52" i="12" s="1"/>
  <c r="BN52" i="12" s="1"/>
  <c r="BF76" i="12"/>
  <c r="BG76" i="12" s="1"/>
  <c r="BH76" i="12" s="1"/>
  <c r="CD53" i="12"/>
  <c r="CE53" i="12" s="1"/>
  <c r="CF53" i="12" s="1"/>
  <c r="CD36" i="12"/>
  <c r="CE36" i="12" s="1"/>
  <c r="CF36" i="12" s="1"/>
  <c r="BR46" i="12"/>
  <c r="BS46" i="12" s="1"/>
  <c r="BT46" i="12" s="1"/>
  <c r="BR78" i="12"/>
  <c r="BS78" i="12" s="1"/>
  <c r="BT78" i="12" s="1"/>
  <c r="BR47" i="12"/>
  <c r="BS47" i="12" s="1"/>
  <c r="BT47" i="12" s="1"/>
  <c r="CJ24" i="12"/>
  <c r="CK24" i="12" s="1"/>
  <c r="CL24" i="12" s="1"/>
  <c r="CD21" i="12"/>
  <c r="CE21" i="12" s="1"/>
  <c r="CF21" i="12" s="1"/>
  <c r="CP19" i="12"/>
  <c r="CQ19" i="12" s="1"/>
  <c r="CR19" i="12" s="1"/>
  <c r="BF23" i="12"/>
  <c r="BG23" i="12" s="1"/>
  <c r="BH23" i="12" s="1"/>
  <c r="CD30" i="12"/>
  <c r="CE30" i="12" s="1"/>
  <c r="CF30" i="12" s="1"/>
  <c r="BX18" i="12"/>
  <c r="BY18" i="12" s="1"/>
  <c r="BZ18" i="12" s="1"/>
  <c r="CJ42" i="12"/>
  <c r="CK42" i="12" s="1"/>
  <c r="CL42" i="12" s="1"/>
  <c r="CJ31" i="12"/>
  <c r="CK31" i="12" s="1"/>
  <c r="CL31" i="12" s="1"/>
  <c r="BL12" i="12"/>
  <c r="BM12" i="12" s="1"/>
  <c r="BN12" i="12" s="1"/>
  <c r="CJ371" i="12"/>
  <c r="CK371" i="12" s="1"/>
  <c r="CL371" i="12" s="1"/>
  <c r="CP156" i="12"/>
  <c r="CQ156" i="12" s="1"/>
  <c r="CR156" i="12" s="1"/>
  <c r="BX146" i="12"/>
  <c r="BY146" i="12" s="1"/>
  <c r="BZ146" i="12" s="1"/>
  <c r="BX651" i="12"/>
  <c r="BY651" i="12" s="1"/>
  <c r="BZ651" i="12" s="1"/>
  <c r="BX685" i="12"/>
  <c r="BY685" i="12" s="1"/>
  <c r="BZ685" i="12" s="1"/>
  <c r="CP516" i="12"/>
  <c r="CQ516" i="12" s="1"/>
  <c r="CR516" i="12" s="1"/>
  <c r="CP461" i="12"/>
  <c r="CQ461" i="12" s="1"/>
  <c r="CR461" i="12" s="1"/>
  <c r="CJ613" i="12"/>
  <c r="CK613" i="12" s="1"/>
  <c r="CL613" i="12" s="1"/>
  <c r="CD665" i="12"/>
  <c r="CE665" i="12" s="1"/>
  <c r="CF665" i="12" s="1"/>
  <c r="BL625" i="12"/>
  <c r="BM625" i="12" s="1"/>
  <c r="BN625" i="12" s="1"/>
  <c r="BR448" i="12"/>
  <c r="BS448" i="12" s="1"/>
  <c r="BT448" i="12" s="1"/>
  <c r="BX484" i="12"/>
  <c r="BY484" i="12" s="1"/>
  <c r="BZ484" i="12" s="1"/>
  <c r="CJ586" i="12"/>
  <c r="CK586" i="12" s="1"/>
  <c r="CL586" i="12" s="1"/>
  <c r="BF536" i="12"/>
  <c r="BG536" i="12" s="1"/>
  <c r="BH536" i="12" s="1"/>
  <c r="BF521" i="12"/>
  <c r="BG521" i="12" s="1"/>
  <c r="BH521" i="12" s="1"/>
  <c r="BX489" i="12"/>
  <c r="BY489" i="12" s="1"/>
  <c r="BZ489" i="12" s="1"/>
  <c r="CD561" i="12"/>
  <c r="CE561" i="12" s="1"/>
  <c r="CF561" i="12" s="1"/>
  <c r="CD533" i="12"/>
  <c r="CE533" i="12" s="1"/>
  <c r="CF533" i="12" s="1"/>
  <c r="BL530" i="12"/>
  <c r="BM530" i="12" s="1"/>
  <c r="BN530" i="12" s="1"/>
  <c r="BF422" i="12"/>
  <c r="BG422" i="12" s="1"/>
  <c r="BH422" i="12" s="1"/>
  <c r="BF465" i="12"/>
  <c r="BG465" i="12" s="1"/>
  <c r="BH465" i="12" s="1"/>
  <c r="BL471" i="12"/>
  <c r="BM471" i="12" s="1"/>
  <c r="BN471" i="12" s="1"/>
  <c r="BF434" i="12"/>
  <c r="BG434" i="12" s="1"/>
  <c r="BH434" i="12" s="1"/>
  <c r="BX457" i="12"/>
  <c r="BY457" i="12" s="1"/>
  <c r="BZ457" i="12" s="1"/>
  <c r="BX433" i="12"/>
  <c r="BY433" i="12" s="1"/>
  <c r="BZ433" i="12" s="1"/>
  <c r="CJ427" i="12"/>
  <c r="CK427" i="12" s="1"/>
  <c r="CL427" i="12" s="1"/>
  <c r="BF377" i="12"/>
  <c r="BG377" i="12" s="1"/>
  <c r="BH377" i="12" s="1"/>
  <c r="BR399" i="12"/>
  <c r="BS399" i="12" s="1"/>
  <c r="BT399" i="12" s="1"/>
  <c r="CJ358" i="12"/>
  <c r="CK358" i="12" s="1"/>
  <c r="CL358" i="12" s="1"/>
  <c r="BF384" i="12"/>
  <c r="BG384" i="12" s="1"/>
  <c r="BH384" i="12" s="1"/>
  <c r="BR387" i="12"/>
  <c r="BS387" i="12" s="1"/>
  <c r="BT387" i="12" s="1"/>
  <c r="BF372" i="12"/>
  <c r="BG372" i="12" s="1"/>
  <c r="BH372" i="12" s="1"/>
  <c r="CD338" i="12"/>
  <c r="CE338" i="12" s="1"/>
  <c r="CF338" i="12" s="1"/>
  <c r="BL346" i="12"/>
  <c r="BM346" i="12" s="1"/>
  <c r="BN346" i="12" s="1"/>
  <c r="BR301" i="12"/>
  <c r="BS301" i="12" s="1"/>
  <c r="BT301" i="12" s="1"/>
  <c r="BF351" i="12"/>
  <c r="BG351" i="12" s="1"/>
  <c r="BH351" i="12" s="1"/>
  <c r="CD365" i="12"/>
  <c r="CE365" i="12" s="1"/>
  <c r="CF365" i="12" s="1"/>
  <c r="BL329" i="12"/>
  <c r="BM329" i="12" s="1"/>
  <c r="BN329" i="12" s="1"/>
  <c r="BL306" i="12"/>
  <c r="BM306" i="12" s="1"/>
  <c r="BN306" i="12" s="1"/>
  <c r="CD298" i="12"/>
  <c r="CE298" i="12" s="1"/>
  <c r="CF298" i="12" s="1"/>
  <c r="BF329" i="12"/>
  <c r="BG329" i="12" s="1"/>
  <c r="BH329" i="12" s="1"/>
  <c r="BR319" i="12"/>
  <c r="BS319" i="12" s="1"/>
  <c r="BT319" i="12" s="1"/>
  <c r="BF276" i="12"/>
  <c r="BG276" i="12" s="1"/>
  <c r="BH276" i="12" s="1"/>
  <c r="BX313" i="12"/>
  <c r="BY313" i="12" s="1"/>
  <c r="BZ313" i="12" s="1"/>
  <c r="BF294" i="12"/>
  <c r="BG294" i="12" s="1"/>
  <c r="BH294" i="12" s="1"/>
  <c r="CD300" i="12"/>
  <c r="CE300" i="12" s="1"/>
  <c r="CF300" i="12" s="1"/>
  <c r="CJ259" i="12"/>
  <c r="CK259" i="12" s="1"/>
  <c r="CL259" i="12" s="1"/>
  <c r="BR176" i="12"/>
  <c r="BS176" i="12" s="1"/>
  <c r="BT176" i="12" s="1"/>
  <c r="BR248" i="12"/>
  <c r="BS248" i="12" s="1"/>
  <c r="BT248" i="12" s="1"/>
  <c r="BF245" i="12"/>
  <c r="BG245" i="12" s="1"/>
  <c r="BH245" i="12" s="1"/>
  <c r="CP216" i="12"/>
  <c r="CQ216" i="12" s="1"/>
  <c r="CR216" i="12" s="1"/>
  <c r="BL176" i="12"/>
  <c r="BM176" i="12" s="1"/>
  <c r="BN176" i="12" s="1"/>
  <c r="CD155" i="12"/>
  <c r="CE155" i="12" s="1"/>
  <c r="CF155" i="12" s="1"/>
  <c r="BL231" i="12"/>
  <c r="BM231" i="12" s="1"/>
  <c r="BN231" i="12" s="1"/>
  <c r="BX194" i="12"/>
  <c r="BY194" i="12" s="1"/>
  <c r="BZ194" i="12" s="1"/>
  <c r="CD214" i="12"/>
  <c r="CE214" i="12" s="1"/>
  <c r="CF214" i="12" s="1"/>
  <c r="BL155" i="12"/>
  <c r="BM155" i="12" s="1"/>
  <c r="BN155" i="12" s="1"/>
  <c r="CD131" i="12"/>
  <c r="CE131" i="12" s="1"/>
  <c r="CF131" i="12" s="1"/>
  <c r="BF171" i="12"/>
  <c r="BG171" i="12" s="1"/>
  <c r="BH171" i="12" s="1"/>
  <c r="BR133" i="12"/>
  <c r="BS133" i="12" s="1"/>
  <c r="BT133" i="12" s="1"/>
  <c r="BF128" i="12"/>
  <c r="BG128" i="12" s="1"/>
  <c r="BH128" i="12" s="1"/>
  <c r="CP103" i="12"/>
  <c r="CQ103" i="12" s="1"/>
  <c r="CR103" i="12" s="1"/>
  <c r="CD98" i="12"/>
  <c r="CE98" i="12" s="1"/>
  <c r="CF98" i="12" s="1"/>
  <c r="BX112" i="12"/>
  <c r="BY112" i="12" s="1"/>
  <c r="BZ112" i="12" s="1"/>
  <c r="BX103" i="12"/>
  <c r="BY103" i="12" s="1"/>
  <c r="BZ103" i="12" s="1"/>
  <c r="BF86" i="12"/>
  <c r="BG86" i="12" s="1"/>
  <c r="BH86" i="12" s="1"/>
  <c r="BL66" i="12"/>
  <c r="BM66" i="12" s="1"/>
  <c r="BN66" i="12" s="1"/>
  <c r="CJ105" i="12"/>
  <c r="CK105" i="12" s="1"/>
  <c r="CL105" i="12" s="1"/>
  <c r="CD72" i="12"/>
  <c r="CE72" i="12" s="1"/>
  <c r="CF72" i="12" s="1"/>
  <c r="CD88" i="12"/>
  <c r="CE88" i="12" s="1"/>
  <c r="CF88" i="12" s="1"/>
  <c r="BF61" i="12"/>
  <c r="BG61" i="12" s="1"/>
  <c r="BH61" i="12" s="1"/>
  <c r="BR80" i="12"/>
  <c r="BS80" i="12" s="1"/>
  <c r="BT80" i="12" s="1"/>
  <c r="BL57" i="12"/>
  <c r="BM57" i="12" s="1"/>
  <c r="BN57" i="12" s="1"/>
  <c r="CJ26" i="12"/>
  <c r="CK26" i="12" s="1"/>
  <c r="CL26" i="12" s="1"/>
  <c r="BF74" i="12"/>
  <c r="BG74" i="12" s="1"/>
  <c r="BH74" i="12" s="1"/>
  <c r="BR45" i="12"/>
  <c r="BS45" i="12" s="1"/>
  <c r="BT45" i="12" s="1"/>
  <c r="CD28" i="12"/>
  <c r="CE28" i="12" s="1"/>
  <c r="CF28" i="12" s="1"/>
  <c r="BX71" i="12"/>
  <c r="BY71" i="12" s="1"/>
  <c r="BZ71" i="12" s="1"/>
  <c r="CJ15" i="12"/>
  <c r="CK15" i="12" s="1"/>
  <c r="CL15" i="12" s="1"/>
  <c r="BR20" i="12"/>
  <c r="BS20" i="12" s="1"/>
  <c r="BT20" i="12" s="1"/>
  <c r="BX34" i="12"/>
  <c r="BY34" i="12" s="1"/>
  <c r="BZ34" i="12" s="1"/>
  <c r="BL33" i="12"/>
  <c r="BM33" i="12" s="1"/>
  <c r="BN33" i="12" s="1"/>
  <c r="BF11" i="12"/>
  <c r="BG11" i="12" s="1"/>
  <c r="BH11" i="12" s="1"/>
  <c r="CP57" i="12"/>
  <c r="CQ57" i="12" s="1"/>
  <c r="CR57" i="12" s="1"/>
  <c r="BF35" i="12"/>
  <c r="BG35" i="12" s="1"/>
  <c r="BH35" i="12" s="1"/>
  <c r="CD45" i="12"/>
  <c r="CE45" i="12" s="1"/>
  <c r="CF45" i="12" s="1"/>
  <c r="BL31" i="12"/>
  <c r="BM31" i="12" s="1"/>
  <c r="BN31" i="12" s="1"/>
  <c r="BL16" i="12"/>
  <c r="BM16" i="12" s="1"/>
  <c r="BN16" i="12" s="1"/>
  <c r="CJ16" i="12"/>
  <c r="CK16" i="12" s="1"/>
  <c r="CL16" i="12" s="1"/>
  <c r="CD19" i="12"/>
  <c r="CE19" i="12" s="1"/>
  <c r="CF19" i="12" s="1"/>
  <c r="BX44" i="12"/>
  <c r="BY44" i="12" s="1"/>
  <c r="BZ44" i="12" s="1"/>
  <c r="CJ33" i="12"/>
  <c r="CK33" i="12" s="1"/>
  <c r="CL33" i="12" s="1"/>
  <c r="BF29" i="12"/>
  <c r="BG29" i="12" s="1"/>
  <c r="BH29" i="12" s="1"/>
  <c r="BL469" i="12"/>
  <c r="BM469" i="12" s="1"/>
  <c r="BN469" i="12" s="1"/>
  <c r="CP341" i="12"/>
  <c r="CQ341" i="12" s="1"/>
  <c r="CR341" i="12" s="1"/>
  <c r="BF347" i="12"/>
  <c r="BG347" i="12" s="1"/>
  <c r="BH347" i="12" s="1"/>
  <c r="BX291" i="12"/>
  <c r="BY291" i="12" s="1"/>
  <c r="BZ291" i="12" s="1"/>
  <c r="BF235" i="12"/>
  <c r="BG235" i="12" s="1"/>
  <c r="BH235" i="12" s="1"/>
  <c r="CP208" i="12"/>
  <c r="CQ208" i="12" s="1"/>
  <c r="CR208" i="12" s="1"/>
  <c r="BL129" i="12"/>
  <c r="BM129" i="12" s="1"/>
  <c r="BN129" i="12" s="1"/>
  <c r="CJ160" i="12"/>
  <c r="CK160" i="12" s="1"/>
  <c r="CL160" i="12" s="1"/>
  <c r="BF599" i="12"/>
  <c r="BG599" i="12" s="1"/>
  <c r="BH599" i="12" s="1"/>
  <c r="BR868" i="12"/>
  <c r="BS868" i="12" s="1"/>
  <c r="BT868" i="12" s="1"/>
  <c r="CP754" i="12"/>
  <c r="CQ754" i="12" s="1"/>
  <c r="CR754" i="12" s="1"/>
  <c r="BF636" i="12"/>
  <c r="BG636" i="12" s="1"/>
  <c r="BH636" i="12" s="1"/>
  <c r="CD525" i="12"/>
  <c r="CE525" i="12" s="1"/>
  <c r="CF525" i="12" s="1"/>
  <c r="BF576" i="12"/>
  <c r="BG576" i="12" s="1"/>
  <c r="BH576" i="12" s="1"/>
  <c r="BR596" i="12"/>
  <c r="BS596" i="12" s="1"/>
  <c r="BT596" i="12" s="1"/>
  <c r="BF557" i="12"/>
  <c r="BG557" i="12" s="1"/>
  <c r="BH557" i="12" s="1"/>
  <c r="CD657" i="12"/>
  <c r="CE657" i="12" s="1"/>
  <c r="CF657" i="12" s="1"/>
  <c r="CJ542" i="12"/>
  <c r="CK542" i="12" s="1"/>
  <c r="CL542" i="12" s="1"/>
  <c r="BX679" i="12"/>
  <c r="BY679" i="12" s="1"/>
  <c r="BZ679" i="12" s="1"/>
  <c r="BF471" i="12"/>
  <c r="BG471" i="12" s="1"/>
  <c r="BH471" i="12" s="1"/>
  <c r="BF516" i="12"/>
  <c r="BG516" i="12" s="1"/>
  <c r="BH516" i="12" s="1"/>
  <c r="BR558" i="12"/>
  <c r="BS558" i="12" s="1"/>
  <c r="BT558" i="12" s="1"/>
  <c r="CJ530" i="12"/>
  <c r="CK530" i="12" s="1"/>
  <c r="CL530" i="12" s="1"/>
  <c r="BX490" i="12"/>
  <c r="BY490" i="12" s="1"/>
  <c r="BZ490" i="12" s="1"/>
  <c r="BX473" i="12"/>
  <c r="BY473" i="12" s="1"/>
  <c r="BZ473" i="12" s="1"/>
  <c r="CD430" i="12"/>
  <c r="CE430" i="12" s="1"/>
  <c r="CF430" i="12" s="1"/>
  <c r="BF454" i="12"/>
  <c r="BG454" i="12" s="1"/>
  <c r="BH454" i="12" s="1"/>
  <c r="CP416" i="12"/>
  <c r="CQ416" i="12" s="1"/>
  <c r="CR416" i="12" s="1"/>
  <c r="CP368" i="12"/>
  <c r="CQ368" i="12" s="1"/>
  <c r="CR368" i="12" s="1"/>
  <c r="BR284" i="12"/>
  <c r="BS284" i="12" s="1"/>
  <c r="BT284" i="12" s="1"/>
  <c r="CJ294" i="12"/>
  <c r="CK294" i="12" s="1"/>
  <c r="CL294" i="12" s="1"/>
  <c r="BR341" i="12"/>
  <c r="BS341" i="12" s="1"/>
  <c r="BT341" i="12" s="1"/>
  <c r="CP274" i="12"/>
  <c r="CQ274" i="12" s="1"/>
  <c r="CR274" i="12" s="1"/>
  <c r="BF318" i="12"/>
  <c r="BG318" i="12" s="1"/>
  <c r="BH318" i="12" s="1"/>
  <c r="CP307" i="12"/>
  <c r="CQ307" i="12" s="1"/>
  <c r="CR307" i="12" s="1"/>
  <c r="BR254" i="12"/>
  <c r="BS254" i="12" s="1"/>
  <c r="BT254" i="12" s="1"/>
  <c r="BF310" i="12"/>
  <c r="BG310" i="12" s="1"/>
  <c r="BH310" i="12" s="1"/>
  <c r="CD268" i="12"/>
  <c r="CE268" i="12" s="1"/>
  <c r="CF268" i="12" s="1"/>
  <c r="BL285" i="12"/>
  <c r="BM285" i="12" s="1"/>
  <c r="BN285" i="12" s="1"/>
  <c r="BL272" i="12"/>
  <c r="BM272" i="12" s="1"/>
  <c r="BN272" i="12" s="1"/>
  <c r="CD203" i="12"/>
  <c r="CE203" i="12" s="1"/>
  <c r="CF203" i="12" s="1"/>
  <c r="BL247" i="12"/>
  <c r="BM247" i="12" s="1"/>
  <c r="BN247" i="12" s="1"/>
  <c r="BL186" i="12"/>
  <c r="BM186" i="12" s="1"/>
  <c r="BN186" i="12" s="1"/>
  <c r="CD176" i="12"/>
  <c r="CE176" i="12" s="1"/>
  <c r="CF176" i="12" s="1"/>
  <c r="BR228" i="12"/>
  <c r="BS228" i="12" s="1"/>
  <c r="BT228" i="12" s="1"/>
  <c r="BX217" i="12"/>
  <c r="BY217" i="12" s="1"/>
  <c r="BZ217" i="12" s="1"/>
  <c r="BL188" i="12"/>
  <c r="BM188" i="12" s="1"/>
  <c r="BN188" i="12" s="1"/>
  <c r="CJ215" i="12"/>
  <c r="CK215" i="12" s="1"/>
  <c r="CL215" i="12" s="1"/>
  <c r="CD166" i="12"/>
  <c r="CE166" i="12" s="1"/>
  <c r="CF166" i="12" s="1"/>
  <c r="BL160" i="12"/>
  <c r="BM160" i="12" s="1"/>
  <c r="BN160" i="12" s="1"/>
  <c r="CP131" i="12"/>
  <c r="CQ131" i="12" s="1"/>
  <c r="CR131" i="12" s="1"/>
  <c r="BF139" i="12"/>
  <c r="BG139" i="12" s="1"/>
  <c r="BH139" i="12" s="1"/>
  <c r="CJ124" i="12"/>
  <c r="CK124" i="12" s="1"/>
  <c r="CL124" i="12" s="1"/>
  <c r="CP96" i="12"/>
  <c r="CQ96" i="12" s="1"/>
  <c r="CR96" i="12" s="1"/>
  <c r="CJ64" i="12"/>
  <c r="CK64" i="12" s="1"/>
  <c r="CL64" i="12" s="1"/>
  <c r="CD104" i="12"/>
  <c r="CE104" i="12" s="1"/>
  <c r="CF104" i="12" s="1"/>
  <c r="BF72" i="12"/>
  <c r="BG72" i="12" s="1"/>
  <c r="BH72" i="12" s="1"/>
  <c r="CJ120" i="12"/>
  <c r="CK120" i="12" s="1"/>
  <c r="CL120" i="12" s="1"/>
  <c r="BR99" i="12"/>
  <c r="BS99" i="12" s="1"/>
  <c r="BT99" i="12" s="1"/>
  <c r="CD79" i="12"/>
  <c r="CE79" i="12" s="1"/>
  <c r="CF79" i="12" s="1"/>
  <c r="BL120" i="12"/>
  <c r="BM120" i="12" s="1"/>
  <c r="BN120" i="12" s="1"/>
  <c r="CJ85" i="12"/>
  <c r="CK85" i="12" s="1"/>
  <c r="CL85" i="12" s="1"/>
  <c r="BL73" i="12"/>
  <c r="BM73" i="12" s="1"/>
  <c r="BN73" i="12" s="1"/>
  <c r="BX87" i="12"/>
  <c r="BY87" i="12" s="1"/>
  <c r="BZ87" i="12" s="1"/>
  <c r="CD39" i="12"/>
  <c r="CE39" i="12" s="1"/>
  <c r="CF39" i="12" s="1"/>
  <c r="BF45" i="12"/>
  <c r="BG45" i="12" s="1"/>
  <c r="BH45" i="12" s="1"/>
  <c r="BF26" i="12"/>
  <c r="BG26" i="12" s="1"/>
  <c r="BH26" i="12" s="1"/>
  <c r="BR64" i="12"/>
  <c r="BS64" i="12" s="1"/>
  <c r="BT64" i="12" s="1"/>
  <c r="BL11" i="12"/>
  <c r="BM11" i="12" s="1"/>
  <c r="BN11" i="12" s="1"/>
  <c r="BF41" i="12"/>
  <c r="BG41" i="12" s="1"/>
  <c r="BH41" i="12" s="1"/>
  <c r="CP13" i="12"/>
  <c r="CQ13" i="12" s="1"/>
  <c r="CR13" i="12" s="1"/>
  <c r="BX1091" i="12"/>
  <c r="BY1091" i="12" s="1"/>
  <c r="BZ1091" i="12" s="1"/>
  <c r="BF1088" i="12"/>
  <c r="BG1088" i="12" s="1"/>
  <c r="BH1088" i="12" s="1"/>
  <c r="BX944" i="12"/>
  <c r="BY944" i="12" s="1"/>
  <c r="BZ944" i="12" s="1"/>
  <c r="BX659" i="12"/>
  <c r="BY659" i="12" s="1"/>
  <c r="BZ659" i="12" s="1"/>
  <c r="CD696" i="12"/>
  <c r="CE696" i="12" s="1"/>
  <c r="CF696" i="12" s="1"/>
  <c r="BX709" i="12"/>
  <c r="BY709" i="12" s="1"/>
  <c r="BZ709" i="12" s="1"/>
  <c r="CJ631" i="12"/>
  <c r="CK631" i="12" s="1"/>
  <c r="CL631" i="12" s="1"/>
  <c r="CP580" i="12"/>
  <c r="CQ580" i="12" s="1"/>
  <c r="CR580" i="12" s="1"/>
  <c r="CD530" i="12"/>
  <c r="CE530" i="12" s="1"/>
  <c r="CF530" i="12" s="1"/>
  <c r="BF624" i="12"/>
  <c r="BG624" i="12" s="1"/>
  <c r="BH624" i="12" s="1"/>
  <c r="CJ533" i="12"/>
  <c r="CK533" i="12" s="1"/>
  <c r="CL533" i="12" s="1"/>
  <c r="BL577" i="12"/>
  <c r="BM577" i="12" s="1"/>
  <c r="BN577" i="12" s="1"/>
  <c r="BL534" i="12"/>
  <c r="BM534" i="12" s="1"/>
  <c r="BN534" i="12" s="1"/>
  <c r="CP484" i="12"/>
  <c r="CQ484" i="12" s="1"/>
  <c r="CR484" i="12" s="1"/>
  <c r="CD557" i="12"/>
  <c r="CE557" i="12" s="1"/>
  <c r="CF557" i="12" s="1"/>
  <c r="CD528" i="12"/>
  <c r="CE528" i="12" s="1"/>
  <c r="CF528" i="12" s="1"/>
  <c r="CJ443" i="12"/>
  <c r="CK443" i="12" s="1"/>
  <c r="CL443" i="12" s="1"/>
  <c r="BX429" i="12"/>
  <c r="BY429" i="12" s="1"/>
  <c r="BZ429" i="12" s="1"/>
  <c r="CP459" i="12"/>
  <c r="CQ459" i="12" s="1"/>
  <c r="CR459" i="12" s="1"/>
  <c r="CD450" i="12"/>
  <c r="CE450" i="12" s="1"/>
  <c r="CF450" i="12" s="1"/>
  <c r="BX421" i="12"/>
  <c r="BY421" i="12" s="1"/>
  <c r="BZ421" i="12" s="1"/>
  <c r="BF396" i="12"/>
  <c r="BG396" i="12" s="1"/>
  <c r="BH396" i="12" s="1"/>
  <c r="BF357" i="12"/>
  <c r="BG357" i="12" s="1"/>
  <c r="BH357" i="12" s="1"/>
  <c r="CP382" i="12"/>
  <c r="CQ382" i="12" s="1"/>
  <c r="CR382" i="12" s="1"/>
  <c r="BL368" i="12"/>
  <c r="BM368" i="12" s="1"/>
  <c r="BN368" i="12" s="1"/>
  <c r="CJ374" i="12"/>
  <c r="CK374" i="12" s="1"/>
  <c r="CL374" i="12" s="1"/>
  <c r="BL384" i="12"/>
  <c r="BM384" i="12" s="1"/>
  <c r="BN384" i="12" s="1"/>
  <c r="BR370" i="12"/>
  <c r="BS370" i="12" s="1"/>
  <c r="BT370" i="12" s="1"/>
  <c r="BL314" i="12"/>
  <c r="BM314" i="12" s="1"/>
  <c r="BN314" i="12" s="1"/>
  <c r="BL354" i="12"/>
  <c r="BM354" i="12" s="1"/>
  <c r="BN354" i="12" s="1"/>
  <c r="BX294" i="12"/>
  <c r="BY294" i="12" s="1"/>
  <c r="BZ294" i="12" s="1"/>
  <c r="CP321" i="12"/>
  <c r="CQ321" i="12" s="1"/>
  <c r="CR321" i="12" s="1"/>
  <c r="BF260" i="12"/>
  <c r="BG260" i="12" s="1"/>
  <c r="BH260" i="12" s="1"/>
  <c r="BR358" i="12"/>
  <c r="BS358" i="12" s="1"/>
  <c r="BT358" i="12" s="1"/>
  <c r="CJ319" i="12"/>
  <c r="CK319" i="12" s="1"/>
  <c r="CL319" i="12" s="1"/>
  <c r="BF346" i="12"/>
  <c r="BG346" i="12" s="1"/>
  <c r="BH346" i="12" s="1"/>
  <c r="CJ303" i="12"/>
  <c r="CK303" i="12" s="1"/>
  <c r="CL303" i="12" s="1"/>
  <c r="CJ265" i="12"/>
  <c r="CK265" i="12" s="1"/>
  <c r="CL265" i="12" s="1"/>
  <c r="CJ251" i="12"/>
  <c r="CK251" i="12" s="1"/>
  <c r="CL251" i="12" s="1"/>
  <c r="CJ291" i="12"/>
  <c r="CK291" i="12" s="1"/>
  <c r="CL291" i="12" s="1"/>
  <c r="BR303" i="12"/>
  <c r="BS303" i="12" s="1"/>
  <c r="BT303" i="12" s="1"/>
  <c r="CD290" i="12"/>
  <c r="CE290" i="12" s="1"/>
  <c r="CF290" i="12" s="1"/>
  <c r="CD292" i="12"/>
  <c r="CE292" i="12" s="1"/>
  <c r="CF292" i="12" s="1"/>
  <c r="CD238" i="12"/>
  <c r="CE238" i="12" s="1"/>
  <c r="CF238" i="12" s="1"/>
  <c r="CP256" i="12"/>
  <c r="CQ256" i="12" s="1"/>
  <c r="CR256" i="12" s="1"/>
  <c r="BX240" i="12"/>
  <c r="BY240" i="12" s="1"/>
  <c r="BZ240" i="12" s="1"/>
  <c r="CJ118" i="12"/>
  <c r="CK118" i="12" s="1"/>
  <c r="CL118" i="12" s="1"/>
  <c r="BF207" i="12"/>
  <c r="BG207" i="12" s="1"/>
  <c r="BH207" i="12" s="1"/>
  <c r="BL227" i="12"/>
  <c r="BM227" i="12" s="1"/>
  <c r="BN227" i="12" s="1"/>
  <c r="CD202" i="12"/>
  <c r="CE202" i="12" s="1"/>
  <c r="CF202" i="12" s="1"/>
  <c r="BL140" i="12"/>
  <c r="BM140" i="12" s="1"/>
  <c r="BN140" i="12" s="1"/>
  <c r="BF214" i="12"/>
  <c r="BG214" i="12" s="1"/>
  <c r="BH214" i="12" s="1"/>
  <c r="CD167" i="12"/>
  <c r="CE167" i="12" s="1"/>
  <c r="CF167" i="12" s="1"/>
  <c r="CJ219" i="12"/>
  <c r="CK219" i="12" s="1"/>
  <c r="CL219" i="12" s="1"/>
  <c r="CJ161" i="12"/>
  <c r="CK161" i="12" s="1"/>
  <c r="CL161" i="12" s="1"/>
  <c r="BR158" i="12"/>
  <c r="BS158" i="12" s="1"/>
  <c r="BT158" i="12" s="1"/>
  <c r="CD188" i="12"/>
  <c r="CE188" i="12" s="1"/>
  <c r="CF188" i="12" s="1"/>
  <c r="CP141" i="12"/>
  <c r="CQ141" i="12" s="1"/>
  <c r="CR141" i="12" s="1"/>
  <c r="BF100" i="12"/>
  <c r="BG100" i="12" s="1"/>
  <c r="BH100" i="12" s="1"/>
  <c r="BL116" i="12"/>
  <c r="BM116" i="12" s="1"/>
  <c r="BN116" i="12" s="1"/>
  <c r="BX132" i="12"/>
  <c r="BY132" i="12" s="1"/>
  <c r="BZ132" i="12" s="1"/>
  <c r="CD101" i="12"/>
  <c r="CE101" i="12" s="1"/>
  <c r="CF101" i="12" s="1"/>
  <c r="BR72" i="12"/>
  <c r="BS72" i="12" s="1"/>
  <c r="BT72" i="12" s="1"/>
  <c r="BL112" i="12"/>
  <c r="BM112" i="12" s="1"/>
  <c r="BN112" i="12" s="1"/>
  <c r="CP69" i="12"/>
  <c r="CQ69" i="12" s="1"/>
  <c r="CR69" i="12" s="1"/>
  <c r="BL56" i="12"/>
  <c r="BM56" i="12" s="1"/>
  <c r="BN56" i="12" s="1"/>
  <c r="CJ79" i="12"/>
  <c r="CK79" i="12" s="1"/>
  <c r="CL79" i="12" s="1"/>
  <c r="BX57" i="12"/>
  <c r="BY57" i="12" s="1"/>
  <c r="BZ57" i="12" s="1"/>
  <c r="BX69" i="12"/>
  <c r="BY69" i="12" s="1"/>
  <c r="BZ69" i="12" s="1"/>
  <c r="BR53" i="12"/>
  <c r="BS53" i="12" s="1"/>
  <c r="BT53" i="12" s="1"/>
  <c r="BR13" i="12"/>
  <c r="BS13" i="12" s="1"/>
  <c r="BT13" i="12" s="1"/>
  <c r="BR841" i="12"/>
  <c r="BS841" i="12" s="1"/>
  <c r="BT841" i="12" s="1"/>
  <c r="BL780" i="12"/>
  <c r="BM780" i="12" s="1"/>
  <c r="BN780" i="12" s="1"/>
  <c r="BL661" i="12"/>
  <c r="BM661" i="12" s="1"/>
  <c r="BN661" i="12" s="1"/>
  <c r="BF598" i="12"/>
  <c r="BG598" i="12" s="1"/>
  <c r="BH598" i="12" s="1"/>
  <c r="CJ450" i="12"/>
  <c r="CK450" i="12" s="1"/>
  <c r="CL450" i="12" s="1"/>
  <c r="BR547" i="12"/>
  <c r="BS547" i="12" s="1"/>
  <c r="BT547" i="12" s="1"/>
  <c r="BX520" i="12"/>
  <c r="BY520" i="12" s="1"/>
  <c r="BZ520" i="12" s="1"/>
  <c r="CJ435" i="12"/>
  <c r="CK435" i="12" s="1"/>
  <c r="CL435" i="12" s="1"/>
  <c r="BL407" i="12"/>
  <c r="BM407" i="12" s="1"/>
  <c r="BN407" i="12" s="1"/>
  <c r="BX406" i="12"/>
  <c r="BY406" i="12" s="1"/>
  <c r="BZ406" i="12" s="1"/>
  <c r="BR278" i="12"/>
  <c r="BS278" i="12" s="1"/>
  <c r="BT278" i="12" s="1"/>
  <c r="BF291" i="12"/>
  <c r="BG291" i="12" s="1"/>
  <c r="BH291" i="12" s="1"/>
  <c r="CJ330" i="12"/>
  <c r="CK330" i="12" s="1"/>
  <c r="CL330" i="12" s="1"/>
  <c r="BX271" i="12"/>
  <c r="BY271" i="12" s="1"/>
  <c r="BZ271" i="12" s="1"/>
  <c r="CP234" i="12"/>
  <c r="CQ234" i="12" s="1"/>
  <c r="CR234" i="12" s="1"/>
  <c r="CP189" i="12"/>
  <c r="CQ189" i="12" s="1"/>
  <c r="CR189" i="12" s="1"/>
  <c r="BX188" i="12"/>
  <c r="BY188" i="12" s="1"/>
  <c r="BZ188" i="12" s="1"/>
  <c r="CD206" i="12"/>
  <c r="CE206" i="12" s="1"/>
  <c r="CF206" i="12" s="1"/>
  <c r="BR120" i="12"/>
  <c r="BS120" i="12" s="1"/>
  <c r="BT120" i="12" s="1"/>
  <c r="BL1009" i="12"/>
  <c r="BM1009" i="12" s="1"/>
  <c r="BN1009" i="12" s="1"/>
  <c r="BL832" i="12"/>
  <c r="BM832" i="12" s="1"/>
  <c r="BN832" i="12" s="1"/>
  <c r="BF859" i="12"/>
  <c r="BG859" i="12" s="1"/>
  <c r="BH859" i="12" s="1"/>
  <c r="CD620" i="12"/>
  <c r="CE620" i="12" s="1"/>
  <c r="CF620" i="12" s="1"/>
  <c r="BX617" i="12"/>
  <c r="BY617" i="12" s="1"/>
  <c r="BZ617" i="12" s="1"/>
  <c r="BF580" i="12"/>
  <c r="BG580" i="12" s="1"/>
  <c r="BH580" i="12" s="1"/>
  <c r="CJ657" i="12"/>
  <c r="CK657" i="12" s="1"/>
  <c r="CL657" i="12" s="1"/>
  <c r="BF565" i="12"/>
  <c r="BG565" i="12" s="1"/>
  <c r="BH565" i="12" s="1"/>
  <c r="CP567" i="12"/>
  <c r="CQ567" i="12" s="1"/>
  <c r="CR567" i="12" s="1"/>
  <c r="CP618" i="12"/>
  <c r="CQ618" i="12" s="1"/>
  <c r="CR618" i="12" s="1"/>
  <c r="CJ593" i="12"/>
  <c r="CK593" i="12" s="1"/>
  <c r="CL593" i="12" s="1"/>
  <c r="BL527" i="12"/>
  <c r="BM527" i="12" s="1"/>
  <c r="BN527" i="12" s="1"/>
  <c r="CJ645" i="12"/>
  <c r="CK645" i="12" s="1"/>
  <c r="CL645" i="12" s="1"/>
  <c r="CJ617" i="12"/>
  <c r="CK617" i="12" s="1"/>
  <c r="CL617" i="12" s="1"/>
  <c r="CJ561" i="12"/>
  <c r="CK561" i="12" s="1"/>
  <c r="CL561" i="12" s="1"/>
  <c r="CP674" i="12"/>
  <c r="CQ674" i="12" s="1"/>
  <c r="CR674" i="12" s="1"/>
  <c r="BL573" i="12"/>
  <c r="BM573" i="12" s="1"/>
  <c r="BN573" i="12" s="1"/>
  <c r="CD548" i="12"/>
  <c r="CE548" i="12" s="1"/>
  <c r="CF548" i="12" s="1"/>
  <c r="BR527" i="12"/>
  <c r="BS527" i="12" s="1"/>
  <c r="BT527" i="12" s="1"/>
  <c r="BR468" i="12"/>
  <c r="BS468" i="12" s="1"/>
  <c r="BT468" i="12" s="1"/>
  <c r="CD469" i="12"/>
  <c r="CE469" i="12" s="1"/>
  <c r="CF469" i="12" s="1"/>
  <c r="BR441" i="12"/>
  <c r="BS441" i="12" s="1"/>
  <c r="BT441" i="12" s="1"/>
  <c r="BF402" i="12"/>
  <c r="BG402" i="12" s="1"/>
  <c r="BH402" i="12" s="1"/>
  <c r="CJ373" i="12"/>
  <c r="CK373" i="12" s="1"/>
  <c r="CL373" i="12" s="1"/>
  <c r="CP336" i="12"/>
  <c r="CQ336" i="12" s="1"/>
  <c r="CR336" i="12" s="1"/>
  <c r="CD480" i="12"/>
  <c r="CE480" i="12" s="1"/>
  <c r="CF480" i="12" s="1"/>
  <c r="CP406" i="12"/>
  <c r="CQ406" i="12" s="1"/>
  <c r="CR406" i="12" s="1"/>
  <c r="CD372" i="12"/>
  <c r="CE372" i="12" s="1"/>
  <c r="CF372" i="12" s="1"/>
  <c r="BR371" i="12"/>
  <c r="BS371" i="12" s="1"/>
  <c r="BT371" i="12" s="1"/>
  <c r="CP376" i="12"/>
  <c r="CQ376" i="12" s="1"/>
  <c r="CR376" i="12" s="1"/>
  <c r="BX365" i="12"/>
  <c r="BY365" i="12" s="1"/>
  <c r="BZ365" i="12" s="1"/>
  <c r="BR352" i="12"/>
  <c r="BS352" i="12" s="1"/>
  <c r="BT352" i="12" s="1"/>
  <c r="CP323" i="12"/>
  <c r="CQ323" i="12" s="1"/>
  <c r="CR323" i="12" s="1"/>
  <c r="BF326" i="12"/>
  <c r="BG326" i="12" s="1"/>
  <c r="BH326" i="12" s="1"/>
  <c r="BR291" i="12"/>
  <c r="BS291" i="12" s="1"/>
  <c r="BT291" i="12" s="1"/>
  <c r="BL337" i="12"/>
  <c r="BM337" i="12" s="1"/>
  <c r="BN337" i="12" s="1"/>
  <c r="CD246" i="12"/>
  <c r="CE246" i="12" s="1"/>
  <c r="CF246" i="12" s="1"/>
  <c r="CP299" i="12"/>
  <c r="CQ299" i="12" s="1"/>
  <c r="CR299" i="12" s="1"/>
  <c r="BF252" i="12"/>
  <c r="BG252" i="12" s="1"/>
  <c r="BH252" i="12" s="1"/>
  <c r="BX305" i="12"/>
  <c r="BY305" i="12" s="1"/>
  <c r="BZ305" i="12" s="1"/>
  <c r="CD275" i="12"/>
  <c r="CE275" i="12" s="1"/>
  <c r="CF275" i="12" s="1"/>
  <c r="BF239" i="12"/>
  <c r="BG239" i="12" s="1"/>
  <c r="BH239" i="12" s="1"/>
  <c r="BX245" i="12"/>
  <c r="BY245" i="12" s="1"/>
  <c r="BZ245" i="12" s="1"/>
  <c r="BL149" i="12"/>
  <c r="BM149" i="12" s="1"/>
  <c r="BN149" i="12" s="1"/>
  <c r="CD210" i="12"/>
  <c r="CE210" i="12" s="1"/>
  <c r="CF210" i="12" s="1"/>
  <c r="BR185" i="12"/>
  <c r="BS185" i="12" s="1"/>
  <c r="BT185" i="12" s="1"/>
  <c r="BX198" i="12"/>
  <c r="BY198" i="12" s="1"/>
  <c r="BZ198" i="12" s="1"/>
  <c r="CJ181" i="12"/>
  <c r="CK181" i="12" s="1"/>
  <c r="CL181" i="12" s="1"/>
  <c r="BL150" i="12"/>
  <c r="BM150" i="12" s="1"/>
  <c r="BN150" i="12" s="1"/>
  <c r="BX118" i="12"/>
  <c r="BY118" i="12" s="1"/>
  <c r="BZ118" i="12" s="1"/>
  <c r="CJ156" i="12"/>
  <c r="CK156" i="12" s="1"/>
  <c r="CL156" i="12" s="1"/>
  <c r="BL133" i="12"/>
  <c r="BM133" i="12" s="1"/>
  <c r="BN133" i="12" s="1"/>
  <c r="BX164" i="12"/>
  <c r="BY164" i="12" s="1"/>
  <c r="BZ164" i="12" s="1"/>
  <c r="BR110" i="12"/>
  <c r="BS110" i="12" s="1"/>
  <c r="BT110" i="12" s="1"/>
  <c r="CJ128" i="12"/>
  <c r="CK128" i="12" s="1"/>
  <c r="CL128" i="12" s="1"/>
  <c r="CP94" i="12"/>
  <c r="CQ94" i="12" s="1"/>
  <c r="CR94" i="12" s="1"/>
  <c r="BR94" i="12"/>
  <c r="BS94" i="12" s="1"/>
  <c r="BT94" i="12" s="1"/>
  <c r="CD92" i="12"/>
  <c r="CE92" i="12" s="1"/>
  <c r="CF92" i="12" s="1"/>
  <c r="BL91" i="12"/>
  <c r="BM91" i="12" s="1"/>
  <c r="BN91" i="12" s="1"/>
  <c r="BR57" i="12"/>
  <c r="BS57" i="12" s="1"/>
  <c r="BT57" i="12" s="1"/>
  <c r="BF98" i="12"/>
  <c r="BG98" i="12" s="1"/>
  <c r="BH98" i="12" s="1"/>
  <c r="CD55" i="12"/>
  <c r="CE55" i="12" s="1"/>
  <c r="CF55" i="12" s="1"/>
  <c r="BF80" i="12"/>
  <c r="BG80" i="12" s="1"/>
  <c r="BH80" i="12" s="1"/>
  <c r="CP72" i="12"/>
  <c r="CQ72" i="12" s="1"/>
  <c r="CR72" i="12" s="1"/>
  <c r="BX56" i="12"/>
  <c r="BY56" i="12" s="1"/>
  <c r="BZ56" i="12" s="1"/>
  <c r="CJ40" i="12"/>
  <c r="CK40" i="12" s="1"/>
  <c r="CL40" i="12" s="1"/>
  <c r="BF84" i="12"/>
  <c r="BG84" i="12" s="1"/>
  <c r="BH84" i="12" s="1"/>
  <c r="BX16" i="12"/>
  <c r="BY16" i="12" s="1"/>
  <c r="BZ16" i="12" s="1"/>
  <c r="BL39" i="12"/>
  <c r="BM39" i="12" s="1"/>
  <c r="BN39" i="12" s="1"/>
  <c r="CD937" i="12"/>
  <c r="CE937" i="12" s="1"/>
  <c r="CF937" i="12" s="1"/>
  <c r="CD699" i="12"/>
  <c r="CE699" i="12" s="1"/>
  <c r="CF699" i="12" s="1"/>
  <c r="CJ601" i="12"/>
  <c r="CK601" i="12" s="1"/>
  <c r="CL601" i="12" s="1"/>
  <c r="BR582" i="12"/>
  <c r="BS582" i="12" s="1"/>
  <c r="BT582" i="12" s="1"/>
  <c r="BX514" i="12"/>
  <c r="BY514" i="12" s="1"/>
  <c r="BZ514" i="12" s="1"/>
  <c r="CJ511" i="12"/>
  <c r="CK511" i="12" s="1"/>
  <c r="CL511" i="12" s="1"/>
  <c r="BF572" i="12"/>
  <c r="BG572" i="12" s="1"/>
  <c r="BH572" i="12" s="1"/>
  <c r="BF394" i="12"/>
  <c r="BG394" i="12" s="1"/>
  <c r="BH394" i="12" s="1"/>
  <c r="BX441" i="12"/>
  <c r="BY441" i="12" s="1"/>
  <c r="BZ441" i="12" s="1"/>
  <c r="BX427" i="12"/>
  <c r="BY427" i="12" s="1"/>
  <c r="BZ427" i="12" s="1"/>
  <c r="BF306" i="12"/>
  <c r="BG306" i="12" s="1"/>
  <c r="BH306" i="12" s="1"/>
  <c r="CD318" i="12"/>
  <c r="CE318" i="12" s="1"/>
  <c r="CF318" i="12" s="1"/>
  <c r="BF289" i="12"/>
  <c r="BG289" i="12" s="1"/>
  <c r="BH289" i="12" s="1"/>
  <c r="BL239" i="12"/>
  <c r="BM239" i="12" s="1"/>
  <c r="BN239" i="12" s="1"/>
  <c r="BL211" i="12"/>
  <c r="BM211" i="12" s="1"/>
  <c r="BN211" i="12" s="1"/>
  <c r="BF166" i="12"/>
  <c r="BG166" i="12" s="1"/>
  <c r="BH166" i="12" s="1"/>
  <c r="BL154" i="12"/>
  <c r="BM154" i="12" s="1"/>
  <c r="BN154" i="12" s="1"/>
  <c r="BF89" i="12"/>
  <c r="BG89" i="12" s="1"/>
  <c r="BH89" i="12" s="1"/>
  <c r="CJ38" i="12"/>
  <c r="CK38" i="12" s="1"/>
  <c r="CL38" i="12" s="1"/>
  <c r="CP39" i="12"/>
  <c r="CQ39" i="12" s="1"/>
  <c r="CR39" i="12" s="1"/>
  <c r="CP8" i="12"/>
  <c r="CQ8" i="12" s="1"/>
  <c r="CR8" i="12" s="1"/>
  <c r="BR28" i="12"/>
  <c r="BS28" i="12" s="1"/>
  <c r="BT28" i="12" s="1"/>
  <c r="CJ20" i="12"/>
  <c r="CK20" i="12" s="1"/>
  <c r="CL20" i="12" s="1"/>
  <c r="CP55" i="12"/>
  <c r="CQ55" i="12" s="1"/>
  <c r="CR55" i="12" s="1"/>
  <c r="BL60" i="12"/>
  <c r="BM60" i="12" s="1"/>
  <c r="BN60" i="12" s="1"/>
  <c r="BL289" i="12"/>
  <c r="BM289" i="12" s="1"/>
  <c r="BN289" i="12" s="1"/>
  <c r="CJ55" i="12"/>
  <c r="CK55" i="12" s="1"/>
  <c r="CL55" i="12" s="1"/>
  <c r="BR70" i="12"/>
  <c r="BS70" i="12" s="1"/>
  <c r="BT70" i="12" s="1"/>
  <c r="BL111" i="12"/>
  <c r="BM111" i="12" s="1"/>
  <c r="BN111" i="12" s="1"/>
  <c r="BL46" i="12"/>
  <c r="BM46" i="12" s="1"/>
  <c r="BN46" i="12" s="1"/>
  <c r="BR31" i="12"/>
  <c r="BS31" i="12" s="1"/>
  <c r="BT31" i="12" s="1"/>
  <c r="BF53" i="12"/>
  <c r="BG53" i="12" s="1"/>
  <c r="BH53" i="12" s="1"/>
  <c r="BX32" i="12"/>
  <c r="BY32" i="12" s="1"/>
  <c r="BZ32" i="12" s="1"/>
  <c r="CP78" i="12"/>
  <c r="CQ78" i="12" s="1"/>
  <c r="CR78" i="12" s="1"/>
  <c r="BF119" i="12"/>
  <c r="BG119" i="12" s="1"/>
  <c r="BH119" i="12" s="1"/>
  <c r="BX92" i="12"/>
  <c r="BY92" i="12" s="1"/>
  <c r="BZ92" i="12" s="1"/>
  <c r="BR63" i="12"/>
  <c r="BS63" i="12" s="1"/>
  <c r="BT63" i="12" s="1"/>
  <c r="BX51" i="12"/>
  <c r="BY51" i="12" s="1"/>
  <c r="BZ51" i="12" s="1"/>
  <c r="CJ116" i="12"/>
  <c r="CK116" i="12" s="1"/>
  <c r="CL116" i="12" s="1"/>
  <c r="CJ651" i="12"/>
  <c r="CK651" i="12" s="1"/>
  <c r="CL651" i="12" s="1"/>
  <c r="CJ855" i="12"/>
  <c r="CK855" i="12" s="1"/>
  <c r="CL855" i="12" s="1"/>
  <c r="BL25" i="12"/>
  <c r="BM25" i="12" s="1"/>
  <c r="BN25" i="12" s="1"/>
  <c r="BR279" i="12"/>
  <c r="BS279" i="12" s="1"/>
  <c r="BT279" i="12" s="1"/>
  <c r="CP833" i="12"/>
  <c r="CQ833" i="12" s="1"/>
  <c r="CR833" i="12" s="1"/>
  <c r="BF733" i="12"/>
  <c r="BG733" i="12" s="1"/>
  <c r="BH733" i="12" s="1"/>
  <c r="BX237" i="12"/>
  <c r="BY237" i="12" s="1"/>
  <c r="BZ237" i="12" s="1"/>
  <c r="BF837" i="12"/>
  <c r="BG837" i="12" s="1"/>
  <c r="BH837" i="12" s="1"/>
  <c r="BX713" i="12"/>
  <c r="BY713" i="12" s="1"/>
  <c r="BZ713" i="12" s="1"/>
  <c r="BL95" i="12"/>
  <c r="BM95" i="12" s="1"/>
  <c r="BN95" i="12" s="1"/>
  <c r="CD283" i="12"/>
  <c r="CE283" i="12" s="1"/>
  <c r="CF283" i="12" s="1"/>
  <c r="BR727" i="12"/>
  <c r="BS727" i="12" s="1"/>
  <c r="BT727" i="12" s="1"/>
  <c r="CP360" i="12"/>
  <c r="CQ360" i="12" s="1"/>
  <c r="CR360" i="12" s="1"/>
  <c r="BF517" i="12"/>
  <c r="BG517" i="12" s="1"/>
  <c r="BH517" i="12" s="1"/>
  <c r="BF195" i="12"/>
  <c r="BG195" i="12" s="1"/>
  <c r="BH195" i="12" s="1"/>
  <c r="CP695" i="12"/>
  <c r="CQ695" i="12" s="1"/>
  <c r="CR695" i="12" s="1"/>
  <c r="BF966" i="12"/>
  <c r="BG966" i="12" s="1"/>
  <c r="BH966" i="12" s="1"/>
  <c r="BF660" i="12"/>
  <c r="BG660" i="12" s="1"/>
  <c r="BH660" i="12" s="1"/>
  <c r="BR795" i="12"/>
  <c r="BS795" i="12" s="1"/>
  <c r="BT795" i="12" s="1"/>
  <c r="BF361" i="12"/>
  <c r="BG361" i="12" s="1"/>
  <c r="BH361" i="12" s="1"/>
  <c r="BX570" i="12"/>
  <c r="BY570" i="12" s="1"/>
  <c r="BZ570" i="12" s="1"/>
  <c r="BR65" i="12"/>
  <c r="BS65" i="12" s="1"/>
  <c r="BT65" i="12" s="1"/>
  <c r="BF1018" i="12"/>
  <c r="BG1018" i="12" s="1"/>
  <c r="BH1018" i="12" s="1"/>
  <c r="BF345" i="12"/>
  <c r="BG345" i="12" s="1"/>
  <c r="BH345" i="12" s="1"/>
  <c r="CP801" i="12"/>
  <c r="CQ801" i="12" s="1"/>
  <c r="CR801" i="12" s="1"/>
  <c r="CD83" i="12"/>
  <c r="CE83" i="12" s="1"/>
  <c r="CF83" i="12" s="1"/>
  <c r="CP703" i="12"/>
  <c r="CQ703" i="12" s="1"/>
  <c r="CR703" i="12" s="1"/>
  <c r="CD350" i="12"/>
  <c r="CE350" i="12" s="1"/>
  <c r="CF350" i="12" s="1"/>
  <c r="BR989" i="12"/>
  <c r="BS989" i="12" s="1"/>
  <c r="BT989" i="12" s="1"/>
  <c r="CJ286" i="12"/>
  <c r="CK286" i="12" s="1"/>
  <c r="CL286" i="12" s="1"/>
  <c r="BR30" i="12"/>
  <c r="BS30" i="12" s="1"/>
  <c r="BT30" i="12" s="1"/>
  <c r="BX46" i="12"/>
  <c r="BY46" i="12" s="1"/>
  <c r="BZ46" i="12" s="1"/>
  <c r="BX740" i="12"/>
  <c r="BY740" i="12" s="1"/>
  <c r="BZ740" i="12" s="1"/>
  <c r="BL1041" i="12"/>
  <c r="BM1041" i="12" s="1"/>
  <c r="BN1041" i="12" s="1"/>
  <c r="CD562" i="12"/>
  <c r="CE562" i="12" s="1"/>
  <c r="CF562" i="12" s="1"/>
  <c r="BX502" i="12"/>
  <c r="BY502" i="12" s="1"/>
  <c r="BZ502" i="12" s="1"/>
  <c r="CP235" i="12"/>
  <c r="CQ235" i="12" s="1"/>
  <c r="CR235" i="12" s="1"/>
  <c r="BF614" i="12"/>
  <c r="BG614" i="12" s="1"/>
  <c r="BH614" i="12" s="1"/>
  <c r="CJ340" i="12"/>
  <c r="CK340" i="12" s="1"/>
  <c r="CL340" i="12" s="1"/>
  <c r="BR34" i="12"/>
  <c r="BS34" i="12" s="1"/>
  <c r="BT34" i="12" s="1"/>
  <c r="BL479" i="12"/>
  <c r="BM479" i="12" s="1"/>
  <c r="BN479" i="12" s="1"/>
  <c r="BF751" i="12"/>
  <c r="BG751" i="12" s="1"/>
  <c r="BH751" i="12" s="1"/>
  <c r="BL275" i="12"/>
  <c r="BM275" i="12" s="1"/>
  <c r="BN275" i="12" s="1"/>
  <c r="BF930" i="12"/>
  <c r="BG930" i="12" s="1"/>
  <c r="BH930" i="12" s="1"/>
  <c r="BF412" i="12"/>
  <c r="BG412" i="12" s="1"/>
  <c r="BH412" i="12" s="1"/>
  <c r="BL18" i="12"/>
  <c r="BM18" i="12" s="1"/>
  <c r="BN18" i="12" s="1"/>
  <c r="CP428" i="12"/>
  <c r="CQ428" i="12" s="1"/>
  <c r="CR428" i="12" s="1"/>
  <c r="BF668" i="12"/>
  <c r="BG668" i="12" s="1"/>
  <c r="BH668" i="12" s="1"/>
  <c r="BF721" i="12"/>
  <c r="BG721" i="12" s="1"/>
  <c r="BH721" i="12" s="1"/>
  <c r="BL261" i="12"/>
  <c r="BM261" i="12" s="1"/>
  <c r="BN261" i="12" s="1"/>
  <c r="BX1053" i="12"/>
  <c r="BY1053" i="12" s="1"/>
  <c r="BZ1053" i="12" s="1"/>
  <c r="CD337" i="12"/>
  <c r="CE337" i="12" s="1"/>
  <c r="CF337" i="12" s="1"/>
  <c r="BF334" i="12"/>
  <c r="BG334" i="12" s="1"/>
  <c r="BH334" i="12" s="1"/>
  <c r="BL235" i="12"/>
  <c r="BM235" i="12" s="1"/>
  <c r="BN235" i="12" s="1"/>
  <c r="BR759" i="12"/>
  <c r="BS759" i="12" s="1"/>
  <c r="BT759" i="12" s="1"/>
  <c r="BF149" i="12"/>
  <c r="BG149" i="12" s="1"/>
  <c r="BH149" i="12" s="1"/>
  <c r="CP958" i="12"/>
  <c r="CQ958" i="12" s="1"/>
  <c r="CR958" i="12" s="1"/>
  <c r="CP115" i="12"/>
  <c r="CQ115" i="12" s="1"/>
  <c r="CR115" i="12" s="1"/>
  <c r="CP985" i="12"/>
  <c r="CQ985" i="12" s="1"/>
  <c r="CR985" i="12" s="1"/>
  <c r="BF934" i="12"/>
  <c r="BG934" i="12" s="1"/>
  <c r="BH934" i="12" s="1"/>
  <c r="BF322" i="12"/>
  <c r="BG322" i="12" s="1"/>
  <c r="BH322" i="12" s="1"/>
  <c r="BX1031" i="12"/>
  <c r="BY1031" i="12" s="1"/>
  <c r="BZ1031" i="12" s="1"/>
  <c r="BF845" i="12"/>
  <c r="BG845" i="12" s="1"/>
  <c r="BH845" i="12" s="1"/>
  <c r="BF202" i="12"/>
  <c r="BG202" i="12" s="1"/>
  <c r="BH202" i="12" s="1"/>
  <c r="CJ629" i="12"/>
  <c r="CK629" i="12" s="1"/>
  <c r="CL629" i="12" s="1"/>
  <c r="BR526" i="12"/>
  <c r="BS526" i="12" s="1"/>
  <c r="BT526" i="12" s="1"/>
  <c r="CD1002" i="12"/>
  <c r="CE1002" i="12" s="1"/>
  <c r="CF1002" i="12" s="1"/>
  <c r="BF65" i="12"/>
  <c r="BG65" i="12" s="1"/>
  <c r="BH65" i="12" s="1"/>
  <c r="BX221" i="12"/>
  <c r="BY221" i="12" s="1"/>
  <c r="BZ221" i="12" s="1"/>
  <c r="CP965" i="12"/>
  <c r="CQ965" i="12" s="1"/>
  <c r="CR965" i="12" s="1"/>
  <c r="CJ63" i="12"/>
  <c r="CK63" i="12" s="1"/>
  <c r="CL63" i="12" s="1"/>
  <c r="CD724" i="12"/>
  <c r="CE724" i="12" s="1"/>
  <c r="CF724" i="12" s="1"/>
  <c r="CD898" i="12"/>
  <c r="CE898" i="12" s="1"/>
  <c r="CF898" i="12" s="1"/>
  <c r="BR366" i="12"/>
  <c r="BS366" i="12" s="1"/>
  <c r="BT366" i="12" s="1"/>
  <c r="CP560" i="12"/>
  <c r="CQ560" i="12" s="1"/>
  <c r="CR560" i="12" s="1"/>
  <c r="CJ919" i="12"/>
  <c r="CK919" i="12" s="1"/>
  <c r="CL919" i="12" s="1"/>
  <c r="BF1022" i="12"/>
  <c r="BG1022" i="12" s="1"/>
  <c r="BH1022" i="12" s="1"/>
  <c r="BX287" i="12"/>
  <c r="BY287" i="12" s="1"/>
  <c r="BZ287" i="12" s="1"/>
  <c r="BF811" i="12"/>
  <c r="BG811" i="12" s="1"/>
  <c r="BH811" i="12" s="1"/>
  <c r="CJ574" i="12"/>
  <c r="CK574" i="12" s="1"/>
  <c r="CL574" i="12" s="1"/>
  <c r="CJ633" i="12"/>
  <c r="CK633" i="12" s="1"/>
  <c r="CL633" i="12" s="1"/>
  <c r="BR920" i="12"/>
  <c r="BS920" i="12" s="1"/>
  <c r="BT920" i="12" s="1"/>
  <c r="BL1121" i="12"/>
  <c r="BM1121" i="12" s="1"/>
  <c r="BN1121" i="12" s="1"/>
  <c r="CJ323" i="12"/>
  <c r="CK323" i="12" s="1"/>
  <c r="CL323" i="12" s="1"/>
  <c r="BX688" i="12"/>
  <c r="BY688" i="12" s="1"/>
  <c r="BZ688" i="12" s="1"/>
  <c r="BR815" i="12"/>
  <c r="BS815" i="12" s="1"/>
  <c r="BT815" i="12" s="1"/>
  <c r="BL167" i="12"/>
  <c r="BM167" i="12" s="1"/>
  <c r="BN167" i="12" s="1"/>
  <c r="BX930" i="12"/>
  <c r="BY930" i="12" s="1"/>
  <c r="BZ930" i="12" s="1"/>
  <c r="BR606" i="12"/>
  <c r="BS606" i="12" s="1"/>
  <c r="BT606" i="12" s="1"/>
  <c r="BL27" i="12"/>
  <c r="BM27" i="12" s="1"/>
  <c r="BN27" i="12" s="1"/>
  <c r="CP542" i="12"/>
  <c r="CQ542" i="12" s="1"/>
  <c r="CR542" i="12" s="1"/>
  <c r="BF693" i="12"/>
  <c r="BG693" i="12" s="1"/>
  <c r="BH693" i="12" s="1"/>
  <c r="BX866" i="12"/>
  <c r="BY866" i="12" s="1"/>
  <c r="BZ866" i="12" s="1"/>
  <c r="BF108" i="12"/>
  <c r="BG108" i="12" s="1"/>
  <c r="BH108" i="12" s="1"/>
  <c r="BR195" i="12"/>
  <c r="BS195" i="12" s="1"/>
  <c r="BT195" i="12" s="1"/>
  <c r="CP445" i="12"/>
  <c r="CQ445" i="12" s="1"/>
  <c r="CR445" i="12" s="1"/>
  <c r="BR1124" i="12"/>
  <c r="BS1124" i="12" s="1"/>
  <c r="BT1124" i="12" s="1"/>
  <c r="BL104" i="12"/>
  <c r="BM104" i="12" s="1"/>
  <c r="BN104" i="12" s="1"/>
  <c r="CP1100" i="12"/>
  <c r="CQ1100" i="12" s="1"/>
  <c r="CR1100" i="12" s="1"/>
  <c r="CP1002" i="12"/>
  <c r="CQ1002" i="12" s="1"/>
  <c r="CR1002" i="12" s="1"/>
  <c r="BR827" i="12"/>
  <c r="BS827" i="12" s="1"/>
  <c r="BT827" i="12" s="1"/>
  <c r="BR1118" i="12"/>
  <c r="BS1118" i="12" s="1"/>
  <c r="BT1118" i="12" s="1"/>
  <c r="CP224" i="12"/>
  <c r="CQ224" i="12" s="1"/>
  <c r="CR224" i="12" s="1"/>
  <c r="BF995" i="12"/>
  <c r="BG995" i="12" s="1"/>
  <c r="BH995" i="12" s="1"/>
  <c r="BR191" i="12"/>
  <c r="BS191" i="12" s="1"/>
  <c r="BT191" i="12" s="1"/>
  <c r="BX572" i="12"/>
  <c r="BY572" i="12" s="1"/>
  <c r="BZ572" i="12" s="1"/>
  <c r="CD600" i="12"/>
  <c r="CE600" i="12" s="1"/>
  <c r="CF600" i="12" s="1"/>
  <c r="BX1095" i="12"/>
  <c r="BY1095" i="12" s="1"/>
  <c r="BZ1095" i="12" s="1"/>
  <c r="BF125" i="12"/>
  <c r="BG125" i="12" s="1"/>
  <c r="BH125" i="12" s="1"/>
  <c r="BF1013" i="12"/>
  <c r="BG1013" i="12" s="1"/>
  <c r="BH1013" i="12" s="1"/>
  <c r="BX924" i="12"/>
  <c r="BY924" i="12" s="1"/>
  <c r="BZ924" i="12" s="1"/>
  <c r="BX213" i="12"/>
  <c r="BY213" i="12" s="1"/>
  <c r="BZ213" i="12" s="1"/>
  <c r="CD895" i="12"/>
  <c r="CE895" i="12" s="1"/>
  <c r="CF895" i="12" s="1"/>
  <c r="BF1002" i="12"/>
  <c r="BG1002" i="12" s="1"/>
  <c r="BH1002" i="12" s="1"/>
  <c r="CP283" i="12"/>
  <c r="CQ283" i="12" s="1"/>
  <c r="CR283" i="12" s="1"/>
  <c r="BR124" i="12"/>
  <c r="BS124" i="12" s="1"/>
  <c r="BT124" i="12" s="1"/>
  <c r="BX763" i="12"/>
  <c r="BY763" i="12" s="1"/>
  <c r="BZ763" i="12" s="1"/>
  <c r="BF110" i="12"/>
  <c r="BG110" i="12" s="1"/>
  <c r="BH110" i="12" s="1"/>
  <c r="BF459" i="12"/>
  <c r="BG459" i="12" s="1"/>
  <c r="BH459" i="12" s="1"/>
  <c r="BX761" i="12"/>
  <c r="BY761" i="12" s="1"/>
  <c r="BZ761" i="12" s="1"/>
  <c r="BL453" i="12"/>
  <c r="BM453" i="12" s="1"/>
  <c r="BN453" i="12" s="1"/>
  <c r="CP127" i="12"/>
  <c r="CQ127" i="12" s="1"/>
  <c r="CR127" i="12" s="1"/>
  <c r="BX358" i="12"/>
  <c r="BY358" i="12" s="1"/>
  <c r="BZ358" i="12" s="1"/>
  <c r="BF717" i="12"/>
  <c r="BG717" i="12" s="1"/>
  <c r="BH717" i="12" s="1"/>
  <c r="BX916" i="12"/>
  <c r="BY916" i="12" s="1"/>
  <c r="BZ916" i="12" s="1"/>
  <c r="BL326" i="12"/>
  <c r="BM326" i="12" s="1"/>
  <c r="BN326" i="12" s="1"/>
  <c r="BF895" i="12"/>
  <c r="BG895" i="12" s="1"/>
  <c r="BH895" i="12" s="1"/>
  <c r="CP495" i="12"/>
  <c r="CQ495" i="12" s="1"/>
  <c r="CR495" i="12" s="1"/>
  <c r="BF341" i="12"/>
  <c r="BG341" i="12" s="1"/>
  <c r="BH341" i="12" s="1"/>
  <c r="BF71" i="12"/>
  <c r="BG71" i="12" s="1"/>
  <c r="BH71" i="12" s="1"/>
  <c r="BF156" i="12"/>
  <c r="BG156" i="12" s="1"/>
  <c r="BH156" i="12" s="1"/>
  <c r="BR714" i="12"/>
  <c r="BS714" i="12" s="1"/>
  <c r="BT714" i="12" s="1"/>
  <c r="BX967" i="12"/>
  <c r="BY967" i="12" s="1"/>
  <c r="BZ967" i="12" s="1"/>
  <c r="BR256" i="12"/>
  <c r="BS256" i="12" s="1"/>
  <c r="BT256" i="12" s="1"/>
  <c r="BF747" i="12"/>
  <c r="BG747" i="12" s="1"/>
  <c r="BH747" i="12" s="1"/>
  <c r="BF467" i="12"/>
  <c r="BG467" i="12" s="1"/>
  <c r="BH467" i="12" s="1"/>
  <c r="CD1092" i="12"/>
  <c r="CE1092" i="12" s="1"/>
  <c r="CF1092" i="12" s="1"/>
  <c r="BF426" i="12"/>
  <c r="BG426" i="12" s="1"/>
  <c r="BH426" i="12" s="1"/>
  <c r="BF38" i="12"/>
  <c r="BG38" i="12" s="1"/>
  <c r="BH38" i="12" s="1"/>
  <c r="BF140" i="12"/>
  <c r="BG140" i="12" s="1"/>
  <c r="BH140" i="12" s="1"/>
  <c r="CP785" i="12"/>
  <c r="CQ785" i="12" s="1"/>
  <c r="CR785" i="12" s="1"/>
  <c r="BR238" i="12"/>
  <c r="BS238" i="12" s="1"/>
  <c r="BT238" i="12" s="1"/>
  <c r="BF650" i="12"/>
  <c r="BG650" i="12" s="1"/>
  <c r="BH650" i="12" s="1"/>
  <c r="BX515" i="12"/>
  <c r="BY515" i="12" s="1"/>
  <c r="BZ515" i="12" s="1"/>
  <c r="CP315" i="12"/>
  <c r="CQ315" i="12" s="1"/>
  <c r="CR315" i="12" s="1"/>
  <c r="BL1049" i="12"/>
  <c r="BM1049" i="12" s="1"/>
  <c r="BN1049" i="12" s="1"/>
  <c r="BL376" i="12"/>
  <c r="BM376" i="12" s="1"/>
  <c r="BN376" i="12" s="1"/>
  <c r="BF101" i="12"/>
  <c r="BG101" i="12" s="1"/>
  <c r="BH101" i="12" s="1"/>
  <c r="CP522" i="12"/>
  <c r="CQ522" i="12" s="1"/>
  <c r="CR522" i="12" s="1"/>
  <c r="CD829" i="12"/>
  <c r="CE829" i="12" s="1"/>
  <c r="CF829" i="12" s="1"/>
  <c r="BX323" i="12"/>
  <c r="BY323" i="12" s="1"/>
  <c r="BZ323" i="12" s="1"/>
  <c r="CP1110" i="12"/>
  <c r="CQ1110" i="12" s="1"/>
  <c r="CR1110" i="12" s="1"/>
  <c r="BL629" i="12"/>
  <c r="BM629" i="12" s="1"/>
  <c r="BN629" i="12" s="1"/>
  <c r="CD154" i="12"/>
  <c r="CE154" i="12" s="1"/>
  <c r="CF154" i="12" s="1"/>
  <c r="BX854" i="12"/>
  <c r="BY854" i="12" s="1"/>
  <c r="BZ854" i="12" s="1"/>
  <c r="BX1004" i="12"/>
  <c r="BY1004" i="12" s="1"/>
  <c r="BZ1004" i="12" s="1"/>
  <c r="CP823" i="12"/>
  <c r="CQ823" i="12" s="1"/>
  <c r="CR823" i="12" s="1"/>
  <c r="CD277" i="12"/>
  <c r="CE277" i="12" s="1"/>
  <c r="CF277" i="12" s="1"/>
  <c r="BF463" i="12"/>
  <c r="BG463" i="12" s="1"/>
  <c r="BH463" i="12" s="1"/>
  <c r="CJ407" i="12"/>
  <c r="CK407" i="12" s="1"/>
  <c r="CL407" i="12" s="1"/>
  <c r="BL400" i="12"/>
  <c r="BM400" i="12" s="1"/>
  <c r="BN400" i="12" s="1"/>
  <c r="CJ281" i="12"/>
  <c r="CK281" i="12" s="1"/>
  <c r="CL281" i="12" s="1"/>
  <c r="BR765" i="12"/>
  <c r="BS765" i="12" s="1"/>
  <c r="BT765" i="12" s="1"/>
  <c r="BF159" i="12"/>
  <c r="BG159" i="12" s="1"/>
  <c r="BH159" i="12" s="1"/>
  <c r="BX1037" i="12"/>
  <c r="BY1037" i="12" s="1"/>
  <c r="BZ1037" i="12" s="1"/>
  <c r="BR590" i="12"/>
  <c r="BS590" i="12" s="1"/>
  <c r="BT590" i="12" s="1"/>
  <c r="CP77" i="12"/>
  <c r="CQ77" i="12" s="1"/>
  <c r="CR77" i="12" s="1"/>
  <c r="BR703" i="12"/>
  <c r="BS703" i="12" s="1"/>
  <c r="BT703" i="12" s="1"/>
  <c r="BL824" i="12"/>
  <c r="BM824" i="12" s="1"/>
  <c r="BN824" i="12" s="1"/>
  <c r="BR129" i="12"/>
  <c r="BS129" i="12" s="1"/>
  <c r="BT129" i="12" s="1"/>
  <c r="CP106" i="12"/>
  <c r="CQ106" i="12" s="1"/>
  <c r="CR106" i="12" s="1"/>
  <c r="BL584" i="12"/>
  <c r="BM584" i="12" s="1"/>
  <c r="BN584" i="12" s="1"/>
  <c r="BF548" i="12"/>
  <c r="BG548" i="12" s="1"/>
  <c r="BH548" i="12" s="1"/>
  <c r="CP924" i="12"/>
  <c r="CQ924" i="12" s="1"/>
  <c r="CR924" i="12" s="1"/>
  <c r="CP763" i="12"/>
  <c r="CQ763" i="12" s="1"/>
  <c r="CR763" i="12" s="1"/>
  <c r="BR479" i="12"/>
  <c r="BS479" i="12" s="1"/>
  <c r="BT479" i="12" s="1"/>
  <c r="CP568" i="12"/>
  <c r="CQ568" i="12" s="1"/>
  <c r="CR568" i="12" s="1"/>
  <c r="CD455" i="12"/>
  <c r="CE455" i="12" s="1"/>
  <c r="CF455" i="12" s="1"/>
  <c r="CD218" i="12"/>
  <c r="CE218" i="12" s="1"/>
  <c r="CF218" i="12" s="1"/>
  <c r="CJ77" i="12"/>
  <c r="CK77" i="12" s="1"/>
  <c r="CL77" i="12" s="1"/>
  <c r="CP1090" i="12"/>
  <c r="CQ1090" i="12" s="1"/>
  <c r="CR1090" i="12" s="1"/>
  <c r="CJ110" i="12"/>
  <c r="CK110" i="12" s="1"/>
  <c r="CL110" i="12" s="1"/>
  <c r="CJ836" i="12"/>
  <c r="CK836" i="12" s="1"/>
  <c r="CL836" i="12" s="1"/>
  <c r="BR412" i="12"/>
  <c r="BS412" i="12" s="1"/>
  <c r="BT412" i="12" s="1"/>
  <c r="CP244" i="12"/>
  <c r="CQ244" i="12" s="1"/>
  <c r="CR244" i="12" s="1"/>
  <c r="BF287" i="12"/>
  <c r="BG287" i="12" s="1"/>
  <c r="BH287" i="12" s="1"/>
  <c r="CD817" i="12"/>
  <c r="CE817" i="12" s="1"/>
  <c r="CF817" i="12" s="1"/>
  <c r="CP799" i="12"/>
  <c r="CQ799" i="12" s="1"/>
  <c r="CR799" i="12" s="1"/>
  <c r="BL1003" i="12"/>
  <c r="BM1003" i="12" s="1"/>
  <c r="BN1003" i="12" s="1"/>
  <c r="BL253" i="12"/>
  <c r="BM253" i="12" s="1"/>
  <c r="BN253" i="12" s="1"/>
  <c r="BR1072" i="12"/>
  <c r="BS1072" i="12" s="1"/>
  <c r="BT1072" i="12" s="1"/>
  <c r="CP345" i="12"/>
  <c r="CQ345" i="12" s="1"/>
  <c r="CR345" i="12" s="1"/>
  <c r="BR106" i="12"/>
  <c r="BS106" i="12" s="1"/>
  <c r="BT106" i="12" s="1"/>
  <c r="BL1015" i="12"/>
  <c r="BM1015" i="12" s="1"/>
  <c r="BN1015" i="12" s="1"/>
  <c r="BF610" i="12"/>
  <c r="BG610" i="12" s="1"/>
  <c r="BH610" i="12" s="1"/>
  <c r="BF755" i="12"/>
  <c r="BG755" i="12" s="1"/>
  <c r="BH755" i="12" s="1"/>
  <c r="BF167" i="12"/>
  <c r="BG167" i="12" s="1"/>
  <c r="BH167" i="12" s="1"/>
  <c r="BF541" i="12"/>
  <c r="BG541" i="12" s="1"/>
  <c r="BH541" i="12" s="1"/>
  <c r="CP902" i="12"/>
  <c r="CQ902" i="12" s="1"/>
  <c r="CR902" i="12" s="1"/>
  <c r="BR519" i="12"/>
  <c r="BS519" i="12" s="1"/>
  <c r="BT519" i="12" s="1"/>
  <c r="CJ913" i="12"/>
  <c r="CK913" i="12" s="1"/>
  <c r="CL913" i="12" s="1"/>
  <c r="BF1032" i="12"/>
  <c r="BG1032" i="12" s="1"/>
  <c r="BH1032" i="12" s="1"/>
  <c r="BL325" i="12"/>
  <c r="BM325" i="12" s="1"/>
  <c r="BN325" i="12" s="1"/>
  <c r="CD462" i="12"/>
  <c r="CE462" i="12" s="1"/>
  <c r="CF462" i="12" s="1"/>
  <c r="BF1081" i="12"/>
  <c r="BG1081" i="12" s="1"/>
  <c r="BH1081" i="12" s="1"/>
  <c r="CJ927" i="12"/>
  <c r="CK927" i="12" s="1"/>
  <c r="CL927" i="12" s="1"/>
  <c r="BF556" i="12"/>
  <c r="BG556" i="12" s="1"/>
  <c r="BH556" i="12" s="1"/>
  <c r="CJ688" i="12"/>
  <c r="CK688" i="12" s="1"/>
  <c r="CL688" i="12" s="1"/>
  <c r="BX788" i="12"/>
  <c r="BY788" i="12" s="1"/>
  <c r="BZ788" i="12" s="1"/>
  <c r="CJ887" i="12"/>
  <c r="CK887" i="12" s="1"/>
  <c r="CL887" i="12" s="1"/>
  <c r="BX343" i="12"/>
  <c r="BY343" i="12" s="1"/>
  <c r="BZ343" i="12" s="1"/>
  <c r="CP815" i="12"/>
  <c r="CQ815" i="12" s="1"/>
  <c r="CR815" i="12" s="1"/>
  <c r="BF392" i="12"/>
  <c r="BG392" i="12" s="1"/>
  <c r="BH392" i="12" s="1"/>
  <c r="BL362" i="12"/>
  <c r="BM362" i="12" s="1"/>
  <c r="BN362" i="12" s="1"/>
  <c r="BF199" i="12"/>
  <c r="BG199" i="12" s="1"/>
  <c r="BH199" i="12" s="1"/>
  <c r="BX1041" i="12"/>
  <c r="BY1041" i="12" s="1"/>
  <c r="BZ1041" i="12" s="1"/>
  <c r="BX991" i="12"/>
  <c r="BY991" i="12" s="1"/>
  <c r="BZ991" i="12" s="1"/>
  <c r="CJ223" i="12"/>
  <c r="CK223" i="12" s="1"/>
  <c r="CL223" i="12" s="1"/>
  <c r="BF187" i="12"/>
  <c r="BG187" i="12" s="1"/>
  <c r="BH187" i="12" s="1"/>
  <c r="BL405" i="12"/>
  <c r="BM405" i="12" s="1"/>
  <c r="BN405" i="12" s="1"/>
  <c r="CD61" i="12"/>
  <c r="CE61" i="12" s="1"/>
  <c r="CF61" i="12" s="1"/>
  <c r="BL185" i="12"/>
  <c r="BM185" i="12" s="1"/>
  <c r="BN185" i="12" s="1"/>
  <c r="BF833" i="12"/>
  <c r="BG833" i="12" s="1"/>
  <c r="BH833" i="12" s="1"/>
  <c r="CD137" i="12"/>
  <c r="CE137" i="12" s="1"/>
  <c r="CF137" i="12" s="1"/>
  <c r="BX507" i="12"/>
  <c r="BY507" i="12" s="1"/>
  <c r="BZ507" i="12" s="1"/>
  <c r="BF898" i="12"/>
  <c r="BG898" i="12" s="1"/>
  <c r="BH898" i="12" s="1"/>
  <c r="BF748" i="12"/>
  <c r="BG748" i="12" s="1"/>
  <c r="BH748" i="12" s="1"/>
  <c r="BR136" i="12"/>
  <c r="BS136" i="12" s="1"/>
  <c r="BT136" i="12" s="1"/>
  <c r="CP783" i="12"/>
  <c r="CQ783" i="12" s="1"/>
  <c r="CR783" i="12" s="1"/>
  <c r="BF482" i="12"/>
  <c r="BG482" i="12" s="1"/>
  <c r="BH482" i="12" s="1"/>
  <c r="CP117" i="12"/>
  <c r="CQ117" i="12" s="1"/>
  <c r="CR117" i="12" s="1"/>
  <c r="BF606" i="12"/>
  <c r="BG606" i="12" s="1"/>
  <c r="BH606" i="12" s="1"/>
  <c r="CP930" i="12"/>
  <c r="CQ930" i="12" s="1"/>
  <c r="CR930" i="12" s="1"/>
  <c r="BF562" i="12"/>
  <c r="BG562" i="12" s="1"/>
  <c r="BH562" i="12" s="1"/>
  <c r="BF342" i="12"/>
  <c r="BG342" i="12" s="1"/>
  <c r="BH342" i="12" s="1"/>
  <c r="CP101" i="12"/>
  <c r="CQ101" i="12" s="1"/>
  <c r="CR101" i="12" s="1"/>
  <c r="CD252" i="12"/>
  <c r="CE252" i="12" s="1"/>
  <c r="CF252" i="12" s="1"/>
  <c r="BX1025" i="12"/>
  <c r="BY1025" i="12" s="1"/>
  <c r="BZ1025" i="12" s="1"/>
  <c r="BL1101" i="12"/>
  <c r="BM1101" i="12" s="1"/>
  <c r="BN1101" i="12" s="1"/>
  <c r="BR327" i="12"/>
  <c r="BS327" i="12" s="1"/>
  <c r="BT327" i="12" s="1"/>
  <c r="CP1022" i="12"/>
  <c r="CQ1022" i="12" s="1"/>
  <c r="CR1022" i="12" s="1"/>
  <c r="CD493" i="12"/>
  <c r="CE493" i="12" s="1"/>
  <c r="CF493" i="12" s="1"/>
  <c r="CP1114" i="12"/>
  <c r="CQ1114" i="12" s="1"/>
  <c r="CR1114" i="12" s="1"/>
  <c r="BX466" i="12"/>
  <c r="BY466" i="12" s="1"/>
  <c r="BZ466" i="12" s="1"/>
  <c r="CD106" i="12"/>
  <c r="CE106" i="12" s="1"/>
  <c r="CF106" i="12" s="1"/>
  <c r="CD171" i="12"/>
  <c r="CE171" i="12" s="1"/>
  <c r="CF171" i="12" s="1"/>
  <c r="BF869" i="12"/>
  <c r="BG869" i="12" s="1"/>
  <c r="BH869" i="12" s="1"/>
  <c r="CJ95" i="12"/>
  <c r="CK95" i="12" s="1"/>
  <c r="CL95" i="12" s="1"/>
  <c r="BL826" i="12"/>
  <c r="BM826" i="12" s="1"/>
  <c r="BN826" i="12" s="1"/>
  <c r="BF52" i="12"/>
  <c r="BG52" i="12" s="1"/>
  <c r="BH52" i="12" s="1"/>
  <c r="BL333" i="12"/>
  <c r="BM333" i="12" s="1"/>
  <c r="BN333" i="12" s="1"/>
  <c r="BF736" i="12"/>
  <c r="BG736" i="12" s="1"/>
  <c r="BH736" i="12" s="1"/>
  <c r="BF385" i="12"/>
  <c r="BG385" i="12" s="1"/>
  <c r="BH385" i="12" s="1"/>
  <c r="BF102" i="12"/>
  <c r="BG102" i="12" s="1"/>
  <c r="BH102" i="12" s="1"/>
  <c r="CP701" i="12"/>
  <c r="CQ701" i="12" s="1"/>
  <c r="CR701" i="12" s="1"/>
  <c r="CJ920" i="12"/>
  <c r="CK920" i="12" s="1"/>
  <c r="CL920" i="12" s="1"/>
  <c r="CP355" i="12"/>
  <c r="CQ355" i="12" s="1"/>
  <c r="CR355" i="12" s="1"/>
  <c r="BX907" i="12"/>
  <c r="BY907" i="12" s="1"/>
  <c r="BZ907" i="12" s="1"/>
  <c r="BF638" i="12"/>
  <c r="BG638" i="12" s="1"/>
  <c r="BH638" i="12" s="1"/>
  <c r="BF414" i="12"/>
  <c r="BG414" i="12" s="1"/>
  <c r="BH414" i="12" s="1"/>
  <c r="BR89" i="12"/>
  <c r="BS89" i="12" s="1"/>
  <c r="BT89" i="12" s="1"/>
  <c r="BX1012" i="12"/>
  <c r="BY1012" i="12" s="1"/>
  <c r="BZ1012" i="12" s="1"/>
  <c r="BR849" i="12"/>
  <c r="BS849" i="12" s="1"/>
  <c r="BT849" i="12" s="1"/>
  <c r="BX448" i="12"/>
  <c r="BY448" i="12" s="1"/>
  <c r="BZ448" i="12" s="1"/>
  <c r="BF20" i="12"/>
  <c r="BG20" i="12" s="1"/>
  <c r="BH20" i="12" s="1"/>
  <c r="CP415" i="12"/>
  <c r="CQ415" i="12" s="1"/>
  <c r="CR415" i="12" s="1"/>
  <c r="BX1101" i="12"/>
  <c r="BY1101" i="12" s="1"/>
  <c r="BZ1101" i="12" s="1"/>
  <c r="CJ288" i="12"/>
  <c r="CK288" i="12" s="1"/>
  <c r="CL288" i="12" s="1"/>
  <c r="BL350" i="12"/>
  <c r="BM350" i="12" s="1"/>
  <c r="BN350" i="12" s="1"/>
  <c r="CD357" i="12"/>
  <c r="CE357" i="12" s="1"/>
  <c r="CF357" i="12" s="1"/>
  <c r="BR239" i="12"/>
  <c r="BS239" i="12" s="1"/>
  <c r="BT239" i="12" s="1"/>
  <c r="BF584" i="12"/>
  <c r="BG584" i="12" s="1"/>
  <c r="BH584" i="12" s="1"/>
  <c r="BL251" i="12"/>
  <c r="BM251" i="12" s="1"/>
  <c r="BN251" i="12" s="1"/>
  <c r="CJ759" i="12"/>
  <c r="CK759" i="12" s="1"/>
  <c r="CL759" i="12" s="1"/>
  <c r="CJ279" i="12"/>
  <c r="CK279" i="12" s="1"/>
  <c r="CL279" i="12" s="1"/>
  <c r="BR570" i="12"/>
  <c r="BS570" i="12" s="1"/>
  <c r="BT570" i="12" s="1"/>
  <c r="CD911" i="12"/>
  <c r="CE911" i="12" s="1"/>
  <c r="CF911" i="12" s="1"/>
  <c r="CJ8" i="12"/>
  <c r="CK8" i="12" s="1"/>
  <c r="CL8" i="12" s="1"/>
  <c r="BX710" i="12"/>
  <c r="BY710" i="12" s="1"/>
  <c r="BZ710" i="12" s="1"/>
  <c r="BX295" i="12"/>
  <c r="BY295" i="12" s="1"/>
  <c r="BZ295" i="12" s="1"/>
  <c r="CD799" i="12"/>
  <c r="CE799" i="12" s="1"/>
  <c r="CF799" i="12" s="1"/>
  <c r="CP192" i="12"/>
  <c r="CQ192" i="12" s="1"/>
  <c r="CR192" i="12" s="1"/>
  <c r="BX1021" i="12"/>
  <c r="BY1021" i="12" s="1"/>
  <c r="BZ1021" i="12" s="1"/>
  <c r="CP109" i="12"/>
  <c r="CQ109" i="12" s="1"/>
  <c r="CR109" i="12" s="1"/>
  <c r="CP773" i="12"/>
  <c r="CQ773" i="12" s="1"/>
  <c r="CR773" i="12" s="1"/>
  <c r="BR600" i="12"/>
  <c r="BS600" i="12" s="1"/>
  <c r="BT600" i="12" s="1"/>
  <c r="BX341" i="12"/>
  <c r="BY341" i="12" s="1"/>
  <c r="BZ341" i="12" s="1"/>
  <c r="CD572" i="12"/>
  <c r="CE572" i="12" s="1"/>
  <c r="CF572" i="12" s="1"/>
  <c r="BF331" i="12"/>
  <c r="BG331" i="12" s="1"/>
  <c r="BH331" i="12" s="1"/>
  <c r="BL759" i="12"/>
  <c r="BM759" i="12" s="1"/>
  <c r="BN759" i="12" s="1"/>
  <c r="CD317" i="12"/>
  <c r="CE317" i="12" s="1"/>
  <c r="CF317" i="12" s="1"/>
  <c r="BF1040" i="12"/>
  <c r="BG1040" i="12" s="1"/>
  <c r="BH1040" i="12" s="1"/>
  <c r="BR717" i="12"/>
  <c r="BS717" i="12" s="1"/>
  <c r="BT717" i="12" s="1"/>
  <c r="CJ227" i="12"/>
  <c r="CK227" i="12" s="1"/>
  <c r="CL227" i="12" s="1"/>
  <c r="BF8" i="12"/>
  <c r="BG8" i="12" s="1"/>
  <c r="BH8" i="12" s="1"/>
  <c r="BF364" i="12"/>
  <c r="BG364" i="12" s="1"/>
  <c r="BH364" i="12" s="1"/>
  <c r="CJ804" i="12"/>
  <c r="CK804" i="12" s="1"/>
  <c r="CL804" i="12" s="1"/>
  <c r="BF241" i="12"/>
  <c r="BG241" i="12" s="1"/>
  <c r="BH241" i="12" s="1"/>
  <c r="BR224" i="12"/>
  <c r="BS224" i="12" s="1"/>
  <c r="BT224" i="12" s="1"/>
  <c r="BX1073" i="12"/>
  <c r="BY1073" i="12" s="1"/>
  <c r="BZ1073" i="12" s="1"/>
  <c r="BF801" i="12"/>
  <c r="BG801" i="12" s="1"/>
  <c r="BH801" i="12" s="1"/>
  <c r="BR364" i="12"/>
  <c r="BS364" i="12" s="1"/>
  <c r="BT364" i="12" s="1"/>
  <c r="CP17" i="12"/>
  <c r="CQ17" i="12" s="1"/>
  <c r="CR17" i="12" s="1"/>
  <c r="CJ152" i="12"/>
  <c r="CK152" i="12" s="1"/>
  <c r="CL152" i="12" s="1"/>
  <c r="CJ591" i="12"/>
  <c r="CK591" i="12" s="1"/>
  <c r="CL591" i="12" s="1"/>
  <c r="CP849" i="12"/>
  <c r="CQ849" i="12" s="1"/>
  <c r="CR849" i="12" s="1"/>
  <c r="BF1030" i="12"/>
  <c r="BG1030" i="12" s="1"/>
  <c r="BH1030" i="12" s="1"/>
  <c r="BF570" i="12"/>
  <c r="BG570" i="12" s="1"/>
  <c r="BH570" i="12" s="1"/>
  <c r="BR837" i="12"/>
  <c r="BS837" i="12" s="1"/>
  <c r="BT837" i="12" s="1"/>
  <c r="BX1047" i="12"/>
  <c r="BY1047" i="12" s="1"/>
  <c r="BZ1047" i="12" s="1"/>
  <c r="BL34" i="12"/>
  <c r="BM34" i="12" s="1"/>
  <c r="BN34" i="12" s="1"/>
  <c r="BF1058" i="12"/>
  <c r="BG1058" i="12" s="1"/>
  <c r="BH1058" i="12" s="1"/>
  <c r="BF608" i="12"/>
  <c r="BG608" i="12" s="1"/>
  <c r="BH608" i="12" s="1"/>
  <c r="CJ1021" i="12"/>
  <c r="CK1021" i="12" s="1"/>
  <c r="CL1021" i="12" s="1"/>
  <c r="BL918" i="12"/>
  <c r="BM918" i="12" s="1"/>
  <c r="BN918" i="12" s="1"/>
  <c r="CJ206" i="12"/>
  <c r="CK206" i="12" s="1"/>
  <c r="CL206" i="12" s="1"/>
  <c r="CP362" i="12"/>
  <c r="CQ362" i="12" s="1"/>
  <c r="CR362" i="12" s="1"/>
  <c r="BF176" i="12"/>
  <c r="BG176" i="12" s="1"/>
  <c r="BH176" i="12" s="1"/>
  <c r="CJ1057" i="12"/>
  <c r="CK1057" i="12" s="1"/>
  <c r="CL1057" i="12" s="1"/>
  <c r="BF350" i="12"/>
  <c r="BG350" i="12" s="1"/>
  <c r="BH350" i="12" s="1"/>
  <c r="CP258" i="12"/>
  <c r="CQ258" i="12" s="1"/>
  <c r="CR258" i="12" s="1"/>
  <c r="BF423" i="12"/>
  <c r="BG423" i="12" s="1"/>
  <c r="BH423" i="12" s="1"/>
  <c r="CP335" i="12"/>
  <c r="CQ335" i="12" s="1"/>
  <c r="CR335" i="12" s="1"/>
  <c r="CD124" i="12"/>
  <c r="CE124" i="12" s="1"/>
  <c r="CF124" i="12" s="1"/>
  <c r="BF640" i="12"/>
  <c r="BG640" i="12" s="1"/>
  <c r="BH640" i="12" s="1"/>
  <c r="CJ169" i="12"/>
  <c r="CK169" i="12" s="1"/>
  <c r="CL169" i="12" s="1"/>
  <c r="CJ335" i="12"/>
  <c r="CK335" i="12" s="1"/>
  <c r="CL335" i="12" s="1"/>
  <c r="BF1102" i="12"/>
  <c r="BG1102" i="12" s="1"/>
  <c r="BH1102" i="12" s="1"/>
  <c r="BF168" i="12"/>
  <c r="BG168" i="12" s="1"/>
  <c r="BH168" i="12" s="1"/>
  <c r="CJ535" i="12"/>
  <c r="CK535" i="12" s="1"/>
  <c r="CL535" i="12" s="1"/>
  <c r="CP855" i="12"/>
  <c r="CQ855" i="12" s="1"/>
  <c r="CR855" i="12" s="1"/>
  <c r="BX167" i="12"/>
  <c r="BY167" i="12" s="1"/>
  <c r="BZ167" i="12" s="1"/>
  <c r="BF133" i="12"/>
  <c r="BG133" i="12" s="1"/>
  <c r="BH133" i="12" s="1"/>
  <c r="BF1076" i="12"/>
  <c r="BG1076" i="12" s="1"/>
  <c r="BH1076" i="12" s="1"/>
  <c r="BL288" i="12"/>
  <c r="BM288" i="12" s="1"/>
  <c r="BN288" i="12" s="1"/>
  <c r="CP254" i="12"/>
  <c r="CQ254" i="12" s="1"/>
  <c r="CR254" i="12" s="1"/>
  <c r="BL1089" i="12"/>
  <c r="BM1089" i="12" s="1"/>
  <c r="BN1089" i="12" s="1"/>
  <c r="BR845" i="12"/>
  <c r="BS845" i="12" s="1"/>
  <c r="BT845" i="12" s="1"/>
  <c r="CD811" i="12"/>
  <c r="CE811" i="12" s="1"/>
  <c r="CF811" i="12" s="1"/>
  <c r="BF439" i="12"/>
  <c r="BG439" i="12" s="1"/>
  <c r="BH439" i="12" s="1"/>
  <c r="CD773" i="12"/>
  <c r="CE773" i="12" s="1"/>
  <c r="CF773" i="12" s="1"/>
  <c r="CP184" i="12"/>
  <c r="CQ184" i="12" s="1"/>
  <c r="CR184" i="12" s="1"/>
  <c r="BL1057" i="12"/>
  <c r="BM1057" i="12" s="1"/>
  <c r="BN1057" i="12" s="1"/>
  <c r="BF333" i="12"/>
  <c r="BG333" i="12" s="1"/>
  <c r="BH333" i="12" s="1"/>
  <c r="CD69" i="12"/>
  <c r="CE69" i="12" s="1"/>
  <c r="CF69" i="12" s="1"/>
  <c r="CP556" i="12"/>
  <c r="CQ556" i="12" s="1"/>
  <c r="CR556" i="12" s="1"/>
  <c r="BF1078" i="12"/>
  <c r="BG1078" i="12" s="1"/>
  <c r="BH1078" i="12" s="1"/>
  <c r="BX522" i="12"/>
  <c r="BY522" i="12" s="1"/>
  <c r="BZ522" i="12" s="1"/>
  <c r="BX232" i="12"/>
  <c r="BY232" i="12" s="1"/>
  <c r="BZ232" i="12" s="1"/>
  <c r="CJ239" i="12"/>
  <c r="CK239" i="12" s="1"/>
  <c r="CL239" i="12" s="1"/>
  <c r="BX900" i="12"/>
  <c r="BY900" i="12" s="1"/>
  <c r="BZ900" i="12" s="1"/>
  <c r="BF137" i="12"/>
  <c r="BG137" i="12" s="1"/>
  <c r="BH137" i="12" s="1"/>
  <c r="BF924" i="12"/>
  <c r="BG924" i="12" s="1"/>
  <c r="BH924" i="12" s="1"/>
  <c r="BX83" i="12"/>
  <c r="BY83" i="12" s="1"/>
  <c r="BZ83" i="12" s="1"/>
  <c r="CP441" i="12"/>
  <c r="CQ441" i="12" s="1"/>
  <c r="CR441" i="12" s="1"/>
  <c r="CJ195" i="12"/>
  <c r="CK195" i="12" s="1"/>
  <c r="CL195" i="12" s="1"/>
  <c r="CD475" i="12"/>
  <c r="CE475" i="12" s="1"/>
  <c r="CF475" i="12" s="1"/>
  <c r="BL181" i="12"/>
  <c r="BM181" i="12" s="1"/>
  <c r="BN181" i="12" s="1"/>
  <c r="BX745" i="12"/>
  <c r="BY745" i="12" s="1"/>
  <c r="BZ745" i="12" s="1"/>
  <c r="CJ46" i="12"/>
  <c r="CK46" i="12" s="1"/>
  <c r="CL46" i="12" s="1"/>
  <c r="BR552" i="12"/>
  <c r="BS552" i="12" s="1"/>
  <c r="BT552" i="12" s="1"/>
  <c r="BL1095" i="12"/>
  <c r="BM1095" i="12" s="1"/>
  <c r="BN1095" i="12" s="1"/>
  <c r="BF1006" i="12"/>
  <c r="BG1006" i="12" s="1"/>
  <c r="BH1006" i="12" s="1"/>
  <c r="CJ515" i="12"/>
  <c r="CK515" i="12" s="1"/>
  <c r="CL515" i="12" s="1"/>
  <c r="BL108" i="12"/>
  <c r="BM108" i="12" s="1"/>
  <c r="BN108" i="12" s="1"/>
  <c r="BL1107" i="12"/>
  <c r="BM1107" i="12" s="1"/>
  <c r="BN1107" i="12" s="1"/>
  <c r="CJ1055" i="12"/>
  <c r="CK1055" i="12" s="1"/>
  <c r="CL1055" i="12" s="1"/>
  <c r="BX697" i="12"/>
  <c r="BY697" i="12" s="1"/>
  <c r="BZ697" i="12" s="1"/>
  <c r="CJ29" i="12"/>
  <c r="CK29" i="12" s="1"/>
  <c r="CL29" i="12" s="1"/>
  <c r="BR423" i="12"/>
  <c r="BS423" i="12" s="1"/>
  <c r="BT423" i="12" s="1"/>
  <c r="CJ1119" i="12"/>
  <c r="CK1119" i="12" s="1"/>
  <c r="CL1119" i="12" s="1"/>
  <c r="BF390" i="12"/>
  <c r="BG390" i="12" s="1"/>
  <c r="BH390" i="12" s="1"/>
  <c r="BF358" i="12"/>
  <c r="BG358" i="12" s="1"/>
  <c r="BH358" i="12" s="1"/>
  <c r="CJ439" i="12"/>
  <c r="CK439" i="12" s="1"/>
  <c r="CL439" i="12" s="1"/>
  <c r="BF526" i="12"/>
  <c r="BG526" i="12" s="1"/>
  <c r="BH526" i="12" s="1"/>
  <c r="BF674" i="12"/>
  <c r="BG674" i="12" s="1"/>
  <c r="BH674" i="12" s="1"/>
  <c r="BR390" i="12"/>
  <c r="BS390" i="12" s="1"/>
  <c r="BT390" i="12" s="1"/>
  <c r="CD237" i="12"/>
  <c r="CE237" i="12" s="1"/>
  <c r="CF237" i="12" s="1"/>
  <c r="CD606" i="12"/>
  <c r="CE606" i="12" s="1"/>
  <c r="CF606" i="12" s="1"/>
  <c r="CD272" i="12"/>
  <c r="CE272" i="12" s="1"/>
  <c r="CF272" i="12" s="1"/>
  <c r="CD819" i="12"/>
  <c r="CE819" i="12" s="1"/>
  <c r="CF819" i="12" s="1"/>
  <c r="CP238" i="12"/>
  <c r="CQ238" i="12" s="1"/>
  <c r="CR238" i="12" s="1"/>
  <c r="BR809" i="12"/>
  <c r="BS809" i="12" s="1"/>
  <c r="BT809" i="12" s="1"/>
  <c r="BF219" i="12"/>
  <c r="BG219" i="12" s="1"/>
  <c r="BH219" i="12" s="1"/>
  <c r="BF795" i="12"/>
  <c r="BG795" i="12" s="1"/>
  <c r="BH795" i="12" s="1"/>
  <c r="CD630" i="12"/>
  <c r="CE630" i="12" s="1"/>
  <c r="CF630" i="12" s="1"/>
  <c r="BL309" i="12"/>
  <c r="BM309" i="12" s="1"/>
  <c r="BN309" i="12" s="1"/>
  <c r="CP839" i="12"/>
  <c r="CQ839" i="12" s="1"/>
  <c r="CR839" i="12" s="1"/>
  <c r="BF238" i="12"/>
  <c r="BG238" i="12" s="1"/>
  <c r="BH238" i="12" s="1"/>
  <c r="BR926" i="12"/>
  <c r="BS926" i="12" s="1"/>
  <c r="BT926" i="12" s="1"/>
  <c r="BL380" i="12"/>
  <c r="BM380" i="12" s="1"/>
  <c r="BN380" i="12" s="1"/>
  <c r="BL99" i="12"/>
  <c r="BM99" i="12" s="1"/>
  <c r="BN99" i="12" s="1"/>
  <c r="CJ211" i="12"/>
  <c r="CK211" i="12" s="1"/>
  <c r="CL211" i="12" s="1"/>
  <c r="CP710" i="12"/>
  <c r="CQ710" i="12" s="1"/>
  <c r="CR710" i="12" s="1"/>
  <c r="BX197" i="12"/>
  <c r="BY197" i="12" s="1"/>
  <c r="BZ197" i="12" s="1"/>
  <c r="CJ1073" i="12"/>
  <c r="CK1073" i="12" s="1"/>
  <c r="CL1073" i="12" s="1"/>
  <c r="CJ81" i="12"/>
  <c r="CK81" i="12" s="1"/>
  <c r="CL81" i="12" s="1"/>
  <c r="CD128" i="12"/>
  <c r="CE128" i="12" s="1"/>
  <c r="CF128" i="12" s="1"/>
  <c r="CJ179" i="12"/>
  <c r="CK179" i="12" s="1"/>
  <c r="CL179" i="12" s="1"/>
  <c r="BF50" i="12"/>
  <c r="BG50" i="12" s="1"/>
  <c r="BH50" i="12" s="1"/>
  <c r="CD513" i="12"/>
  <c r="CE513" i="12" s="1"/>
  <c r="CF513" i="12" s="1"/>
  <c r="CD346" i="12"/>
  <c r="CE346" i="12" s="1"/>
  <c r="CF346" i="12" s="1"/>
  <c r="BX310" i="12"/>
  <c r="BY310" i="12" s="1"/>
  <c r="BZ310" i="12" s="1"/>
  <c r="BX1109" i="12"/>
  <c r="BY1109" i="12" s="1"/>
  <c r="BZ1109" i="12" s="1"/>
  <c r="CD117" i="12"/>
  <c r="CE117" i="12" s="1"/>
  <c r="CF117" i="12" s="1"/>
  <c r="BX36" i="12"/>
  <c r="BY36" i="12" s="1"/>
  <c r="BZ36" i="12" s="1"/>
  <c r="BL721" i="12"/>
  <c r="BM721" i="12" s="1"/>
  <c r="BN721" i="12" s="1"/>
  <c r="BR222" i="12"/>
  <c r="BS222" i="12" s="1"/>
  <c r="BT222" i="12" s="1"/>
  <c r="BX767" i="12"/>
  <c r="BY767" i="12" s="1"/>
  <c r="BZ767" i="12" s="1"/>
  <c r="BX743" i="12"/>
  <c r="BY743" i="12" s="1"/>
  <c r="BZ743" i="12" s="1"/>
  <c r="BX288" i="12"/>
  <c r="BY288" i="12" s="1"/>
  <c r="BZ288" i="12" s="1"/>
  <c r="BL1029" i="12"/>
  <c r="BM1029" i="12" s="1"/>
  <c r="BN1029" i="12" s="1"/>
  <c r="BF400" i="12"/>
  <c r="BG400" i="12" s="1"/>
  <c r="BH400" i="12" s="1"/>
  <c r="BL392" i="12"/>
  <c r="BM392" i="12" s="1"/>
  <c r="BN392" i="12" s="1"/>
  <c r="BR379" i="12"/>
  <c r="BS379" i="12" s="1"/>
  <c r="BT379" i="12" s="1"/>
  <c r="CP272" i="12"/>
  <c r="CQ272" i="12" s="1"/>
  <c r="CR272" i="12" s="1"/>
  <c r="CP297" i="12"/>
  <c r="CQ297" i="12" s="1"/>
  <c r="CR297" i="12" s="1"/>
  <c r="CJ880" i="12"/>
  <c r="CK880" i="12" s="1"/>
  <c r="CL880" i="12" s="1"/>
  <c r="BF335" i="12"/>
  <c r="BG335" i="12" s="1"/>
  <c r="BH335" i="12" s="1"/>
  <c r="CD552" i="12"/>
  <c r="CE552" i="12" s="1"/>
  <c r="CF552" i="12" s="1"/>
  <c r="BR548" i="12"/>
  <c r="BS548" i="12" s="1"/>
  <c r="BT548" i="12" s="1"/>
  <c r="CJ125" i="12"/>
  <c r="CK125" i="12" s="1"/>
  <c r="CL125" i="12" s="1"/>
  <c r="BL393" i="12"/>
  <c r="BM393" i="12" s="1"/>
  <c r="BN393" i="12" s="1"/>
  <c r="BX535" i="12"/>
  <c r="BY535" i="12" s="1"/>
  <c r="BZ535" i="12" s="1"/>
  <c r="BF975" i="12"/>
  <c r="BG975" i="12" s="1"/>
  <c r="BH975" i="12" s="1"/>
  <c r="BX244" i="12"/>
  <c r="BY244" i="12" s="1"/>
  <c r="BZ244" i="12" s="1"/>
  <c r="CD569" i="12"/>
  <c r="CE569" i="12" s="1"/>
  <c r="CF569" i="12" s="1"/>
  <c r="BX995" i="12"/>
  <c r="BY995" i="12" s="1"/>
  <c r="BZ995" i="12" s="1"/>
  <c r="BF205" i="12"/>
  <c r="BG205" i="12" s="1"/>
  <c r="BH205" i="12" s="1"/>
  <c r="BL383" i="12"/>
  <c r="BM383" i="12" s="1"/>
  <c r="BN383" i="12" s="1"/>
  <c r="BX1013" i="12"/>
  <c r="BY1013" i="12" s="1"/>
  <c r="BZ1013" i="12" s="1"/>
  <c r="BX315" i="12"/>
  <c r="BY315" i="12" s="1"/>
  <c r="BZ315" i="12" s="1"/>
  <c r="BF277" i="12"/>
  <c r="BG277" i="12" s="1"/>
  <c r="BH277" i="12" s="1"/>
  <c r="BF354" i="12"/>
  <c r="BG354" i="12" s="1"/>
  <c r="BH354" i="12" s="1"/>
  <c r="BL954" i="12"/>
  <c r="BM954" i="12" s="1"/>
  <c r="BN954" i="12" s="1"/>
  <c r="BX1029" i="12"/>
  <c r="BY1029" i="12" s="1"/>
  <c r="BZ1029" i="12" s="1"/>
  <c r="BF498" i="12"/>
  <c r="BG498" i="12" s="1"/>
  <c r="BH498" i="12" s="1"/>
  <c r="BR839" i="12"/>
  <c r="BS839" i="12" s="1"/>
  <c r="BT839" i="12" s="1"/>
  <c r="BR246" i="12"/>
  <c r="BS246" i="12" s="1"/>
  <c r="BT246" i="12" s="1"/>
  <c r="BX1083" i="12"/>
  <c r="BY1083" i="12" s="1"/>
  <c r="BZ1083" i="12" s="1"/>
  <c r="CP390" i="12"/>
  <c r="CQ390" i="12" s="1"/>
  <c r="CR390" i="12" s="1"/>
  <c r="BL223" i="12"/>
  <c r="BM223" i="12" s="1"/>
  <c r="BN223" i="12" s="1"/>
  <c r="CP575" i="12"/>
  <c r="CQ575" i="12" s="1"/>
  <c r="CR575" i="12" s="1"/>
  <c r="CD1008" i="12"/>
  <c r="CE1008" i="12" s="1"/>
  <c r="CF1008" i="12" s="1"/>
  <c r="BF634" i="12"/>
  <c r="BG634" i="12" s="1"/>
  <c r="BH634" i="12" s="1"/>
  <c r="BF374" i="12"/>
  <c r="BG374" i="12" s="1"/>
  <c r="BH374" i="12" s="1"/>
  <c r="CP424" i="12"/>
  <c r="CQ424" i="12" s="1"/>
  <c r="CR424" i="12" s="1"/>
  <c r="CD727" i="12"/>
  <c r="CE727" i="12" s="1"/>
  <c r="CF727" i="12" s="1"/>
  <c r="BX215" i="12"/>
  <c r="BY215" i="12" s="1"/>
  <c r="BZ215" i="12" s="1"/>
  <c r="BF1014" i="12"/>
  <c r="BG1014" i="12" s="1"/>
  <c r="BH1014" i="12" s="1"/>
  <c r="CD90" i="12"/>
  <c r="CE90" i="12" s="1"/>
  <c r="CF90" i="12" s="1"/>
  <c r="BR457" i="12"/>
  <c r="BS457" i="12" s="1"/>
  <c r="BT457" i="12" s="1"/>
  <c r="CD263" i="12"/>
  <c r="CE263" i="12" s="1"/>
  <c r="CF263" i="12" s="1"/>
  <c r="BL758" i="12"/>
  <c r="BM758" i="12" s="1"/>
  <c r="BN758" i="12" s="1"/>
  <c r="CD211" i="12"/>
  <c r="CE211" i="12" s="1"/>
  <c r="CF211" i="12" s="1"/>
  <c r="BF1028" i="12"/>
  <c r="BG1028" i="12" s="1"/>
  <c r="BH1028" i="12" s="1"/>
  <c r="CP99" i="12"/>
  <c r="CQ99" i="12" s="1"/>
  <c r="CR99" i="12" s="1"/>
  <c r="BX729" i="12"/>
  <c r="BY729" i="12" s="1"/>
  <c r="BZ729" i="12" s="1"/>
  <c r="BL189" i="12"/>
  <c r="BM189" i="12" s="1"/>
  <c r="BN189" i="12" s="1"/>
  <c r="BL1075" i="12"/>
  <c r="BM1075" i="12" s="1"/>
  <c r="BN1075" i="12" s="1"/>
  <c r="BR835" i="12"/>
  <c r="BS835" i="12" s="1"/>
  <c r="BT835" i="12" s="1"/>
  <c r="BX150" i="12"/>
  <c r="BY150" i="12" s="1"/>
  <c r="BZ150" i="12" s="1"/>
  <c r="BF36" i="12"/>
  <c r="BG36" i="12" s="1"/>
  <c r="BH36" i="12" s="1"/>
  <c r="CD1106" i="12"/>
  <c r="CE1106" i="12" s="1"/>
  <c r="CF1106" i="12" s="1"/>
  <c r="CP831" i="12"/>
  <c r="CQ831" i="12" s="1"/>
  <c r="CR831" i="12" s="1"/>
  <c r="BR187" i="12"/>
  <c r="BS187" i="12" s="1"/>
  <c r="BT187" i="12" s="1"/>
  <c r="BF1110" i="12"/>
  <c r="BG1110" i="12" s="1"/>
  <c r="BH1110" i="12" s="1"/>
  <c r="BF18" i="12"/>
  <c r="BG18" i="12" s="1"/>
  <c r="BH18" i="12" s="1"/>
  <c r="CJ411" i="12"/>
  <c r="CK411" i="12" s="1"/>
  <c r="CL411" i="12" s="1"/>
  <c r="BF821" i="12"/>
  <c r="BG821" i="12" s="1"/>
  <c r="BH821" i="12" s="1"/>
  <c r="BF542" i="12"/>
  <c r="BG542" i="12" s="1"/>
  <c r="BH542" i="12" s="1"/>
  <c r="BF728" i="12"/>
  <c r="BG728" i="12" s="1"/>
  <c r="BH728" i="12" s="1"/>
  <c r="BL379" i="12"/>
  <c r="BM379" i="12" s="1"/>
  <c r="BN379" i="12" s="1"/>
  <c r="BR801" i="12"/>
  <c r="BS801" i="12" s="1"/>
  <c r="BT801" i="12" s="1"/>
  <c r="CJ459" i="12"/>
  <c r="CK459" i="12" s="1"/>
  <c r="CL459" i="12" s="1"/>
  <c r="CJ255" i="12"/>
  <c r="CK255" i="12" s="1"/>
  <c r="CL255" i="12" s="1"/>
  <c r="CJ765" i="12"/>
  <c r="CK765" i="12" s="1"/>
  <c r="CL765" i="12" s="1"/>
  <c r="BF1101" i="12"/>
  <c r="BG1101" i="12" s="1"/>
  <c r="BH1101" i="12" s="1"/>
  <c r="BR861" i="12"/>
  <c r="BS861" i="12" s="1"/>
  <c r="BT861" i="12" s="1"/>
  <c r="BL137" i="12"/>
  <c r="BM137" i="12" s="1"/>
  <c r="BN137" i="12" s="1"/>
  <c r="CJ196" i="12"/>
  <c r="CK196" i="12" s="1"/>
  <c r="CL196" i="12" s="1"/>
  <c r="BF1089" i="12"/>
  <c r="BG1089" i="12" s="1"/>
  <c r="BH1089" i="12" s="1"/>
  <c r="BL446" i="12"/>
  <c r="BM446" i="12" s="1"/>
  <c r="BN446" i="12" s="1"/>
  <c r="BR742" i="12"/>
  <c r="BS742" i="12" s="1"/>
  <c r="BT742" i="12" s="1"/>
  <c r="CD17" i="12"/>
  <c r="CE17" i="12" s="1"/>
  <c r="CF17" i="12" s="1"/>
  <c r="BR755" i="12"/>
  <c r="BS755" i="12" s="1"/>
  <c r="BT755" i="12" s="1"/>
  <c r="BR718" i="12"/>
  <c r="BS718" i="12" s="1"/>
  <c r="BT718" i="12" s="1"/>
  <c r="BL390" i="12"/>
  <c r="BM390" i="12" s="1"/>
  <c r="BN390" i="12" s="1"/>
  <c r="BR1070" i="12"/>
  <c r="BS1070" i="12" s="1"/>
  <c r="BT1070" i="12" s="1"/>
  <c r="CP453" i="12"/>
  <c r="CQ453" i="12" s="1"/>
  <c r="CR453" i="12" s="1"/>
  <c r="CD234" i="12"/>
  <c r="CE234" i="12" s="1"/>
  <c r="CF234" i="12" s="1"/>
  <c r="CD376" i="12"/>
  <c r="CE376" i="12" s="1"/>
  <c r="CF376" i="12" s="1"/>
  <c r="BL1079" i="12"/>
  <c r="BM1079" i="12" s="1"/>
  <c r="BN1079" i="12" s="1"/>
  <c r="CD374" i="12"/>
  <c r="CE374" i="12" s="1"/>
  <c r="CF374" i="12" s="1"/>
  <c r="BR831" i="12"/>
  <c r="BS831" i="12" s="1"/>
  <c r="BT831" i="12" s="1"/>
  <c r="CP407" i="12"/>
  <c r="CQ407" i="12" s="1"/>
  <c r="CR407" i="12" s="1"/>
  <c r="BL908" i="12"/>
  <c r="BM908" i="12" s="1"/>
  <c r="BN908" i="12" s="1"/>
  <c r="BX579" i="12"/>
  <c r="BY579" i="12" s="1"/>
  <c r="BZ579" i="12" s="1"/>
  <c r="BF940" i="12"/>
  <c r="BG940" i="12" s="1"/>
  <c r="BH940" i="12" s="1"/>
  <c r="BF1060" i="12"/>
  <c r="BG1060" i="12" s="1"/>
  <c r="BH1060" i="12" s="1"/>
  <c r="BF874" i="12"/>
  <c r="BG874" i="12" s="1"/>
  <c r="BH874" i="12" s="1"/>
  <c r="CP411" i="12"/>
  <c r="CQ411" i="12" s="1"/>
  <c r="CR411" i="12" s="1"/>
  <c r="CP240" i="12"/>
  <c r="CQ240" i="12" s="1"/>
  <c r="CR240" i="12" s="1"/>
  <c r="CD704" i="12"/>
  <c r="CE704" i="12" s="1"/>
  <c r="CF704" i="12" s="1"/>
  <c r="BR884" i="12"/>
  <c r="BS884" i="12" s="1"/>
  <c r="BT884" i="12" s="1"/>
  <c r="BL295" i="12"/>
  <c r="BM295" i="12" s="1"/>
  <c r="BN295" i="12" s="1"/>
  <c r="BL872" i="12"/>
  <c r="BM872" i="12" s="1"/>
  <c r="BN872" i="12" s="1"/>
  <c r="BF109" i="12"/>
  <c r="BG109" i="12" s="1"/>
  <c r="BH109" i="12" s="1"/>
  <c r="BL280" i="12"/>
  <c r="BM280" i="12" s="1"/>
  <c r="BN280" i="12" s="1"/>
  <c r="BL331" i="12"/>
  <c r="BM331" i="12" s="1"/>
  <c r="BN331" i="12" s="1"/>
  <c r="BX513" i="12"/>
  <c r="BY513" i="12" s="1"/>
  <c r="BZ513" i="12" s="1"/>
  <c r="BF685" i="12"/>
  <c r="BG685" i="12" s="1"/>
  <c r="BH685" i="12" s="1"/>
  <c r="BX856" i="12"/>
  <c r="BY856" i="12" s="1"/>
  <c r="BZ856" i="12" s="1"/>
  <c r="BX711" i="12"/>
  <c r="BY711" i="12" s="1"/>
  <c r="BZ711" i="12" s="1"/>
  <c r="CP455" i="12"/>
  <c r="CQ455" i="12" s="1"/>
  <c r="CR455" i="12" s="1"/>
  <c r="BX352" i="12"/>
  <c r="BY352" i="12" s="1"/>
  <c r="BZ352" i="12" s="1"/>
  <c r="BL517" i="12"/>
  <c r="BM517" i="12" s="1"/>
  <c r="BN517" i="12" s="1"/>
  <c r="BF935" i="12"/>
  <c r="BG935" i="12" s="1"/>
  <c r="BH935" i="12" s="1"/>
  <c r="BL496" i="12"/>
  <c r="BM496" i="12" s="1"/>
  <c r="BN496" i="12" s="1"/>
  <c r="BR729" i="12"/>
  <c r="BS729" i="12" s="1"/>
  <c r="BT729" i="12" s="1"/>
  <c r="BL550" i="12"/>
  <c r="BM550" i="12" s="1"/>
  <c r="BN550" i="12" s="1"/>
  <c r="BL153" i="12"/>
  <c r="BM153" i="12" s="1"/>
  <c r="BN153" i="12" s="1"/>
  <c r="BL682" i="12"/>
  <c r="BM682" i="12" s="1"/>
  <c r="BN682" i="12" s="1"/>
  <c r="BL566" i="12"/>
  <c r="BM566" i="12" s="1"/>
  <c r="BN566" i="12" s="1"/>
  <c r="CD345" i="12"/>
  <c r="CE345" i="12" s="1"/>
  <c r="CF345" i="12" s="1"/>
  <c r="BR272" i="12"/>
  <c r="BS272" i="12" s="1"/>
  <c r="BT272" i="12" s="1"/>
  <c r="BF124" i="12"/>
  <c r="BG124" i="12" s="1"/>
  <c r="BH124" i="12" s="1"/>
  <c r="CP640" i="12"/>
  <c r="CQ640" i="12" s="1"/>
  <c r="CR640" i="12" s="1"/>
  <c r="BX566" i="12"/>
  <c r="BY566" i="12" s="1"/>
  <c r="BZ566" i="12" s="1"/>
  <c r="BF1050" i="12"/>
  <c r="BG1050" i="12" s="1"/>
  <c r="BH1050" i="12" s="1"/>
  <c r="BF675" i="12"/>
  <c r="BG675" i="12" s="1"/>
  <c r="BH675" i="12" s="1"/>
  <c r="BL448" i="12"/>
  <c r="BM448" i="12" s="1"/>
  <c r="BN448" i="12" s="1"/>
  <c r="BF1118" i="12"/>
  <c r="BG1118" i="12" s="1"/>
  <c r="BH1118" i="12" s="1"/>
  <c r="CD390" i="12"/>
  <c r="CE390" i="12" s="1"/>
  <c r="CF390" i="12" s="1"/>
  <c r="BF829" i="12"/>
  <c r="BG829" i="12" s="1"/>
  <c r="BH829" i="12" s="1"/>
  <c r="CJ1095" i="12"/>
  <c r="CK1095" i="12" s="1"/>
  <c r="CL1095" i="12" s="1"/>
  <c r="BL966" i="12"/>
  <c r="BM966" i="12" s="1"/>
  <c r="BN966" i="12" s="1"/>
  <c r="BR1114" i="12"/>
  <c r="BS1114" i="12" s="1"/>
  <c r="BT1114" i="12" s="1"/>
  <c r="BF1106" i="12"/>
  <c r="BG1106" i="12" s="1"/>
  <c r="BH1106" i="12" s="1"/>
  <c r="CJ943" i="12"/>
  <c r="CK943" i="12" s="1"/>
  <c r="CL943" i="12" s="1"/>
  <c r="CJ378" i="12"/>
  <c r="CK378" i="12" s="1"/>
  <c r="CL378" i="12" s="1"/>
  <c r="BF117" i="12"/>
  <c r="BG117" i="12" s="1"/>
  <c r="BH117" i="12" s="1"/>
  <c r="CP457" i="12"/>
  <c r="CQ457" i="12" s="1"/>
  <c r="CR457" i="12" s="1"/>
  <c r="CJ263" i="12"/>
  <c r="CK263" i="12" s="1"/>
  <c r="CL263" i="12" s="1"/>
  <c r="BF588" i="12"/>
  <c r="BG588" i="12" s="1"/>
  <c r="BH588" i="12" s="1"/>
  <c r="BR36" i="12"/>
  <c r="BS36" i="12" s="1"/>
  <c r="BT36" i="12" s="1"/>
  <c r="CD701" i="12"/>
  <c r="CE701" i="12" s="1"/>
  <c r="CF701" i="12" s="1"/>
  <c r="BR933" i="12"/>
  <c r="BS933" i="12" s="1"/>
  <c r="BT933" i="12" s="1"/>
  <c r="CJ503" i="12"/>
  <c r="CK503" i="12" s="1"/>
  <c r="CL503" i="12" s="1"/>
  <c r="CP749" i="12"/>
  <c r="CQ749" i="12" s="1"/>
  <c r="CR749" i="12" s="1"/>
  <c r="CP328" i="12"/>
  <c r="CQ328" i="12" s="1"/>
  <c r="CR328" i="12" s="1"/>
  <c r="CD1050" i="12"/>
  <c r="CE1050" i="12" s="1"/>
  <c r="CF1050" i="12" s="1"/>
  <c r="BL114" i="12"/>
  <c r="BM114" i="12" s="1"/>
  <c r="BN114" i="12" s="1"/>
  <c r="BX494" i="12"/>
  <c r="BY494" i="12" s="1"/>
  <c r="BZ494" i="12" s="1"/>
  <c r="BL287" i="12"/>
  <c r="BM287" i="12" s="1"/>
  <c r="BN287" i="12" s="1"/>
  <c r="BF767" i="12"/>
  <c r="BG767" i="12" s="1"/>
  <c r="BH767" i="12" s="1"/>
  <c r="CP222" i="12"/>
  <c r="CQ222" i="12" s="1"/>
  <c r="CR222" i="12" s="1"/>
  <c r="BL180" i="12"/>
  <c r="BM180" i="12" s="1"/>
  <c r="BN180" i="12" s="1"/>
  <c r="BL118" i="12"/>
  <c r="BM118" i="12" s="1"/>
  <c r="BN118" i="12" s="1"/>
  <c r="BX870" i="12"/>
  <c r="BY870" i="12" s="1"/>
  <c r="BZ870" i="12" s="1"/>
  <c r="BF246" i="12"/>
  <c r="BG246" i="12" s="1"/>
  <c r="BH246" i="12" s="1"/>
  <c r="BF1090" i="12"/>
  <c r="BG1090" i="12" s="1"/>
  <c r="BH1090" i="12" s="1"/>
  <c r="CP1052" i="12"/>
  <c r="CQ1052" i="12" s="1"/>
  <c r="CR1052" i="12" s="1"/>
  <c r="CP195" i="12"/>
  <c r="CQ195" i="12" s="1"/>
  <c r="CR195" i="12" s="1"/>
  <c r="BR77" i="12"/>
  <c r="BS77" i="12" s="1"/>
  <c r="BT77" i="12" s="1"/>
  <c r="BL22" i="12"/>
  <c r="BM22" i="12" s="1"/>
  <c r="BN22" i="12" s="1"/>
  <c r="BF1046" i="12"/>
  <c r="BG1046" i="12" s="1"/>
  <c r="BH1046" i="12" s="1"/>
  <c r="BL192" i="12"/>
  <c r="BM192" i="12" s="1"/>
  <c r="BN192" i="12" s="1"/>
  <c r="CJ91" i="12"/>
  <c r="CK91" i="12" s="1"/>
  <c r="CL91" i="12" s="1"/>
  <c r="CP154" i="12"/>
  <c r="CQ154" i="12" s="1"/>
  <c r="CR154" i="12" s="1"/>
  <c r="BF457" i="12"/>
  <c r="BG457" i="12" s="1"/>
  <c r="BH457" i="12" s="1"/>
  <c r="BL935" i="12"/>
  <c r="BM935" i="12" s="1"/>
  <c r="BN935" i="12" s="1"/>
  <c r="CJ673" i="12"/>
  <c r="CK673" i="12" s="1"/>
  <c r="CL673" i="12" s="1"/>
  <c r="CD1012" i="12"/>
  <c r="CE1012" i="12" s="1"/>
  <c r="CF1012" i="12" s="1"/>
  <c r="BL259" i="12"/>
  <c r="BM259" i="12" s="1"/>
  <c r="BN259" i="12" s="1"/>
  <c r="BR1022" i="12"/>
  <c r="BS1022" i="12" s="1"/>
  <c r="BT1022" i="12" s="1"/>
  <c r="BF1064" i="12"/>
  <c r="BG1064" i="12" s="1"/>
  <c r="BH1064" i="12" s="1"/>
  <c r="BX884" i="12"/>
  <c r="BY884" i="12" s="1"/>
  <c r="BZ884" i="12" s="1"/>
  <c r="CJ1033" i="12"/>
  <c r="CK1033" i="12" s="1"/>
  <c r="CL1033" i="12" s="1"/>
  <c r="CJ235" i="12"/>
  <c r="CK235" i="12" s="1"/>
  <c r="CL235" i="12" s="1"/>
  <c r="CP1116" i="12"/>
  <c r="CQ1116" i="12" s="1"/>
  <c r="CR1116" i="12" s="1"/>
  <c r="BL736" i="12"/>
  <c r="BM736" i="12" s="1"/>
  <c r="BN736" i="12" s="1"/>
  <c r="CD25" i="12"/>
  <c r="CE25" i="12" s="1"/>
  <c r="CF25" i="12" s="1"/>
  <c r="CD454" i="12"/>
  <c r="CE454" i="12" s="1"/>
  <c r="CF454" i="12" s="1"/>
  <c r="CD487" i="12"/>
  <c r="CE487" i="12" s="1"/>
  <c r="CF487" i="12" s="1"/>
  <c r="BX673" i="12"/>
  <c r="BY673" i="12" s="1"/>
  <c r="BZ673" i="12" s="1"/>
  <c r="BR255" i="12"/>
  <c r="BS255" i="12" s="1"/>
  <c r="BT255" i="12" s="1"/>
  <c r="BF418" i="12"/>
  <c r="BG418" i="12" s="1"/>
  <c r="BH418" i="12" s="1"/>
  <c r="BL286" i="12"/>
  <c r="BM286" i="12" s="1"/>
  <c r="BN286" i="12" s="1"/>
  <c r="BF408" i="12"/>
  <c r="BG408" i="12" s="1"/>
  <c r="BH408" i="12" s="1"/>
  <c r="CD1010" i="12"/>
  <c r="CE1010" i="12" s="1"/>
  <c r="CF1010" i="12" s="1"/>
  <c r="BR779" i="12"/>
  <c r="BS779" i="12" s="1"/>
  <c r="BT779" i="12" s="1"/>
  <c r="CD451" i="12"/>
  <c r="CE451" i="12" s="1"/>
  <c r="CF451" i="12" s="1"/>
  <c r="CP813" i="12"/>
  <c r="CQ813" i="12" s="1"/>
  <c r="CR813" i="12" s="1"/>
  <c r="CJ963" i="12"/>
  <c r="CK963" i="12" s="1"/>
  <c r="CL963" i="12" s="1"/>
  <c r="BF250" i="12"/>
  <c r="BG250" i="12" s="1"/>
  <c r="BH250" i="12" s="1"/>
  <c r="BX234" i="12"/>
  <c r="BY234" i="12" s="1"/>
  <c r="BZ234" i="12" s="1"/>
  <c r="BR897" i="12"/>
  <c r="BS897" i="12" s="1"/>
  <c r="BT897" i="12" s="1"/>
  <c r="BL595" i="12"/>
  <c r="BM595" i="12" s="1"/>
  <c r="BN595" i="12" s="1"/>
  <c r="BX114" i="12"/>
  <c r="BY114" i="12" s="1"/>
  <c r="BZ114" i="12" s="1"/>
  <c r="BR773" i="12"/>
  <c r="BS773" i="12" s="1"/>
  <c r="BT773" i="12" s="1"/>
  <c r="BF251" i="12"/>
  <c r="BG251" i="12" s="1"/>
  <c r="BH251" i="12" s="1"/>
  <c r="CD803" i="12"/>
  <c r="CE803" i="12" s="1"/>
  <c r="CF803" i="12" s="1"/>
  <c r="CJ1077" i="12"/>
  <c r="CK1077" i="12" s="1"/>
  <c r="CL1077" i="12" s="1"/>
  <c r="BF451" i="12"/>
  <c r="BG451" i="12" s="1"/>
  <c r="BH451" i="12" s="1"/>
  <c r="BF703" i="12"/>
  <c r="BG703" i="12" s="1"/>
  <c r="BH703" i="12" s="1"/>
  <c r="CP550" i="12"/>
  <c r="CQ550" i="12" s="1"/>
  <c r="CR550" i="12" s="1"/>
  <c r="BX360" i="12"/>
  <c r="BY360" i="12" s="1"/>
  <c r="BZ360" i="12" s="1"/>
  <c r="CJ326" i="12"/>
  <c r="CK326" i="12" s="1"/>
  <c r="CL326" i="12" s="1"/>
  <c r="BL358" i="12"/>
  <c r="BM358" i="12" s="1"/>
  <c r="BN358" i="12" s="1"/>
  <c r="CP279" i="12"/>
  <c r="CQ279" i="12" s="1"/>
  <c r="CR279" i="12" s="1"/>
  <c r="BF215" i="12"/>
  <c r="BG215" i="12" s="1"/>
  <c r="BH215" i="12" s="1"/>
  <c r="CJ550" i="12"/>
  <c r="CK550" i="12" s="1"/>
  <c r="CL550" i="12" s="1"/>
  <c r="BX505" i="12"/>
  <c r="BY505" i="12" s="1"/>
  <c r="BZ505" i="12" s="1"/>
  <c r="BF546" i="12"/>
  <c r="BG546" i="12" s="1"/>
  <c r="BH546" i="12" s="1"/>
  <c r="CD1064" i="12"/>
  <c r="CE1064" i="12" s="1"/>
  <c r="CF1064" i="12" s="1"/>
  <c r="BX550" i="12"/>
  <c r="BY550" i="12" s="1"/>
  <c r="BZ550" i="12" s="1"/>
  <c r="BF773" i="12"/>
  <c r="BG773" i="12" s="1"/>
  <c r="BH773" i="12" s="1"/>
  <c r="BR640" i="12"/>
  <c r="BS640" i="12" s="1"/>
  <c r="BT640" i="12" s="1"/>
  <c r="BF164" i="12"/>
  <c r="BG164" i="12" s="1"/>
  <c r="BH164" i="12" s="1"/>
  <c r="BF705" i="12"/>
  <c r="BG705" i="12" s="1"/>
  <c r="BH705" i="12" s="1"/>
  <c r="BF568" i="12"/>
  <c r="BG568" i="12" s="1"/>
  <c r="BH568" i="12" s="1"/>
  <c r="BR354" i="12"/>
  <c r="BS354" i="12" s="1"/>
  <c r="BT354" i="12" s="1"/>
  <c r="BX138" i="12"/>
  <c r="BY138" i="12" s="1"/>
  <c r="BZ138" i="12" s="1"/>
  <c r="BF677" i="12"/>
  <c r="BG677" i="12" s="1"/>
  <c r="BH677" i="12" s="1"/>
  <c r="CD749" i="12"/>
  <c r="CE749" i="12" s="1"/>
  <c r="CF749" i="12" s="1"/>
  <c r="BR502" i="12"/>
  <c r="BS502" i="12" s="1"/>
  <c r="BT502" i="12" s="1"/>
  <c r="CD703" i="12"/>
  <c r="CE703" i="12" s="1"/>
  <c r="CF703" i="12" s="1"/>
  <c r="CD586" i="12"/>
  <c r="CE586" i="12" s="1"/>
  <c r="CF586" i="12" s="1"/>
  <c r="BL215" i="12"/>
  <c r="BM215" i="12" s="1"/>
  <c r="BN215" i="12" s="1"/>
  <c r="CJ468" i="12"/>
  <c r="CK468" i="12" s="1"/>
  <c r="CL468" i="12" s="1"/>
  <c r="BF323" i="12"/>
  <c r="BG323" i="12" s="1"/>
  <c r="BH323" i="12" s="1"/>
  <c r="BF152" i="12"/>
  <c r="BG152" i="12" s="1"/>
  <c r="BH152" i="12" s="1"/>
  <c r="BL1109" i="12"/>
  <c r="BM1109" i="12" s="1"/>
  <c r="BN1109" i="12" s="1"/>
  <c r="BX1008" i="12"/>
  <c r="BY1008" i="12" s="1"/>
  <c r="BZ1008" i="12" s="1"/>
  <c r="BF382" i="12"/>
  <c r="BG382" i="12" s="1"/>
  <c r="BH382" i="12" s="1"/>
  <c r="BR918" i="12"/>
  <c r="BS918" i="12" s="1"/>
  <c r="BT918" i="12" s="1"/>
  <c r="BX392" i="12"/>
  <c r="BY392" i="12" s="1"/>
  <c r="BZ392" i="12" s="1"/>
  <c r="BL631" i="12"/>
  <c r="BM631" i="12" s="1"/>
  <c r="BN631" i="12" s="1"/>
  <c r="BF487" i="12"/>
  <c r="BG487" i="12" s="1"/>
  <c r="BH487" i="12" s="1"/>
  <c r="BF317" i="12"/>
  <c r="BG317" i="12" s="1"/>
  <c r="BH317" i="12" s="1"/>
  <c r="BR758" i="12"/>
  <c r="BS758" i="12" s="1"/>
  <c r="BT758" i="12" s="1"/>
  <c r="BR101" i="12"/>
  <c r="BS101" i="12" s="1"/>
  <c r="BT101" i="12" s="1"/>
  <c r="CJ1003" i="12"/>
  <c r="CK1003" i="12" s="1"/>
  <c r="CL1003" i="12" s="1"/>
  <c r="BX1097" i="12"/>
  <c r="BY1097" i="12" s="1"/>
  <c r="BZ1097" i="12" s="1"/>
  <c r="CJ671" i="12"/>
  <c r="CK671" i="12" s="1"/>
  <c r="CL671" i="12" s="1"/>
  <c r="BF955" i="12"/>
  <c r="BG955" i="12" s="1"/>
  <c r="BH955" i="12" s="1"/>
  <c r="BL343" i="12"/>
  <c r="BM343" i="12" s="1"/>
  <c r="BN343" i="12" s="1"/>
  <c r="BX297" i="12"/>
  <c r="BY297" i="12" s="1"/>
  <c r="BZ297" i="12" s="1"/>
  <c r="BX136" i="12"/>
  <c r="BY136" i="12" s="1"/>
  <c r="BZ136" i="12" s="1"/>
  <c r="CP576" i="12"/>
  <c r="CQ576" i="12" s="1"/>
  <c r="CR576" i="12" s="1"/>
  <c r="BL317" i="12"/>
  <c r="BM317" i="12" s="1"/>
  <c r="BN317" i="12" s="1"/>
  <c r="BF853" i="12"/>
  <c r="BG853" i="12" s="1"/>
  <c r="BH853" i="12" s="1"/>
  <c r="BX269" i="12"/>
  <c r="BY269" i="12" s="1"/>
  <c r="BZ269" i="12" s="1"/>
  <c r="BX277" i="12"/>
  <c r="BY277" i="12" s="1"/>
  <c r="BZ277" i="12" s="1"/>
  <c r="BX156" i="12"/>
  <c r="BY156" i="12" s="1"/>
  <c r="BZ156" i="12" s="1"/>
  <c r="CP932" i="12"/>
  <c r="CQ932" i="12" s="1"/>
  <c r="CR932" i="12" s="1"/>
  <c r="BF343" i="12"/>
  <c r="BG343" i="12" s="1"/>
  <c r="BH343" i="12" s="1"/>
  <c r="BF991" i="12"/>
  <c r="BG991" i="12" s="1"/>
  <c r="BH991" i="12" s="1"/>
  <c r="BX59" i="12"/>
  <c r="BY59" i="12" s="1"/>
  <c r="BZ59" i="12" s="1"/>
  <c r="BX319" i="12"/>
  <c r="BY319" i="12" s="1"/>
  <c r="BZ319" i="12" s="1"/>
  <c r="BX367" i="12"/>
  <c r="BY367" i="12" s="1"/>
  <c r="BZ367" i="12" s="1"/>
  <c r="BX38" i="12"/>
  <c r="BY38" i="12" s="1"/>
  <c r="BZ38" i="12" s="1"/>
  <c r="BF1054" i="12"/>
  <c r="BG1054" i="12" s="1"/>
  <c r="BH1054" i="12" s="1"/>
  <c r="CP239" i="12"/>
  <c r="CQ239" i="12" s="1"/>
  <c r="CR239" i="12" s="1"/>
  <c r="BF244" i="12"/>
  <c r="BG244" i="12" s="1"/>
  <c r="BH244" i="12" s="1"/>
  <c r="BF191" i="12"/>
  <c r="BG191" i="12" s="1"/>
  <c r="BH191" i="12" s="1"/>
  <c r="BX487" i="12"/>
  <c r="BY487" i="12" s="1"/>
  <c r="BZ487" i="12" s="1"/>
  <c r="CD71" i="12"/>
  <c r="CE71" i="12" s="1"/>
  <c r="CF71" i="12" s="1"/>
  <c r="BF356" i="12"/>
  <c r="BG356" i="12" s="1"/>
  <c r="BH356" i="12" s="1"/>
  <c r="CJ12" i="12"/>
  <c r="CK12" i="12" s="1"/>
  <c r="CL12" i="12" s="1"/>
  <c r="BF446" i="12"/>
  <c r="BG446" i="12" s="1"/>
  <c r="BH446" i="12" s="1"/>
  <c r="BX229" i="12"/>
  <c r="BY229" i="12" s="1"/>
  <c r="BZ229" i="12" s="1"/>
  <c r="BF193" i="12"/>
  <c r="BG193" i="12" s="1"/>
  <c r="BH193" i="12" s="1"/>
  <c r="CP940" i="12"/>
  <c r="CQ940" i="12" s="1"/>
  <c r="CR940" i="12" s="1"/>
  <c r="CP34" i="12"/>
  <c r="CQ34" i="12" s="1"/>
  <c r="CR34" i="12" s="1"/>
  <c r="BR705" i="12"/>
  <c r="BS705" i="12" s="1"/>
  <c r="BT705" i="12" s="1"/>
  <c r="CJ423" i="12"/>
  <c r="CK423" i="12" s="1"/>
  <c r="CL423" i="12" s="1"/>
  <c r="BR1006" i="12"/>
  <c r="BS1006" i="12" s="1"/>
  <c r="BT1006" i="12" s="1"/>
  <c r="BF1004" i="12"/>
  <c r="BG1004" i="12" s="1"/>
  <c r="BH1004" i="12" s="1"/>
  <c r="BF594" i="12"/>
  <c r="BG594" i="12" s="1"/>
  <c r="BH594" i="12" s="1"/>
  <c r="BL864" i="12"/>
  <c r="BM864" i="12" s="1"/>
  <c r="BN864" i="12" s="1"/>
  <c r="BF851" i="12"/>
  <c r="BG851" i="12" s="1"/>
  <c r="BH851" i="12" s="1"/>
  <c r="BL42" i="12"/>
  <c r="BM42" i="12" s="1"/>
  <c r="BN42" i="12" s="1"/>
  <c r="BR542" i="12"/>
  <c r="BS542" i="12" s="1"/>
  <c r="BT542" i="12" s="1"/>
  <c r="BL1073" i="12"/>
  <c r="BM1073" i="12" s="1"/>
  <c r="BN1073" i="12" s="1"/>
  <c r="BF421" i="12"/>
  <c r="BG421" i="12" s="1"/>
  <c r="BH421" i="12" s="1"/>
  <c r="BR416" i="12"/>
  <c r="BS416" i="12" s="1"/>
  <c r="BT416" i="12" s="1"/>
  <c r="BF360" i="12"/>
  <c r="BG360" i="12" s="1"/>
  <c r="BH360" i="12" s="1"/>
  <c r="CD966" i="12"/>
  <c r="CE966" i="12" s="1"/>
  <c r="CF966" i="12" s="1"/>
  <c r="BL1081" i="12"/>
  <c r="BM1081" i="12" s="1"/>
  <c r="BN1081" i="12" s="1"/>
  <c r="BX481" i="12"/>
  <c r="BY481" i="12" s="1"/>
  <c r="BZ481" i="12" s="1"/>
  <c r="CD431" i="12"/>
  <c r="CE431" i="12" s="1"/>
  <c r="CF431" i="12" s="1"/>
  <c r="BF1104" i="12"/>
  <c r="BG1104" i="12" s="1"/>
  <c r="BH1104" i="12" s="1"/>
  <c r="CP231" i="12"/>
  <c r="CQ231" i="12" s="1"/>
  <c r="CR231" i="12" s="1"/>
  <c r="BL427" i="12"/>
  <c r="BM427" i="12" s="1"/>
  <c r="BN427" i="12" s="1"/>
  <c r="BL605" i="12"/>
  <c r="BM605" i="12" s="1"/>
  <c r="BN605" i="12" s="1"/>
  <c r="BF847" i="12"/>
  <c r="BG847" i="12" s="1"/>
  <c r="BH847" i="12" s="1"/>
  <c r="CJ637" i="12"/>
  <c r="CK637" i="12" s="1"/>
  <c r="CL637" i="12" s="1"/>
  <c r="CP548" i="12"/>
  <c r="CQ548" i="12" s="1"/>
  <c r="CR548" i="12" s="1"/>
  <c r="BX120" i="12"/>
  <c r="BY120" i="12" s="1"/>
  <c r="BZ120" i="12" s="1"/>
  <c r="BL97" i="12"/>
  <c r="BM97" i="12" s="1"/>
  <c r="BN97" i="12" s="1"/>
  <c r="BX327" i="12"/>
  <c r="BY327" i="12" s="1"/>
  <c r="BZ327" i="12" s="1"/>
  <c r="CP722" i="12"/>
  <c r="CQ722" i="12" s="1"/>
  <c r="CR722" i="12" s="1"/>
  <c r="BX649" i="12"/>
  <c r="BY649" i="12" s="1"/>
  <c r="BZ649" i="12" s="1"/>
  <c r="CD467" i="12"/>
  <c r="CE467" i="12" s="1"/>
  <c r="CF467" i="12" s="1"/>
  <c r="BX382" i="12"/>
  <c r="BY382" i="12" s="1"/>
  <c r="BZ382" i="12" s="1"/>
  <c r="CD924" i="12"/>
  <c r="CE924" i="12" s="1"/>
  <c r="CF924" i="12" s="1"/>
  <c r="BF339" i="12"/>
  <c r="BG339" i="12" s="1"/>
  <c r="BH339" i="12" s="1"/>
  <c r="CJ203" i="12"/>
  <c r="CK203" i="12" s="1"/>
  <c r="CL203" i="12" s="1"/>
  <c r="CP881" i="12"/>
  <c r="CQ881" i="12" s="1"/>
  <c r="CR881" i="12" s="1"/>
  <c r="BF707" i="12"/>
  <c r="BG707" i="12" s="1"/>
  <c r="BH707" i="12" s="1"/>
  <c r="CP295" i="12"/>
  <c r="CQ295" i="12" s="1"/>
  <c r="CR295" i="12" s="1"/>
  <c r="BF409" i="12"/>
  <c r="BG409" i="12" s="1"/>
  <c r="BH409" i="12" s="1"/>
  <c r="CJ475" i="12"/>
  <c r="CK475" i="12" s="1"/>
  <c r="CL475" i="12" s="1"/>
  <c r="BF185" i="12"/>
  <c r="BG185" i="12" s="1"/>
  <c r="BH185" i="12" s="1"/>
  <c r="BL649" i="12"/>
  <c r="BM649" i="12" s="1"/>
  <c r="BN649" i="12" s="1"/>
  <c r="BF788" i="12"/>
  <c r="BG788" i="12" s="1"/>
  <c r="BH788" i="12" s="1"/>
  <c r="CD1076" i="12"/>
  <c r="CE1076" i="12" s="1"/>
  <c r="CF1076" i="12" s="1"/>
  <c r="CP396" i="12"/>
  <c r="CQ396" i="12" s="1"/>
  <c r="CR396" i="12" s="1"/>
  <c r="CP87" i="12"/>
  <c r="CQ87" i="12" s="1"/>
  <c r="CR87" i="12" s="1"/>
  <c r="BF1037" i="12"/>
  <c r="BG1037" i="12" s="1"/>
  <c r="BH1037" i="12" s="1"/>
  <c r="BX75" i="12"/>
  <c r="BY75" i="12" s="1"/>
  <c r="BZ75" i="12" s="1"/>
  <c r="BF785" i="12"/>
  <c r="BG785" i="12" s="1"/>
  <c r="BH785" i="12" s="1"/>
  <c r="BR263" i="12"/>
  <c r="BS263" i="12" s="1"/>
  <c r="BT263" i="12" s="1"/>
  <c r="BL356" i="12"/>
  <c r="BM356" i="12" s="1"/>
  <c r="BN356" i="12" s="1"/>
  <c r="BX431" i="12"/>
  <c r="BY431" i="12" s="1"/>
  <c r="BZ431" i="12" s="1"/>
  <c r="BR961" i="12"/>
  <c r="BS961" i="12" s="1"/>
  <c r="BT961" i="12" s="1"/>
  <c r="CD564" i="12"/>
  <c r="CE564" i="12" s="1"/>
  <c r="CF564" i="12" s="1"/>
  <c r="BL1025" i="12"/>
  <c r="BM1025" i="12" s="1"/>
  <c r="BN1025" i="12" s="1"/>
  <c r="CP432" i="12"/>
  <c r="CQ432" i="12" s="1"/>
  <c r="CR432" i="12" s="1"/>
  <c r="BL425" i="12"/>
  <c r="BM425" i="12" s="1"/>
  <c r="BN425" i="12" s="1"/>
  <c r="BL470" i="12"/>
  <c r="BM470" i="12" s="1"/>
  <c r="BN470" i="12" s="1"/>
  <c r="BX689" i="12"/>
  <c r="BY689" i="12" s="1"/>
  <c r="BZ689" i="12" s="1"/>
  <c r="BF1048" i="12"/>
  <c r="BG1048" i="12" s="1"/>
  <c r="BH1048" i="12" s="1"/>
  <c r="BX558" i="12"/>
  <c r="BY558" i="12" s="1"/>
  <c r="BZ558" i="12" s="1"/>
  <c r="BR1068" i="12"/>
  <c r="BS1068" i="12" s="1"/>
  <c r="BT1068" i="12" s="1"/>
  <c r="CJ478" i="12"/>
  <c r="CK478" i="12" s="1"/>
  <c r="CL478" i="12" s="1"/>
  <c r="BX878" i="12"/>
  <c r="BY878" i="12" s="1"/>
  <c r="BZ878" i="12" s="1"/>
  <c r="BF69" i="12"/>
  <c r="BG69" i="12" s="1"/>
  <c r="BH69" i="12" s="1"/>
  <c r="CD1078" i="12"/>
  <c r="CE1078" i="12" s="1"/>
  <c r="CF1078" i="12" s="1"/>
  <c r="CD558" i="12"/>
  <c r="CE558" i="12" s="1"/>
  <c r="CF558" i="12" s="1"/>
  <c r="BF1072" i="12"/>
  <c r="BG1072" i="12" s="1"/>
  <c r="BH1072" i="12" s="1"/>
  <c r="CJ826" i="12"/>
  <c r="CK826" i="12" s="1"/>
  <c r="CL826" i="12" s="1"/>
  <c r="CP399" i="12"/>
  <c r="CQ399" i="12" s="1"/>
  <c r="CR399" i="12" s="1"/>
  <c r="BR763" i="12"/>
  <c r="BS763" i="12" s="1"/>
  <c r="BT763" i="12" s="1"/>
  <c r="BF864" i="12"/>
  <c r="BG864" i="12" s="1"/>
  <c r="BH864" i="12" s="1"/>
  <c r="BF16" i="12"/>
  <c r="BG16" i="12" s="1"/>
  <c r="BH16" i="12" s="1"/>
  <c r="BF566" i="12"/>
  <c r="BG566" i="12" s="1"/>
  <c r="BH566" i="12" s="1"/>
  <c r="CD955" i="12"/>
  <c r="CE955" i="12" s="1"/>
  <c r="CF955" i="12" s="1"/>
  <c r="BF761" i="12"/>
  <c r="BG761" i="12" s="1"/>
  <c r="BH761" i="12" s="1"/>
  <c r="BF198" i="12"/>
  <c r="BG198" i="12" s="1"/>
  <c r="BH198" i="12" s="1"/>
  <c r="BX345" i="12"/>
  <c r="BY345" i="12" s="1"/>
  <c r="BZ345" i="12" s="1"/>
  <c r="BF226" i="12"/>
  <c r="BG226" i="12" s="1"/>
  <c r="BH226" i="12" s="1"/>
  <c r="CJ1061" i="12"/>
  <c r="CK1061" i="12" s="1"/>
  <c r="CL1061" i="12" s="1"/>
  <c r="BF258" i="12"/>
  <c r="BG258" i="12" s="1"/>
  <c r="BH258" i="12" s="1"/>
  <c r="BF478" i="12"/>
  <c r="BG478" i="12" s="1"/>
  <c r="BH478" i="12" s="1"/>
  <c r="CJ884" i="12"/>
  <c r="CK884" i="12" s="1"/>
  <c r="CL884" i="12" s="1"/>
  <c r="CP807" i="12"/>
  <c r="CQ807" i="12" s="1"/>
  <c r="CR807" i="12" s="1"/>
  <c r="BF671" i="12"/>
  <c r="BG671" i="12" s="1"/>
  <c r="BH671" i="12" s="1"/>
  <c r="BL1085" i="12"/>
  <c r="BM1085" i="12" s="1"/>
  <c r="BN1085" i="12" s="1"/>
  <c r="BF569" i="12"/>
  <c r="BG569" i="12" s="1"/>
  <c r="BH569" i="12" s="1"/>
  <c r="CP199" i="12"/>
  <c r="CQ199" i="12" s="1"/>
  <c r="CR199" i="12" s="1"/>
  <c r="CJ682" i="12"/>
  <c r="CK682" i="12" s="1"/>
  <c r="CL682" i="12" s="1"/>
  <c r="BF481" i="12"/>
  <c r="BG481" i="12" s="1"/>
  <c r="BH481" i="12" s="1"/>
  <c r="CD660" i="12"/>
  <c r="CE660" i="12" s="1"/>
  <c r="CF660" i="12" s="1"/>
  <c r="BR488" i="12"/>
  <c r="BS488" i="12" s="1"/>
  <c r="BT488" i="12" s="1"/>
  <c r="BR201" i="12"/>
  <c r="BS201" i="12" s="1"/>
  <c r="BT201" i="12" s="1"/>
  <c r="BL999" i="12"/>
  <c r="BM999" i="12" s="1"/>
  <c r="BN999" i="12" s="1"/>
  <c r="CD566" i="12"/>
  <c r="CE566" i="12" s="1"/>
  <c r="CF566" i="12" s="1"/>
  <c r="BR789" i="12"/>
  <c r="BS789" i="12" s="1"/>
  <c r="BT789" i="12" s="1"/>
  <c r="CJ1029" i="12"/>
  <c r="CK1029" i="12" s="1"/>
  <c r="CL1029" i="12" s="1"/>
  <c r="BF881" i="12"/>
  <c r="BG881" i="12" s="1"/>
  <c r="BH881" i="12" s="1"/>
  <c r="BL152" i="12"/>
  <c r="BM152" i="12" s="1"/>
  <c r="BN152" i="12" s="1"/>
  <c r="BL1033" i="12"/>
  <c r="BM1033" i="12" s="1"/>
  <c r="BN1033" i="12" s="1"/>
  <c r="CJ788" i="12"/>
  <c r="CK788" i="12" s="1"/>
  <c r="CL788" i="12" s="1"/>
  <c r="BF405" i="12"/>
  <c r="BG405" i="12" s="1"/>
  <c r="BH405" i="12" s="1"/>
  <c r="CJ693" i="12"/>
  <c r="CK693" i="12" s="1"/>
  <c r="CL693" i="12" s="1"/>
  <c r="BX725" i="12"/>
  <c r="BY725" i="12" s="1"/>
  <c r="BZ725" i="12" s="1"/>
  <c r="CD771" i="12"/>
  <c r="CE771" i="12" s="1"/>
  <c r="CF771" i="12" s="1"/>
  <c r="BR522" i="12"/>
  <c r="BS522" i="12" s="1"/>
  <c r="BT522" i="12" s="1"/>
  <c r="CD959" i="12"/>
  <c r="CE959" i="12" s="1"/>
  <c r="CF959" i="12" s="1"/>
  <c r="BF30" i="12"/>
  <c r="BG30" i="12" s="1"/>
  <c r="BH30" i="12" s="1"/>
  <c r="BL219" i="12"/>
  <c r="BM219" i="12" s="1"/>
  <c r="BN219" i="12" s="1"/>
  <c r="BR954" i="12"/>
  <c r="BS954" i="12" s="1"/>
  <c r="BT954" i="12" s="1"/>
  <c r="BF512" i="12"/>
  <c r="BG512" i="12" s="1"/>
  <c r="BH512" i="12" s="1"/>
  <c r="BL429" i="12"/>
  <c r="BM429" i="12" s="1"/>
  <c r="BN429" i="12" s="1"/>
  <c r="BL1023" i="12"/>
  <c r="BM1023" i="12" s="1"/>
  <c r="BN1023" i="12" s="1"/>
  <c r="BF729" i="12"/>
  <c r="BG729" i="12" s="1"/>
  <c r="BH729" i="12" s="1"/>
  <c r="BX936" i="12"/>
  <c r="BY936" i="12" s="1"/>
  <c r="BZ936" i="12" s="1"/>
  <c r="BF689" i="12"/>
  <c r="BG689" i="12" s="1"/>
  <c r="BH689" i="12" s="1"/>
  <c r="CP1102" i="12"/>
  <c r="CQ1102" i="12" s="1"/>
  <c r="CR1102" i="12" s="1"/>
  <c r="BF564" i="12"/>
  <c r="BG564" i="12" s="1"/>
  <c r="BH564" i="12" s="1"/>
  <c r="BL749" i="12"/>
  <c r="BM749" i="12" s="1"/>
  <c r="BN749" i="12" s="1"/>
  <c r="BR335" i="12"/>
  <c r="BS335" i="12" s="1"/>
  <c r="BT335" i="12" s="1"/>
  <c r="BF680" i="12"/>
  <c r="BG680" i="12" s="1"/>
  <c r="BH680" i="12" s="1"/>
  <c r="BF967" i="12"/>
  <c r="BG967" i="12" s="1"/>
  <c r="BH967" i="12" s="1"/>
  <c r="BR887" i="12"/>
  <c r="BS887" i="12" s="1"/>
  <c r="BT887" i="12" s="1"/>
  <c r="CD201" i="12"/>
  <c r="CE201" i="12" s="1"/>
  <c r="CF201" i="12" s="1"/>
  <c r="CJ686" i="12"/>
  <c r="CK686" i="12" s="1"/>
  <c r="CL686" i="12" s="1"/>
  <c r="BX328" i="12"/>
  <c r="BY328" i="12" s="1"/>
  <c r="BZ328" i="12" s="1"/>
  <c r="CJ513" i="12"/>
  <c r="CK513" i="12" s="1"/>
  <c r="CL513" i="12" s="1"/>
  <c r="BL191" i="12"/>
  <c r="BM191" i="12" s="1"/>
  <c r="BN191" i="12" s="1"/>
  <c r="BF743" i="12"/>
  <c r="BG743" i="12" s="1"/>
  <c r="BH743" i="12" s="1"/>
  <c r="BF777" i="12"/>
  <c r="BG777" i="12" s="1"/>
  <c r="BH777" i="12" s="1"/>
  <c r="BL360" i="12"/>
  <c r="BM360" i="12" s="1"/>
  <c r="BN360" i="12" s="1"/>
  <c r="BF319" i="12"/>
  <c r="BG319" i="12" s="1"/>
  <c r="BH319" i="12" s="1"/>
  <c r="BF431" i="12"/>
  <c r="BG431" i="12" s="1"/>
  <c r="BH431" i="12" s="1"/>
  <c r="BF979" i="12"/>
  <c r="BG979" i="12" s="1"/>
  <c r="BH979" i="12" s="1"/>
  <c r="CD323" i="12"/>
  <c r="CE323" i="12" s="1"/>
  <c r="CF323" i="12" s="1"/>
  <c r="BF1056" i="12"/>
  <c r="BG1056" i="12" s="1"/>
  <c r="BH1056" i="12" s="1"/>
  <c r="BL526" i="12"/>
  <c r="BM526" i="12" s="1"/>
  <c r="BN526" i="12" s="1"/>
  <c r="CD330" i="12"/>
  <c r="CE330" i="12" s="1"/>
  <c r="CF330" i="12" s="1"/>
  <c r="BL101" i="12"/>
  <c r="BM101" i="12" s="1"/>
  <c r="BN101" i="12" s="1"/>
  <c r="CP16" i="12"/>
  <c r="CQ16" i="12" s="1"/>
  <c r="CR16" i="12" s="1"/>
  <c r="BF916" i="12"/>
  <c r="BG916" i="12" s="1"/>
  <c r="BH916" i="12" s="1"/>
  <c r="BR566" i="12"/>
  <c r="BS566" i="12" s="1"/>
  <c r="BT566" i="12" s="1"/>
  <c r="BF612" i="12"/>
  <c r="BG612" i="12" s="1"/>
  <c r="BH612" i="12" s="1"/>
  <c r="BR1046" i="12"/>
  <c r="BS1046" i="12" s="1"/>
  <c r="BT1046" i="12" s="1"/>
  <c r="CD1112" i="12"/>
  <c r="CE1112" i="12" s="1"/>
  <c r="CF1112" i="12" s="1"/>
  <c r="CD319" i="12"/>
  <c r="CE319" i="12" s="1"/>
  <c r="CF319" i="12" s="1"/>
  <c r="BF34" i="12"/>
  <c r="BG34" i="12" s="1"/>
  <c r="BH34" i="12" s="1"/>
  <c r="BF602" i="12"/>
  <c r="BG602" i="12" s="1"/>
  <c r="BH602" i="12" s="1"/>
  <c r="BR1038" i="12"/>
  <c r="BS1038" i="12" s="1"/>
  <c r="BT1038" i="12" s="1"/>
  <c r="CD223" i="12"/>
  <c r="CE223" i="12" s="1"/>
  <c r="CF223" i="12" s="1"/>
  <c r="BF325" i="12"/>
  <c r="BG325" i="12" s="1"/>
  <c r="BH325" i="12" s="1"/>
  <c r="BL587" i="12"/>
  <c r="BM587" i="12" s="1"/>
  <c r="BN587" i="12" s="1"/>
  <c r="BX1085" i="12"/>
  <c r="BY1085" i="12" s="1"/>
  <c r="BZ1085" i="12" s="1"/>
  <c r="BF237" i="12"/>
  <c r="BG237" i="12" s="1"/>
  <c r="BH237" i="12" s="1"/>
  <c r="BF911" i="12"/>
  <c r="BG911" i="12" s="1"/>
  <c r="BH911" i="12" s="1"/>
  <c r="BR925" i="12"/>
  <c r="BS925" i="12" s="1"/>
  <c r="BT925" i="12" s="1"/>
  <c r="CJ1089" i="12"/>
  <c r="CK1089" i="12" s="1"/>
  <c r="CL1089" i="12" s="1"/>
  <c r="BF10" i="12"/>
  <c r="BG10" i="12" s="1"/>
  <c r="BH10" i="12" s="1"/>
  <c r="BL1031" i="12"/>
  <c r="BM1031" i="12" s="1"/>
  <c r="BN1031" i="12" s="1"/>
  <c r="CD392" i="12"/>
  <c r="CE392" i="12" s="1"/>
  <c r="CF392" i="12" s="1"/>
  <c r="CP917" i="12"/>
  <c r="CQ917" i="12" s="1"/>
  <c r="CR917" i="12" s="1"/>
  <c r="BR295" i="12"/>
  <c r="BS295" i="12" s="1"/>
  <c r="BT295" i="12" s="1"/>
  <c r="BX705" i="12"/>
  <c r="BY705" i="12" s="1"/>
  <c r="BZ705" i="12" s="1"/>
  <c r="BL731" i="12"/>
  <c r="BM731" i="12" s="1"/>
  <c r="BN731" i="12" s="1"/>
  <c r="BL90" i="12"/>
  <c r="BM90" i="12" s="1"/>
  <c r="BN90" i="12" s="1"/>
  <c r="BX802" i="12"/>
  <c r="BY802" i="12" s="1"/>
  <c r="BZ802" i="12" s="1"/>
  <c r="BR833" i="12"/>
  <c r="BS833" i="12" s="1"/>
  <c r="BT833" i="12" s="1"/>
  <c r="BF889" i="12"/>
  <c r="BG889" i="12" s="1"/>
  <c r="BH889" i="12" s="1"/>
  <c r="BF1074" i="12"/>
  <c r="BG1074" i="12" s="1"/>
  <c r="BH1074" i="12" s="1"/>
  <c r="BL767" i="12"/>
  <c r="BM767" i="12" s="1"/>
  <c r="BN767" i="12" s="1"/>
  <c r="CD151" i="12"/>
  <c r="CE151" i="12" s="1"/>
  <c r="CF151" i="12" s="1"/>
  <c r="BL404" i="12"/>
  <c r="BM404" i="12" s="1"/>
  <c r="BN404" i="12" s="1"/>
  <c r="BX249" i="12"/>
  <c r="BY249" i="12" s="1"/>
  <c r="BZ249" i="12" s="1"/>
  <c r="BL1035" i="12"/>
  <c r="BM1035" i="12" s="1"/>
  <c r="BN1035" i="12" s="1"/>
  <c r="BX564" i="12"/>
  <c r="BY564" i="12" s="1"/>
  <c r="BZ564" i="12" s="1"/>
  <c r="BL195" i="12"/>
  <c r="BM195" i="12" s="1"/>
  <c r="BN195" i="12" s="1"/>
  <c r="BR87" i="12"/>
  <c r="BS87" i="12" s="1"/>
  <c r="BT87" i="12" s="1"/>
  <c r="CD851" i="12"/>
  <c r="CE851" i="12" s="1"/>
  <c r="CF851" i="12" s="1"/>
  <c r="BL703" i="12"/>
  <c r="BM703" i="12" s="1"/>
  <c r="BN703" i="12" s="1"/>
  <c r="CD883" i="12"/>
  <c r="CE883" i="12" s="1"/>
  <c r="CF883" i="12" s="1"/>
  <c r="BF369" i="12"/>
  <c r="BG369" i="12" s="1"/>
  <c r="BH369" i="12" s="1"/>
  <c r="BL455" i="12"/>
  <c r="BM455" i="12" s="1"/>
  <c r="BN455" i="12" s="1"/>
  <c r="BF907" i="12"/>
  <c r="BG907" i="12" s="1"/>
  <c r="BH907" i="12" s="1"/>
  <c r="CJ199" i="12"/>
  <c r="CK199" i="12" s="1"/>
  <c r="CL199" i="12" s="1"/>
  <c r="CP713" i="12"/>
  <c r="CQ713" i="12" s="1"/>
  <c r="CR713" i="12" s="1"/>
  <c r="CP515" i="12"/>
  <c r="CQ515" i="12" s="1"/>
  <c r="CR515" i="12" s="1"/>
  <c r="CD570" i="12"/>
  <c r="CE570" i="12" s="1"/>
  <c r="CF570" i="12" s="1"/>
  <c r="BR568" i="12"/>
  <c r="BS568" i="12" s="1"/>
  <c r="BT568" i="12" s="1"/>
  <c r="BL686" i="12"/>
  <c r="BM686" i="12" s="1"/>
  <c r="BN686" i="12" s="1"/>
  <c r="BL366" i="12"/>
  <c r="BM366" i="12" s="1"/>
  <c r="BN366" i="12" s="1"/>
  <c r="BL685" i="12"/>
  <c r="BM685" i="12" s="1"/>
  <c r="BN685" i="12" s="1"/>
  <c r="BX339" i="12"/>
  <c r="BY339" i="12" s="1"/>
  <c r="BZ339" i="12" s="1"/>
  <c r="CP775" i="12"/>
  <c r="CQ775" i="12" s="1"/>
  <c r="CR775" i="12" s="1"/>
  <c r="BF817" i="12"/>
  <c r="BG817" i="12" s="1"/>
  <c r="BH817" i="12" s="1"/>
  <c r="CD691" i="12"/>
  <c r="CE691" i="12" s="1"/>
  <c r="CF691" i="12" s="1"/>
  <c r="BF13" i="12"/>
  <c r="BG13" i="12" s="1"/>
  <c r="BH13" i="12" s="1"/>
  <c r="BX671" i="12"/>
  <c r="BY671" i="12" s="1"/>
  <c r="BZ671" i="12" s="1"/>
  <c r="BF787" i="12"/>
  <c r="BG787" i="12" s="1"/>
  <c r="BH787" i="12" s="1"/>
  <c r="CJ1013" i="12"/>
  <c r="CK1013" i="12" s="1"/>
  <c r="CL1013" i="12" s="1"/>
  <c r="BF513" i="12"/>
  <c r="BG513" i="12" s="1"/>
  <c r="BH513" i="12" s="1"/>
  <c r="BX861" i="12"/>
  <c r="BY861" i="12" s="1"/>
  <c r="BZ861" i="12" s="1"/>
  <c r="CJ1107" i="12"/>
  <c r="CK1107" i="12" s="1"/>
  <c r="CL1107" i="12" s="1"/>
  <c r="CJ1025" i="12"/>
  <c r="CK1025" i="12" s="1"/>
  <c r="CL1025" i="12" s="1"/>
  <c r="BR1102" i="12"/>
  <c r="BS1102" i="12" s="1"/>
  <c r="BT1102" i="12" s="1"/>
  <c r="BL369" i="12"/>
  <c r="BM369" i="12" s="1"/>
  <c r="BN369" i="12" s="1"/>
  <c r="CD1024" i="12"/>
  <c r="CE1024" i="12" s="1"/>
  <c r="CF1024" i="12" s="1"/>
  <c r="CP351" i="12"/>
  <c r="CQ351" i="12" s="1"/>
  <c r="CR351" i="12" s="1"/>
  <c r="BF223" i="12"/>
  <c r="BG223" i="12" s="1"/>
  <c r="BH223" i="12" s="1"/>
  <c r="BL361" i="12"/>
  <c r="BM361" i="12" s="1"/>
  <c r="BN361" i="12" s="1"/>
  <c r="BF1012" i="12"/>
  <c r="BG1012" i="12" s="1"/>
  <c r="BH1012" i="12" s="1"/>
  <c r="BX134" i="12"/>
  <c r="BY134" i="12" s="1"/>
  <c r="BZ134" i="12" s="1"/>
  <c r="CD747" i="12"/>
  <c r="CE747" i="12" s="1"/>
  <c r="CF747" i="12" s="1"/>
  <c r="BX152" i="12"/>
  <c r="BY152" i="12" s="1"/>
  <c r="BZ152" i="12" s="1"/>
  <c r="BR73" i="12"/>
  <c r="BS73" i="12" s="1"/>
  <c r="BT73" i="12" s="1"/>
  <c r="BF908" i="12"/>
  <c r="BG908" i="12" s="1"/>
  <c r="BH908" i="12" s="1"/>
  <c r="BL515" i="12"/>
  <c r="BM515" i="12" s="1"/>
  <c r="BN515" i="12" s="1"/>
  <c r="CJ34" i="12"/>
  <c r="CK34" i="12" s="1"/>
  <c r="CL34" i="12" s="1"/>
  <c r="BX211" i="12"/>
  <c r="BY211" i="12" s="1"/>
  <c r="BZ211" i="12" s="1"/>
  <c r="BR608" i="12"/>
  <c r="BS608" i="12" s="1"/>
  <c r="BT608" i="12" s="1"/>
  <c r="BX1057" i="12"/>
  <c r="BY1057" i="12" s="1"/>
  <c r="BZ1057" i="12" s="1"/>
  <c r="CD197" i="12"/>
  <c r="CE197" i="12" s="1"/>
  <c r="CF197" i="12" s="1"/>
  <c r="BF630" i="12"/>
  <c r="BG630" i="12" s="1"/>
  <c r="BH630" i="12" s="1"/>
  <c r="BF954" i="12"/>
  <c r="BG954" i="12" s="1"/>
  <c r="BH954" i="12" s="1"/>
  <c r="BF793" i="12"/>
  <c r="BG793" i="12" s="1"/>
  <c r="BH793" i="12" s="1"/>
  <c r="CJ961" i="12"/>
  <c r="CK961" i="12" s="1"/>
  <c r="CL961" i="12" s="1"/>
  <c r="CJ653" i="12"/>
  <c r="CK653" i="12" s="1"/>
  <c r="CL653" i="12" s="1"/>
  <c r="BL727" i="12"/>
  <c r="BM727" i="12" s="1"/>
  <c r="BN727" i="12" s="1"/>
  <c r="BL895" i="12"/>
  <c r="BM895" i="12" s="1"/>
  <c r="BN895" i="12" s="1"/>
  <c r="BR17" i="12"/>
  <c r="BS17" i="12" s="1"/>
  <c r="BT17" i="12" s="1"/>
  <c r="BF163" i="12"/>
  <c r="BG163" i="12" s="1"/>
  <c r="BH163" i="12" s="1"/>
  <c r="BR941" i="12"/>
  <c r="BS941" i="12" s="1"/>
  <c r="BT941" i="12" s="1"/>
  <c r="BR455" i="12"/>
  <c r="BS455" i="12" s="1"/>
  <c r="BT455" i="12" s="1"/>
  <c r="CP1054" i="12"/>
  <c r="CQ1054" i="12" s="1"/>
  <c r="CR1054" i="12" s="1"/>
  <c r="BF309" i="12"/>
  <c r="BG309" i="12" s="1"/>
  <c r="BH309" i="12" s="1"/>
  <c r="BX932" i="12"/>
  <c r="BY932" i="12" s="1"/>
  <c r="BZ932" i="12" s="1"/>
  <c r="CD584" i="12"/>
  <c r="CE584" i="12" s="1"/>
  <c r="CF584" i="12" s="1"/>
  <c r="BR799" i="12"/>
  <c r="BS799" i="12" s="1"/>
  <c r="BT799" i="12" s="1"/>
  <c r="BF77" i="12"/>
  <c r="BG77" i="12" s="1"/>
  <c r="BH77" i="12" s="1"/>
  <c r="BL542" i="12"/>
  <c r="BM542" i="12" s="1"/>
  <c r="BN542" i="12" s="1"/>
  <c r="BX1039" i="12"/>
  <c r="BY1039" i="12" s="1"/>
  <c r="BZ1039" i="12" s="1"/>
  <c r="BL1017" i="12"/>
  <c r="BM1017" i="12" s="1"/>
  <c r="BN1017" i="12" s="1"/>
  <c r="BR981" i="12"/>
  <c r="BS981" i="12" s="1"/>
  <c r="BT981" i="12" s="1"/>
  <c r="CD995" i="12"/>
  <c r="CE995" i="12" s="1"/>
  <c r="CF995" i="12" s="1"/>
  <c r="CD616" i="12"/>
  <c r="CE616" i="12" s="1"/>
  <c r="CF616" i="12" s="1"/>
  <c r="BR1090" i="12"/>
  <c r="BS1090" i="12" s="1"/>
  <c r="BT1090" i="12" s="1"/>
  <c r="BF1096" i="12"/>
  <c r="BG1096" i="12" s="1"/>
  <c r="BH1096" i="12" s="1"/>
  <c r="CP847" i="12"/>
  <c r="CQ847" i="12" s="1"/>
  <c r="CR847" i="12" s="1"/>
  <c r="BX185" i="12"/>
  <c r="BY185" i="12" s="1"/>
  <c r="BZ185" i="12" s="1"/>
  <c r="BF918" i="12"/>
  <c r="BG918" i="12" s="1"/>
  <c r="BH918" i="12" s="1"/>
  <c r="BL1013" i="12"/>
  <c r="BM1013" i="12" s="1"/>
  <c r="BN1013" i="12" s="1"/>
  <c r="CD983" i="12"/>
  <c r="CE983" i="12" s="1"/>
  <c r="CF983" i="12" s="1"/>
  <c r="CP941" i="12"/>
  <c r="CQ941" i="12" s="1"/>
  <c r="CR941" i="12" s="1"/>
  <c r="BF430" i="12"/>
  <c r="BG430" i="12" s="1"/>
  <c r="BH430" i="12" s="1"/>
  <c r="BX985" i="12"/>
  <c r="BY985" i="12" s="1"/>
  <c r="BZ985" i="12" s="1"/>
  <c r="CD672" i="12"/>
  <c r="CE672" i="12" s="1"/>
  <c r="CF672" i="12" s="1"/>
  <c r="BX1023" i="12"/>
  <c r="BY1023" i="12" s="1"/>
  <c r="BZ1023" i="12" s="1"/>
  <c r="BR204" i="12"/>
  <c r="BS204" i="12" s="1"/>
  <c r="BT204" i="12" s="1"/>
  <c r="CD751" i="12"/>
  <c r="CE751" i="12" s="1"/>
  <c r="CF751" i="12" s="1"/>
  <c r="CJ365" i="12"/>
  <c r="CK365" i="12" s="1"/>
  <c r="CL365" i="12" s="1"/>
  <c r="BX283" i="12"/>
  <c r="BY283" i="12" s="1"/>
  <c r="BZ283" i="12" s="1"/>
  <c r="BL677" i="12"/>
  <c r="BM677" i="12" s="1"/>
  <c r="BN677" i="12" s="1"/>
  <c r="BF759" i="12"/>
  <c r="BG759" i="12" s="1"/>
  <c r="BH759" i="12" s="1"/>
  <c r="BF878" i="12"/>
  <c r="BG878" i="12" s="1"/>
  <c r="BH878" i="12" s="1"/>
  <c r="CD1070" i="12"/>
  <c r="CE1070" i="12" s="1"/>
  <c r="CF1070" i="12" s="1"/>
  <c r="BX326" i="12"/>
  <c r="BY326" i="12" s="1"/>
  <c r="BZ326" i="12" s="1"/>
  <c r="BX411" i="12"/>
  <c r="BY411" i="12" s="1"/>
  <c r="BZ411" i="12" s="1"/>
  <c r="BR560" i="12"/>
  <c r="BS560" i="12" s="1"/>
  <c r="BT560" i="12" s="1"/>
  <c r="BL339" i="12"/>
  <c r="BM339" i="12" s="1"/>
  <c r="BN339" i="12" s="1"/>
  <c r="BF1114" i="12"/>
  <c r="BG1114" i="12" s="1"/>
  <c r="BH1114" i="12" s="1"/>
  <c r="BL263" i="12"/>
  <c r="BM263" i="12" s="1"/>
  <c r="BN263" i="12" s="1"/>
  <c r="BF222" i="12"/>
  <c r="BG222" i="12" s="1"/>
  <c r="BH222" i="12" s="1"/>
  <c r="CJ486" i="12"/>
  <c r="CK486" i="12" s="1"/>
  <c r="CL486" i="12" s="1"/>
  <c r="BR813" i="12"/>
  <c r="BS813" i="12" s="1"/>
  <c r="BT813" i="12" s="1"/>
  <c r="BF906" i="12"/>
  <c r="BG906" i="12" s="1"/>
  <c r="BH906" i="12" s="1"/>
  <c r="CJ749" i="12"/>
  <c r="CK749" i="12" s="1"/>
  <c r="CL749" i="12" s="1"/>
  <c r="BR648" i="12"/>
  <c r="BS648" i="12" s="1"/>
  <c r="BT648" i="12" s="1"/>
  <c r="CP910" i="12"/>
  <c r="CQ910" i="12" s="1"/>
  <c r="CR910" i="12" s="1"/>
  <c r="BF544" i="12"/>
  <c r="BG544" i="12" s="1"/>
  <c r="BH544" i="12" s="1"/>
  <c r="BX383" i="12"/>
  <c r="BY383" i="12" s="1"/>
  <c r="BZ383" i="12" s="1"/>
  <c r="CJ717" i="12"/>
  <c r="CK717" i="12" s="1"/>
  <c r="CL717" i="12" s="1"/>
  <c r="BR510" i="12"/>
  <c r="BS510" i="12" s="1"/>
  <c r="BT510" i="12" s="1"/>
  <c r="BX836" i="12"/>
  <c r="BY836" i="12" s="1"/>
  <c r="BZ836" i="12" s="1"/>
  <c r="CP723" i="12"/>
  <c r="CQ723" i="12" s="1"/>
  <c r="CR723" i="12" s="1"/>
  <c r="BF182" i="12"/>
  <c r="BG182" i="12" s="1"/>
  <c r="BH182" i="12" s="1"/>
  <c r="BR464" i="12"/>
  <c r="BS464" i="12" s="1"/>
  <c r="BT464" i="12" s="1"/>
  <c r="BR1110" i="12"/>
  <c r="BS1110" i="12" s="1"/>
  <c r="BT1110" i="12" s="1"/>
  <c r="BR1030" i="12"/>
  <c r="BS1030" i="12" s="1"/>
  <c r="BT1030" i="12" s="1"/>
  <c r="BX476" i="12"/>
  <c r="BY476" i="12" s="1"/>
  <c r="BZ476" i="12" s="1"/>
  <c r="BF666" i="12"/>
  <c r="BG666" i="12" s="1"/>
  <c r="BH666" i="12" s="1"/>
  <c r="BF453" i="12"/>
  <c r="BG453" i="12" s="1"/>
  <c r="BH453" i="12" s="1"/>
  <c r="BF429" i="12"/>
  <c r="BG429" i="12" s="1"/>
  <c r="BH429" i="12" s="1"/>
  <c r="BR693" i="12"/>
  <c r="BS693" i="12" s="1"/>
  <c r="BT693" i="12" s="1"/>
  <c r="CD439" i="12"/>
  <c r="CE439" i="12" s="1"/>
  <c r="CF439" i="12" s="1"/>
  <c r="BX439" i="12"/>
  <c r="BY439" i="12" s="1"/>
  <c r="BZ439" i="12" s="1"/>
  <c r="CP465" i="12"/>
  <c r="CQ465" i="12" s="1"/>
  <c r="CR465" i="12" s="1"/>
  <c r="CJ680" i="12"/>
  <c r="CK680" i="12" s="1"/>
  <c r="CL680" i="12" s="1"/>
  <c r="BR356" i="12"/>
  <c r="BS356" i="12" s="1"/>
  <c r="BT356" i="12" s="1"/>
  <c r="BF871" i="12"/>
  <c r="BG871" i="12" s="1"/>
  <c r="BH871" i="12" s="1"/>
  <c r="BL364" i="12"/>
  <c r="BM364" i="12" s="1"/>
  <c r="BN364" i="12" s="1"/>
  <c r="CP1074" i="12"/>
  <c r="CQ1074" i="12" s="1"/>
  <c r="CR1074" i="12" s="1"/>
  <c r="BF1010" i="12"/>
  <c r="BG1010" i="12" s="1"/>
  <c r="BH1010" i="12" s="1"/>
  <c r="BF600" i="12"/>
  <c r="BG600" i="12" s="1"/>
  <c r="BH600" i="12" s="1"/>
  <c r="BX199" i="12"/>
  <c r="BY199" i="12" s="1"/>
  <c r="BZ199" i="12" s="1"/>
  <c r="BF479" i="12"/>
  <c r="BG479" i="12" s="1"/>
  <c r="BH479" i="12" s="1"/>
  <c r="BX908" i="12"/>
  <c r="BY908" i="12" s="1"/>
  <c r="BZ908" i="12" s="1"/>
  <c r="CD932" i="12"/>
  <c r="CE932" i="12" s="1"/>
  <c r="CF932" i="12" s="1"/>
  <c r="BF756" i="12"/>
  <c r="BG756" i="12" s="1"/>
  <c r="BH756" i="12" s="1"/>
  <c r="BF255" i="12"/>
  <c r="BG255" i="12" s="1"/>
  <c r="BH255" i="12" s="1"/>
  <c r="BR1014" i="12"/>
  <c r="BS1014" i="12" s="1"/>
  <c r="BT1014" i="12" s="1"/>
  <c r="BF502" i="12"/>
  <c r="BG502" i="12" s="1"/>
  <c r="BH502" i="12" s="1"/>
  <c r="BX738" i="12"/>
  <c r="BY738" i="12" s="1"/>
  <c r="BZ738" i="12" s="1"/>
  <c r="BL856" i="12"/>
  <c r="BM856" i="12" s="1"/>
  <c r="BN856" i="12" s="1"/>
  <c r="BF887" i="12"/>
  <c r="BG887" i="12" s="1"/>
  <c r="BH887" i="12" s="1"/>
  <c r="BF362" i="12"/>
  <c r="BG362" i="12" s="1"/>
  <c r="BH362" i="12" s="1"/>
  <c r="CP600" i="12"/>
  <c r="CQ600" i="12" s="1"/>
  <c r="CR600" i="12" s="1"/>
  <c r="BF378" i="12"/>
  <c r="BG378" i="12" s="1"/>
  <c r="BH378" i="12" s="1"/>
  <c r="BX124" i="12"/>
  <c r="BY124" i="12" s="1"/>
  <c r="BZ124" i="12" s="1"/>
  <c r="BL930" i="12"/>
  <c r="BM930" i="12" s="1"/>
  <c r="BN930" i="12" s="1"/>
  <c r="BR895" i="12"/>
  <c r="BS895" i="12" s="1"/>
  <c r="BT895" i="12" s="1"/>
  <c r="BX1045" i="12"/>
  <c r="BY1045" i="12" s="1"/>
  <c r="BZ1045" i="12" s="1"/>
  <c r="CJ175" i="12"/>
  <c r="CK175" i="12" s="1"/>
  <c r="CL175" i="12" s="1"/>
  <c r="BL653" i="12"/>
  <c r="BM653" i="12" s="1"/>
  <c r="BN653" i="12" s="1"/>
  <c r="CP25" i="12"/>
  <c r="CQ25" i="12" s="1"/>
  <c r="CR25" i="12" s="1"/>
  <c r="CD871" i="12"/>
  <c r="CE871" i="12" s="1"/>
  <c r="CF871" i="12" s="1"/>
  <c r="CP1038" i="12"/>
  <c r="CQ1038" i="12" s="1"/>
  <c r="CR1038" i="12" s="1"/>
  <c r="CJ915" i="12"/>
  <c r="CK915" i="12" s="1"/>
  <c r="CL915" i="12" s="1"/>
  <c r="BR432" i="12"/>
  <c r="BS432" i="12" s="1"/>
  <c r="BT432" i="12" s="1"/>
  <c r="BX895" i="12"/>
  <c r="BY895" i="12" s="1"/>
  <c r="BZ895" i="12" s="1"/>
  <c r="BF211" i="12"/>
  <c r="BG211" i="12" s="1"/>
  <c r="BH211" i="12" s="1"/>
  <c r="BX526" i="12"/>
  <c r="BY526" i="12" s="1"/>
  <c r="BZ526" i="12" s="1"/>
  <c r="CP52" i="12"/>
  <c r="CQ52" i="12" s="1"/>
  <c r="CR52" i="12" s="1"/>
  <c r="CD870" i="12"/>
  <c r="CE870" i="12" s="1"/>
  <c r="CF870" i="12" s="1"/>
  <c r="CP374" i="12"/>
  <c r="CQ374" i="12" s="1"/>
  <c r="CR374" i="12" s="1"/>
  <c r="BF590" i="12"/>
  <c r="BG590" i="12" s="1"/>
  <c r="BH590" i="12" s="1"/>
  <c r="CP564" i="12"/>
  <c r="CQ564" i="12" s="1"/>
  <c r="CR564" i="12" s="1"/>
  <c r="BL906" i="12"/>
  <c r="BM906" i="12" s="1"/>
  <c r="BN906" i="12" s="1"/>
  <c r="BX239" i="12"/>
  <c r="BY239" i="12" s="1"/>
  <c r="BZ239" i="12" s="1"/>
  <c r="CP343" i="12"/>
  <c r="CQ343" i="12" s="1"/>
  <c r="CR343" i="12" s="1"/>
  <c r="CJ191" i="12"/>
  <c r="CK191" i="12" s="1"/>
  <c r="CL191" i="12" s="1"/>
  <c r="BX379" i="12"/>
  <c r="BY379" i="12" s="1"/>
  <c r="BZ379" i="12" s="1"/>
  <c r="BX759" i="12"/>
  <c r="BY759" i="12" s="1"/>
  <c r="BZ759" i="12" s="1"/>
  <c r="BF876" i="12"/>
  <c r="BG876" i="12" s="1"/>
  <c r="BH876" i="12" s="1"/>
  <c r="CD250" i="12"/>
  <c r="CE250" i="12" s="1"/>
  <c r="CF250" i="12" s="1"/>
  <c r="CD859" i="12"/>
  <c r="CE859" i="12" s="1"/>
  <c r="CF859" i="12" s="1"/>
  <c r="BX887" i="12"/>
  <c r="BY887" i="12" s="1"/>
  <c r="BZ887" i="12" s="1"/>
  <c r="CJ483" i="12"/>
  <c r="CK483" i="12" s="1"/>
  <c r="CL483" i="12" s="1"/>
  <c r="BL217" i="12"/>
  <c r="BM217" i="12" s="1"/>
  <c r="BN217" i="12" s="1"/>
  <c r="BL603" i="12"/>
  <c r="BM603" i="12" s="1"/>
  <c r="BN603" i="12" s="1"/>
  <c r="BL482" i="12"/>
  <c r="BM482" i="12" s="1"/>
  <c r="BN482" i="12" s="1"/>
  <c r="CJ507" i="12"/>
  <c r="CK507" i="12" s="1"/>
  <c r="CL507" i="12" s="1"/>
  <c r="BX459" i="12"/>
  <c r="BY459" i="12" s="1"/>
  <c r="BZ459" i="12" s="1"/>
  <c r="CP876" i="12"/>
  <c r="CQ876" i="12" s="1"/>
  <c r="CR876" i="12" s="1"/>
  <c r="CJ109" i="12"/>
  <c r="CK109" i="12" s="1"/>
  <c r="CL109" i="12" s="1"/>
  <c r="BX371" i="12"/>
  <c r="BY371" i="12" s="1"/>
  <c r="BZ371" i="12" s="1"/>
  <c r="BL689" i="12"/>
  <c r="BM689" i="12" s="1"/>
  <c r="BN689" i="12" s="1"/>
  <c r="CP1081" i="12"/>
  <c r="CQ1081" i="12" s="1"/>
  <c r="CR1081" i="12" s="1"/>
  <c r="CP993" i="12"/>
  <c r="CQ993" i="12" s="1"/>
  <c r="CR993" i="12" s="1"/>
  <c r="BR1122" i="12"/>
  <c r="BS1122" i="12" s="1"/>
  <c r="BT1122" i="12" s="1"/>
  <c r="CP42" i="12"/>
  <c r="CQ42" i="12" s="1"/>
  <c r="CR42" i="12" s="1"/>
  <c r="CP22" i="12"/>
  <c r="CQ22" i="12" s="1"/>
  <c r="CR22" i="12" s="1"/>
  <c r="BR288" i="12"/>
  <c r="BS288" i="12" s="1"/>
  <c r="BT288" i="12" s="1"/>
  <c r="CJ588" i="12"/>
  <c r="CK588" i="12" s="1"/>
  <c r="CL588" i="12" s="1"/>
  <c r="BL936" i="12"/>
  <c r="BM936" i="12" s="1"/>
  <c r="BN936" i="12" s="1"/>
  <c r="BF1009" i="12"/>
  <c r="BG1009" i="12" s="1"/>
  <c r="BH1009" i="12" s="1"/>
  <c r="BL917" i="12"/>
  <c r="BM917" i="12" s="1"/>
  <c r="BN917" i="12" s="1"/>
  <c r="CP1037" i="12"/>
  <c r="CQ1037" i="12" s="1"/>
  <c r="CR1037" i="12" s="1"/>
  <c r="CP1013" i="12"/>
  <c r="CQ1013" i="12" s="1"/>
  <c r="CR1013" i="12" s="1"/>
  <c r="BR908" i="12"/>
  <c r="BS908" i="12" s="1"/>
  <c r="BT908" i="12" s="1"/>
  <c r="CJ701" i="12"/>
  <c r="CK701" i="12" s="1"/>
  <c r="CL701" i="12" s="1"/>
  <c r="CP925" i="12"/>
  <c r="CQ925" i="12" s="1"/>
  <c r="CR925" i="12" s="1"/>
  <c r="BR977" i="12"/>
  <c r="BS977" i="12" s="1"/>
  <c r="BT977" i="12" s="1"/>
  <c r="CJ716" i="12"/>
  <c r="CK716" i="12" s="1"/>
  <c r="CL716" i="12" s="1"/>
  <c r="BL310" i="12"/>
  <c r="BM310" i="12" s="1"/>
  <c r="BN310" i="12" s="1"/>
  <c r="CJ997" i="12"/>
  <c r="CK997" i="12" s="1"/>
  <c r="CL997" i="12" s="1"/>
  <c r="BR169" i="12"/>
  <c r="BS169" i="12" s="1"/>
  <c r="BT169" i="12" s="1"/>
  <c r="CP219" i="12"/>
  <c r="CQ219" i="12" s="1"/>
  <c r="CR219" i="12" s="1"/>
  <c r="CP463" i="12"/>
  <c r="CQ463" i="12" s="1"/>
  <c r="CR463" i="12" s="1"/>
  <c r="CD512" i="12"/>
  <c r="CE512" i="12" s="1"/>
  <c r="CF512" i="12" s="1"/>
  <c r="CP779" i="12"/>
  <c r="CQ779" i="12" s="1"/>
  <c r="CR779" i="12" s="1"/>
  <c r="CP73" i="12"/>
  <c r="CQ73" i="12" s="1"/>
  <c r="CR73" i="12" s="1"/>
  <c r="BL169" i="12"/>
  <c r="BM169" i="12" s="1"/>
  <c r="BN169" i="12" s="1"/>
  <c r="CP344" i="12"/>
  <c r="CQ344" i="12" s="1"/>
  <c r="CR344" i="12" s="1"/>
  <c r="CP242" i="12"/>
  <c r="CQ242" i="12" s="1"/>
  <c r="CR242" i="12" s="1"/>
  <c r="BR235" i="12"/>
  <c r="BS235" i="12" s="1"/>
  <c r="BT235" i="12" s="1"/>
  <c r="CP348" i="12"/>
  <c r="CQ348" i="12" s="1"/>
  <c r="CR348" i="12" s="1"/>
  <c r="BX369" i="12"/>
  <c r="BY369" i="12" s="1"/>
  <c r="BZ369" i="12" s="1"/>
  <c r="BR251" i="12"/>
  <c r="BS251" i="12" s="1"/>
  <c r="BT251" i="12" s="1"/>
  <c r="CP512" i="12"/>
  <c r="CQ512" i="12" s="1"/>
  <c r="CR512" i="12" s="1"/>
  <c r="CP451" i="12"/>
  <c r="CQ451" i="12" s="1"/>
  <c r="CR451" i="12" s="1"/>
  <c r="CJ556" i="12"/>
  <c r="CK556" i="12" s="1"/>
  <c r="CL556" i="12" s="1"/>
  <c r="BR268" i="12"/>
  <c r="BS268" i="12" s="1"/>
  <c r="BT268" i="12" s="1"/>
  <c r="CJ756" i="12"/>
  <c r="CK756" i="12" s="1"/>
  <c r="CL756" i="12" s="1"/>
  <c r="CD560" i="12"/>
  <c r="CE560" i="12" s="1"/>
  <c r="CF560" i="12" s="1"/>
  <c r="BR707" i="12"/>
  <c r="BS707" i="12" s="1"/>
  <c r="BT707" i="12" s="1"/>
  <c r="BR1061" i="12"/>
  <c r="BS1061" i="12" s="1"/>
  <c r="BT1061" i="12" s="1"/>
  <c r="BX898" i="12"/>
  <c r="BY898" i="12" s="1"/>
  <c r="BZ898" i="12" s="1"/>
  <c r="BR938" i="12"/>
  <c r="BS938" i="12" s="1"/>
  <c r="BT938" i="12" s="1"/>
  <c r="BX475" i="12"/>
  <c r="BY475" i="12" s="1"/>
  <c r="BZ475" i="12" s="1"/>
  <c r="CJ73" i="12"/>
  <c r="CK73" i="12" s="1"/>
  <c r="CL73" i="12" s="1"/>
  <c r="BL474" i="12"/>
  <c r="BM474" i="12" s="1"/>
  <c r="BN474" i="12" s="1"/>
  <c r="CP431" i="12"/>
  <c r="CQ431" i="12" s="1"/>
  <c r="CR431" i="12" s="1"/>
  <c r="BL1005" i="12"/>
  <c r="BM1005" i="12" s="1"/>
  <c r="BN1005" i="12" s="1"/>
  <c r="BR1060" i="12"/>
  <c r="BS1060" i="12" s="1"/>
  <c r="BT1060" i="12" s="1"/>
  <c r="BF442" i="12"/>
  <c r="BG442" i="12" s="1"/>
  <c r="BH442" i="12" s="1"/>
  <c r="CD1040" i="12"/>
  <c r="CE1040" i="12" s="1"/>
  <c r="CF1040" i="12" s="1"/>
  <c r="CD863" i="12"/>
  <c r="CE863" i="12" s="1"/>
  <c r="CF863" i="12" s="1"/>
  <c r="CP178" i="12"/>
  <c r="CQ178" i="12" s="1"/>
  <c r="CR178" i="12" s="1"/>
  <c r="CJ114" i="12"/>
  <c r="CK114" i="12" s="1"/>
  <c r="CL114" i="12" s="1"/>
  <c r="BX546" i="12"/>
  <c r="BY546" i="12" s="1"/>
  <c r="BZ546" i="12" s="1"/>
  <c r="CJ856" i="12"/>
  <c r="CK856" i="12" s="1"/>
  <c r="CL856" i="12" s="1"/>
  <c r="BF218" i="12"/>
  <c r="BG218" i="12" s="1"/>
  <c r="BH218" i="12" s="1"/>
  <c r="CJ1097" i="12"/>
  <c r="CK1097" i="12" s="1"/>
  <c r="CL1097" i="12" s="1"/>
  <c r="BL388" i="12"/>
  <c r="BM388" i="12" s="1"/>
  <c r="BN388" i="12" s="1"/>
  <c r="CD259" i="12"/>
  <c r="CE259" i="12" s="1"/>
  <c r="CF259" i="12" s="1"/>
  <c r="CJ727" i="12"/>
  <c r="CK727" i="12" s="1"/>
  <c r="CL727" i="12" s="1"/>
  <c r="BL451" i="12"/>
  <c r="BM451" i="12" s="1"/>
  <c r="BN451" i="12" s="1"/>
  <c r="CD441" i="12"/>
  <c r="CE441" i="12" s="1"/>
  <c r="CF441" i="12" s="1"/>
  <c r="BL454" i="12"/>
  <c r="BM454" i="12" s="1"/>
  <c r="BN454" i="12" s="1"/>
  <c r="CJ703" i="12"/>
  <c r="CK703" i="12" s="1"/>
  <c r="CL703" i="12" s="1"/>
  <c r="CD553" i="12"/>
  <c r="CE553" i="12" s="1"/>
  <c r="CF553" i="12" s="1"/>
  <c r="BR38" i="12"/>
  <c r="BS38" i="12" s="1"/>
  <c r="BT38" i="12" s="1"/>
  <c r="BR550" i="12"/>
  <c r="BS550" i="12" s="1"/>
  <c r="BT550" i="12" s="1"/>
  <c r="BR287" i="12"/>
  <c r="BS287" i="12" s="1"/>
  <c r="BT287" i="12" s="1"/>
  <c r="CP319" i="12"/>
  <c r="CQ319" i="12" s="1"/>
  <c r="CR319" i="12" s="1"/>
  <c r="BX223" i="12"/>
  <c r="BY223" i="12" s="1"/>
  <c r="BZ223" i="12" s="1"/>
  <c r="BR594" i="12"/>
  <c r="BS594" i="12" s="1"/>
  <c r="BT594" i="12" s="1"/>
  <c r="BX1055" i="12"/>
  <c r="BY1055" i="12" s="1"/>
  <c r="BZ1055" i="12" s="1"/>
  <c r="BR921" i="12"/>
  <c r="BS921" i="12" s="1"/>
  <c r="BT921" i="12" s="1"/>
  <c r="BX591" i="12"/>
  <c r="BY591" i="12" s="1"/>
  <c r="BZ591" i="12" s="1"/>
  <c r="BR271" i="12"/>
  <c r="BS271" i="12" s="1"/>
  <c r="BT271" i="12" s="1"/>
  <c r="BX945" i="12"/>
  <c r="BY945" i="12" s="1"/>
  <c r="BZ945" i="12" s="1"/>
  <c r="CP1068" i="12"/>
  <c r="CQ1068" i="12" s="1"/>
  <c r="CR1068" i="12" s="1"/>
  <c r="CD156" i="12"/>
  <c r="CE156" i="12" s="1"/>
  <c r="CF156" i="12" s="1"/>
  <c r="CP767" i="12"/>
  <c r="CQ767" i="12" s="1"/>
  <c r="CR767" i="12" s="1"/>
  <c r="BF32" i="12"/>
  <c r="BG32" i="12" s="1"/>
  <c r="BH32" i="12" s="1"/>
  <c r="CJ867" i="12"/>
  <c r="CK867" i="12" s="1"/>
  <c r="CL867" i="12" s="1"/>
  <c r="BF12" i="12"/>
  <c r="BG12" i="12" s="1"/>
  <c r="BH12" i="12" s="1"/>
  <c r="CP395" i="12"/>
  <c r="CQ395" i="12" s="1"/>
  <c r="CR395" i="12" s="1"/>
  <c r="BR591" i="12"/>
  <c r="BS591" i="12" s="1"/>
  <c r="BT591" i="12" s="1"/>
  <c r="BF839" i="12"/>
  <c r="BG839" i="12" s="1"/>
  <c r="BH839" i="12" s="1"/>
  <c r="BR182" i="12"/>
  <c r="BS182" i="12" s="1"/>
  <c r="BT182" i="12" s="1"/>
  <c r="CD526" i="12"/>
  <c r="CE526" i="12" s="1"/>
  <c r="CF526" i="12" s="1"/>
  <c r="CP1008" i="12"/>
  <c r="CQ1008" i="12" s="1"/>
  <c r="CR1008" i="12" s="1"/>
  <c r="CJ1023" i="12"/>
  <c r="CK1023" i="12" s="1"/>
  <c r="CL1023" i="12" s="1"/>
  <c r="BX335" i="12"/>
  <c r="BY335" i="12" s="1"/>
  <c r="BZ335" i="12" s="1"/>
  <c r="BX1061" i="12"/>
  <c r="BY1061" i="12" s="1"/>
  <c r="BZ1061" i="12" s="1"/>
  <c r="CJ967" i="12"/>
  <c r="CK967" i="12" s="1"/>
  <c r="CL967" i="12" s="1"/>
  <c r="BX804" i="12"/>
  <c r="BY804" i="12" s="1"/>
  <c r="BZ804" i="12" s="1"/>
  <c r="BX857" i="12"/>
  <c r="BY857" i="12" s="1"/>
  <c r="BZ857" i="12" s="1"/>
  <c r="BL351" i="12"/>
  <c r="BM351" i="12" s="1"/>
  <c r="BN351" i="12" s="1"/>
  <c r="CP616" i="12"/>
  <c r="CQ616" i="12" s="1"/>
  <c r="CR616" i="12" s="1"/>
  <c r="CJ720" i="12"/>
  <c r="CK720" i="12" s="1"/>
  <c r="CL720" i="12" s="1"/>
  <c r="BR725" i="12"/>
  <c r="BS725" i="12" s="1"/>
  <c r="BT725" i="12" s="1"/>
  <c r="BR930" i="12"/>
  <c r="BS930" i="12" s="1"/>
  <c r="BT930" i="12" s="1"/>
  <c r="BL570" i="12"/>
  <c r="BM570" i="12" s="1"/>
  <c r="BN570" i="12" s="1"/>
  <c r="CD807" i="12"/>
  <c r="CE807" i="12" s="1"/>
  <c r="CF807" i="12" s="1"/>
  <c r="BR199" i="12"/>
  <c r="BS199" i="12" s="1"/>
  <c r="BT199" i="12" s="1"/>
  <c r="BF365" i="12"/>
  <c r="BG365" i="12" s="1"/>
  <c r="BH365" i="12" s="1"/>
  <c r="CD421" i="12"/>
  <c r="CE421" i="12" s="1"/>
  <c r="CF421" i="12" s="1"/>
  <c r="CP672" i="12"/>
  <c r="CQ672" i="12" s="1"/>
  <c r="CR672" i="12" s="1"/>
  <c r="BR819" i="12"/>
  <c r="BS819" i="12" s="1"/>
  <c r="BT819" i="12" s="1"/>
  <c r="BX85" i="12"/>
  <c r="BY85" i="12" s="1"/>
  <c r="BZ85" i="12" s="1"/>
  <c r="BX187" i="12"/>
  <c r="BY187" i="12" s="1"/>
  <c r="BZ187" i="12" s="1"/>
  <c r="BX678" i="12"/>
  <c r="BY678" i="12" s="1"/>
  <c r="BZ678" i="12" s="1"/>
  <c r="BX949" i="12"/>
  <c r="BY949" i="12" s="1"/>
  <c r="BZ949" i="12" s="1"/>
  <c r="CJ213" i="12"/>
  <c r="CK213" i="12" s="1"/>
  <c r="CL213" i="12" s="1"/>
  <c r="BR50" i="12"/>
  <c r="BS50" i="12" s="1"/>
  <c r="BT50" i="12" s="1"/>
  <c r="BR81" i="12"/>
  <c r="BS81" i="12" s="1"/>
  <c r="BT81" i="12" s="1"/>
  <c r="CJ241" i="12"/>
  <c r="CK241" i="12" s="1"/>
  <c r="CL241" i="12" s="1"/>
  <c r="BX488" i="12"/>
  <c r="BY488" i="12" s="1"/>
  <c r="BZ488" i="12" s="1"/>
  <c r="BR337" i="12"/>
  <c r="BS337" i="12" s="1"/>
  <c r="BT337" i="12" s="1"/>
  <c r="BF413" i="12"/>
  <c r="BG413" i="12" s="1"/>
  <c r="BH413" i="12" s="1"/>
  <c r="BR660" i="12"/>
  <c r="BS660" i="12" s="1"/>
  <c r="BT660" i="12" s="1"/>
  <c r="BF474" i="12"/>
  <c r="BG474" i="12" s="1"/>
  <c r="BH474" i="12" s="1"/>
  <c r="CP421" i="12"/>
  <c r="CQ421" i="12" s="1"/>
  <c r="CR421" i="12" s="1"/>
  <c r="BF493" i="12"/>
  <c r="BG493" i="12" s="1"/>
  <c r="BH493" i="12" s="1"/>
  <c r="BL722" i="12"/>
  <c r="BM722" i="12" s="1"/>
  <c r="BN722" i="12" s="1"/>
  <c r="BL651" i="12"/>
  <c r="BM651" i="12" s="1"/>
  <c r="BN651" i="12" s="1"/>
  <c r="BL704" i="12"/>
  <c r="BM704" i="12" s="1"/>
  <c r="BN704" i="12" s="1"/>
  <c r="CD674" i="12"/>
  <c r="CE674" i="12" s="1"/>
  <c r="CF674" i="12" s="1"/>
  <c r="BR1040" i="12"/>
  <c r="BS1040" i="12" s="1"/>
  <c r="BT1040" i="12" s="1"/>
  <c r="CJ695" i="12"/>
  <c r="CK695" i="12" s="1"/>
  <c r="CL695" i="12" s="1"/>
  <c r="BX906" i="12"/>
  <c r="BY906" i="12" s="1"/>
  <c r="BZ906" i="12" s="1"/>
  <c r="CP133" i="12"/>
  <c r="CQ133" i="12" s="1"/>
  <c r="CR133" i="12" s="1"/>
  <c r="BL124" i="12"/>
  <c r="BM124" i="12" s="1"/>
  <c r="BN124" i="12" s="1"/>
  <c r="CP1070" i="12"/>
  <c r="CQ1070" i="12" s="1"/>
  <c r="CR1070" i="12" s="1"/>
  <c r="BF789" i="12"/>
  <c r="BG789" i="12" s="1"/>
  <c r="BH789" i="12" s="1"/>
  <c r="BX416" i="12"/>
  <c r="BY416" i="12" s="1"/>
  <c r="BZ416" i="12" s="1"/>
  <c r="BX981" i="12"/>
  <c r="BY981" i="12" s="1"/>
  <c r="BZ981" i="12" s="1"/>
  <c r="BF462" i="12"/>
  <c r="BG462" i="12" s="1"/>
  <c r="BH462" i="12" s="1"/>
  <c r="BR829" i="12"/>
  <c r="BS829" i="12" s="1"/>
  <c r="BT829" i="12" s="1"/>
  <c r="BL995" i="12"/>
  <c r="BM995" i="12" s="1"/>
  <c r="BN995" i="12" s="1"/>
  <c r="BL319" i="12"/>
  <c r="BM319" i="12" s="1"/>
  <c r="BN319" i="12" s="1"/>
  <c r="BF73" i="12"/>
  <c r="BG73" i="12" s="1"/>
  <c r="BH73" i="12" s="1"/>
  <c r="BR406" i="12"/>
  <c r="BS406" i="12" s="1"/>
  <c r="BT406" i="12" s="1"/>
  <c r="CP632" i="12"/>
  <c r="CQ632" i="12" s="1"/>
  <c r="CR632" i="12" s="1"/>
  <c r="BR807" i="12"/>
  <c r="BS807" i="12" s="1"/>
  <c r="BT807" i="12" s="1"/>
  <c r="BX708" i="12"/>
  <c r="BY708" i="12" s="1"/>
  <c r="BZ708" i="12" s="1"/>
  <c r="BX356" i="12"/>
  <c r="BY356" i="12" s="1"/>
  <c r="BZ356" i="12" s="1"/>
  <c r="BL335" i="12"/>
  <c r="BM335" i="12" s="1"/>
  <c r="BN335" i="12" s="1"/>
  <c r="BX354" i="12"/>
  <c r="BY354" i="12" s="1"/>
  <c r="BZ354" i="12" s="1"/>
  <c r="BR411" i="12"/>
  <c r="BS411" i="12" s="1"/>
  <c r="BT411" i="12" s="1"/>
  <c r="BL804" i="12"/>
  <c r="BM804" i="12" s="1"/>
  <c r="BN804" i="12" s="1"/>
  <c r="CJ907" i="12"/>
  <c r="CK907" i="12" s="1"/>
  <c r="CL907" i="12" s="1"/>
  <c r="BL1077" i="12"/>
  <c r="BM1077" i="12" s="1"/>
  <c r="BN1077" i="12" s="1"/>
  <c r="CJ605" i="12"/>
  <c r="CK605" i="12" s="1"/>
  <c r="CL605" i="12" s="1"/>
  <c r="CJ935" i="12"/>
  <c r="CK935" i="12" s="1"/>
  <c r="CL935" i="12" s="1"/>
  <c r="BL916" i="12"/>
  <c r="BM916" i="12" s="1"/>
  <c r="BN916" i="12" s="1"/>
  <c r="BR747" i="12"/>
  <c r="BS747" i="12" s="1"/>
  <c r="BT747" i="12" s="1"/>
  <c r="BF552" i="12"/>
  <c r="BG552" i="12" s="1"/>
  <c r="BH552" i="12" s="1"/>
  <c r="CP150" i="12"/>
  <c r="CQ150" i="12" s="1"/>
  <c r="CR150" i="12" s="1"/>
  <c r="CD498" i="12"/>
  <c r="CE498" i="12" s="1"/>
  <c r="CF498" i="12" s="1"/>
  <c r="BX919" i="12"/>
  <c r="BY919" i="12" s="1"/>
  <c r="BZ919" i="12" s="1"/>
  <c r="BF1069" i="12"/>
  <c r="BG1069" i="12" s="1"/>
  <c r="BH1069" i="12" s="1"/>
  <c r="BR872" i="12"/>
  <c r="BS872" i="12" s="1"/>
  <c r="BT872" i="12" s="1"/>
  <c r="BX1124" i="12"/>
  <c r="BY1124" i="12" s="1"/>
  <c r="BZ1124" i="12" s="1"/>
  <c r="BX133" i="12"/>
  <c r="BY133" i="12" s="1"/>
  <c r="BZ133" i="12" s="1"/>
  <c r="BL50" i="12"/>
  <c r="BM50" i="12" s="1"/>
  <c r="BN50" i="12" s="1"/>
  <c r="BR710" i="12"/>
  <c r="BS710" i="12" s="1"/>
  <c r="BT710" i="12" s="1"/>
  <c r="BF947" i="12"/>
  <c r="BG947" i="12" s="1"/>
  <c r="BH947" i="12" s="1"/>
  <c r="CJ905" i="12"/>
  <c r="CK905" i="12" s="1"/>
  <c r="CL905" i="12" s="1"/>
  <c r="CP859" i="12"/>
  <c r="CQ859" i="12" s="1"/>
  <c r="CR859" i="12" s="1"/>
  <c r="BF1085" i="12"/>
  <c r="BG1085" i="12" s="1"/>
  <c r="BH1085" i="12" s="1"/>
  <c r="BR656" i="12"/>
  <c r="BS656" i="12" s="1"/>
  <c r="BT656" i="12" s="1"/>
  <c r="BX987" i="12"/>
  <c r="BY987" i="12" s="1"/>
  <c r="BZ987" i="12" s="1"/>
  <c r="CP125" i="12"/>
  <c r="CQ125" i="12" s="1"/>
  <c r="CR125" i="12" s="1"/>
  <c r="BR883" i="12"/>
  <c r="BS883" i="12" s="1"/>
  <c r="BT883" i="12" s="1"/>
  <c r="BF216" i="12"/>
  <c r="BG216" i="12" s="1"/>
  <c r="BH216" i="12" s="1"/>
  <c r="BF441" i="12"/>
  <c r="BG441" i="12" s="1"/>
  <c r="BH441" i="12" s="1"/>
  <c r="CD707" i="12"/>
  <c r="CE707" i="12" s="1"/>
  <c r="CF707" i="12" s="1"/>
  <c r="BR1053" i="12"/>
  <c r="BS1053" i="12" s="1"/>
  <c r="BT1053" i="12" s="1"/>
  <c r="CD326" i="12"/>
  <c r="CE326" i="12" s="1"/>
  <c r="CF326" i="12" s="1"/>
  <c r="CD97" i="12"/>
  <c r="CE97" i="12" s="1"/>
  <c r="CF97" i="12" s="1"/>
  <c r="BX251" i="12"/>
  <c r="BY251" i="12" s="1"/>
  <c r="BZ251" i="12" s="1"/>
  <c r="CJ472" i="12"/>
  <c r="CK472" i="12" s="1"/>
  <c r="CL472" i="12" s="1"/>
  <c r="BF455" i="12"/>
  <c r="BG455" i="12" s="1"/>
  <c r="BH455" i="12" s="1"/>
  <c r="CD136" i="12"/>
  <c r="CE136" i="12" s="1"/>
  <c r="CF136" i="12" s="1"/>
  <c r="BX30" i="12"/>
  <c r="BY30" i="12" s="1"/>
  <c r="BZ30" i="12" s="1"/>
  <c r="CP287" i="12"/>
  <c r="CQ287" i="12" s="1"/>
  <c r="CR287" i="12" s="1"/>
  <c r="BX149" i="12"/>
  <c r="BY149" i="12" s="1"/>
  <c r="BZ149" i="12" s="1"/>
  <c r="BR345" i="12"/>
  <c r="BS345" i="12" s="1"/>
  <c r="BT345" i="12" s="1"/>
  <c r="CJ382" i="12"/>
  <c r="CK382" i="12" s="1"/>
  <c r="CL382" i="12" s="1"/>
  <c r="CJ315" i="12"/>
  <c r="CK315" i="12" s="1"/>
  <c r="CL315" i="12" s="1"/>
  <c r="BL459" i="12"/>
  <c r="BM459" i="12" s="1"/>
  <c r="BN459" i="12" s="1"/>
  <c r="CP546" i="12"/>
  <c r="CQ546" i="12" s="1"/>
  <c r="CR546" i="12" s="1"/>
  <c r="CP771" i="12"/>
  <c r="CQ771" i="12" s="1"/>
  <c r="CR771" i="12" s="1"/>
  <c r="CJ713" i="12"/>
  <c r="CK713" i="12" s="1"/>
  <c r="CL713" i="12" s="1"/>
  <c r="BR917" i="12"/>
  <c r="BS917" i="12" s="1"/>
  <c r="BT917" i="12" s="1"/>
  <c r="BR953" i="12"/>
  <c r="BS953" i="12" s="1"/>
  <c r="BT953" i="12" s="1"/>
  <c r="BX1049" i="12"/>
  <c r="BY1049" i="12" s="1"/>
  <c r="BZ1049" i="12" s="1"/>
  <c r="CP954" i="12"/>
  <c r="CQ954" i="12" s="1"/>
  <c r="CR954" i="12" s="1"/>
  <c r="CJ267" i="12"/>
  <c r="CK267" i="12" s="1"/>
  <c r="CL267" i="12" s="1"/>
  <c r="CP926" i="12"/>
  <c r="CQ926" i="12" s="1"/>
  <c r="CR926" i="12" s="1"/>
  <c r="BR215" i="12"/>
  <c r="BS215" i="12" s="1"/>
  <c r="BT215" i="12" s="1"/>
  <c r="CP38" i="12"/>
  <c r="CQ38" i="12" s="1"/>
  <c r="CR38" i="12" s="1"/>
  <c r="CJ395" i="12"/>
  <c r="CK395" i="12" s="1"/>
  <c r="CL395" i="12" s="1"/>
  <c r="CD360" i="12"/>
  <c r="CE360" i="12" s="1"/>
  <c r="CF360" i="12" s="1"/>
  <c r="BF315" i="12"/>
  <c r="BG315" i="12" s="1"/>
  <c r="BH315" i="12" s="1"/>
  <c r="CP398" i="12"/>
  <c r="CQ398" i="12" s="1"/>
  <c r="CR398" i="12" s="1"/>
  <c r="BF1045" i="12"/>
  <c r="BG1045" i="12" s="1"/>
  <c r="BH1045" i="12" s="1"/>
  <c r="BX402" i="12"/>
  <c r="BY402" i="12" s="1"/>
  <c r="BZ402" i="12" s="1"/>
  <c r="BL85" i="12"/>
  <c r="BM85" i="12" s="1"/>
  <c r="BN85" i="12" s="1"/>
  <c r="CD723" i="12"/>
  <c r="CE723" i="12" s="1"/>
  <c r="CF723" i="12" s="1"/>
  <c r="BL943" i="12"/>
  <c r="BM943" i="12" s="1"/>
  <c r="BN943" i="12" s="1"/>
  <c r="CD226" i="12"/>
  <c r="CE226" i="12" s="1"/>
  <c r="CF226" i="12" s="1"/>
  <c r="BF151" i="12"/>
  <c r="BG151" i="12" s="1"/>
  <c r="BH151" i="12" s="1"/>
  <c r="CD163" i="12"/>
  <c r="CE163" i="12" s="1"/>
  <c r="CF163" i="12" s="1"/>
  <c r="BR551" i="12"/>
  <c r="BS551" i="12" s="1"/>
  <c r="BT551" i="12" s="1"/>
  <c r="BF274" i="12"/>
  <c r="BG274" i="12" s="1"/>
  <c r="BH274" i="12" s="1"/>
  <c r="BF458" i="12"/>
  <c r="BG458" i="12" s="1"/>
  <c r="BH458" i="12" s="1"/>
  <c r="CD823" i="12"/>
  <c r="CE823" i="12" s="1"/>
  <c r="CF823" i="12" s="1"/>
  <c r="CP339" i="12"/>
  <c r="CQ339" i="12" s="1"/>
  <c r="CR339" i="12" s="1"/>
  <c r="BF286" i="12"/>
  <c r="BG286" i="12" s="1"/>
  <c r="BH286" i="12" s="1"/>
  <c r="CP263" i="12"/>
  <c r="CQ263" i="12" s="1"/>
  <c r="CR263" i="12" s="1"/>
  <c r="BL537" i="12"/>
  <c r="BM537" i="12" s="1"/>
  <c r="BN537" i="12" s="1"/>
  <c r="BX560" i="12"/>
  <c r="BY560" i="12" s="1"/>
  <c r="BZ560" i="12" s="1"/>
  <c r="BL711" i="12"/>
  <c r="BM711" i="12" s="1"/>
  <c r="BN711" i="12" s="1"/>
  <c r="BR277" i="12"/>
  <c r="BS277" i="12" s="1"/>
  <c r="BT277" i="12" s="1"/>
  <c r="CD459" i="12"/>
  <c r="CE459" i="12" s="1"/>
  <c r="CF459" i="12" s="1"/>
  <c r="BF823" i="12"/>
  <c r="BG823" i="12" s="1"/>
  <c r="BH823" i="12" s="1"/>
  <c r="CJ336" i="12"/>
  <c r="CK336" i="12" s="1"/>
  <c r="CL336" i="12" s="1"/>
  <c r="CD610" i="12"/>
  <c r="CE610" i="12" s="1"/>
  <c r="CF610" i="12" s="1"/>
  <c r="BR847" i="12"/>
  <c r="BS847" i="12" s="1"/>
  <c r="BT847" i="12" s="1"/>
  <c r="CJ949" i="12"/>
  <c r="CK949" i="12" s="1"/>
  <c r="CL949" i="12" s="1"/>
  <c r="BR622" i="12"/>
  <c r="BS622" i="12" s="1"/>
  <c r="BT622" i="12" s="1"/>
  <c r="BF682" i="12"/>
  <c r="BG682" i="12" s="1"/>
  <c r="BH682" i="12" s="1"/>
  <c r="CD281" i="12"/>
  <c r="CE281" i="12" s="1"/>
  <c r="CF281" i="12" s="1"/>
  <c r="BL934" i="12"/>
  <c r="BM934" i="12" s="1"/>
  <c r="BN934" i="12" s="1"/>
  <c r="CJ383" i="12"/>
  <c r="CK383" i="12" s="1"/>
  <c r="CL383" i="12" s="1"/>
  <c r="CJ1121" i="12"/>
  <c r="CK1121" i="12" s="1"/>
  <c r="CL1121" i="12" s="1"/>
  <c r="CP1012" i="12"/>
  <c r="CQ1012" i="12" s="1"/>
  <c r="CR1012" i="12" s="1"/>
  <c r="BR59" i="12"/>
  <c r="BS59" i="12" s="1"/>
  <c r="BT59" i="12" s="1"/>
  <c r="BR259" i="12"/>
  <c r="BS259" i="12" s="1"/>
  <c r="BT259" i="12" s="1"/>
  <c r="BX928" i="12"/>
  <c r="BY928" i="12" s="1"/>
  <c r="BZ928" i="12" s="1"/>
  <c r="BX597" i="12"/>
  <c r="BY597" i="12" s="1"/>
  <c r="BZ597" i="12" s="1"/>
  <c r="BL717" i="12"/>
  <c r="BM717" i="12" s="1"/>
  <c r="BN717" i="12" s="1"/>
  <c r="CJ1039" i="12"/>
  <c r="CK1039" i="12" s="1"/>
  <c r="CL1039" i="12" s="1"/>
  <c r="CD554" i="12"/>
  <c r="CE554" i="12" s="1"/>
  <c r="CF554" i="12" s="1"/>
  <c r="BX902" i="12"/>
  <c r="BY902" i="12" s="1"/>
  <c r="BZ902" i="12" s="1"/>
  <c r="CJ348" i="12"/>
  <c r="CK348" i="12" s="1"/>
  <c r="CL348" i="12" s="1"/>
  <c r="BX337" i="12"/>
  <c r="BY337" i="12" s="1"/>
  <c r="BZ337" i="12" s="1"/>
  <c r="BR711" i="12"/>
  <c r="BS711" i="12" s="1"/>
  <c r="BT711" i="12" s="1"/>
  <c r="CJ975" i="12"/>
  <c r="CK975" i="12" s="1"/>
  <c r="CL975" i="12" s="1"/>
  <c r="CP1104" i="12"/>
  <c r="CQ1104" i="12" s="1"/>
  <c r="CR1104" i="12" s="1"/>
  <c r="BF1121" i="12"/>
  <c r="BG1121" i="12" s="1"/>
  <c r="BH1121" i="12" s="1"/>
  <c r="CP856" i="12"/>
  <c r="CQ856" i="12" s="1"/>
  <c r="CR856" i="12" s="1"/>
  <c r="BR403" i="12"/>
  <c r="BS403" i="12" s="1"/>
  <c r="BT403" i="12" s="1"/>
  <c r="BF330" i="12"/>
  <c r="BG330" i="12" s="1"/>
  <c r="BH330" i="12" s="1"/>
  <c r="CJ569" i="12"/>
  <c r="CK569" i="12" s="1"/>
  <c r="CL569" i="12" s="1"/>
  <c r="BX943" i="12"/>
  <c r="BY943" i="12" s="1"/>
  <c r="BZ943" i="12" s="1"/>
  <c r="BX396" i="12"/>
  <c r="BY396" i="12" s="1"/>
  <c r="BZ396" i="12" s="1"/>
  <c r="BL576" i="12"/>
  <c r="BM576" i="12" s="1"/>
  <c r="BN576" i="12" s="1"/>
  <c r="CD855" i="12"/>
  <c r="CE855" i="12" s="1"/>
  <c r="CF855" i="12" s="1"/>
  <c r="BL327" i="12"/>
  <c r="BM327" i="12" s="1"/>
  <c r="BN327" i="12" s="1"/>
  <c r="CP487" i="12"/>
  <c r="CQ487" i="12" s="1"/>
  <c r="CR487" i="12" s="1"/>
  <c r="BF470" i="12"/>
  <c r="BG470" i="12" s="1"/>
  <c r="BH470" i="12" s="1"/>
  <c r="BL229" i="12"/>
  <c r="BM229" i="12" s="1"/>
  <c r="BN229" i="12" s="1"/>
  <c r="CJ451" i="12"/>
  <c r="CK451" i="12" s="1"/>
  <c r="CL451" i="12" s="1"/>
  <c r="BF824" i="12"/>
  <c r="BG824" i="12" s="1"/>
  <c r="BH824" i="12" s="1"/>
  <c r="CP123" i="12"/>
  <c r="CQ123" i="12" s="1"/>
  <c r="CR123" i="12" s="1"/>
  <c r="BR309" i="12"/>
  <c r="BS309" i="12" s="1"/>
  <c r="BT309" i="12" s="1"/>
  <c r="BX97" i="12"/>
  <c r="BY97" i="12" s="1"/>
  <c r="BZ97" i="12" s="1"/>
  <c r="CJ354" i="12"/>
  <c r="CK354" i="12" s="1"/>
  <c r="CL354" i="12" s="1"/>
  <c r="CP356" i="12"/>
  <c r="CQ356" i="12" s="1"/>
  <c r="CR356" i="12" s="1"/>
  <c r="CP440" i="12"/>
  <c r="CQ440" i="12" s="1"/>
  <c r="CR440" i="12" s="1"/>
  <c r="BR355" i="12"/>
  <c r="BS355" i="12" s="1"/>
  <c r="BT355" i="12" s="1"/>
  <c r="BL371" i="12"/>
  <c r="BM371" i="12" s="1"/>
  <c r="BN371" i="12" s="1"/>
  <c r="CD463" i="12"/>
  <c r="CE463" i="12" s="1"/>
  <c r="CF463" i="12" s="1"/>
  <c r="BL500" i="12"/>
  <c r="BM500" i="12" s="1"/>
  <c r="BN500" i="12" s="1"/>
  <c r="BR738" i="12"/>
  <c r="BS738" i="12" s="1"/>
  <c r="BT738" i="12" s="1"/>
  <c r="CJ728" i="12"/>
  <c r="CK728" i="12" s="1"/>
  <c r="CL728" i="12" s="1"/>
  <c r="BX927" i="12"/>
  <c r="BY927" i="12" s="1"/>
  <c r="BZ927" i="12" s="1"/>
  <c r="CD668" i="12"/>
  <c r="CE668" i="12" s="1"/>
  <c r="CF668" i="12" s="1"/>
  <c r="CD813" i="12"/>
  <c r="CE813" i="12" s="1"/>
  <c r="CF813" i="12" s="1"/>
  <c r="BR650" i="12"/>
  <c r="BS650" i="12" s="1"/>
  <c r="BT650" i="12" s="1"/>
  <c r="CP791" i="12"/>
  <c r="CQ791" i="12" s="1"/>
  <c r="CR791" i="12" s="1"/>
  <c r="BX225" i="12"/>
  <c r="BY225" i="12" s="1"/>
  <c r="BZ225" i="12" s="1"/>
  <c r="BL441" i="12"/>
  <c r="BM441" i="12" s="1"/>
  <c r="BN441" i="12" s="1"/>
  <c r="CP753" i="12"/>
  <c r="CQ753" i="12" s="1"/>
  <c r="CR753" i="12" s="1"/>
  <c r="CD334" i="12"/>
  <c r="CE334" i="12" s="1"/>
  <c r="CF334" i="12" s="1"/>
  <c r="CJ233" i="12"/>
  <c r="CK233" i="12" s="1"/>
  <c r="CL233" i="12" s="1"/>
  <c r="BX693" i="12"/>
  <c r="BY693" i="12" s="1"/>
  <c r="BZ693" i="12" s="1"/>
  <c r="CP606" i="12"/>
  <c r="CQ606" i="12" s="1"/>
  <c r="CR606" i="12" s="1"/>
  <c r="BL20" i="12"/>
  <c r="BM20" i="12" s="1"/>
  <c r="BN20" i="12" s="1"/>
  <c r="CP872" i="12"/>
  <c r="CQ872" i="12" s="1"/>
  <c r="CR872" i="12" s="1"/>
  <c r="BF393" i="12"/>
  <c r="BG393" i="12" s="1"/>
  <c r="BH393" i="12" s="1"/>
  <c r="CP129" i="12"/>
  <c r="CQ129" i="12" s="1"/>
  <c r="CR129" i="12" s="1"/>
  <c r="BX479" i="12"/>
  <c r="BY479" i="12" s="1"/>
  <c r="BZ479" i="12" s="1"/>
  <c r="BL297" i="12"/>
  <c r="BM297" i="12" s="1"/>
  <c r="BN297" i="12" s="1"/>
  <c r="BF642" i="12"/>
  <c r="BG642" i="12" s="1"/>
  <c r="BH642" i="12" s="1"/>
  <c r="BR556" i="12"/>
  <c r="BS556" i="12" s="1"/>
  <c r="BT556" i="12" s="1"/>
  <c r="CP827" i="12"/>
  <c r="CQ827" i="12" s="1"/>
  <c r="CR827" i="12" s="1"/>
  <c r="BF688" i="12"/>
  <c r="BG688" i="12" s="1"/>
  <c r="BH688" i="12" s="1"/>
  <c r="CD713" i="12"/>
  <c r="CE713" i="12" s="1"/>
  <c r="CF713" i="12" s="1"/>
  <c r="CD164" i="12"/>
  <c r="CE164" i="12" s="1"/>
  <c r="CF164" i="12" s="1"/>
  <c r="CP375" i="12"/>
  <c r="CQ375" i="12" s="1"/>
  <c r="CR375" i="12" s="1"/>
  <c r="CJ1085" i="12"/>
  <c r="CK1085" i="12" s="1"/>
  <c r="CL1085" i="12" s="1"/>
  <c r="CJ366" i="12"/>
  <c r="CK366" i="12" s="1"/>
  <c r="CL366" i="12" s="1"/>
  <c r="BF270" i="12"/>
  <c r="BG270" i="12" s="1"/>
  <c r="BH270" i="12" s="1"/>
  <c r="BL465" i="12"/>
  <c r="BM465" i="12" s="1"/>
  <c r="BN465" i="12" s="1"/>
  <c r="CJ343" i="12"/>
  <c r="CK343" i="12" s="1"/>
  <c r="CL343" i="12" s="1"/>
  <c r="BL763" i="12"/>
  <c r="BM763" i="12" s="1"/>
  <c r="BN763" i="12" s="1"/>
  <c r="CD664" i="12"/>
  <c r="CE664" i="12" s="1"/>
  <c r="CF664" i="12" s="1"/>
  <c r="BX983" i="12"/>
  <c r="BY983" i="12" s="1"/>
  <c r="BZ983" i="12" s="1"/>
  <c r="BL755" i="12"/>
  <c r="BM755" i="12" s="1"/>
  <c r="BN755" i="12" s="1"/>
  <c r="BF1016" i="12"/>
  <c r="BG1016" i="12" s="1"/>
  <c r="BH1016" i="12" s="1"/>
  <c r="BL209" i="12"/>
  <c r="BM209" i="12" s="1"/>
  <c r="BN209" i="12" s="1"/>
  <c r="BF781" i="12"/>
  <c r="BG781" i="12" s="1"/>
  <c r="BH781" i="12" s="1"/>
  <c r="BL431" i="12"/>
  <c r="BM431" i="12" s="1"/>
  <c r="BN431" i="12" s="1"/>
  <c r="BL463" i="12"/>
  <c r="BM463" i="12" s="1"/>
  <c r="BN463" i="12" s="1"/>
  <c r="BR419" i="12"/>
  <c r="BS419" i="12" s="1"/>
  <c r="BT419" i="12" s="1"/>
  <c r="CJ736" i="12"/>
  <c r="CK736" i="12" s="1"/>
  <c r="CL736" i="12" s="1"/>
  <c r="BX29" i="12"/>
  <c r="BY29" i="12" s="1"/>
  <c r="BZ29" i="12" s="1"/>
  <c r="BL938" i="12"/>
  <c r="BM938" i="12" s="1"/>
  <c r="BN938" i="12" s="1"/>
  <c r="BR392" i="12"/>
  <c r="BS392" i="12" s="1"/>
  <c r="BT392" i="12" s="1"/>
  <c r="BR1029" i="12"/>
  <c r="BS1029" i="12" s="1"/>
  <c r="BT1029" i="12" s="1"/>
  <c r="CD75" i="12"/>
  <c r="CE75" i="12" s="1"/>
  <c r="CF75" i="12" s="1"/>
  <c r="CP664" i="12"/>
  <c r="CQ664" i="12" s="1"/>
  <c r="CR664" i="12" s="1"/>
  <c r="CP702" i="12"/>
  <c r="CQ702" i="12" s="1"/>
  <c r="CR702" i="12" s="1"/>
  <c r="BL738" i="12"/>
  <c r="BM738" i="12" s="1"/>
  <c r="BN738" i="12" s="1"/>
  <c r="CD1004" i="12"/>
  <c r="CE1004" i="12" s="1"/>
  <c r="CF1004" i="12" s="1"/>
  <c r="BR360" i="12"/>
  <c r="BS360" i="12" s="1"/>
  <c r="BT360" i="12" s="1"/>
  <c r="BX731" i="12"/>
  <c r="BY731" i="12" s="1"/>
  <c r="BZ731" i="12" s="1"/>
  <c r="CP906" i="12"/>
  <c r="CQ906" i="12" s="1"/>
  <c r="CR906" i="12" s="1"/>
  <c r="BL341" i="12"/>
  <c r="BM341" i="12" s="1"/>
  <c r="BN341" i="12" s="1"/>
  <c r="CD705" i="12"/>
  <c r="CE705" i="12" s="1"/>
  <c r="CF705" i="12" s="1"/>
  <c r="CJ328" i="12"/>
  <c r="CK328" i="12" s="1"/>
  <c r="CL328" i="12" s="1"/>
  <c r="CJ287" i="12"/>
  <c r="CK287" i="12" s="1"/>
  <c r="CL287" i="12" s="1"/>
  <c r="CD256" i="12"/>
  <c r="CE256" i="12" s="1"/>
  <c r="CF256" i="12" s="1"/>
  <c r="BR500" i="12"/>
  <c r="BS500" i="12" s="1"/>
  <c r="BT500" i="12" s="1"/>
  <c r="CP648" i="12"/>
  <c r="CQ648" i="12" s="1"/>
  <c r="CR648" i="12" s="1"/>
  <c r="BL221" i="12"/>
  <c r="BM221" i="12" s="1"/>
  <c r="BN221" i="12" s="1"/>
  <c r="CD38" i="12"/>
  <c r="CE38" i="12" s="1"/>
  <c r="CF38" i="12" s="1"/>
  <c r="BL89" i="12"/>
  <c r="BM89" i="12" s="1"/>
  <c r="BN89" i="12" s="1"/>
  <c r="CJ163" i="12"/>
  <c r="CK163" i="12" s="1"/>
  <c r="CL163" i="12" s="1"/>
  <c r="BL385" i="12"/>
  <c r="BM385" i="12" s="1"/>
  <c r="BN385" i="12" s="1"/>
  <c r="BR498" i="12"/>
  <c r="BS498" i="12" s="1"/>
  <c r="BT498" i="12" s="1"/>
  <c r="CJ390" i="12"/>
  <c r="CK390" i="12" s="1"/>
  <c r="CL390" i="12" s="1"/>
  <c r="BL417" i="12"/>
  <c r="BM417" i="12" s="1"/>
  <c r="BN417" i="12" s="1"/>
  <c r="CP677" i="12"/>
  <c r="CQ677" i="12" s="1"/>
  <c r="CR677" i="12" s="1"/>
  <c r="CJ237" i="12"/>
  <c r="CK237" i="12" s="1"/>
  <c r="CL237" i="12" s="1"/>
  <c r="BL484" i="12"/>
  <c r="BM484" i="12" s="1"/>
  <c r="BN484" i="12" s="1"/>
  <c r="CP588" i="12"/>
  <c r="CQ588" i="12" s="1"/>
  <c r="CR588" i="12" s="1"/>
  <c r="BR745" i="12"/>
  <c r="BS745" i="12" s="1"/>
  <c r="BT745" i="12" s="1"/>
  <c r="CD629" i="12"/>
  <c r="CE629" i="12" s="1"/>
  <c r="CF629" i="12" s="1"/>
  <c r="CD721" i="12"/>
  <c r="CE721" i="12" s="1"/>
  <c r="CF721" i="12" s="1"/>
  <c r="CJ758" i="12"/>
  <c r="CK758" i="12" s="1"/>
  <c r="CL758" i="12" s="1"/>
  <c r="CP1025" i="12"/>
  <c r="CQ1025" i="12" s="1"/>
  <c r="CR1025" i="12" s="1"/>
  <c r="BX961" i="12"/>
  <c r="BY961" i="12" s="1"/>
  <c r="BZ961" i="12" s="1"/>
  <c r="CP1089" i="12"/>
  <c r="CQ1089" i="12" s="1"/>
  <c r="CR1089" i="12" s="1"/>
  <c r="CP554" i="12"/>
  <c r="CQ554" i="12" s="1"/>
  <c r="CR554" i="12" s="1"/>
  <c r="CP612" i="12"/>
  <c r="CQ612" i="12" s="1"/>
  <c r="CR612" i="12" s="1"/>
  <c r="CP1118" i="12"/>
  <c r="CQ1118" i="12" s="1"/>
  <c r="CR1118" i="12" s="1"/>
  <c r="BR1002" i="12"/>
  <c r="BS1002" i="12" s="1"/>
  <c r="BT1002" i="12" s="1"/>
  <c r="BF1024" i="12"/>
  <c r="BG1024" i="12" s="1"/>
  <c r="BH1024" i="12" s="1"/>
  <c r="BF919" i="12"/>
  <c r="BG919" i="12" s="1"/>
  <c r="BH919" i="12" s="1"/>
  <c r="CD728" i="12"/>
  <c r="CE728" i="12" s="1"/>
  <c r="CF728" i="12" s="1"/>
  <c r="CD149" i="12"/>
  <c r="CE149" i="12" s="1"/>
  <c r="CF149" i="12" s="1"/>
  <c r="BX404" i="12"/>
  <c r="BY404" i="12" s="1"/>
  <c r="BZ404" i="12" s="1"/>
  <c r="CD1018" i="12"/>
  <c r="CE1018" i="12" s="1"/>
  <c r="CF1018" i="12" s="1"/>
  <c r="BX595" i="12"/>
  <c r="BY595" i="12" s="1"/>
  <c r="BZ595" i="12" s="1"/>
  <c r="BF815" i="12"/>
  <c r="BG815" i="12" s="1"/>
  <c r="BH815" i="12" s="1"/>
  <c r="BX855" i="12"/>
  <c r="BY855" i="12" s="1"/>
  <c r="BZ855" i="12" s="1"/>
  <c r="BL464" i="12"/>
  <c r="BM464" i="12" s="1"/>
  <c r="BN464" i="12" s="1"/>
  <c r="BR244" i="12"/>
  <c r="BS244" i="12" s="1"/>
  <c r="BT244" i="12" s="1"/>
  <c r="BR407" i="12"/>
  <c r="BS407" i="12" s="1"/>
  <c r="BT407" i="12" s="1"/>
  <c r="BF416" i="12"/>
  <c r="BG416" i="12" s="1"/>
  <c r="BH416" i="12" s="1"/>
  <c r="BX675" i="12"/>
  <c r="BY675" i="12" s="1"/>
  <c r="BZ675" i="12" s="1"/>
  <c r="BL328" i="12"/>
  <c r="BM328" i="12" s="1"/>
  <c r="BN328" i="12" s="1"/>
  <c r="BL486" i="12"/>
  <c r="BM486" i="12" s="1"/>
  <c r="BN486" i="12" s="1"/>
  <c r="CJ1109" i="12"/>
  <c r="CK1109" i="12" s="1"/>
  <c r="CL1109" i="12" s="1"/>
  <c r="BX362" i="12"/>
  <c r="BY362" i="12" s="1"/>
  <c r="BZ362" i="12" s="1"/>
  <c r="BL367" i="12"/>
  <c r="BM367" i="12" s="1"/>
  <c r="BN367" i="12" s="1"/>
  <c r="CD745" i="12"/>
  <c r="CE745" i="12" s="1"/>
  <c r="CF745" i="12" s="1"/>
  <c r="CD733" i="12"/>
  <c r="CE733" i="12" s="1"/>
  <c r="CF733" i="12" s="1"/>
  <c r="CJ25" i="12"/>
  <c r="CK25" i="12" s="1"/>
  <c r="CL25" i="12" s="1"/>
  <c r="BX562" i="12"/>
  <c r="BY562" i="12" s="1"/>
  <c r="BZ562" i="12" s="1"/>
  <c r="CP835" i="12"/>
  <c r="CQ835" i="12" s="1"/>
  <c r="CR835" i="12" s="1"/>
  <c r="BX470" i="12"/>
  <c r="BY470" i="12" s="1"/>
  <c r="BZ470" i="12" s="1"/>
  <c r="BR428" i="12"/>
  <c r="BS428" i="12" s="1"/>
  <c r="BT428" i="12" s="1"/>
  <c r="BR223" i="12"/>
  <c r="BS223" i="12" s="1"/>
  <c r="BT223" i="12" s="1"/>
  <c r="BR429" i="12"/>
  <c r="BS429" i="12" s="1"/>
  <c r="BT429" i="12" s="1"/>
  <c r="CJ283" i="12"/>
  <c r="CK283" i="12" s="1"/>
  <c r="CL283" i="12" s="1"/>
  <c r="CP751" i="12"/>
  <c r="CQ751" i="12" s="1"/>
  <c r="CR751" i="12" s="1"/>
  <c r="CJ398" i="12"/>
  <c r="CK398" i="12" s="1"/>
  <c r="CL398" i="12" s="1"/>
  <c r="BL745" i="12"/>
  <c r="BM745" i="12" s="1"/>
  <c r="BN745" i="12" s="1"/>
  <c r="CP408" i="12"/>
  <c r="CQ408" i="12" s="1"/>
  <c r="CR408" i="12" s="1"/>
  <c r="CP629" i="12"/>
  <c r="CQ629" i="12" s="1"/>
  <c r="CR629" i="12" s="1"/>
  <c r="BR1045" i="12"/>
  <c r="BS1045" i="12" s="1"/>
  <c r="BT1045" i="12" s="1"/>
  <c r="CP1060" i="12"/>
  <c r="CQ1060" i="12" s="1"/>
  <c r="CR1060" i="12" s="1"/>
  <c r="CJ194" i="12"/>
  <c r="CK194" i="12" s="1"/>
  <c r="CL194" i="12" s="1"/>
  <c r="BX467" i="12"/>
  <c r="BY467" i="12" s="1"/>
  <c r="BZ467" i="12" s="1"/>
  <c r="BX755" i="12"/>
  <c r="BY755" i="12" s="1"/>
  <c r="BZ755" i="12" s="1"/>
  <c r="BR851" i="12"/>
  <c r="BS851" i="12" s="1"/>
  <c r="BT851" i="12" s="1"/>
  <c r="BX1119" i="12"/>
  <c r="BY1119" i="12" s="1"/>
  <c r="BZ1119" i="12" s="1"/>
  <c r="BL911" i="12"/>
  <c r="BM911" i="12" s="1"/>
  <c r="BN911" i="12" s="1"/>
  <c r="BF1109" i="12"/>
  <c r="BG1109" i="12" s="1"/>
  <c r="BH1109" i="12" s="1"/>
  <c r="CJ71" i="12"/>
  <c r="CK71" i="12" s="1"/>
  <c r="CL71" i="12" s="1"/>
  <c r="BR439" i="12"/>
  <c r="BS439" i="12" s="1"/>
  <c r="BT439" i="12" s="1"/>
  <c r="BF649" i="12"/>
  <c r="BG649" i="12" s="1"/>
  <c r="BH649" i="12" s="1"/>
  <c r="CJ691" i="12"/>
  <c r="CK691" i="12" s="1"/>
  <c r="CL691" i="12" s="1"/>
  <c r="BX235" i="12"/>
  <c r="BY235" i="12" s="1"/>
  <c r="BZ235" i="12" s="1"/>
  <c r="CP535" i="12"/>
  <c r="CQ535" i="12" s="1"/>
  <c r="CR535" i="12" s="1"/>
  <c r="CJ708" i="12"/>
  <c r="CK708" i="12" s="1"/>
  <c r="CL708" i="12" s="1"/>
  <c r="BL1051" i="12"/>
  <c r="BM1051" i="12" s="1"/>
  <c r="BN1051" i="12" s="1"/>
  <c r="BF256" i="12"/>
  <c r="BG256" i="12" s="1"/>
  <c r="BH256" i="12" s="1"/>
  <c r="BR216" i="12"/>
  <c r="BS216" i="12" s="1"/>
  <c r="BT216" i="12" s="1"/>
  <c r="BX423" i="12"/>
  <c r="BY423" i="12" s="1"/>
  <c r="BZ423" i="12" s="1"/>
  <c r="BL751" i="12"/>
  <c r="BM751" i="12" s="1"/>
  <c r="BN751" i="12" s="1"/>
  <c r="BF704" i="12"/>
  <c r="BG704" i="12" s="1"/>
  <c r="BH704" i="12" s="1"/>
  <c r="BF116" i="12"/>
  <c r="BG116" i="12" s="1"/>
  <c r="BH116" i="12" s="1"/>
  <c r="CP680" i="12"/>
  <c r="CQ680" i="12" s="1"/>
  <c r="CR680" i="12" s="1"/>
  <c r="BX255" i="12"/>
  <c r="BY255" i="12" s="1"/>
  <c r="BZ255" i="12" s="1"/>
  <c r="BL8" i="12"/>
  <c r="BM8" i="12" s="1"/>
  <c r="BN8" i="12" s="1"/>
  <c r="CJ1019" i="12"/>
  <c r="CK1019" i="12" s="1"/>
  <c r="CL1019" i="12" s="1"/>
  <c r="BF83" i="12"/>
  <c r="BG83" i="12" s="1"/>
  <c r="BH83" i="12" s="1"/>
  <c r="CJ677" i="12"/>
  <c r="CK677" i="12" s="1"/>
  <c r="CL677" i="12" s="1"/>
  <c r="BR104" i="12"/>
  <c r="BS104" i="12" s="1"/>
  <c r="BT104" i="12" s="1"/>
  <c r="CD331" i="12"/>
  <c r="CE331" i="12" s="1"/>
  <c r="CF331" i="12" s="1"/>
  <c r="CD382" i="12"/>
  <c r="CE382" i="12" s="1"/>
  <c r="CF382" i="12" s="1"/>
  <c r="CJ505" i="12"/>
  <c r="CK505" i="12" s="1"/>
  <c r="CL505" i="12" s="1"/>
  <c r="BL535" i="12"/>
  <c r="BM535" i="12" s="1"/>
  <c r="BN535" i="12" s="1"/>
  <c r="CD422" i="12"/>
  <c r="CE422" i="12" s="1"/>
  <c r="CF422" i="12" s="1"/>
  <c r="CP255" i="12"/>
  <c r="CQ255" i="12" s="1"/>
  <c r="CR255" i="12" s="1"/>
  <c r="BX415" i="12"/>
  <c r="BY415" i="12" s="1"/>
  <c r="BZ415" i="12" s="1"/>
  <c r="BF883" i="12"/>
  <c r="BG883" i="12" s="1"/>
  <c r="BH883" i="12" s="1"/>
  <c r="CP280" i="12"/>
  <c r="CQ280" i="12" s="1"/>
  <c r="CR280" i="12" s="1"/>
  <c r="BR331" i="12"/>
  <c r="BS331" i="12" s="1"/>
  <c r="BT331" i="12" s="1"/>
  <c r="BX378" i="12"/>
  <c r="BY378" i="12" s="1"/>
  <c r="BZ378" i="12" s="1"/>
  <c r="CJ67" i="12"/>
  <c r="CK67" i="12" s="1"/>
  <c r="CL67" i="12" s="1"/>
  <c r="BL673" i="12"/>
  <c r="BM673" i="12" s="1"/>
  <c r="BN673" i="12" s="1"/>
  <c r="CP857" i="12"/>
  <c r="CQ857" i="12" s="1"/>
  <c r="CR857" i="12" s="1"/>
  <c r="CP1030" i="12"/>
  <c r="CQ1030" i="12" s="1"/>
  <c r="CR1030" i="12" s="1"/>
  <c r="CJ1053" i="12"/>
  <c r="CK1053" i="12" s="1"/>
  <c r="CL1053" i="12" s="1"/>
  <c r="BR1074" i="12"/>
  <c r="BS1074" i="12" s="1"/>
  <c r="BT1074" i="12" s="1"/>
  <c r="CP1046" i="12"/>
  <c r="CQ1046" i="12" s="1"/>
  <c r="CR1046" i="12" s="1"/>
  <c r="CD302" i="12"/>
  <c r="CE302" i="12" s="1"/>
  <c r="CF302" i="12" s="1"/>
  <c r="BX603" i="12"/>
  <c r="BY603" i="12" s="1"/>
  <c r="BZ603" i="12" s="1"/>
  <c r="BX568" i="12"/>
  <c r="BY568" i="12" s="1"/>
  <c r="BZ568" i="12" s="1"/>
  <c r="CJ440" i="12"/>
  <c r="CK440" i="12" s="1"/>
  <c r="CL440" i="12" s="1"/>
  <c r="CJ402" i="12"/>
  <c r="CK402" i="12" s="1"/>
  <c r="CL402" i="12" s="1"/>
  <c r="BR836" i="12"/>
  <c r="BS836" i="12" s="1"/>
  <c r="BT836" i="12" s="1"/>
  <c r="BL748" i="12"/>
  <c r="BM748" i="12" s="1"/>
  <c r="BN748" i="12" s="1"/>
  <c r="BX393" i="12"/>
  <c r="BY393" i="12" s="1"/>
  <c r="BZ393" i="12" s="1"/>
  <c r="CD546" i="12"/>
  <c r="CE546" i="12" s="1"/>
  <c r="CF546" i="12" s="1"/>
  <c r="BX733" i="12"/>
  <c r="BY733" i="12" s="1"/>
  <c r="BZ733" i="12" s="1"/>
  <c r="CD910" i="12"/>
  <c r="CE910" i="12" s="1"/>
  <c r="CF910" i="12" s="1"/>
  <c r="CJ1101" i="12"/>
  <c r="CK1101" i="12" s="1"/>
  <c r="CL1101" i="12" s="1"/>
  <c r="BL75" i="12"/>
  <c r="BM75" i="12" s="1"/>
  <c r="BN75" i="12" s="1"/>
  <c r="CJ18" i="12"/>
  <c r="CK18" i="12" s="1"/>
  <c r="CL18" i="12" s="1"/>
  <c r="CJ1005" i="12"/>
  <c r="CK1005" i="12" s="1"/>
  <c r="CL1005" i="12" s="1"/>
  <c r="BR1009" i="12"/>
  <c r="BS1009" i="12" s="1"/>
  <c r="BT1009" i="12" s="1"/>
  <c r="BX1089" i="12"/>
  <c r="BY1089" i="12" s="1"/>
  <c r="BZ1089" i="12" s="1"/>
  <c r="BF723" i="12"/>
  <c r="BG723" i="12" s="1"/>
  <c r="BH723" i="12" s="1"/>
  <c r="BR940" i="12"/>
  <c r="BS940" i="12" s="1"/>
  <c r="BT940" i="12" s="1"/>
  <c r="BX920" i="12"/>
  <c r="BY920" i="12" s="1"/>
  <c r="BZ920" i="12" s="1"/>
  <c r="BR388" i="12"/>
  <c r="BS388" i="12" s="1"/>
  <c r="BT388" i="12" s="1"/>
  <c r="CD715" i="12"/>
  <c r="CE715" i="12" s="1"/>
  <c r="CF715" i="12" s="1"/>
  <c r="BR493" i="12"/>
  <c r="BS493" i="12" s="1"/>
  <c r="BT493" i="12" s="1"/>
  <c r="BF605" i="12"/>
  <c r="BG605" i="12" s="1"/>
  <c r="BH605" i="12" s="1"/>
  <c r="CD958" i="12"/>
  <c r="CE958" i="12" s="1"/>
  <c r="CF958" i="12" s="1"/>
  <c r="BX465" i="12"/>
  <c r="BY465" i="12" s="1"/>
  <c r="BZ465" i="12" s="1"/>
  <c r="BL802" i="12"/>
  <c r="BM802" i="12" s="1"/>
  <c r="BN802" i="12" s="1"/>
  <c r="BF558" i="12"/>
  <c r="BG558" i="12" s="1"/>
  <c r="BH558" i="12" s="1"/>
  <c r="BF203" i="12"/>
  <c r="BG203" i="12" s="1"/>
  <c r="BH203" i="12" s="1"/>
  <c r="CD502" i="12"/>
  <c r="CE502" i="12" s="1"/>
  <c r="CF502" i="12" s="1"/>
  <c r="BX42" i="12"/>
  <c r="BY42" i="12" s="1"/>
  <c r="BZ42" i="12" s="1"/>
  <c r="BL164" i="12"/>
  <c r="BM164" i="12" s="1"/>
  <c r="BN164" i="12" s="1"/>
  <c r="CP333" i="12"/>
  <c r="CQ333" i="12" s="1"/>
  <c r="CR333" i="12" s="1"/>
  <c r="BR116" i="12"/>
  <c r="BS116" i="12" s="1"/>
  <c r="BT116" i="12" s="1"/>
  <c r="BF46" i="12"/>
  <c r="BG46" i="12" s="1"/>
  <c r="BH46" i="12" s="1"/>
  <c r="BX388" i="12"/>
  <c r="BY388" i="12" s="1"/>
  <c r="BZ388" i="12" s="1"/>
  <c r="CP472" i="12"/>
  <c r="CQ472" i="12" s="1"/>
  <c r="CR472" i="12" s="1"/>
  <c r="CD544" i="12"/>
  <c r="CE544" i="12" s="1"/>
  <c r="CF544" i="12" s="1"/>
  <c r="CD568" i="12"/>
  <c r="CE568" i="12" s="1"/>
  <c r="CF568" i="12" s="1"/>
  <c r="CJ584" i="12"/>
  <c r="CK584" i="12" s="1"/>
  <c r="CL584" i="12" s="1"/>
  <c r="BR689" i="12"/>
  <c r="BS689" i="12" s="1"/>
  <c r="BT689" i="12" s="1"/>
  <c r="CJ746" i="12"/>
  <c r="CK746" i="12" s="1"/>
  <c r="CL746" i="12" s="1"/>
  <c r="BR788" i="12"/>
  <c r="BS788" i="12" s="1"/>
  <c r="BT788" i="12" s="1"/>
  <c r="BR1016" i="12"/>
  <c r="BS1016" i="12" s="1"/>
  <c r="BT1016" i="12" s="1"/>
  <c r="BL981" i="12"/>
  <c r="BM981" i="12" s="1"/>
  <c r="BN981" i="12" s="1"/>
  <c r="CP864" i="12"/>
  <c r="CQ864" i="12" s="1"/>
  <c r="CR864" i="12" s="1"/>
  <c r="BR1096" i="12"/>
  <c r="BS1096" i="12" s="1"/>
  <c r="BT1096" i="12" s="1"/>
  <c r="CD743" i="12"/>
  <c r="CE743" i="12" s="1"/>
  <c r="CF743" i="12" s="1"/>
  <c r="CP918" i="12"/>
  <c r="CQ918" i="12" s="1"/>
  <c r="CR918" i="12" s="1"/>
  <c r="CD20" i="12"/>
  <c r="CE20" i="12" s="1"/>
  <c r="CF20" i="12" s="1"/>
  <c r="CP169" i="12"/>
  <c r="CQ169" i="12" s="1"/>
  <c r="CR169" i="12" s="1"/>
  <c r="CJ331" i="12"/>
  <c r="CK331" i="12" s="1"/>
  <c r="CL331" i="12" s="1"/>
  <c r="CP214" i="12"/>
  <c r="CQ214" i="12" s="1"/>
  <c r="CR214" i="12" s="1"/>
  <c r="BR396" i="12"/>
  <c r="BS396" i="12" s="1"/>
  <c r="BT396" i="12" s="1"/>
  <c r="BX259" i="12"/>
  <c r="BY259" i="12" s="1"/>
  <c r="BZ259" i="12" s="1"/>
  <c r="BF271" i="12"/>
  <c r="BG271" i="12" s="1"/>
  <c r="BH271" i="12" s="1"/>
  <c r="BL29" i="12"/>
  <c r="BM29" i="12" s="1"/>
  <c r="BN29" i="12" s="1"/>
  <c r="CD172" i="12"/>
  <c r="CE172" i="12" s="1"/>
  <c r="CF172" i="12" s="1"/>
  <c r="CD333" i="12"/>
  <c r="CE333" i="12" s="1"/>
  <c r="CF333" i="12" s="1"/>
  <c r="CJ1051" i="12"/>
  <c r="CK1051" i="12" s="1"/>
  <c r="CL1051" i="12" s="1"/>
  <c r="BF920" i="12"/>
  <c r="BG920" i="12" s="1"/>
  <c r="BH920" i="12" s="1"/>
  <c r="CD46" i="12"/>
  <c r="CE46" i="12" s="1"/>
  <c r="CF46" i="12" s="1"/>
  <c r="BR965" i="12"/>
  <c r="BS965" i="12" s="1"/>
  <c r="BT965" i="12" s="1"/>
  <c r="CD152" i="12"/>
  <c r="CE152" i="12" s="1"/>
  <c r="CF152" i="12" s="1"/>
  <c r="CJ399" i="12"/>
  <c r="CK399" i="12" s="1"/>
  <c r="CL399" i="12" s="1"/>
  <c r="CD465" i="12"/>
  <c r="CE465" i="12" s="1"/>
  <c r="CF465" i="12" s="1"/>
  <c r="CD717" i="12"/>
  <c r="CE717" i="12" s="1"/>
  <c r="CF717" i="12" s="1"/>
  <c r="CP997" i="12"/>
  <c r="CQ997" i="12" s="1"/>
  <c r="CR997" i="12" s="1"/>
  <c r="BX880" i="12"/>
  <c r="BY880" i="12" s="1"/>
  <c r="BZ880" i="12" s="1"/>
  <c r="BL1083" i="12"/>
  <c r="BM1083" i="12" s="1"/>
  <c r="BN1083" i="12" s="1"/>
  <c r="BL949" i="12"/>
  <c r="BM949" i="12" s="1"/>
  <c r="BN949" i="12" s="1"/>
  <c r="CJ342" i="12"/>
  <c r="CK342" i="12" s="1"/>
  <c r="CL342" i="12" s="1"/>
  <c r="CD50" i="12"/>
  <c r="CE50" i="12" s="1"/>
  <c r="CF50" i="12" s="1"/>
  <c r="CP149" i="12"/>
  <c r="CQ149" i="12" s="1"/>
  <c r="CR149" i="12" s="1"/>
  <c r="BR218" i="12"/>
  <c r="BS218" i="12" s="1"/>
  <c r="BT218" i="12" s="1"/>
  <c r="CJ171" i="12"/>
  <c r="CK171" i="12" s="1"/>
  <c r="CL171" i="12" s="1"/>
  <c r="BR400" i="12"/>
  <c r="BS400" i="12" s="1"/>
  <c r="BT400" i="12" s="1"/>
  <c r="BL323" i="12"/>
  <c r="BM323" i="12" s="1"/>
  <c r="BN323" i="12" s="1"/>
  <c r="BR227" i="12"/>
  <c r="BS227" i="12" s="1"/>
  <c r="BT227" i="12" s="1"/>
  <c r="CJ546" i="12"/>
  <c r="CK546" i="12" s="1"/>
  <c r="CL546" i="12" s="1"/>
  <c r="CJ544" i="12"/>
  <c r="CK544" i="12" s="1"/>
  <c r="CL544" i="12" s="1"/>
  <c r="BR576" i="12"/>
  <c r="BS576" i="12" s="1"/>
  <c r="BT576" i="12" s="1"/>
  <c r="CJ751" i="12"/>
  <c r="CK751" i="12" s="1"/>
  <c r="CL751" i="12" s="1"/>
  <c r="BR697" i="12"/>
  <c r="BS697" i="12" s="1"/>
  <c r="BT697" i="12" s="1"/>
  <c r="CJ672" i="12"/>
  <c r="CK672" i="12" s="1"/>
  <c r="CL672" i="12" s="1"/>
  <c r="CJ684" i="12"/>
  <c r="CK684" i="12" s="1"/>
  <c r="CL684" i="12" s="1"/>
  <c r="BF1005" i="12"/>
  <c r="BG1005" i="12" s="1"/>
  <c r="BH1005" i="12" s="1"/>
  <c r="BL693" i="12"/>
  <c r="BM693" i="12" s="1"/>
  <c r="BN693" i="12" s="1"/>
  <c r="BX953" i="12"/>
  <c r="BY953" i="12" s="1"/>
  <c r="BZ953" i="12" s="1"/>
  <c r="BR1112" i="12"/>
  <c r="BS1112" i="12" s="1"/>
  <c r="BT1112" i="12" s="1"/>
  <c r="BR1017" i="12"/>
  <c r="BS1017" i="12" s="1"/>
  <c r="BT1017" i="12" s="1"/>
  <c r="CJ554" i="12"/>
  <c r="CK554" i="12" s="1"/>
  <c r="CL554" i="12" s="1"/>
  <c r="BL965" i="12"/>
  <c r="BM965" i="12" s="1"/>
  <c r="BN965" i="12" s="1"/>
  <c r="CJ743" i="12"/>
  <c r="CK743" i="12" s="1"/>
  <c r="CL743" i="12" s="1"/>
  <c r="BX65" i="12"/>
  <c r="BY65" i="12" s="1"/>
  <c r="BZ65" i="12" s="1"/>
  <c r="CJ149" i="12"/>
  <c r="CK149" i="12" s="1"/>
  <c r="CL149" i="12" s="1"/>
  <c r="BR343" i="12"/>
  <c r="BS343" i="12" s="1"/>
  <c r="BT343" i="12" s="1"/>
  <c r="CD341" i="12"/>
  <c r="CE341" i="12" s="1"/>
  <c r="CF341" i="12" s="1"/>
  <c r="CP388" i="12"/>
  <c r="CQ388" i="12" s="1"/>
  <c r="CR388" i="12" s="1"/>
  <c r="CP496" i="12"/>
  <c r="CQ496" i="12" s="1"/>
  <c r="CR496" i="12" s="1"/>
  <c r="BX413" i="12"/>
  <c r="BY413" i="12" s="1"/>
  <c r="BZ413" i="12" s="1"/>
  <c r="BR203" i="12"/>
  <c r="BS203" i="12" s="1"/>
  <c r="BT203" i="12" s="1"/>
  <c r="CP836" i="12"/>
  <c r="CQ836" i="12" s="1"/>
  <c r="CR836" i="12" s="1"/>
  <c r="CD731" i="12"/>
  <c r="CE731" i="12" s="1"/>
  <c r="CF731" i="12" s="1"/>
  <c r="CD916" i="12"/>
  <c r="CE916" i="12" s="1"/>
  <c r="CF916" i="12" s="1"/>
  <c r="CD804" i="12"/>
  <c r="CE804" i="12" s="1"/>
  <c r="CF804" i="12" s="1"/>
  <c r="BR637" i="12"/>
  <c r="BS637" i="12" s="1"/>
  <c r="BT637" i="12" s="1"/>
  <c r="BF716" i="12"/>
  <c r="BG716" i="12" s="1"/>
  <c r="BH716" i="12" s="1"/>
  <c r="CP977" i="12"/>
  <c r="CQ977" i="12" s="1"/>
  <c r="CR977" i="12" s="1"/>
  <c r="CP1041" i="12"/>
  <c r="CQ1041" i="12" s="1"/>
  <c r="CR1041" i="12" s="1"/>
  <c r="BR333" i="12"/>
  <c r="BS333" i="12" s="1"/>
  <c r="BT333" i="12" s="1"/>
  <c r="CJ393" i="12"/>
  <c r="CK393" i="12" s="1"/>
  <c r="CL393" i="12" s="1"/>
  <c r="BX405" i="12"/>
  <c r="BY405" i="12" s="1"/>
  <c r="BZ405" i="12" s="1"/>
  <c r="CJ498" i="12"/>
  <c r="CK498" i="12" s="1"/>
  <c r="CL498" i="12" s="1"/>
  <c r="BR197" i="12"/>
  <c r="BS197" i="12" s="1"/>
  <c r="BT197" i="12" s="1"/>
  <c r="BR378" i="12"/>
  <c r="BS378" i="12" s="1"/>
  <c r="BT378" i="12" s="1"/>
  <c r="CP500" i="12"/>
  <c r="CQ500" i="12" s="1"/>
  <c r="CR500" i="12" s="1"/>
  <c r="BX330" i="12"/>
  <c r="BY330" i="12" s="1"/>
  <c r="BZ330" i="12" s="1"/>
  <c r="CP745" i="12"/>
  <c r="CQ745" i="12" s="1"/>
  <c r="CR745" i="12" s="1"/>
  <c r="BR783" i="12"/>
  <c r="BS783" i="12" s="1"/>
  <c r="BT783" i="12" s="1"/>
  <c r="CJ705" i="12"/>
  <c r="CK705" i="12" s="1"/>
  <c r="CL705" i="12" s="1"/>
  <c r="CJ908" i="12"/>
  <c r="CK908" i="12" s="1"/>
  <c r="CL908" i="12" s="1"/>
  <c r="BR713" i="12"/>
  <c r="BS713" i="12" s="1"/>
  <c r="BT713" i="12" s="1"/>
  <c r="BL905" i="12"/>
  <c r="BM905" i="12" s="1"/>
  <c r="BN905" i="12" s="1"/>
  <c r="BL695" i="12"/>
  <c r="BM695" i="12" s="1"/>
  <c r="BN695" i="12" s="1"/>
  <c r="BF554" i="12"/>
  <c r="BG554" i="12" s="1"/>
  <c r="BH554" i="12" s="1"/>
  <c r="CJ987" i="12"/>
  <c r="CK987" i="12" s="1"/>
  <c r="CL987" i="12" s="1"/>
  <c r="CP920" i="12"/>
  <c r="CQ920" i="12" s="1"/>
  <c r="CR920" i="12" s="1"/>
  <c r="CJ733" i="12"/>
  <c r="CK733" i="12" s="1"/>
  <c r="CL733" i="12" s="1"/>
  <c r="BR42" i="12"/>
  <c r="BS42" i="12" s="1"/>
  <c r="BT42" i="12" s="1"/>
  <c r="CP20" i="12"/>
  <c r="CQ20" i="12" s="1"/>
  <c r="CR20" i="12" s="1"/>
  <c r="CP181" i="12"/>
  <c r="CQ181" i="12" s="1"/>
  <c r="CR181" i="12" s="1"/>
  <c r="CP65" i="12"/>
  <c r="CQ65" i="12" s="1"/>
  <c r="CR65" i="12" s="1"/>
  <c r="BX364" i="12"/>
  <c r="BY364" i="12" s="1"/>
  <c r="BZ364" i="12" s="1"/>
  <c r="CP182" i="12"/>
  <c r="CQ182" i="12" s="1"/>
  <c r="CR182" i="12" s="1"/>
  <c r="BX110" i="12"/>
  <c r="BY110" i="12" s="1"/>
  <c r="BZ110" i="12" s="1"/>
  <c r="BX241" i="12"/>
  <c r="BY241" i="12" s="1"/>
  <c r="BZ241" i="12" s="1"/>
  <c r="BL382" i="12"/>
  <c r="BM382" i="12" s="1"/>
  <c r="BN382" i="12" s="1"/>
  <c r="CP226" i="12"/>
  <c r="CQ226" i="12" s="1"/>
  <c r="CR226" i="12" s="1"/>
  <c r="BR472" i="12"/>
  <c r="BS472" i="12" s="1"/>
  <c r="BT472" i="12" s="1"/>
  <c r="CJ464" i="12"/>
  <c r="CK464" i="12" s="1"/>
  <c r="CL464" i="12" s="1"/>
  <c r="BR421" i="12"/>
  <c r="BS421" i="12" s="1"/>
  <c r="BT421" i="12" s="1"/>
  <c r="BX867" i="12"/>
  <c r="BY867" i="12" s="1"/>
  <c r="BZ867" i="12" s="1"/>
  <c r="BX584" i="12"/>
  <c r="BY584" i="12" s="1"/>
  <c r="BZ584" i="12" s="1"/>
  <c r="BR668" i="12"/>
  <c r="BS668" i="12" s="1"/>
  <c r="BT668" i="12" s="1"/>
  <c r="BX736" i="12"/>
  <c r="BY736" i="12" s="1"/>
  <c r="BZ736" i="12" s="1"/>
  <c r="CD725" i="12"/>
  <c r="CE725" i="12" s="1"/>
  <c r="CF725" i="12" s="1"/>
  <c r="CP693" i="12"/>
  <c r="CQ693" i="12" s="1"/>
  <c r="CR693" i="12" s="1"/>
  <c r="CP1077" i="12"/>
  <c r="CQ1077" i="12" s="1"/>
  <c r="CR1077" i="12" s="1"/>
  <c r="CD891" i="12"/>
  <c r="CE891" i="12" s="1"/>
  <c r="CF891" i="12" s="1"/>
  <c r="BX267" i="12"/>
  <c r="BY267" i="12" s="1"/>
  <c r="BZ267" i="12" s="1"/>
  <c r="BX926" i="12"/>
  <c r="BY926" i="12" s="1"/>
  <c r="BZ926" i="12" s="1"/>
  <c r="CD1118" i="12"/>
  <c r="CE1118" i="12" s="1"/>
  <c r="CF1118" i="12" s="1"/>
  <c r="BF1041" i="12"/>
  <c r="BG1041" i="12" s="1"/>
  <c r="BH1041" i="12" s="1"/>
  <c r="BX333" i="12"/>
  <c r="BY333" i="12" s="1"/>
  <c r="BZ333" i="12" s="1"/>
  <c r="CP165" i="12"/>
  <c r="CQ165" i="12" s="1"/>
  <c r="CR165" i="12" s="1"/>
  <c r="CD241" i="12"/>
  <c r="CE241" i="12" s="1"/>
  <c r="CF241" i="12" s="1"/>
  <c r="CJ168" i="12"/>
  <c r="CK168" i="12" s="1"/>
  <c r="CL168" i="12" s="1"/>
  <c r="BR535" i="12"/>
  <c r="BS535" i="12" s="1"/>
  <c r="BT535" i="12" s="1"/>
  <c r="BR544" i="12"/>
  <c r="BS544" i="12" s="1"/>
  <c r="BT544" i="12" s="1"/>
  <c r="CP552" i="12"/>
  <c r="CQ552" i="12" s="1"/>
  <c r="CR552" i="12" s="1"/>
  <c r="CP649" i="12"/>
  <c r="CQ649" i="12" s="1"/>
  <c r="CR649" i="12" s="1"/>
  <c r="CJ748" i="12"/>
  <c r="CK748" i="12" s="1"/>
  <c r="CL748" i="12" s="1"/>
  <c r="BL707" i="12"/>
  <c r="BM707" i="12" s="1"/>
  <c r="BN707" i="12" s="1"/>
  <c r="CP633" i="12"/>
  <c r="CQ633" i="12" s="1"/>
  <c r="CR633" i="12" s="1"/>
  <c r="BF915" i="12"/>
  <c r="BG915" i="12" s="1"/>
  <c r="BH915" i="12" s="1"/>
  <c r="BX1120" i="12"/>
  <c r="BY1120" i="12" s="1"/>
  <c r="BZ1120" i="12" s="1"/>
  <c r="CP1064" i="12"/>
  <c r="CQ1064" i="12" s="1"/>
  <c r="CR1064" i="12" s="1"/>
  <c r="BX864" i="12"/>
  <c r="BY864" i="12" s="1"/>
  <c r="BZ864" i="12" s="1"/>
  <c r="CJ878" i="12"/>
  <c r="CK878" i="12" s="1"/>
  <c r="CL878" i="12" s="1"/>
  <c r="BX954" i="12"/>
  <c r="BY954" i="12" s="1"/>
  <c r="BZ954" i="12" s="1"/>
  <c r="CP558" i="12"/>
  <c r="CQ558" i="12" s="1"/>
  <c r="CR558" i="12" s="1"/>
  <c r="CD34" i="12"/>
  <c r="CE34" i="12" s="1"/>
  <c r="CF34" i="12" s="1"/>
  <c r="CD18" i="12"/>
  <c r="CE18" i="12" s="1"/>
  <c r="CF18" i="12" s="1"/>
  <c r="CJ362" i="12"/>
  <c r="CK362" i="12" s="1"/>
  <c r="CL362" i="12" s="1"/>
  <c r="CJ339" i="12"/>
  <c r="CK339" i="12" s="1"/>
  <c r="CL339" i="12" s="1"/>
  <c r="BX106" i="12"/>
  <c r="BY106" i="12" s="1"/>
  <c r="BZ106" i="12" s="1"/>
  <c r="BX350" i="12"/>
  <c r="BY350" i="12" s="1"/>
  <c r="BZ350" i="12" s="1"/>
  <c r="BL138" i="12"/>
  <c r="BM138" i="12" s="1"/>
  <c r="BN138" i="12" s="1"/>
  <c r="BX171" i="12"/>
  <c r="BY171" i="12" s="1"/>
  <c r="BZ171" i="12" s="1"/>
  <c r="CJ405" i="12"/>
  <c r="CK405" i="12" s="1"/>
  <c r="CL405" i="12" s="1"/>
  <c r="CP481" i="12"/>
  <c r="CQ481" i="12" s="1"/>
  <c r="CR481" i="12" s="1"/>
  <c r="CD402" i="12"/>
  <c r="CE402" i="12" s="1"/>
  <c r="CF402" i="12" s="1"/>
  <c r="BL467" i="12"/>
  <c r="BM467" i="12" s="1"/>
  <c r="BN467" i="12" s="1"/>
  <c r="CP425" i="12"/>
  <c r="CQ425" i="12" s="1"/>
  <c r="CR425" i="12" s="1"/>
  <c r="BR597" i="12"/>
  <c r="BS597" i="12" s="1"/>
  <c r="BT597" i="12" s="1"/>
  <c r="BX751" i="12"/>
  <c r="BY751" i="12" s="1"/>
  <c r="BZ751" i="12" s="1"/>
  <c r="CP668" i="12"/>
  <c r="CQ668" i="12" s="1"/>
  <c r="CR668" i="12" s="1"/>
  <c r="CP824" i="12"/>
  <c r="CQ824" i="12" s="1"/>
  <c r="CR824" i="12" s="1"/>
  <c r="CD789" i="12"/>
  <c r="CE789" i="12" s="1"/>
  <c r="CF789" i="12" s="1"/>
  <c r="CP691" i="12"/>
  <c r="CQ691" i="12" s="1"/>
  <c r="CR691" i="12" s="1"/>
  <c r="BX917" i="12"/>
  <c r="BY917" i="12" s="1"/>
  <c r="BZ917" i="12" s="1"/>
  <c r="CP1032" i="12"/>
  <c r="CQ1032" i="12" s="1"/>
  <c r="CR1032" i="12" s="1"/>
  <c r="BR664" i="12"/>
  <c r="BS664" i="12" s="1"/>
  <c r="BT664" i="12" s="1"/>
  <c r="BL940" i="12"/>
  <c r="BM940" i="12" s="1"/>
  <c r="BN940" i="12" s="1"/>
  <c r="BR1081" i="12"/>
  <c r="BS1081" i="12" s="1"/>
  <c r="BT1081" i="12" s="1"/>
  <c r="BR932" i="12"/>
  <c r="BS932" i="12" s="1"/>
  <c r="BT932" i="12" s="1"/>
  <c r="BL883" i="12"/>
  <c r="BM883" i="12" s="1"/>
  <c r="BN883" i="12" s="1"/>
  <c r="BR880" i="12"/>
  <c r="BS880" i="12" s="1"/>
  <c r="BT880" i="12" s="1"/>
  <c r="BR876" i="12"/>
  <c r="BS876" i="12" s="1"/>
  <c r="BT876" i="12" s="1"/>
  <c r="CD446" i="12"/>
  <c r="CE446" i="12" s="1"/>
  <c r="CF446" i="12" s="1"/>
  <c r="BX715" i="12"/>
  <c r="BY715" i="12" s="1"/>
  <c r="BZ715" i="12" s="1"/>
  <c r="BL746" i="12"/>
  <c r="BM746" i="12" s="1"/>
  <c r="BN746" i="12" s="1"/>
  <c r="BX455" i="12"/>
  <c r="BY455" i="12" s="1"/>
  <c r="BZ455" i="12" s="1"/>
  <c r="BR1052" i="12"/>
  <c r="BS1052" i="12" s="1"/>
  <c r="BT1052" i="12" s="1"/>
  <c r="CP331" i="12"/>
  <c r="CQ331" i="12" s="1"/>
  <c r="CR331" i="12" s="1"/>
  <c r="CD788" i="12"/>
  <c r="CE788" i="12" s="1"/>
  <c r="CF788" i="12" s="1"/>
  <c r="BF486" i="12"/>
  <c r="BG486" i="12" s="1"/>
  <c r="BH486" i="12" s="1"/>
  <c r="CP364" i="12"/>
  <c r="CQ364" i="12" s="1"/>
  <c r="CR364" i="12" s="1"/>
  <c r="CP449" i="12"/>
  <c r="CQ449" i="12" s="1"/>
  <c r="CR449" i="12" s="1"/>
  <c r="CP1024" i="12"/>
  <c r="CQ1024" i="12" s="1"/>
  <c r="CR1024" i="12" s="1"/>
  <c r="BL1055" i="12"/>
  <c r="BM1055" i="12" s="1"/>
  <c r="BN1055" i="12" s="1"/>
  <c r="BL136" i="12"/>
  <c r="BM136" i="12" s="1"/>
  <c r="BN136" i="12" s="1"/>
  <c r="BR164" i="12"/>
  <c r="BS164" i="12" s="1"/>
  <c r="BT164" i="12" s="1"/>
  <c r="BX81" i="12"/>
  <c r="BY81" i="12" s="1"/>
  <c r="BZ81" i="12" s="1"/>
  <c r="CD385" i="12"/>
  <c r="CE385" i="12" s="1"/>
  <c r="CF385" i="12" s="1"/>
  <c r="CJ512" i="12"/>
  <c r="CK512" i="12" s="1"/>
  <c r="CL512" i="12" s="1"/>
  <c r="BL564" i="12"/>
  <c r="BM564" i="12" s="1"/>
  <c r="BN564" i="12" s="1"/>
  <c r="BL871" i="12"/>
  <c r="BM871" i="12" s="1"/>
  <c r="BN871" i="12" s="1"/>
  <c r="CJ560" i="12"/>
  <c r="CK560" i="12" s="1"/>
  <c r="CL560" i="12" s="1"/>
  <c r="BX704" i="12"/>
  <c r="BY704" i="12" s="1"/>
  <c r="BZ704" i="12" s="1"/>
  <c r="BR709" i="12"/>
  <c r="BS709" i="12" s="1"/>
  <c r="BT709" i="12" s="1"/>
  <c r="CP851" i="12"/>
  <c r="CQ851" i="12" s="1"/>
  <c r="CR851" i="12" s="1"/>
  <c r="CJ898" i="12"/>
  <c r="CK898" i="12" s="1"/>
  <c r="CL898" i="12" s="1"/>
  <c r="CJ573" i="12"/>
  <c r="CK573" i="12" s="1"/>
  <c r="CL573" i="12" s="1"/>
  <c r="CD919" i="12"/>
  <c r="CE919" i="12" s="1"/>
  <c r="CF919" i="12" s="1"/>
  <c r="BX140" i="12"/>
  <c r="BY140" i="12" s="1"/>
  <c r="BZ140" i="12" s="1"/>
  <c r="CP309" i="12"/>
  <c r="CQ309" i="12" s="1"/>
  <c r="CR309" i="12" s="1"/>
  <c r="CD89" i="12"/>
  <c r="CE89" i="12" s="1"/>
  <c r="CF89" i="12" s="1"/>
  <c r="CD81" i="12"/>
  <c r="CE81" i="12" s="1"/>
  <c r="CF81" i="12" s="1"/>
  <c r="BR156" i="12"/>
  <c r="BS156" i="12" s="1"/>
  <c r="BT156" i="12" s="1"/>
  <c r="CD310" i="12"/>
  <c r="CE310" i="12" s="1"/>
  <c r="CF310" i="12" s="1"/>
  <c r="BX238" i="12"/>
  <c r="BY238" i="12" s="1"/>
  <c r="BZ238" i="12" s="1"/>
  <c r="BL315" i="12"/>
  <c r="BM315" i="12" s="1"/>
  <c r="BN315" i="12" s="1"/>
  <c r="BR168" i="12"/>
  <c r="BS168" i="12" s="1"/>
  <c r="BT168" i="12" s="1"/>
  <c r="BL271" i="12"/>
  <c r="BM271" i="12" s="1"/>
  <c r="BN271" i="12" s="1"/>
  <c r="BX380" i="12"/>
  <c r="BY380" i="12" s="1"/>
  <c r="BZ380" i="12" s="1"/>
  <c r="BF194" i="12"/>
  <c r="BG194" i="12" s="1"/>
  <c r="BH194" i="12" s="1"/>
  <c r="CJ566" i="12"/>
  <c r="CK566" i="12" s="1"/>
  <c r="CL566" i="12" s="1"/>
  <c r="CP717" i="12"/>
  <c r="CQ717" i="12" s="1"/>
  <c r="CR717" i="12" s="1"/>
  <c r="CD689" i="12"/>
  <c r="CE689" i="12" s="1"/>
  <c r="CF689" i="12" s="1"/>
  <c r="CJ707" i="12"/>
  <c r="CK707" i="12" s="1"/>
  <c r="CL707" i="12" s="1"/>
  <c r="BR633" i="12"/>
  <c r="BS633" i="12" s="1"/>
  <c r="BT633" i="12" s="1"/>
  <c r="BR605" i="12"/>
  <c r="BS605" i="12" s="1"/>
  <c r="BT605" i="12" s="1"/>
  <c r="BL971" i="12"/>
  <c r="BM971" i="12" s="1"/>
  <c r="BN971" i="12" s="1"/>
  <c r="BF857" i="12"/>
  <c r="BG857" i="12" s="1"/>
  <c r="BH857" i="12" s="1"/>
  <c r="BF1057" i="12"/>
  <c r="BG1057" i="12" s="1"/>
  <c r="BH1057" i="12" s="1"/>
  <c r="CD920" i="12"/>
  <c r="CE920" i="12" s="1"/>
  <c r="CF920" i="12" s="1"/>
  <c r="BR1076" i="12"/>
  <c r="BS1076" i="12" s="1"/>
  <c r="BT1076" i="12" s="1"/>
  <c r="CD32" i="12"/>
  <c r="CE32" i="12" s="1"/>
  <c r="CF32" i="12" s="1"/>
  <c r="CJ108" i="12"/>
  <c r="CK108" i="12" s="1"/>
  <c r="CL108" i="12" s="1"/>
  <c r="BX334" i="12"/>
  <c r="BY334" i="12" s="1"/>
  <c r="BZ334" i="12" s="1"/>
  <c r="BR52" i="12"/>
  <c r="BS52" i="12" s="1"/>
  <c r="BT52" i="12" s="1"/>
  <c r="CD195" i="12"/>
  <c r="CE195" i="12" s="1"/>
  <c r="CF195" i="12" s="1"/>
  <c r="BX280" i="12"/>
  <c r="BY280" i="12" s="1"/>
  <c r="BZ280" i="12" s="1"/>
  <c r="BX445" i="12"/>
  <c r="BY445" i="12" s="1"/>
  <c r="BZ445" i="12" s="1"/>
  <c r="CP259" i="12"/>
  <c r="CQ259" i="12" s="1"/>
  <c r="CR259" i="12" s="1"/>
  <c r="CJ572" i="12"/>
  <c r="CK572" i="12" s="1"/>
  <c r="CL572" i="12" s="1"/>
  <c r="BX727" i="12"/>
  <c r="BY727" i="12" s="1"/>
  <c r="BZ727" i="12" s="1"/>
  <c r="BL575" i="12"/>
  <c r="BM575" i="12" s="1"/>
  <c r="BN575" i="12" s="1"/>
  <c r="CP493" i="12"/>
  <c r="CQ493" i="12" s="1"/>
  <c r="CR493" i="12" s="1"/>
  <c r="CJ747" i="12"/>
  <c r="CK747" i="12" s="1"/>
  <c r="CL747" i="12" s="1"/>
  <c r="BF841" i="12"/>
  <c r="BG841" i="12" s="1"/>
  <c r="BH841" i="12" s="1"/>
  <c r="BR584" i="12"/>
  <c r="BS584" i="12" s="1"/>
  <c r="BT584" i="12" s="1"/>
  <c r="BL691" i="12"/>
  <c r="BM691" i="12" s="1"/>
  <c r="BN691" i="12" s="1"/>
  <c r="BR1005" i="12"/>
  <c r="BS1005" i="12" s="1"/>
  <c r="BT1005" i="12" s="1"/>
  <c r="BF1097" i="12"/>
  <c r="BG1097" i="12" s="1"/>
  <c r="BH1097" i="12" s="1"/>
  <c r="BX966" i="12"/>
  <c r="BY966" i="12" s="1"/>
  <c r="BZ966" i="12" s="1"/>
  <c r="BF1105" i="12"/>
  <c r="BG1105" i="12" s="1"/>
  <c r="BH1105" i="12" s="1"/>
  <c r="BL915" i="12"/>
  <c r="BM915" i="12" s="1"/>
  <c r="BN915" i="12" s="1"/>
  <c r="CP215" i="12"/>
  <c r="CQ215" i="12" s="1"/>
  <c r="CR215" i="12" s="1"/>
  <c r="CJ50" i="12"/>
  <c r="CK50" i="12" s="1"/>
  <c r="CL50" i="12" s="1"/>
  <c r="CD13" i="12"/>
  <c r="CE13" i="12" s="1"/>
  <c r="CF13" i="12" s="1"/>
  <c r="CP218" i="12"/>
  <c r="CQ218" i="12" s="1"/>
  <c r="CR218" i="12" s="1"/>
  <c r="BX440" i="12"/>
  <c r="BY440" i="12" s="1"/>
  <c r="BZ440" i="12" s="1"/>
  <c r="BX453" i="12"/>
  <c r="BY453" i="12" s="1"/>
  <c r="BZ453" i="12" s="1"/>
  <c r="BX246" i="12"/>
  <c r="BY246" i="12" s="1"/>
  <c r="BZ246" i="12" s="1"/>
  <c r="BR380" i="12"/>
  <c r="BS380" i="12" s="1"/>
  <c r="BT380" i="12" s="1"/>
  <c r="CJ570" i="12"/>
  <c r="CK570" i="12" s="1"/>
  <c r="CL570" i="12" s="1"/>
  <c r="BR449" i="12"/>
  <c r="BS449" i="12" s="1"/>
  <c r="BT449" i="12" s="1"/>
  <c r="BX588" i="12"/>
  <c r="BY588" i="12" s="1"/>
  <c r="BZ588" i="12" s="1"/>
  <c r="BF725" i="12"/>
  <c r="BG725" i="12" s="1"/>
  <c r="BH725" i="12" s="1"/>
  <c r="CP803" i="12"/>
  <c r="CQ803" i="12" s="1"/>
  <c r="CR803" i="12" s="1"/>
  <c r="CP936" i="12"/>
  <c r="CQ936" i="12" s="1"/>
  <c r="CR936" i="12" s="1"/>
  <c r="CP1112" i="12"/>
  <c r="CQ1112" i="12" s="1"/>
  <c r="CR1112" i="12" s="1"/>
  <c r="BX869" i="12"/>
  <c r="BY869" i="12" s="1"/>
  <c r="BZ869" i="12" s="1"/>
  <c r="BX73" i="12"/>
  <c r="BY73" i="12" s="1"/>
  <c r="BZ73" i="12" s="1"/>
  <c r="BR219" i="12"/>
  <c r="BS219" i="12" s="1"/>
  <c r="BT219" i="12" s="1"/>
  <c r="BL175" i="12"/>
  <c r="BM175" i="12" s="1"/>
  <c r="BN175" i="12" s="1"/>
  <c r="BF85" i="12"/>
  <c r="BG85" i="12" s="1"/>
  <c r="BH85" i="12" s="1"/>
  <c r="CJ238" i="12"/>
  <c r="CK238" i="12" s="1"/>
  <c r="CL238" i="12" s="1"/>
  <c r="BF295" i="12"/>
  <c r="BG295" i="12" s="1"/>
  <c r="BH295" i="12" s="1"/>
  <c r="CD405" i="12"/>
  <c r="CE405" i="12" s="1"/>
  <c r="CF405" i="12" s="1"/>
  <c r="BR283" i="12"/>
  <c r="BS283" i="12" s="1"/>
  <c r="BT283" i="12" s="1"/>
  <c r="CP412" i="12"/>
  <c r="CQ412" i="12" s="1"/>
  <c r="CR412" i="12" s="1"/>
  <c r="BL715" i="12"/>
  <c r="BM715" i="12" s="1"/>
  <c r="BN715" i="12" s="1"/>
  <c r="BR546" i="12"/>
  <c r="BS546" i="12" s="1"/>
  <c r="BT546" i="12" s="1"/>
  <c r="BR588" i="12"/>
  <c r="BS588" i="12" s="1"/>
  <c r="BT588" i="12" s="1"/>
  <c r="BR595" i="12"/>
  <c r="BS595" i="12" s="1"/>
  <c r="BT595" i="12" s="1"/>
  <c r="CD845" i="12"/>
  <c r="CE845" i="12" s="1"/>
  <c r="CF845" i="12" s="1"/>
  <c r="CJ936" i="12"/>
  <c r="CK936" i="12" s="1"/>
  <c r="CL936" i="12" s="1"/>
  <c r="CJ947" i="12"/>
  <c r="CK947" i="12" s="1"/>
  <c r="CL947" i="12" s="1"/>
  <c r="CJ965" i="12"/>
  <c r="CK965" i="12" s="1"/>
  <c r="CL965" i="12" s="1"/>
  <c r="CP1076" i="12"/>
  <c r="CQ1076" i="12" s="1"/>
  <c r="CR1076" i="12" s="1"/>
  <c r="CD22" i="12"/>
  <c r="CE22" i="12" s="1"/>
  <c r="CF22" i="12" s="1"/>
  <c r="CP176" i="12"/>
  <c r="CQ176" i="12" s="1"/>
  <c r="CR176" i="12" s="1"/>
  <c r="CP152" i="12"/>
  <c r="CQ152" i="12" s="1"/>
  <c r="CR152" i="12" s="1"/>
  <c r="BR395" i="12"/>
  <c r="BS395" i="12" s="1"/>
  <c r="BT395" i="12" s="1"/>
  <c r="BF259" i="12"/>
  <c r="BG259" i="12" s="1"/>
  <c r="BH259" i="12" s="1"/>
  <c r="CJ275" i="12"/>
  <c r="CK275" i="12" s="1"/>
  <c r="CL275" i="12" s="1"/>
  <c r="BF417" i="12"/>
  <c r="BG417" i="12" s="1"/>
  <c r="BH417" i="12" s="1"/>
  <c r="CP427" i="12"/>
  <c r="CQ427" i="12" s="1"/>
  <c r="CR427" i="12" s="1"/>
  <c r="CJ866" i="12"/>
  <c r="CK866" i="12" s="1"/>
  <c r="CL866" i="12" s="1"/>
  <c r="BX905" i="12"/>
  <c r="BY905" i="12" s="1"/>
  <c r="BZ905" i="12" s="1"/>
  <c r="CP1085" i="12"/>
  <c r="CQ1085" i="12" s="1"/>
  <c r="CR1085" i="12" s="1"/>
  <c r="CD362" i="12"/>
  <c r="CE362" i="12" s="1"/>
  <c r="CF362" i="12" s="1"/>
  <c r="BX510" i="12"/>
  <c r="BY510" i="12" s="1"/>
  <c r="BZ510" i="12" s="1"/>
  <c r="BX309" i="12"/>
  <c r="BY309" i="12" s="1"/>
  <c r="BZ309" i="12" s="1"/>
  <c r="BX989" i="12"/>
  <c r="BY989" i="12" s="1"/>
  <c r="BZ989" i="12" s="1"/>
  <c r="BR29" i="12"/>
  <c r="BS29" i="12" s="1"/>
  <c r="BT29" i="12" s="1"/>
  <c r="CP211" i="12"/>
  <c r="CQ211" i="12" s="1"/>
  <c r="CR211" i="12" s="1"/>
  <c r="CP1005" i="12"/>
  <c r="CQ1005" i="12" s="1"/>
  <c r="CR1005" i="12" s="1"/>
  <c r="BR1048" i="12"/>
  <c r="BS1048" i="12" s="1"/>
  <c r="BT1048" i="12" s="1"/>
  <c r="BF622" i="12"/>
  <c r="BG622" i="12" s="1"/>
  <c r="BH622" i="12" s="1"/>
  <c r="BX910" i="12"/>
  <c r="BY910" i="12" s="1"/>
  <c r="BZ910" i="12" s="1"/>
  <c r="BL165" i="12"/>
  <c r="BM165" i="12" s="1"/>
  <c r="BN165" i="12" s="1"/>
  <c r="BR128" i="12"/>
  <c r="BS128" i="12" s="1"/>
  <c r="BT128" i="12" s="1"/>
  <c r="BX231" i="12"/>
  <c r="BY231" i="12" s="1"/>
  <c r="BZ231" i="12" s="1"/>
  <c r="BF154" i="12"/>
  <c r="BG154" i="12" s="1"/>
  <c r="BH154" i="12" s="1"/>
  <c r="BX500" i="12"/>
  <c r="BY500" i="12" s="1"/>
  <c r="BZ500" i="12" s="1"/>
  <c r="BL203" i="12"/>
  <c r="BM203" i="12" s="1"/>
  <c r="BN203" i="12" s="1"/>
  <c r="BR484" i="12"/>
  <c r="BS484" i="12" s="1"/>
  <c r="BT484" i="12" s="1"/>
  <c r="BL330" i="12"/>
  <c r="BM330" i="12" s="1"/>
  <c r="BN330" i="12" s="1"/>
  <c r="BL729" i="12"/>
  <c r="BM729" i="12" s="1"/>
  <c r="BN729" i="12" s="1"/>
  <c r="BX686" i="12"/>
  <c r="BY686" i="12" s="1"/>
  <c r="BZ686" i="12" s="1"/>
  <c r="CP707" i="12"/>
  <c r="CQ707" i="12" s="1"/>
  <c r="CR707" i="12" s="1"/>
  <c r="CP981" i="12"/>
  <c r="CQ981" i="12" s="1"/>
  <c r="CR981" i="12" s="1"/>
  <c r="BR804" i="12"/>
  <c r="BS804" i="12" s="1"/>
  <c r="BT804" i="12" s="1"/>
  <c r="CJ859" i="12"/>
  <c r="CK859" i="12" s="1"/>
  <c r="CL859" i="12" s="1"/>
  <c r="CP1021" i="12"/>
  <c r="CQ1021" i="12" s="1"/>
  <c r="CR1021" i="12" s="1"/>
  <c r="CP1096" i="12"/>
  <c r="CQ1096" i="12" s="1"/>
  <c r="CR1096" i="12" s="1"/>
  <c r="BR1033" i="12"/>
  <c r="BS1033" i="12" s="1"/>
  <c r="BT1033" i="12" s="1"/>
  <c r="CP880" i="12"/>
  <c r="CQ880" i="12" s="1"/>
  <c r="CR880" i="12" s="1"/>
  <c r="BR8" i="12"/>
  <c r="BS8" i="12" s="1"/>
  <c r="BT8" i="12" s="1"/>
  <c r="BX20" i="12"/>
  <c r="BY20" i="12" s="1"/>
  <c r="BZ20" i="12" s="1"/>
  <c r="BL213" i="12"/>
  <c r="BM213" i="12" s="1"/>
  <c r="BN213" i="12" s="1"/>
  <c r="CP85" i="12"/>
  <c r="CQ85" i="12" s="1"/>
  <c r="CR85" i="12" s="1"/>
  <c r="CD199" i="12"/>
  <c r="CE199" i="12" s="1"/>
  <c r="CF199" i="12" s="1"/>
  <c r="BL418" i="12"/>
  <c r="BM418" i="12" s="1"/>
  <c r="BN418" i="12" s="1"/>
  <c r="CJ369" i="12"/>
  <c r="CK369" i="12" s="1"/>
  <c r="CL369" i="12" s="1"/>
  <c r="BR453" i="12"/>
  <c r="BS453" i="12" s="1"/>
  <c r="BT453" i="12" s="1"/>
  <c r="BX412" i="12"/>
  <c r="BY412" i="12" s="1"/>
  <c r="BZ412" i="12" s="1"/>
  <c r="CP337" i="12"/>
  <c r="CQ337" i="12" s="1"/>
  <c r="CR337" i="12" s="1"/>
  <c r="BF376" i="12"/>
  <c r="BG376" i="12" s="1"/>
  <c r="BH376" i="12" s="1"/>
  <c r="CD417" i="12"/>
  <c r="CE417" i="12" s="1"/>
  <c r="CF417" i="12" s="1"/>
  <c r="BX414" i="12"/>
  <c r="BY414" i="12" s="1"/>
  <c r="BZ414" i="12" s="1"/>
  <c r="CD500" i="12"/>
  <c r="CE500" i="12" s="1"/>
  <c r="CF500" i="12" s="1"/>
  <c r="CP597" i="12"/>
  <c r="CQ597" i="12" s="1"/>
  <c r="CR597" i="12" s="1"/>
  <c r="BF849" i="12"/>
  <c r="BG849" i="12" s="1"/>
  <c r="BH849" i="12" s="1"/>
  <c r="BL866" i="12"/>
  <c r="BM866" i="12" s="1"/>
  <c r="BN866" i="12" s="1"/>
  <c r="BL713" i="12"/>
  <c r="BM713" i="12" s="1"/>
  <c r="BN713" i="12" s="1"/>
  <c r="CD878" i="12"/>
  <c r="CE878" i="12" s="1"/>
  <c r="CF878" i="12" s="1"/>
  <c r="BR1073" i="12"/>
  <c r="BS1073" i="12" s="1"/>
  <c r="BT1073" i="12" s="1"/>
  <c r="BX891" i="12"/>
  <c r="BY891" i="12" s="1"/>
  <c r="BZ891" i="12" s="1"/>
  <c r="CP1053" i="12"/>
  <c r="CQ1053" i="12" s="1"/>
  <c r="CR1053" i="12" s="1"/>
  <c r="CJ763" i="12"/>
  <c r="CK763" i="12" s="1"/>
  <c r="CL763" i="12" s="1"/>
  <c r="CP949" i="12"/>
  <c r="CQ949" i="12" s="1"/>
  <c r="CR949" i="12" s="1"/>
  <c r="BR93" i="12"/>
  <c r="BS93" i="12" s="1"/>
  <c r="BT93" i="12" s="1"/>
  <c r="BR123" i="12"/>
  <c r="BS123" i="12" s="1"/>
  <c r="BT123" i="12" s="1"/>
  <c r="CP89" i="12"/>
  <c r="CQ89" i="12" s="1"/>
  <c r="CR89" i="12" s="1"/>
  <c r="CJ83" i="12"/>
  <c r="CK83" i="12" s="1"/>
  <c r="CL83" i="12" s="1"/>
  <c r="CJ403" i="12"/>
  <c r="CK403" i="12" s="1"/>
  <c r="CL403" i="12" s="1"/>
  <c r="BX317" i="12"/>
  <c r="BY317" i="12" s="1"/>
  <c r="BZ317" i="12" s="1"/>
  <c r="BX205" i="12"/>
  <c r="BY205" i="12" s="1"/>
  <c r="BZ205" i="12" s="1"/>
  <c r="CP191" i="12"/>
  <c r="CQ191" i="12" s="1"/>
  <c r="CR191" i="12" s="1"/>
  <c r="BL402" i="12"/>
  <c r="BM402" i="12" s="1"/>
  <c r="BN402" i="12" s="1"/>
  <c r="CP731" i="12"/>
  <c r="CQ731" i="12" s="1"/>
  <c r="CR731" i="12" s="1"/>
  <c r="BF560" i="12"/>
  <c r="BG560" i="12" s="1"/>
  <c r="BH560" i="12" s="1"/>
  <c r="BF629" i="12"/>
  <c r="BG629" i="12" s="1"/>
  <c r="BH629" i="12" s="1"/>
  <c r="CD833" i="12"/>
  <c r="CE833" i="12" s="1"/>
  <c r="CF833" i="12" s="1"/>
  <c r="BR593" i="12"/>
  <c r="BS593" i="12" s="1"/>
  <c r="BT593" i="12" s="1"/>
  <c r="CJ917" i="12"/>
  <c r="CK917" i="12" s="1"/>
  <c r="CL917" i="12" s="1"/>
  <c r="CP916" i="12"/>
  <c r="CQ916" i="12" s="1"/>
  <c r="CR916" i="12" s="1"/>
  <c r="BX723" i="12"/>
  <c r="BY723" i="12" s="1"/>
  <c r="BZ723" i="12" s="1"/>
  <c r="BF573" i="12"/>
  <c r="BG573" i="12" s="1"/>
  <c r="BH573" i="12" s="1"/>
  <c r="BR267" i="12"/>
  <c r="BS267" i="12" s="1"/>
  <c r="BT267" i="12" s="1"/>
  <c r="BF880" i="12"/>
  <c r="BG880" i="12" s="1"/>
  <c r="BH880" i="12" s="1"/>
  <c r="CD12" i="12"/>
  <c r="CE12" i="12" s="1"/>
  <c r="CF12" i="12" s="1"/>
  <c r="BX192" i="12"/>
  <c r="BY192" i="12" s="1"/>
  <c r="BZ192" i="12" s="1"/>
  <c r="BR325" i="12"/>
  <c r="BS325" i="12" s="1"/>
  <c r="BT325" i="12" s="1"/>
  <c r="BX200" i="12"/>
  <c r="BY200" i="12" s="1"/>
  <c r="BZ200" i="12" s="1"/>
  <c r="CD384" i="12"/>
  <c r="CE384" i="12" s="1"/>
  <c r="CF384" i="12" s="1"/>
  <c r="CD486" i="12"/>
  <c r="CE486" i="12" s="1"/>
  <c r="CF486" i="12" s="1"/>
  <c r="CJ874" i="12"/>
  <c r="CK874" i="12" s="1"/>
  <c r="CL874" i="12" s="1"/>
  <c r="CD650" i="12"/>
  <c r="CE650" i="12" s="1"/>
  <c r="CF650" i="12" s="1"/>
  <c r="BL560" i="12"/>
  <c r="BM560" i="12" s="1"/>
  <c r="BN560" i="12" s="1"/>
  <c r="CJ689" i="12"/>
  <c r="CK689" i="12" s="1"/>
  <c r="CL689" i="12" s="1"/>
  <c r="CP761" i="12"/>
  <c r="CQ761" i="12" s="1"/>
  <c r="CR761" i="12" s="1"/>
  <c r="CJ738" i="12"/>
  <c r="CK738" i="12" s="1"/>
  <c r="CL738" i="12" s="1"/>
  <c r="BX1121" i="12"/>
  <c r="BY1121" i="12" s="1"/>
  <c r="BZ1121" i="12" s="1"/>
  <c r="BX913" i="12"/>
  <c r="BY913" i="12" s="1"/>
  <c r="BZ913" i="12" s="1"/>
  <c r="BX1069" i="12"/>
  <c r="BY1069" i="12" s="1"/>
  <c r="BZ1069" i="12" s="1"/>
  <c r="BL932" i="12"/>
  <c r="BM932" i="12" s="1"/>
  <c r="BN932" i="12" s="1"/>
  <c r="BX716" i="12"/>
  <c r="BY716" i="12" s="1"/>
  <c r="BZ716" i="12" s="1"/>
  <c r="BF872" i="12"/>
  <c r="BG872" i="12" s="1"/>
  <c r="BH872" i="12" s="1"/>
  <c r="CJ99" i="12"/>
  <c r="CK99" i="12" s="1"/>
  <c r="CL99" i="12" s="1"/>
  <c r="BR25" i="12"/>
  <c r="BS25" i="12" s="1"/>
  <c r="BT25" i="12" s="1"/>
  <c r="CD389" i="12"/>
  <c r="CE389" i="12" s="1"/>
  <c r="CF389" i="12" s="1"/>
  <c r="BX409" i="12"/>
  <c r="BY409" i="12" s="1"/>
  <c r="BZ409" i="12" s="1"/>
  <c r="CD297" i="12"/>
  <c r="CE297" i="12" s="1"/>
  <c r="CF297" i="12" s="1"/>
  <c r="CD271" i="12"/>
  <c r="CE271" i="12" s="1"/>
  <c r="CF271" i="12" s="1"/>
  <c r="CP492" i="12"/>
  <c r="CQ492" i="12" s="1"/>
  <c r="CR492" i="12" s="1"/>
  <c r="BR616" i="12"/>
  <c r="BS616" i="12" s="1"/>
  <c r="BT616" i="12" s="1"/>
  <c r="CJ761" i="12"/>
  <c r="CK761" i="12" s="1"/>
  <c r="CL761" i="12" s="1"/>
  <c r="BR680" i="12"/>
  <c r="BS680" i="12" s="1"/>
  <c r="BT680" i="12" s="1"/>
  <c r="CJ725" i="12"/>
  <c r="CK725" i="12" s="1"/>
  <c r="CL725" i="12" s="1"/>
  <c r="BR1037" i="12"/>
  <c r="BS1037" i="12" s="1"/>
  <c r="BT1037" i="12" s="1"/>
  <c r="CP966" i="12"/>
  <c r="CQ966" i="12" s="1"/>
  <c r="CR966" i="12" s="1"/>
  <c r="CD637" i="12"/>
  <c r="CE637" i="12" s="1"/>
  <c r="CF637" i="12" s="1"/>
  <c r="BL924" i="12"/>
  <c r="BM924" i="12" s="1"/>
  <c r="BN924" i="12" s="1"/>
  <c r="CD42" i="12"/>
  <c r="CE42" i="12" s="1"/>
  <c r="CF42" i="12" s="1"/>
  <c r="BX169" i="12"/>
  <c r="BY169" i="12" s="1"/>
  <c r="BZ169" i="12" s="1"/>
  <c r="BL30" i="12"/>
  <c r="BM30" i="12" s="1"/>
  <c r="BN30" i="12" s="1"/>
  <c r="CD242" i="12"/>
  <c r="CE242" i="12" s="1"/>
  <c r="CF242" i="12" s="1"/>
  <c r="CD364" i="12"/>
  <c r="CE364" i="12" s="1"/>
  <c r="CF364" i="12" s="1"/>
  <c r="BF81" i="12"/>
  <c r="BG81" i="12" s="1"/>
  <c r="BH81" i="12" s="1"/>
  <c r="CP418" i="12"/>
  <c r="CQ418" i="12" s="1"/>
  <c r="CR418" i="12" s="1"/>
  <c r="BX407" i="12"/>
  <c r="BY407" i="12" s="1"/>
  <c r="BZ407" i="12" s="1"/>
  <c r="CJ482" i="12"/>
  <c r="CK482" i="12" s="1"/>
  <c r="CL482" i="12" s="1"/>
  <c r="BX206" i="12"/>
  <c r="BY206" i="12" s="1"/>
  <c r="BZ206" i="12" s="1"/>
  <c r="CJ476" i="12"/>
  <c r="CK476" i="12" s="1"/>
  <c r="CL476" i="12" s="1"/>
  <c r="CP682" i="12"/>
  <c r="CQ682" i="12" s="1"/>
  <c r="CR682" i="12" s="1"/>
  <c r="CP584" i="12"/>
  <c r="CQ584" i="12" s="1"/>
  <c r="CR584" i="12" s="1"/>
  <c r="BX569" i="12"/>
  <c r="BY569" i="12" s="1"/>
  <c r="BZ569" i="12" s="1"/>
  <c r="CD837" i="12"/>
  <c r="CE837" i="12" s="1"/>
  <c r="CF837" i="12" s="1"/>
  <c r="BR1097" i="12"/>
  <c r="BS1097" i="12" s="1"/>
  <c r="BT1097" i="12" s="1"/>
  <c r="BL953" i="12"/>
  <c r="BM953" i="12" s="1"/>
  <c r="BN953" i="12" s="1"/>
  <c r="CD906" i="12"/>
  <c r="CE906" i="12" s="1"/>
  <c r="CF906" i="12" s="1"/>
  <c r="CD915" i="12"/>
  <c r="CE915" i="12" s="1"/>
  <c r="CF915" i="12" s="1"/>
  <c r="CJ895" i="12"/>
  <c r="CK895" i="12" s="1"/>
  <c r="CL895" i="12" s="1"/>
  <c r="BR317" i="12"/>
  <c r="BS317" i="12" s="1"/>
  <c r="BT317" i="12" s="1"/>
  <c r="BR775" i="12"/>
  <c r="BS775" i="12" s="1"/>
  <c r="BT775" i="12" s="1"/>
  <c r="BL697" i="12"/>
  <c r="BM697" i="12" s="1"/>
  <c r="BN697" i="12" s="1"/>
  <c r="CP743" i="12"/>
  <c r="CQ743" i="12" s="1"/>
  <c r="CR743" i="12" s="1"/>
  <c r="BX355" i="12"/>
  <c r="BY355" i="12" s="1"/>
  <c r="BZ355" i="12" s="1"/>
  <c r="CD1096" i="12"/>
  <c r="CE1096" i="12" s="1"/>
  <c r="CF1096" i="12" s="1"/>
  <c r="BX496" i="12"/>
  <c r="BY496" i="12" s="1"/>
  <c r="BZ496" i="12" s="1"/>
  <c r="CJ192" i="12"/>
  <c r="CK192" i="12" s="1"/>
  <c r="CL192" i="12" s="1"/>
  <c r="BX403" i="12"/>
  <c r="BY403" i="12" s="1"/>
  <c r="BZ403" i="12" s="1"/>
  <c r="CD398" i="12"/>
  <c r="CE398" i="12" s="1"/>
  <c r="CF398" i="12" s="1"/>
  <c r="CJ702" i="12"/>
  <c r="CK702" i="12" s="1"/>
  <c r="CL702" i="12" s="1"/>
  <c r="BX958" i="12"/>
  <c r="BY958" i="12" s="1"/>
  <c r="BZ958" i="12" s="1"/>
  <c r="CP1101" i="12"/>
  <c r="CQ1101" i="12" s="1"/>
  <c r="CR1101" i="12" s="1"/>
  <c r="CJ202" i="12"/>
  <c r="CK202" i="12" s="1"/>
  <c r="CL202" i="12" s="1"/>
  <c r="CP30" i="12"/>
  <c r="CQ30" i="12" s="1"/>
  <c r="CR30" i="12" s="1"/>
  <c r="CD16" i="12"/>
  <c r="CE16" i="12" s="1"/>
  <c r="CF16" i="12" s="1"/>
  <c r="BX419" i="12"/>
  <c r="BY419" i="12" s="1"/>
  <c r="BZ419" i="12" s="1"/>
  <c r="CD187" i="12"/>
  <c r="CE187" i="12" s="1"/>
  <c r="CF187" i="12" s="1"/>
  <c r="CJ502" i="12"/>
  <c r="CK502" i="12" s="1"/>
  <c r="CL502" i="12" s="1"/>
  <c r="CP721" i="12"/>
  <c r="CQ721" i="12" s="1"/>
  <c r="CR721" i="12" s="1"/>
  <c r="BF713" i="12"/>
  <c r="BG713" i="12" s="1"/>
  <c r="BH713" i="12" s="1"/>
  <c r="BL725" i="12"/>
  <c r="BM725" i="12" s="1"/>
  <c r="BN725" i="12" s="1"/>
  <c r="CP1057" i="12"/>
  <c r="CQ1057" i="12" s="1"/>
  <c r="CR1057" i="12" s="1"/>
  <c r="CJ932" i="12"/>
  <c r="CK932" i="12" s="1"/>
  <c r="CL932" i="12" s="1"/>
  <c r="BF267" i="12"/>
  <c r="BG267" i="12" s="1"/>
  <c r="BH267" i="12" s="1"/>
  <c r="CP1048" i="12"/>
  <c r="CQ1048" i="12" s="1"/>
  <c r="CR1048" i="12" s="1"/>
  <c r="CD902" i="12"/>
  <c r="CE902" i="12" s="1"/>
  <c r="CF902" i="12" s="1"/>
  <c r="CJ134" i="12"/>
  <c r="CK134" i="12" s="1"/>
  <c r="CL134" i="12" s="1"/>
  <c r="CP177" i="12"/>
  <c r="CQ177" i="12" s="1"/>
  <c r="CR177" i="12" s="1"/>
  <c r="BR165" i="12"/>
  <c r="BS165" i="12" s="1"/>
  <c r="BT165" i="12" s="1"/>
  <c r="BL163" i="12"/>
  <c r="BM163" i="12" s="1"/>
  <c r="BN163" i="12" s="1"/>
  <c r="BR16" i="12"/>
  <c r="BS16" i="12" s="1"/>
  <c r="BT16" i="12" s="1"/>
  <c r="BL389" i="12"/>
  <c r="BM389" i="12" s="1"/>
  <c r="BN389" i="12" s="1"/>
  <c r="BX400" i="12"/>
  <c r="BY400" i="12" s="1"/>
  <c r="BZ400" i="12" s="1"/>
  <c r="CP187" i="12"/>
  <c r="CQ187" i="12" s="1"/>
  <c r="CR187" i="12" s="1"/>
  <c r="BX275" i="12"/>
  <c r="BY275" i="12" s="1"/>
  <c r="BZ275" i="12" s="1"/>
  <c r="CP570" i="12"/>
  <c r="CQ570" i="12" s="1"/>
  <c r="CR570" i="12" s="1"/>
  <c r="CP467" i="12"/>
  <c r="CQ467" i="12" s="1"/>
  <c r="CR467" i="12" s="1"/>
  <c r="CP502" i="12"/>
  <c r="CQ502" i="12" s="1"/>
  <c r="CR502" i="12" s="1"/>
  <c r="CJ721" i="12"/>
  <c r="CK721" i="12" s="1"/>
  <c r="CL721" i="12" s="1"/>
  <c r="BF691" i="12"/>
  <c r="BG691" i="12" s="1"/>
  <c r="BH691" i="12" s="1"/>
  <c r="BR936" i="12"/>
  <c r="BS936" i="12" s="1"/>
  <c r="BT936" i="12" s="1"/>
  <c r="CP1097" i="12"/>
  <c r="CQ1097" i="12" s="1"/>
  <c r="CR1097" i="12" s="1"/>
  <c r="CP953" i="12"/>
  <c r="CQ953" i="12" s="1"/>
  <c r="CR953" i="12" s="1"/>
  <c r="BF856" i="12"/>
  <c r="BG856" i="12" s="1"/>
  <c r="BH856" i="12" s="1"/>
  <c r="BL267" i="12"/>
  <c r="BM267" i="12" s="1"/>
  <c r="BN267" i="12" s="1"/>
  <c r="CD622" i="12"/>
  <c r="CE622" i="12" s="1"/>
  <c r="CF622" i="12" s="1"/>
  <c r="BL344" i="12"/>
  <c r="BM344" i="12" s="1"/>
  <c r="BN344" i="12" s="1"/>
  <c r="BX13" i="12"/>
  <c r="BY13" i="12" s="1"/>
  <c r="BZ13" i="12" s="1"/>
  <c r="CP419" i="12"/>
  <c r="CQ419" i="12" s="1"/>
  <c r="CR419" i="12" s="1"/>
  <c r="CJ295" i="12"/>
  <c r="CK295" i="12" s="1"/>
  <c r="CL295" i="12" s="1"/>
  <c r="BL283" i="12"/>
  <c r="BM283" i="12" s="1"/>
  <c r="BN283" i="12" s="1"/>
  <c r="BX128" i="12"/>
  <c r="BY128" i="12" s="1"/>
  <c r="BZ128" i="12" s="1"/>
  <c r="CP656" i="12"/>
  <c r="CQ656" i="12" s="1"/>
  <c r="CR656" i="12" s="1"/>
  <c r="CJ467" i="12"/>
  <c r="CK467" i="12" s="1"/>
  <c r="CL467" i="12" s="1"/>
  <c r="BR425" i="12"/>
  <c r="BS425" i="12" s="1"/>
  <c r="BT425" i="12" s="1"/>
  <c r="CD576" i="12"/>
  <c r="CE576" i="12" s="1"/>
  <c r="CF576" i="12" s="1"/>
  <c r="BR682" i="12"/>
  <c r="BS682" i="12" s="1"/>
  <c r="BT682" i="12" s="1"/>
  <c r="BL513" i="12"/>
  <c r="BM513" i="12" s="1"/>
  <c r="BN513" i="12" s="1"/>
  <c r="CD685" i="12"/>
  <c r="CE685" i="12" s="1"/>
  <c r="CF685" i="12" s="1"/>
  <c r="CJ742" i="12"/>
  <c r="CK742" i="12" s="1"/>
  <c r="CL742" i="12" s="1"/>
  <c r="CD649" i="12"/>
  <c r="CE649" i="12" s="1"/>
  <c r="CF649" i="12" s="1"/>
  <c r="CP755" i="12"/>
  <c r="CQ755" i="12" s="1"/>
  <c r="CR755" i="12" s="1"/>
  <c r="BR1121" i="12"/>
  <c r="BS1121" i="12" s="1"/>
  <c r="BT1121" i="12" s="1"/>
  <c r="CP1017" i="12"/>
  <c r="CQ1017" i="12" s="1"/>
  <c r="CR1017" i="12" s="1"/>
  <c r="BX1033" i="12"/>
  <c r="BY1033" i="12" s="1"/>
  <c r="BZ1033" i="12" s="1"/>
  <c r="CP928" i="12"/>
  <c r="CQ928" i="12" s="1"/>
  <c r="CR928" i="12" s="1"/>
  <c r="CJ133" i="12"/>
  <c r="CK133" i="12" s="1"/>
  <c r="CL133" i="12" s="1"/>
  <c r="CP139" i="12"/>
  <c r="CQ139" i="12" s="1"/>
  <c r="CR139" i="12" s="1"/>
  <c r="BX201" i="12"/>
  <c r="BY201" i="12" s="1"/>
  <c r="BZ201" i="12" s="1"/>
  <c r="CJ385" i="12"/>
  <c r="CK385" i="12" s="1"/>
  <c r="CL385" i="12" s="1"/>
  <c r="CD481" i="12"/>
  <c r="CE481" i="12" s="1"/>
  <c r="CF481" i="12" s="1"/>
  <c r="CD412" i="12"/>
  <c r="CE412" i="12" s="1"/>
  <c r="CF412" i="12" s="1"/>
  <c r="BL522" i="12"/>
  <c r="BM522" i="12" s="1"/>
  <c r="BN522" i="12" s="1"/>
  <c r="CP414" i="12"/>
  <c r="CQ414" i="12" s="1"/>
  <c r="CR414" i="12" s="1"/>
  <c r="CJ500" i="12"/>
  <c r="CK500" i="12" s="1"/>
  <c r="CL500" i="12" s="1"/>
  <c r="CJ484" i="12"/>
  <c r="CK484" i="12" s="1"/>
  <c r="CL484" i="12" s="1"/>
  <c r="CP729" i="12"/>
  <c r="CQ729" i="12" s="1"/>
  <c r="CR729" i="12" s="1"/>
  <c r="CJ745" i="12"/>
  <c r="CK745" i="12" s="1"/>
  <c r="CL745" i="12" s="1"/>
  <c r="BR706" i="12"/>
  <c r="BS706" i="12" s="1"/>
  <c r="BT706" i="12" s="1"/>
  <c r="CP697" i="12"/>
  <c r="CQ697" i="12" s="1"/>
  <c r="CR697" i="12" s="1"/>
  <c r="BR824" i="12"/>
  <c r="BS824" i="12" s="1"/>
  <c r="BT824" i="12" s="1"/>
  <c r="BX633" i="12"/>
  <c r="BY633" i="12" s="1"/>
  <c r="BZ633" i="12" s="1"/>
  <c r="CP1009" i="12"/>
  <c r="CQ1009" i="12" s="1"/>
  <c r="CR1009" i="12" s="1"/>
  <c r="BX1017" i="12"/>
  <c r="BY1017" i="12" s="1"/>
  <c r="BZ1017" i="12" s="1"/>
  <c r="CJ977" i="12"/>
  <c r="CK977" i="12" s="1"/>
  <c r="CL977" i="12" s="1"/>
  <c r="CJ1083" i="12"/>
  <c r="CK1083" i="12" s="1"/>
  <c r="CL1083" i="12" s="1"/>
  <c r="CD325" i="12"/>
  <c r="CE325" i="12" s="1"/>
  <c r="CF325" i="12" s="1"/>
  <c r="CP727" i="12"/>
  <c r="CQ727" i="12" s="1"/>
  <c r="CR727" i="12" s="1"/>
  <c r="BX449" i="12"/>
  <c r="BY449" i="12" s="1"/>
  <c r="BZ449" i="12" s="1"/>
  <c r="CP203" i="12"/>
  <c r="CQ203" i="12" s="1"/>
  <c r="CR203" i="12" s="1"/>
  <c r="BF593" i="12"/>
  <c r="BG593" i="12" s="1"/>
  <c r="BH593" i="12" s="1"/>
  <c r="BX706" i="12"/>
  <c r="BY706" i="12" s="1"/>
  <c r="BZ706" i="12" s="1"/>
  <c r="CJ587" i="12"/>
  <c r="CK587" i="12" s="1"/>
  <c r="CL587" i="12" s="1"/>
  <c r="CD510" i="12"/>
  <c r="CE510" i="12" s="1"/>
  <c r="CF510" i="12" s="1"/>
  <c r="BX975" i="12"/>
  <c r="BY975" i="12" s="1"/>
  <c r="BZ975" i="12" s="1"/>
  <c r="BR1089" i="12"/>
  <c r="BS1089" i="12" s="1"/>
  <c r="BT1089" i="12" s="1"/>
  <c r="CJ979" i="12"/>
  <c r="CK979" i="12" s="1"/>
  <c r="CL979" i="12" s="1"/>
  <c r="BL38" i="12"/>
  <c r="BM38" i="12" s="1"/>
  <c r="BN38" i="12" s="1"/>
  <c r="BL269" i="12"/>
  <c r="BM269" i="12" s="1"/>
  <c r="BN269" i="12" s="1"/>
  <c r="BX116" i="12"/>
  <c r="BY116" i="12" s="1"/>
  <c r="BZ116" i="12" s="1"/>
  <c r="CP354" i="12"/>
  <c r="CQ354" i="12" s="1"/>
  <c r="CR354" i="12" s="1"/>
  <c r="CJ280" i="12"/>
  <c r="CK280" i="12" s="1"/>
  <c r="CL280" i="12" s="1"/>
  <c r="CD189" i="12"/>
  <c r="CE189" i="12" s="1"/>
  <c r="CF189" i="12" s="1"/>
  <c r="CD286" i="12"/>
  <c r="CE286" i="12" s="1"/>
  <c r="CF286" i="12" s="1"/>
  <c r="BX512" i="12"/>
  <c r="BY512" i="12" s="1"/>
  <c r="BZ512" i="12" s="1"/>
  <c r="CJ564" i="12"/>
  <c r="CK564" i="12" s="1"/>
  <c r="CL564" i="12" s="1"/>
  <c r="CD449" i="12"/>
  <c r="CE449" i="12" s="1"/>
  <c r="CF449" i="12" s="1"/>
  <c r="BR771" i="12"/>
  <c r="BS771" i="12" s="1"/>
  <c r="BT771" i="12" s="1"/>
  <c r="CD736" i="12"/>
  <c r="CE736" i="12" s="1"/>
  <c r="CF736" i="12" s="1"/>
  <c r="BX672" i="12"/>
  <c r="BY672" i="12" s="1"/>
  <c r="BZ672" i="12" s="1"/>
  <c r="CJ709" i="12"/>
  <c r="CK709" i="12" s="1"/>
  <c r="CL709" i="12" s="1"/>
  <c r="BR945" i="12"/>
  <c r="BS945" i="12" s="1"/>
  <c r="BT945" i="12" s="1"/>
  <c r="CJ723" i="12"/>
  <c r="CK723" i="12" s="1"/>
  <c r="CL723" i="12" s="1"/>
  <c r="BF1017" i="12"/>
  <c r="BG1017" i="12" s="1"/>
  <c r="BH1017" i="12" s="1"/>
  <c r="CP1069" i="12"/>
  <c r="CQ1069" i="12" s="1"/>
  <c r="CR1069" i="12" s="1"/>
  <c r="CD267" i="12"/>
  <c r="CE267" i="12" s="1"/>
  <c r="CF267" i="12" s="1"/>
  <c r="CP1092" i="12"/>
  <c r="CQ1092" i="12" s="1"/>
  <c r="CR1092" i="12" s="1"/>
  <c r="BR902" i="12"/>
  <c r="BS902" i="12" s="1"/>
  <c r="BT902" i="12" s="1"/>
  <c r="CD369" i="12"/>
  <c r="CE369" i="12" s="1"/>
  <c r="CF369" i="12" s="1"/>
  <c r="CP380" i="12"/>
  <c r="CQ380" i="12" s="1"/>
  <c r="CR380" i="12" s="1"/>
  <c r="BX701" i="12"/>
  <c r="BY701" i="12" s="1"/>
  <c r="BZ701" i="12" s="1"/>
  <c r="BF210" i="12"/>
  <c r="BG210" i="12" s="1"/>
  <c r="BH210" i="12" s="1"/>
  <c r="BF553" i="12"/>
  <c r="BG553" i="12" s="1"/>
  <c r="BH553" i="12" s="1"/>
  <c r="BR685" i="12"/>
  <c r="BS685" i="12" s="1"/>
  <c r="BT685" i="12" s="1"/>
  <c r="BL59" i="12"/>
  <c r="BM59" i="12" s="1"/>
  <c r="BN59" i="12" s="1"/>
  <c r="CP246" i="12"/>
  <c r="CQ246" i="12" s="1"/>
  <c r="CR246" i="12" s="1"/>
  <c r="BX747" i="12"/>
  <c r="BY747" i="12" s="1"/>
  <c r="BZ747" i="12" s="1"/>
  <c r="BF903" i="12"/>
  <c r="BG903" i="12" s="1"/>
  <c r="BH903" i="12" s="1"/>
  <c r="BR811" i="12"/>
  <c r="BS811" i="12" s="1"/>
  <c r="BT811" i="12" s="1"/>
  <c r="BX182" i="12"/>
  <c r="BY182" i="12" s="1"/>
  <c r="BZ182" i="12" s="1"/>
  <c r="CD85" i="12"/>
  <c r="CE85" i="12" s="1"/>
  <c r="CF85" i="12" s="1"/>
  <c r="BR459" i="12"/>
  <c r="BS459" i="12" s="1"/>
  <c r="BT459" i="12" s="1"/>
  <c r="CJ548" i="12"/>
  <c r="CK548" i="12" s="1"/>
  <c r="CL548" i="12" s="1"/>
  <c r="BX279" i="12"/>
  <c r="BY279" i="12" s="1"/>
  <c r="BZ279" i="12" s="1"/>
  <c r="CJ579" i="12"/>
  <c r="CK579" i="12" s="1"/>
  <c r="CL579" i="12" s="1"/>
  <c r="BF263" i="12"/>
  <c r="BG263" i="12" s="1"/>
  <c r="BH263" i="12" s="1"/>
  <c r="CP566" i="12"/>
  <c r="CQ566" i="12" s="1"/>
  <c r="CR566" i="12" s="1"/>
  <c r="CJ562" i="12"/>
  <c r="CK562" i="12" s="1"/>
  <c r="CL562" i="12" s="1"/>
  <c r="CD597" i="12"/>
  <c r="CE597" i="12" s="1"/>
  <c r="CF597" i="12" s="1"/>
  <c r="BL552" i="12"/>
  <c r="BM552" i="12" s="1"/>
  <c r="BN552" i="12" s="1"/>
  <c r="BR731" i="12"/>
  <c r="BS731" i="12" s="1"/>
  <c r="BT731" i="12" s="1"/>
  <c r="BR649" i="12"/>
  <c r="BS649" i="12" s="1"/>
  <c r="BT649" i="12" s="1"/>
  <c r="BF1025" i="12"/>
  <c r="BG1025" i="12" s="1"/>
  <c r="BH1025" i="12" s="1"/>
  <c r="BL913" i="12"/>
  <c r="BM913" i="12" s="1"/>
  <c r="BN913" i="12" s="1"/>
  <c r="BF1049" i="12"/>
  <c r="BG1049" i="12" s="1"/>
  <c r="BH1049" i="12" s="1"/>
  <c r="BL947" i="12"/>
  <c r="BM947" i="12" s="1"/>
  <c r="BN947" i="12" s="1"/>
  <c r="BX881" i="12"/>
  <c r="BY881" i="12" s="1"/>
  <c r="BZ881" i="12" s="1"/>
  <c r="BF637" i="12"/>
  <c r="BG637" i="12" s="1"/>
  <c r="BH637" i="12" s="1"/>
  <c r="BR32" i="12"/>
  <c r="BS32" i="12" s="1"/>
  <c r="BT32" i="12" s="1"/>
  <c r="BR362" i="12"/>
  <c r="BS362" i="12" s="1"/>
  <c r="BT362" i="12" s="1"/>
  <c r="CP352" i="12"/>
  <c r="CQ352" i="12" s="1"/>
  <c r="CR352" i="12" s="1"/>
  <c r="CD182" i="12"/>
  <c r="CE182" i="12" s="1"/>
  <c r="CF182" i="12" s="1"/>
  <c r="CP29" i="12"/>
  <c r="CQ29" i="12" s="1"/>
  <c r="CR29" i="12" s="1"/>
  <c r="CJ97" i="12"/>
  <c r="CK97" i="12" s="1"/>
  <c r="CL97" i="12" s="1"/>
  <c r="BX227" i="12"/>
  <c r="BY227" i="12" s="1"/>
  <c r="BZ227" i="12" s="1"/>
  <c r="BX576" i="12"/>
  <c r="BY576" i="12" s="1"/>
  <c r="BZ576" i="12" s="1"/>
  <c r="CP747" i="12"/>
  <c r="CQ747" i="12" s="1"/>
  <c r="CR747" i="12" s="1"/>
  <c r="BL553" i="12"/>
  <c r="BM553" i="12" s="1"/>
  <c r="BN553" i="12" s="1"/>
  <c r="CJ981" i="12"/>
  <c r="CK981" i="12" s="1"/>
  <c r="CL981" i="12" s="1"/>
  <c r="BL907" i="12"/>
  <c r="BM907" i="12" s="1"/>
  <c r="BN907" i="12" s="1"/>
  <c r="BX1077" i="12"/>
  <c r="BY1077" i="12" s="1"/>
  <c r="BZ1077" i="12" s="1"/>
  <c r="BR934" i="12"/>
  <c r="BS934" i="12" s="1"/>
  <c r="BT934" i="12" s="1"/>
  <c r="CJ924" i="12"/>
  <c r="CK924" i="12" s="1"/>
  <c r="CL924" i="12" s="1"/>
  <c r="CD1122" i="12"/>
  <c r="CE1122" i="12" s="1"/>
  <c r="CF1122" i="12" s="1"/>
  <c r="CD93" i="12"/>
  <c r="CE93" i="12" s="1"/>
  <c r="CF93" i="12" s="1"/>
  <c r="CD65" i="12"/>
  <c r="CE65" i="12" s="1"/>
  <c r="CF65" i="12" s="1"/>
  <c r="BR189" i="12"/>
  <c r="BS189" i="12" s="1"/>
  <c r="BT189" i="12" s="1"/>
  <c r="BX482" i="12"/>
  <c r="BY482" i="12" s="1"/>
  <c r="BZ482" i="12" s="1"/>
  <c r="BR275" i="12"/>
  <c r="BS275" i="12" s="1"/>
  <c r="BT275" i="12" s="1"/>
  <c r="BF206" i="12"/>
  <c r="BG206" i="12" s="1"/>
  <c r="BH206" i="12" s="1"/>
  <c r="BR677" i="12"/>
  <c r="BS677" i="12" s="1"/>
  <c r="BT677" i="12" s="1"/>
  <c r="BL237" i="12"/>
  <c r="BM237" i="12" s="1"/>
  <c r="BN237" i="12" s="1"/>
  <c r="BX756" i="12"/>
  <c r="BY756" i="12" s="1"/>
  <c r="BZ756" i="12" s="1"/>
  <c r="CP689" i="12"/>
  <c r="CQ689" i="12" s="1"/>
  <c r="CR689" i="12" s="1"/>
  <c r="CD936" i="12"/>
  <c r="CE936" i="12" s="1"/>
  <c r="CF936" i="12" s="1"/>
  <c r="BX971" i="12"/>
  <c r="BY971" i="12" s="1"/>
  <c r="BZ971" i="12" s="1"/>
  <c r="BX1009" i="12"/>
  <c r="BY1009" i="12" s="1"/>
  <c r="BZ1009" i="12" s="1"/>
  <c r="BL716" i="12"/>
  <c r="BM716" i="12" s="1"/>
  <c r="BN716" i="12" s="1"/>
  <c r="BR1109" i="12"/>
  <c r="BS1109" i="12" s="1"/>
  <c r="BT1109" i="12" s="1"/>
  <c r="CP1029" i="12"/>
  <c r="CQ1029" i="12" s="1"/>
  <c r="CR1029" i="12" s="1"/>
  <c r="BX61" i="12"/>
  <c r="BY61" i="12" s="1"/>
  <c r="BZ61" i="12" s="1"/>
  <c r="BR328" i="12"/>
  <c r="BS328" i="12" s="1"/>
  <c r="BT328" i="12" s="1"/>
  <c r="CJ198" i="12"/>
  <c r="CK198" i="12" s="1"/>
  <c r="CL198" i="12" s="1"/>
  <c r="BR109" i="12"/>
  <c r="BS109" i="12" s="1"/>
  <c r="BT109" i="12" s="1"/>
  <c r="BR152" i="12"/>
  <c r="BS152" i="12" s="1"/>
  <c r="BT152" i="12" s="1"/>
  <c r="CD366" i="12"/>
  <c r="CE366" i="12" s="1"/>
  <c r="CF366" i="12" s="1"/>
  <c r="CP400" i="12"/>
  <c r="CQ400" i="12" s="1"/>
  <c r="CR400" i="12" s="1"/>
  <c r="CP685" i="12"/>
  <c r="CQ685" i="12" s="1"/>
  <c r="CR685" i="12" s="1"/>
  <c r="CJ711" i="12"/>
  <c r="CK711" i="12" s="1"/>
  <c r="CL711" i="12" s="1"/>
  <c r="BL684" i="12"/>
  <c r="BM684" i="12" s="1"/>
  <c r="BN684" i="12" s="1"/>
  <c r="BX1005" i="12"/>
  <c r="BY1005" i="12" s="1"/>
  <c r="BZ1005" i="12" s="1"/>
  <c r="CJ916" i="12"/>
  <c r="CK916" i="12" s="1"/>
  <c r="CL916" i="12" s="1"/>
  <c r="BR864" i="12"/>
  <c r="BS864" i="12" s="1"/>
  <c r="BT864" i="12" s="1"/>
  <c r="BL554" i="12"/>
  <c r="BM554" i="12" s="1"/>
  <c r="BN554" i="12" s="1"/>
  <c r="CD934" i="12"/>
  <c r="CE934" i="12" s="1"/>
  <c r="CF934" i="12" s="1"/>
  <c r="CD963" i="12"/>
  <c r="CE963" i="12" s="1"/>
  <c r="CF963" i="12" s="1"/>
  <c r="CD87" i="12"/>
  <c r="CE87" i="12" s="1"/>
  <c r="CF87" i="12" s="1"/>
  <c r="BX242" i="12"/>
  <c r="BY242" i="12" s="1"/>
  <c r="BZ242" i="12" s="1"/>
  <c r="CJ87" i="12"/>
  <c r="CK87" i="12" s="1"/>
  <c r="CL87" i="12" s="1"/>
  <c r="BR149" i="12"/>
  <c r="BS149" i="12" s="1"/>
  <c r="BT149" i="12" s="1"/>
  <c r="BX418" i="12"/>
  <c r="BY418" i="12" s="1"/>
  <c r="BZ418" i="12" s="1"/>
  <c r="CJ327" i="12"/>
  <c r="CK327" i="12" s="1"/>
  <c r="CL327" i="12" s="1"/>
  <c r="CP317" i="12"/>
  <c r="CQ317" i="12" s="1"/>
  <c r="CR317" i="12" s="1"/>
  <c r="CP275" i="12"/>
  <c r="CQ275" i="12" s="1"/>
  <c r="CR275" i="12" s="1"/>
  <c r="BF337" i="12"/>
  <c r="BG337" i="12" s="1"/>
  <c r="BH337" i="12" s="1"/>
  <c r="BR512" i="12"/>
  <c r="BS512" i="12" s="1"/>
  <c r="BT512" i="12" s="1"/>
  <c r="BX154" i="12"/>
  <c r="BY154" i="12" s="1"/>
  <c r="BZ154" i="12" s="1"/>
  <c r="CP653" i="12"/>
  <c r="CQ653" i="12" s="1"/>
  <c r="CR653" i="12" s="1"/>
  <c r="CJ697" i="12"/>
  <c r="CK697" i="12" s="1"/>
  <c r="CL697" i="12" s="1"/>
  <c r="BX684" i="12"/>
  <c r="BY684" i="12" s="1"/>
  <c r="BZ684" i="12" s="1"/>
  <c r="CP605" i="12"/>
  <c r="CQ605" i="12" s="1"/>
  <c r="CR605" i="12" s="1"/>
  <c r="BL898" i="12"/>
  <c r="BM898" i="12" s="1"/>
  <c r="BN898" i="12" s="1"/>
  <c r="CD695" i="12"/>
  <c r="CE695" i="12" s="1"/>
  <c r="CF695" i="12" s="1"/>
  <c r="CP891" i="12"/>
  <c r="CQ891" i="12" s="1"/>
  <c r="CR891" i="12" s="1"/>
  <c r="BL997" i="12"/>
  <c r="BM997" i="12" s="1"/>
  <c r="BN997" i="12" s="1"/>
  <c r="CD926" i="12"/>
  <c r="CE926" i="12" s="1"/>
  <c r="CF926" i="12" s="1"/>
  <c r="BX876" i="12"/>
  <c r="BY876" i="12" s="1"/>
  <c r="BZ876" i="12" s="1"/>
  <c r="CD73" i="12"/>
  <c r="CE73" i="12" s="1"/>
  <c r="CF73" i="12" s="1"/>
  <c r="CJ44" i="12"/>
  <c r="CK44" i="12" s="1"/>
  <c r="CL44" i="12" s="1"/>
  <c r="CJ334" i="12"/>
  <c r="CK334" i="12" s="1"/>
  <c r="CL334" i="12" s="1"/>
  <c r="CD185" i="12"/>
  <c r="CE185" i="12" s="1"/>
  <c r="CF185" i="12" s="1"/>
  <c r="BR85" i="12"/>
  <c r="BS85" i="12" s="1"/>
  <c r="BT85" i="12" s="1"/>
  <c r="BR214" i="12"/>
  <c r="BS214" i="12" s="1"/>
  <c r="BT214" i="12" s="1"/>
  <c r="BX408" i="12"/>
  <c r="BY408" i="12" s="1"/>
  <c r="BZ408" i="12" s="1"/>
  <c r="BX272" i="12"/>
  <c r="BY272" i="12" s="1"/>
  <c r="BZ272" i="12" s="1"/>
  <c r="BX548" i="12"/>
  <c r="BY548" i="12" s="1"/>
  <c r="BZ548" i="12" s="1"/>
  <c r="BF500" i="12"/>
  <c r="BG500" i="12" s="1"/>
  <c r="BH500" i="12" s="1"/>
  <c r="BR722" i="12"/>
  <c r="BS722" i="12" s="1"/>
  <c r="BT722" i="12" s="1"/>
  <c r="CP1049" i="12"/>
  <c r="CQ1049" i="12" s="1"/>
  <c r="CR1049" i="12" s="1"/>
  <c r="BR1021" i="12"/>
  <c r="BS1021" i="12" s="1"/>
  <c r="BT1021" i="12" s="1"/>
  <c r="BX573" i="12"/>
  <c r="BY573" i="12" s="1"/>
  <c r="BZ573" i="12" s="1"/>
  <c r="CJ558" i="12"/>
  <c r="CK558" i="12" s="1"/>
  <c r="CL558" i="12" s="1"/>
  <c r="BR924" i="12"/>
  <c r="BS924" i="12" s="1"/>
  <c r="BT924" i="12" s="1"/>
  <c r="BR910" i="12"/>
  <c r="BS910" i="12" s="1"/>
  <c r="BT910" i="12" s="1"/>
  <c r="BR761" i="12"/>
  <c r="BS761" i="12" s="1"/>
  <c r="BT761" i="12" s="1"/>
  <c r="CD400" i="12"/>
  <c r="CE400" i="12" s="1"/>
  <c r="CF400" i="12" s="1"/>
  <c r="CD1104" i="12"/>
  <c r="CE1104" i="12" s="1"/>
  <c r="CF1104" i="12" s="1"/>
  <c r="BF633" i="12"/>
  <c r="BG633" i="12" s="1"/>
  <c r="BH633" i="12" s="1"/>
  <c r="CD140" i="12"/>
  <c r="CE140" i="12" s="1"/>
  <c r="CF140" i="12" s="1"/>
  <c r="BF275" i="12"/>
  <c r="BG275" i="12" s="1"/>
  <c r="BH275" i="12" s="1"/>
  <c r="BR138" i="12"/>
  <c r="BS138" i="12" s="1"/>
  <c r="BT138" i="12" s="1"/>
  <c r="CP402" i="12"/>
  <c r="CQ402" i="12" s="1"/>
  <c r="CR402" i="12" s="1"/>
  <c r="BR572" i="12"/>
  <c r="BS572" i="12" s="1"/>
  <c r="BT572" i="12" s="1"/>
  <c r="BR715" i="12"/>
  <c r="BS715" i="12" s="1"/>
  <c r="BT715" i="12" s="1"/>
  <c r="BF697" i="12"/>
  <c r="BG697" i="12" s="1"/>
  <c r="BH697" i="12" s="1"/>
  <c r="BR823" i="12"/>
  <c r="BS823" i="12" s="1"/>
  <c r="BT823" i="12" s="1"/>
  <c r="BL977" i="12"/>
  <c r="BM977" i="12" s="1"/>
  <c r="BN977" i="12" s="1"/>
  <c r="CP1105" i="12"/>
  <c r="CQ1105" i="12" s="1"/>
  <c r="CR1105" i="12" s="1"/>
  <c r="BX872" i="12"/>
  <c r="BY872" i="12" s="1"/>
  <c r="BZ872" i="12" s="1"/>
  <c r="BX993" i="12"/>
  <c r="BY993" i="12" s="1"/>
  <c r="BZ993" i="12" s="1"/>
  <c r="CJ101" i="12"/>
  <c r="CK101" i="12" s="1"/>
  <c r="CL101" i="12" s="1"/>
  <c r="CD40" i="12"/>
  <c r="CE40" i="12" s="1"/>
  <c r="CF40" i="12" s="1"/>
  <c r="BR445" i="12"/>
  <c r="BS445" i="12" s="1"/>
  <c r="BT445" i="12" s="1"/>
  <c r="BF297" i="12"/>
  <c r="BG297" i="12" s="1"/>
  <c r="BH297" i="12" s="1"/>
  <c r="BR226" i="12"/>
  <c r="BS226" i="12" s="1"/>
  <c r="BT226" i="12" s="1"/>
  <c r="BL365" i="12"/>
  <c r="BM365" i="12" s="1"/>
  <c r="BN365" i="12" s="1"/>
  <c r="BL413" i="12"/>
  <c r="BM413" i="12" s="1"/>
  <c r="BN413" i="12" s="1"/>
  <c r="CP660" i="12"/>
  <c r="CQ660" i="12" s="1"/>
  <c r="CR660" i="12" s="1"/>
  <c r="BR515" i="12"/>
  <c r="BS515" i="12" s="1"/>
  <c r="BT515" i="12" s="1"/>
  <c r="BF425" i="12"/>
  <c r="BG425" i="12" s="1"/>
  <c r="BH425" i="12" s="1"/>
  <c r="CJ568" i="12"/>
  <c r="CK568" i="12" s="1"/>
  <c r="CL568" i="12" s="1"/>
  <c r="BF427" i="12"/>
  <c r="BG427" i="12" s="1"/>
  <c r="BH427" i="12" s="1"/>
  <c r="BX748" i="12"/>
  <c r="BY748" i="12" s="1"/>
  <c r="BZ748" i="12" s="1"/>
  <c r="CP788" i="12"/>
  <c r="CQ788" i="12" s="1"/>
  <c r="CR788" i="12" s="1"/>
  <c r="BF928" i="12"/>
  <c r="BG928" i="12" s="1"/>
  <c r="BH928" i="12" s="1"/>
  <c r="CJ1120" i="12"/>
  <c r="CK1120" i="12" s="1"/>
  <c r="CL1120" i="12" s="1"/>
  <c r="BF695" i="12"/>
  <c r="BG695" i="12" s="1"/>
  <c r="BH695" i="12" s="1"/>
  <c r="CP884" i="12"/>
  <c r="CQ884" i="12" s="1"/>
  <c r="CR884" i="12" s="1"/>
  <c r="CD938" i="12"/>
  <c r="CE938" i="12" s="1"/>
  <c r="CF938" i="12" s="1"/>
  <c r="CP883" i="12"/>
  <c r="CQ883" i="12" s="1"/>
  <c r="CR883" i="12" s="1"/>
  <c r="BX1105" i="12"/>
  <c r="BY1105" i="12" s="1"/>
  <c r="BZ1105" i="12" s="1"/>
  <c r="BR12" i="12"/>
  <c r="BS12" i="12" s="1"/>
  <c r="BT12" i="12" s="1"/>
  <c r="BL198" i="12"/>
  <c r="BM198" i="12" s="1"/>
  <c r="BN198" i="12" s="1"/>
  <c r="CJ209" i="12"/>
  <c r="CK209" i="12" s="1"/>
  <c r="CL209" i="12" s="1"/>
  <c r="CP138" i="12"/>
  <c r="CQ138" i="12" s="1"/>
  <c r="CR138" i="12" s="1"/>
  <c r="BF189" i="12"/>
  <c r="BG189" i="12" s="1"/>
  <c r="BH189" i="12" s="1"/>
  <c r="CP429" i="12"/>
  <c r="CQ429" i="12" s="1"/>
  <c r="CR429" i="12" s="1"/>
  <c r="BX384" i="12"/>
  <c r="BY384" i="12" s="1"/>
  <c r="BZ384" i="12" s="1"/>
  <c r="CP498" i="12"/>
  <c r="CQ498" i="12" s="1"/>
  <c r="CR498" i="12" s="1"/>
  <c r="BF120" i="12"/>
  <c r="BG120" i="12" s="1"/>
  <c r="BH120" i="12" s="1"/>
  <c r="BF197" i="12"/>
  <c r="BG197" i="12" s="1"/>
  <c r="BH197" i="12" s="1"/>
  <c r="BR323" i="12"/>
  <c r="BS323" i="12" s="1"/>
  <c r="BT323" i="12" s="1"/>
  <c r="CD191" i="12"/>
  <c r="CE191" i="12" s="1"/>
  <c r="CF191" i="12" s="1"/>
  <c r="CJ526" i="12"/>
  <c r="CK526" i="12" s="1"/>
  <c r="CL526" i="12" s="1"/>
  <c r="BL556" i="12"/>
  <c r="BM556" i="12" s="1"/>
  <c r="BN556" i="12" s="1"/>
  <c r="BX897" i="12"/>
  <c r="BY897" i="12" s="1"/>
  <c r="BZ897" i="12" s="1"/>
  <c r="CP908" i="12"/>
  <c r="CQ908" i="12" s="1"/>
  <c r="CR908" i="12" s="1"/>
  <c r="BR803" i="12"/>
  <c r="BS803" i="12" s="1"/>
  <c r="BT803" i="12" s="1"/>
  <c r="BL709" i="12"/>
  <c r="BM709" i="12" s="1"/>
  <c r="BN709" i="12" s="1"/>
  <c r="BF999" i="12"/>
  <c r="BG999" i="12" s="1"/>
  <c r="BH999" i="12" s="1"/>
  <c r="CD1009" i="12"/>
  <c r="CE1009" i="12" s="1"/>
  <c r="CF1009" i="12" s="1"/>
  <c r="BX947" i="12"/>
  <c r="BY947" i="12" s="1"/>
  <c r="BZ947" i="12" s="1"/>
  <c r="BL558" i="12"/>
  <c r="BM558" i="12" s="1"/>
  <c r="BN558" i="12" s="1"/>
  <c r="CD930" i="12"/>
  <c r="CE930" i="12" s="1"/>
  <c r="CF930" i="12" s="1"/>
  <c r="BL963" i="12"/>
  <c r="BM963" i="12" s="1"/>
  <c r="BN963" i="12" s="1"/>
  <c r="CP164" i="12"/>
  <c r="CQ164" i="12" s="1"/>
  <c r="CR164" i="12" s="1"/>
  <c r="BL109" i="12"/>
  <c r="BM109" i="12" s="1"/>
  <c r="BN109" i="12" s="1"/>
  <c r="CP59" i="12"/>
  <c r="CQ59" i="12" s="1"/>
  <c r="CR59" i="12" s="1"/>
  <c r="CJ138" i="12"/>
  <c r="CK138" i="12" s="1"/>
  <c r="CL138" i="12" s="1"/>
  <c r="CD429" i="12"/>
  <c r="CE429" i="12" s="1"/>
  <c r="CF429" i="12" s="1"/>
  <c r="BR382" i="12"/>
  <c r="BS382" i="12" s="1"/>
  <c r="BT382" i="12" s="1"/>
  <c r="CP488" i="12"/>
  <c r="CQ488" i="12" s="1"/>
  <c r="CR488" i="12" s="1"/>
  <c r="BR297" i="12"/>
  <c r="BS297" i="12" s="1"/>
  <c r="BT297" i="12" s="1"/>
  <c r="CJ347" i="12"/>
  <c r="CK347" i="12" s="1"/>
  <c r="CL347" i="12" s="1"/>
  <c r="BL472" i="12"/>
  <c r="BM472" i="12" s="1"/>
  <c r="BN472" i="12" s="1"/>
  <c r="BR476" i="12"/>
  <c r="BS476" i="12" s="1"/>
  <c r="BT476" i="12" s="1"/>
  <c r="CD602" i="12"/>
  <c r="CE602" i="12" s="1"/>
  <c r="CF602" i="12" s="1"/>
  <c r="CJ722" i="12"/>
  <c r="CK722" i="12" s="1"/>
  <c r="CL722" i="12" s="1"/>
  <c r="CD759" i="12"/>
  <c r="CE759" i="12" s="1"/>
  <c r="CF759" i="12" s="1"/>
  <c r="BL706" i="12"/>
  <c r="BM706" i="12" s="1"/>
  <c r="BN706" i="12" s="1"/>
  <c r="BR701" i="12"/>
  <c r="BS701" i="12" s="1"/>
  <c r="BT701" i="12" s="1"/>
  <c r="BX553" i="12"/>
  <c r="BY553" i="12" s="1"/>
  <c r="BZ553" i="12" s="1"/>
  <c r="CD633" i="12"/>
  <c r="CE633" i="12" s="1"/>
  <c r="CF633" i="12" s="1"/>
  <c r="CJ953" i="12"/>
  <c r="CK953" i="12" s="1"/>
  <c r="CL953" i="12" s="1"/>
  <c r="BF884" i="12"/>
  <c r="BG884" i="12" s="1"/>
  <c r="BH884" i="12" s="1"/>
  <c r="CP1045" i="12"/>
  <c r="CQ1045" i="12" s="1"/>
  <c r="CR1045" i="12" s="1"/>
  <c r="BX934" i="12"/>
  <c r="BY934" i="12" s="1"/>
  <c r="BZ934" i="12" s="1"/>
  <c r="CJ883" i="12"/>
  <c r="CK883" i="12" s="1"/>
  <c r="CL883" i="12" s="1"/>
  <c r="BX1122" i="12"/>
  <c r="BY1122" i="12" s="1"/>
  <c r="BZ1122" i="12" s="1"/>
  <c r="CD8" i="12"/>
  <c r="CE8" i="12" s="1"/>
  <c r="CF8" i="12" s="1"/>
  <c r="CJ164" i="12"/>
  <c r="CK164" i="12" s="1"/>
  <c r="CL164" i="12" s="1"/>
  <c r="BL242" i="12"/>
  <c r="BM242" i="12" s="1"/>
  <c r="BN242" i="12" s="1"/>
  <c r="CJ59" i="12"/>
  <c r="CK59" i="12" s="1"/>
  <c r="CL59" i="12" s="1"/>
  <c r="BX348" i="12"/>
  <c r="BY348" i="12" s="1"/>
  <c r="BZ348" i="12" s="1"/>
  <c r="CP327" i="12"/>
  <c r="CQ327" i="12" s="1"/>
  <c r="CR327" i="12" s="1"/>
  <c r="BR404" i="12"/>
  <c r="BS404" i="12" s="1"/>
  <c r="BT404" i="12" s="1"/>
  <c r="CP168" i="12"/>
  <c r="CQ168" i="12" s="1"/>
  <c r="CR168" i="12" s="1"/>
  <c r="BL512" i="12"/>
  <c r="BM512" i="12" s="1"/>
  <c r="BN512" i="12" s="1"/>
  <c r="CP227" i="12"/>
  <c r="CQ227" i="12" s="1"/>
  <c r="CR227" i="12" s="1"/>
  <c r="BL546" i="12"/>
  <c r="BM546" i="12" s="1"/>
  <c r="BN546" i="12" s="1"/>
  <c r="BL544" i="12"/>
  <c r="BM544" i="12" s="1"/>
  <c r="BN544" i="12" s="1"/>
  <c r="BL568" i="12"/>
  <c r="BM568" i="12" s="1"/>
  <c r="BN568" i="12" s="1"/>
  <c r="CP759" i="12"/>
  <c r="CQ759" i="12" s="1"/>
  <c r="CR759" i="12" s="1"/>
  <c r="BL672" i="12"/>
  <c r="BM672" i="12" s="1"/>
  <c r="BN672" i="12" s="1"/>
  <c r="CD605" i="12"/>
  <c r="CE605" i="12" s="1"/>
  <c r="CF605" i="12" s="1"/>
  <c r="BR1032" i="12"/>
  <c r="BS1032" i="12" s="1"/>
  <c r="BT1032" i="12" s="1"/>
  <c r="BR1056" i="12"/>
  <c r="BS1056" i="12" s="1"/>
  <c r="BT1056" i="12" s="1"/>
  <c r="BL961" i="12"/>
  <c r="BM961" i="12" s="1"/>
  <c r="BN961" i="12" s="1"/>
  <c r="BX637" i="12"/>
  <c r="BY637" i="12" s="1"/>
  <c r="BZ637" i="12" s="1"/>
  <c r="BF763" i="12"/>
  <c r="BG763" i="12" s="1"/>
  <c r="BH763" i="12" s="1"/>
  <c r="BR1013" i="12"/>
  <c r="BS1013" i="12" s="1"/>
  <c r="BT1013" i="12" s="1"/>
  <c r="BR1101" i="12"/>
  <c r="BS1101" i="12" s="1"/>
  <c r="BT1101" i="12" s="1"/>
  <c r="CP95" i="12"/>
  <c r="CQ95" i="12" s="1"/>
  <c r="CR95" i="12" s="1"/>
  <c r="BX77" i="12"/>
  <c r="BY77" i="12" s="1"/>
  <c r="BZ77" i="12" s="1"/>
  <c r="BL277" i="12"/>
  <c r="BM277" i="12" s="1"/>
  <c r="BN277" i="12" s="1"/>
  <c r="CJ19" i="12"/>
  <c r="CK19" i="12" s="1"/>
  <c r="CL19" i="12" s="1"/>
  <c r="CD354" i="12"/>
  <c r="CE354" i="12" s="1"/>
  <c r="CF354" i="12" s="1"/>
  <c r="BR913" i="12"/>
  <c r="BS913" i="12" s="1"/>
  <c r="BT913" i="12" s="1"/>
  <c r="BR467" i="12"/>
  <c r="BS467" i="12" s="1"/>
  <c r="BT467" i="12" s="1"/>
  <c r="BL958" i="12"/>
  <c r="BM958" i="12" s="1"/>
  <c r="BN958" i="12" s="1"/>
  <c r="BR1100" i="12"/>
  <c r="BS1100" i="12" s="1"/>
  <c r="BT1100" i="12" s="1"/>
  <c r="BF1062" i="12"/>
  <c r="BG1062" i="12" s="1"/>
  <c r="BH1062" i="12" s="1"/>
  <c r="BR1004" i="12"/>
  <c r="BS1004" i="12" s="1"/>
  <c r="BT1004" i="12" s="1"/>
  <c r="BL255" i="12"/>
  <c r="BM255" i="12" s="1"/>
  <c r="BN255" i="12" s="1"/>
  <c r="BL156" i="12"/>
  <c r="BM156" i="12" s="1"/>
  <c r="BN156" i="12" s="1"/>
  <c r="BX342" i="12"/>
  <c r="BY342" i="12" s="1"/>
  <c r="BZ342" i="12" s="1"/>
  <c r="CJ176" i="12"/>
  <c r="CK176" i="12" s="1"/>
  <c r="CL176" i="12" s="1"/>
  <c r="CD408" i="12"/>
  <c r="CE408" i="12" s="1"/>
  <c r="CF408" i="12" s="1"/>
  <c r="BR280" i="12"/>
  <c r="BS280" i="12" s="1"/>
  <c r="BT280" i="12" s="1"/>
  <c r="BR673" i="12"/>
  <c r="BS673" i="12" s="1"/>
  <c r="BT673" i="12" s="1"/>
  <c r="CP510" i="12"/>
  <c r="CQ510" i="12" s="1"/>
  <c r="CR510" i="12" s="1"/>
  <c r="BL987" i="12"/>
  <c r="BM987" i="12" s="1"/>
  <c r="BN987" i="12" s="1"/>
  <c r="BX12" i="12"/>
  <c r="BY12" i="12" s="1"/>
  <c r="BZ12" i="12" s="1"/>
  <c r="CJ234" i="12"/>
  <c r="CK234" i="12" s="1"/>
  <c r="CL234" i="12" s="1"/>
  <c r="CD309" i="12"/>
  <c r="CE309" i="12" s="1"/>
  <c r="CF309" i="12" s="1"/>
  <c r="CP97" i="12"/>
  <c r="CQ97" i="12" s="1"/>
  <c r="CR97" i="12" s="1"/>
  <c r="CJ463" i="12"/>
  <c r="CK463" i="12" s="1"/>
  <c r="CL463" i="12" s="1"/>
  <c r="CP526" i="12"/>
  <c r="CQ526" i="12" s="1"/>
  <c r="CR526" i="12" s="1"/>
  <c r="BX722" i="12"/>
  <c r="BY722" i="12" s="1"/>
  <c r="BZ722" i="12" s="1"/>
  <c r="CD853" i="12"/>
  <c r="CE853" i="12" s="1"/>
  <c r="CF853" i="12" s="1"/>
  <c r="BR916" i="12"/>
  <c r="BS916" i="12" s="1"/>
  <c r="BT916" i="12" s="1"/>
  <c r="BR1064" i="12"/>
  <c r="BS1064" i="12" s="1"/>
  <c r="BT1064" i="12" s="1"/>
  <c r="BR1077" i="12"/>
  <c r="BS1077" i="12" s="1"/>
  <c r="BT1077" i="12" s="1"/>
  <c r="BL891" i="12"/>
  <c r="BM891" i="12" s="1"/>
  <c r="BN891" i="12" s="1"/>
  <c r="BR928" i="12"/>
  <c r="BS928" i="12" s="1"/>
  <c r="BT928" i="12" s="1"/>
  <c r="CJ75" i="12"/>
  <c r="CK75" i="12" s="1"/>
  <c r="CL75" i="12" s="1"/>
  <c r="CJ30" i="12"/>
  <c r="CK30" i="12" s="1"/>
  <c r="CL30" i="12" s="1"/>
  <c r="BX325" i="12"/>
  <c r="BY325" i="12" s="1"/>
  <c r="BZ325" i="12" s="1"/>
  <c r="BR210" i="12"/>
  <c r="BS210" i="12" s="1"/>
  <c r="BT210" i="12" s="1"/>
  <c r="CD327" i="12"/>
  <c r="CE327" i="12" s="1"/>
  <c r="CF327" i="12" s="1"/>
  <c r="BX385" i="12"/>
  <c r="BY385" i="12" s="1"/>
  <c r="BZ385" i="12" s="1"/>
  <c r="BL246" i="12"/>
  <c r="BM246" i="12" s="1"/>
  <c r="BN246" i="12" s="1"/>
  <c r="CP347" i="12"/>
  <c r="CQ347" i="12" s="1"/>
  <c r="CR347" i="12" s="1"/>
  <c r="BX492" i="12"/>
  <c r="BY492" i="12" s="1"/>
  <c r="BZ492" i="12" s="1"/>
  <c r="CD279" i="12"/>
  <c r="CE279" i="12" s="1"/>
  <c r="CF279" i="12" s="1"/>
  <c r="CJ715" i="12"/>
  <c r="CK715" i="12" s="1"/>
  <c r="CL715" i="12" s="1"/>
  <c r="BX493" i="12"/>
  <c r="BY493" i="12" s="1"/>
  <c r="BZ493" i="12" s="1"/>
  <c r="BL756" i="12"/>
  <c r="BM756" i="12" s="1"/>
  <c r="BN756" i="12" s="1"/>
  <c r="CJ675" i="12"/>
  <c r="CK675" i="12" s="1"/>
  <c r="CL675" i="12" s="1"/>
  <c r="CP725" i="12"/>
  <c r="CQ725" i="12" s="1"/>
  <c r="CR725" i="12" s="1"/>
  <c r="CP1016" i="12"/>
  <c r="CQ1016" i="12" s="1"/>
  <c r="CR1016" i="12" s="1"/>
  <c r="CP1040" i="12"/>
  <c r="CQ1040" i="12" s="1"/>
  <c r="CR1040" i="12" s="1"/>
  <c r="BX979" i="12"/>
  <c r="BY979" i="12" s="1"/>
  <c r="BZ979" i="12" s="1"/>
  <c r="BX965" i="12"/>
  <c r="BY965" i="12" s="1"/>
  <c r="BZ965" i="12" s="1"/>
  <c r="CP811" i="12"/>
  <c r="CQ811" i="12" s="1"/>
  <c r="CR811" i="12" s="1"/>
  <c r="BX8" i="12"/>
  <c r="BY8" i="12" s="1"/>
  <c r="BZ8" i="12" s="1"/>
  <c r="CJ269" i="12"/>
  <c r="CK269" i="12" s="1"/>
  <c r="CL269" i="12" s="1"/>
  <c r="CP81" i="12"/>
  <c r="CQ81" i="12" s="1"/>
  <c r="CR81" i="12" s="1"/>
  <c r="BL440" i="12"/>
  <c r="BM440" i="12" s="1"/>
  <c r="BN440" i="12" s="1"/>
  <c r="BR384" i="12"/>
  <c r="BS384" i="12" s="1"/>
  <c r="BT384" i="12" s="1"/>
  <c r="CJ187" i="12"/>
  <c r="CK187" i="12" s="1"/>
  <c r="CL187" i="12" s="1"/>
  <c r="CJ355" i="12"/>
  <c r="CK355" i="12" s="1"/>
  <c r="CL355" i="12" s="1"/>
  <c r="CD227" i="12"/>
  <c r="CE227" i="12" s="1"/>
  <c r="CF227" i="12" s="1"/>
  <c r="BL720" i="12"/>
  <c r="BM720" i="12" s="1"/>
  <c r="BN720" i="12" s="1"/>
  <c r="BX268" i="12"/>
  <c r="BY268" i="12" s="1"/>
  <c r="BZ268" i="12" s="1"/>
  <c r="CP686" i="12"/>
  <c r="CQ686" i="12" s="1"/>
  <c r="CR686" i="12" s="1"/>
  <c r="CD866" i="12"/>
  <c r="CE866" i="12" s="1"/>
  <c r="CF866" i="12" s="1"/>
  <c r="CD697" i="12"/>
  <c r="CE697" i="12" s="1"/>
  <c r="CF697" i="12" s="1"/>
  <c r="BL708" i="12"/>
  <c r="BM708" i="12" s="1"/>
  <c r="BN708" i="12" s="1"/>
  <c r="BL975" i="12"/>
  <c r="BM975" i="12" s="1"/>
  <c r="BN975" i="12" s="1"/>
  <c r="CP804" i="12"/>
  <c r="CQ804" i="12" s="1"/>
  <c r="CR804" i="12" s="1"/>
  <c r="BR1085" i="12"/>
  <c r="BS1085" i="12" s="1"/>
  <c r="BT1085" i="12" s="1"/>
  <c r="BX1118" i="12"/>
  <c r="BY1118" i="12" s="1"/>
  <c r="BZ1118" i="12" s="1"/>
  <c r="CP32" i="12"/>
  <c r="CQ32" i="12" s="1"/>
  <c r="CR32" i="12" s="1"/>
  <c r="CP93" i="12"/>
  <c r="CQ93" i="12" s="1"/>
  <c r="CR93" i="12" s="1"/>
  <c r="BX344" i="12"/>
  <c r="BY344" i="12" s="1"/>
  <c r="BZ344" i="12" s="1"/>
  <c r="BX176" i="12"/>
  <c r="BY176" i="12" s="1"/>
  <c r="BZ176" i="12" s="1"/>
  <c r="BR431" i="12"/>
  <c r="BS431" i="12" s="1"/>
  <c r="BT431" i="12" s="1"/>
  <c r="BR174" i="12"/>
  <c r="BS174" i="12" s="1"/>
  <c r="BT174" i="12" s="1"/>
  <c r="BX203" i="12"/>
  <c r="BY203" i="12" s="1"/>
  <c r="BZ203" i="12" s="1"/>
  <c r="CD682" i="12"/>
  <c r="CE682" i="12" s="1"/>
  <c r="CF682" i="12" s="1"/>
  <c r="BX478" i="12"/>
  <c r="BY478" i="12" s="1"/>
  <c r="BZ478" i="12" s="1"/>
  <c r="CJ731" i="12"/>
  <c r="CK731" i="12" s="1"/>
  <c r="CL731" i="12" s="1"/>
  <c r="BR629" i="12"/>
  <c r="BS629" i="12" s="1"/>
  <c r="BT629" i="12" s="1"/>
  <c r="CJ704" i="12"/>
  <c r="CK704" i="12" s="1"/>
  <c r="CL704" i="12" s="1"/>
  <c r="CD709" i="12"/>
  <c r="CE709" i="12" s="1"/>
  <c r="CF709" i="12" s="1"/>
  <c r="BL859" i="12"/>
  <c r="BM859" i="12" s="1"/>
  <c r="BN859" i="12" s="1"/>
  <c r="BR1057" i="12"/>
  <c r="BS1057" i="12" s="1"/>
  <c r="BT1057" i="12" s="1"/>
  <c r="BL993" i="12"/>
  <c r="BM993" i="12" s="1"/>
  <c r="BN993" i="12" s="1"/>
  <c r="CJ928" i="12"/>
  <c r="CK928" i="12" s="1"/>
  <c r="CL928" i="12" s="1"/>
  <c r="BX109" i="12"/>
  <c r="BY109" i="12" s="1"/>
  <c r="BZ109" i="12" s="1"/>
  <c r="BX189" i="12"/>
  <c r="BY189" i="12" s="1"/>
  <c r="BZ189" i="12" s="1"/>
  <c r="CP384" i="12"/>
  <c r="CQ384" i="12" s="1"/>
  <c r="CR384" i="12" s="1"/>
  <c r="BL505" i="12"/>
  <c r="BM505" i="12" s="1"/>
  <c r="BN505" i="12" s="1"/>
  <c r="CD120" i="12"/>
  <c r="CE120" i="12" s="1"/>
  <c r="CF120" i="12" s="1"/>
  <c r="BR463" i="12"/>
  <c r="BS463" i="12" s="1"/>
  <c r="BT463" i="12" s="1"/>
  <c r="CJ576" i="12"/>
  <c r="CK576" i="12" s="1"/>
  <c r="CL576" i="12" s="1"/>
  <c r="BF673" i="12"/>
  <c r="BG673" i="12" s="1"/>
  <c r="BH673" i="12" s="1"/>
  <c r="BR721" i="12"/>
  <c r="BS721" i="12" s="1"/>
  <c r="BT721" i="12" s="1"/>
  <c r="BR672" i="12"/>
  <c r="BS672" i="12" s="1"/>
  <c r="BT672" i="12" s="1"/>
  <c r="CD593" i="12"/>
  <c r="CE593" i="12" s="1"/>
  <c r="CF593" i="12" s="1"/>
  <c r="CD1006" i="12"/>
  <c r="CE1006" i="12" s="1"/>
  <c r="CF1006" i="12" s="1"/>
  <c r="BF804" i="12"/>
  <c r="BG804" i="12" s="1"/>
  <c r="BH804" i="12" s="1"/>
  <c r="BR1008" i="12"/>
  <c r="BS1008" i="12" s="1"/>
  <c r="BT1008" i="12" s="1"/>
  <c r="CP934" i="12"/>
  <c r="CQ934" i="12" s="1"/>
  <c r="CR934" i="12" s="1"/>
  <c r="CP267" i="12"/>
  <c r="CQ267" i="12" s="1"/>
  <c r="CR267" i="12" s="1"/>
  <c r="BX101" i="12"/>
  <c r="BY101" i="12" s="1"/>
  <c r="BZ101" i="12" s="1"/>
  <c r="BR97" i="12"/>
  <c r="BS97" i="12" s="1"/>
  <c r="BT97" i="12" s="1"/>
  <c r="CP325" i="12"/>
  <c r="CQ325" i="12" s="1"/>
  <c r="CR325" i="12" s="1"/>
  <c r="BL83" i="12"/>
  <c r="BM83" i="12" s="1"/>
  <c r="BN83" i="12" s="1"/>
  <c r="BL403" i="12"/>
  <c r="BM403" i="12" s="1"/>
  <c r="BN403" i="12" s="1"/>
  <c r="CP404" i="12"/>
  <c r="CQ404" i="12" s="1"/>
  <c r="CR404" i="12" s="1"/>
  <c r="CD453" i="12"/>
  <c r="CE453" i="12" s="1"/>
  <c r="CF453" i="12" s="1"/>
  <c r="CP205" i="12"/>
  <c r="CQ205" i="12" s="1"/>
  <c r="CR205" i="12" s="1"/>
  <c r="BR465" i="12"/>
  <c r="BS465" i="12" s="1"/>
  <c r="BT465" i="12" s="1"/>
  <c r="BF279" i="12"/>
  <c r="BG279" i="12" s="1"/>
  <c r="BH279" i="12" s="1"/>
  <c r="BL502" i="12"/>
  <c r="BM502" i="12" s="1"/>
  <c r="BN502" i="12" s="1"/>
  <c r="CD588" i="12"/>
  <c r="CE588" i="12" s="1"/>
  <c r="CF588" i="12" s="1"/>
  <c r="CP706" i="12"/>
  <c r="CQ706" i="12" s="1"/>
  <c r="CR706" i="12" s="1"/>
  <c r="BF731" i="12"/>
  <c r="BG731" i="12" s="1"/>
  <c r="BH731" i="12" s="1"/>
  <c r="BX629" i="12"/>
  <c r="BY629" i="12" s="1"/>
  <c r="BZ629" i="12" s="1"/>
  <c r="CP746" i="12"/>
  <c r="CQ746" i="12" s="1"/>
  <c r="CR746" i="12" s="1"/>
  <c r="CP758" i="12"/>
  <c r="CQ758" i="12" s="1"/>
  <c r="CR758" i="12" s="1"/>
  <c r="CP593" i="12"/>
  <c r="CQ593" i="12" s="1"/>
  <c r="CR593" i="12" s="1"/>
  <c r="BR1104" i="12"/>
  <c r="BS1104" i="12" s="1"/>
  <c r="BT1104" i="12" s="1"/>
  <c r="CJ971" i="12"/>
  <c r="CK971" i="12" s="1"/>
  <c r="CL971" i="12" s="1"/>
  <c r="CP1056" i="12"/>
  <c r="CQ1056" i="12" s="1"/>
  <c r="CR1056" i="12" s="1"/>
  <c r="BR856" i="12"/>
  <c r="BS856" i="12" s="1"/>
  <c r="BT856" i="12" s="1"/>
  <c r="CP637" i="12"/>
  <c r="CQ637" i="12" s="1"/>
  <c r="CR637" i="12" s="1"/>
  <c r="CD716" i="12"/>
  <c r="CE716" i="12" s="1"/>
  <c r="CF716" i="12" s="1"/>
  <c r="CP1109" i="12"/>
  <c r="CQ1109" i="12" s="1"/>
  <c r="CR1109" i="12" s="1"/>
  <c r="BL920" i="12"/>
  <c r="BM920" i="12" s="1"/>
  <c r="BN920" i="12" s="1"/>
  <c r="CD987" i="12"/>
  <c r="CE987" i="12" s="1"/>
  <c r="CF987" i="12" s="1"/>
  <c r="BX139" i="12"/>
  <c r="BY139" i="12" s="1"/>
  <c r="BZ139" i="12" s="1"/>
  <c r="BL378" i="12"/>
  <c r="BM378" i="12" s="1"/>
  <c r="BN378" i="12" s="1"/>
  <c r="CP705" i="12"/>
  <c r="CQ705" i="12" s="1"/>
  <c r="CR705" i="12" s="1"/>
  <c r="CP392" i="12"/>
  <c r="CQ392" i="12" s="1"/>
  <c r="CR392" i="12" s="1"/>
  <c r="BR315" i="12"/>
  <c r="BS315" i="12" s="1"/>
  <c r="BT315" i="12" s="1"/>
  <c r="CD427" i="12"/>
  <c r="CE427" i="12" s="1"/>
  <c r="CF427" i="12" s="1"/>
  <c r="BL1120" i="12"/>
  <c r="BM1120" i="12" s="1"/>
  <c r="BN1120" i="12" s="1"/>
  <c r="BR906" i="12"/>
  <c r="BS906" i="12" s="1"/>
  <c r="BT906" i="12" s="1"/>
  <c r="CJ474" i="12"/>
  <c r="CK474" i="12" s="1"/>
  <c r="CL474" i="12" s="1"/>
  <c r="BR427" i="12"/>
  <c r="BS427" i="12" s="1"/>
  <c r="BT427" i="12" s="1"/>
  <c r="BR859" i="12"/>
  <c r="BS859" i="12" s="1"/>
  <c r="BT859" i="12" s="1"/>
  <c r="CJ165" i="12"/>
  <c r="CK165" i="12" s="1"/>
  <c r="CL165" i="12" s="1"/>
  <c r="BR353" i="12"/>
  <c r="BS353" i="12" s="1"/>
  <c r="BT353" i="12" s="1"/>
  <c r="BL705" i="12"/>
  <c r="BM705" i="12" s="1"/>
  <c r="BN705" i="12" s="1"/>
  <c r="BF1033" i="12"/>
  <c r="BG1033" i="12" s="1"/>
  <c r="BH1033" i="12" s="1"/>
  <c r="CD68" i="12"/>
  <c r="CE68" i="12" s="1"/>
  <c r="CF68" i="12" s="1"/>
  <c r="BR54" i="12"/>
  <c r="BS54" i="12" s="1"/>
  <c r="BT54" i="12" s="1"/>
  <c r="CJ147" i="12"/>
  <c r="CK147" i="12" s="1"/>
  <c r="CL147" i="12" s="1"/>
  <c r="BR180" i="12"/>
  <c r="BS180" i="12" s="1"/>
  <c r="BT180" i="12" s="1"/>
  <c r="BF196" i="12"/>
  <c r="BG196" i="12" s="1"/>
  <c r="BH196" i="12" s="1"/>
  <c r="CP179" i="12"/>
  <c r="CQ179" i="12" s="1"/>
  <c r="CR179" i="12" s="1"/>
  <c r="CD288" i="12"/>
  <c r="CE288" i="12" s="1"/>
  <c r="CF288" i="12" s="1"/>
  <c r="BR385" i="12"/>
  <c r="BS385" i="12" s="1"/>
  <c r="BT385" i="12" s="1"/>
  <c r="CP486" i="12"/>
  <c r="CQ486" i="12" s="1"/>
  <c r="CR486" i="12" s="1"/>
  <c r="BX49" i="12"/>
  <c r="BY49" i="12" s="1"/>
  <c r="BZ49" i="12" s="1"/>
  <c r="CJ214" i="12"/>
  <c r="CK214" i="12" s="1"/>
  <c r="CL214" i="12" s="1"/>
  <c r="BX248" i="12"/>
  <c r="BY248" i="12" s="1"/>
  <c r="BZ248" i="12" s="1"/>
  <c r="BX161" i="12"/>
  <c r="BY161" i="12" s="1"/>
  <c r="BZ161" i="12" s="1"/>
  <c r="BX284" i="12"/>
  <c r="BY284" i="12" s="1"/>
  <c r="BZ284" i="12" s="1"/>
  <c r="BR537" i="12"/>
  <c r="BS537" i="12" s="1"/>
  <c r="BT537" i="12" s="1"/>
  <c r="BR60" i="12"/>
  <c r="BS60" i="12" s="1"/>
  <c r="BT60" i="12" s="1"/>
  <c r="CD95" i="12"/>
  <c r="CE95" i="12" s="1"/>
  <c r="CF95" i="12" s="1"/>
  <c r="BR179" i="12"/>
  <c r="BS179" i="12" s="1"/>
  <c r="BT179" i="12" s="1"/>
  <c r="CD11" i="12"/>
  <c r="CE11" i="12" s="1"/>
  <c r="CF11" i="12" s="1"/>
  <c r="BF127" i="12"/>
  <c r="BG127" i="12" s="1"/>
  <c r="BH127" i="12" s="1"/>
  <c r="CJ208" i="12"/>
  <c r="CK208" i="12" s="1"/>
  <c r="CL208" i="12" s="1"/>
  <c r="CJ418" i="12"/>
  <c r="CK418" i="12" s="1"/>
  <c r="CL418" i="12" s="1"/>
  <c r="BL541" i="12"/>
  <c r="BM541" i="12" s="1"/>
  <c r="BN541" i="12" s="1"/>
  <c r="BX559" i="12"/>
  <c r="BY559" i="12" s="1"/>
  <c r="BZ559" i="12" s="1"/>
  <c r="BR102" i="12"/>
  <c r="BS102" i="12" s="1"/>
  <c r="BT102" i="12" s="1"/>
  <c r="BF184" i="12"/>
  <c r="BG184" i="12" s="1"/>
  <c r="BH184" i="12" s="1"/>
  <c r="CD233" i="12"/>
  <c r="CE233" i="12" s="1"/>
  <c r="CF233" i="12" s="1"/>
  <c r="BF432" i="12"/>
  <c r="BG432" i="12" s="1"/>
  <c r="BH432" i="12" s="1"/>
  <c r="CP9" i="12"/>
  <c r="CQ9" i="12" s="1"/>
  <c r="CR9" i="12" s="1"/>
  <c r="CD130" i="12"/>
  <c r="CE130" i="12" s="1"/>
  <c r="CF130" i="12" s="1"/>
  <c r="BL174" i="12"/>
  <c r="BM174" i="12" s="1"/>
  <c r="BN174" i="12" s="1"/>
  <c r="BL170" i="12"/>
  <c r="BM170" i="12" s="1"/>
  <c r="BN170" i="12" s="1"/>
  <c r="BL178" i="12"/>
  <c r="BM178" i="12" s="1"/>
  <c r="BN178" i="12" s="1"/>
  <c r="CJ226" i="12"/>
  <c r="CK226" i="12" s="1"/>
  <c r="CL226" i="12" s="1"/>
  <c r="BX115" i="12"/>
  <c r="BY115" i="12" s="1"/>
  <c r="BZ115" i="12" s="1"/>
  <c r="CD153" i="12"/>
  <c r="CE153" i="12" s="1"/>
  <c r="CF153" i="12" s="1"/>
  <c r="BL168" i="12"/>
  <c r="BM168" i="12" s="1"/>
  <c r="BN168" i="12" s="1"/>
  <c r="CP308" i="12"/>
  <c r="CQ308" i="12" s="1"/>
  <c r="CR308" i="12" s="1"/>
  <c r="CJ254" i="12"/>
  <c r="CK254" i="12" s="1"/>
  <c r="CL254" i="12" s="1"/>
  <c r="BR326" i="12"/>
  <c r="BS326" i="12" s="1"/>
  <c r="BT326" i="12" s="1"/>
  <c r="CJ353" i="12"/>
  <c r="CK353" i="12" s="1"/>
  <c r="CL353" i="12" s="1"/>
  <c r="CP474" i="12"/>
  <c r="CQ474" i="12" s="1"/>
  <c r="CR474" i="12" s="1"/>
  <c r="BF488" i="12"/>
  <c r="BG488" i="12" s="1"/>
  <c r="BH488" i="12" s="1"/>
  <c r="CD551" i="12"/>
  <c r="CE551" i="12" s="1"/>
  <c r="CF551" i="12" s="1"/>
  <c r="BF507" i="12"/>
  <c r="BG507" i="12" s="1"/>
  <c r="BH507" i="12" s="1"/>
  <c r="BR557" i="12"/>
  <c r="BS557" i="12" s="1"/>
  <c r="BT557" i="12" s="1"/>
  <c r="BL646" i="12"/>
  <c r="BM646" i="12" s="1"/>
  <c r="BN646" i="12" s="1"/>
  <c r="BL600" i="12"/>
  <c r="BM600" i="12" s="1"/>
  <c r="BN600" i="12" s="1"/>
  <c r="CD590" i="12"/>
  <c r="CE590" i="12" s="1"/>
  <c r="CF590" i="12" s="1"/>
  <c r="CP611" i="12"/>
  <c r="CQ611" i="12" s="1"/>
  <c r="CR611" i="12" s="1"/>
  <c r="CP626" i="12"/>
  <c r="CQ626" i="12" s="1"/>
  <c r="CR626" i="12" s="1"/>
  <c r="BL602" i="12"/>
  <c r="BM602" i="12" s="1"/>
  <c r="BN602" i="12" s="1"/>
  <c r="BL750" i="12"/>
  <c r="BM750" i="12" s="1"/>
  <c r="BN750" i="12" s="1"/>
  <c r="BR762" i="12"/>
  <c r="BS762" i="12" s="1"/>
  <c r="BT762" i="12" s="1"/>
  <c r="BX847" i="12"/>
  <c r="BY847" i="12" s="1"/>
  <c r="BZ847" i="12" s="1"/>
  <c r="BL775" i="12"/>
  <c r="BM775" i="12" s="1"/>
  <c r="BN775" i="12" s="1"/>
  <c r="BX831" i="12"/>
  <c r="BY831" i="12" s="1"/>
  <c r="BZ831" i="12" s="1"/>
  <c r="BL783" i="12"/>
  <c r="BM783" i="12" s="1"/>
  <c r="BN783" i="12" s="1"/>
  <c r="CD927" i="12"/>
  <c r="CE927" i="12" s="1"/>
  <c r="CF927" i="12" s="1"/>
  <c r="CD1013" i="12"/>
  <c r="CE1013" i="12" s="1"/>
  <c r="CF1013" i="12" s="1"/>
  <c r="BR911" i="12"/>
  <c r="BS911" i="12" s="1"/>
  <c r="BT911" i="12" s="1"/>
  <c r="BL1024" i="12"/>
  <c r="BM1024" i="12" s="1"/>
  <c r="BN1024" i="12" s="1"/>
  <c r="CD980" i="12"/>
  <c r="CE980" i="12" s="1"/>
  <c r="CF980" i="12" s="1"/>
  <c r="BL1012" i="12"/>
  <c r="BM1012" i="12" s="1"/>
  <c r="BN1012" i="12" s="1"/>
  <c r="CJ877" i="12"/>
  <c r="CK877" i="12" s="1"/>
  <c r="CL877" i="12" s="1"/>
  <c r="CD972" i="12"/>
  <c r="CE972" i="12" s="1"/>
  <c r="CF972" i="12" s="1"/>
  <c r="BX1068" i="12"/>
  <c r="BY1068" i="12" s="1"/>
  <c r="BZ1068" i="12" s="1"/>
  <c r="CP1020" i="12"/>
  <c r="CQ1020" i="12" s="1"/>
  <c r="CR1020" i="12" s="1"/>
  <c r="CD939" i="12"/>
  <c r="CE939" i="12" s="1"/>
  <c r="CF939" i="12" s="1"/>
  <c r="BX1084" i="12"/>
  <c r="BY1084" i="12" s="1"/>
  <c r="BZ1084" i="12" s="1"/>
  <c r="BX50" i="12"/>
  <c r="BY50" i="12" s="1"/>
  <c r="BZ50" i="12" s="1"/>
  <c r="BL241" i="12"/>
  <c r="BM241" i="12" s="1"/>
  <c r="BN241" i="12" s="1"/>
  <c r="BR154" i="12"/>
  <c r="BS154" i="12" s="1"/>
  <c r="BT154" i="12" s="1"/>
  <c r="BR587" i="12"/>
  <c r="BS587" i="12" s="1"/>
  <c r="BT587" i="12" s="1"/>
  <c r="CP989" i="12"/>
  <c r="CQ989" i="12" s="1"/>
  <c r="CR989" i="12" s="1"/>
  <c r="CD215" i="12"/>
  <c r="CE215" i="12" s="1"/>
  <c r="CF215" i="12" s="1"/>
  <c r="CD693" i="12"/>
  <c r="CE693" i="12" s="1"/>
  <c r="CF693" i="12" s="1"/>
  <c r="BF97" i="12"/>
  <c r="BG97" i="12" s="1"/>
  <c r="BH97" i="12" s="1"/>
  <c r="BF709" i="12"/>
  <c r="BG709" i="12" s="1"/>
  <c r="BH709" i="12" s="1"/>
  <c r="BR1049" i="12"/>
  <c r="BS1049" i="12" s="1"/>
  <c r="BT1049" i="12" s="1"/>
  <c r="BL207" i="12"/>
  <c r="BM207" i="12" s="1"/>
  <c r="BN207" i="12" s="1"/>
  <c r="CJ729" i="12"/>
  <c r="CK729" i="12" s="1"/>
  <c r="CL729" i="12" s="1"/>
  <c r="BR691" i="12"/>
  <c r="BS691" i="12" s="1"/>
  <c r="BT691" i="12" s="1"/>
  <c r="BR1012" i="12"/>
  <c r="BS1012" i="12" s="1"/>
  <c r="BT1012" i="12" s="1"/>
  <c r="CD287" i="12"/>
  <c r="CE287" i="12" s="1"/>
  <c r="CF287" i="12" s="1"/>
  <c r="CD720" i="12"/>
  <c r="CE720" i="12" s="1"/>
  <c r="CF720" i="12" s="1"/>
  <c r="CP562" i="12"/>
  <c r="CQ562" i="12" s="1"/>
  <c r="CR562" i="12" s="1"/>
  <c r="CD1005" i="12"/>
  <c r="CE1005" i="12" s="1"/>
  <c r="CF1005" i="12" s="1"/>
  <c r="CD99" i="12"/>
  <c r="CE99" i="12" s="1"/>
  <c r="CF99" i="12" s="1"/>
  <c r="BL113" i="12"/>
  <c r="BM113" i="12" s="1"/>
  <c r="BN113" i="12" s="1"/>
  <c r="CP75" i="12"/>
  <c r="CQ75" i="12" s="1"/>
  <c r="CR75" i="12" s="1"/>
  <c r="CJ56" i="12"/>
  <c r="CK56" i="12" s="1"/>
  <c r="CL56" i="12" s="1"/>
  <c r="BR79" i="12"/>
  <c r="BS79" i="12" s="1"/>
  <c r="BT79" i="12" s="1"/>
  <c r="BX98" i="12"/>
  <c r="BY98" i="12" s="1"/>
  <c r="BZ98" i="12" s="1"/>
  <c r="BL49" i="12"/>
  <c r="BM49" i="12" s="1"/>
  <c r="BN49" i="12" s="1"/>
  <c r="BF169" i="12"/>
  <c r="BG169" i="12" s="1"/>
  <c r="BH169" i="12" s="1"/>
  <c r="CD134" i="12"/>
  <c r="CE134" i="12" s="1"/>
  <c r="CF134" i="12" s="1"/>
  <c r="CD262" i="12"/>
  <c r="CE262" i="12" s="1"/>
  <c r="CF262" i="12" s="1"/>
  <c r="BL9" i="12"/>
  <c r="BM9" i="12" s="1"/>
  <c r="BN9" i="12" s="1"/>
  <c r="BL478" i="12"/>
  <c r="BM478" i="12" s="1"/>
  <c r="BN478" i="12" s="1"/>
  <c r="CJ123" i="12"/>
  <c r="CK123" i="12" s="1"/>
  <c r="CL123" i="12" s="1"/>
  <c r="BF240" i="12"/>
  <c r="BG240" i="12" s="1"/>
  <c r="BH240" i="12" s="1"/>
  <c r="BL363" i="12"/>
  <c r="BM363" i="12" s="1"/>
  <c r="BN363" i="12" s="1"/>
  <c r="BR18" i="12"/>
  <c r="BS18" i="12" s="1"/>
  <c r="BT18" i="12" s="1"/>
  <c r="CP44" i="12"/>
  <c r="CQ44" i="12" s="1"/>
  <c r="CR44" i="12" s="1"/>
  <c r="CJ48" i="12"/>
  <c r="CK48" i="12" s="1"/>
  <c r="CL48" i="12" s="1"/>
  <c r="BX190" i="12"/>
  <c r="BY190" i="12" s="1"/>
  <c r="BZ190" i="12" s="1"/>
  <c r="BL555" i="12"/>
  <c r="BM555" i="12" s="1"/>
  <c r="BN555" i="12" s="1"/>
  <c r="BF180" i="12"/>
  <c r="BG180" i="12" s="1"/>
  <c r="BH180" i="12" s="1"/>
  <c r="CP249" i="12"/>
  <c r="CQ249" i="12" s="1"/>
  <c r="CR249" i="12" s="1"/>
  <c r="CJ488" i="12"/>
  <c r="CK488" i="12" s="1"/>
  <c r="CL488" i="12" s="1"/>
  <c r="BX175" i="12"/>
  <c r="BY175" i="12" s="1"/>
  <c r="BZ175" i="12" s="1"/>
  <c r="CP266" i="12"/>
  <c r="CQ266" i="12" s="1"/>
  <c r="CR266" i="12" s="1"/>
  <c r="BL444" i="12"/>
  <c r="BM444" i="12" s="1"/>
  <c r="BN444" i="12" s="1"/>
  <c r="BX529" i="12"/>
  <c r="BY529" i="12" s="1"/>
  <c r="BZ529" i="12" s="1"/>
  <c r="CJ655" i="12"/>
  <c r="CK655" i="12" s="1"/>
  <c r="CL655" i="12" s="1"/>
  <c r="BL620" i="12"/>
  <c r="BM620" i="12" s="1"/>
  <c r="BN620" i="12" s="1"/>
  <c r="CD671" i="12"/>
  <c r="CE671" i="12" s="1"/>
  <c r="CF671" i="12" s="1"/>
  <c r="BR662" i="12"/>
  <c r="BS662" i="12" s="1"/>
  <c r="BT662" i="12" s="1"/>
  <c r="CP635" i="12"/>
  <c r="CQ635" i="12" s="1"/>
  <c r="CR635" i="12" s="1"/>
  <c r="CJ658" i="12"/>
  <c r="CK658" i="12" s="1"/>
  <c r="CL658" i="12" s="1"/>
  <c r="BX819" i="12"/>
  <c r="BY819" i="12" s="1"/>
  <c r="BZ819" i="12" s="1"/>
  <c r="CJ918" i="12"/>
  <c r="CK918" i="12" s="1"/>
  <c r="CL918" i="12" s="1"/>
  <c r="BR740" i="12"/>
  <c r="BS740" i="12" s="1"/>
  <c r="BT740" i="12" s="1"/>
  <c r="CD781" i="12"/>
  <c r="CE781" i="12" s="1"/>
  <c r="CF781" i="12" s="1"/>
  <c r="CD849" i="12"/>
  <c r="CE849" i="12" s="1"/>
  <c r="CF849" i="12" s="1"/>
  <c r="BL937" i="12"/>
  <c r="BM937" i="12" s="1"/>
  <c r="BN937" i="12" s="1"/>
  <c r="BX951" i="12"/>
  <c r="BY951" i="12" s="1"/>
  <c r="BZ951" i="12" s="1"/>
  <c r="CJ835" i="12"/>
  <c r="CK835" i="12" s="1"/>
  <c r="CL835" i="12" s="1"/>
  <c r="BR929" i="12"/>
  <c r="BS929" i="12" s="1"/>
  <c r="BT929" i="12" s="1"/>
  <c r="BF861" i="12"/>
  <c r="BG861" i="12" s="1"/>
  <c r="BH861" i="12" s="1"/>
  <c r="BL1068" i="12"/>
  <c r="BM1068" i="12" s="1"/>
  <c r="BN1068" i="12" s="1"/>
  <c r="BF923" i="12"/>
  <c r="BG923" i="12" s="1"/>
  <c r="BH923" i="12" s="1"/>
  <c r="BL1084" i="12"/>
  <c r="BM1084" i="12" s="1"/>
  <c r="BN1084" i="12" s="1"/>
  <c r="BR830" i="12"/>
  <c r="BS830" i="12" s="1"/>
  <c r="BT830" i="12" s="1"/>
  <c r="CD896" i="12"/>
  <c r="CE896" i="12" s="1"/>
  <c r="CF896" i="12" s="1"/>
  <c r="BL1060" i="12"/>
  <c r="BM1060" i="12" s="1"/>
  <c r="BN1060" i="12" s="1"/>
  <c r="CD1011" i="12"/>
  <c r="CE1011" i="12" s="1"/>
  <c r="CF1011" i="12" s="1"/>
  <c r="BX1027" i="12"/>
  <c r="BY1027" i="12" s="1"/>
  <c r="BZ1027" i="12" s="1"/>
  <c r="BL1090" i="12"/>
  <c r="BM1090" i="12" s="1"/>
  <c r="BN1090" i="12" s="1"/>
  <c r="BX957" i="12"/>
  <c r="BY957" i="12" s="1"/>
  <c r="BZ957" i="12" s="1"/>
  <c r="CP1039" i="12"/>
  <c r="CQ1039" i="12" s="1"/>
  <c r="CR1039" i="12" s="1"/>
  <c r="CJ1050" i="12"/>
  <c r="CK1050" i="12" s="1"/>
  <c r="CL1050" i="12" s="1"/>
  <c r="CD973" i="12"/>
  <c r="CE973" i="12" s="1"/>
  <c r="CF973" i="12" s="1"/>
  <c r="BL892" i="12"/>
  <c r="BM892" i="12" s="1"/>
  <c r="BN892" i="12" s="1"/>
  <c r="CP579" i="12"/>
  <c r="CQ579" i="12" s="1"/>
  <c r="CR579" i="12" s="1"/>
  <c r="BR1041" i="12"/>
  <c r="BS1041" i="12" s="1"/>
  <c r="BT1041" i="12" s="1"/>
  <c r="BX417" i="12"/>
  <c r="BY417" i="12" s="1"/>
  <c r="BZ417" i="12" s="1"/>
  <c r="CD908" i="12"/>
  <c r="CE908" i="12" s="1"/>
  <c r="CF908" i="12" s="1"/>
  <c r="BX181" i="12"/>
  <c r="BY181" i="12" s="1"/>
  <c r="BZ181" i="12" s="1"/>
  <c r="CD928" i="12"/>
  <c r="CE928" i="12" s="1"/>
  <c r="CF928" i="12" s="1"/>
  <c r="BX165" i="12"/>
  <c r="BY165" i="12" s="1"/>
  <c r="BZ165" i="12" s="1"/>
  <c r="BX824" i="12"/>
  <c r="BY824" i="12" s="1"/>
  <c r="BZ824" i="12" s="1"/>
  <c r="CJ940" i="12"/>
  <c r="CK940" i="12" s="1"/>
  <c r="CL940" i="12" s="1"/>
  <c r="BL548" i="12"/>
  <c r="BM548" i="12" s="1"/>
  <c r="BN548" i="12" s="1"/>
  <c r="CJ32" i="12"/>
  <c r="CK32" i="12" s="1"/>
  <c r="CL32" i="12" s="1"/>
  <c r="CD445" i="12"/>
  <c r="CE445" i="12" s="1"/>
  <c r="CF445" i="12" s="1"/>
  <c r="BX472" i="12"/>
  <c r="BY472" i="12" s="1"/>
  <c r="BZ472" i="12" s="1"/>
  <c r="CJ685" i="12"/>
  <c r="CK685" i="12" s="1"/>
  <c r="CL685" i="12" s="1"/>
  <c r="BR1024" i="12"/>
  <c r="BS1024" i="12" s="1"/>
  <c r="BT1024" i="12" s="1"/>
  <c r="BL36" i="12"/>
  <c r="BM36" i="12" s="1"/>
  <c r="BN36" i="12" s="1"/>
  <c r="BL187" i="12"/>
  <c r="BM187" i="12" s="1"/>
  <c r="BN187" i="12" s="1"/>
  <c r="BX918" i="12"/>
  <c r="BY918" i="12" s="1"/>
  <c r="BZ918" i="12" s="1"/>
  <c r="CD58" i="12"/>
  <c r="CE58" i="12" s="1"/>
  <c r="CF58" i="12" s="1"/>
  <c r="BR91" i="12"/>
  <c r="BS91" i="12" s="1"/>
  <c r="BT91" i="12" s="1"/>
  <c r="CJ166" i="12"/>
  <c r="CK166" i="12" s="1"/>
  <c r="CL166" i="12" s="1"/>
  <c r="BR217" i="12"/>
  <c r="BS217" i="12" s="1"/>
  <c r="BT217" i="12" s="1"/>
  <c r="CD222" i="12"/>
  <c r="CE222" i="12" s="1"/>
  <c r="CF222" i="12" s="1"/>
  <c r="CP261" i="12"/>
  <c r="CQ261" i="12" s="1"/>
  <c r="CR261" i="12" s="1"/>
  <c r="CD328" i="12"/>
  <c r="CE328" i="12" s="1"/>
  <c r="CF328" i="12" s="1"/>
  <c r="CD304" i="12"/>
  <c r="CE304" i="12" s="1"/>
  <c r="CF304" i="12" s="1"/>
  <c r="BF496" i="12"/>
  <c r="BG496" i="12" s="1"/>
  <c r="BH496" i="12" s="1"/>
  <c r="BR150" i="12"/>
  <c r="BS150" i="12" s="1"/>
  <c r="BT150" i="12" s="1"/>
  <c r="BR200" i="12"/>
  <c r="BS200" i="12" s="1"/>
  <c r="BT200" i="12" s="1"/>
  <c r="CP410" i="12"/>
  <c r="CQ410" i="12" s="1"/>
  <c r="CR410" i="12" s="1"/>
  <c r="CD51" i="12"/>
  <c r="CE51" i="12" s="1"/>
  <c r="CF51" i="12" s="1"/>
  <c r="BF14" i="12"/>
  <c r="BG14" i="12" s="1"/>
  <c r="BH14" i="12" s="1"/>
  <c r="CP298" i="12"/>
  <c r="CQ298" i="12" s="1"/>
  <c r="CR298" i="12" s="1"/>
  <c r="BR458" i="12"/>
  <c r="BS458" i="12" s="1"/>
  <c r="BT458" i="12" s="1"/>
  <c r="BR140" i="12"/>
  <c r="BS140" i="12" s="1"/>
  <c r="BT140" i="12" s="1"/>
  <c r="BX193" i="12"/>
  <c r="BY193" i="12" s="1"/>
  <c r="BZ193" i="12" s="1"/>
  <c r="BR15" i="12"/>
  <c r="BS15" i="12" s="1"/>
  <c r="BT15" i="12" s="1"/>
  <c r="CP155" i="12"/>
  <c r="CQ155" i="12" s="1"/>
  <c r="CR155" i="12" s="1"/>
  <c r="BF213" i="12"/>
  <c r="BG213" i="12" s="1"/>
  <c r="BH213" i="12" s="1"/>
  <c r="CP273" i="12"/>
  <c r="CQ273" i="12" s="1"/>
  <c r="CR273" i="12" s="1"/>
  <c r="CJ445" i="12"/>
  <c r="CK445" i="12" s="1"/>
  <c r="CL445" i="12" s="1"/>
  <c r="BR405" i="12"/>
  <c r="BS405" i="12" s="1"/>
  <c r="BT405" i="12" s="1"/>
  <c r="BF575" i="12"/>
  <c r="BG575" i="12" s="1"/>
  <c r="BH575" i="12" s="1"/>
  <c r="CD60" i="12"/>
  <c r="CE60" i="12" s="1"/>
  <c r="CF60" i="12" s="1"/>
  <c r="BX143" i="12"/>
  <c r="BY143" i="12" s="1"/>
  <c r="BZ143" i="12" s="1"/>
  <c r="CD31" i="12"/>
  <c r="CE31" i="12" s="1"/>
  <c r="CF31" i="12" s="1"/>
  <c r="CJ65" i="12"/>
  <c r="CK65" i="12" s="1"/>
  <c r="CL65" i="12" s="1"/>
  <c r="CD119" i="12"/>
  <c r="CE119" i="12" s="1"/>
  <c r="CF119" i="12" s="1"/>
  <c r="CP188" i="12"/>
  <c r="CQ188" i="12" s="1"/>
  <c r="CR188" i="12" s="1"/>
  <c r="CD127" i="12"/>
  <c r="CE127" i="12" s="1"/>
  <c r="CF127" i="12" s="1"/>
  <c r="BL208" i="12"/>
  <c r="BM208" i="12" s="1"/>
  <c r="BN208" i="12" s="1"/>
  <c r="CP204" i="12"/>
  <c r="CQ204" i="12" s="1"/>
  <c r="CR204" i="12" s="1"/>
  <c r="BF420" i="12"/>
  <c r="BG420" i="12" s="1"/>
  <c r="BH420" i="12" s="1"/>
  <c r="CJ129" i="12"/>
  <c r="CK129" i="12" s="1"/>
  <c r="CL129" i="12" s="1"/>
  <c r="BF165" i="12"/>
  <c r="BG165" i="12" s="1"/>
  <c r="BH165" i="12" s="1"/>
  <c r="BX162" i="12"/>
  <c r="BY162" i="12" s="1"/>
  <c r="BZ162" i="12" s="1"/>
  <c r="CP330" i="12"/>
  <c r="CQ330" i="12" s="1"/>
  <c r="CR330" i="12" s="1"/>
  <c r="BL281" i="12"/>
  <c r="BM281" i="12" s="1"/>
  <c r="BN281" i="12" s="1"/>
  <c r="BR365" i="12"/>
  <c r="BS365" i="12" s="1"/>
  <c r="BT365" i="12" s="1"/>
  <c r="CD485" i="12"/>
  <c r="CE485" i="12" s="1"/>
  <c r="CF485" i="12" s="1"/>
  <c r="BL483" i="12"/>
  <c r="BM483" i="12" s="1"/>
  <c r="BN483" i="12" s="1"/>
  <c r="BF535" i="12"/>
  <c r="BG535" i="12" s="1"/>
  <c r="BH535" i="12" s="1"/>
  <c r="CP569" i="12"/>
  <c r="CQ569" i="12" s="1"/>
  <c r="CR569" i="12" s="1"/>
  <c r="BR615" i="12"/>
  <c r="BS615" i="12" s="1"/>
  <c r="BT615" i="12" s="1"/>
  <c r="BR631" i="12"/>
  <c r="BS631" i="12" s="1"/>
  <c r="BT631" i="12" s="1"/>
  <c r="CD655" i="12"/>
  <c r="CE655" i="12" s="1"/>
  <c r="CF655" i="12" s="1"/>
  <c r="CJ668" i="12"/>
  <c r="CK668" i="12" s="1"/>
  <c r="CL668" i="12" s="1"/>
  <c r="BR607" i="12"/>
  <c r="BS607" i="12" s="1"/>
  <c r="BT607" i="12" s="1"/>
  <c r="CP726" i="12"/>
  <c r="CQ726" i="12" s="1"/>
  <c r="CR726" i="12" s="1"/>
  <c r="CJ700" i="12"/>
  <c r="CK700" i="12" s="1"/>
  <c r="CL700" i="12" s="1"/>
  <c r="BF670" i="12"/>
  <c r="BG670" i="12" s="1"/>
  <c r="BH670" i="12" s="1"/>
  <c r="CJ781" i="12"/>
  <c r="CK781" i="12" s="1"/>
  <c r="CL781" i="12" s="1"/>
  <c r="CJ789" i="12"/>
  <c r="CK789" i="12" s="1"/>
  <c r="CL789" i="12" s="1"/>
  <c r="CD827" i="12"/>
  <c r="CE827" i="12" s="1"/>
  <c r="CF827" i="12" s="1"/>
  <c r="CP961" i="12"/>
  <c r="CQ961" i="12" s="1"/>
  <c r="CR961" i="12" s="1"/>
  <c r="CP877" i="12"/>
  <c r="CQ877" i="12" s="1"/>
  <c r="CR877" i="12" s="1"/>
  <c r="CD1045" i="12"/>
  <c r="CE1045" i="12" s="1"/>
  <c r="CF1045" i="12" s="1"/>
  <c r="CJ730" i="12"/>
  <c r="CK730" i="12" s="1"/>
  <c r="CL730" i="12" s="1"/>
  <c r="CJ989" i="12"/>
  <c r="CK989" i="12" s="1"/>
  <c r="CL989" i="12" s="1"/>
  <c r="CD1054" i="12"/>
  <c r="CE1054" i="12" s="1"/>
  <c r="CF1054" i="12" s="1"/>
  <c r="CJ991" i="12"/>
  <c r="CK991" i="12" s="1"/>
  <c r="CL991" i="12" s="1"/>
  <c r="CJ791" i="12"/>
  <c r="CK791" i="12" s="1"/>
  <c r="CL791" i="12" s="1"/>
  <c r="CP995" i="12"/>
  <c r="CQ995" i="12" s="1"/>
  <c r="CR995" i="12" s="1"/>
  <c r="CP895" i="12"/>
  <c r="CQ895" i="12" s="1"/>
  <c r="CR895" i="12" s="1"/>
  <c r="BF201" i="12"/>
  <c r="BG201" i="12" s="1"/>
  <c r="BH201" i="12" s="1"/>
  <c r="BL476" i="12"/>
  <c r="BM476" i="12" s="1"/>
  <c r="BN476" i="12" s="1"/>
  <c r="BL723" i="12"/>
  <c r="BM723" i="12" s="1"/>
  <c r="BN723" i="12" s="1"/>
  <c r="CP269" i="12"/>
  <c r="CQ269" i="12" s="1"/>
  <c r="CR269" i="12" s="1"/>
  <c r="CD59" i="12"/>
  <c r="CE59" i="12" s="1"/>
  <c r="CF59" i="12" s="1"/>
  <c r="CP251" i="12"/>
  <c r="CQ251" i="12" s="1"/>
  <c r="CR251" i="12" s="1"/>
  <c r="CD255" i="12"/>
  <c r="CE255" i="12" s="1"/>
  <c r="CF255" i="12" s="1"/>
  <c r="CD474" i="12"/>
  <c r="CE474" i="12" s="1"/>
  <c r="CF474" i="12" s="1"/>
  <c r="BF684" i="12"/>
  <c r="BG684" i="12" s="1"/>
  <c r="BH684" i="12" s="1"/>
  <c r="BR997" i="12"/>
  <c r="BS997" i="12" s="1"/>
  <c r="BT997" i="12" s="1"/>
  <c r="CJ755" i="12"/>
  <c r="CK755" i="12" s="1"/>
  <c r="CL755" i="12" s="1"/>
  <c r="BX997" i="12"/>
  <c r="BY997" i="12" s="1"/>
  <c r="BZ997" i="12" s="1"/>
  <c r="CP709" i="12"/>
  <c r="CQ709" i="12" s="1"/>
  <c r="CR709" i="12" s="1"/>
  <c r="CP64" i="12"/>
  <c r="CQ64" i="12" s="1"/>
  <c r="CR64" i="12" s="1"/>
  <c r="CP366" i="12"/>
  <c r="CQ366" i="12" s="1"/>
  <c r="CR366" i="12" s="1"/>
  <c r="BL79" i="12"/>
  <c r="BM79" i="12" s="1"/>
  <c r="BN79" i="12" s="1"/>
  <c r="CJ552" i="12"/>
  <c r="CK552" i="12" s="1"/>
  <c r="CL552" i="12" s="1"/>
  <c r="BR1120" i="12"/>
  <c r="BS1120" i="12" s="1"/>
  <c r="BT1120" i="12" s="1"/>
  <c r="BF1077" i="12"/>
  <c r="BG1077" i="12" s="1"/>
  <c r="BH1077" i="12" s="1"/>
  <c r="CP108" i="12"/>
  <c r="CQ108" i="12" s="1"/>
  <c r="CR108" i="12" s="1"/>
  <c r="BF415" i="12"/>
  <c r="BG415" i="12" s="1"/>
  <c r="BH415" i="12" s="1"/>
  <c r="CP120" i="12"/>
  <c r="CQ120" i="12" s="1"/>
  <c r="CR120" i="12" s="1"/>
  <c r="CJ158" i="12"/>
  <c r="CK158" i="12" s="1"/>
  <c r="CL158" i="12" s="1"/>
  <c r="BR115" i="12"/>
  <c r="BS115" i="12" s="1"/>
  <c r="BT115" i="12" s="1"/>
  <c r="BX148" i="12"/>
  <c r="BY148" i="12" s="1"/>
  <c r="BZ148" i="12" s="1"/>
  <c r="CD121" i="12"/>
  <c r="CE121" i="12" s="1"/>
  <c r="CF121" i="12" s="1"/>
  <c r="CP71" i="12"/>
  <c r="CQ71" i="12" s="1"/>
  <c r="CR71" i="12" s="1"/>
  <c r="CJ377" i="12"/>
  <c r="CK377" i="12" s="1"/>
  <c r="CL377" i="12" s="1"/>
  <c r="BL40" i="12"/>
  <c r="BM40" i="12" s="1"/>
  <c r="BN40" i="12" s="1"/>
  <c r="CP90" i="12"/>
  <c r="CQ90" i="12" s="1"/>
  <c r="CR90" i="12" s="1"/>
  <c r="BR236" i="12"/>
  <c r="BS236" i="12" s="1"/>
  <c r="BT236" i="12" s="1"/>
  <c r="BR245" i="12"/>
  <c r="BS245" i="12" s="1"/>
  <c r="BT245" i="12" s="1"/>
  <c r="CJ274" i="12"/>
  <c r="CK274" i="12" s="1"/>
  <c r="CL274" i="12" s="1"/>
  <c r="BL142" i="12"/>
  <c r="BM142" i="12" s="1"/>
  <c r="BN142" i="12" s="1"/>
  <c r="BL122" i="12"/>
  <c r="BM122" i="12" s="1"/>
  <c r="BN122" i="12" s="1"/>
  <c r="BL507" i="12"/>
  <c r="BM507" i="12" s="1"/>
  <c r="BN507" i="12" s="1"/>
  <c r="CP124" i="12"/>
  <c r="CQ124" i="12" s="1"/>
  <c r="CR124" i="12" s="1"/>
  <c r="BL146" i="12"/>
  <c r="BM146" i="12" s="1"/>
  <c r="BN146" i="12" s="1"/>
  <c r="CJ244" i="12"/>
  <c r="CK244" i="12" s="1"/>
  <c r="CL244" i="12" s="1"/>
  <c r="CD162" i="12"/>
  <c r="CE162" i="12" s="1"/>
  <c r="CF162" i="12" s="1"/>
  <c r="BR153" i="12"/>
  <c r="BS153" i="12" s="1"/>
  <c r="BT153" i="12" s="1"/>
  <c r="BL134" i="12"/>
  <c r="BM134" i="12" s="1"/>
  <c r="BN134" i="12" s="1"/>
  <c r="BR107" i="12"/>
  <c r="BS107" i="12" s="1"/>
  <c r="BT107" i="12" s="1"/>
  <c r="CP119" i="12"/>
  <c r="CQ119" i="12" s="1"/>
  <c r="CR119" i="12" s="1"/>
  <c r="CJ460" i="12"/>
  <c r="CK460" i="12" s="1"/>
  <c r="CL460" i="12" s="1"/>
  <c r="BL571" i="12"/>
  <c r="BM571" i="12" s="1"/>
  <c r="BN571" i="12" s="1"/>
  <c r="BF574" i="12"/>
  <c r="BG574" i="12" s="1"/>
  <c r="BH574" i="12" s="1"/>
  <c r="CD619" i="12"/>
  <c r="CE619" i="12" s="1"/>
  <c r="CF619" i="12" s="1"/>
  <c r="CJ696" i="12"/>
  <c r="CK696" i="12" s="1"/>
  <c r="CL696" i="12" s="1"/>
  <c r="BF722" i="12"/>
  <c r="BG722" i="12" s="1"/>
  <c r="BH722" i="12" s="1"/>
  <c r="BL757" i="12"/>
  <c r="BM757" i="12" s="1"/>
  <c r="BN757" i="12" s="1"/>
  <c r="BX853" i="12"/>
  <c r="BY853" i="12" s="1"/>
  <c r="BZ853" i="12" s="1"/>
  <c r="CJ950" i="12"/>
  <c r="CK950" i="12" s="1"/>
  <c r="CL950" i="12" s="1"/>
  <c r="BL807" i="12"/>
  <c r="BM807" i="12" s="1"/>
  <c r="BN807" i="12" s="1"/>
  <c r="BX793" i="12"/>
  <c r="BY793" i="12" s="1"/>
  <c r="BZ793" i="12" s="1"/>
  <c r="CD712" i="12"/>
  <c r="CE712" i="12" s="1"/>
  <c r="CF712" i="12" s="1"/>
  <c r="CD809" i="12"/>
  <c r="CE809" i="12" s="1"/>
  <c r="CF809" i="12" s="1"/>
  <c r="BR892" i="12"/>
  <c r="BS892" i="12" s="1"/>
  <c r="BT892" i="12" s="1"/>
  <c r="BL989" i="12"/>
  <c r="BM989" i="12" s="1"/>
  <c r="BN989" i="12" s="1"/>
  <c r="CP897" i="12"/>
  <c r="CQ897" i="12" s="1"/>
  <c r="CR897" i="12" s="1"/>
  <c r="CD1081" i="12"/>
  <c r="CE1081" i="12" s="1"/>
  <c r="CF1081" i="12" s="1"/>
  <c r="CD905" i="12"/>
  <c r="CE905" i="12" s="1"/>
  <c r="CF905" i="12" s="1"/>
  <c r="CJ1082" i="12"/>
  <c r="CK1082" i="12" s="1"/>
  <c r="CL1082" i="12" s="1"/>
  <c r="CD931" i="12"/>
  <c r="CE931" i="12" s="1"/>
  <c r="CF931" i="12" s="1"/>
  <c r="BF1103" i="12"/>
  <c r="BG1103" i="12" s="1"/>
  <c r="BH1103" i="12" s="1"/>
  <c r="CP969" i="12"/>
  <c r="CQ969" i="12" s="1"/>
  <c r="CR969" i="12" s="1"/>
  <c r="CD1035" i="12"/>
  <c r="CE1035" i="12" s="1"/>
  <c r="CF1035" i="12" s="1"/>
  <c r="CP1079" i="12"/>
  <c r="CQ1079" i="12" s="1"/>
  <c r="CR1079" i="12" s="1"/>
  <c r="BX1020" i="12"/>
  <c r="BY1020" i="12" s="1"/>
  <c r="BZ1020" i="12" s="1"/>
  <c r="BL1030" i="12"/>
  <c r="BM1030" i="12" s="1"/>
  <c r="BN1030" i="12" s="1"/>
  <c r="BL1114" i="12"/>
  <c r="BM1114" i="12" s="1"/>
  <c r="BN1114" i="12" s="1"/>
  <c r="CD985" i="12"/>
  <c r="CE985" i="12" s="1"/>
  <c r="CF985" i="12" s="1"/>
  <c r="BL1048" i="12"/>
  <c r="BM1048" i="12" s="1"/>
  <c r="BN1048" i="12" s="1"/>
  <c r="BL23" i="12"/>
  <c r="BM23" i="12" s="1"/>
  <c r="BN23" i="12" s="1"/>
  <c r="BX730" i="12"/>
  <c r="BY730" i="12" s="1"/>
  <c r="BZ730" i="12" s="1"/>
  <c r="BF905" i="12"/>
  <c r="BG905" i="12" s="1"/>
  <c r="BH905" i="12" s="1"/>
  <c r="CD1036" i="12"/>
  <c r="CE1036" i="12" s="1"/>
  <c r="CF1036" i="12" s="1"/>
  <c r="BF1080" i="12"/>
  <c r="BG1080" i="12" s="1"/>
  <c r="BH1080" i="12" s="1"/>
  <c r="CP1015" i="12"/>
  <c r="CQ1015" i="12" s="1"/>
  <c r="CR1015" i="12" s="1"/>
  <c r="BR1063" i="12"/>
  <c r="BS1063" i="12" s="1"/>
  <c r="BT1063" i="12" s="1"/>
  <c r="CP1103" i="12"/>
  <c r="CQ1103" i="12" s="1"/>
  <c r="CR1103" i="12" s="1"/>
  <c r="CJ1043" i="12"/>
  <c r="CK1043" i="12" s="1"/>
  <c r="CL1043" i="12" s="1"/>
  <c r="BR843" i="12"/>
  <c r="BS843" i="12" s="1"/>
  <c r="BT843" i="12" s="1"/>
  <c r="BR1042" i="12"/>
  <c r="BS1042" i="12" s="1"/>
  <c r="BT1042" i="12" s="1"/>
  <c r="BX1102" i="12"/>
  <c r="BY1102" i="12" s="1"/>
  <c r="BZ1102" i="12" s="1"/>
  <c r="BX1066" i="12"/>
  <c r="BY1066" i="12" s="1"/>
  <c r="BZ1066" i="12" s="1"/>
  <c r="CD1007" i="12"/>
  <c r="CE1007" i="12" s="1"/>
  <c r="CF1007" i="12" s="1"/>
  <c r="CP438" i="12"/>
  <c r="CQ438" i="12" s="1"/>
  <c r="CR438" i="12" s="1"/>
  <c r="CD464" i="12"/>
  <c r="CE464" i="12" s="1"/>
  <c r="CF464" i="12" s="1"/>
  <c r="CP591" i="12"/>
  <c r="CQ591" i="12" s="1"/>
  <c r="CR591" i="12" s="1"/>
  <c r="CP511" i="12"/>
  <c r="CQ511" i="12" s="1"/>
  <c r="CR511" i="12" s="1"/>
  <c r="BF539" i="12"/>
  <c r="BG539" i="12" s="1"/>
  <c r="BH539" i="12" s="1"/>
  <c r="CJ618" i="12"/>
  <c r="CK618" i="12" s="1"/>
  <c r="CL618" i="12" s="1"/>
  <c r="BL590" i="12"/>
  <c r="BM590" i="12" s="1"/>
  <c r="BN590" i="12" s="1"/>
  <c r="BR639" i="12"/>
  <c r="BS639" i="12" s="1"/>
  <c r="BT639" i="12" s="1"/>
  <c r="BL583" i="12"/>
  <c r="BM583" i="12" s="1"/>
  <c r="BN583" i="12" s="1"/>
  <c r="BL650" i="12"/>
  <c r="BM650" i="12" s="1"/>
  <c r="BN650" i="12" s="1"/>
  <c r="BX728" i="12"/>
  <c r="BY728" i="12" s="1"/>
  <c r="BZ728" i="12" s="1"/>
  <c r="CD738" i="12"/>
  <c r="CE738" i="12" s="1"/>
  <c r="CF738" i="12" s="1"/>
  <c r="CP688" i="12"/>
  <c r="CQ688" i="12" s="1"/>
  <c r="CR688" i="12" s="1"/>
  <c r="CJ958" i="12"/>
  <c r="CK958" i="12" s="1"/>
  <c r="CL958" i="12" s="1"/>
  <c r="BX829" i="12"/>
  <c r="BY829" i="12" s="1"/>
  <c r="BZ829" i="12" s="1"/>
  <c r="CP806" i="12"/>
  <c r="CQ806" i="12" s="1"/>
  <c r="CR806" i="12" s="1"/>
  <c r="CJ803" i="12"/>
  <c r="CK803" i="12" s="1"/>
  <c r="CL803" i="12" s="1"/>
  <c r="CD814" i="12"/>
  <c r="CE814" i="12" s="1"/>
  <c r="CF814" i="12" s="1"/>
  <c r="BL984" i="12"/>
  <c r="BM984" i="12" s="1"/>
  <c r="BN984" i="12" s="1"/>
  <c r="CJ941" i="12"/>
  <c r="CK941" i="12" s="1"/>
  <c r="CL941" i="12" s="1"/>
  <c r="CJ879" i="12"/>
  <c r="CK879" i="12" s="1"/>
  <c r="CL879" i="12" s="1"/>
  <c r="BL805" i="12"/>
  <c r="BM805" i="12" s="1"/>
  <c r="BN805" i="12" s="1"/>
  <c r="BF941" i="12"/>
  <c r="BG941" i="12" s="1"/>
  <c r="BH941" i="12" s="1"/>
  <c r="BF973" i="12"/>
  <c r="BG973" i="12" s="1"/>
  <c r="BH973" i="12" s="1"/>
  <c r="CD892" i="12"/>
  <c r="CE892" i="12" s="1"/>
  <c r="CF892" i="12" s="1"/>
  <c r="BF993" i="12"/>
  <c r="BG993" i="12" s="1"/>
  <c r="BH993" i="12" s="1"/>
  <c r="BL877" i="12"/>
  <c r="BM877" i="12" s="1"/>
  <c r="BN877" i="12" s="1"/>
  <c r="BR995" i="12"/>
  <c r="BS995" i="12" s="1"/>
  <c r="BT995" i="12" s="1"/>
  <c r="CD1123" i="12"/>
  <c r="CE1123" i="12" s="1"/>
  <c r="CF1123" i="12" s="1"/>
  <c r="BF939" i="12"/>
  <c r="BG939" i="12" s="1"/>
  <c r="BH939" i="12" s="1"/>
  <c r="BL1056" i="12"/>
  <c r="BM1056" i="12" s="1"/>
  <c r="BN1056" i="12" s="1"/>
  <c r="CP1124" i="12"/>
  <c r="CQ1124" i="12" s="1"/>
  <c r="CR1124" i="12" s="1"/>
  <c r="CP1035" i="12"/>
  <c r="CQ1035" i="12" s="1"/>
  <c r="CR1035" i="12" s="1"/>
  <c r="BL1100" i="12"/>
  <c r="BM1100" i="12" s="1"/>
  <c r="BN1100" i="12" s="1"/>
  <c r="CD886" i="12"/>
  <c r="CE886" i="12" s="1"/>
  <c r="CF886" i="12" s="1"/>
  <c r="CJ313" i="12"/>
  <c r="CK313" i="12" s="1"/>
  <c r="CL313" i="12" s="1"/>
  <c r="BX377" i="12"/>
  <c r="BY377" i="12" s="1"/>
  <c r="BZ377" i="12" s="1"/>
  <c r="CD499" i="12"/>
  <c r="CE499" i="12" s="1"/>
  <c r="CF499" i="12" s="1"/>
  <c r="CJ603" i="12"/>
  <c r="CK603" i="12" s="1"/>
  <c r="CL603" i="12" s="1"/>
  <c r="BL681" i="12"/>
  <c r="BM681" i="12" s="1"/>
  <c r="BN681" i="12" s="1"/>
  <c r="BF15" i="12"/>
  <c r="BG15" i="12" s="1"/>
  <c r="BH15" i="12" s="1"/>
  <c r="BR96" i="12"/>
  <c r="BS96" i="12" s="1"/>
  <c r="BT96" i="12" s="1"/>
  <c r="BR316" i="12"/>
  <c r="BS316" i="12" s="1"/>
  <c r="BT316" i="12" s="1"/>
  <c r="BX394" i="12"/>
  <c r="BY394" i="12" s="1"/>
  <c r="BZ394" i="12" s="1"/>
  <c r="BF40" i="12"/>
  <c r="BG40" i="12" s="1"/>
  <c r="BH40" i="12" s="1"/>
  <c r="BR250" i="12"/>
  <c r="BS250" i="12" s="1"/>
  <c r="BT250" i="12" s="1"/>
  <c r="BX674" i="12"/>
  <c r="BY674" i="12" s="1"/>
  <c r="BZ674" i="12" s="1"/>
  <c r="CD208" i="12"/>
  <c r="CE208" i="12" s="1"/>
  <c r="CF208" i="12" s="1"/>
  <c r="BR653" i="12"/>
  <c r="BS653" i="12" s="1"/>
  <c r="BT653" i="12" s="1"/>
  <c r="BR723" i="12"/>
  <c r="BS723" i="12" s="1"/>
  <c r="BT723" i="12" s="1"/>
  <c r="CP12" i="12"/>
  <c r="CQ12" i="12" s="1"/>
  <c r="CR12" i="12" s="1"/>
  <c r="BR1025" i="12"/>
  <c r="BS1025" i="12" s="1"/>
  <c r="BT1025" i="12" s="1"/>
  <c r="BL562" i="12"/>
  <c r="BM562" i="12" s="1"/>
  <c r="BN562" i="12" s="1"/>
  <c r="CP46" i="12"/>
  <c r="CQ46" i="12" s="1"/>
  <c r="CR46" i="12" s="1"/>
  <c r="CP423" i="12"/>
  <c r="CQ423" i="12" s="1"/>
  <c r="CR423" i="12" s="1"/>
  <c r="BX677" i="12"/>
  <c r="BY677" i="12" s="1"/>
  <c r="BZ677" i="12" s="1"/>
  <c r="CD425" i="12"/>
  <c r="CE425" i="12" s="1"/>
  <c r="CF425" i="12" s="1"/>
  <c r="BF902" i="12"/>
  <c r="BG902" i="12" s="1"/>
  <c r="BH902" i="12" s="1"/>
  <c r="CD77" i="12"/>
  <c r="CE77" i="12" s="1"/>
  <c r="CF77" i="12" s="1"/>
  <c r="CJ52" i="12"/>
  <c r="CK52" i="12" s="1"/>
  <c r="CL52" i="12" s="1"/>
  <c r="BL498" i="12"/>
  <c r="BM498" i="12" s="1"/>
  <c r="BN498" i="12" s="1"/>
  <c r="CJ510" i="12"/>
  <c r="CK510" i="12" s="1"/>
  <c r="CL510" i="12" s="1"/>
  <c r="BX859" i="12"/>
  <c r="BY859" i="12" s="1"/>
  <c r="BZ859" i="12" s="1"/>
  <c r="BR1105" i="12"/>
  <c r="BS1105" i="12" s="1"/>
  <c r="BT1105" i="12" s="1"/>
  <c r="CJ78" i="12"/>
  <c r="CK78" i="12" s="1"/>
  <c r="CL78" i="12" s="1"/>
  <c r="BX62" i="12"/>
  <c r="BY62" i="12" s="1"/>
  <c r="BZ62" i="12" s="1"/>
  <c r="CJ43" i="12"/>
  <c r="CK43" i="12" s="1"/>
  <c r="CL43" i="12" s="1"/>
  <c r="BL67" i="12"/>
  <c r="BM67" i="12" s="1"/>
  <c r="BN67" i="12" s="1"/>
  <c r="CP60" i="12"/>
  <c r="CQ60" i="12" s="1"/>
  <c r="CR60" i="12" s="1"/>
  <c r="CP102" i="12"/>
  <c r="CQ102" i="12" s="1"/>
  <c r="CR102" i="12" s="1"/>
  <c r="CP180" i="12"/>
  <c r="CQ180" i="12" s="1"/>
  <c r="CR180" i="12" s="1"/>
  <c r="CD230" i="12"/>
  <c r="CE230" i="12" s="1"/>
  <c r="CF230" i="12" s="1"/>
  <c r="BF344" i="12"/>
  <c r="BG344" i="12" s="1"/>
  <c r="BH344" i="12" s="1"/>
  <c r="CP448" i="12"/>
  <c r="CQ448" i="12" s="1"/>
  <c r="CR448" i="12" s="1"/>
  <c r="BL166" i="12"/>
  <c r="BM166" i="12" s="1"/>
  <c r="BN166" i="12" s="1"/>
  <c r="BX261" i="12"/>
  <c r="BY261" i="12" s="1"/>
  <c r="BZ261" i="12" s="1"/>
  <c r="BX67" i="12"/>
  <c r="BY67" i="12" s="1"/>
  <c r="BZ67" i="12" s="1"/>
  <c r="BF183" i="12"/>
  <c r="BG183" i="12" s="1"/>
  <c r="BH183" i="12" s="1"/>
  <c r="BX422" i="12"/>
  <c r="BY422" i="12" s="1"/>
  <c r="BZ422" i="12" s="1"/>
  <c r="BL408" i="12"/>
  <c r="BM408" i="12" s="1"/>
  <c r="BN408" i="12" s="1"/>
  <c r="CP47" i="12"/>
  <c r="CQ47" i="12" s="1"/>
  <c r="CR47" i="12" s="1"/>
  <c r="CD359" i="12"/>
  <c r="CE359" i="12" s="1"/>
  <c r="CF359" i="12" s="1"/>
  <c r="BL485" i="12"/>
  <c r="BM485" i="12" s="1"/>
  <c r="BN485" i="12" s="1"/>
  <c r="CP58" i="12"/>
  <c r="CQ58" i="12" s="1"/>
  <c r="CR58" i="12" s="1"/>
  <c r="CJ185" i="12"/>
  <c r="CK185" i="12" s="1"/>
  <c r="CL185" i="12" s="1"/>
  <c r="CJ309" i="12"/>
  <c r="CK309" i="12" s="1"/>
  <c r="CL309" i="12" s="1"/>
  <c r="BL218" i="12"/>
  <c r="BM218" i="12" s="1"/>
  <c r="BN218" i="12" s="1"/>
  <c r="BL394" i="12"/>
  <c r="BM394" i="12" s="1"/>
  <c r="BN394" i="12" s="1"/>
  <c r="CJ477" i="12"/>
  <c r="CK477" i="12" s="1"/>
  <c r="CL477" i="12" s="1"/>
  <c r="CD505" i="12"/>
  <c r="CE505" i="12" s="1"/>
  <c r="CF505" i="12" s="1"/>
  <c r="BR585" i="12"/>
  <c r="BS585" i="12" s="1"/>
  <c r="BT585" i="12" s="1"/>
  <c r="BL434" i="12"/>
  <c r="BM434" i="12" s="1"/>
  <c r="BN434" i="12" s="1"/>
  <c r="BX19" i="12"/>
  <c r="BY19" i="12" s="1"/>
  <c r="BZ19" i="12" s="1"/>
  <c r="CJ53" i="12"/>
  <c r="CK53" i="12" s="1"/>
  <c r="CL53" i="12" s="1"/>
  <c r="BL161" i="12"/>
  <c r="BM161" i="12" s="1"/>
  <c r="BN161" i="12" s="1"/>
  <c r="BL159" i="12"/>
  <c r="BM159" i="12" s="1"/>
  <c r="BN159" i="12" s="1"/>
  <c r="CD235" i="12"/>
  <c r="CE235" i="12" s="1"/>
  <c r="CF235" i="12" s="1"/>
  <c r="BR155" i="12"/>
  <c r="BS155" i="12" s="1"/>
  <c r="BT155" i="12" s="1"/>
  <c r="CP213" i="12"/>
  <c r="CQ213" i="12" s="1"/>
  <c r="CR213" i="12" s="1"/>
  <c r="BL238" i="12"/>
  <c r="BM238" i="12" s="1"/>
  <c r="BN238" i="12" s="1"/>
  <c r="BL43" i="12"/>
  <c r="BM43" i="12" s="1"/>
  <c r="BN43" i="12" s="1"/>
  <c r="CD239" i="12"/>
  <c r="CE239" i="12" s="1"/>
  <c r="CF239" i="12" s="1"/>
  <c r="CJ356" i="12"/>
  <c r="CK356" i="12" s="1"/>
  <c r="CL356" i="12" s="1"/>
  <c r="CP286" i="12"/>
  <c r="CQ286" i="12" s="1"/>
  <c r="CR286" i="12" s="1"/>
  <c r="CP369" i="12"/>
  <c r="CQ369" i="12" s="1"/>
  <c r="CR369" i="12" s="1"/>
  <c r="CD381" i="12"/>
  <c r="CE381" i="12" s="1"/>
  <c r="CF381" i="12" s="1"/>
  <c r="BR430" i="12"/>
  <c r="BS430" i="12" s="1"/>
  <c r="BT430" i="12" s="1"/>
  <c r="CP521" i="12"/>
  <c r="CQ521" i="12" s="1"/>
  <c r="CR521" i="12" s="1"/>
  <c r="CP573" i="12"/>
  <c r="CQ573" i="12" s="1"/>
  <c r="CR573" i="12" s="1"/>
  <c r="BR630" i="12"/>
  <c r="BS630" i="12" s="1"/>
  <c r="BT630" i="12" s="1"/>
  <c r="BX664" i="12"/>
  <c r="BY664" i="12" s="1"/>
  <c r="BZ664" i="12" s="1"/>
  <c r="BL626" i="12"/>
  <c r="BM626" i="12" s="1"/>
  <c r="BN626" i="12" s="1"/>
  <c r="CD639" i="12"/>
  <c r="CE639" i="12" s="1"/>
  <c r="CF639" i="12" s="1"/>
  <c r="CJ630" i="12"/>
  <c r="CK630" i="12" s="1"/>
  <c r="CL630" i="12" s="1"/>
  <c r="CJ710" i="12"/>
  <c r="CK710" i="12" s="1"/>
  <c r="CL710" i="12" s="1"/>
  <c r="CP675" i="12"/>
  <c r="CQ675" i="12" s="1"/>
  <c r="CR675" i="12" s="1"/>
  <c r="BX742" i="12"/>
  <c r="BY742" i="12" s="1"/>
  <c r="BZ742" i="12" s="1"/>
  <c r="BF746" i="12"/>
  <c r="BG746" i="12" s="1"/>
  <c r="BH746" i="12" s="1"/>
  <c r="BL813" i="12"/>
  <c r="BM813" i="12" s="1"/>
  <c r="BN813" i="12" s="1"/>
  <c r="CD787" i="12"/>
  <c r="CE787" i="12" s="1"/>
  <c r="CF787" i="12" s="1"/>
  <c r="BR855" i="12"/>
  <c r="BS855" i="12" s="1"/>
  <c r="BT855" i="12" s="1"/>
  <c r="BR760" i="12"/>
  <c r="BS760" i="12" s="1"/>
  <c r="BT760" i="12" s="1"/>
  <c r="BL951" i="12"/>
  <c r="BM951" i="12" s="1"/>
  <c r="BN951" i="12" s="1"/>
  <c r="BX805" i="12"/>
  <c r="BY805" i="12" s="1"/>
  <c r="BZ805" i="12" s="1"/>
  <c r="CP1115" i="12"/>
  <c r="CQ1115" i="12" s="1"/>
  <c r="CR1115" i="12" s="1"/>
  <c r="BL1001" i="12"/>
  <c r="BM1001" i="12" s="1"/>
  <c r="BN1001" i="12" s="1"/>
  <c r="BL1043" i="12"/>
  <c r="BM1043" i="12" s="1"/>
  <c r="BN1043" i="12" s="1"/>
  <c r="BR1036" i="12"/>
  <c r="BS1036" i="12" s="1"/>
  <c r="BT1036" i="12" s="1"/>
  <c r="CD797" i="12"/>
  <c r="CE797" i="12" s="1"/>
  <c r="CF797" i="12" s="1"/>
  <c r="CD917" i="12"/>
  <c r="CE917" i="12" s="1"/>
  <c r="CF917" i="12" s="1"/>
  <c r="CP923" i="12"/>
  <c r="CQ923" i="12" s="1"/>
  <c r="CR923" i="12" s="1"/>
  <c r="BX1024" i="12"/>
  <c r="BY1024" i="12" s="1"/>
  <c r="BZ1024" i="12" s="1"/>
  <c r="BF550" i="12"/>
  <c r="BG550" i="12" s="1"/>
  <c r="BH550" i="12" s="1"/>
  <c r="BX93" i="12"/>
  <c r="BY93" i="12" s="1"/>
  <c r="BZ93" i="12" s="1"/>
  <c r="BL194" i="12"/>
  <c r="BM194" i="12" s="1"/>
  <c r="BN194" i="12" s="1"/>
  <c r="CD711" i="12"/>
  <c r="CE711" i="12" s="1"/>
  <c r="CF711" i="12" s="1"/>
  <c r="BR1092" i="12"/>
  <c r="BS1092" i="12" s="1"/>
  <c r="BT1092" i="12" s="1"/>
  <c r="BR211" i="12"/>
  <c r="BS211" i="12" s="1"/>
  <c r="BT211" i="12" s="1"/>
  <c r="BR398" i="12"/>
  <c r="BS398" i="12" s="1"/>
  <c r="BT398" i="12" s="1"/>
  <c r="CP1033" i="12"/>
  <c r="CQ1033" i="12" s="1"/>
  <c r="CR1033" i="12" s="1"/>
  <c r="CD378" i="12"/>
  <c r="CE378" i="12" s="1"/>
  <c r="CF378" i="12" s="1"/>
  <c r="BX219" i="12"/>
  <c r="BY219" i="12" s="1"/>
  <c r="BZ219" i="12" s="1"/>
  <c r="CP358" i="12"/>
  <c r="CQ358" i="12" s="1"/>
  <c r="CR358" i="12" s="1"/>
  <c r="BF711" i="12"/>
  <c r="BG711" i="12" s="1"/>
  <c r="BH711" i="12" s="1"/>
  <c r="CJ470" i="12"/>
  <c r="CK470" i="12" s="1"/>
  <c r="CL470" i="12" s="1"/>
  <c r="BX58" i="12"/>
  <c r="BY58" i="12" s="1"/>
  <c r="BZ58" i="12" s="1"/>
  <c r="CJ41" i="12"/>
  <c r="CK41" i="12" s="1"/>
  <c r="CL41" i="12" s="1"/>
  <c r="BR95" i="12"/>
  <c r="BS95" i="12" s="1"/>
  <c r="BT95" i="12" s="1"/>
  <c r="CP140" i="12"/>
  <c r="CQ140" i="12" s="1"/>
  <c r="CR140" i="12" s="1"/>
  <c r="CP143" i="12"/>
  <c r="CQ143" i="12" s="1"/>
  <c r="CR143" i="12" s="1"/>
  <c r="CD118" i="12"/>
  <c r="CE118" i="12" s="1"/>
  <c r="CF118" i="12" s="1"/>
  <c r="CD146" i="12"/>
  <c r="CE146" i="12" s="1"/>
  <c r="CF146" i="12" s="1"/>
  <c r="BL373" i="12"/>
  <c r="BM373" i="12" s="1"/>
  <c r="BN373" i="12" s="1"/>
  <c r="CD44" i="12"/>
  <c r="CE44" i="12" s="1"/>
  <c r="CF44" i="12" s="1"/>
  <c r="CJ212" i="12"/>
  <c r="CK212" i="12" s="1"/>
  <c r="CL212" i="12" s="1"/>
  <c r="CJ391" i="12"/>
  <c r="CK391" i="12" s="1"/>
  <c r="CL391" i="12" s="1"/>
  <c r="CJ21" i="12"/>
  <c r="CK21" i="12" s="1"/>
  <c r="CL21" i="12" s="1"/>
  <c r="CJ10" i="12"/>
  <c r="CK10" i="12" s="1"/>
  <c r="CL10" i="12" s="1"/>
  <c r="BR173" i="12"/>
  <c r="BS173" i="12" s="1"/>
  <c r="BT173" i="12" s="1"/>
  <c r="CJ412" i="12"/>
  <c r="CK412" i="12" s="1"/>
  <c r="CL412" i="12" s="1"/>
  <c r="CD91" i="12"/>
  <c r="CE91" i="12" s="1"/>
  <c r="CF91" i="12" s="1"/>
  <c r="BF121" i="12"/>
  <c r="BG121" i="12" s="1"/>
  <c r="BH121" i="12" s="1"/>
  <c r="CD107" i="12"/>
  <c r="CE107" i="12" s="1"/>
  <c r="CF107" i="12" s="1"/>
  <c r="CD168" i="12"/>
  <c r="CE168" i="12" s="1"/>
  <c r="CF168" i="12" s="1"/>
  <c r="CJ142" i="12"/>
  <c r="CK142" i="12" s="1"/>
  <c r="CL142" i="12" s="1"/>
  <c r="CJ173" i="12"/>
  <c r="CK173" i="12" s="1"/>
  <c r="CL173" i="12" s="1"/>
  <c r="BL102" i="12"/>
  <c r="BM102" i="12" s="1"/>
  <c r="BN102" i="12" s="1"/>
  <c r="CP145" i="12"/>
  <c r="CQ145" i="12" s="1"/>
  <c r="CR145" i="12" s="1"/>
  <c r="BF130" i="12"/>
  <c r="BG130" i="12" s="1"/>
  <c r="BH130" i="12" s="1"/>
  <c r="CJ320" i="12"/>
  <c r="CK320" i="12" s="1"/>
  <c r="CL320" i="12" s="1"/>
  <c r="BX590" i="12"/>
  <c r="BY590" i="12" s="1"/>
  <c r="BZ590" i="12" s="1"/>
  <c r="CJ644" i="12"/>
  <c r="CK644" i="12" s="1"/>
  <c r="CL644" i="12" s="1"/>
  <c r="CD761" i="12"/>
  <c r="CE761" i="12" s="1"/>
  <c r="CF761" i="12" s="1"/>
  <c r="BR700" i="12"/>
  <c r="BS700" i="12" s="1"/>
  <c r="BT700" i="12" s="1"/>
  <c r="BR748" i="12"/>
  <c r="BS748" i="12" s="1"/>
  <c r="BT748" i="12" s="1"/>
  <c r="BR777" i="12"/>
  <c r="BS777" i="12" s="1"/>
  <c r="BT777" i="12" s="1"/>
  <c r="CD862" i="12"/>
  <c r="CE862" i="12" s="1"/>
  <c r="CF862" i="12" s="1"/>
  <c r="CJ982" i="12"/>
  <c r="CK982" i="12" s="1"/>
  <c r="CL982" i="12" s="1"/>
  <c r="CD834" i="12"/>
  <c r="CE834" i="12" s="1"/>
  <c r="CF834" i="12" s="1"/>
  <c r="CJ814" i="12"/>
  <c r="CK814" i="12" s="1"/>
  <c r="CL814" i="12" s="1"/>
  <c r="CD753" i="12"/>
  <c r="CE753" i="12" s="1"/>
  <c r="CF753" i="12" s="1"/>
  <c r="CJ900" i="12"/>
  <c r="CK900" i="12" s="1"/>
  <c r="CL900" i="12" s="1"/>
  <c r="BR797" i="12"/>
  <c r="BS797" i="12" s="1"/>
  <c r="BT797" i="12" s="1"/>
  <c r="CJ1008" i="12"/>
  <c r="CK1008" i="12" s="1"/>
  <c r="CL1008" i="12" s="1"/>
  <c r="CP943" i="12"/>
  <c r="CQ943" i="12" s="1"/>
  <c r="CR943" i="12" s="1"/>
  <c r="BR1106" i="12"/>
  <c r="BS1106" i="12" s="1"/>
  <c r="BT1106" i="12" s="1"/>
  <c r="BL939" i="12"/>
  <c r="BM939" i="12" s="1"/>
  <c r="BN939" i="12" s="1"/>
  <c r="CP1063" i="12"/>
  <c r="CQ1063" i="12" s="1"/>
  <c r="CR1063" i="12" s="1"/>
  <c r="CJ1088" i="12"/>
  <c r="CK1088" i="12" s="1"/>
  <c r="CL1088" i="12" s="1"/>
  <c r="CP983" i="12"/>
  <c r="CQ983" i="12" s="1"/>
  <c r="CR983" i="12" s="1"/>
  <c r="CD1060" i="12"/>
  <c r="CE1060" i="12" s="1"/>
  <c r="CF1060" i="12" s="1"/>
  <c r="CD1023" i="12"/>
  <c r="CE1023" i="12" s="1"/>
  <c r="CF1023" i="12" s="1"/>
  <c r="BX1076" i="12"/>
  <c r="BY1076" i="12" s="1"/>
  <c r="BZ1076" i="12" s="1"/>
  <c r="CJ1018" i="12"/>
  <c r="CK1018" i="12" s="1"/>
  <c r="CL1018" i="12" s="1"/>
  <c r="BL1036" i="12"/>
  <c r="BM1036" i="12" s="1"/>
  <c r="BN1036" i="12" s="1"/>
  <c r="CP861" i="12"/>
  <c r="CQ861" i="12" s="1"/>
  <c r="CR861" i="12" s="1"/>
  <c r="CD116" i="12"/>
  <c r="CE116" i="12" s="1"/>
  <c r="CF116" i="12" s="1"/>
  <c r="CD280" i="12"/>
  <c r="CE280" i="12" s="1"/>
  <c r="CF280" i="12" s="1"/>
  <c r="BL928" i="12"/>
  <c r="BM928" i="12" s="1"/>
  <c r="BN928" i="12" s="1"/>
  <c r="CP715" i="12"/>
  <c r="CQ715" i="12" s="1"/>
  <c r="CR715" i="12" s="1"/>
  <c r="CP1061" i="12"/>
  <c r="CQ1061" i="12" s="1"/>
  <c r="CR1061" i="12" s="1"/>
  <c r="BR1069" i="12"/>
  <c r="BS1069" i="12" s="1"/>
  <c r="BT1069" i="12" s="1"/>
  <c r="CD423" i="12"/>
  <c r="CE423" i="12" s="1"/>
  <c r="CF423" i="12" s="1"/>
  <c r="CD413" i="12"/>
  <c r="CE413" i="12" s="1"/>
  <c r="CF413" i="12" s="1"/>
  <c r="CJ93" i="12"/>
  <c r="CK93" i="12" s="1"/>
  <c r="CL93" i="12" s="1"/>
  <c r="BR893" i="12"/>
  <c r="BS893" i="12" s="1"/>
  <c r="BT893" i="12" s="1"/>
  <c r="CJ387" i="12"/>
  <c r="CK387" i="12" s="1"/>
  <c r="CL387" i="12" s="1"/>
  <c r="BL572" i="12"/>
  <c r="BM572" i="12" s="1"/>
  <c r="BN572" i="12" s="1"/>
  <c r="BL747" i="12"/>
  <c r="BM747" i="12" s="1"/>
  <c r="BN747" i="12" s="1"/>
  <c r="BX707" i="12"/>
  <c r="BY707" i="12" s="1"/>
  <c r="BZ707" i="12" s="1"/>
  <c r="CP56" i="12"/>
  <c r="CQ56" i="12" s="1"/>
  <c r="CR56" i="12" s="1"/>
  <c r="BL125" i="12"/>
  <c r="BM125" i="12" s="1"/>
  <c r="BN125" i="12" s="1"/>
  <c r="BX82" i="12"/>
  <c r="BY82" i="12" s="1"/>
  <c r="BZ82" i="12" s="1"/>
  <c r="BF129" i="12"/>
  <c r="BG129" i="12" s="1"/>
  <c r="BH129" i="12" s="1"/>
  <c r="BX270" i="12"/>
  <c r="BY270" i="12" s="1"/>
  <c r="BZ270" i="12" s="1"/>
  <c r="CJ14" i="12"/>
  <c r="CK14" i="12" s="1"/>
  <c r="CL14" i="12" s="1"/>
  <c r="BL41" i="12"/>
  <c r="BM41" i="12" s="1"/>
  <c r="BN41" i="12" s="1"/>
  <c r="CJ207" i="12"/>
  <c r="CK207" i="12" s="1"/>
  <c r="CL207" i="12" s="1"/>
  <c r="BX456" i="12"/>
  <c r="BY456" i="12" s="1"/>
  <c r="BZ456" i="12" s="1"/>
  <c r="BX21" i="12"/>
  <c r="BY21" i="12" s="1"/>
  <c r="BZ21" i="12" s="1"/>
  <c r="CD394" i="12"/>
  <c r="CE394" i="12" s="1"/>
  <c r="CF394" i="12" s="1"/>
  <c r="CJ428" i="12"/>
  <c r="CK428" i="12" s="1"/>
  <c r="CL428" i="12" s="1"/>
  <c r="BL245" i="12"/>
  <c r="BM245" i="12" s="1"/>
  <c r="BN245" i="12" s="1"/>
  <c r="BL375" i="12"/>
  <c r="BM375" i="12" s="1"/>
  <c r="BN375" i="12" s="1"/>
  <c r="BR76" i="12"/>
  <c r="BS76" i="12" s="1"/>
  <c r="BT76" i="12" s="1"/>
  <c r="CP37" i="12"/>
  <c r="CQ37" i="12" s="1"/>
  <c r="CR37" i="12" s="1"/>
  <c r="BL201" i="12"/>
  <c r="BM201" i="12" s="1"/>
  <c r="BN201" i="12" s="1"/>
  <c r="CD245" i="12"/>
  <c r="CE245" i="12" s="1"/>
  <c r="CF245" i="12" s="1"/>
  <c r="BX145" i="12"/>
  <c r="BY145" i="12" s="1"/>
  <c r="BZ145" i="12" s="1"/>
  <c r="BL611" i="12"/>
  <c r="BM611" i="12" s="1"/>
  <c r="BN611" i="12" s="1"/>
  <c r="BX650" i="12"/>
  <c r="BY650" i="12" s="1"/>
  <c r="BZ650" i="12" s="1"/>
  <c r="BF627" i="12"/>
  <c r="BG627" i="12" s="1"/>
  <c r="BH627" i="12" s="1"/>
  <c r="BR726" i="12"/>
  <c r="BS726" i="12" s="1"/>
  <c r="BT726" i="12" s="1"/>
  <c r="CJ714" i="12"/>
  <c r="CK714" i="12" s="1"/>
  <c r="CL714" i="12" s="1"/>
  <c r="CD876" i="12"/>
  <c r="CE876" i="12" s="1"/>
  <c r="CF876" i="12" s="1"/>
  <c r="BF632" i="12"/>
  <c r="BG632" i="12" s="1"/>
  <c r="BH632" i="12" s="1"/>
  <c r="CP581" i="12"/>
  <c r="CQ581" i="12" s="1"/>
  <c r="CR581" i="12" s="1"/>
  <c r="CP523" i="12"/>
  <c r="CQ523" i="12" s="1"/>
  <c r="CR523" i="12" s="1"/>
  <c r="CD782" i="12"/>
  <c r="CE782" i="12" s="1"/>
  <c r="CF782" i="12" s="1"/>
  <c r="CP898" i="12"/>
  <c r="CQ898" i="12" s="1"/>
  <c r="CR898" i="12" s="1"/>
  <c r="CJ854" i="12"/>
  <c r="CK854" i="12" s="1"/>
  <c r="CL854" i="12" s="1"/>
  <c r="CD841" i="12"/>
  <c r="CE841" i="12" s="1"/>
  <c r="CF841" i="12" s="1"/>
  <c r="BL794" i="12"/>
  <c r="BM794" i="12" s="1"/>
  <c r="BN794" i="12" s="1"/>
  <c r="BR791" i="12"/>
  <c r="BS791" i="12" s="1"/>
  <c r="BT791" i="12" s="1"/>
  <c r="BL921" i="12"/>
  <c r="BM921" i="12" s="1"/>
  <c r="BN921" i="12" s="1"/>
  <c r="CP870" i="12"/>
  <c r="CQ870" i="12" s="1"/>
  <c r="CR870" i="12" s="1"/>
  <c r="BF791" i="12"/>
  <c r="BG791" i="12" s="1"/>
  <c r="BH791" i="12" s="1"/>
  <c r="BL998" i="12"/>
  <c r="BM998" i="12" s="1"/>
  <c r="BN998" i="12" s="1"/>
  <c r="BF1015" i="12"/>
  <c r="BG1015" i="12" s="1"/>
  <c r="BH1015" i="12" s="1"/>
  <c r="BF1075" i="12"/>
  <c r="BG1075" i="12" s="1"/>
  <c r="BH1075" i="12" s="1"/>
  <c r="CJ1122" i="12"/>
  <c r="CK1122" i="12" s="1"/>
  <c r="CL1122" i="12" s="1"/>
  <c r="CJ1086" i="12"/>
  <c r="CK1086" i="12" s="1"/>
  <c r="CL1086" i="12" s="1"/>
  <c r="BR1051" i="12"/>
  <c r="BS1051" i="12" s="1"/>
  <c r="BT1051" i="12" s="1"/>
  <c r="BR1003" i="12"/>
  <c r="BS1003" i="12" s="1"/>
  <c r="BT1003" i="12" s="1"/>
  <c r="CP1087" i="12"/>
  <c r="CQ1087" i="12" s="1"/>
  <c r="CR1087" i="12" s="1"/>
  <c r="BX1034" i="12"/>
  <c r="BY1034" i="12" s="1"/>
  <c r="BZ1034" i="12" s="1"/>
  <c r="BX1052" i="12"/>
  <c r="BY1052" i="12" s="1"/>
  <c r="BZ1052" i="12" s="1"/>
  <c r="BR870" i="12"/>
  <c r="BS870" i="12" s="1"/>
  <c r="BT870" i="12" s="1"/>
  <c r="CD961" i="12"/>
  <c r="CE961" i="12" s="1"/>
  <c r="CF961" i="12" s="1"/>
  <c r="BF1020" i="12"/>
  <c r="BG1020" i="12" s="1"/>
  <c r="BH1020" i="12" s="1"/>
  <c r="CD1052" i="12"/>
  <c r="CE1052" i="12" s="1"/>
  <c r="CF1052" i="12" s="1"/>
  <c r="CD1047" i="12"/>
  <c r="CE1047" i="12" s="1"/>
  <c r="CF1047" i="12" s="1"/>
  <c r="BX1098" i="12"/>
  <c r="BY1098" i="12" s="1"/>
  <c r="BZ1098" i="12" s="1"/>
  <c r="BR969" i="12"/>
  <c r="BS969" i="12" s="1"/>
  <c r="BT969" i="12" s="1"/>
  <c r="CD1124" i="12"/>
  <c r="CE1124" i="12" s="1"/>
  <c r="CF1124" i="12" s="1"/>
  <c r="BL1071" i="12"/>
  <c r="BM1071" i="12" s="1"/>
  <c r="BN1071" i="12" s="1"/>
  <c r="BF1067" i="12"/>
  <c r="BG1067" i="12" s="1"/>
  <c r="BH1067" i="12" s="1"/>
  <c r="CD1014" i="12"/>
  <c r="CE1014" i="12" s="1"/>
  <c r="CF1014" i="12" s="1"/>
  <c r="BX980" i="12"/>
  <c r="BY980" i="12" s="1"/>
  <c r="BZ980" i="12" s="1"/>
  <c r="CD468" i="12"/>
  <c r="CE468" i="12" s="1"/>
  <c r="CF468" i="12" s="1"/>
  <c r="BR410" i="12"/>
  <c r="BS410" i="12" s="1"/>
  <c r="BT410" i="12" s="1"/>
  <c r="CP509" i="12"/>
  <c r="CQ509" i="12" s="1"/>
  <c r="CR509" i="12" s="1"/>
  <c r="BL466" i="12"/>
  <c r="BM466" i="12" s="1"/>
  <c r="BN466" i="12" s="1"/>
  <c r="BX563" i="12"/>
  <c r="BY563" i="12" s="1"/>
  <c r="BZ563" i="12" s="1"/>
  <c r="BR436" i="12"/>
  <c r="BS436" i="12" s="1"/>
  <c r="BT436" i="12" s="1"/>
  <c r="BR444" i="12"/>
  <c r="BS444" i="12" s="1"/>
  <c r="BT444" i="12" s="1"/>
  <c r="BF587" i="12"/>
  <c r="BG587" i="12" s="1"/>
  <c r="BH587" i="12" s="1"/>
  <c r="CP578" i="12"/>
  <c r="CQ578" i="12" s="1"/>
  <c r="CR578" i="12" s="1"/>
  <c r="CD667" i="12"/>
  <c r="CE667" i="12" s="1"/>
  <c r="CF667" i="12" s="1"/>
  <c r="BR583" i="12"/>
  <c r="BS583" i="12" s="1"/>
  <c r="BT583" i="12" s="1"/>
  <c r="BR619" i="12"/>
  <c r="BS619" i="12" s="1"/>
  <c r="BT619" i="12" s="1"/>
  <c r="BL718" i="12"/>
  <c r="BM718" i="12" s="1"/>
  <c r="BN718" i="12" s="1"/>
  <c r="BF662" i="12"/>
  <c r="BG662" i="12" s="1"/>
  <c r="BH662" i="12" s="1"/>
  <c r="BR728" i="12"/>
  <c r="BS728" i="12" s="1"/>
  <c r="BT728" i="12" s="1"/>
  <c r="CD523" i="12"/>
  <c r="CE523" i="12" s="1"/>
  <c r="CF523" i="12" s="1"/>
  <c r="BR899" i="12"/>
  <c r="BS899" i="12" s="1"/>
  <c r="BT899" i="12" s="1"/>
  <c r="BR834" i="12"/>
  <c r="BS834" i="12" s="1"/>
  <c r="BT834" i="12" s="1"/>
  <c r="BR901" i="12"/>
  <c r="BS901" i="12" s="1"/>
  <c r="BT901" i="12" s="1"/>
  <c r="CP903" i="12"/>
  <c r="CQ903" i="12" s="1"/>
  <c r="CR903" i="12" s="1"/>
  <c r="BR879" i="12"/>
  <c r="BS879" i="12" s="1"/>
  <c r="BT879" i="12" s="1"/>
  <c r="CP947" i="12"/>
  <c r="CQ947" i="12" s="1"/>
  <c r="CR947" i="12" s="1"/>
  <c r="BL791" i="12"/>
  <c r="BM791" i="12" s="1"/>
  <c r="BN791" i="12" s="1"/>
  <c r="CP935" i="12"/>
  <c r="CQ935" i="12" s="1"/>
  <c r="CR935" i="12" s="1"/>
  <c r="CP1106" i="12"/>
  <c r="CQ1106" i="12" s="1"/>
  <c r="CR1106" i="12" s="1"/>
  <c r="BR923" i="12"/>
  <c r="BS923" i="12" s="1"/>
  <c r="BT923" i="12" s="1"/>
  <c r="BR1015" i="12"/>
  <c r="BS1015" i="12" s="1"/>
  <c r="BT1015" i="12" s="1"/>
  <c r="CP1122" i="12"/>
  <c r="CQ1122" i="12" s="1"/>
  <c r="CR1122" i="12" s="1"/>
  <c r="CD969" i="12"/>
  <c r="CE969" i="12" s="1"/>
  <c r="CF969" i="12" s="1"/>
  <c r="CP1011" i="12"/>
  <c r="CQ1011" i="12" s="1"/>
  <c r="CR1011" i="12" s="1"/>
  <c r="CP1042" i="12"/>
  <c r="CQ1042" i="12" s="1"/>
  <c r="CR1042" i="12" s="1"/>
  <c r="BR1098" i="12"/>
  <c r="BS1098" i="12" s="1"/>
  <c r="BT1098" i="12" s="1"/>
  <c r="CD598" i="12"/>
  <c r="CE598" i="12" s="1"/>
  <c r="CF598" i="12" s="1"/>
  <c r="CJ1010" i="12"/>
  <c r="CK1010" i="12" s="1"/>
  <c r="CL1010" i="12" s="1"/>
  <c r="BF1007" i="12"/>
  <c r="BG1007" i="12" s="1"/>
  <c r="BH1007" i="12" s="1"/>
  <c r="BF1059" i="12"/>
  <c r="BG1059" i="12" s="1"/>
  <c r="BH1059" i="12" s="1"/>
  <c r="BL399" i="12"/>
  <c r="BM399" i="12" s="1"/>
  <c r="BN399" i="12" s="1"/>
  <c r="BR452" i="12"/>
  <c r="BS452" i="12" s="1"/>
  <c r="BT452" i="12" s="1"/>
  <c r="CJ186" i="12"/>
  <c r="CK186" i="12" s="1"/>
  <c r="CL186" i="12" s="1"/>
  <c r="CJ282" i="12"/>
  <c r="CK282" i="12" s="1"/>
  <c r="CL282" i="12" s="1"/>
  <c r="CD282" i="12"/>
  <c r="CE282" i="12" s="1"/>
  <c r="CF282" i="12" s="1"/>
  <c r="CP497" i="12"/>
  <c r="CQ497" i="12" s="1"/>
  <c r="CR497" i="12" s="1"/>
  <c r="CJ69" i="12"/>
  <c r="CK69" i="12" s="1"/>
  <c r="CL69" i="12" s="1"/>
  <c r="BF113" i="12"/>
  <c r="BG113" i="12" s="1"/>
  <c r="BH113" i="12" s="1"/>
  <c r="BR241" i="12"/>
  <c r="BS241" i="12" s="1"/>
  <c r="BT241" i="12" s="1"/>
  <c r="CD220" i="12"/>
  <c r="CE220" i="12" s="1"/>
  <c r="CF220" i="12" s="1"/>
  <c r="BX883" i="12"/>
  <c r="BY883" i="12" s="1"/>
  <c r="BZ883" i="12" s="1"/>
  <c r="BX376" i="12"/>
  <c r="BY376" i="12" s="1"/>
  <c r="BZ376" i="12" s="1"/>
  <c r="BL342" i="12"/>
  <c r="BM342" i="12" s="1"/>
  <c r="BN342" i="12" s="1"/>
  <c r="CD907" i="12"/>
  <c r="CE907" i="12" s="1"/>
  <c r="CF907" i="12" s="1"/>
  <c r="BL110" i="12"/>
  <c r="BM110" i="12" s="1"/>
  <c r="BN110" i="12" s="1"/>
  <c r="CJ70" i="12"/>
  <c r="CK70" i="12" s="1"/>
  <c r="CL70" i="12" s="1"/>
  <c r="CJ541" i="12"/>
  <c r="CK541" i="12" s="1"/>
  <c r="CL541" i="12" s="1"/>
  <c r="CP159" i="12"/>
  <c r="CQ159" i="12" s="1"/>
  <c r="CR159" i="12" s="1"/>
  <c r="BX391" i="12"/>
  <c r="BY391" i="12" s="1"/>
  <c r="BZ391" i="12" s="1"/>
  <c r="CP676" i="12"/>
  <c r="CQ676" i="12" s="1"/>
  <c r="CR676" i="12" s="1"/>
  <c r="BX811" i="12"/>
  <c r="BY811" i="12" s="1"/>
  <c r="BZ811" i="12" s="1"/>
  <c r="CJ1031" i="12"/>
  <c r="CK1031" i="12" s="1"/>
  <c r="CL1031" i="12" s="1"/>
  <c r="BR943" i="12"/>
  <c r="BS943" i="12" s="1"/>
  <c r="BT943" i="12" s="1"/>
  <c r="BL1086" i="12"/>
  <c r="BM1086" i="12" s="1"/>
  <c r="BN1086" i="12" s="1"/>
  <c r="BX1060" i="12"/>
  <c r="BY1060" i="12" s="1"/>
  <c r="BZ1060" i="12" s="1"/>
  <c r="BX1010" i="12"/>
  <c r="BY1010" i="12" s="1"/>
  <c r="BZ1010" i="12" s="1"/>
  <c r="CD991" i="12"/>
  <c r="CE991" i="12" s="1"/>
  <c r="CF991" i="12" s="1"/>
  <c r="BL1050" i="12"/>
  <c r="BM1050" i="12" s="1"/>
  <c r="BN1050" i="12" s="1"/>
  <c r="BL511" i="12"/>
  <c r="BM511" i="12" s="1"/>
  <c r="BN511" i="12" s="1"/>
  <c r="CD529" i="12"/>
  <c r="CE529" i="12" s="1"/>
  <c r="CF529" i="12" s="1"/>
  <c r="BR655" i="12"/>
  <c r="BS655" i="12" s="1"/>
  <c r="BT655" i="12" s="1"/>
  <c r="CJ610" i="12"/>
  <c r="CK610" i="12" s="1"/>
  <c r="CL610" i="12" s="1"/>
  <c r="CD688" i="12"/>
  <c r="CE688" i="12" s="1"/>
  <c r="CF688" i="12" s="1"/>
  <c r="CD678" i="12"/>
  <c r="CE678" i="12" s="1"/>
  <c r="CF678" i="12" s="1"/>
  <c r="CP678" i="12"/>
  <c r="CQ678" i="12" s="1"/>
  <c r="CR678" i="12" s="1"/>
  <c r="BF802" i="12"/>
  <c r="BG802" i="12" s="1"/>
  <c r="BH802" i="12" s="1"/>
  <c r="CJ857" i="12"/>
  <c r="CK857" i="12" s="1"/>
  <c r="CL857" i="12" s="1"/>
  <c r="CP774" i="12"/>
  <c r="CQ774" i="12" s="1"/>
  <c r="CR774" i="12" s="1"/>
  <c r="CD1021" i="12"/>
  <c r="CE1021" i="12" s="1"/>
  <c r="CF1021" i="12" s="1"/>
  <c r="CD889" i="12"/>
  <c r="CE889" i="12" s="1"/>
  <c r="CF889" i="12" s="1"/>
  <c r="CJ1012" i="12"/>
  <c r="CK1012" i="12" s="1"/>
  <c r="CL1012" i="12" s="1"/>
  <c r="BL976" i="12"/>
  <c r="BM976" i="12" s="1"/>
  <c r="BN976" i="12" s="1"/>
  <c r="CP1023" i="12"/>
  <c r="CQ1023" i="12" s="1"/>
  <c r="CR1023" i="12" s="1"/>
  <c r="CJ858" i="12"/>
  <c r="CK858" i="12" s="1"/>
  <c r="CL858" i="12" s="1"/>
  <c r="CJ656" i="12"/>
  <c r="CK656" i="12" s="1"/>
  <c r="CL656" i="12" s="1"/>
  <c r="CD224" i="12"/>
  <c r="CE224" i="12" s="1"/>
  <c r="CF224" i="12" s="1"/>
  <c r="CJ257" i="12"/>
  <c r="CK257" i="12" s="1"/>
  <c r="CL257" i="12" s="1"/>
  <c r="CJ413" i="12"/>
  <c r="CK413" i="12" s="1"/>
  <c r="CL413" i="12" s="1"/>
  <c r="CP63" i="12"/>
  <c r="CQ63" i="12" s="1"/>
  <c r="CR63" i="12" s="1"/>
  <c r="CD209" i="12"/>
  <c r="CE209" i="12" s="1"/>
  <c r="CF209" i="12" s="1"/>
  <c r="BX316" i="12"/>
  <c r="BY316" i="12" s="1"/>
  <c r="BZ316" i="12" s="1"/>
  <c r="BX347" i="12"/>
  <c r="BY347" i="12" s="1"/>
  <c r="BZ347" i="12" s="1"/>
  <c r="CJ425" i="12"/>
  <c r="CK425" i="12" s="1"/>
  <c r="CL425" i="12" s="1"/>
  <c r="BF399" i="12"/>
  <c r="BG399" i="12" s="1"/>
  <c r="BH399" i="12" s="1"/>
  <c r="BX387" i="12"/>
  <c r="BY387" i="12" s="1"/>
  <c r="BZ387" i="12" s="1"/>
  <c r="CJ397" i="12"/>
  <c r="CK397" i="12" s="1"/>
  <c r="CL397" i="12" s="1"/>
  <c r="BR438" i="12"/>
  <c r="BS438" i="12" s="1"/>
  <c r="BT438" i="12" s="1"/>
  <c r="BR475" i="12"/>
  <c r="BS475" i="12" s="1"/>
  <c r="BT475" i="12" s="1"/>
  <c r="BL499" i="12"/>
  <c r="BM499" i="12" s="1"/>
  <c r="BN499" i="12" s="1"/>
  <c r="CJ551" i="12"/>
  <c r="CK551" i="12" s="1"/>
  <c r="CL551" i="12" s="1"/>
  <c r="CD495" i="12"/>
  <c r="CE495" i="12" s="1"/>
  <c r="CF495" i="12" s="1"/>
  <c r="BL612" i="12"/>
  <c r="BM612" i="12" s="1"/>
  <c r="BN612" i="12" s="1"/>
  <c r="BL594" i="12"/>
  <c r="BM594" i="12" s="1"/>
  <c r="BN594" i="12" s="1"/>
  <c r="CD623" i="12"/>
  <c r="CE623" i="12" s="1"/>
  <c r="CF623" i="12" s="1"/>
  <c r="BX614" i="12"/>
  <c r="BY614" i="12" s="1"/>
  <c r="BZ614" i="12" s="1"/>
  <c r="CJ592" i="12"/>
  <c r="CK592" i="12" s="1"/>
  <c r="CL592" i="12" s="1"/>
  <c r="BL610" i="12"/>
  <c r="BM610" i="12" s="1"/>
  <c r="BN610" i="12" s="1"/>
  <c r="BX718" i="12"/>
  <c r="BY718" i="12" s="1"/>
  <c r="BZ718" i="12" s="1"/>
  <c r="BL652" i="12"/>
  <c r="BM652" i="12" s="1"/>
  <c r="BN652" i="12" s="1"/>
  <c r="BX666" i="12"/>
  <c r="BY666" i="12" s="1"/>
  <c r="BZ666" i="12" s="1"/>
  <c r="BL855" i="12"/>
  <c r="BM855" i="12" s="1"/>
  <c r="BN855" i="12" s="1"/>
  <c r="CJ930" i="12"/>
  <c r="CK930" i="12" s="1"/>
  <c r="CL930" i="12" s="1"/>
  <c r="BX787" i="12"/>
  <c r="BY787" i="12" s="1"/>
  <c r="BZ787" i="12" s="1"/>
  <c r="BR774" i="12"/>
  <c r="BS774" i="12" s="1"/>
  <c r="BT774" i="12" s="1"/>
  <c r="CD1097" i="12"/>
  <c r="CE1097" i="12" s="1"/>
  <c r="CF1097" i="12" s="1"/>
  <c r="BR903" i="12"/>
  <c r="BS903" i="12" s="1"/>
  <c r="BT903" i="12" s="1"/>
  <c r="CD925" i="12"/>
  <c r="CE925" i="12" s="1"/>
  <c r="CF925" i="12" s="1"/>
  <c r="CP730" i="12"/>
  <c r="CQ730" i="12" s="1"/>
  <c r="CR730" i="12" s="1"/>
  <c r="BR975" i="12"/>
  <c r="BS975" i="12" s="1"/>
  <c r="BT975" i="12" s="1"/>
  <c r="BR1018" i="12"/>
  <c r="BS1018" i="12" s="1"/>
  <c r="BT1018" i="12" s="1"/>
  <c r="BR1078" i="12"/>
  <c r="BS1078" i="12" s="1"/>
  <c r="BT1078" i="12" s="1"/>
  <c r="BX830" i="12"/>
  <c r="BY830" i="12" s="1"/>
  <c r="BZ830" i="12" s="1"/>
  <c r="BL1124" i="12"/>
  <c r="BM1124" i="12" s="1"/>
  <c r="BN1124" i="12" s="1"/>
  <c r="BR1011" i="12"/>
  <c r="BS1011" i="12" s="1"/>
  <c r="BT1011" i="12" s="1"/>
  <c r="BR1067" i="12"/>
  <c r="BS1067" i="12" s="1"/>
  <c r="BT1067" i="12" s="1"/>
  <c r="BL1010" i="12"/>
  <c r="BM1010" i="12" s="1"/>
  <c r="BN1010" i="12" s="1"/>
  <c r="CP1007" i="12"/>
  <c r="CQ1007" i="12" s="1"/>
  <c r="CR1007" i="12" s="1"/>
  <c r="CJ392" i="12"/>
  <c r="CK392" i="12" s="1"/>
  <c r="CL392" i="12" s="1"/>
  <c r="BF304" i="12"/>
  <c r="BG304" i="12" s="1"/>
  <c r="BH304" i="12" s="1"/>
  <c r="BL381" i="12"/>
  <c r="BM381" i="12" s="1"/>
  <c r="BN381" i="12" s="1"/>
  <c r="CD509" i="12"/>
  <c r="CE509" i="12" s="1"/>
  <c r="CF509" i="12" s="1"/>
  <c r="CD54" i="12"/>
  <c r="CE54" i="12" s="1"/>
  <c r="CF54" i="12" s="1"/>
  <c r="BL130" i="12"/>
  <c r="BM130" i="12" s="1"/>
  <c r="BN130" i="12" s="1"/>
  <c r="BX119" i="12"/>
  <c r="BY119" i="12" s="1"/>
  <c r="BZ119" i="12" s="1"/>
  <c r="BX142" i="12"/>
  <c r="BY142" i="12" s="1"/>
  <c r="BZ142" i="12" s="1"/>
  <c r="CP162" i="12"/>
  <c r="CQ162" i="12" s="1"/>
  <c r="CR162" i="12" s="1"/>
  <c r="BF161" i="12"/>
  <c r="BG161" i="12" s="1"/>
  <c r="BH161" i="12" s="1"/>
  <c r="BL222" i="12"/>
  <c r="BM222" i="12" s="1"/>
  <c r="BN222" i="12" s="1"/>
  <c r="BR202" i="12"/>
  <c r="BS202" i="12" s="1"/>
  <c r="BT202" i="12" s="1"/>
  <c r="BX224" i="12"/>
  <c r="BY224" i="12" s="1"/>
  <c r="BZ224" i="12" s="1"/>
  <c r="BX258" i="12"/>
  <c r="BY258" i="12" s="1"/>
  <c r="BZ258" i="12" s="1"/>
  <c r="CJ298" i="12"/>
  <c r="CK298" i="12" s="1"/>
  <c r="CL298" i="12" s="1"/>
  <c r="CJ404" i="12"/>
  <c r="CK404" i="12" s="1"/>
  <c r="CL404" i="12" s="1"/>
  <c r="CD335" i="12"/>
  <c r="CE335" i="12" s="1"/>
  <c r="CF335" i="12" s="1"/>
  <c r="BX361" i="12"/>
  <c r="BY361" i="12" s="1"/>
  <c r="BZ361" i="12" s="1"/>
  <c r="BR320" i="12"/>
  <c r="BS320" i="12" s="1"/>
  <c r="BT320" i="12" s="1"/>
  <c r="CP340" i="12"/>
  <c r="CQ340" i="12" s="1"/>
  <c r="CR340" i="12" s="1"/>
  <c r="CD367" i="12"/>
  <c r="CE367" i="12" s="1"/>
  <c r="CF367" i="12" s="1"/>
  <c r="BL377" i="12"/>
  <c r="BM377" i="12" s="1"/>
  <c r="BN377" i="12" s="1"/>
  <c r="CJ461" i="12"/>
  <c r="CK461" i="12" s="1"/>
  <c r="CL461" i="12" s="1"/>
  <c r="BX359" i="12"/>
  <c r="BY359" i="12" s="1"/>
  <c r="BZ359" i="12" s="1"/>
  <c r="BL415" i="12"/>
  <c r="BM415" i="12" s="1"/>
  <c r="BN415" i="12" s="1"/>
  <c r="BF440" i="12"/>
  <c r="BG440" i="12" s="1"/>
  <c r="BH440" i="12" s="1"/>
  <c r="CP381" i="12"/>
  <c r="CQ381" i="12" s="1"/>
  <c r="CR381" i="12" s="1"/>
  <c r="CD489" i="12"/>
  <c r="CE489" i="12" s="1"/>
  <c r="CF489" i="12" s="1"/>
  <c r="BR482" i="12"/>
  <c r="BS482" i="12" s="1"/>
  <c r="BT482" i="12" s="1"/>
  <c r="BL495" i="12"/>
  <c r="BM495" i="12" s="1"/>
  <c r="BN495" i="12" s="1"/>
  <c r="CD511" i="12"/>
  <c r="CE511" i="12" s="1"/>
  <c r="CF511" i="12" s="1"/>
  <c r="BR503" i="12"/>
  <c r="BS503" i="12" s="1"/>
  <c r="BT503" i="12" s="1"/>
  <c r="BL592" i="12"/>
  <c r="BM592" i="12" s="1"/>
  <c r="BN592" i="12" s="1"/>
  <c r="BX622" i="12"/>
  <c r="BY622" i="12" s="1"/>
  <c r="BZ622" i="12" s="1"/>
  <c r="CP571" i="12"/>
  <c r="CQ571" i="12" s="1"/>
  <c r="CR571" i="12" s="1"/>
  <c r="CD836" i="12"/>
  <c r="CE836" i="12" s="1"/>
  <c r="CF836" i="12" s="1"/>
  <c r="BX694" i="12"/>
  <c r="BY694" i="12" s="1"/>
  <c r="BZ694" i="12" s="1"/>
  <c r="CJ666" i="12"/>
  <c r="CK666" i="12" s="1"/>
  <c r="CL666" i="12" s="1"/>
  <c r="BL818" i="12"/>
  <c r="BM818" i="12" s="1"/>
  <c r="BN818" i="12" s="1"/>
  <c r="CJ773" i="12"/>
  <c r="CK773" i="12" s="1"/>
  <c r="CL773" i="12" s="1"/>
  <c r="CD793" i="12"/>
  <c r="CE793" i="12" s="1"/>
  <c r="CF793" i="12" s="1"/>
  <c r="CP793" i="12"/>
  <c r="CQ793" i="12" s="1"/>
  <c r="CR793" i="12" s="1"/>
  <c r="CP786" i="12"/>
  <c r="CQ786" i="12" s="1"/>
  <c r="CR786" i="12" s="1"/>
  <c r="BR979" i="12"/>
  <c r="BS979" i="12" s="1"/>
  <c r="BT979" i="12" s="1"/>
  <c r="CP951" i="12"/>
  <c r="CQ951" i="12" s="1"/>
  <c r="CR951" i="12" s="1"/>
  <c r="CP873" i="12"/>
  <c r="CQ873" i="12" s="1"/>
  <c r="CR873" i="12" s="1"/>
  <c r="BX1007" i="12"/>
  <c r="BY1007" i="12" s="1"/>
  <c r="BZ1007" i="12" s="1"/>
  <c r="BX1107" i="12"/>
  <c r="BY1107" i="12" s="1"/>
  <c r="BZ1107" i="12" s="1"/>
  <c r="CJ923" i="12"/>
  <c r="CK923" i="12" s="1"/>
  <c r="CL923" i="12" s="1"/>
  <c r="CJ1040" i="12"/>
  <c r="CK1040" i="12" s="1"/>
  <c r="CL1040" i="12" s="1"/>
  <c r="CD1091" i="12"/>
  <c r="CE1091" i="12" s="1"/>
  <c r="CF1091" i="12" s="1"/>
  <c r="BX153" i="12"/>
  <c r="BY153" i="12" s="1"/>
  <c r="BZ153" i="12" s="1"/>
  <c r="CJ802" i="12"/>
  <c r="CK802" i="12" s="1"/>
  <c r="CL802" i="12" s="1"/>
  <c r="CD306" i="12"/>
  <c r="CE306" i="12" s="1"/>
  <c r="CF306" i="12" s="1"/>
  <c r="CD82" i="12"/>
  <c r="CE82" i="12" s="1"/>
  <c r="CF82" i="12" s="1"/>
  <c r="CJ178" i="12"/>
  <c r="CK178" i="12" s="1"/>
  <c r="CL178" i="12" s="1"/>
  <c r="CP40" i="12"/>
  <c r="CQ40" i="12" s="1"/>
  <c r="CR40" i="12" s="1"/>
  <c r="CD594" i="12"/>
  <c r="CE594" i="12" s="1"/>
  <c r="CF594" i="12" s="1"/>
  <c r="BR543" i="12"/>
  <c r="BS543" i="12" s="1"/>
  <c r="BT543" i="12" s="1"/>
  <c r="BF571" i="12"/>
  <c r="BG571" i="12" s="1"/>
  <c r="BH571" i="12" s="1"/>
  <c r="BL839" i="12"/>
  <c r="BM839" i="12" s="1"/>
  <c r="BN839" i="12" s="1"/>
  <c r="CJ893" i="12"/>
  <c r="CK893" i="12" s="1"/>
  <c r="CL893" i="12" s="1"/>
  <c r="BF1116" i="12"/>
  <c r="BG1116" i="12" s="1"/>
  <c r="BH1116" i="12" s="1"/>
  <c r="BR1087" i="12"/>
  <c r="BS1087" i="12" s="1"/>
  <c r="BT1087" i="12" s="1"/>
  <c r="BX1048" i="12"/>
  <c r="BY1048" i="12" s="1"/>
  <c r="BZ1048" i="12" s="1"/>
  <c r="BR442" i="12"/>
  <c r="BS442" i="12" s="1"/>
  <c r="BT442" i="12" s="1"/>
  <c r="CJ547" i="12"/>
  <c r="CK547" i="12" s="1"/>
  <c r="CL547" i="12" s="1"/>
  <c r="CP517" i="12"/>
  <c r="CQ517" i="12" s="1"/>
  <c r="CR517" i="12" s="1"/>
  <c r="BF519" i="12"/>
  <c r="BG519" i="12" s="1"/>
  <c r="BH519" i="12" s="1"/>
  <c r="BL628" i="12"/>
  <c r="BM628" i="12" s="1"/>
  <c r="BN628" i="12" s="1"/>
  <c r="BX668" i="12"/>
  <c r="BY668" i="12" s="1"/>
  <c r="BZ668" i="12" s="1"/>
  <c r="BR768" i="12"/>
  <c r="BS768" i="12" s="1"/>
  <c r="BT768" i="12" s="1"/>
  <c r="CJ652" i="12"/>
  <c r="CK652" i="12" s="1"/>
  <c r="CL652" i="12" s="1"/>
  <c r="BR666" i="12"/>
  <c r="BS666" i="12" s="1"/>
  <c r="BT666" i="12" s="1"/>
  <c r="BL778" i="12"/>
  <c r="BM778" i="12" s="1"/>
  <c r="BN778" i="12" s="1"/>
  <c r="CD822" i="12"/>
  <c r="CE822" i="12" s="1"/>
  <c r="CF822" i="12" s="1"/>
  <c r="CD869" i="12"/>
  <c r="CE869" i="12" s="1"/>
  <c r="CF869" i="12" s="1"/>
  <c r="CP712" i="12"/>
  <c r="CQ712" i="12" s="1"/>
  <c r="CR712" i="12" s="1"/>
  <c r="CJ827" i="12"/>
  <c r="CK827" i="12" s="1"/>
  <c r="CL827" i="12" s="1"/>
  <c r="CJ993" i="12"/>
  <c r="CK993" i="12" s="1"/>
  <c r="CL993" i="12" s="1"/>
  <c r="BX955" i="12"/>
  <c r="BY955" i="12" s="1"/>
  <c r="BZ955" i="12" s="1"/>
  <c r="BL900" i="12"/>
  <c r="BM900" i="12" s="1"/>
  <c r="BN900" i="12" s="1"/>
  <c r="BF961" i="12"/>
  <c r="BG961" i="12" s="1"/>
  <c r="BH961" i="12" s="1"/>
  <c r="CJ1098" i="12"/>
  <c r="CK1098" i="12" s="1"/>
  <c r="CL1098" i="12" s="1"/>
  <c r="BX1106" i="12"/>
  <c r="BY1106" i="12" s="1"/>
  <c r="BZ1106" i="12" s="1"/>
  <c r="CJ1102" i="12"/>
  <c r="CK1102" i="12" s="1"/>
  <c r="CL1102" i="12" s="1"/>
  <c r="CJ1066" i="12"/>
  <c r="CK1066" i="12" s="1"/>
  <c r="CL1066" i="12" s="1"/>
  <c r="BR261" i="12"/>
  <c r="BS261" i="12" s="1"/>
  <c r="BT261" i="12" s="1"/>
  <c r="BF262" i="12"/>
  <c r="BG262" i="12" s="1"/>
  <c r="BH262" i="12" s="1"/>
  <c r="CP393" i="12"/>
  <c r="CQ393" i="12" s="1"/>
  <c r="CR393" i="12" s="1"/>
  <c r="CD416" i="12"/>
  <c r="CE416" i="12" s="1"/>
  <c r="CF416" i="12" s="1"/>
  <c r="BL658" i="12"/>
  <c r="BM658" i="12" s="1"/>
  <c r="BN658" i="12" s="1"/>
  <c r="BR869" i="12"/>
  <c r="BS869" i="12" s="1"/>
  <c r="BT869" i="12" s="1"/>
  <c r="BX783" i="12"/>
  <c r="BY783" i="12" s="1"/>
  <c r="BZ783" i="12" s="1"/>
  <c r="CP148" i="12"/>
  <c r="CQ148" i="12" s="1"/>
  <c r="CR148" i="12" s="1"/>
  <c r="CJ177" i="12"/>
  <c r="CK177" i="12" s="1"/>
  <c r="CL177" i="12" s="1"/>
  <c r="BR148" i="12"/>
  <c r="BS148" i="12" s="1"/>
  <c r="BT148" i="12" s="1"/>
  <c r="CJ289" i="12"/>
  <c r="CK289" i="12" s="1"/>
  <c r="CL289" i="12" s="1"/>
  <c r="CP284" i="12"/>
  <c r="CQ284" i="12" s="1"/>
  <c r="CR284" i="12" s="1"/>
  <c r="CJ368" i="12"/>
  <c r="CK368" i="12" s="1"/>
  <c r="CL368" i="12" s="1"/>
  <c r="CJ302" i="12"/>
  <c r="CK302" i="12" s="1"/>
  <c r="CL302" i="12" s="1"/>
  <c r="CP300" i="12"/>
  <c r="CQ300" i="12" s="1"/>
  <c r="CR300" i="12" s="1"/>
  <c r="BL276" i="12"/>
  <c r="BM276" i="12" s="1"/>
  <c r="BN276" i="12" s="1"/>
  <c r="BL262" i="12"/>
  <c r="BM262" i="12" s="1"/>
  <c r="BN262" i="12" s="1"/>
  <c r="CD393" i="12"/>
  <c r="CE393" i="12" s="1"/>
  <c r="CF393" i="12" s="1"/>
  <c r="CP361" i="12"/>
  <c r="CQ361" i="12" s="1"/>
  <c r="CR361" i="12" s="1"/>
  <c r="CD361" i="12"/>
  <c r="CE361" i="12" s="1"/>
  <c r="CF361" i="12" s="1"/>
  <c r="BX373" i="12"/>
  <c r="BY373" i="12" s="1"/>
  <c r="BZ373" i="12" s="1"/>
  <c r="CJ359" i="12"/>
  <c r="CK359" i="12" s="1"/>
  <c r="CL359" i="12" s="1"/>
  <c r="CP422" i="12"/>
  <c r="CQ422" i="12" s="1"/>
  <c r="CR422" i="12" s="1"/>
  <c r="BF472" i="12"/>
  <c r="BG472" i="12" s="1"/>
  <c r="BH472" i="12" s="1"/>
  <c r="BF391" i="12"/>
  <c r="BG391" i="12" s="1"/>
  <c r="BH391" i="12" s="1"/>
  <c r="BR456" i="12"/>
  <c r="BS456" i="12" s="1"/>
  <c r="BT456" i="12" s="1"/>
  <c r="BL424" i="12"/>
  <c r="BM424" i="12" s="1"/>
  <c r="BN424" i="12" s="1"/>
  <c r="BR517" i="12"/>
  <c r="BS517" i="12" s="1"/>
  <c r="BT517" i="12" s="1"/>
  <c r="BR511" i="12"/>
  <c r="BS511" i="12" s="1"/>
  <c r="BT511" i="12" s="1"/>
  <c r="CP503" i="12"/>
  <c r="CQ503" i="12" s="1"/>
  <c r="CR503" i="12" s="1"/>
  <c r="CP667" i="12"/>
  <c r="CQ667" i="12" s="1"/>
  <c r="CR667" i="12" s="1"/>
  <c r="CP614" i="12"/>
  <c r="CQ614" i="12" s="1"/>
  <c r="CR614" i="12" s="1"/>
  <c r="CP716" i="12"/>
  <c r="CQ716" i="12" s="1"/>
  <c r="CR716" i="12" s="1"/>
  <c r="CP684" i="12"/>
  <c r="CQ684" i="12" s="1"/>
  <c r="CR684" i="12" s="1"/>
  <c r="CP658" i="12"/>
  <c r="CQ658" i="12" s="1"/>
  <c r="CR658" i="12" s="1"/>
  <c r="CP744" i="12"/>
  <c r="CQ744" i="12" s="1"/>
  <c r="CR744" i="12" s="1"/>
  <c r="CP817" i="12"/>
  <c r="CQ817" i="12" s="1"/>
  <c r="CR817" i="12" s="1"/>
  <c r="CP802" i="12"/>
  <c r="CQ802" i="12" s="1"/>
  <c r="CR802" i="12" s="1"/>
  <c r="BR850" i="12"/>
  <c r="BS850" i="12" s="1"/>
  <c r="BT850" i="12" s="1"/>
  <c r="CD778" i="12"/>
  <c r="CE778" i="12" s="1"/>
  <c r="CF778" i="12" s="1"/>
  <c r="CD815" i="12"/>
  <c r="CE815" i="12" s="1"/>
  <c r="CF815" i="12" s="1"/>
  <c r="CP846" i="12"/>
  <c r="CQ846" i="12" s="1"/>
  <c r="CR846" i="12" s="1"/>
  <c r="BR794" i="12"/>
  <c r="BS794" i="12" s="1"/>
  <c r="BT794" i="12" s="1"/>
  <c r="CD935" i="12"/>
  <c r="CE935" i="12" s="1"/>
  <c r="CF935" i="12" s="1"/>
  <c r="CD997" i="12"/>
  <c r="CE997" i="12" s="1"/>
  <c r="CF997" i="12" s="1"/>
  <c r="CD977" i="12"/>
  <c r="CE977" i="12" s="1"/>
  <c r="CF977" i="12" s="1"/>
  <c r="CJ921" i="12"/>
  <c r="CK921" i="12" s="1"/>
  <c r="CL921" i="12" s="1"/>
  <c r="BR935" i="12"/>
  <c r="BS935" i="12" s="1"/>
  <c r="BT935" i="12" s="1"/>
  <c r="CP1047" i="12"/>
  <c r="CQ1047" i="12" s="1"/>
  <c r="CR1047" i="12" s="1"/>
  <c r="BL1096" i="12"/>
  <c r="BM1096" i="12" s="1"/>
  <c r="BN1096" i="12" s="1"/>
  <c r="CD1019" i="12"/>
  <c r="CE1019" i="12" s="1"/>
  <c r="CF1019" i="12" s="1"/>
  <c r="CJ1072" i="12"/>
  <c r="CK1072" i="12" s="1"/>
  <c r="CL1072" i="12" s="1"/>
  <c r="CP1071" i="12"/>
  <c r="CQ1071" i="12" s="1"/>
  <c r="CR1071" i="12" s="1"/>
  <c r="BL1108" i="12"/>
  <c r="BM1108" i="12" s="1"/>
  <c r="BN1108" i="12" s="1"/>
  <c r="BL419" i="12"/>
  <c r="BM419" i="12" s="1"/>
  <c r="BN419" i="12" s="1"/>
  <c r="BX594" i="12"/>
  <c r="BY594" i="12" s="1"/>
  <c r="BZ594" i="12" s="1"/>
  <c r="BL630" i="12"/>
  <c r="BM630" i="12" s="1"/>
  <c r="BN630" i="12" s="1"/>
  <c r="CJ954" i="12"/>
  <c r="CK954" i="12" s="1"/>
  <c r="CL954" i="12" s="1"/>
  <c r="CP913" i="12"/>
  <c r="CQ913" i="12" s="1"/>
  <c r="CR913" i="12" s="1"/>
  <c r="CD122" i="12"/>
  <c r="CE122" i="12" s="1"/>
  <c r="CF122" i="12" s="1"/>
  <c r="BR213" i="12"/>
  <c r="BS213" i="12" s="1"/>
  <c r="BT213" i="12" s="1"/>
  <c r="BF308" i="12"/>
  <c r="BG308" i="12" s="1"/>
  <c r="BH308" i="12" s="1"/>
  <c r="BF407" i="12"/>
  <c r="BG407" i="12" s="1"/>
  <c r="BH407" i="12" s="1"/>
  <c r="CD135" i="12"/>
  <c r="CE135" i="12" s="1"/>
  <c r="CF135" i="12" s="1"/>
  <c r="BL173" i="12"/>
  <c r="BM173" i="12" s="1"/>
  <c r="BN173" i="12" s="1"/>
  <c r="BF56" i="12"/>
  <c r="BG56" i="12" s="1"/>
  <c r="BH56" i="12" s="1"/>
  <c r="CJ135" i="12"/>
  <c r="CK135" i="12" s="1"/>
  <c r="CL135" i="12" s="1"/>
  <c r="CD177" i="12"/>
  <c r="CE177" i="12" s="1"/>
  <c r="CF177" i="12" s="1"/>
  <c r="CP200" i="12"/>
  <c r="CQ200" i="12" s="1"/>
  <c r="CR200" i="12" s="1"/>
  <c r="CJ325" i="12"/>
  <c r="CK325" i="12" s="1"/>
  <c r="CL325" i="12" s="1"/>
  <c r="CD249" i="12"/>
  <c r="CE249" i="12" s="1"/>
  <c r="CF249" i="12" s="1"/>
  <c r="CJ270" i="12"/>
  <c r="CK270" i="12" s="1"/>
  <c r="CL270" i="12" s="1"/>
  <c r="BR318" i="12"/>
  <c r="BS318" i="12" s="1"/>
  <c r="BT318" i="12" s="1"/>
  <c r="BR349" i="12"/>
  <c r="BS349" i="12" s="1"/>
  <c r="BT349" i="12" s="1"/>
  <c r="CD387" i="12"/>
  <c r="CE387" i="12" s="1"/>
  <c r="CF387" i="12" s="1"/>
  <c r="CJ493" i="12"/>
  <c r="CK493" i="12" s="1"/>
  <c r="CL493" i="12" s="1"/>
  <c r="BX424" i="12"/>
  <c r="BY424" i="12" s="1"/>
  <c r="BZ424" i="12" s="1"/>
  <c r="CJ420" i="12"/>
  <c r="CK420" i="12" s="1"/>
  <c r="CL420" i="12" s="1"/>
  <c r="CP533" i="12"/>
  <c r="CQ533" i="12" s="1"/>
  <c r="CR533" i="12" s="1"/>
  <c r="CJ563" i="12"/>
  <c r="CK563" i="12" s="1"/>
  <c r="CL563" i="12" s="1"/>
  <c r="BX612" i="12"/>
  <c r="BY612" i="12" s="1"/>
  <c r="BZ612" i="12" s="1"/>
  <c r="BR667" i="12"/>
  <c r="BS667" i="12" s="1"/>
  <c r="BT667" i="12" s="1"/>
  <c r="CP623" i="12"/>
  <c r="CQ623" i="12" s="1"/>
  <c r="CR623" i="12" s="1"/>
  <c r="CJ636" i="12"/>
  <c r="CK636" i="12" s="1"/>
  <c r="CL636" i="12" s="1"/>
  <c r="BX627" i="12"/>
  <c r="BY627" i="12" s="1"/>
  <c r="BZ627" i="12" s="1"/>
  <c r="BR716" i="12"/>
  <c r="BS716" i="12" s="1"/>
  <c r="BT716" i="12" s="1"/>
  <c r="BL688" i="12"/>
  <c r="BM688" i="12" s="1"/>
  <c r="BN688" i="12" s="1"/>
  <c r="CD581" i="12"/>
  <c r="CE581" i="12" s="1"/>
  <c r="CF581" i="12" s="1"/>
  <c r="BR684" i="12"/>
  <c r="BS684" i="12" s="1"/>
  <c r="BT684" i="12" s="1"/>
  <c r="BR744" i="12"/>
  <c r="BS744" i="12" s="1"/>
  <c r="BT744" i="12" s="1"/>
  <c r="BR857" i="12"/>
  <c r="BS857" i="12" s="1"/>
  <c r="BT857" i="12" s="1"/>
  <c r="CJ966" i="12"/>
  <c r="CK966" i="12" s="1"/>
  <c r="CL966" i="12" s="1"/>
  <c r="BL829" i="12"/>
  <c r="BM829" i="12" s="1"/>
  <c r="BN829" i="12" s="1"/>
  <c r="BR846" i="12"/>
  <c r="BS846" i="12" s="1"/>
  <c r="BT846" i="12" s="1"/>
  <c r="BX827" i="12"/>
  <c r="BY827" i="12" s="1"/>
  <c r="BZ827" i="12" s="1"/>
  <c r="CP919" i="12"/>
  <c r="CQ919" i="12" s="1"/>
  <c r="CR919" i="12" s="1"/>
  <c r="CP987" i="12"/>
  <c r="CQ987" i="12" s="1"/>
  <c r="CR987" i="12" s="1"/>
  <c r="BR1000" i="12"/>
  <c r="BS1000" i="12" s="1"/>
  <c r="BT1000" i="12" s="1"/>
  <c r="CP927" i="12"/>
  <c r="CQ927" i="12" s="1"/>
  <c r="CR927" i="12" s="1"/>
  <c r="BL1110" i="12"/>
  <c r="BM1110" i="12" s="1"/>
  <c r="BN1110" i="12" s="1"/>
  <c r="BL128" i="12"/>
  <c r="BM128" i="12" s="1"/>
  <c r="BN128" i="12" s="1"/>
  <c r="CD967" i="12"/>
  <c r="CE967" i="12" s="1"/>
  <c r="CF967" i="12" s="1"/>
  <c r="BF192" i="12"/>
  <c r="BG192" i="12" s="1"/>
  <c r="BH192" i="12" s="1"/>
  <c r="CJ182" i="12"/>
  <c r="CK182" i="12" s="1"/>
  <c r="CL182" i="12" s="1"/>
  <c r="CJ250" i="12"/>
  <c r="CK250" i="12" s="1"/>
  <c r="CL250" i="12" s="1"/>
  <c r="BL436" i="12"/>
  <c r="BM436" i="12" s="1"/>
  <c r="BN436" i="12" s="1"/>
  <c r="CJ122" i="12"/>
  <c r="CK122" i="12" s="1"/>
  <c r="CL122" i="12" s="1"/>
  <c r="CJ341" i="12"/>
  <c r="CK341" i="12" s="1"/>
  <c r="CL341" i="12" s="1"/>
  <c r="CJ388" i="12"/>
  <c r="CK388" i="12" s="1"/>
  <c r="CL388" i="12" s="1"/>
  <c r="CP541" i="12"/>
  <c r="CQ541" i="12" s="1"/>
  <c r="CR541" i="12" s="1"/>
  <c r="BX769" i="12"/>
  <c r="BY769" i="12" s="1"/>
  <c r="BZ769" i="12" s="1"/>
  <c r="BR1050" i="12"/>
  <c r="BS1050" i="12" s="1"/>
  <c r="BT1050" i="12" s="1"/>
  <c r="BF1011" i="12"/>
  <c r="BG1011" i="12" s="1"/>
  <c r="BH1011" i="12" s="1"/>
  <c r="BL957" i="12"/>
  <c r="BM957" i="12" s="1"/>
  <c r="BN957" i="12" s="1"/>
  <c r="BF1023" i="12"/>
  <c r="BG1023" i="12" s="1"/>
  <c r="BH1023" i="12" s="1"/>
  <c r="BF62" i="12"/>
  <c r="BG62" i="12" s="1"/>
  <c r="BH62" i="12" s="1"/>
  <c r="BF492" i="12"/>
  <c r="BG492" i="12" s="1"/>
  <c r="BH492" i="12" s="1"/>
  <c r="BL531" i="12"/>
  <c r="BM531" i="12" s="1"/>
  <c r="BN531" i="12" s="1"/>
  <c r="BL460" i="12"/>
  <c r="BM460" i="12" s="1"/>
  <c r="BN460" i="12" s="1"/>
  <c r="BX631" i="12"/>
  <c r="BY631" i="12" s="1"/>
  <c r="BZ631" i="12" s="1"/>
  <c r="BX714" i="12"/>
  <c r="BY714" i="12" s="1"/>
  <c r="BZ714" i="12" s="1"/>
  <c r="BF686" i="12"/>
  <c r="BG686" i="12" s="1"/>
  <c r="BH686" i="12" s="1"/>
  <c r="BR752" i="12"/>
  <c r="BS752" i="12" s="1"/>
  <c r="BT752" i="12" s="1"/>
  <c r="CJ926" i="12"/>
  <c r="CK926" i="12" s="1"/>
  <c r="CL926" i="12" s="1"/>
  <c r="BX818" i="12"/>
  <c r="BY818" i="12" s="1"/>
  <c r="BZ818" i="12" s="1"/>
  <c r="BL793" i="12"/>
  <c r="BM793" i="12" s="1"/>
  <c r="BN793" i="12" s="1"/>
  <c r="BX774" i="12"/>
  <c r="BY774" i="12" s="1"/>
  <c r="BZ774" i="12" s="1"/>
  <c r="BF867" i="12"/>
  <c r="BG867" i="12" s="1"/>
  <c r="BH867" i="12" s="1"/>
  <c r="CD854" i="12"/>
  <c r="CE854" i="12" s="1"/>
  <c r="CF854" i="12" s="1"/>
  <c r="CD1053" i="12"/>
  <c r="CE1053" i="12" s="1"/>
  <c r="CF1053" i="12" s="1"/>
  <c r="BL730" i="12"/>
  <c r="BM730" i="12" s="1"/>
  <c r="BN730" i="12" s="1"/>
  <c r="BF917" i="12"/>
  <c r="BG917" i="12" s="1"/>
  <c r="BH917" i="12" s="1"/>
  <c r="CD843" i="12"/>
  <c r="CE843" i="12" s="1"/>
  <c r="CF843" i="12" s="1"/>
  <c r="BR1075" i="12"/>
  <c r="BS1075" i="12" s="1"/>
  <c r="BT1075" i="12" s="1"/>
  <c r="CJ1044" i="12"/>
  <c r="CK1044" i="12" s="1"/>
  <c r="CL1044" i="12" s="1"/>
  <c r="CJ1046" i="12"/>
  <c r="CK1046" i="12" s="1"/>
  <c r="CL1046" i="12" s="1"/>
  <c r="BR1116" i="12"/>
  <c r="BS1116" i="12" s="1"/>
  <c r="BT1116" i="12" s="1"/>
  <c r="CD1043" i="12"/>
  <c r="CE1043" i="12" s="1"/>
  <c r="CF1043" i="12" s="1"/>
  <c r="CJ448" i="12"/>
  <c r="CK448" i="12" s="1"/>
  <c r="CL448" i="12" s="1"/>
  <c r="BX634" i="12"/>
  <c r="BY634" i="12" s="1"/>
  <c r="BZ634" i="12" s="1"/>
  <c r="BL733" i="12"/>
  <c r="BM733" i="12" s="1"/>
  <c r="BN733" i="12" s="1"/>
  <c r="CP35" i="12"/>
  <c r="CQ35" i="12" s="1"/>
  <c r="CR35" i="12" s="1"/>
  <c r="BL182" i="12"/>
  <c r="BM182" i="12" s="1"/>
  <c r="BN182" i="12" s="1"/>
  <c r="CJ22" i="12"/>
  <c r="CK22" i="12" s="1"/>
  <c r="CL22" i="12" s="1"/>
  <c r="BR196" i="12"/>
  <c r="BS196" i="12" s="1"/>
  <c r="BT196" i="12" s="1"/>
  <c r="CP212" i="12"/>
  <c r="CQ212" i="12" s="1"/>
  <c r="CR212" i="12" s="1"/>
  <c r="CP268" i="12"/>
  <c r="CQ268" i="12" s="1"/>
  <c r="CR268" i="12" s="1"/>
  <c r="CJ243" i="12"/>
  <c r="CK243" i="12" s="1"/>
  <c r="CL243" i="12" s="1"/>
  <c r="BX298" i="12"/>
  <c r="BY298" i="12" s="1"/>
  <c r="BZ298" i="12" s="1"/>
  <c r="BX318" i="12"/>
  <c r="BY318" i="12" s="1"/>
  <c r="BZ318" i="12" s="1"/>
  <c r="BL308" i="12"/>
  <c r="BM308" i="12" s="1"/>
  <c r="BN308" i="12" s="1"/>
  <c r="CD284" i="12"/>
  <c r="CE284" i="12" s="1"/>
  <c r="CF284" i="12" s="1"/>
  <c r="BX357" i="12"/>
  <c r="BY357" i="12" s="1"/>
  <c r="BZ357" i="12" s="1"/>
  <c r="CD273" i="12"/>
  <c r="CE273" i="12" s="1"/>
  <c r="CF273" i="12" s="1"/>
  <c r="CJ457" i="12"/>
  <c r="CK457" i="12" s="1"/>
  <c r="CL457" i="12" s="1"/>
  <c r="BR414" i="12"/>
  <c r="BS414" i="12" s="1"/>
  <c r="BT414" i="12" s="1"/>
  <c r="BL411" i="12"/>
  <c r="BM411" i="12" s="1"/>
  <c r="BN411" i="12" s="1"/>
  <c r="CP470" i="12"/>
  <c r="CQ470" i="12" s="1"/>
  <c r="CR470" i="12" s="1"/>
  <c r="CP482" i="12"/>
  <c r="CQ482" i="12" s="1"/>
  <c r="CR482" i="12" s="1"/>
  <c r="BR509" i="12"/>
  <c r="BS509" i="12" s="1"/>
  <c r="BT509" i="12" s="1"/>
  <c r="CJ559" i="12"/>
  <c r="CK559" i="12" s="1"/>
  <c r="CL559" i="12" s="1"/>
  <c r="CJ519" i="12"/>
  <c r="CK519" i="12" s="1"/>
  <c r="CL519" i="12" s="1"/>
  <c r="BR561" i="12"/>
  <c r="BS561" i="12" s="1"/>
  <c r="BT561" i="12" s="1"/>
  <c r="BL618" i="12"/>
  <c r="BM618" i="12" s="1"/>
  <c r="BN618" i="12" s="1"/>
  <c r="CD612" i="12"/>
  <c r="CE612" i="12" s="1"/>
  <c r="CF612" i="12" s="1"/>
  <c r="BL634" i="12"/>
  <c r="BM634" i="12" s="1"/>
  <c r="BN634" i="12" s="1"/>
  <c r="BX628" i="12"/>
  <c r="BY628" i="12" s="1"/>
  <c r="BZ628" i="12" s="1"/>
  <c r="BX549" i="12"/>
  <c r="BY549" i="12" s="1"/>
  <c r="BZ549" i="12" s="1"/>
  <c r="BX638" i="12"/>
  <c r="BY638" i="12" s="1"/>
  <c r="BZ638" i="12" s="1"/>
  <c r="CP732" i="12"/>
  <c r="CQ732" i="12" s="1"/>
  <c r="CR732" i="12" s="1"/>
  <c r="CJ678" i="12"/>
  <c r="CK678" i="12" s="1"/>
  <c r="CL678" i="12" s="1"/>
  <c r="BL670" i="12"/>
  <c r="BM670" i="12" s="1"/>
  <c r="BN670" i="12" s="1"/>
  <c r="BL867" i="12"/>
  <c r="BM867" i="12" s="1"/>
  <c r="BN867" i="12" s="1"/>
  <c r="CJ962" i="12"/>
  <c r="CK962" i="12" s="1"/>
  <c r="CL962" i="12" s="1"/>
  <c r="CD786" i="12"/>
  <c r="CE786" i="12" s="1"/>
  <c r="CF786" i="12" s="1"/>
  <c r="CD769" i="12"/>
  <c r="CE769" i="12" s="1"/>
  <c r="CF769" i="12" s="1"/>
  <c r="BX797" i="12"/>
  <c r="BY797" i="12" s="1"/>
  <c r="BZ797" i="12" s="1"/>
  <c r="BX1002" i="12"/>
  <c r="BY1002" i="12" s="1"/>
  <c r="BZ1002" i="12" s="1"/>
  <c r="CP1034" i="12"/>
  <c r="CQ1034" i="12" s="1"/>
  <c r="CR1034" i="12" s="1"/>
  <c r="CD1080" i="12"/>
  <c r="CE1080" i="12" s="1"/>
  <c r="CF1080" i="12" s="1"/>
  <c r="BR931" i="12"/>
  <c r="BS931" i="12" s="1"/>
  <c r="BT931" i="12" s="1"/>
  <c r="BX1056" i="12"/>
  <c r="BY1056" i="12" s="1"/>
  <c r="BZ1056" i="12" s="1"/>
  <c r="BX1078" i="12"/>
  <c r="BY1078" i="12" s="1"/>
  <c r="BZ1078" i="12" s="1"/>
  <c r="BL1027" i="12"/>
  <c r="BM1027" i="12" s="1"/>
  <c r="BN1027" i="12" s="1"/>
  <c r="BX1014" i="12"/>
  <c r="BY1014" i="12" s="1"/>
  <c r="BZ1014" i="12" s="1"/>
  <c r="CJ1016" i="12"/>
  <c r="CK1016" i="12" s="1"/>
  <c r="CL1016" i="12" s="1"/>
  <c r="CD1083" i="12"/>
  <c r="CE1083" i="12" s="1"/>
  <c r="CF1083" i="12" s="1"/>
  <c r="BF858" i="12"/>
  <c r="BG858" i="12" s="1"/>
  <c r="BH858" i="12" s="1"/>
  <c r="BL264" i="12"/>
  <c r="BM264" i="12" s="1"/>
  <c r="BN264" i="12" s="1"/>
  <c r="CP312" i="12"/>
  <c r="CQ312" i="12" s="1"/>
  <c r="CR312" i="12" s="1"/>
  <c r="CJ107" i="12"/>
  <c r="CK107" i="12" s="1"/>
  <c r="CL107" i="12" s="1"/>
  <c r="BF146" i="12"/>
  <c r="BG146" i="12" s="1"/>
  <c r="BH146" i="12" s="1"/>
  <c r="CJ36" i="12"/>
  <c r="CK36" i="12" s="1"/>
  <c r="CL36" i="12" s="1"/>
  <c r="CP132" i="12"/>
  <c r="CQ132" i="12" s="1"/>
  <c r="CR132" i="12" s="1"/>
  <c r="BX129" i="12"/>
  <c r="BY129" i="12" s="1"/>
  <c r="BZ129" i="12" s="1"/>
  <c r="BF122" i="12"/>
  <c r="BG122" i="12" s="1"/>
  <c r="BH122" i="12" s="1"/>
  <c r="CP157" i="12"/>
  <c r="CQ157" i="12" s="1"/>
  <c r="CR157" i="12" s="1"/>
  <c r="BR157" i="12"/>
  <c r="BS157" i="12" s="1"/>
  <c r="BT157" i="12" s="1"/>
  <c r="BL183" i="12"/>
  <c r="BM183" i="12" s="1"/>
  <c r="BN183" i="12" s="1"/>
  <c r="BL121" i="12"/>
  <c r="BM121" i="12" s="1"/>
  <c r="BN121" i="12" s="1"/>
  <c r="BL228" i="12"/>
  <c r="BM228" i="12" s="1"/>
  <c r="BN228" i="12" s="1"/>
  <c r="BF225" i="12"/>
  <c r="BG225" i="12" s="1"/>
  <c r="BH225" i="12" s="1"/>
  <c r="CD258" i="12"/>
  <c r="CE258" i="12" s="1"/>
  <c r="CF258" i="12" s="1"/>
  <c r="BL318" i="12"/>
  <c r="BM318" i="12" s="1"/>
  <c r="BN318" i="12" s="1"/>
  <c r="CD353" i="12"/>
  <c r="CE353" i="12" s="1"/>
  <c r="CF353" i="12" s="1"/>
  <c r="BR357" i="12"/>
  <c r="BS357" i="12" s="1"/>
  <c r="BT357" i="12" s="1"/>
  <c r="BF371" i="12"/>
  <c r="BG371" i="12" s="1"/>
  <c r="BH371" i="12" s="1"/>
  <c r="BR336" i="12"/>
  <c r="BS336" i="12" s="1"/>
  <c r="BT336" i="12" s="1"/>
  <c r="CD403" i="12"/>
  <c r="CE403" i="12" s="1"/>
  <c r="CF403" i="12" s="1"/>
  <c r="BX324" i="12"/>
  <c r="BY324" i="12" s="1"/>
  <c r="BZ324" i="12" s="1"/>
  <c r="BL458" i="12"/>
  <c r="BM458" i="12" s="1"/>
  <c r="BN458" i="12" s="1"/>
  <c r="CD411" i="12"/>
  <c r="CE411" i="12" s="1"/>
  <c r="CF411" i="12" s="1"/>
  <c r="BX430" i="12"/>
  <c r="BY430" i="12" s="1"/>
  <c r="BZ430" i="12" s="1"/>
  <c r="BX410" i="12"/>
  <c r="BY410" i="12" s="1"/>
  <c r="BZ410" i="12" s="1"/>
  <c r="BL557" i="12"/>
  <c r="BM557" i="12" s="1"/>
  <c r="BN557" i="12" s="1"/>
  <c r="CP551" i="12"/>
  <c r="CQ551" i="12" s="1"/>
  <c r="CR551" i="12" s="1"/>
  <c r="CD647" i="12"/>
  <c r="CE647" i="12" s="1"/>
  <c r="CF647" i="12" s="1"/>
  <c r="CP720" i="12"/>
  <c r="CQ720" i="12" s="1"/>
  <c r="CR720" i="12" s="1"/>
  <c r="BL648" i="12"/>
  <c r="BM648" i="12" s="1"/>
  <c r="BN648" i="12" s="1"/>
  <c r="BR724" i="12"/>
  <c r="BS724" i="12" s="1"/>
  <c r="BT724" i="12" s="1"/>
  <c r="BF749" i="12"/>
  <c r="BG749" i="12" s="1"/>
  <c r="BH749" i="12" s="1"/>
  <c r="CJ798" i="12"/>
  <c r="CK798" i="12" s="1"/>
  <c r="CL798" i="12" s="1"/>
  <c r="CD887" i="12"/>
  <c r="CE887" i="12" s="1"/>
  <c r="CF887" i="12" s="1"/>
  <c r="BF765" i="12"/>
  <c r="BG765" i="12" s="1"/>
  <c r="BH765" i="12" s="1"/>
  <c r="CJ771" i="12"/>
  <c r="CK771" i="12" s="1"/>
  <c r="CL771" i="12" s="1"/>
  <c r="BL941" i="12"/>
  <c r="BM941" i="12" s="1"/>
  <c r="BN941" i="12" s="1"/>
  <c r="BR882" i="12"/>
  <c r="BS882" i="12" s="1"/>
  <c r="BT882" i="12" s="1"/>
  <c r="CP805" i="12"/>
  <c r="CQ805" i="12" s="1"/>
  <c r="CR805" i="12" s="1"/>
  <c r="CD865" i="12"/>
  <c r="CE865" i="12" s="1"/>
  <c r="CF865" i="12" s="1"/>
  <c r="BR730" i="12"/>
  <c r="BS730" i="12" s="1"/>
  <c r="BT730" i="12" s="1"/>
  <c r="BR937" i="12"/>
  <c r="BS937" i="12" s="1"/>
  <c r="BT937" i="12" s="1"/>
  <c r="BR939" i="12"/>
  <c r="BS939" i="12" s="1"/>
  <c r="BT939" i="12" s="1"/>
  <c r="BR1047" i="12"/>
  <c r="BS1047" i="12" s="1"/>
  <c r="BT1047" i="12" s="1"/>
  <c r="BX1096" i="12"/>
  <c r="BY1096" i="12" s="1"/>
  <c r="BZ1096" i="12" s="1"/>
  <c r="CJ896" i="12"/>
  <c r="CK896" i="12" s="1"/>
  <c r="CL896" i="12" s="1"/>
  <c r="CD1107" i="12"/>
  <c r="CE1107" i="12" s="1"/>
  <c r="CF1107" i="12" s="1"/>
  <c r="BR1071" i="12"/>
  <c r="BS1071" i="12" s="1"/>
  <c r="BT1071" i="12" s="1"/>
  <c r="CD957" i="12"/>
  <c r="CE957" i="12" s="1"/>
  <c r="CF957" i="12" s="1"/>
  <c r="CD986" i="12"/>
  <c r="CE986" i="12" s="1"/>
  <c r="CF986" i="12" s="1"/>
  <c r="BL250" i="12"/>
  <c r="BM250" i="12" s="1"/>
  <c r="BN250" i="12" s="1"/>
  <c r="CP314" i="12"/>
  <c r="CQ314" i="12" s="1"/>
  <c r="CR314" i="12" s="1"/>
  <c r="BL559" i="12"/>
  <c r="BM559" i="12" s="1"/>
  <c r="BN559" i="12" s="1"/>
  <c r="CP619" i="12"/>
  <c r="CQ619" i="12" s="1"/>
  <c r="CR619" i="12" s="1"/>
  <c r="CP27" i="12"/>
  <c r="CQ27" i="12" s="1"/>
  <c r="CR27" i="12" s="1"/>
  <c r="BR69" i="12"/>
  <c r="BS69" i="12" s="1"/>
  <c r="BT69" i="12" s="1"/>
  <c r="BX265" i="12"/>
  <c r="BY265" i="12" s="1"/>
  <c r="BZ265" i="12" s="1"/>
  <c r="BX389" i="12"/>
  <c r="BY389" i="12" s="1"/>
  <c r="BZ389" i="12" s="1"/>
  <c r="BL107" i="12"/>
  <c r="BM107" i="12" s="1"/>
  <c r="BN107" i="12" s="1"/>
  <c r="BX226" i="12"/>
  <c r="BY226" i="12" s="1"/>
  <c r="BZ226" i="12" s="1"/>
  <c r="CP144" i="12"/>
  <c r="CQ144" i="12" s="1"/>
  <c r="CR144" i="12" s="1"/>
  <c r="CJ100" i="12"/>
  <c r="CK100" i="12" s="1"/>
  <c r="CL100" i="12" s="1"/>
  <c r="BX174" i="12"/>
  <c r="BY174" i="12" s="1"/>
  <c r="BZ174" i="12" s="1"/>
  <c r="BR113" i="12"/>
  <c r="BS113" i="12" s="1"/>
  <c r="BT113" i="12" s="1"/>
  <c r="CJ224" i="12"/>
  <c r="CK224" i="12" s="1"/>
  <c r="CL224" i="12" s="1"/>
  <c r="BF249" i="12"/>
  <c r="BG249" i="12" s="1"/>
  <c r="BH249" i="12" s="1"/>
  <c r="BX282" i="12"/>
  <c r="BY282" i="12" s="1"/>
  <c r="BZ282" i="12" s="1"/>
  <c r="CJ361" i="12"/>
  <c r="CK361" i="12" s="1"/>
  <c r="CL361" i="12" s="1"/>
  <c r="BF403" i="12"/>
  <c r="BG403" i="12" s="1"/>
  <c r="BH403" i="12" s="1"/>
  <c r="BF411" i="12"/>
  <c r="BG411" i="12" s="1"/>
  <c r="BH411" i="12" s="1"/>
  <c r="CD482" i="12"/>
  <c r="CE482" i="12" s="1"/>
  <c r="CF482" i="12" s="1"/>
  <c r="CP397" i="12"/>
  <c r="CQ397" i="12" s="1"/>
  <c r="CR397" i="12" s="1"/>
  <c r="CD476" i="12"/>
  <c r="CE476" i="12" s="1"/>
  <c r="CF476" i="12" s="1"/>
  <c r="CP501" i="12"/>
  <c r="CQ501" i="12" s="1"/>
  <c r="CR501" i="12" s="1"/>
  <c r="CJ494" i="12"/>
  <c r="CK494" i="12" s="1"/>
  <c r="CL494" i="12" s="1"/>
  <c r="CP565" i="12"/>
  <c r="CQ565" i="12" s="1"/>
  <c r="CR565" i="12" s="1"/>
  <c r="BR623" i="12"/>
  <c r="BS623" i="12" s="1"/>
  <c r="BT623" i="12" s="1"/>
  <c r="BL636" i="12"/>
  <c r="BM636" i="12" s="1"/>
  <c r="BN636" i="12" s="1"/>
  <c r="BX607" i="12"/>
  <c r="BY607" i="12" s="1"/>
  <c r="BZ607" i="12" s="1"/>
  <c r="CJ622" i="12"/>
  <c r="CK622" i="12" s="1"/>
  <c r="CL622" i="12" s="1"/>
  <c r="BR571" i="12"/>
  <c r="BS571" i="12" s="1"/>
  <c r="BT571" i="12" s="1"/>
  <c r="CP692" i="12"/>
  <c r="CQ692" i="12" s="1"/>
  <c r="CR692" i="12" s="1"/>
  <c r="BR720" i="12"/>
  <c r="BS720" i="12" s="1"/>
  <c r="BT720" i="12" s="1"/>
  <c r="BF714" i="12"/>
  <c r="BG714" i="12" s="1"/>
  <c r="BH714" i="12" s="1"/>
  <c r="CJ581" i="12"/>
  <c r="CK581" i="12" s="1"/>
  <c r="CL581" i="12" s="1"/>
  <c r="BL779" i="12"/>
  <c r="BM779" i="12" s="1"/>
  <c r="BN779" i="12" s="1"/>
  <c r="CJ837" i="12"/>
  <c r="CK837" i="12" s="1"/>
  <c r="CL837" i="12" s="1"/>
  <c r="CJ938" i="12"/>
  <c r="CK938" i="12" s="1"/>
  <c r="CL938" i="12" s="1"/>
  <c r="BF59" i="12"/>
  <c r="BG59" i="12" s="1"/>
  <c r="BH59" i="12" s="1"/>
  <c r="CD470" i="12"/>
  <c r="CE470" i="12" s="1"/>
  <c r="CF470" i="12" s="1"/>
  <c r="CP243" i="12"/>
  <c r="CQ243" i="12" s="1"/>
  <c r="CR243" i="12" s="1"/>
  <c r="BL521" i="12"/>
  <c r="BM521" i="12" s="1"/>
  <c r="BN521" i="12" s="1"/>
  <c r="BX218" i="12"/>
  <c r="BY218" i="12" s="1"/>
  <c r="BZ218" i="12" s="1"/>
  <c r="CP590" i="12"/>
  <c r="CQ590" i="12" s="1"/>
  <c r="CR590" i="12" s="1"/>
  <c r="BL823" i="12"/>
  <c r="BM823" i="12" s="1"/>
  <c r="BN823" i="12" s="1"/>
  <c r="CJ1056" i="12"/>
  <c r="CK1056" i="12" s="1"/>
  <c r="CL1056" i="12" s="1"/>
  <c r="BR1115" i="12"/>
  <c r="BS1115" i="12" s="1"/>
  <c r="BT1115" i="12" s="1"/>
  <c r="BR1079" i="12"/>
  <c r="BS1079" i="12" s="1"/>
  <c r="BT1079" i="12" s="1"/>
  <c r="BX1046" i="12"/>
  <c r="BY1046" i="12" s="1"/>
  <c r="BZ1046" i="12" s="1"/>
  <c r="BX858" i="12"/>
  <c r="BY858" i="12" s="1"/>
  <c r="BZ858" i="12" s="1"/>
  <c r="BL1018" i="12"/>
  <c r="BM1018" i="12" s="1"/>
  <c r="BN1018" i="12" s="1"/>
  <c r="BX1036" i="12"/>
  <c r="BY1036" i="12" s="1"/>
  <c r="BZ1036" i="12" s="1"/>
  <c r="BL563" i="12"/>
  <c r="BM563" i="12" s="1"/>
  <c r="BN563" i="12" s="1"/>
  <c r="CJ634" i="12"/>
  <c r="CK634" i="12" s="1"/>
  <c r="CL634" i="12" s="1"/>
  <c r="CD884" i="12"/>
  <c r="CE884" i="12" s="1"/>
  <c r="CF884" i="12" s="1"/>
  <c r="CJ670" i="12"/>
  <c r="CK670" i="12" s="1"/>
  <c r="CL670" i="12" s="1"/>
  <c r="BX845" i="12"/>
  <c r="BY845" i="12" s="1"/>
  <c r="BZ845" i="12" s="1"/>
  <c r="CJ885" i="12"/>
  <c r="CK885" i="12" s="1"/>
  <c r="CL885" i="12" s="1"/>
  <c r="BR766" i="12"/>
  <c r="BS766" i="12" s="1"/>
  <c r="BT766" i="12" s="1"/>
  <c r="CJ851" i="12"/>
  <c r="CK851" i="12" s="1"/>
  <c r="CL851" i="12" s="1"/>
  <c r="CJ769" i="12"/>
  <c r="CK769" i="12" s="1"/>
  <c r="CL769" i="12" s="1"/>
  <c r="CP900" i="12"/>
  <c r="CQ900" i="12" s="1"/>
  <c r="CR900" i="12" s="1"/>
  <c r="BX973" i="12"/>
  <c r="BY973" i="12" s="1"/>
  <c r="BZ973" i="12" s="1"/>
  <c r="CJ861" i="12"/>
  <c r="CK861" i="12" s="1"/>
  <c r="CL861" i="12" s="1"/>
  <c r="BF1047" i="12"/>
  <c r="BG1047" i="12" s="1"/>
  <c r="BH1047" i="12" s="1"/>
  <c r="CJ1096" i="12"/>
  <c r="CK1096" i="12" s="1"/>
  <c r="CL1096" i="12" s="1"/>
  <c r="CJ1071" i="12"/>
  <c r="CK1071" i="12" s="1"/>
  <c r="CL1071" i="12" s="1"/>
  <c r="CP843" i="12"/>
  <c r="CQ843" i="12" s="1"/>
  <c r="CR843" i="12" s="1"/>
  <c r="CP1067" i="12"/>
  <c r="CQ1067" i="12" s="1"/>
  <c r="CR1067" i="12" s="1"/>
  <c r="BL1032" i="12"/>
  <c r="BM1032" i="12" s="1"/>
  <c r="BN1032" i="12" s="1"/>
  <c r="BL991" i="12"/>
  <c r="BM991" i="12" s="1"/>
  <c r="BN991" i="12" s="1"/>
  <c r="BR330" i="12"/>
  <c r="BS330" i="12" s="1"/>
  <c r="BT330" i="12" s="1"/>
  <c r="BF288" i="12"/>
  <c r="BG288" i="12" s="1"/>
  <c r="BH288" i="12" s="1"/>
  <c r="CD599" i="12"/>
  <c r="CE599" i="12" s="1"/>
  <c r="CF599" i="12" s="1"/>
  <c r="BX834" i="12"/>
  <c r="BY834" i="12" s="1"/>
  <c r="BZ834" i="12" s="1"/>
  <c r="CP834" i="12"/>
  <c r="CQ834" i="12" s="1"/>
  <c r="CR834" i="12" s="1"/>
  <c r="CD774" i="12"/>
  <c r="CE774" i="12" s="1"/>
  <c r="CF774" i="12" s="1"/>
  <c r="CJ285" i="12"/>
  <c r="CK285" i="12" s="1"/>
  <c r="CL285" i="12" s="1"/>
  <c r="BL406" i="12"/>
  <c r="BM406" i="12" s="1"/>
  <c r="BN406" i="12" s="1"/>
  <c r="BX123" i="12"/>
  <c r="BY123" i="12" s="1"/>
  <c r="BZ123" i="12" s="1"/>
  <c r="CP175" i="12"/>
  <c r="CQ175" i="12" s="1"/>
  <c r="CR175" i="12" s="1"/>
  <c r="BF224" i="12"/>
  <c r="BG224" i="12" s="1"/>
  <c r="BH224" i="12" s="1"/>
  <c r="CJ321" i="12"/>
  <c r="CK321" i="12" s="1"/>
  <c r="CL321" i="12" s="1"/>
  <c r="CJ400" i="12"/>
  <c r="CK400" i="12" s="1"/>
  <c r="CL400" i="12" s="1"/>
  <c r="CP252" i="12"/>
  <c r="CQ252" i="12" s="1"/>
  <c r="CR252" i="12" s="1"/>
  <c r="CP278" i="12"/>
  <c r="CQ278" i="12" s="1"/>
  <c r="CR278" i="12" s="1"/>
  <c r="CD371" i="12"/>
  <c r="CE371" i="12" s="1"/>
  <c r="CF371" i="12" s="1"/>
  <c r="CJ324" i="12"/>
  <c r="CK324" i="12" s="1"/>
  <c r="CL324" i="12" s="1"/>
  <c r="CD406" i="12"/>
  <c r="CE406" i="12" s="1"/>
  <c r="CF406" i="12" s="1"/>
  <c r="CP401" i="12"/>
  <c r="CQ401" i="12" s="1"/>
  <c r="CR401" i="12" s="1"/>
  <c r="CD428" i="12"/>
  <c r="CE428" i="12" s="1"/>
  <c r="CF428" i="12" s="1"/>
  <c r="CJ487" i="12"/>
  <c r="CK487" i="12" s="1"/>
  <c r="CL487" i="12" s="1"/>
  <c r="CD490" i="12"/>
  <c r="CE490" i="12" s="1"/>
  <c r="CF490" i="12" s="1"/>
  <c r="BF410" i="12"/>
  <c r="BG410" i="12" s="1"/>
  <c r="BH410" i="12" s="1"/>
  <c r="BL567" i="12"/>
  <c r="BM567" i="12" s="1"/>
  <c r="BN567" i="12" s="1"/>
  <c r="BR505" i="12"/>
  <c r="BS505" i="12" s="1"/>
  <c r="BT505" i="12" s="1"/>
  <c r="BF579" i="12"/>
  <c r="BG579" i="12" s="1"/>
  <c r="BH579" i="12" s="1"/>
  <c r="CD436" i="12"/>
  <c r="CE436" i="12" s="1"/>
  <c r="CF436" i="12" s="1"/>
  <c r="BR531" i="12"/>
  <c r="BS531" i="12" s="1"/>
  <c r="BT531" i="12" s="1"/>
  <c r="CP529" i="12"/>
  <c r="CQ529" i="12" s="1"/>
  <c r="CR529" i="12" s="1"/>
  <c r="CD634" i="12"/>
  <c r="CE634" i="12" s="1"/>
  <c r="CF634" i="12" s="1"/>
  <c r="CD614" i="12"/>
  <c r="CE614" i="12" s="1"/>
  <c r="CF614" i="12" s="1"/>
  <c r="BL663" i="12"/>
  <c r="BM663" i="12" s="1"/>
  <c r="BN663" i="12" s="1"/>
  <c r="BR734" i="12"/>
  <c r="BS734" i="12" s="1"/>
  <c r="BT734" i="12" s="1"/>
  <c r="BL694" i="12"/>
  <c r="BM694" i="12" s="1"/>
  <c r="BN694" i="12" s="1"/>
  <c r="BX632" i="12"/>
  <c r="BY632" i="12" s="1"/>
  <c r="BZ632" i="12" s="1"/>
  <c r="CP704" i="12"/>
  <c r="CQ704" i="12" s="1"/>
  <c r="CR704" i="12" s="1"/>
  <c r="BX681" i="12"/>
  <c r="BY681" i="12" s="1"/>
  <c r="BZ681" i="12" s="1"/>
  <c r="BR749" i="12"/>
  <c r="BS749" i="12" s="1"/>
  <c r="BT749" i="12" s="1"/>
  <c r="CP822" i="12"/>
  <c r="CQ822" i="12" s="1"/>
  <c r="CR822" i="12" s="1"/>
  <c r="CD810" i="12"/>
  <c r="CE810" i="12" s="1"/>
  <c r="CF810" i="12" s="1"/>
  <c r="BL874" i="12"/>
  <c r="BM874" i="12" s="1"/>
  <c r="BN874" i="12" s="1"/>
  <c r="BR793" i="12"/>
  <c r="BS793" i="12" s="1"/>
  <c r="BT793" i="12" s="1"/>
  <c r="BX849" i="12"/>
  <c r="BY849" i="12" s="1"/>
  <c r="BZ849" i="12" s="1"/>
  <c r="BF854" i="12"/>
  <c r="BG854" i="12" s="1"/>
  <c r="BH854" i="12" s="1"/>
  <c r="BL827" i="12"/>
  <c r="BM827" i="12" s="1"/>
  <c r="BN827" i="12" s="1"/>
  <c r="CD953" i="12"/>
  <c r="CE953" i="12" s="1"/>
  <c r="CF953" i="12" s="1"/>
  <c r="BR999" i="12"/>
  <c r="BS999" i="12" s="1"/>
  <c r="BT999" i="12" s="1"/>
  <c r="CP882" i="12"/>
  <c r="CQ882" i="12" s="1"/>
  <c r="CR882" i="12" s="1"/>
  <c r="CD981" i="12"/>
  <c r="CE981" i="12" s="1"/>
  <c r="CF981" i="12" s="1"/>
  <c r="BL1123" i="12"/>
  <c r="BM1123" i="12" s="1"/>
  <c r="BN1123" i="12" s="1"/>
  <c r="BX1100" i="12"/>
  <c r="BY1100" i="12" s="1"/>
  <c r="BZ1100" i="12" s="1"/>
  <c r="CD1099" i="12"/>
  <c r="CE1099" i="12" s="1"/>
  <c r="CF1099" i="12" s="1"/>
  <c r="CJ1074" i="12"/>
  <c r="CK1074" i="12" s="1"/>
  <c r="CL1074" i="12" s="1"/>
  <c r="CP598" i="12"/>
  <c r="CQ598" i="12" s="1"/>
  <c r="CR598" i="12" s="1"/>
  <c r="BR1023" i="12"/>
  <c r="BS1023" i="12" s="1"/>
  <c r="BT1023" i="12" s="1"/>
  <c r="CD1102" i="12"/>
  <c r="CE1102" i="12" s="1"/>
  <c r="CF1102" i="12" s="1"/>
  <c r="CP23" i="12"/>
  <c r="CQ23" i="12" s="1"/>
  <c r="CR23" i="12" s="1"/>
  <c r="CJ230" i="12"/>
  <c r="CK230" i="12" s="1"/>
  <c r="CL230" i="12" s="1"/>
  <c r="CP464" i="12"/>
  <c r="CQ464" i="12" s="1"/>
  <c r="CR464" i="12" s="1"/>
  <c r="BF551" i="12"/>
  <c r="BG551" i="12" s="1"/>
  <c r="BH551" i="12" s="1"/>
  <c r="CP639" i="12"/>
  <c r="CQ639" i="12" s="1"/>
  <c r="CR639" i="12" s="1"/>
  <c r="BL700" i="12"/>
  <c r="BM700" i="12" s="1"/>
  <c r="BN700" i="12" s="1"/>
  <c r="CJ793" i="12"/>
  <c r="CK793" i="12" s="1"/>
  <c r="CL793" i="12" s="1"/>
  <c r="CJ13" i="12"/>
  <c r="CK13" i="12" s="1"/>
  <c r="CL13" i="12" s="1"/>
  <c r="BR190" i="12"/>
  <c r="BS190" i="12" s="1"/>
  <c r="BT190" i="12" s="1"/>
  <c r="BX349" i="12"/>
  <c r="BY349" i="12" s="1"/>
  <c r="BZ349" i="12" s="1"/>
  <c r="CJ35" i="12"/>
  <c r="CK35" i="12" s="1"/>
  <c r="CL35" i="12" s="1"/>
  <c r="BL82" i="12"/>
  <c r="BM82" i="12" s="1"/>
  <c r="BN82" i="12" s="1"/>
  <c r="BR167" i="12"/>
  <c r="BS167" i="12" s="1"/>
  <c r="BT167" i="12" s="1"/>
  <c r="CP174" i="12"/>
  <c r="CQ174" i="12" s="1"/>
  <c r="CR174" i="12" s="1"/>
  <c r="CP170" i="12"/>
  <c r="CQ170" i="12" s="1"/>
  <c r="CR170" i="12" s="1"/>
  <c r="CP122" i="12"/>
  <c r="CQ122" i="12" s="1"/>
  <c r="CR122" i="12" s="1"/>
  <c r="CD179" i="12"/>
  <c r="CE179" i="12" s="1"/>
  <c r="CF179" i="12" s="1"/>
  <c r="BL210" i="12"/>
  <c r="BM210" i="12" s="1"/>
  <c r="BN210" i="12" s="1"/>
  <c r="BL240" i="12"/>
  <c r="BM240" i="12" s="1"/>
  <c r="BN240" i="12" s="1"/>
  <c r="BL266" i="12"/>
  <c r="BM266" i="12" s="1"/>
  <c r="BN266" i="12" s="1"/>
  <c r="CD257" i="12"/>
  <c r="CE257" i="12" s="1"/>
  <c r="CF257" i="12" s="1"/>
  <c r="BF284" i="12"/>
  <c r="BG284" i="12" s="1"/>
  <c r="BH284" i="12" s="1"/>
  <c r="CD395" i="12"/>
  <c r="CE395" i="12" s="1"/>
  <c r="CF395" i="12" s="1"/>
  <c r="CJ367" i="12"/>
  <c r="CK367" i="12" s="1"/>
  <c r="CL367" i="12" s="1"/>
  <c r="BL352" i="12"/>
  <c r="BM352" i="12" s="1"/>
  <c r="BN352" i="12" s="1"/>
  <c r="CD414" i="12"/>
  <c r="CE414" i="12" s="1"/>
  <c r="CF414" i="12" s="1"/>
  <c r="CJ414" i="12"/>
  <c r="CK414" i="12" s="1"/>
  <c r="CL414" i="12" s="1"/>
  <c r="CJ466" i="12"/>
  <c r="CK466" i="12" s="1"/>
  <c r="CL466" i="12" s="1"/>
  <c r="BX567" i="12"/>
  <c r="BY567" i="12" s="1"/>
  <c r="BZ567" i="12" s="1"/>
  <c r="CP638" i="12"/>
  <c r="CQ638" i="12" s="1"/>
  <c r="CR638" i="12" s="1"/>
  <c r="CJ642" i="12"/>
  <c r="CK642" i="12" s="1"/>
  <c r="CL642" i="12" s="1"/>
  <c r="BX604" i="12"/>
  <c r="BY604" i="12" s="1"/>
  <c r="BZ604" i="12" s="1"/>
  <c r="CD663" i="12"/>
  <c r="CE663" i="12" s="1"/>
  <c r="CF663" i="12" s="1"/>
  <c r="BL737" i="12"/>
  <c r="BM737" i="12" s="1"/>
  <c r="BN737" i="12" s="1"/>
  <c r="CD714" i="12"/>
  <c r="CE714" i="12" s="1"/>
  <c r="CF714" i="12" s="1"/>
  <c r="BR704" i="12"/>
  <c r="BS704" i="12" s="1"/>
  <c r="BT704" i="12" s="1"/>
  <c r="BR658" i="12"/>
  <c r="BS658" i="12" s="1"/>
  <c r="BT658" i="12" s="1"/>
  <c r="BR822" i="12"/>
  <c r="BS822" i="12" s="1"/>
  <c r="BT822" i="12" s="1"/>
  <c r="CP890" i="12"/>
  <c r="CQ890" i="12" s="1"/>
  <c r="CR890" i="12" s="1"/>
  <c r="CD826" i="12"/>
  <c r="CE826" i="12" s="1"/>
  <c r="CF826" i="12" s="1"/>
  <c r="CJ849" i="12"/>
  <c r="CK849" i="12" s="1"/>
  <c r="CL849" i="12" s="1"/>
  <c r="CD795" i="12"/>
  <c r="CE795" i="12" s="1"/>
  <c r="CF795" i="12" s="1"/>
  <c r="CP854" i="12"/>
  <c r="CQ854" i="12" s="1"/>
  <c r="CR854" i="12" s="1"/>
  <c r="BX851" i="12"/>
  <c r="BY851" i="12" s="1"/>
  <c r="BZ851" i="12" s="1"/>
  <c r="BF997" i="12"/>
  <c r="BG997" i="12" s="1"/>
  <c r="BH997" i="12" s="1"/>
  <c r="CP901" i="12"/>
  <c r="CQ901" i="12" s="1"/>
  <c r="CR901" i="12" s="1"/>
  <c r="CD1029" i="12"/>
  <c r="CE1029" i="12" s="1"/>
  <c r="CF1029" i="12" s="1"/>
  <c r="BF981" i="12"/>
  <c r="BG981" i="12" s="1"/>
  <c r="BH981" i="12" s="1"/>
  <c r="CD1066" i="12"/>
  <c r="CE1066" i="12" s="1"/>
  <c r="CF1066" i="12" s="1"/>
  <c r="BL1007" i="12"/>
  <c r="BM1007" i="12" s="1"/>
  <c r="BN1007" i="12" s="1"/>
  <c r="BR949" i="12"/>
  <c r="BS949" i="12" s="1"/>
  <c r="BT949" i="12" s="1"/>
  <c r="BL92" i="12"/>
  <c r="BM92" i="12" s="1"/>
  <c r="BN92" i="12" s="1"/>
  <c r="BF200" i="12"/>
  <c r="BG200" i="12" s="1"/>
  <c r="BH200" i="12" s="1"/>
  <c r="BR35" i="12"/>
  <c r="BS35" i="12" s="1"/>
  <c r="BT35" i="12" s="1"/>
  <c r="CJ170" i="12"/>
  <c r="CK170" i="12" s="1"/>
  <c r="CL170" i="12" s="1"/>
  <c r="BL17" i="12"/>
  <c r="BM17" i="12" s="1"/>
  <c r="BN17" i="12" s="1"/>
  <c r="CD595" i="12"/>
  <c r="CE595" i="12" s="1"/>
  <c r="CF595" i="12" s="1"/>
  <c r="CJ995" i="12"/>
  <c r="CK995" i="12" s="1"/>
  <c r="CL995" i="12" s="1"/>
  <c r="BF931" i="12"/>
  <c r="BG931" i="12" s="1"/>
  <c r="BH931" i="12" s="1"/>
  <c r="BF1001" i="12"/>
  <c r="BG1001" i="12" s="1"/>
  <c r="BH1001" i="12" s="1"/>
  <c r="CJ886" i="12"/>
  <c r="CK886" i="12" s="1"/>
  <c r="CL886" i="12" s="1"/>
  <c r="BR598" i="12"/>
  <c r="BS598" i="12" s="1"/>
  <c r="BT598" i="12" s="1"/>
  <c r="CP490" i="12"/>
  <c r="CQ490" i="12" s="1"/>
  <c r="CR490" i="12" s="1"/>
  <c r="BR483" i="12"/>
  <c r="BS483" i="12" s="1"/>
  <c r="BT483" i="12" s="1"/>
  <c r="CP561" i="12"/>
  <c r="CQ561" i="12" s="1"/>
  <c r="CR561" i="12" s="1"/>
  <c r="CJ594" i="12"/>
  <c r="CK594" i="12" s="1"/>
  <c r="CL594" i="12" s="1"/>
  <c r="BR614" i="12"/>
  <c r="BS614" i="12" s="1"/>
  <c r="BT614" i="12" s="1"/>
  <c r="CJ549" i="12"/>
  <c r="CK549" i="12" s="1"/>
  <c r="CL549" i="12" s="1"/>
  <c r="BR627" i="12"/>
  <c r="BS627" i="12" s="1"/>
  <c r="BT627" i="12" s="1"/>
  <c r="CP733" i="12"/>
  <c r="CQ733" i="12" s="1"/>
  <c r="CR733" i="12" s="1"/>
  <c r="CD729" i="12"/>
  <c r="CE729" i="12" s="1"/>
  <c r="CF729" i="12" s="1"/>
  <c r="BR782" i="12"/>
  <c r="BS782" i="12" s="1"/>
  <c r="BT782" i="12" s="1"/>
  <c r="CP798" i="12"/>
  <c r="CQ798" i="12" s="1"/>
  <c r="CR798" i="12" s="1"/>
  <c r="CD975" i="12"/>
  <c r="CE975" i="12" s="1"/>
  <c r="CF975" i="12" s="1"/>
  <c r="CD1089" i="12"/>
  <c r="CE1089" i="12" s="1"/>
  <c r="CF1089" i="12" s="1"/>
  <c r="BF797" i="12"/>
  <c r="BG797" i="12" s="1"/>
  <c r="BH797" i="12" s="1"/>
  <c r="CD1020" i="12"/>
  <c r="CE1020" i="12" s="1"/>
  <c r="CF1020" i="12" s="1"/>
  <c r="BR1119" i="12"/>
  <c r="BS1119" i="12" s="1"/>
  <c r="BT1119" i="12" s="1"/>
  <c r="CP957" i="12"/>
  <c r="CQ957" i="12" s="1"/>
  <c r="CR957" i="12" s="1"/>
  <c r="CD1090" i="12"/>
  <c r="CE1090" i="12" s="1"/>
  <c r="CF1090" i="12" s="1"/>
  <c r="BF359" i="12"/>
  <c r="BG359" i="12" s="1"/>
  <c r="BH359" i="12" s="1"/>
  <c r="CD492" i="12"/>
  <c r="CE492" i="12" s="1"/>
  <c r="CF492" i="12" s="1"/>
  <c r="CJ611" i="12"/>
  <c r="CK611" i="12" s="1"/>
  <c r="CL611" i="12" s="1"/>
  <c r="CJ628" i="12"/>
  <c r="CK628" i="12" s="1"/>
  <c r="CL628" i="12" s="1"/>
  <c r="BL728" i="12"/>
  <c r="BM728" i="12" s="1"/>
  <c r="BN728" i="12" s="1"/>
  <c r="BR898" i="12"/>
  <c r="BS898" i="12" s="1"/>
  <c r="BT898" i="12" s="1"/>
  <c r="BR56" i="12"/>
  <c r="BS56" i="12" s="1"/>
  <c r="BT56" i="12" s="1"/>
  <c r="BL278" i="12"/>
  <c r="BM278" i="12" s="1"/>
  <c r="BN278" i="12" s="1"/>
  <c r="CJ210" i="12"/>
  <c r="CK210" i="12" s="1"/>
  <c r="CL210" i="12" s="1"/>
  <c r="CJ264" i="12"/>
  <c r="CK264" i="12" s="1"/>
  <c r="CL264" i="12" s="1"/>
  <c r="BL334" i="12"/>
  <c r="BM334" i="12" s="1"/>
  <c r="BN334" i="12" s="1"/>
  <c r="BR282" i="12"/>
  <c r="BS282" i="12" s="1"/>
  <c r="BT282" i="12" s="1"/>
  <c r="CP346" i="12"/>
  <c r="CQ346" i="12" s="1"/>
  <c r="CR346" i="12" s="1"/>
  <c r="BL340" i="12"/>
  <c r="BM340" i="12" s="1"/>
  <c r="BN340" i="12" s="1"/>
  <c r="CJ304" i="12"/>
  <c r="CK304" i="12" s="1"/>
  <c r="CL304" i="12" s="1"/>
  <c r="BR402" i="12"/>
  <c r="BS402" i="12" s="1"/>
  <c r="BT402" i="12" s="1"/>
  <c r="CP373" i="12"/>
  <c r="CQ373" i="12" s="1"/>
  <c r="CR373" i="12" s="1"/>
  <c r="BF468" i="12"/>
  <c r="BG468" i="12" s="1"/>
  <c r="BH468" i="12" s="1"/>
  <c r="BF483" i="12"/>
  <c r="BG483" i="12" s="1"/>
  <c r="BH483" i="12" s="1"/>
  <c r="BL578" i="12"/>
  <c r="BM578" i="12" s="1"/>
  <c r="BN578" i="12" s="1"/>
  <c r="BR638" i="12"/>
  <c r="BS638" i="12" s="1"/>
  <c r="BT638" i="12" s="1"/>
  <c r="BX656" i="12"/>
  <c r="BY656" i="12" s="1"/>
  <c r="BZ656" i="12" s="1"/>
  <c r="CD752" i="12"/>
  <c r="CE752" i="12" s="1"/>
  <c r="CF752" i="12" s="1"/>
  <c r="CJ778" i="12"/>
  <c r="CK778" i="12" s="1"/>
  <c r="CL778" i="12" s="1"/>
  <c r="CP885" i="12"/>
  <c r="CQ885" i="12" s="1"/>
  <c r="CR885" i="12" s="1"/>
  <c r="BX773" i="12"/>
  <c r="BY773" i="12" s="1"/>
  <c r="BZ773" i="12" s="1"/>
  <c r="CJ829" i="12"/>
  <c r="CK829" i="12" s="1"/>
  <c r="CL829" i="12" s="1"/>
  <c r="BR712" i="12"/>
  <c r="BS712" i="12" s="1"/>
  <c r="BT712" i="12" s="1"/>
  <c r="CP814" i="12"/>
  <c r="CQ814" i="12" s="1"/>
  <c r="CR814" i="12" s="1"/>
  <c r="CD1025" i="12"/>
  <c r="CE1025" i="12" s="1"/>
  <c r="CF1025" i="12" s="1"/>
  <c r="CP979" i="12"/>
  <c r="CQ979" i="12" s="1"/>
  <c r="CR979" i="12" s="1"/>
  <c r="BL879" i="12"/>
  <c r="BM879" i="12" s="1"/>
  <c r="BN879" i="12" s="1"/>
  <c r="BX863" i="12"/>
  <c r="BY863" i="12" s="1"/>
  <c r="BZ863" i="12" s="1"/>
  <c r="BX791" i="12"/>
  <c r="BY791" i="12" s="1"/>
  <c r="BZ791" i="12" s="1"/>
  <c r="CP998" i="12"/>
  <c r="CQ998" i="12" s="1"/>
  <c r="CR998" i="12" s="1"/>
  <c r="CP1050" i="12"/>
  <c r="CQ1050" i="12" s="1"/>
  <c r="CR1050" i="12" s="1"/>
  <c r="CJ1110" i="12"/>
  <c r="CK1110" i="12" s="1"/>
  <c r="CL1110" i="12" s="1"/>
  <c r="CP939" i="12"/>
  <c r="CQ939" i="12" s="1"/>
  <c r="CR939" i="12" s="1"/>
  <c r="BF969" i="12"/>
  <c r="BG969" i="12" s="1"/>
  <c r="BH969" i="12" s="1"/>
  <c r="BX1043" i="12"/>
  <c r="BY1043" i="12" s="1"/>
  <c r="BZ1043" i="12" s="1"/>
  <c r="CD976" i="12"/>
  <c r="CE976" i="12" s="1"/>
  <c r="CF976" i="12" s="1"/>
  <c r="BR957" i="12"/>
  <c r="BS957" i="12" s="1"/>
  <c r="BT957" i="12" s="1"/>
  <c r="BL212" i="12"/>
  <c r="BM212" i="12" s="1"/>
  <c r="BN212" i="12" s="1"/>
  <c r="CD355" i="12"/>
  <c r="CE355" i="12" s="1"/>
  <c r="CF355" i="12" s="1"/>
  <c r="CD375" i="12"/>
  <c r="CE375" i="12" s="1"/>
  <c r="CF375" i="12" s="1"/>
  <c r="CP655" i="12"/>
  <c r="CQ655" i="12" s="1"/>
  <c r="CR655" i="12" s="1"/>
  <c r="BX90" i="12"/>
  <c r="BY90" i="12" s="1"/>
  <c r="BZ90" i="12" s="1"/>
  <c r="CJ396" i="12"/>
  <c r="CK396" i="12" s="1"/>
  <c r="CL396" i="12" s="1"/>
  <c r="BF373" i="12"/>
  <c r="BG373" i="12" s="1"/>
  <c r="BH373" i="12" s="1"/>
  <c r="CD114" i="12"/>
  <c r="CE114" i="12" s="1"/>
  <c r="CF114" i="12" s="1"/>
  <c r="CD183" i="12"/>
  <c r="CE183" i="12" s="1"/>
  <c r="CF183" i="12" s="1"/>
  <c r="CP151" i="12"/>
  <c r="CQ151" i="12" s="1"/>
  <c r="CR151" i="12" s="1"/>
  <c r="BX172" i="12"/>
  <c r="BY172" i="12" s="1"/>
  <c r="BZ172" i="12" s="1"/>
  <c r="CJ205" i="12"/>
  <c r="CK205" i="12" s="1"/>
  <c r="CL205" i="12" s="1"/>
  <c r="BL197" i="12"/>
  <c r="BM197" i="12" s="1"/>
  <c r="BN197" i="12" s="1"/>
  <c r="BX178" i="12"/>
  <c r="BY178" i="12" s="1"/>
  <c r="BZ178" i="12" s="1"/>
  <c r="BR242" i="12"/>
  <c r="BS242" i="12" s="1"/>
  <c r="BT242" i="12" s="1"/>
  <c r="BR212" i="12"/>
  <c r="BS212" i="12" s="1"/>
  <c r="BT212" i="12" s="1"/>
  <c r="CD229" i="12"/>
  <c r="CE229" i="12" s="1"/>
  <c r="CF229" i="12" s="1"/>
  <c r="BX250" i="12"/>
  <c r="BY250" i="12" s="1"/>
  <c r="BZ250" i="12" s="1"/>
  <c r="BR243" i="12"/>
  <c r="BS243" i="12" s="1"/>
  <c r="BT243" i="12" s="1"/>
  <c r="CD269" i="12"/>
  <c r="CE269" i="12" s="1"/>
  <c r="CF269" i="12" s="1"/>
  <c r="BR344" i="12"/>
  <c r="BS344" i="12" s="1"/>
  <c r="BT344" i="12" s="1"/>
  <c r="CP316" i="12"/>
  <c r="CQ316" i="12" s="1"/>
  <c r="CR316" i="12" s="1"/>
  <c r="CP276" i="12"/>
  <c r="CQ276" i="12" s="1"/>
  <c r="CR276" i="12" s="1"/>
  <c r="CJ357" i="12"/>
  <c r="CK357" i="12" s="1"/>
  <c r="CL357" i="12" s="1"/>
  <c r="BR361" i="12"/>
  <c r="BS361" i="12" s="1"/>
  <c r="BT361" i="12" s="1"/>
  <c r="BR332" i="12"/>
  <c r="BS332" i="12" s="1"/>
  <c r="BT332" i="12" s="1"/>
  <c r="BR401" i="12"/>
  <c r="BS401" i="12" s="1"/>
  <c r="BT401" i="12" s="1"/>
  <c r="BR422" i="12"/>
  <c r="BS422" i="12" s="1"/>
  <c r="BT422" i="12" s="1"/>
  <c r="BL475" i="12"/>
  <c r="BM475" i="12" s="1"/>
  <c r="BN475" i="12" s="1"/>
  <c r="BX434" i="12"/>
  <c r="BY434" i="12" s="1"/>
  <c r="BZ434" i="12" s="1"/>
  <c r="CD471" i="12"/>
  <c r="CE471" i="12" s="1"/>
  <c r="CF471" i="12" s="1"/>
  <c r="BR420" i="12"/>
  <c r="BS420" i="12" s="1"/>
  <c r="BT420" i="12" s="1"/>
  <c r="CJ426" i="12"/>
  <c r="CK426" i="12" s="1"/>
  <c r="CL426" i="12" s="1"/>
  <c r="CP599" i="12"/>
  <c r="CQ599" i="12" s="1"/>
  <c r="CR599" i="12" s="1"/>
  <c r="BX483" i="12"/>
  <c r="BY483" i="12" s="1"/>
  <c r="BZ483" i="12" s="1"/>
  <c r="BF444" i="12"/>
  <c r="BG444" i="12" s="1"/>
  <c r="BH444" i="12" s="1"/>
  <c r="BR563" i="12"/>
  <c r="BS563" i="12" s="1"/>
  <c r="BT563" i="12" s="1"/>
  <c r="BR577" i="12"/>
  <c r="BS577" i="12" s="1"/>
  <c r="BT577" i="12" s="1"/>
  <c r="CP643" i="12"/>
  <c r="CQ643" i="12" s="1"/>
  <c r="CR643" i="12" s="1"/>
  <c r="BR529" i="12"/>
  <c r="BS529" i="12" s="1"/>
  <c r="BT529" i="12" s="1"/>
  <c r="CJ596" i="12"/>
  <c r="CK596" i="12" s="1"/>
  <c r="CL596" i="12" s="1"/>
  <c r="BL608" i="12"/>
  <c r="BM608" i="12" s="1"/>
  <c r="BN608" i="12" s="1"/>
  <c r="CJ543" i="12"/>
  <c r="CK543" i="12" s="1"/>
  <c r="CL543" i="12" s="1"/>
  <c r="BF583" i="12"/>
  <c r="BG583" i="12" s="1"/>
  <c r="BH583" i="12" s="1"/>
  <c r="BR732" i="12"/>
  <c r="BS732" i="12" s="1"/>
  <c r="BT732" i="12" s="1"/>
  <c r="CD651" i="12"/>
  <c r="CE651" i="12" s="1"/>
  <c r="CF651" i="12" s="1"/>
  <c r="CJ624" i="12"/>
  <c r="CK624" i="12" s="1"/>
  <c r="CL624" i="12" s="1"/>
  <c r="CJ726" i="12"/>
  <c r="CK726" i="12" s="1"/>
  <c r="CL726" i="12" s="1"/>
  <c r="CJ681" i="12"/>
  <c r="CK681" i="12" s="1"/>
  <c r="CL681" i="12" s="1"/>
  <c r="CD757" i="12"/>
  <c r="CE757" i="12" s="1"/>
  <c r="CF757" i="12" s="1"/>
  <c r="BR842" i="12"/>
  <c r="BS842" i="12" s="1"/>
  <c r="BT842" i="12" s="1"/>
  <c r="CD740" i="12"/>
  <c r="CE740" i="12" s="1"/>
  <c r="CF740" i="12" s="1"/>
  <c r="BX777" i="12"/>
  <c r="BY777" i="12" s="1"/>
  <c r="BZ777" i="12" s="1"/>
  <c r="BX873" i="12"/>
  <c r="BY873" i="12" s="1"/>
  <c r="BZ873" i="12" s="1"/>
  <c r="BL929" i="12"/>
  <c r="BM929" i="12" s="1"/>
  <c r="BN929" i="12" s="1"/>
  <c r="CD893" i="12"/>
  <c r="CE893" i="12" s="1"/>
  <c r="CF893" i="12" s="1"/>
  <c r="BX879" i="12"/>
  <c r="BY879" i="12" s="1"/>
  <c r="BZ879" i="12" s="1"/>
  <c r="BL1004" i="12"/>
  <c r="BM1004" i="12" s="1"/>
  <c r="BN1004" i="12" s="1"/>
  <c r="CJ1092" i="12"/>
  <c r="CK1092" i="12" s="1"/>
  <c r="CL1092" i="12" s="1"/>
  <c r="BX1067" i="12"/>
  <c r="BY1067" i="12" s="1"/>
  <c r="BZ1067" i="12" s="1"/>
  <c r="BX52" i="12"/>
  <c r="BY52" i="12" s="1"/>
  <c r="BZ52" i="12" s="1"/>
  <c r="CP819" i="12"/>
  <c r="CQ819" i="12" s="1"/>
  <c r="CR819" i="12" s="1"/>
  <c r="CP210" i="12"/>
  <c r="CQ210" i="12" s="1"/>
  <c r="CR210" i="12" s="1"/>
  <c r="CP1073" i="12"/>
  <c r="CQ1073" i="12" s="1"/>
  <c r="CR1073" i="12" s="1"/>
  <c r="CD109" i="12"/>
  <c r="CE109" i="12" s="1"/>
  <c r="CF109" i="12" s="1"/>
  <c r="CJ246" i="12"/>
  <c r="CK246" i="12" s="1"/>
  <c r="CL246" i="12" s="1"/>
  <c r="CJ150" i="12"/>
  <c r="CK150" i="12" s="1"/>
  <c r="CL150" i="12" s="1"/>
  <c r="CD192" i="12"/>
  <c r="CE192" i="12" s="1"/>
  <c r="CF192" i="12" s="1"/>
  <c r="BR75" i="12"/>
  <c r="BS75" i="12" s="1"/>
  <c r="BT75" i="12" s="1"/>
  <c r="CJ268" i="12"/>
  <c r="CK268" i="12" s="1"/>
  <c r="CL268" i="12" s="1"/>
  <c r="BR462" i="12"/>
  <c r="BS462" i="12" s="1"/>
  <c r="BT462" i="12" s="1"/>
  <c r="CP698" i="12"/>
  <c r="CQ698" i="12" s="1"/>
  <c r="CR698" i="12" s="1"/>
  <c r="CJ911" i="12"/>
  <c r="CK911" i="12" s="1"/>
  <c r="CL911" i="12" s="1"/>
  <c r="BR1020" i="12"/>
  <c r="BS1020" i="12" s="1"/>
  <c r="BT1020" i="12" s="1"/>
  <c r="CD1114" i="12"/>
  <c r="CE1114" i="12" s="1"/>
  <c r="CF1114" i="12" s="1"/>
  <c r="BF1035" i="12"/>
  <c r="BG1035" i="12" s="1"/>
  <c r="BH1035" i="12" s="1"/>
  <c r="BL1088" i="12"/>
  <c r="BM1088" i="12" s="1"/>
  <c r="BN1088" i="12" s="1"/>
  <c r="CJ1032" i="12"/>
  <c r="CK1032" i="12" s="1"/>
  <c r="CL1032" i="12" s="1"/>
  <c r="CD1059" i="12"/>
  <c r="CE1059" i="12" s="1"/>
  <c r="CF1059" i="12" s="1"/>
  <c r="CD397" i="12"/>
  <c r="CE397" i="12" s="1"/>
  <c r="CF397" i="12" s="1"/>
  <c r="BL489" i="12"/>
  <c r="BM489" i="12" s="1"/>
  <c r="BN489" i="12" s="1"/>
  <c r="BF495" i="12"/>
  <c r="BG495" i="12" s="1"/>
  <c r="BH495" i="12" s="1"/>
  <c r="BR679" i="12"/>
  <c r="BS679" i="12" s="1"/>
  <c r="BT679" i="12" s="1"/>
  <c r="CJ663" i="12"/>
  <c r="CK663" i="12" s="1"/>
  <c r="CL663" i="12" s="1"/>
  <c r="BF648" i="12"/>
  <c r="BG648" i="12" s="1"/>
  <c r="BH648" i="12" s="1"/>
  <c r="CP681" i="12"/>
  <c r="CQ681" i="12" s="1"/>
  <c r="CR681" i="12" s="1"/>
  <c r="BL853" i="12"/>
  <c r="BM853" i="12" s="1"/>
  <c r="BN853" i="12" s="1"/>
  <c r="CD842" i="12"/>
  <c r="CE842" i="12" s="1"/>
  <c r="CF842" i="12" s="1"/>
  <c r="BL815" i="12"/>
  <c r="BM815" i="12" s="1"/>
  <c r="BN815" i="12" s="1"/>
  <c r="CD838" i="12"/>
  <c r="CE838" i="12" s="1"/>
  <c r="CF838" i="12" s="1"/>
  <c r="BR654" i="12"/>
  <c r="BS654" i="12" s="1"/>
  <c r="BT654" i="12" s="1"/>
  <c r="CJ825" i="12"/>
  <c r="CK825" i="12" s="1"/>
  <c r="CL825" i="12" s="1"/>
  <c r="CP909" i="12"/>
  <c r="CQ909" i="12" s="1"/>
  <c r="CR909" i="12" s="1"/>
  <c r="BX835" i="12"/>
  <c r="BY835" i="12" s="1"/>
  <c r="BZ835" i="12" s="1"/>
  <c r="CP975" i="12"/>
  <c r="CQ975" i="12" s="1"/>
  <c r="CR975" i="12" s="1"/>
  <c r="CP931" i="12"/>
  <c r="CQ931" i="12" s="1"/>
  <c r="CR931" i="12" s="1"/>
  <c r="CD1071" i="12"/>
  <c r="CE1071" i="12" s="1"/>
  <c r="CF1071" i="12" s="1"/>
  <c r="CJ1108" i="12"/>
  <c r="CK1108" i="12" s="1"/>
  <c r="CL1108" i="12" s="1"/>
  <c r="BR286" i="12"/>
  <c r="BS286" i="12" s="1"/>
  <c r="BT286" i="12" s="1"/>
  <c r="CJ718" i="12"/>
  <c r="CK718" i="12" s="1"/>
  <c r="CL718" i="12" s="1"/>
  <c r="BX821" i="12"/>
  <c r="BY821" i="12" s="1"/>
  <c r="BZ821" i="12" s="1"/>
  <c r="BF153" i="12"/>
  <c r="BG153" i="12" s="1"/>
  <c r="BH153" i="12" s="1"/>
  <c r="CJ351" i="12"/>
  <c r="CK351" i="12" s="1"/>
  <c r="CL351" i="12" s="1"/>
  <c r="BF90" i="12"/>
  <c r="BG90" i="12" s="1"/>
  <c r="BH90" i="12" s="1"/>
  <c r="BX127" i="12"/>
  <c r="BY127" i="12" s="1"/>
  <c r="BZ127" i="12" s="1"/>
  <c r="BL193" i="12"/>
  <c r="BM193" i="12" s="1"/>
  <c r="BN193" i="12" s="1"/>
  <c r="BR230" i="12"/>
  <c r="BS230" i="12" s="1"/>
  <c r="BT230" i="12" s="1"/>
  <c r="BL258" i="12"/>
  <c r="BM258" i="12" s="1"/>
  <c r="BN258" i="12" s="1"/>
  <c r="CJ314" i="12"/>
  <c r="CK314" i="12" s="1"/>
  <c r="CL314" i="12" s="1"/>
  <c r="CJ266" i="12"/>
  <c r="CK266" i="12" s="1"/>
  <c r="CL266" i="12" s="1"/>
  <c r="CP265" i="12"/>
  <c r="CQ265" i="12" s="1"/>
  <c r="CR265" i="12" s="1"/>
  <c r="CP318" i="12"/>
  <c r="CQ318" i="12" s="1"/>
  <c r="CR318" i="12" s="1"/>
  <c r="CP357" i="12"/>
  <c r="CQ357" i="12" s="1"/>
  <c r="CR357" i="12" s="1"/>
  <c r="BL332" i="12"/>
  <c r="BM332" i="12" s="1"/>
  <c r="BN332" i="12" s="1"/>
  <c r="CD440" i="12"/>
  <c r="CE440" i="12" s="1"/>
  <c r="CF440" i="12" s="1"/>
  <c r="CJ580" i="12"/>
  <c r="CK580" i="12" s="1"/>
  <c r="CL580" i="12" s="1"/>
  <c r="BL416" i="12"/>
  <c r="BM416" i="12" s="1"/>
  <c r="BN416" i="12" s="1"/>
  <c r="BR454" i="12"/>
  <c r="BS454" i="12" s="1"/>
  <c r="BT454" i="12" s="1"/>
  <c r="BR490" i="12"/>
  <c r="BS490" i="12" s="1"/>
  <c r="BT490" i="12" s="1"/>
  <c r="BX426" i="12"/>
  <c r="BY426" i="12" s="1"/>
  <c r="BZ426" i="12" s="1"/>
  <c r="BF464" i="12"/>
  <c r="BG464" i="12" s="1"/>
  <c r="BH464" i="12" s="1"/>
  <c r="CP513" i="12"/>
  <c r="CQ513" i="12" s="1"/>
  <c r="CR513" i="12" s="1"/>
  <c r="CP595" i="12"/>
  <c r="CQ595" i="12" s="1"/>
  <c r="CR595" i="12" s="1"/>
  <c r="CD444" i="12"/>
  <c r="CE444" i="12" s="1"/>
  <c r="CF444" i="12" s="1"/>
  <c r="CD537" i="12"/>
  <c r="CE537" i="12" s="1"/>
  <c r="CF537" i="12" s="1"/>
  <c r="CD541" i="12"/>
  <c r="CE541" i="12" s="1"/>
  <c r="CF541" i="12" s="1"/>
  <c r="CD643" i="12"/>
  <c r="CE643" i="12" s="1"/>
  <c r="CF643" i="12" s="1"/>
  <c r="CJ583" i="12"/>
  <c r="CK583" i="12" s="1"/>
  <c r="CL583" i="12" s="1"/>
  <c r="BR770" i="12"/>
  <c r="BS770" i="12" s="1"/>
  <c r="BT770" i="12" s="1"/>
  <c r="CD624" i="12"/>
  <c r="CE624" i="12" s="1"/>
  <c r="CF624" i="12" s="1"/>
  <c r="BF738" i="12"/>
  <c r="BG738" i="12" s="1"/>
  <c r="BH738" i="12" s="1"/>
  <c r="BR688" i="12"/>
  <c r="BS688" i="12" s="1"/>
  <c r="BT688" i="12" s="1"/>
  <c r="BL885" i="12"/>
  <c r="BM885" i="12" s="1"/>
  <c r="BN885" i="12" s="1"/>
  <c r="BX815" i="12"/>
  <c r="BY815" i="12" s="1"/>
  <c r="BZ815" i="12" s="1"/>
  <c r="BR798" i="12"/>
  <c r="BS798" i="12" s="1"/>
  <c r="BT798" i="12" s="1"/>
  <c r="BL857" i="12"/>
  <c r="BM857" i="12" s="1"/>
  <c r="BN857" i="12" s="1"/>
  <c r="BL803" i="12"/>
  <c r="BM803" i="12" s="1"/>
  <c r="BN803" i="12" s="1"/>
  <c r="CD654" i="12"/>
  <c r="CE654" i="12" s="1"/>
  <c r="CF654" i="12" s="1"/>
  <c r="BL851" i="12"/>
  <c r="BM851" i="12" s="1"/>
  <c r="BN851" i="12" s="1"/>
  <c r="CP967" i="12"/>
  <c r="CQ967" i="12" s="1"/>
  <c r="CR967" i="12" s="1"/>
  <c r="BR863" i="12"/>
  <c r="BS863" i="12" s="1"/>
  <c r="BT863" i="12" s="1"/>
  <c r="CJ889" i="12"/>
  <c r="CK889" i="12" s="1"/>
  <c r="CL889" i="12" s="1"/>
  <c r="BF1066" i="12"/>
  <c r="BG1066" i="12" s="1"/>
  <c r="BH1066" i="12" s="1"/>
  <c r="CP1066" i="12"/>
  <c r="CQ1066" i="12" s="1"/>
  <c r="CR1066" i="12" s="1"/>
  <c r="BX896" i="12"/>
  <c r="BY896" i="12" s="1"/>
  <c r="BZ896" i="12" s="1"/>
  <c r="BR1035" i="12"/>
  <c r="BS1035" i="12" s="1"/>
  <c r="BT1035" i="12" s="1"/>
  <c r="BF843" i="12"/>
  <c r="BG843" i="12" s="1"/>
  <c r="BH843" i="12" s="1"/>
  <c r="CP1098" i="12"/>
  <c r="CQ1098" i="12" s="1"/>
  <c r="CR1098" i="12" s="1"/>
  <c r="CP1111" i="12"/>
  <c r="CQ1111" i="12" s="1"/>
  <c r="CR1111" i="12" s="1"/>
  <c r="CP991" i="12"/>
  <c r="CQ991" i="12" s="1"/>
  <c r="CR991" i="12" s="1"/>
  <c r="BF1043" i="12"/>
  <c r="BG1043" i="12" s="1"/>
  <c r="BH1043" i="12" s="1"/>
  <c r="BR193" i="12"/>
  <c r="BS193" i="12" s="1"/>
  <c r="BT193" i="12" s="1"/>
  <c r="CP349" i="12"/>
  <c r="CQ349" i="12" s="1"/>
  <c r="CR349" i="12" s="1"/>
  <c r="CD519" i="12"/>
  <c r="CE519" i="12" s="1"/>
  <c r="CF519" i="12" s="1"/>
  <c r="BR581" i="12"/>
  <c r="BS581" i="12" s="1"/>
  <c r="BT581" i="12" s="1"/>
  <c r="CD831" i="12"/>
  <c r="CE831" i="12" s="1"/>
  <c r="CF831" i="12" s="1"/>
  <c r="CJ119" i="12"/>
  <c r="CK119" i="12" s="1"/>
  <c r="CL119" i="12" s="1"/>
  <c r="BR188" i="12"/>
  <c r="BS188" i="12" s="1"/>
  <c r="BT188" i="12" s="1"/>
  <c r="BX186" i="12"/>
  <c r="BY186" i="12" s="1"/>
  <c r="BZ186" i="12" s="1"/>
  <c r="CD108" i="12"/>
  <c r="CE108" i="12" s="1"/>
  <c r="CF108" i="12" s="1"/>
  <c r="BR192" i="12"/>
  <c r="BS192" i="12" s="1"/>
  <c r="BT192" i="12" s="1"/>
  <c r="BX196" i="12"/>
  <c r="BY196" i="12" s="1"/>
  <c r="BZ196" i="12" s="1"/>
  <c r="BF221" i="12"/>
  <c r="BG221" i="12" s="1"/>
  <c r="BH221" i="12" s="1"/>
  <c r="BF232" i="12"/>
  <c r="BG232" i="12" s="1"/>
  <c r="BH232" i="12" s="1"/>
  <c r="BL282" i="12"/>
  <c r="BM282" i="12" s="1"/>
  <c r="BN282" i="12" s="1"/>
  <c r="BX262" i="12"/>
  <c r="BY262" i="12" s="1"/>
  <c r="BZ262" i="12" s="1"/>
  <c r="BR339" i="12"/>
  <c r="BS339" i="12" s="1"/>
  <c r="BT339" i="12" s="1"/>
  <c r="BX278" i="12"/>
  <c r="BY278" i="12" s="1"/>
  <c r="BZ278" i="12" s="1"/>
  <c r="BX304" i="12"/>
  <c r="BY304" i="12" s="1"/>
  <c r="BZ304" i="12" s="1"/>
  <c r="BR373" i="12"/>
  <c r="BS373" i="12" s="1"/>
  <c r="BT373" i="12" s="1"/>
  <c r="BL488" i="12"/>
  <c r="BM488" i="12" s="1"/>
  <c r="BN488" i="12" s="1"/>
  <c r="CJ432" i="12"/>
  <c r="CK432" i="12" s="1"/>
  <c r="CL432" i="12" s="1"/>
  <c r="BX511" i="12"/>
  <c r="BY511" i="12" s="1"/>
  <c r="BZ511" i="12" s="1"/>
  <c r="CD501" i="12"/>
  <c r="CE501" i="12" s="1"/>
  <c r="CF501" i="12" s="1"/>
  <c r="CJ660" i="12"/>
  <c r="CK660" i="12" s="1"/>
  <c r="CL660" i="12" s="1"/>
  <c r="CJ638" i="12"/>
  <c r="CK638" i="12" s="1"/>
  <c r="CL638" i="12" s="1"/>
  <c r="BX690" i="12"/>
  <c r="BY690" i="12" s="1"/>
  <c r="BZ690" i="12" s="1"/>
  <c r="CJ260" i="12"/>
  <c r="CK260" i="12" s="1"/>
  <c r="CL260" i="12" s="1"/>
  <c r="BL147" i="12"/>
  <c r="BM147" i="12" s="1"/>
  <c r="BN147" i="12" s="1"/>
  <c r="BF324" i="12"/>
  <c r="BG324" i="12" s="1"/>
  <c r="BH324" i="12" s="1"/>
  <c r="BX216" i="12"/>
  <c r="BY216" i="12" s="1"/>
  <c r="BZ216" i="12" s="1"/>
  <c r="BL640" i="12"/>
  <c r="BM640" i="12" s="1"/>
  <c r="BN640" i="12" s="1"/>
  <c r="BX765" i="12"/>
  <c r="BY765" i="12" s="1"/>
  <c r="BZ765" i="12" s="1"/>
  <c r="CJ1099" i="12"/>
  <c r="CK1099" i="12" s="1"/>
  <c r="CL1099" i="12" s="1"/>
  <c r="CP1075" i="12"/>
  <c r="CQ1075" i="12" s="1"/>
  <c r="CR1075" i="12" s="1"/>
  <c r="BL1122" i="12"/>
  <c r="BM1122" i="12" s="1"/>
  <c r="BN1122" i="12" s="1"/>
  <c r="CP976" i="12"/>
  <c r="CQ976" i="12" s="1"/>
  <c r="CR976" i="12" s="1"/>
  <c r="BF985" i="12"/>
  <c r="BG985" i="12" s="1"/>
  <c r="BH985" i="12" s="1"/>
  <c r="BR1039" i="12"/>
  <c r="BS1039" i="12" s="1"/>
  <c r="BT1039" i="12" s="1"/>
  <c r="CJ1034" i="12"/>
  <c r="CK1034" i="12" s="1"/>
  <c r="CL1034" i="12" s="1"/>
  <c r="CJ424" i="12"/>
  <c r="CK424" i="12" s="1"/>
  <c r="CL424" i="12" s="1"/>
  <c r="CP485" i="12"/>
  <c r="CQ485" i="12" s="1"/>
  <c r="CR485" i="12" s="1"/>
  <c r="CD579" i="12"/>
  <c r="CE579" i="12" s="1"/>
  <c r="CF579" i="12" s="1"/>
  <c r="BR555" i="12"/>
  <c r="BS555" i="12" s="1"/>
  <c r="BT555" i="12" s="1"/>
  <c r="CJ607" i="12"/>
  <c r="CK607" i="12" s="1"/>
  <c r="CL607" i="12" s="1"/>
  <c r="BX644" i="12"/>
  <c r="BY644" i="12" s="1"/>
  <c r="BZ644" i="12" s="1"/>
  <c r="CJ604" i="12"/>
  <c r="CK604" i="12" s="1"/>
  <c r="CL604" i="12" s="1"/>
  <c r="BR671" i="12"/>
  <c r="BS671" i="12" s="1"/>
  <c r="BT671" i="12" s="1"/>
  <c r="BL632" i="12"/>
  <c r="BM632" i="12" s="1"/>
  <c r="BN632" i="12" s="1"/>
  <c r="CD762" i="12"/>
  <c r="CE762" i="12" s="1"/>
  <c r="CF762" i="12" s="1"/>
  <c r="CJ925" i="12"/>
  <c r="CK925" i="12" s="1"/>
  <c r="CL925" i="12" s="1"/>
  <c r="CP999" i="12"/>
  <c r="CQ999" i="12" s="1"/>
  <c r="CR999" i="12" s="1"/>
  <c r="CP865" i="12"/>
  <c r="CQ865" i="12" s="1"/>
  <c r="CR865" i="12" s="1"/>
  <c r="CP921" i="12"/>
  <c r="CQ921" i="12" s="1"/>
  <c r="CR921" i="12" s="1"/>
  <c r="BX1110" i="12"/>
  <c r="BY1110" i="12" s="1"/>
  <c r="BZ1110" i="12" s="1"/>
  <c r="BR1066" i="12"/>
  <c r="BS1066" i="12" s="1"/>
  <c r="BT1066" i="12" s="1"/>
  <c r="BR1103" i="12"/>
  <c r="BS1103" i="12" s="1"/>
  <c r="BT1103" i="12" s="1"/>
  <c r="CD1026" i="12"/>
  <c r="CE1026" i="12" s="1"/>
  <c r="CF1026" i="12" s="1"/>
  <c r="BX1088" i="12"/>
  <c r="BY1088" i="12" s="1"/>
  <c r="BZ1088" i="12" s="1"/>
  <c r="BX1074" i="12"/>
  <c r="BY1074" i="12" s="1"/>
  <c r="BZ1074" i="12" s="1"/>
  <c r="CJ1015" i="12"/>
  <c r="CK1015" i="12" s="1"/>
  <c r="CL1015" i="12" s="1"/>
  <c r="CD1111" i="12"/>
  <c r="CE1111" i="12" s="1"/>
  <c r="CF1111" i="12" s="1"/>
  <c r="BL1034" i="12"/>
  <c r="BM1034" i="12" s="1"/>
  <c r="BN1034" i="12" s="1"/>
  <c r="BR143" i="12"/>
  <c r="BS143" i="12" s="1"/>
  <c r="BT143" i="12" s="1"/>
  <c r="BX157" i="12"/>
  <c r="BY157" i="12" s="1"/>
  <c r="BZ157" i="12" s="1"/>
  <c r="CP338" i="12"/>
  <c r="CQ338" i="12" s="1"/>
  <c r="CR338" i="12" s="1"/>
  <c r="CJ240" i="12"/>
  <c r="CK240" i="12" s="1"/>
  <c r="CL240" i="12" s="1"/>
  <c r="BL236" i="12"/>
  <c r="BM236" i="12" s="1"/>
  <c r="BN236" i="12" s="1"/>
  <c r="BR232" i="12"/>
  <c r="BS232" i="12" s="1"/>
  <c r="BT232" i="12" s="1"/>
  <c r="BR281" i="12"/>
  <c r="BS281" i="12" s="1"/>
  <c r="BT281" i="12" s="1"/>
  <c r="BR270" i="12"/>
  <c r="BS270" i="12" s="1"/>
  <c r="BT270" i="12" s="1"/>
  <c r="BL257" i="12"/>
  <c r="BM257" i="12" s="1"/>
  <c r="BN257" i="12" s="1"/>
  <c r="BX300" i="12"/>
  <c r="BY300" i="12" s="1"/>
  <c r="BZ300" i="12" s="1"/>
  <c r="CP320" i="12"/>
  <c r="CQ320" i="12" s="1"/>
  <c r="CR320" i="12" s="1"/>
  <c r="BL414" i="12"/>
  <c r="BM414" i="12" s="1"/>
  <c r="BN414" i="12" s="1"/>
  <c r="CP377" i="12"/>
  <c r="CQ377" i="12" s="1"/>
  <c r="CR377" i="12" s="1"/>
  <c r="CP389" i="12"/>
  <c r="CQ389" i="12" s="1"/>
  <c r="CR389" i="12" s="1"/>
  <c r="CJ490" i="12"/>
  <c r="CK490" i="12" s="1"/>
  <c r="CL490" i="12" s="1"/>
  <c r="CD603" i="12"/>
  <c r="CE603" i="12" s="1"/>
  <c r="CF603" i="12" s="1"/>
  <c r="CJ608" i="12"/>
  <c r="CK608" i="12" s="1"/>
  <c r="CL608" i="12" s="1"/>
  <c r="BX642" i="12"/>
  <c r="BY642" i="12" s="1"/>
  <c r="BZ642" i="12" s="1"/>
  <c r="CD583" i="12"/>
  <c r="CE583" i="12" s="1"/>
  <c r="CF583" i="12" s="1"/>
  <c r="BL604" i="12"/>
  <c r="BM604" i="12" s="1"/>
  <c r="BN604" i="12" s="1"/>
  <c r="BL690" i="12"/>
  <c r="BM690" i="12" s="1"/>
  <c r="BN690" i="12" s="1"/>
  <c r="CD824" i="12"/>
  <c r="CE824" i="12" s="1"/>
  <c r="CF824" i="12" s="1"/>
  <c r="CP724" i="12"/>
  <c r="CQ724" i="12" s="1"/>
  <c r="CR724" i="12" s="1"/>
  <c r="BX662" i="12"/>
  <c r="BY662" i="12" s="1"/>
  <c r="BZ662" i="12" s="1"/>
  <c r="CJ845" i="12"/>
  <c r="CK845" i="12" s="1"/>
  <c r="CL845" i="12" s="1"/>
  <c r="CJ899" i="12"/>
  <c r="CK899" i="12" s="1"/>
  <c r="CL899" i="12" s="1"/>
  <c r="BL798" i="12"/>
  <c r="BM798" i="12" s="1"/>
  <c r="BN798" i="12" s="1"/>
  <c r="CJ766" i="12"/>
  <c r="CK766" i="12" s="1"/>
  <c r="CL766" i="12" s="1"/>
  <c r="BL825" i="12"/>
  <c r="BM825" i="12" s="1"/>
  <c r="BN825" i="12" s="1"/>
  <c r="BX903" i="12"/>
  <c r="BY903" i="12" s="1"/>
  <c r="BZ903" i="12" s="1"/>
  <c r="CD984" i="12"/>
  <c r="CE984" i="12" s="1"/>
  <c r="CF984" i="12" s="1"/>
  <c r="CD1057" i="12"/>
  <c r="CE1057" i="12" s="1"/>
  <c r="CF1057" i="12" s="1"/>
  <c r="CP894" i="12"/>
  <c r="CQ894" i="12" s="1"/>
  <c r="CR894" i="12" s="1"/>
  <c r="CD900" i="12"/>
  <c r="CE900" i="12" s="1"/>
  <c r="CF900" i="12" s="1"/>
  <c r="BR947" i="12"/>
  <c r="BS947" i="12" s="1"/>
  <c r="BT947" i="12" s="1"/>
  <c r="BL861" i="12"/>
  <c r="BM861" i="12" s="1"/>
  <c r="BN861" i="12" s="1"/>
  <c r="CD1038" i="12"/>
  <c r="CE1038" i="12" s="1"/>
  <c r="CF1038" i="12" s="1"/>
  <c r="CJ1070" i="12"/>
  <c r="CK1070" i="12" s="1"/>
  <c r="CL1070" i="12" s="1"/>
  <c r="BL1098" i="12"/>
  <c r="BM1098" i="12" s="1"/>
  <c r="BN1098" i="12" s="1"/>
  <c r="CJ996" i="12"/>
  <c r="CK996" i="12" s="1"/>
  <c r="CL996" i="12" s="1"/>
  <c r="CJ1106" i="12"/>
  <c r="CK1106" i="12" s="1"/>
  <c r="CL1106" i="12" s="1"/>
  <c r="BL1046" i="12"/>
  <c r="BM1046" i="12" s="1"/>
  <c r="BN1046" i="12" s="1"/>
  <c r="BX1032" i="12"/>
  <c r="BY1032" i="12" s="1"/>
  <c r="BZ1032" i="12" s="1"/>
  <c r="BL428" i="12"/>
  <c r="BM428" i="12" s="1"/>
  <c r="BN428" i="12" s="1"/>
  <c r="CD458" i="12"/>
  <c r="CE458" i="12" s="1"/>
  <c r="CF458" i="12" s="1"/>
  <c r="CJ650" i="12"/>
  <c r="CK650" i="12" s="1"/>
  <c r="CL650" i="12" s="1"/>
  <c r="CD801" i="12"/>
  <c r="CE801" i="12" s="1"/>
  <c r="CF801" i="12" s="1"/>
  <c r="BL214" i="12"/>
  <c r="BM214" i="12" s="1"/>
  <c r="BN214" i="12" s="1"/>
  <c r="BR240" i="12"/>
  <c r="BS240" i="12" s="1"/>
  <c r="BT240" i="12" s="1"/>
  <c r="BR350" i="12"/>
  <c r="BS350" i="12" s="1"/>
  <c r="BT350" i="12" s="1"/>
  <c r="CD472" i="12"/>
  <c r="CE472" i="12" s="1"/>
  <c r="CF472" i="12" s="1"/>
  <c r="BX64" i="12"/>
  <c r="BY64" i="12" s="1"/>
  <c r="BZ64" i="12" s="1"/>
  <c r="BR175" i="12"/>
  <c r="BS175" i="12" s="1"/>
  <c r="BT175" i="12" s="1"/>
  <c r="CJ127" i="12"/>
  <c r="CK127" i="12" s="1"/>
  <c r="CL127" i="12" s="1"/>
  <c r="CP113" i="12"/>
  <c r="CQ113" i="12" s="1"/>
  <c r="CR113" i="12" s="1"/>
  <c r="BF209" i="12"/>
  <c r="BG209" i="12" s="1"/>
  <c r="BH209" i="12" s="1"/>
  <c r="CP207" i="12"/>
  <c r="CQ207" i="12" s="1"/>
  <c r="CR207" i="12" s="1"/>
  <c r="CD173" i="12"/>
  <c r="CE173" i="12" s="1"/>
  <c r="CF173" i="12" s="1"/>
  <c r="BF220" i="12"/>
  <c r="BG220" i="12" s="1"/>
  <c r="BH220" i="12" s="1"/>
  <c r="CD253" i="12"/>
  <c r="CE253" i="12" s="1"/>
  <c r="CF253" i="12" s="1"/>
  <c r="CJ372" i="12"/>
  <c r="CK372" i="12" s="1"/>
  <c r="CL372" i="12" s="1"/>
  <c r="BR252" i="12"/>
  <c r="BS252" i="12" s="1"/>
  <c r="BT252" i="12" s="1"/>
  <c r="CD383" i="12"/>
  <c r="CE383" i="12" s="1"/>
  <c r="CF383" i="12" s="1"/>
  <c r="BL273" i="12"/>
  <c r="BM273" i="12" s="1"/>
  <c r="BN273" i="12" s="1"/>
  <c r="BX340" i="12"/>
  <c r="BY340" i="12" s="1"/>
  <c r="BZ340" i="12" s="1"/>
  <c r="CD363" i="12"/>
  <c r="CE363" i="12" s="1"/>
  <c r="CF363" i="12" s="1"/>
  <c r="CJ429" i="12"/>
  <c r="CK429" i="12" s="1"/>
  <c r="CL429" i="12" s="1"/>
  <c r="CP379" i="12"/>
  <c r="CQ379" i="12" s="1"/>
  <c r="CR379" i="12" s="1"/>
  <c r="BF428" i="12"/>
  <c r="BG428" i="12" s="1"/>
  <c r="BH428" i="12" s="1"/>
  <c r="BL480" i="12"/>
  <c r="BM480" i="12" s="1"/>
  <c r="BN480" i="12" s="1"/>
  <c r="BR470" i="12"/>
  <c r="BS470" i="12" s="1"/>
  <c r="BT470" i="12" s="1"/>
  <c r="BL494" i="12"/>
  <c r="BM494" i="12" s="1"/>
  <c r="BN494" i="12" s="1"/>
  <c r="BR460" i="12"/>
  <c r="BS460" i="12" s="1"/>
  <c r="BT460" i="12" s="1"/>
  <c r="CD578" i="12"/>
  <c r="CE578" i="12" s="1"/>
  <c r="CF578" i="12" s="1"/>
  <c r="BF603" i="12"/>
  <c r="BG603" i="12" s="1"/>
  <c r="BH603" i="12" s="1"/>
  <c r="CJ614" i="12"/>
  <c r="CK614" i="12" s="1"/>
  <c r="CL614" i="12" s="1"/>
  <c r="CJ616" i="12"/>
  <c r="CK616" i="12" s="1"/>
  <c r="CL616" i="12" s="1"/>
  <c r="BL680" i="12"/>
  <c r="BM680" i="12" s="1"/>
  <c r="BN680" i="12" s="1"/>
  <c r="CD756" i="12"/>
  <c r="CE756" i="12" s="1"/>
  <c r="CF756" i="12" s="1"/>
  <c r="BL678" i="12"/>
  <c r="BM678" i="12" s="1"/>
  <c r="BN678" i="12" s="1"/>
  <c r="BX652" i="12"/>
  <c r="BY652" i="12" s="1"/>
  <c r="BZ652" i="12" s="1"/>
  <c r="CJ662" i="12"/>
  <c r="CK662" i="12" s="1"/>
  <c r="CL662" i="12" s="1"/>
  <c r="CD775" i="12"/>
  <c r="CE775" i="12" s="1"/>
  <c r="CF775" i="12" s="1"/>
  <c r="BF654" i="12"/>
  <c r="BG654" i="12" s="1"/>
  <c r="BH654" i="12" s="1"/>
  <c r="BR894" i="12"/>
  <c r="BS894" i="12" s="1"/>
  <c r="BT894" i="12" s="1"/>
  <c r="BL889" i="12"/>
  <c r="BM889" i="12" s="1"/>
  <c r="BN889" i="12" s="1"/>
  <c r="BX998" i="12"/>
  <c r="BY998" i="12" s="1"/>
  <c r="BZ998" i="12" s="1"/>
  <c r="CD1031" i="12"/>
  <c r="CE1031" i="12" s="1"/>
  <c r="CF1031" i="12" s="1"/>
  <c r="CJ830" i="12"/>
  <c r="CK830" i="12" s="1"/>
  <c r="CL830" i="12" s="1"/>
  <c r="CJ1112" i="12"/>
  <c r="CK1112" i="12" s="1"/>
  <c r="CL1112" i="12" s="1"/>
  <c r="BR976" i="12"/>
  <c r="BS976" i="12" s="1"/>
  <c r="BT976" i="12" s="1"/>
  <c r="CD1095" i="12"/>
  <c r="CE1095" i="12" s="1"/>
  <c r="CF1095" i="12" s="1"/>
  <c r="BL858" i="12"/>
  <c r="BM858" i="12" s="1"/>
  <c r="BN858" i="12" s="1"/>
  <c r="BR1007" i="12"/>
  <c r="BS1007" i="12" s="1"/>
  <c r="BT1007" i="12" s="1"/>
  <c r="BR1059" i="12"/>
  <c r="BS1059" i="12" s="1"/>
  <c r="BT1059" i="12" s="1"/>
  <c r="BR312" i="12"/>
  <c r="BS312" i="12" s="1"/>
  <c r="BT312" i="12" s="1"/>
  <c r="CJ389" i="12"/>
  <c r="CK389" i="12" s="1"/>
  <c r="CL389" i="12" s="1"/>
  <c r="BX464" i="12"/>
  <c r="BY464" i="12" s="1"/>
  <c r="BZ464" i="12" s="1"/>
  <c r="BR573" i="12"/>
  <c r="BS573" i="12" s="1"/>
  <c r="BT573" i="12" s="1"/>
  <c r="BX611" i="12"/>
  <c r="BY611" i="12" s="1"/>
  <c r="BZ611" i="12" s="1"/>
  <c r="CD14" i="12"/>
  <c r="CE14" i="12" s="1"/>
  <c r="CF14" i="12" s="1"/>
  <c r="CD150" i="12"/>
  <c r="CE150" i="12" s="1"/>
  <c r="CF150" i="12" s="1"/>
  <c r="BL225" i="12"/>
  <c r="BM225" i="12" s="1"/>
  <c r="BN225" i="12" s="1"/>
  <c r="BX151" i="12"/>
  <c r="BY151" i="12" s="1"/>
  <c r="BZ151" i="12" s="1"/>
  <c r="BX33" i="12"/>
  <c r="BY33" i="12" s="1"/>
  <c r="BZ33" i="12" s="1"/>
  <c r="BF114" i="12"/>
  <c r="BG114" i="12" s="1"/>
  <c r="BH114" i="12" s="1"/>
  <c r="BL127" i="12"/>
  <c r="BM127" i="12" s="1"/>
  <c r="BN127" i="12" s="1"/>
  <c r="BR184" i="12"/>
  <c r="BS184" i="12" s="1"/>
  <c r="BT184" i="12" s="1"/>
  <c r="CJ329" i="12"/>
  <c r="CK329" i="12" s="1"/>
  <c r="CL329" i="12" s="1"/>
  <c r="BL302" i="12"/>
  <c r="BM302" i="12" s="1"/>
  <c r="BN302" i="12" s="1"/>
  <c r="BR265" i="12"/>
  <c r="BS265" i="12" s="1"/>
  <c r="BT265" i="12" s="1"/>
  <c r="CP260" i="12"/>
  <c r="CQ260" i="12" s="1"/>
  <c r="CR260" i="12" s="1"/>
  <c r="BF363" i="12"/>
  <c r="BG363" i="12" s="1"/>
  <c r="BH363" i="12" s="1"/>
  <c r="CJ433" i="12"/>
  <c r="CK433" i="12" s="1"/>
  <c r="CL433" i="12" s="1"/>
  <c r="BR375" i="12"/>
  <c r="BS375" i="12" s="1"/>
  <c r="BT375" i="12" s="1"/>
  <c r="CP409" i="12"/>
  <c r="CQ409" i="12" s="1"/>
  <c r="CR409" i="12" s="1"/>
  <c r="BR492" i="12"/>
  <c r="BS492" i="12" s="1"/>
  <c r="BT492" i="12" s="1"/>
  <c r="CJ434" i="12"/>
  <c r="CK434" i="12" s="1"/>
  <c r="CL434" i="12" s="1"/>
  <c r="CJ430" i="12"/>
  <c r="CK430" i="12" s="1"/>
  <c r="CL430" i="12" s="1"/>
  <c r="BL426" i="12"/>
  <c r="BM426" i="12" s="1"/>
  <c r="BN426" i="12" s="1"/>
  <c r="CD448" i="12"/>
  <c r="CE448" i="12" s="1"/>
  <c r="CF448" i="12" s="1"/>
  <c r="CP507" i="12"/>
  <c r="CQ507" i="12" s="1"/>
  <c r="CR507" i="12" s="1"/>
  <c r="CP525" i="12"/>
  <c r="CQ525" i="12" s="1"/>
  <c r="CR525" i="12" s="1"/>
  <c r="BX623" i="12"/>
  <c r="BY623" i="12" s="1"/>
  <c r="BZ623" i="12" s="1"/>
  <c r="CJ767" i="12"/>
  <c r="CK767" i="12" s="1"/>
  <c r="CL767" i="12" s="1"/>
  <c r="BL614" i="12"/>
  <c r="BM614" i="12" s="1"/>
  <c r="BN614" i="12" s="1"/>
  <c r="BX543" i="12"/>
  <c r="BY543" i="12" s="1"/>
  <c r="BZ543" i="12" s="1"/>
  <c r="BL660" i="12"/>
  <c r="BM660" i="12" s="1"/>
  <c r="BN660" i="12" s="1"/>
  <c r="CP737" i="12"/>
  <c r="CQ737" i="12" s="1"/>
  <c r="CR737" i="12" s="1"/>
  <c r="CD758" i="12"/>
  <c r="CE758" i="12" s="1"/>
  <c r="CF758" i="12" s="1"/>
  <c r="CD710" i="12"/>
  <c r="CE710" i="12" s="1"/>
  <c r="CF710" i="12" s="1"/>
  <c r="BL666" i="12"/>
  <c r="BM666" i="12" s="1"/>
  <c r="BN666" i="12" s="1"/>
  <c r="BR694" i="12"/>
  <c r="BS694" i="12" s="1"/>
  <c r="BT694" i="12" s="1"/>
  <c r="CP764" i="12"/>
  <c r="CQ764" i="12" s="1"/>
  <c r="CR764" i="12" s="1"/>
  <c r="BR810" i="12"/>
  <c r="BS810" i="12" s="1"/>
  <c r="BT810" i="12" s="1"/>
  <c r="CD184" i="12"/>
  <c r="CE184" i="12" s="1"/>
  <c r="CF184" i="12" s="1"/>
  <c r="BR983" i="12"/>
  <c r="BS983" i="12" s="1"/>
  <c r="BT983" i="12" s="1"/>
  <c r="BR817" i="12"/>
  <c r="BS817" i="12" s="1"/>
  <c r="BT817" i="12" s="1"/>
  <c r="BX933" i="12"/>
  <c r="BY933" i="12" s="1"/>
  <c r="BZ933" i="12" s="1"/>
  <c r="CJ969" i="12"/>
  <c r="CK969" i="12" s="1"/>
  <c r="CL969" i="12" s="1"/>
  <c r="BF349" i="12"/>
  <c r="BG349" i="12" s="1"/>
  <c r="BH349" i="12" s="1"/>
  <c r="CD221" i="12"/>
  <c r="CE221" i="12" s="1"/>
  <c r="CF221" i="12" s="1"/>
  <c r="CD143" i="12"/>
  <c r="CE143" i="12" s="1"/>
  <c r="CF143" i="12" s="1"/>
  <c r="CJ204" i="12"/>
  <c r="CK204" i="12" s="1"/>
  <c r="CL204" i="12" s="1"/>
  <c r="CJ318" i="12"/>
  <c r="CK318" i="12" s="1"/>
  <c r="CL318" i="12" s="1"/>
  <c r="CD702" i="12"/>
  <c r="CE702" i="12" s="1"/>
  <c r="CF702" i="12" s="1"/>
  <c r="BL862" i="12"/>
  <c r="BM862" i="12" s="1"/>
  <c r="BN862" i="12" s="1"/>
  <c r="BX803" i="12"/>
  <c r="BY803" i="12" s="1"/>
  <c r="BZ803" i="12" s="1"/>
  <c r="CJ903" i="12"/>
  <c r="CK903" i="12" s="1"/>
  <c r="CL903" i="12" s="1"/>
  <c r="BF977" i="12"/>
  <c r="BG977" i="12" s="1"/>
  <c r="BH977" i="12" s="1"/>
  <c r="BF1099" i="12"/>
  <c r="BG1099" i="12" s="1"/>
  <c r="BH1099" i="12" s="1"/>
  <c r="CJ1014" i="12"/>
  <c r="CK1014" i="12" s="1"/>
  <c r="CL1014" i="12" s="1"/>
  <c r="BL1074" i="12"/>
  <c r="BM1074" i="12" s="1"/>
  <c r="BN1074" i="12" s="1"/>
  <c r="BX1108" i="12"/>
  <c r="BY1108" i="12" s="1"/>
  <c r="BZ1108" i="12" s="1"/>
  <c r="BR249" i="12"/>
  <c r="BS249" i="12" s="1"/>
  <c r="BT249" i="12" s="1"/>
  <c r="BX640" i="12"/>
  <c r="BY640" i="12" s="1"/>
  <c r="BZ640" i="12" s="1"/>
  <c r="CJ632" i="12"/>
  <c r="CK632" i="12" s="1"/>
  <c r="CL632" i="12" s="1"/>
  <c r="BR881" i="12"/>
  <c r="BS881" i="12" s="1"/>
  <c r="BT881" i="12" s="1"/>
  <c r="CJ183" i="12"/>
  <c r="CK183" i="12" s="1"/>
  <c r="CL183" i="12" s="1"/>
  <c r="CP250" i="12"/>
  <c r="CQ250" i="12" s="1"/>
  <c r="CR250" i="12" s="1"/>
  <c r="BR324" i="12"/>
  <c r="BS324" i="12" s="1"/>
  <c r="BT324" i="12" s="1"/>
  <c r="BR61" i="12"/>
  <c r="BS61" i="12" s="1"/>
  <c r="BT61" i="12" s="1"/>
  <c r="CJ62" i="12"/>
  <c r="CK62" i="12" s="1"/>
  <c r="CL62" i="12" s="1"/>
  <c r="BR198" i="12"/>
  <c r="BS198" i="12" s="1"/>
  <c r="BT198" i="12" s="1"/>
  <c r="BX66" i="12"/>
  <c r="BY66" i="12" s="1"/>
  <c r="BZ66" i="12" s="1"/>
  <c r="CP83" i="12"/>
  <c r="CQ83" i="12" s="1"/>
  <c r="CR83" i="12" s="1"/>
  <c r="CJ162" i="12"/>
  <c r="CK162" i="12" s="1"/>
  <c r="CL162" i="12" s="1"/>
  <c r="CP248" i="12"/>
  <c r="CQ248" i="12" s="1"/>
  <c r="CR248" i="12" s="1"/>
  <c r="CJ344" i="12"/>
  <c r="CK344" i="12" s="1"/>
  <c r="CL344" i="12" s="1"/>
  <c r="CD260" i="12"/>
  <c r="CE260" i="12" s="1"/>
  <c r="CF260" i="12" s="1"/>
  <c r="CJ379" i="12"/>
  <c r="CK379" i="12" s="1"/>
  <c r="CL379" i="12" s="1"/>
  <c r="BF387" i="12"/>
  <c r="BG387" i="12" s="1"/>
  <c r="BH387" i="12" s="1"/>
  <c r="BL442" i="12"/>
  <c r="BM442" i="12" s="1"/>
  <c r="BN442" i="12" s="1"/>
  <c r="BL493" i="12"/>
  <c r="BM493" i="12" s="1"/>
  <c r="BN493" i="12" s="1"/>
  <c r="BL432" i="12"/>
  <c r="BM432" i="12" s="1"/>
  <c r="BN432" i="12" s="1"/>
  <c r="BX537" i="12"/>
  <c r="BY537" i="12" s="1"/>
  <c r="BZ537" i="12" s="1"/>
  <c r="CD503" i="12"/>
  <c r="CE503" i="12" s="1"/>
  <c r="CF503" i="12" s="1"/>
  <c r="BL639" i="12"/>
  <c r="BM639" i="12" s="1"/>
  <c r="BN639" i="12" s="1"/>
  <c r="BL574" i="12"/>
  <c r="BM574" i="12" s="1"/>
  <c r="BN574" i="12" s="1"/>
  <c r="CP603" i="12"/>
  <c r="CQ603" i="12" s="1"/>
  <c r="CR603" i="12" s="1"/>
  <c r="CD642" i="12"/>
  <c r="CE642" i="12" s="1"/>
  <c r="CF642" i="12" s="1"/>
  <c r="CP696" i="12"/>
  <c r="CQ696" i="12" s="1"/>
  <c r="CR696" i="12" s="1"/>
  <c r="CJ970" i="12"/>
  <c r="CK970" i="12" s="1"/>
  <c r="CL970" i="12" s="1"/>
  <c r="CJ740" i="12"/>
  <c r="CK740" i="12" s="1"/>
  <c r="CL740" i="12" s="1"/>
  <c r="CP765" i="12"/>
  <c r="CQ765" i="12" s="1"/>
  <c r="CR765" i="12" s="1"/>
  <c r="BF826" i="12"/>
  <c r="BG826" i="12" s="1"/>
  <c r="BH826" i="12" s="1"/>
  <c r="BX809" i="12"/>
  <c r="BY809" i="12" s="1"/>
  <c r="BZ809" i="12" s="1"/>
  <c r="BR781" i="12"/>
  <c r="BS781" i="12" s="1"/>
  <c r="BT781" i="12" s="1"/>
  <c r="BR854" i="12"/>
  <c r="BS854" i="12" s="1"/>
  <c r="BT854" i="12" s="1"/>
  <c r="CJ777" i="12"/>
  <c r="CK777" i="12" s="1"/>
  <c r="CL777" i="12" s="1"/>
  <c r="CP905" i="12"/>
  <c r="CQ905" i="12" s="1"/>
  <c r="CR905" i="12" s="1"/>
  <c r="CP971" i="12"/>
  <c r="CQ971" i="12" s="1"/>
  <c r="CR971" i="12" s="1"/>
  <c r="BX929" i="12"/>
  <c r="BY929" i="12" s="1"/>
  <c r="BZ929" i="12" s="1"/>
  <c r="CD1105" i="12"/>
  <c r="CE1105" i="12" s="1"/>
  <c r="CF1105" i="12" s="1"/>
  <c r="CP959" i="12"/>
  <c r="CQ959" i="12" s="1"/>
  <c r="CR959" i="12" s="1"/>
  <c r="BR951" i="12"/>
  <c r="BS951" i="12" s="1"/>
  <c r="BT951" i="12" s="1"/>
  <c r="CD965" i="12"/>
  <c r="CE965" i="12" s="1"/>
  <c r="CF965" i="12" s="1"/>
  <c r="CD951" i="12"/>
  <c r="CE951" i="12" s="1"/>
  <c r="CF951" i="12" s="1"/>
  <c r="BX1035" i="12"/>
  <c r="BY1035" i="12" s="1"/>
  <c r="BZ1035" i="12" s="1"/>
  <c r="CP1019" i="12"/>
  <c r="CQ1019" i="12" s="1"/>
  <c r="CR1019" i="12" s="1"/>
  <c r="BX1072" i="12"/>
  <c r="BY1072" i="12" s="1"/>
  <c r="BZ1072" i="12" s="1"/>
  <c r="BL843" i="12"/>
  <c r="BM843" i="12" s="1"/>
  <c r="BN843" i="12" s="1"/>
  <c r="BL1014" i="12"/>
  <c r="BM1014" i="12" s="1"/>
  <c r="BN1014" i="12" s="1"/>
  <c r="BR980" i="12"/>
  <c r="BS980" i="12" s="1"/>
  <c r="BT980" i="12" s="1"/>
  <c r="CP233" i="12"/>
  <c r="CQ233" i="12" s="1"/>
  <c r="CR233" i="12" s="1"/>
  <c r="CP270" i="12"/>
  <c r="CQ270" i="12" s="1"/>
  <c r="CR270" i="12" s="1"/>
  <c r="CD347" i="12"/>
  <c r="CE347" i="12" s="1"/>
  <c r="CF347" i="12" s="1"/>
  <c r="BL391" i="12"/>
  <c r="BM391" i="12" s="1"/>
  <c r="BN391" i="12" s="1"/>
  <c r="CJ489" i="12"/>
  <c r="CK489" i="12" s="1"/>
  <c r="CL489" i="12" s="1"/>
  <c r="CP679" i="12"/>
  <c r="CQ679" i="12" s="1"/>
  <c r="CR679" i="12" s="1"/>
  <c r="BX610" i="12"/>
  <c r="BY610" i="12" s="1"/>
  <c r="BZ610" i="12" s="1"/>
  <c r="CP768" i="12"/>
  <c r="CQ768" i="12" s="1"/>
  <c r="CR768" i="12" s="1"/>
  <c r="BR737" i="12"/>
  <c r="BS737" i="12" s="1"/>
  <c r="BT737" i="12" s="1"/>
  <c r="CD798" i="12"/>
  <c r="CE798" i="12" s="1"/>
  <c r="CF798" i="12" s="1"/>
  <c r="CD794" i="12"/>
  <c r="CE794" i="12" s="1"/>
  <c r="CF794" i="12" s="1"/>
  <c r="BX921" i="12"/>
  <c r="BY921" i="12" s="1"/>
  <c r="BZ921" i="12" s="1"/>
  <c r="CD1049" i="12"/>
  <c r="CE1049" i="12" s="1"/>
  <c r="CF1049" i="12" s="1"/>
  <c r="CJ951" i="12"/>
  <c r="CK951" i="12" s="1"/>
  <c r="CL951" i="12" s="1"/>
  <c r="BL835" i="12"/>
  <c r="BM835" i="12" s="1"/>
  <c r="BN835" i="12" s="1"/>
  <c r="BX40" i="12"/>
  <c r="BY40" i="12" s="1"/>
  <c r="BZ40" i="12" s="1"/>
  <c r="BR71" i="12"/>
  <c r="BS71" i="12" s="1"/>
  <c r="BT71" i="12" s="1"/>
  <c r="BL58" i="12"/>
  <c r="BM58" i="12" s="1"/>
  <c r="BN58" i="12" s="1"/>
  <c r="BR58" i="12"/>
  <c r="BS58" i="12" s="1"/>
  <c r="BT58" i="12" s="1"/>
  <c r="CP100" i="12"/>
  <c r="CQ100" i="12" s="1"/>
  <c r="CR100" i="12" s="1"/>
  <c r="CJ172" i="12"/>
  <c r="CK172" i="12" s="1"/>
  <c r="CL172" i="12" s="1"/>
  <c r="BX180" i="12"/>
  <c r="BY180" i="12" s="1"/>
  <c r="BZ180" i="12" s="1"/>
  <c r="BR233" i="12"/>
  <c r="BS233" i="12" s="1"/>
  <c r="BT233" i="12" s="1"/>
  <c r="BR314" i="12"/>
  <c r="BS314" i="12" s="1"/>
  <c r="BT314" i="12" s="1"/>
  <c r="CJ453" i="12"/>
  <c r="CK453" i="12" s="1"/>
  <c r="CL453" i="12" s="1"/>
  <c r="BR413" i="12"/>
  <c r="BS413" i="12" s="1"/>
  <c r="BT413" i="12" s="1"/>
  <c r="CD66" i="12"/>
  <c r="CE66" i="12" s="1"/>
  <c r="CF66" i="12" s="1"/>
  <c r="CD198" i="12"/>
  <c r="CE198" i="12" s="1"/>
  <c r="CF198" i="12" s="1"/>
  <c r="CJ121" i="12"/>
  <c r="CK121" i="12" s="1"/>
  <c r="CL121" i="12" s="1"/>
  <c r="CJ47" i="12"/>
  <c r="CK47" i="12" s="1"/>
  <c r="CL47" i="12" s="1"/>
  <c r="BF131" i="12"/>
  <c r="BG131" i="12" s="1"/>
  <c r="BH131" i="12" s="1"/>
  <c r="BX70" i="12"/>
  <c r="BY70" i="12" s="1"/>
  <c r="BZ70" i="12" s="1"/>
  <c r="BF138" i="12"/>
  <c r="BG138" i="12" s="1"/>
  <c r="BH138" i="12" s="1"/>
  <c r="CP183" i="12"/>
  <c r="CQ183" i="12" s="1"/>
  <c r="CR183" i="12" s="1"/>
  <c r="CD339" i="12"/>
  <c r="CE339" i="12" s="1"/>
  <c r="CF339" i="12" s="1"/>
  <c r="CP147" i="12"/>
  <c r="CQ147" i="12" s="1"/>
  <c r="CR147" i="12" s="1"/>
  <c r="BR206" i="12"/>
  <c r="BS206" i="12" s="1"/>
  <c r="BT206" i="12" s="1"/>
  <c r="BL196" i="12"/>
  <c r="BM196" i="12" s="1"/>
  <c r="BN196" i="12" s="1"/>
  <c r="BX179" i="12"/>
  <c r="BY179" i="12" s="1"/>
  <c r="BZ179" i="12" s="1"/>
  <c r="BR221" i="12"/>
  <c r="BS221" i="12" s="1"/>
  <c r="BT221" i="12" s="1"/>
  <c r="CD348" i="12"/>
  <c r="CE348" i="12" s="1"/>
  <c r="CF348" i="12" s="1"/>
  <c r="BR306" i="12"/>
  <c r="BS306" i="12" s="1"/>
  <c r="BT306" i="12" s="1"/>
  <c r="BR342" i="12"/>
  <c r="BS342" i="12" s="1"/>
  <c r="BT342" i="12" s="1"/>
  <c r="CJ278" i="12"/>
  <c r="CK278" i="12" s="1"/>
  <c r="CL278" i="12" s="1"/>
  <c r="BL349" i="12"/>
  <c r="BM349" i="12" s="1"/>
  <c r="BN349" i="12" s="1"/>
  <c r="CJ492" i="12"/>
  <c r="CK492" i="12" s="1"/>
  <c r="CL492" i="12" s="1"/>
  <c r="CP446" i="12"/>
  <c r="CQ446" i="12" s="1"/>
  <c r="CR446" i="12" s="1"/>
  <c r="CP434" i="12"/>
  <c r="CQ434" i="12" s="1"/>
  <c r="CR434" i="12" s="1"/>
  <c r="BR499" i="12"/>
  <c r="BS499" i="12" s="1"/>
  <c r="BT499" i="12" s="1"/>
  <c r="CJ527" i="12"/>
  <c r="CK527" i="12" s="1"/>
  <c r="CL527" i="12" s="1"/>
  <c r="CJ555" i="12"/>
  <c r="CK555" i="12" s="1"/>
  <c r="CL555" i="12" s="1"/>
  <c r="CD748" i="12"/>
  <c r="CE748" i="12" s="1"/>
  <c r="CF748" i="12" s="1"/>
  <c r="BX894" i="12"/>
  <c r="BY894" i="12" s="1"/>
  <c r="BZ894" i="12" s="1"/>
  <c r="BX273" i="12"/>
  <c r="BY273" i="12" s="1"/>
  <c r="BZ273" i="12" s="1"/>
  <c r="BX428" i="12"/>
  <c r="BY428" i="12" s="1"/>
  <c r="BZ428" i="12" s="1"/>
  <c r="BL248" i="12"/>
  <c r="BM248" i="12" s="1"/>
  <c r="BN248" i="12" s="1"/>
  <c r="BX336" i="12"/>
  <c r="BY336" i="12" s="1"/>
  <c r="BZ336" i="12" s="1"/>
  <c r="BX785" i="12"/>
  <c r="BY785" i="12" s="1"/>
  <c r="BZ785" i="12" s="1"/>
  <c r="CP842" i="12"/>
  <c r="CQ842" i="12" s="1"/>
  <c r="CR842" i="12" s="1"/>
  <c r="BR806" i="12"/>
  <c r="BS806" i="12" s="1"/>
  <c r="BT806" i="12" s="1"/>
  <c r="CP838" i="12"/>
  <c r="CQ838" i="12" s="1"/>
  <c r="CR838" i="12" s="1"/>
  <c r="BX308" i="12"/>
  <c r="BY308" i="12" s="1"/>
  <c r="BZ308" i="12" s="1"/>
  <c r="CD659" i="12"/>
  <c r="CE659" i="12" s="1"/>
  <c r="CF659" i="12" s="1"/>
  <c r="BR708" i="12"/>
  <c r="BS708" i="12" s="1"/>
  <c r="BT708" i="12" s="1"/>
  <c r="CJ902" i="12"/>
  <c r="CK902" i="12" s="1"/>
  <c r="CL902" i="12" s="1"/>
  <c r="BR838" i="12"/>
  <c r="BS838" i="12" s="1"/>
  <c r="BT838" i="12" s="1"/>
  <c r="BF769" i="12"/>
  <c r="BG769" i="12" s="1"/>
  <c r="BH769" i="12" s="1"/>
  <c r="BX1094" i="12"/>
  <c r="BY1094" i="12" s="1"/>
  <c r="BZ1094" i="12" s="1"/>
  <c r="BL1118" i="12"/>
  <c r="BM1118" i="12" s="1"/>
  <c r="BN1118" i="12" s="1"/>
  <c r="BR521" i="12"/>
  <c r="BS521" i="12" s="1"/>
  <c r="BT521" i="12" s="1"/>
  <c r="BL754" i="12"/>
  <c r="BM754" i="12" s="1"/>
  <c r="BN754" i="12" s="1"/>
  <c r="CD10" i="12"/>
  <c r="CE10" i="12" s="1"/>
  <c r="CF10" i="12" s="1"/>
  <c r="BF60" i="12"/>
  <c r="BG60" i="12" s="1"/>
  <c r="BH60" i="12" s="1"/>
  <c r="BR82" i="12"/>
  <c r="BS82" i="12" s="1"/>
  <c r="BT82" i="12" s="1"/>
  <c r="CD129" i="12"/>
  <c r="CE129" i="12" s="1"/>
  <c r="CF129" i="12" s="1"/>
  <c r="BR424" i="12"/>
  <c r="BS424" i="12" s="1"/>
  <c r="BT424" i="12" s="1"/>
  <c r="BX74" i="12"/>
  <c r="BY74" i="12" s="1"/>
  <c r="BZ74" i="12" s="1"/>
  <c r="CJ117" i="12"/>
  <c r="CK117" i="12" s="1"/>
  <c r="CL117" i="12" s="1"/>
  <c r="CP31" i="12"/>
  <c r="CQ31" i="12" s="1"/>
  <c r="CR31" i="12" s="1"/>
  <c r="CP194" i="12"/>
  <c r="CQ194" i="12" s="1"/>
  <c r="CR194" i="12" s="1"/>
  <c r="CP221" i="12"/>
  <c r="CQ221" i="12" s="1"/>
  <c r="CR221" i="12" s="1"/>
  <c r="BF278" i="12"/>
  <c r="BG278" i="12" s="1"/>
  <c r="BH278" i="12" s="1"/>
  <c r="CD336" i="12"/>
  <c r="CE336" i="12" s="1"/>
  <c r="CF336" i="12" s="1"/>
  <c r="BF406" i="12"/>
  <c r="BG406" i="12" s="1"/>
  <c r="BH406" i="12" s="1"/>
  <c r="BX462" i="12"/>
  <c r="BY462" i="12" s="1"/>
  <c r="BZ462" i="12" s="1"/>
  <c r="BX495" i="12"/>
  <c r="BY495" i="12" s="1"/>
  <c r="BZ495" i="12" s="1"/>
  <c r="CD460" i="12"/>
  <c r="CE460" i="12" s="1"/>
  <c r="CF460" i="12" s="1"/>
  <c r="BX606" i="12"/>
  <c r="BY606" i="12" s="1"/>
  <c r="BZ606" i="12" s="1"/>
  <c r="BL642" i="12"/>
  <c r="BM642" i="12" s="1"/>
  <c r="BN642" i="12" s="1"/>
  <c r="CD549" i="12"/>
  <c r="CE549" i="12" s="1"/>
  <c r="CF549" i="12" s="1"/>
  <c r="CP736" i="12"/>
  <c r="CQ736" i="12" s="1"/>
  <c r="CR736" i="12" s="1"/>
  <c r="CD718" i="12"/>
  <c r="CE718" i="12" s="1"/>
  <c r="CF718" i="12" s="1"/>
  <c r="CD658" i="12"/>
  <c r="CE658" i="12" s="1"/>
  <c r="CF658" i="12" s="1"/>
  <c r="CD857" i="12"/>
  <c r="CE857" i="12" s="1"/>
  <c r="CF857" i="12" s="1"/>
  <c r="CP866" i="12"/>
  <c r="CQ866" i="12" s="1"/>
  <c r="CR866" i="12" s="1"/>
  <c r="BL774" i="12"/>
  <c r="BM774" i="12" s="1"/>
  <c r="BN774" i="12" s="1"/>
  <c r="BR786" i="12"/>
  <c r="BS786" i="12" s="1"/>
  <c r="BT786" i="12" s="1"/>
  <c r="CJ869" i="12"/>
  <c r="CK869" i="12" s="1"/>
  <c r="CL869" i="12" s="1"/>
  <c r="BR987" i="12"/>
  <c r="BS987" i="12" s="1"/>
  <c r="BT987" i="12" s="1"/>
  <c r="CP893" i="12"/>
  <c r="CQ893" i="12" s="1"/>
  <c r="CR893" i="12" s="1"/>
  <c r="BX923" i="12"/>
  <c r="BY923" i="12" s="1"/>
  <c r="BZ923" i="12" s="1"/>
  <c r="CD1086" i="12"/>
  <c r="CE1086" i="12" s="1"/>
  <c r="CF1086" i="12" s="1"/>
  <c r="BR1086" i="12"/>
  <c r="BS1086" i="12" s="1"/>
  <c r="BT1086" i="12" s="1"/>
  <c r="BX976" i="12"/>
  <c r="BY976" i="12" s="1"/>
  <c r="BZ976" i="12" s="1"/>
  <c r="CJ1064" i="12"/>
  <c r="CK1064" i="12" s="1"/>
  <c r="CL1064" i="12" s="1"/>
  <c r="CJ1104" i="12"/>
  <c r="CK1104" i="12" s="1"/>
  <c r="CL1104" i="12" s="1"/>
  <c r="CP292" i="12"/>
  <c r="CQ292" i="12" s="1"/>
  <c r="CR292" i="12" s="1"/>
  <c r="BL412" i="12"/>
  <c r="BM412" i="12" s="1"/>
  <c r="BN412" i="12" s="1"/>
  <c r="CD373" i="12"/>
  <c r="CE373" i="12" s="1"/>
  <c r="CF373" i="12" s="1"/>
  <c r="BL561" i="12"/>
  <c r="BM561" i="12" s="1"/>
  <c r="BN561" i="12" s="1"/>
  <c r="CD662" i="12"/>
  <c r="CE662" i="12" s="1"/>
  <c r="CF662" i="12" s="1"/>
  <c r="BL933" i="12"/>
  <c r="BM933" i="12" s="1"/>
  <c r="BN933" i="12" s="1"/>
  <c r="CD1085" i="12"/>
  <c r="CE1085" i="12" s="1"/>
  <c r="CF1085" i="12" s="1"/>
  <c r="BX37" i="12"/>
  <c r="BY37" i="12" s="1"/>
  <c r="BZ37" i="12" s="1"/>
  <c r="CP49" i="12"/>
  <c r="CQ49" i="12" s="1"/>
  <c r="CR49" i="12" s="1"/>
  <c r="CP452" i="12"/>
  <c r="CQ452" i="12" s="1"/>
  <c r="CR452" i="12" s="1"/>
  <c r="BX17" i="12"/>
  <c r="BY17" i="12" s="1"/>
  <c r="BZ17" i="12" s="1"/>
  <c r="CD207" i="12"/>
  <c r="CE207" i="12" s="1"/>
  <c r="CF207" i="12" s="1"/>
  <c r="CD35" i="12"/>
  <c r="CE35" i="12" s="1"/>
  <c r="CF35" i="12" s="1"/>
  <c r="CP80" i="12"/>
  <c r="CQ80" i="12" s="1"/>
  <c r="CR80" i="12" s="1"/>
  <c r="CD49" i="12"/>
  <c r="CE49" i="12" s="1"/>
  <c r="CF49" i="12" s="1"/>
  <c r="BX25" i="12"/>
  <c r="BY25" i="12" s="1"/>
  <c r="BZ25" i="12" s="1"/>
  <c r="BL21" i="12"/>
  <c r="BM21" i="12" s="1"/>
  <c r="BN21" i="12" s="1"/>
  <c r="BX108" i="12"/>
  <c r="BY108" i="12" s="1"/>
  <c r="BZ108" i="12" s="1"/>
  <c r="CJ131" i="12"/>
  <c r="CK131" i="12" s="1"/>
  <c r="CL131" i="12" s="1"/>
  <c r="CP146" i="12"/>
  <c r="CQ146" i="12" s="1"/>
  <c r="CR146" i="12" s="1"/>
  <c r="BL190" i="12"/>
  <c r="BM190" i="12" s="1"/>
  <c r="BN190" i="12" s="1"/>
  <c r="CJ272" i="12"/>
  <c r="CK272" i="12" s="1"/>
  <c r="CL272" i="12" s="1"/>
  <c r="CP232" i="12"/>
  <c r="CQ232" i="12" s="1"/>
  <c r="CR232" i="12" s="1"/>
  <c r="CD342" i="12"/>
  <c r="CE342" i="12" s="1"/>
  <c r="CF342" i="12" s="1"/>
  <c r="BF383" i="12"/>
  <c r="BG383" i="12" s="1"/>
  <c r="BH383" i="12" s="1"/>
  <c r="CD352" i="12"/>
  <c r="CE352" i="12" s="1"/>
  <c r="CF352" i="12" s="1"/>
  <c r="CD43" i="12"/>
  <c r="CE43" i="12" s="1"/>
  <c r="CF43" i="12" s="1"/>
  <c r="BF79" i="12"/>
  <c r="BG79" i="12" s="1"/>
  <c r="BH79" i="12" s="1"/>
  <c r="BX130" i="12"/>
  <c r="BY130" i="12" s="1"/>
  <c r="BZ130" i="12" s="1"/>
  <c r="BX113" i="12"/>
  <c r="BY113" i="12" s="1"/>
  <c r="BZ113" i="12" s="1"/>
  <c r="BF217" i="12"/>
  <c r="BG217" i="12" s="1"/>
  <c r="BH217" i="12" s="1"/>
  <c r="BR225" i="12"/>
  <c r="BS225" i="12" s="1"/>
  <c r="BT225" i="12" s="1"/>
  <c r="CJ301" i="12"/>
  <c r="CK301" i="12" s="1"/>
  <c r="CL301" i="12" s="1"/>
  <c r="CJ220" i="12"/>
  <c r="CK220" i="12" s="1"/>
  <c r="CL220" i="12" s="1"/>
  <c r="CD243" i="12"/>
  <c r="CE243" i="12" s="1"/>
  <c r="CF243" i="12" s="1"/>
  <c r="CP310" i="12"/>
  <c r="CQ310" i="12" s="1"/>
  <c r="CR310" i="12" s="1"/>
  <c r="BL409" i="12"/>
  <c r="BM409" i="12" s="1"/>
  <c r="BN409" i="12" s="1"/>
  <c r="CP324" i="12"/>
  <c r="CQ324" i="12" s="1"/>
  <c r="CR324" i="12" s="1"/>
  <c r="BX399" i="12"/>
  <c r="BY399" i="12" s="1"/>
  <c r="BZ399" i="12" s="1"/>
  <c r="CJ458" i="12"/>
  <c r="CK458" i="12" s="1"/>
  <c r="CL458" i="12" s="1"/>
  <c r="BR907" i="12"/>
  <c r="BS907" i="12" s="1"/>
  <c r="BT907" i="12" s="1"/>
  <c r="BL787" i="12"/>
  <c r="BM787" i="12" s="1"/>
  <c r="BN787" i="12" s="1"/>
  <c r="BL863" i="12"/>
  <c r="BM863" i="12" s="1"/>
  <c r="BN863" i="12" s="1"/>
  <c r="CJ1124" i="12"/>
  <c r="CK1124" i="12" s="1"/>
  <c r="CL1124" i="12" s="1"/>
  <c r="CD483" i="12"/>
  <c r="CE483" i="12" s="1"/>
  <c r="CF483" i="12" s="1"/>
  <c r="CD806" i="12"/>
  <c r="CE806" i="12" s="1"/>
  <c r="CF806" i="12" s="1"/>
  <c r="CP171" i="12"/>
  <c r="CQ171" i="12" s="1"/>
  <c r="CR171" i="12" s="1"/>
  <c r="BR408" i="12"/>
  <c r="BS408" i="12" s="1"/>
  <c r="BT408" i="12" s="1"/>
  <c r="CJ454" i="12"/>
  <c r="CK454" i="12" s="1"/>
  <c r="CL454" i="12" s="1"/>
  <c r="CP460" i="12"/>
  <c r="CQ460" i="12" s="1"/>
  <c r="CR460" i="12" s="1"/>
  <c r="BX635" i="12"/>
  <c r="BY635" i="12" s="1"/>
  <c r="BZ635" i="12" s="1"/>
  <c r="CD1062" i="12"/>
  <c r="CE1062" i="12" s="1"/>
  <c r="CF1062" i="12" s="1"/>
  <c r="BR346" i="12"/>
  <c r="BS346" i="12" s="1"/>
  <c r="BT346" i="12" s="1"/>
  <c r="BX351" i="12"/>
  <c r="BY351" i="12" s="1"/>
  <c r="BZ351" i="12" s="1"/>
  <c r="BR389" i="12"/>
  <c r="BS389" i="12" s="1"/>
  <c r="BT389" i="12" s="1"/>
  <c r="BF397" i="12"/>
  <c r="BG397" i="12" s="1"/>
  <c r="BH397" i="12" s="1"/>
  <c r="BR513" i="12"/>
  <c r="BS513" i="12" s="1"/>
  <c r="BT513" i="12" s="1"/>
  <c r="CP878" i="12"/>
  <c r="CQ878" i="12" s="1"/>
  <c r="CR878" i="12" s="1"/>
  <c r="CD766" i="12"/>
  <c r="CE766" i="12" s="1"/>
  <c r="CF766" i="12" s="1"/>
  <c r="BF1019" i="12"/>
  <c r="BG1019" i="12" s="1"/>
  <c r="BH1019" i="12" s="1"/>
  <c r="BL1072" i="12"/>
  <c r="BM1072" i="12" s="1"/>
  <c r="BN1072" i="12" s="1"/>
  <c r="CJ843" i="12"/>
  <c r="CK843" i="12" s="1"/>
  <c r="CL843" i="12" s="1"/>
  <c r="BR1058" i="12"/>
  <c r="BS1058" i="12" s="1"/>
  <c r="BT1058" i="12" s="1"/>
  <c r="BL1016" i="12"/>
  <c r="BM1016" i="12" s="1"/>
  <c r="BN1016" i="12" s="1"/>
  <c r="BF1083" i="12"/>
  <c r="BG1083" i="12" s="1"/>
  <c r="BH1083" i="12" s="1"/>
  <c r="BR369" i="12"/>
  <c r="BS369" i="12" s="1"/>
  <c r="BT369" i="12" s="1"/>
  <c r="BR486" i="12"/>
  <c r="BS486" i="12" s="1"/>
  <c r="BT486" i="12" s="1"/>
  <c r="BR480" i="12"/>
  <c r="BS480" i="12" s="1"/>
  <c r="BT480" i="12" s="1"/>
  <c r="BL529" i="12"/>
  <c r="BM529" i="12" s="1"/>
  <c r="BN529" i="12" s="1"/>
  <c r="BX670" i="12"/>
  <c r="BY670" i="12" s="1"/>
  <c r="BZ670" i="12" s="1"/>
  <c r="CD779" i="12"/>
  <c r="CE779" i="12" s="1"/>
  <c r="CF779" i="12" s="1"/>
  <c r="BX202" i="12"/>
  <c r="BY202" i="12" s="1"/>
  <c r="BZ202" i="12" s="1"/>
  <c r="BR14" i="12"/>
  <c r="BS14" i="12" s="1"/>
  <c r="BT14" i="12" s="1"/>
  <c r="BF104" i="12"/>
  <c r="BG104" i="12" s="1"/>
  <c r="BH104" i="12" s="1"/>
  <c r="BF115" i="12"/>
  <c r="BG115" i="12" s="1"/>
  <c r="BH115" i="12" s="1"/>
  <c r="BX220" i="12"/>
  <c r="BY220" i="12" s="1"/>
  <c r="BZ220" i="12" s="1"/>
  <c r="CP342" i="12"/>
  <c r="CQ342" i="12" s="1"/>
  <c r="CR342" i="12" s="1"/>
  <c r="BL336" i="12"/>
  <c r="BM336" i="12" s="1"/>
  <c r="BN336" i="12" s="1"/>
  <c r="CJ465" i="12"/>
  <c r="CK465" i="12" s="1"/>
  <c r="CL465" i="12" s="1"/>
  <c r="BL359" i="12"/>
  <c r="BM359" i="12" s="1"/>
  <c r="BN359" i="12" s="1"/>
  <c r="CD426" i="12"/>
  <c r="CE426" i="12" s="1"/>
  <c r="CF426" i="12" s="1"/>
  <c r="BR533" i="12"/>
  <c r="BS533" i="12" s="1"/>
  <c r="BT533" i="12" s="1"/>
  <c r="BL519" i="12"/>
  <c r="BM519" i="12" s="1"/>
  <c r="BN519" i="12" s="1"/>
  <c r="BR643" i="12"/>
  <c r="BS643" i="12" s="1"/>
  <c r="BT643" i="12" s="1"/>
  <c r="BF651" i="12"/>
  <c r="BG651" i="12" s="1"/>
  <c r="BH651" i="12" s="1"/>
  <c r="BL785" i="12"/>
  <c r="BM785" i="12" s="1"/>
  <c r="BN785" i="12" s="1"/>
  <c r="BR890" i="12"/>
  <c r="BS890" i="12" s="1"/>
  <c r="BT890" i="12" s="1"/>
  <c r="BL773" i="12"/>
  <c r="BM773" i="12" s="1"/>
  <c r="BN773" i="12" s="1"/>
  <c r="BR753" i="12"/>
  <c r="BS753" i="12" s="1"/>
  <c r="BT753" i="12" s="1"/>
  <c r="CD847" i="12"/>
  <c r="CE847" i="12" s="1"/>
  <c r="CF847" i="12" s="1"/>
  <c r="BX841" i="12"/>
  <c r="BY841" i="12" s="1"/>
  <c r="BZ841" i="12" s="1"/>
  <c r="BX817" i="12"/>
  <c r="BY817" i="12" s="1"/>
  <c r="BZ817" i="12" s="1"/>
  <c r="BR919" i="12"/>
  <c r="BS919" i="12" s="1"/>
  <c r="BT919" i="12" s="1"/>
  <c r="CJ1000" i="12"/>
  <c r="CK1000" i="12" s="1"/>
  <c r="CL1000" i="12" s="1"/>
  <c r="BR805" i="12"/>
  <c r="BS805" i="12" s="1"/>
  <c r="BT805" i="12" s="1"/>
  <c r="CD730" i="12"/>
  <c r="CE730" i="12" s="1"/>
  <c r="CF730" i="12" s="1"/>
  <c r="CJ1004" i="12"/>
  <c r="CK1004" i="12" s="1"/>
  <c r="CL1004" i="12" s="1"/>
  <c r="CD998" i="12"/>
  <c r="CE998" i="12" s="1"/>
  <c r="CF998" i="12" s="1"/>
  <c r="BX1038" i="12"/>
  <c r="BY1038" i="12" s="1"/>
  <c r="BZ1038" i="12" s="1"/>
  <c r="CP1078" i="12"/>
  <c r="CQ1078" i="12" s="1"/>
  <c r="CR1078" i="12" s="1"/>
  <c r="CP1091" i="12"/>
  <c r="CQ1091" i="12" s="1"/>
  <c r="CR1091" i="12" s="1"/>
  <c r="BX1026" i="12"/>
  <c r="BY1026" i="12" s="1"/>
  <c r="BZ1026" i="12" s="1"/>
  <c r="BL1078" i="12"/>
  <c r="BM1078" i="12" s="1"/>
  <c r="BN1078" i="12" s="1"/>
  <c r="CJ1028" i="12"/>
  <c r="CK1028" i="12" s="1"/>
  <c r="CL1028" i="12" s="1"/>
  <c r="BL886" i="12"/>
  <c r="BM886" i="12" s="1"/>
  <c r="BN886" i="12" s="1"/>
  <c r="CJ1075" i="12"/>
  <c r="CK1075" i="12" s="1"/>
  <c r="CL1075" i="12" s="1"/>
  <c r="CJ986" i="12"/>
  <c r="CK986" i="12" s="1"/>
  <c r="CL986" i="12" s="1"/>
  <c r="BR1043" i="12"/>
  <c r="BS1043" i="12" s="1"/>
  <c r="BT1043" i="12" s="1"/>
  <c r="BX397" i="12"/>
  <c r="BY397" i="12" s="1"/>
  <c r="BZ397" i="12" s="1"/>
  <c r="CP587" i="12"/>
  <c r="CQ587" i="12" s="1"/>
  <c r="CR587" i="12" s="1"/>
  <c r="BX600" i="12"/>
  <c r="BY600" i="12" s="1"/>
  <c r="BZ600" i="12" s="1"/>
  <c r="CP627" i="12"/>
  <c r="CQ627" i="12" s="1"/>
  <c r="CR627" i="12" s="1"/>
  <c r="CJ922" i="12"/>
  <c r="CK922" i="12" s="1"/>
  <c r="CL922" i="12" s="1"/>
  <c r="BF712" i="12"/>
  <c r="BG712" i="12" s="1"/>
  <c r="BH712" i="12" s="1"/>
  <c r="BL789" i="12"/>
  <c r="BM789" i="12" s="1"/>
  <c r="BN789" i="12" s="1"/>
  <c r="BX937" i="12"/>
  <c r="BY937" i="12" s="1"/>
  <c r="BZ937" i="12" s="1"/>
  <c r="CJ805" i="12"/>
  <c r="CK805" i="12" s="1"/>
  <c r="CL805" i="12" s="1"/>
  <c r="CP11" i="12"/>
  <c r="CQ11" i="12" s="1"/>
  <c r="CR11" i="12" s="1"/>
  <c r="BF54" i="12"/>
  <c r="BG54" i="12" s="1"/>
  <c r="BH54" i="12" s="1"/>
  <c r="BR205" i="12"/>
  <c r="BS205" i="12" s="1"/>
  <c r="BT205" i="12" s="1"/>
  <c r="CD113" i="12"/>
  <c r="CE113" i="12" s="1"/>
  <c r="CF113" i="12" s="1"/>
  <c r="CJ216" i="12"/>
  <c r="CK216" i="12" s="1"/>
  <c r="CL216" i="12" s="1"/>
  <c r="BR296" i="12"/>
  <c r="BS296" i="12" s="1"/>
  <c r="BT296" i="12" s="1"/>
  <c r="CD270" i="12"/>
  <c r="CE270" i="12" s="1"/>
  <c r="CF270" i="12" s="1"/>
  <c r="BL320" i="12"/>
  <c r="BM320" i="12" s="1"/>
  <c r="BN320" i="12" s="1"/>
  <c r="BF375" i="12"/>
  <c r="BG375" i="12" s="1"/>
  <c r="BH375" i="12" s="1"/>
  <c r="BX454" i="12"/>
  <c r="BY454" i="12" s="1"/>
  <c r="BZ454" i="12" s="1"/>
  <c r="CD56" i="12"/>
  <c r="CE56" i="12" s="1"/>
  <c r="CF56" i="12" s="1"/>
  <c r="BX117" i="12"/>
  <c r="BY117" i="12" s="1"/>
  <c r="BZ117" i="12" s="1"/>
  <c r="CP167" i="12"/>
  <c r="CQ167" i="12" s="1"/>
  <c r="CR167" i="12" s="1"/>
  <c r="BR172" i="12"/>
  <c r="BS172" i="12" s="1"/>
  <c r="BT172" i="12" s="1"/>
  <c r="BL69" i="12"/>
  <c r="BM69" i="12" s="1"/>
  <c r="BN69" i="12" s="1"/>
  <c r="CP136" i="12"/>
  <c r="CQ136" i="12" s="1"/>
  <c r="CR136" i="12" s="1"/>
  <c r="BR171" i="12"/>
  <c r="BS171" i="12" s="1"/>
  <c r="BT171" i="12" s="1"/>
  <c r="CJ66" i="12"/>
  <c r="CK66" i="12" s="1"/>
  <c r="CL66" i="12" s="1"/>
  <c r="CJ86" i="12"/>
  <c r="CK86" i="12" s="1"/>
  <c r="CL86" i="12" s="1"/>
  <c r="CD147" i="12"/>
  <c r="CE147" i="12" s="1"/>
  <c r="CF147" i="12" s="1"/>
  <c r="CD157" i="12"/>
  <c r="CE157" i="12" s="1"/>
  <c r="CF157" i="12" s="1"/>
  <c r="CP209" i="12"/>
  <c r="CQ209" i="12" s="1"/>
  <c r="CR209" i="12" s="1"/>
  <c r="BL179" i="12"/>
  <c r="BM179" i="12" s="1"/>
  <c r="BN179" i="12" s="1"/>
  <c r="CD204" i="12"/>
  <c r="CE204" i="12" s="1"/>
  <c r="CF204" i="12" s="1"/>
  <c r="BX322" i="12"/>
  <c r="BY322" i="12" s="1"/>
  <c r="BZ322" i="12" s="1"/>
  <c r="CD125" i="12"/>
  <c r="CE125" i="12" s="1"/>
  <c r="CF125" i="12" s="1"/>
  <c r="BL141" i="12"/>
  <c r="BM141" i="12" s="1"/>
  <c r="BN141" i="12" s="1"/>
  <c r="CJ153" i="12"/>
  <c r="CK153" i="12" s="1"/>
  <c r="CL153" i="12" s="1"/>
  <c r="CJ159" i="12"/>
  <c r="CK159" i="12" s="1"/>
  <c r="CL159" i="12" s="1"/>
  <c r="BF170" i="12"/>
  <c r="BG170" i="12" s="1"/>
  <c r="BH170" i="12" s="1"/>
  <c r="BF178" i="12"/>
  <c r="BG178" i="12" s="1"/>
  <c r="BH178" i="12" s="1"/>
  <c r="CJ190" i="12"/>
  <c r="CK190" i="12" s="1"/>
  <c r="CL190" i="12" s="1"/>
  <c r="CP322" i="12"/>
  <c r="CQ322" i="12" s="1"/>
  <c r="CR322" i="12" s="1"/>
  <c r="CP302" i="12"/>
  <c r="CQ302" i="12" s="1"/>
  <c r="CR302" i="12" s="1"/>
  <c r="BF320" i="12"/>
  <c r="BG320" i="12" s="1"/>
  <c r="BH320" i="12" s="1"/>
  <c r="CJ273" i="12"/>
  <c r="CK273" i="12" s="1"/>
  <c r="CL273" i="12" s="1"/>
  <c r="BF336" i="12"/>
  <c r="BG336" i="12" s="1"/>
  <c r="BH336" i="12" s="1"/>
  <c r="BR417" i="12"/>
  <c r="BS417" i="12" s="1"/>
  <c r="BT417" i="12" s="1"/>
  <c r="BR415" i="12"/>
  <c r="BS415" i="12" s="1"/>
  <c r="BT415" i="12" s="1"/>
  <c r="CD478" i="12"/>
  <c r="CE478" i="12" s="1"/>
  <c r="CF478" i="12" s="1"/>
  <c r="BF475" i="12"/>
  <c r="BG475" i="12" s="1"/>
  <c r="BH475" i="12" s="1"/>
  <c r="CD993" i="12"/>
  <c r="CE993" i="12" s="1"/>
  <c r="CF993" i="12" s="1"/>
  <c r="CJ1100" i="12"/>
  <c r="CK1100" i="12" s="1"/>
  <c r="CL1100" i="12" s="1"/>
  <c r="CJ821" i="12"/>
  <c r="CK821" i="12" s="1"/>
  <c r="CL821" i="12" s="1"/>
  <c r="CD846" i="12"/>
  <c r="CE846" i="12" s="1"/>
  <c r="CF846" i="12" s="1"/>
  <c r="CP794" i="12"/>
  <c r="CQ794" i="12" s="1"/>
  <c r="CR794" i="12" s="1"/>
  <c r="CD1028" i="12"/>
  <c r="CE1028" i="12" s="1"/>
  <c r="CF1028" i="12" s="1"/>
  <c r="BL668" i="12"/>
  <c r="BM668" i="12" s="1"/>
  <c r="BN668" i="12" s="1"/>
  <c r="BL226" i="12"/>
  <c r="BM226" i="12" s="1"/>
  <c r="BN226" i="12" s="1"/>
  <c r="CJ229" i="12"/>
  <c r="CK229" i="12" s="1"/>
  <c r="CL229" i="12" s="1"/>
  <c r="BL1066" i="12"/>
  <c r="BM1066" i="12" s="1"/>
  <c r="BN1066" i="12" s="1"/>
  <c r="BF175" i="12"/>
  <c r="BG175" i="12" s="1"/>
  <c r="BH175" i="12" s="1"/>
  <c r="CJ248" i="12"/>
  <c r="CK248" i="12" s="1"/>
  <c r="CL248" i="12" s="1"/>
  <c r="CJ421" i="12"/>
  <c r="CK421" i="12" s="1"/>
  <c r="CL421" i="12" s="1"/>
  <c r="BX837" i="12"/>
  <c r="BY837" i="12" s="1"/>
  <c r="BZ837" i="12" s="1"/>
  <c r="CJ934" i="12"/>
  <c r="CK934" i="12" s="1"/>
  <c r="CL934" i="12" s="1"/>
  <c r="BR802" i="12"/>
  <c r="BS802" i="12" s="1"/>
  <c r="BT802" i="12" s="1"/>
  <c r="CJ881" i="12"/>
  <c r="CK881" i="12" s="1"/>
  <c r="CL881" i="12" s="1"/>
  <c r="BR814" i="12"/>
  <c r="BS814" i="12" s="1"/>
  <c r="BT814" i="12" s="1"/>
  <c r="CJ863" i="12"/>
  <c r="CK863" i="12" s="1"/>
  <c r="CL863" i="12" s="1"/>
  <c r="CJ1027" i="12"/>
  <c r="CK1027" i="12" s="1"/>
  <c r="CL1027" i="12" s="1"/>
  <c r="CD1055" i="12"/>
  <c r="CE1055" i="12" s="1"/>
  <c r="CF1055" i="12" s="1"/>
  <c r="CD23" i="12"/>
  <c r="CE23" i="12" s="1"/>
  <c r="CF23" i="12" s="1"/>
  <c r="CP190" i="12"/>
  <c r="CQ190" i="12" s="1"/>
  <c r="CR190" i="12" s="1"/>
  <c r="BX486" i="12"/>
  <c r="BY486" i="12" s="1"/>
  <c r="BZ486" i="12" s="1"/>
  <c r="BX460" i="12"/>
  <c r="BY460" i="12" s="1"/>
  <c r="BZ460" i="12" s="1"/>
  <c r="BL51" i="12"/>
  <c r="BM51" i="12" s="1"/>
  <c r="BN51" i="12" s="1"/>
  <c r="BF95" i="12"/>
  <c r="BG95" i="12" s="1"/>
  <c r="BH95" i="12" s="1"/>
  <c r="CJ236" i="12"/>
  <c r="CK236" i="12" s="1"/>
  <c r="CL236" i="12" s="1"/>
  <c r="BF389" i="12"/>
  <c r="BG389" i="12" s="1"/>
  <c r="BH389" i="12" s="1"/>
  <c r="BL15" i="12"/>
  <c r="BM15" i="12" s="1"/>
  <c r="BN15" i="12" s="1"/>
  <c r="BX214" i="12"/>
  <c r="BY214" i="12" s="1"/>
  <c r="BZ214" i="12" s="1"/>
  <c r="BR111" i="12"/>
  <c r="BS111" i="12" s="1"/>
  <c r="BT111" i="12" s="1"/>
  <c r="CP10" i="12"/>
  <c r="CQ10" i="12" s="1"/>
  <c r="CR10" i="12" s="1"/>
  <c r="CP114" i="12"/>
  <c r="CQ114" i="12" s="1"/>
  <c r="CR114" i="12" s="1"/>
  <c r="BX163" i="12"/>
  <c r="BY163" i="12" s="1"/>
  <c r="BZ163" i="12" s="1"/>
  <c r="CD217" i="12"/>
  <c r="CE217" i="12" s="1"/>
  <c r="CF217" i="12" s="1"/>
  <c r="CJ242" i="12"/>
  <c r="CK242" i="12" s="1"/>
  <c r="CL242" i="12" s="1"/>
  <c r="BL387" i="12"/>
  <c r="BM387" i="12" s="1"/>
  <c r="BN387" i="12" s="1"/>
  <c r="BL324" i="12"/>
  <c r="BM324" i="12" s="1"/>
  <c r="BN324" i="12" s="1"/>
  <c r="CJ419" i="12"/>
  <c r="CK419" i="12" s="1"/>
  <c r="CL419" i="12" s="1"/>
  <c r="CP456" i="12"/>
  <c r="CQ456" i="12" s="1"/>
  <c r="CR456" i="12" s="1"/>
  <c r="BL420" i="12"/>
  <c r="BM420" i="12" s="1"/>
  <c r="BN420" i="12" s="1"/>
  <c r="BX551" i="12"/>
  <c r="BY551" i="12" s="1"/>
  <c r="BZ551" i="12" s="1"/>
  <c r="BL582" i="12"/>
  <c r="BM582" i="12" s="1"/>
  <c r="BN582" i="12" s="1"/>
  <c r="CJ539" i="12"/>
  <c r="CK539" i="12" s="1"/>
  <c r="CL539" i="12" s="1"/>
  <c r="BF591" i="12"/>
  <c r="BG591" i="12" s="1"/>
  <c r="BH591" i="12" s="1"/>
  <c r="BX608" i="12"/>
  <c r="BY608" i="12" s="1"/>
  <c r="BZ608" i="12" s="1"/>
  <c r="BL616" i="12"/>
  <c r="BM616" i="12" s="1"/>
  <c r="BN616" i="12" s="1"/>
  <c r="BF702" i="12"/>
  <c r="BG702" i="12" s="1"/>
  <c r="BH702" i="12" s="1"/>
  <c r="CJ818" i="12"/>
  <c r="CK818" i="12" s="1"/>
  <c r="CL818" i="12" s="1"/>
  <c r="CJ875" i="12"/>
  <c r="CK875" i="12" s="1"/>
  <c r="CL875" i="12" s="1"/>
  <c r="BL830" i="12"/>
  <c r="BM830" i="12" s="1"/>
  <c r="BN830" i="12" s="1"/>
  <c r="CD1044" i="12"/>
  <c r="CE1044" i="12" s="1"/>
  <c r="CF1044" i="12" s="1"/>
  <c r="CD1100" i="12"/>
  <c r="CE1100" i="12" s="1"/>
  <c r="CF1100" i="12" s="1"/>
  <c r="BF1027" i="12"/>
  <c r="BG1027" i="12" s="1"/>
  <c r="BH1027" i="12" s="1"/>
  <c r="BX1016" i="12"/>
  <c r="BY1016" i="12" s="1"/>
  <c r="BZ1016" i="12" s="1"/>
  <c r="CD1120" i="12"/>
  <c r="CE1120" i="12" s="1"/>
  <c r="CF1120" i="12" s="1"/>
  <c r="CP220" i="12"/>
  <c r="CQ220" i="12" s="1"/>
  <c r="CR220" i="12" s="1"/>
  <c r="BL254" i="12"/>
  <c r="BM254" i="12" s="1"/>
  <c r="BN254" i="12" s="1"/>
  <c r="CP334" i="12"/>
  <c r="CQ334" i="12" s="1"/>
  <c r="CR334" i="12" s="1"/>
  <c r="CP332" i="12"/>
  <c r="CQ332" i="12" s="1"/>
  <c r="CR332" i="12" s="1"/>
  <c r="BL397" i="12"/>
  <c r="BM397" i="12" s="1"/>
  <c r="BN397" i="12" s="1"/>
  <c r="BR569" i="12"/>
  <c r="BS569" i="12" s="1"/>
  <c r="BT569" i="12" s="1"/>
  <c r="BL714" i="12"/>
  <c r="BM714" i="12" s="1"/>
  <c r="BN714" i="12" s="1"/>
  <c r="BL973" i="12"/>
  <c r="BM973" i="12" s="1"/>
  <c r="BN973" i="12" s="1"/>
  <c r="BF22" i="12"/>
  <c r="BG22" i="12" s="1"/>
  <c r="BH22" i="12" s="1"/>
  <c r="BL65" i="12"/>
  <c r="BM65" i="12" s="1"/>
  <c r="BN65" i="12" s="1"/>
  <c r="BL78" i="12"/>
  <c r="BM78" i="12" s="1"/>
  <c r="BN78" i="12" s="1"/>
  <c r="CP128" i="12"/>
  <c r="CQ128" i="12" s="1"/>
  <c r="CR128" i="12" s="1"/>
  <c r="BF91" i="12"/>
  <c r="BG91" i="12" s="1"/>
  <c r="BH91" i="12" s="1"/>
  <c r="BL204" i="12"/>
  <c r="BM204" i="12" s="1"/>
  <c r="BN204" i="12" s="1"/>
  <c r="BL268" i="12"/>
  <c r="BM268" i="12" s="1"/>
  <c r="BN268" i="12" s="1"/>
  <c r="CP476" i="12"/>
  <c r="CQ476" i="12" s="1"/>
  <c r="CR476" i="12" s="1"/>
  <c r="CD27" i="12"/>
  <c r="CE27" i="12" s="1"/>
  <c r="CF27" i="12" s="1"/>
  <c r="BR131" i="12"/>
  <c r="BS131" i="12" s="1"/>
  <c r="BT131" i="12" s="1"/>
  <c r="BX207" i="12"/>
  <c r="BY207" i="12" s="1"/>
  <c r="BZ207" i="12" s="1"/>
  <c r="BR22" i="12"/>
  <c r="BS22" i="12" s="1"/>
  <c r="BT22" i="12" s="1"/>
  <c r="BX104" i="12"/>
  <c r="BY104" i="12" s="1"/>
  <c r="BZ104" i="12" s="1"/>
  <c r="CJ51" i="12"/>
  <c r="CK51" i="12" s="1"/>
  <c r="CL51" i="12" s="1"/>
  <c r="CJ74" i="12"/>
  <c r="CK74" i="12" s="1"/>
  <c r="CL74" i="12" s="1"/>
  <c r="BR178" i="12"/>
  <c r="BS178" i="12" s="1"/>
  <c r="BT178" i="12" s="1"/>
  <c r="BF173" i="12"/>
  <c r="BG173" i="12" s="1"/>
  <c r="BH173" i="12" s="1"/>
  <c r="CP225" i="12"/>
  <c r="CQ225" i="12" s="1"/>
  <c r="CR225" i="12" s="1"/>
  <c r="BX256" i="12"/>
  <c r="BY256" i="12" s="1"/>
  <c r="BZ256" i="12" s="1"/>
  <c r="BX252" i="12"/>
  <c r="BY252" i="12" s="1"/>
  <c r="BZ252" i="12" s="1"/>
  <c r="BF395" i="12"/>
  <c r="BG395" i="12" s="1"/>
  <c r="BH395" i="12" s="1"/>
  <c r="CJ349" i="12"/>
  <c r="CK349" i="12" s="1"/>
  <c r="CL349" i="12" s="1"/>
  <c r="BR114" i="12"/>
  <c r="BS114" i="12" s="1"/>
  <c r="BT114" i="12" s="1"/>
  <c r="BR183" i="12"/>
  <c r="BS183" i="12" s="1"/>
  <c r="BT183" i="12" s="1"/>
  <c r="CP121" i="12"/>
  <c r="CQ121" i="12" s="1"/>
  <c r="CR121" i="12" s="1"/>
  <c r="BF204" i="12"/>
  <c r="BG204" i="12" s="1"/>
  <c r="BH204" i="12" s="1"/>
  <c r="CD193" i="12"/>
  <c r="CE193" i="12" s="1"/>
  <c r="CF193" i="12" s="1"/>
  <c r="CJ333" i="12"/>
  <c r="CK333" i="12" s="1"/>
  <c r="CL333" i="12" s="1"/>
  <c r="CP236" i="12"/>
  <c r="CQ236" i="12" s="1"/>
  <c r="CR236" i="12" s="1"/>
  <c r="CP253" i="12"/>
  <c r="CQ253" i="12" s="1"/>
  <c r="CR253" i="12" s="1"/>
  <c r="CP290" i="12"/>
  <c r="CQ290" i="12" s="1"/>
  <c r="CR290" i="12" s="1"/>
  <c r="CJ380" i="12"/>
  <c r="CK380" i="12" s="1"/>
  <c r="CL380" i="12" s="1"/>
  <c r="CJ345" i="12"/>
  <c r="CK345" i="12" s="1"/>
  <c r="CL345" i="12" s="1"/>
  <c r="BR260" i="12"/>
  <c r="BS260" i="12" s="1"/>
  <c r="BT260" i="12" s="1"/>
  <c r="BF352" i="12"/>
  <c r="BG352" i="12" s="1"/>
  <c r="BH352" i="12" s="1"/>
  <c r="CD332" i="12"/>
  <c r="CE332" i="12" s="1"/>
  <c r="CF332" i="12" s="1"/>
  <c r="CP359" i="12"/>
  <c r="CQ359" i="12" s="1"/>
  <c r="CR359" i="12" s="1"/>
  <c r="CD484" i="12"/>
  <c r="CE484" i="12" s="1"/>
  <c r="CF484" i="12" s="1"/>
  <c r="BX420" i="12"/>
  <c r="BY420" i="12" s="1"/>
  <c r="BZ420" i="12" s="1"/>
  <c r="BL586" i="12"/>
  <c r="BM586" i="12" s="1"/>
  <c r="BN586" i="12" s="1"/>
  <c r="CD673" i="12"/>
  <c r="CE673" i="12" s="1"/>
  <c r="CF673" i="12" s="1"/>
  <c r="BX519" i="12"/>
  <c r="BY519" i="12" s="1"/>
  <c r="BZ519" i="12" s="1"/>
  <c r="BR507" i="12"/>
  <c r="BS507" i="12" s="1"/>
  <c r="BT507" i="12" s="1"/>
  <c r="BR565" i="12"/>
  <c r="BS565" i="12" s="1"/>
  <c r="BT565" i="12" s="1"/>
  <c r="CJ639" i="12"/>
  <c r="CK639" i="12" s="1"/>
  <c r="CL639" i="12" s="1"/>
  <c r="CD574" i="12"/>
  <c r="CE574" i="12" s="1"/>
  <c r="CF574" i="12" s="1"/>
  <c r="CD607" i="12"/>
  <c r="CE607" i="12" s="1"/>
  <c r="CF607" i="12" s="1"/>
  <c r="BR692" i="12"/>
  <c r="BS692" i="12" s="1"/>
  <c r="BT692" i="12" s="1"/>
  <c r="BF758" i="12"/>
  <c r="BG758" i="12" s="1"/>
  <c r="BH758" i="12" s="1"/>
  <c r="BR733" i="12"/>
  <c r="BS733" i="12" s="1"/>
  <c r="BT733" i="12" s="1"/>
  <c r="CD681" i="12"/>
  <c r="CE681" i="12" s="1"/>
  <c r="CF681" i="12" s="1"/>
  <c r="BL837" i="12"/>
  <c r="BM837" i="12" s="1"/>
  <c r="BN837" i="12" s="1"/>
  <c r="CJ942" i="12"/>
  <c r="CK942" i="12" s="1"/>
  <c r="CL942" i="12" s="1"/>
  <c r="CD785" i="12"/>
  <c r="CE785" i="12" s="1"/>
  <c r="CF785" i="12" s="1"/>
  <c r="BX712" i="12"/>
  <c r="BY712" i="12" s="1"/>
  <c r="BZ712" i="12" s="1"/>
  <c r="CD839" i="12"/>
  <c r="CE839" i="12" s="1"/>
  <c r="CF839" i="12" s="1"/>
  <c r="CJ809" i="12"/>
  <c r="CK809" i="12" s="1"/>
  <c r="CL809" i="12" s="1"/>
  <c r="BL777" i="12"/>
  <c r="BM777" i="12" s="1"/>
  <c r="BN777" i="12" s="1"/>
  <c r="BX794" i="12"/>
  <c r="BY794" i="12" s="1"/>
  <c r="BZ794" i="12" s="1"/>
  <c r="BR988" i="12"/>
  <c r="BS988" i="12" s="1"/>
  <c r="BT988" i="12" s="1"/>
  <c r="CJ933" i="12"/>
  <c r="CK933" i="12" s="1"/>
  <c r="CL933" i="12" s="1"/>
  <c r="BR959" i="12"/>
  <c r="BS959" i="12" s="1"/>
  <c r="BT959" i="12" s="1"/>
  <c r="CP955" i="12"/>
  <c r="CQ955" i="12" s="1"/>
  <c r="CR955" i="12" s="1"/>
  <c r="BR998" i="12"/>
  <c r="BS998" i="12" s="1"/>
  <c r="BT998" i="12" s="1"/>
  <c r="CJ1054" i="12"/>
  <c r="CK1054" i="12" s="1"/>
  <c r="CL1054" i="12" s="1"/>
  <c r="BL923" i="12"/>
  <c r="BM923" i="12" s="1"/>
  <c r="BN923" i="12" s="1"/>
  <c r="CD1082" i="12"/>
  <c r="CE1082" i="12" s="1"/>
  <c r="CF1082" i="12" s="1"/>
  <c r="CP1001" i="12"/>
  <c r="CQ1001" i="12" s="1"/>
  <c r="CR1001" i="12" s="1"/>
  <c r="BF1051" i="12"/>
  <c r="BG1051" i="12" s="1"/>
  <c r="BH1051" i="12" s="1"/>
  <c r="BL1062" i="12"/>
  <c r="BM1062" i="12" s="1"/>
  <c r="BN1062" i="12" s="1"/>
  <c r="BX1114" i="12"/>
  <c r="BY1114" i="12" s="1"/>
  <c r="BZ1114" i="12" s="1"/>
  <c r="CD1087" i="12"/>
  <c r="CE1087" i="12" s="1"/>
  <c r="CF1087" i="12" s="1"/>
  <c r="CD1039" i="12"/>
  <c r="CE1039" i="12" s="1"/>
  <c r="CF1039" i="12" s="1"/>
  <c r="CJ1076" i="12"/>
  <c r="CK1076" i="12" s="1"/>
  <c r="CL1076" i="12" s="1"/>
  <c r="CP1120" i="12"/>
  <c r="CQ1120" i="12" s="1"/>
  <c r="CR1120" i="12" s="1"/>
  <c r="BL1080" i="12"/>
  <c r="BM1080" i="12" s="1"/>
  <c r="BN1080" i="12" s="1"/>
  <c r="BX618" i="12"/>
  <c r="BY618" i="12" s="1"/>
  <c r="BZ618" i="12" s="1"/>
  <c r="CJ590" i="12"/>
  <c r="CK590" i="12" s="1"/>
  <c r="CL590" i="12" s="1"/>
  <c r="BR698" i="12"/>
  <c r="BS698" i="12" s="1"/>
  <c r="BT698" i="12" s="1"/>
  <c r="CJ853" i="12"/>
  <c r="CK853" i="12" s="1"/>
  <c r="CL853" i="12" s="1"/>
  <c r="BX814" i="12"/>
  <c r="BY814" i="12" s="1"/>
  <c r="BZ814" i="12" s="1"/>
  <c r="BR161" i="12"/>
  <c r="BS161" i="12" s="1"/>
  <c r="BT161" i="12" s="1"/>
  <c r="CJ262" i="12"/>
  <c r="CK262" i="12" s="1"/>
  <c r="CL262" i="12" s="1"/>
  <c r="BR393" i="12"/>
  <c r="BS393" i="12" s="1"/>
  <c r="BT393" i="12" s="1"/>
  <c r="BX10" i="12"/>
  <c r="BY10" i="12" s="1"/>
  <c r="BZ10" i="12" s="1"/>
  <c r="CJ96" i="12"/>
  <c r="CK96" i="12" s="1"/>
  <c r="CL96" i="12" s="1"/>
  <c r="BX474" i="12"/>
  <c r="BY474" i="12" s="1"/>
  <c r="BZ474" i="12" s="1"/>
  <c r="CP51" i="12"/>
  <c r="CQ51" i="12" s="1"/>
  <c r="CR51" i="12" s="1"/>
  <c r="BL410" i="12"/>
  <c r="BM410" i="12" s="1"/>
  <c r="BN410" i="12" s="1"/>
  <c r="CP296" i="12"/>
  <c r="CQ296" i="12" s="1"/>
  <c r="CR296" i="12" s="1"/>
  <c r="CD861" i="12"/>
  <c r="CE861" i="12" s="1"/>
  <c r="CF861" i="12" s="1"/>
  <c r="CJ442" i="12"/>
  <c r="CK442" i="12" s="1"/>
  <c r="CL442" i="12" s="1"/>
  <c r="BX531" i="12"/>
  <c r="BY531" i="12" s="1"/>
  <c r="BZ531" i="12" s="1"/>
  <c r="CP577" i="12"/>
  <c r="CQ577" i="12" s="1"/>
  <c r="CR577" i="12" s="1"/>
  <c r="CP708" i="12"/>
  <c r="CQ708" i="12" s="1"/>
  <c r="CR708" i="12" s="1"/>
  <c r="CD174" i="12"/>
  <c r="CE174" i="12" s="1"/>
  <c r="CF174" i="12" s="1"/>
  <c r="CP107" i="12"/>
  <c r="CQ107" i="12" s="1"/>
  <c r="CR107" i="12" s="1"/>
  <c r="CD186" i="12"/>
  <c r="CE186" i="12" s="1"/>
  <c r="CF186" i="12" s="1"/>
  <c r="CJ293" i="12"/>
  <c r="CK293" i="12" s="1"/>
  <c r="CL293" i="12" s="1"/>
  <c r="BL265" i="12"/>
  <c r="BM265" i="12" s="1"/>
  <c r="BN265" i="12" s="1"/>
  <c r="CJ690" i="12"/>
  <c r="CK690" i="12" s="1"/>
  <c r="CL690" i="12" s="1"/>
  <c r="CP778" i="12"/>
  <c r="CQ778" i="12" s="1"/>
  <c r="CR778" i="12" s="1"/>
  <c r="BF953" i="12"/>
  <c r="BG953" i="12" s="1"/>
  <c r="BH953" i="12" s="1"/>
  <c r="CD1061" i="12"/>
  <c r="CE1061" i="12" s="1"/>
  <c r="CF1061" i="12" s="1"/>
  <c r="CJ1078" i="12"/>
  <c r="CK1078" i="12" s="1"/>
  <c r="CL1078" i="12" s="1"/>
  <c r="BF886" i="12"/>
  <c r="BG886" i="12" s="1"/>
  <c r="BH886" i="12" s="1"/>
  <c r="BX1062" i="12"/>
  <c r="BY1062" i="12" s="1"/>
  <c r="BZ1062" i="12" s="1"/>
  <c r="BX598" i="12"/>
  <c r="BY598" i="12" s="1"/>
  <c r="BZ598" i="12" s="1"/>
  <c r="CJ1103" i="12"/>
  <c r="CK1103" i="12" s="1"/>
  <c r="CL1103" i="12" s="1"/>
  <c r="CD266" i="12"/>
  <c r="CE266" i="12" s="1"/>
  <c r="CF266" i="12" s="1"/>
  <c r="BL353" i="12"/>
  <c r="BM353" i="12" s="1"/>
  <c r="BN353" i="12" s="1"/>
  <c r="CD577" i="12"/>
  <c r="CE577" i="12" s="1"/>
  <c r="CF577" i="12" s="1"/>
  <c r="CD686" i="12"/>
  <c r="CE686" i="12" s="1"/>
  <c r="CF686" i="12" s="1"/>
  <c r="CP752" i="12"/>
  <c r="CQ752" i="12" s="1"/>
  <c r="CR752" i="12" s="1"/>
  <c r="BL781" i="12"/>
  <c r="BM781" i="12" s="1"/>
  <c r="BN781" i="12" s="1"/>
  <c r="BR159" i="12"/>
  <c r="BS159" i="12" s="1"/>
  <c r="BT159" i="12" s="1"/>
  <c r="BF355" i="12"/>
  <c r="BG355" i="12" s="1"/>
  <c r="BH355" i="12" s="1"/>
  <c r="BF48" i="12"/>
  <c r="BG48" i="12" s="1"/>
  <c r="BH48" i="12" s="1"/>
  <c r="BL143" i="12"/>
  <c r="BM143" i="12" s="1"/>
  <c r="BN143" i="12" s="1"/>
  <c r="CD94" i="12"/>
  <c r="CE94" i="12" s="1"/>
  <c r="CF94" i="12" s="1"/>
  <c r="BR125" i="12"/>
  <c r="BS125" i="12" s="1"/>
  <c r="BT125" i="12" s="1"/>
  <c r="CD212" i="12"/>
  <c r="CE212" i="12" s="1"/>
  <c r="CF212" i="12" s="1"/>
  <c r="CP306" i="12"/>
  <c r="CQ306" i="12" s="1"/>
  <c r="CR306" i="12" s="1"/>
  <c r="CP475" i="12"/>
  <c r="CQ475" i="12" s="1"/>
  <c r="CR475" i="12" s="1"/>
  <c r="BX458" i="12"/>
  <c r="BY458" i="12" s="1"/>
  <c r="BZ458" i="12" s="1"/>
  <c r="CD582" i="12"/>
  <c r="CE582" i="12" s="1"/>
  <c r="CF582" i="12" s="1"/>
  <c r="BL539" i="12"/>
  <c r="BM539" i="12" s="1"/>
  <c r="BN539" i="12" s="1"/>
  <c r="CJ674" i="12"/>
  <c r="CK674" i="12" s="1"/>
  <c r="CL674" i="12" s="1"/>
  <c r="BX592" i="12"/>
  <c r="BY592" i="12" s="1"/>
  <c r="BZ592" i="12" s="1"/>
  <c r="BL638" i="12"/>
  <c r="BM638" i="12" s="1"/>
  <c r="BN638" i="12" s="1"/>
  <c r="CD856" i="12"/>
  <c r="CE856" i="12" s="1"/>
  <c r="CF856" i="12" s="1"/>
  <c r="BL624" i="12"/>
  <c r="BM624" i="12" s="1"/>
  <c r="BN624" i="12" s="1"/>
  <c r="BR681" i="12"/>
  <c r="BS681" i="12" s="1"/>
  <c r="BT681" i="12" s="1"/>
  <c r="BR878" i="12"/>
  <c r="BS878" i="12" s="1"/>
  <c r="BT878" i="12" s="1"/>
  <c r="CD790" i="12"/>
  <c r="CE790" i="12" s="1"/>
  <c r="CF790" i="12" s="1"/>
  <c r="BR778" i="12"/>
  <c r="BS778" i="12" s="1"/>
  <c r="BT778" i="12" s="1"/>
  <c r="CJ795" i="12"/>
  <c r="CK795" i="12" s="1"/>
  <c r="CL795" i="12" s="1"/>
  <c r="BL849" i="12"/>
  <c r="BM849" i="12" s="1"/>
  <c r="BN849" i="12" s="1"/>
  <c r="BR821" i="12"/>
  <c r="BS821" i="12" s="1"/>
  <c r="BT821" i="12" s="1"/>
  <c r="BX654" i="12"/>
  <c r="BY654" i="12" s="1"/>
  <c r="BZ654" i="12" s="1"/>
  <c r="BX941" i="12"/>
  <c r="BY941" i="12" s="1"/>
  <c r="BZ941" i="12" s="1"/>
  <c r="BR769" i="12"/>
  <c r="BS769" i="12" s="1"/>
  <c r="BT769" i="12" s="1"/>
  <c r="CD1033" i="12"/>
  <c r="CE1033" i="12" s="1"/>
  <c r="CF1033" i="12" s="1"/>
  <c r="CD897" i="12"/>
  <c r="CE897" i="12" s="1"/>
  <c r="CF897" i="12" s="1"/>
  <c r="BR865" i="12"/>
  <c r="BS865" i="12" s="1"/>
  <c r="BT865" i="12" s="1"/>
  <c r="BL797" i="12"/>
  <c r="BM797" i="12" s="1"/>
  <c r="BN797" i="12" s="1"/>
  <c r="CD913" i="12"/>
  <c r="CE913" i="12" s="1"/>
  <c r="CF913" i="12" s="1"/>
  <c r="CP1018" i="12"/>
  <c r="CQ1018" i="12" s="1"/>
  <c r="CR1018" i="12" s="1"/>
  <c r="BX1051" i="12"/>
  <c r="BY1051" i="12" s="1"/>
  <c r="BZ1051" i="12" s="1"/>
  <c r="CJ1094" i="12"/>
  <c r="CK1094" i="12" s="1"/>
  <c r="CL1094" i="12" s="1"/>
  <c r="CJ931" i="12"/>
  <c r="CK931" i="12" s="1"/>
  <c r="CL931" i="12" s="1"/>
  <c r="BX1042" i="12"/>
  <c r="BY1042" i="12" s="1"/>
  <c r="BZ1042" i="12" s="1"/>
  <c r="BR896" i="12"/>
  <c r="BS896" i="12" s="1"/>
  <c r="BT896" i="12" s="1"/>
  <c r="CD1051" i="12"/>
  <c r="CE1051" i="12" s="1"/>
  <c r="CF1051" i="12" s="1"/>
  <c r="BF1107" i="12"/>
  <c r="BG1107" i="12" s="1"/>
  <c r="BH1107" i="12" s="1"/>
  <c r="BL983" i="12"/>
  <c r="BM983" i="12" s="1"/>
  <c r="BN983" i="12" s="1"/>
  <c r="BL1119" i="12"/>
  <c r="BM1119" i="12" s="1"/>
  <c r="BN1119" i="12" s="1"/>
  <c r="CD1046" i="12"/>
  <c r="CE1046" i="12" s="1"/>
  <c r="CF1046" i="12" s="1"/>
  <c r="CP1083" i="12"/>
  <c r="CQ1083" i="12" s="1"/>
  <c r="CR1083" i="12" s="1"/>
  <c r="CJ1080" i="12"/>
  <c r="CK1080" i="12" s="1"/>
  <c r="CL1080" i="12" s="1"/>
  <c r="CJ422" i="12"/>
  <c r="CK422" i="12" s="1"/>
  <c r="CL422" i="12" s="1"/>
  <c r="CJ480" i="12"/>
  <c r="CK480" i="12" s="1"/>
  <c r="CL480" i="12" s="1"/>
  <c r="BR611" i="12"/>
  <c r="BS611" i="12" s="1"/>
  <c r="BT611" i="12" s="1"/>
  <c r="CP728" i="12"/>
  <c r="CQ728" i="12" s="1"/>
  <c r="CR728" i="12" s="1"/>
  <c r="BX807" i="12"/>
  <c r="BY807" i="12" s="1"/>
  <c r="BZ807" i="12" s="1"/>
  <c r="BX775" i="12"/>
  <c r="BY775" i="12" s="1"/>
  <c r="BZ775" i="12" s="1"/>
  <c r="CP654" i="12"/>
  <c r="CQ654" i="12" s="1"/>
  <c r="CR654" i="12" s="1"/>
  <c r="BL979" i="12"/>
  <c r="BM979" i="12" s="1"/>
  <c r="BN979" i="12" s="1"/>
  <c r="CD877" i="12"/>
  <c r="CE877" i="12" s="1"/>
  <c r="CF877" i="12" s="1"/>
  <c r="BR900" i="12"/>
  <c r="BS900" i="12" s="1"/>
  <c r="BT900" i="12" s="1"/>
  <c r="CD48" i="12"/>
  <c r="CE48" i="12" s="1"/>
  <c r="CF48" i="12" s="1"/>
  <c r="BX168" i="12"/>
  <c r="BY168" i="12" s="1"/>
  <c r="BZ168" i="12" s="1"/>
  <c r="CP197" i="12"/>
  <c r="CQ197" i="12" s="1"/>
  <c r="CR197" i="12" s="1"/>
  <c r="BX254" i="12"/>
  <c r="BY254" i="12" s="1"/>
  <c r="BZ254" i="12" s="1"/>
  <c r="BR334" i="12"/>
  <c r="BS334" i="12" s="1"/>
  <c r="BT334" i="12" s="1"/>
  <c r="BF419" i="12"/>
  <c r="BG419" i="12" s="1"/>
  <c r="BH419" i="12" s="1"/>
  <c r="BX381" i="12"/>
  <c r="BY381" i="12" s="1"/>
  <c r="BZ381" i="12" s="1"/>
  <c r="BL119" i="12"/>
  <c r="BM119" i="12" s="1"/>
  <c r="BN119" i="12" s="1"/>
  <c r="CD161" i="12"/>
  <c r="CE161" i="12" s="1"/>
  <c r="CF161" i="12" s="1"/>
  <c r="CD138" i="12"/>
  <c r="CE138" i="12" s="1"/>
  <c r="CF138" i="12" s="1"/>
  <c r="CD115" i="12"/>
  <c r="CE115" i="12" s="1"/>
  <c r="CF115" i="12" s="1"/>
  <c r="CD15" i="12"/>
  <c r="CE15" i="12" s="1"/>
  <c r="CF15" i="12" s="1"/>
  <c r="CJ76" i="12"/>
  <c r="CK76" i="12" s="1"/>
  <c r="CL76" i="12" s="1"/>
  <c r="BR108" i="12"/>
  <c r="BS108" i="12" s="1"/>
  <c r="BT108" i="12" s="1"/>
  <c r="CD170" i="12"/>
  <c r="CE170" i="12" s="1"/>
  <c r="CF170" i="12" s="1"/>
  <c r="BR122" i="12"/>
  <c r="BS122" i="12" s="1"/>
  <c r="BT122" i="12" s="1"/>
  <c r="BX222" i="12"/>
  <c r="BY222" i="12" s="1"/>
  <c r="BZ222" i="12" s="1"/>
  <c r="BF229" i="12"/>
  <c r="BG229" i="12" s="1"/>
  <c r="BH229" i="12" s="1"/>
  <c r="BL243" i="12"/>
  <c r="BM243" i="12" s="1"/>
  <c r="BN243" i="12" s="1"/>
  <c r="BL304" i="12"/>
  <c r="BM304" i="12" s="1"/>
  <c r="BN304" i="12" s="1"/>
  <c r="BX31" i="12"/>
  <c r="BY31" i="12" s="1"/>
  <c r="BZ31" i="12" s="1"/>
  <c r="BL86" i="12"/>
  <c r="BM86" i="12" s="1"/>
  <c r="BN86" i="12" s="1"/>
  <c r="BL100" i="12"/>
  <c r="BM100" i="12" s="1"/>
  <c r="BN100" i="12" s="1"/>
  <c r="BF174" i="12"/>
  <c r="BG174" i="12" s="1"/>
  <c r="BH174" i="12" s="1"/>
  <c r="CJ155" i="12"/>
  <c r="CK155" i="12" s="1"/>
  <c r="CL155" i="12" s="1"/>
  <c r="CJ180" i="12"/>
  <c r="CK180" i="12" s="1"/>
  <c r="CL180" i="12" s="1"/>
  <c r="BF212" i="12"/>
  <c r="BG212" i="12" s="1"/>
  <c r="BH212" i="12" s="1"/>
  <c r="CJ249" i="12"/>
  <c r="CK249" i="12" s="1"/>
  <c r="CL249" i="12" s="1"/>
  <c r="BX306" i="12"/>
  <c r="BY306" i="12" s="1"/>
  <c r="BZ306" i="12" s="1"/>
  <c r="CJ252" i="12"/>
  <c r="CK252" i="12" s="1"/>
  <c r="CL252" i="12" s="1"/>
  <c r="CP257" i="12"/>
  <c r="CQ257" i="12" s="1"/>
  <c r="CR257" i="12" s="1"/>
  <c r="BX353" i="12"/>
  <c r="BY353" i="12" s="1"/>
  <c r="BZ353" i="12" s="1"/>
  <c r="CJ375" i="12"/>
  <c r="CK375" i="12" s="1"/>
  <c r="CL375" i="12" s="1"/>
  <c r="BX446" i="12"/>
  <c r="BY446" i="12" s="1"/>
  <c r="BZ446" i="12" s="1"/>
  <c r="CP391" i="12"/>
  <c r="CQ391" i="12" s="1"/>
  <c r="CR391" i="12" s="1"/>
  <c r="BR397" i="12"/>
  <c r="BS397" i="12" s="1"/>
  <c r="BT397" i="12" s="1"/>
  <c r="CJ612" i="12"/>
  <c r="CK612" i="12" s="1"/>
  <c r="CL612" i="12" s="1"/>
  <c r="CD881" i="12"/>
  <c r="CE881" i="12" s="1"/>
  <c r="CF881" i="12" s="1"/>
  <c r="BR298" i="12"/>
  <c r="BS298" i="12" s="1"/>
  <c r="BT298" i="12" s="1"/>
  <c r="CD802" i="12"/>
  <c r="CE802" i="12" s="1"/>
  <c r="CF802" i="12" s="1"/>
  <c r="BR351" i="12"/>
  <c r="BS351" i="12" s="1"/>
  <c r="BT351" i="12" s="1"/>
  <c r="CD494" i="12"/>
  <c r="CE494" i="12" s="1"/>
  <c r="CF494" i="12" s="1"/>
  <c r="CJ648" i="12"/>
  <c r="CK648" i="12" s="1"/>
  <c r="CL648" i="12" s="1"/>
  <c r="BL821" i="12"/>
  <c r="BM821" i="12" s="1"/>
  <c r="BN821" i="12" s="1"/>
  <c r="BL1044" i="12"/>
  <c r="BM1044" i="12" s="1"/>
  <c r="BN1044" i="12" s="1"/>
  <c r="CP630" i="12"/>
  <c r="CQ630" i="12" s="1"/>
  <c r="CR630" i="12" s="1"/>
  <c r="CP237" i="12"/>
  <c r="CQ237" i="12" s="1"/>
  <c r="CR237" i="12" s="1"/>
  <c r="BR377" i="12"/>
  <c r="BS377" i="12" s="1"/>
  <c r="BT377" i="12" s="1"/>
  <c r="BL551" i="12"/>
  <c r="BM551" i="12" s="1"/>
  <c r="BN551" i="12" s="1"/>
  <c r="CP574" i="12"/>
  <c r="CQ574" i="12" s="1"/>
  <c r="CR574" i="12" s="1"/>
  <c r="BR756" i="12"/>
  <c r="BS756" i="12" s="1"/>
  <c r="BT756" i="12" s="1"/>
  <c r="CJ779" i="12"/>
  <c r="CK779" i="12" s="1"/>
  <c r="CL779" i="12" s="1"/>
  <c r="BL845" i="12"/>
  <c r="BM845" i="12" s="1"/>
  <c r="BN845" i="12" s="1"/>
  <c r="CP810" i="12"/>
  <c r="CQ810" i="12" s="1"/>
  <c r="CR810" i="12" s="1"/>
  <c r="BF900" i="12"/>
  <c r="BG900" i="12" s="1"/>
  <c r="BH900" i="12" s="1"/>
  <c r="BL1106" i="12"/>
  <c r="BM1106" i="12" s="1"/>
  <c r="BN1106" i="12" s="1"/>
  <c r="CJ1063" i="12"/>
  <c r="CK1063" i="12" s="1"/>
  <c r="CL1063" i="12" s="1"/>
  <c r="CP1043" i="12"/>
  <c r="CQ1043" i="12" s="1"/>
  <c r="CR1043" i="12" s="1"/>
  <c r="CD264" i="12"/>
  <c r="CE264" i="12" s="1"/>
  <c r="CF264" i="12" s="1"/>
  <c r="BR489" i="12"/>
  <c r="BS489" i="12" s="1"/>
  <c r="BT489" i="12" s="1"/>
  <c r="BL607" i="12"/>
  <c r="BM607" i="12" s="1"/>
  <c r="BN607" i="12" s="1"/>
  <c r="BF99" i="12"/>
  <c r="BG99" i="12" s="1"/>
  <c r="BH99" i="12" s="1"/>
  <c r="CJ139" i="12"/>
  <c r="CK139" i="12" s="1"/>
  <c r="CL139" i="12" s="1"/>
  <c r="CP198" i="12"/>
  <c r="CQ198" i="12" s="1"/>
  <c r="CR198" i="12" s="1"/>
  <c r="CP241" i="12"/>
  <c r="CQ241" i="12" s="1"/>
  <c r="CR241" i="12" s="1"/>
  <c r="BX314" i="12"/>
  <c r="BY314" i="12" s="1"/>
  <c r="BZ314" i="12" s="1"/>
  <c r="BL422" i="12"/>
  <c r="BM422" i="12" s="1"/>
  <c r="BN422" i="12" s="1"/>
  <c r="BX86" i="12"/>
  <c r="BY86" i="12" s="1"/>
  <c r="BZ86" i="12" s="1"/>
  <c r="CJ61" i="12"/>
  <c r="CK61" i="12" s="1"/>
  <c r="CL61" i="12" s="1"/>
  <c r="CJ94" i="12"/>
  <c r="CK94" i="12" s="1"/>
  <c r="CL94" i="12" s="1"/>
  <c r="CD142" i="12"/>
  <c r="CE142" i="12" s="1"/>
  <c r="CF142" i="12" s="1"/>
  <c r="CD340" i="12"/>
  <c r="CE340" i="12" s="1"/>
  <c r="CF340" i="12" s="1"/>
  <c r="CP394" i="12"/>
  <c r="CQ394" i="12" s="1"/>
  <c r="CR394" i="12" s="1"/>
  <c r="CJ415" i="12"/>
  <c r="CK415" i="12" s="1"/>
  <c r="CL415" i="12" s="1"/>
  <c r="BF586" i="12"/>
  <c r="BG586" i="12" s="1"/>
  <c r="BH586" i="12" s="1"/>
  <c r="BR578" i="12"/>
  <c r="BS578" i="12" s="1"/>
  <c r="BT578" i="12" s="1"/>
  <c r="CP659" i="12"/>
  <c r="CQ659" i="12" s="1"/>
  <c r="CR659" i="12" s="1"/>
  <c r="BL596" i="12"/>
  <c r="BM596" i="12" s="1"/>
  <c r="BN596" i="12" s="1"/>
  <c r="CP647" i="12"/>
  <c r="CQ647" i="12" s="1"/>
  <c r="CR647" i="12" s="1"/>
  <c r="CJ627" i="12"/>
  <c r="CK627" i="12" s="1"/>
  <c r="CL627" i="12" s="1"/>
  <c r="BX648" i="12"/>
  <c r="BY648" i="12" s="1"/>
  <c r="BZ648" i="12" s="1"/>
  <c r="BL635" i="12"/>
  <c r="BM635" i="12" s="1"/>
  <c r="BN635" i="12" s="1"/>
  <c r="CJ906" i="12"/>
  <c r="CK906" i="12" s="1"/>
  <c r="CL906" i="12" s="1"/>
  <c r="CJ799" i="12"/>
  <c r="CK799" i="12" s="1"/>
  <c r="CL799" i="12" s="1"/>
  <c r="BL881" i="12"/>
  <c r="BM881" i="12" s="1"/>
  <c r="BN881" i="12" s="1"/>
  <c r="BX1022" i="12"/>
  <c r="BY1022" i="12" s="1"/>
  <c r="BZ1022" i="12" s="1"/>
  <c r="BX1054" i="12"/>
  <c r="BY1054" i="12" s="1"/>
  <c r="BZ1054" i="12" s="1"/>
  <c r="CD996" i="12"/>
  <c r="CE996" i="12" s="1"/>
  <c r="CF996" i="12" s="1"/>
  <c r="BL1059" i="12"/>
  <c r="BM1059" i="12" s="1"/>
  <c r="BN1059" i="12" s="1"/>
  <c r="CP1058" i="12"/>
  <c r="CQ1058" i="12" s="1"/>
  <c r="CR1058" i="12" s="1"/>
  <c r="CD858" i="12"/>
  <c r="CE858" i="12" s="1"/>
  <c r="CF858" i="12" s="1"/>
  <c r="BF236" i="12"/>
  <c r="BG236" i="12" s="1"/>
  <c r="BH236" i="12" s="1"/>
  <c r="BR300" i="12"/>
  <c r="BS300" i="12" s="1"/>
  <c r="BT300" i="12" s="1"/>
  <c r="BL260" i="12"/>
  <c r="BM260" i="12" s="1"/>
  <c r="BN260" i="12" s="1"/>
  <c r="BX363" i="12"/>
  <c r="BY363" i="12" s="1"/>
  <c r="BZ363" i="12" s="1"/>
  <c r="CP444" i="12"/>
  <c r="CQ444" i="12" s="1"/>
  <c r="CR444" i="12" s="1"/>
  <c r="CP596" i="12"/>
  <c r="CQ596" i="12" s="1"/>
  <c r="CR596" i="12" s="1"/>
  <c r="CP671" i="12"/>
  <c r="CQ671" i="12" s="1"/>
  <c r="CR671" i="12" s="1"/>
  <c r="CJ787" i="12"/>
  <c r="CK787" i="12" s="1"/>
  <c r="CL787" i="12" s="1"/>
  <c r="BL893" i="12"/>
  <c r="BM893" i="12" s="1"/>
  <c r="BN893" i="12" s="1"/>
  <c r="CJ60" i="12"/>
  <c r="CK60" i="12" s="1"/>
  <c r="CL60" i="12" s="1"/>
  <c r="BL123" i="12"/>
  <c r="BM123" i="12" s="1"/>
  <c r="BN123" i="12" s="1"/>
  <c r="CJ189" i="12"/>
  <c r="CK189" i="12" s="1"/>
  <c r="CL189" i="12" s="1"/>
  <c r="BX302" i="12"/>
  <c r="BY302" i="12" s="1"/>
  <c r="BZ302" i="12" s="1"/>
  <c r="CJ308" i="12"/>
  <c r="CK308" i="12" s="1"/>
  <c r="CL308" i="12" s="1"/>
  <c r="BR340" i="12"/>
  <c r="BS340" i="12" s="1"/>
  <c r="BT340" i="12" s="1"/>
  <c r="BL490" i="12"/>
  <c r="BM490" i="12" s="1"/>
  <c r="BN490" i="12" s="1"/>
  <c r="BF21" i="12"/>
  <c r="BG21" i="12" s="1"/>
  <c r="BH21" i="12" s="1"/>
  <c r="CJ82" i="12"/>
  <c r="CK82" i="12" s="1"/>
  <c r="CL82" i="12" s="1"/>
  <c r="CJ197" i="12"/>
  <c r="CK197" i="12" s="1"/>
  <c r="CL197" i="12" s="1"/>
  <c r="CP202" i="12"/>
  <c r="CQ202" i="12" s="1"/>
  <c r="CR202" i="12" s="1"/>
  <c r="BL35" i="12"/>
  <c r="BM35" i="12" s="1"/>
  <c r="BN35" i="12" s="1"/>
  <c r="CJ54" i="12"/>
  <c r="CK54" i="12" s="1"/>
  <c r="CL54" i="12" s="1"/>
  <c r="BL151" i="12"/>
  <c r="BM151" i="12" s="1"/>
  <c r="BN151" i="12" s="1"/>
  <c r="BX137" i="12"/>
  <c r="BY137" i="12" s="1"/>
  <c r="BZ137" i="12" s="1"/>
  <c r="CD64" i="12"/>
  <c r="CE64" i="12" s="1"/>
  <c r="CF64" i="12" s="1"/>
  <c r="CJ111" i="12"/>
  <c r="CK111" i="12" s="1"/>
  <c r="CL111" i="12" s="1"/>
  <c r="BL145" i="12"/>
  <c r="BM145" i="12" s="1"/>
  <c r="BN145" i="12" s="1"/>
  <c r="BR151" i="12"/>
  <c r="BS151" i="12" s="1"/>
  <c r="BT151" i="12" s="1"/>
  <c r="BF177" i="12"/>
  <c r="BG177" i="12" s="1"/>
  <c r="BH177" i="12" s="1"/>
  <c r="BR237" i="12"/>
  <c r="BS237" i="12" s="1"/>
  <c r="BT237" i="12" s="1"/>
  <c r="CJ376" i="12"/>
  <c r="CK376" i="12" s="1"/>
  <c r="CL376" i="12" s="1"/>
  <c r="BL270" i="12"/>
  <c r="BM270" i="12" s="1"/>
  <c r="BN270" i="12" s="1"/>
  <c r="CD320" i="12"/>
  <c r="CE320" i="12" s="1"/>
  <c r="CF320" i="12" s="1"/>
  <c r="BF64" i="12"/>
  <c r="BG64" i="12" s="1"/>
  <c r="BH64" i="12" s="1"/>
  <c r="BX125" i="12"/>
  <c r="BY125" i="12" s="1"/>
  <c r="BZ125" i="12" s="1"/>
  <c r="BL172" i="12"/>
  <c r="BM172" i="12" s="1"/>
  <c r="BN172" i="12" s="1"/>
  <c r="BX177" i="12"/>
  <c r="BY177" i="12" s="1"/>
  <c r="BZ177" i="12" s="1"/>
  <c r="BL401" i="12"/>
  <c r="BM401" i="12" s="1"/>
  <c r="BN401" i="12" s="1"/>
  <c r="BR1034" i="12"/>
  <c r="BS1034" i="12" s="1"/>
  <c r="BT1034" i="12" s="1"/>
  <c r="CP505" i="12"/>
  <c r="CQ505" i="12" s="1"/>
  <c r="CR505" i="12" s="1"/>
  <c r="CP850" i="12"/>
  <c r="CQ850" i="12" s="1"/>
  <c r="CR850" i="12" s="1"/>
  <c r="CP889" i="12"/>
  <c r="CQ889" i="12" s="1"/>
  <c r="CR889" i="12" s="1"/>
  <c r="BF281" i="12"/>
  <c r="BG281" i="12" s="1"/>
  <c r="BH281" i="12" s="1"/>
  <c r="BL357" i="12"/>
  <c r="BM357" i="12" s="1"/>
  <c r="BN357" i="12" s="1"/>
  <c r="BF381" i="12"/>
  <c r="BG381" i="12" s="1"/>
  <c r="BH381" i="12" s="1"/>
  <c r="CD466" i="12"/>
  <c r="CE466" i="12" s="1"/>
  <c r="CF466" i="12" s="1"/>
  <c r="BL569" i="12"/>
  <c r="BM569" i="12" s="1"/>
  <c r="BN569" i="12" s="1"/>
  <c r="CP756" i="12"/>
  <c r="CQ756" i="12" s="1"/>
  <c r="CR756" i="12" s="1"/>
  <c r="BL1102" i="12"/>
  <c r="BM1102" i="12" s="1"/>
  <c r="BN1102" i="12" s="1"/>
  <c r="CJ1118" i="12"/>
  <c r="CK1118" i="12" s="1"/>
  <c r="CL1118" i="12" s="1"/>
  <c r="CP1059" i="12"/>
  <c r="CQ1059" i="12" s="1"/>
  <c r="CR1059" i="12" s="1"/>
  <c r="BL13" i="12"/>
  <c r="BM13" i="12" s="1"/>
  <c r="BN13" i="12" s="1"/>
  <c r="BL549" i="12"/>
  <c r="BM549" i="12" s="1"/>
  <c r="BN549" i="12" s="1"/>
  <c r="CJ785" i="12"/>
  <c r="CK785" i="12" s="1"/>
  <c r="CL785" i="12" s="1"/>
  <c r="BL764" i="12"/>
  <c r="BM764" i="12" s="1"/>
  <c r="BN764" i="12" s="1"/>
  <c r="BF925" i="12"/>
  <c r="BG925" i="12" s="1"/>
  <c r="BH925" i="12" s="1"/>
  <c r="BL1070" i="12"/>
  <c r="BM1070" i="12" s="1"/>
  <c r="BN1070" i="12" s="1"/>
  <c r="BR996" i="12"/>
  <c r="BS996" i="12" s="1"/>
  <c r="BT996" i="12" s="1"/>
  <c r="CD1058" i="12"/>
  <c r="CE1058" i="12" s="1"/>
  <c r="CF1058" i="12" s="1"/>
  <c r="CD1027" i="12"/>
  <c r="CE1027" i="12" s="1"/>
  <c r="CF1027" i="12" s="1"/>
  <c r="CD1074" i="12"/>
  <c r="CE1074" i="12" s="1"/>
  <c r="CF1074" i="12" s="1"/>
  <c r="BX257" i="12"/>
  <c r="BY257" i="12" s="1"/>
  <c r="BZ257" i="12" s="1"/>
  <c r="CP436" i="12"/>
  <c r="CQ436" i="12" s="1"/>
  <c r="CR436" i="12" s="1"/>
  <c r="BX41" i="12"/>
  <c r="BY41" i="12" s="1"/>
  <c r="BZ41" i="12" s="1"/>
  <c r="BR266" i="12"/>
  <c r="BS266" i="12" s="1"/>
  <c r="BT266" i="12" s="1"/>
  <c r="BR487" i="12"/>
  <c r="BS487" i="12" s="1"/>
  <c r="BT487" i="12" s="1"/>
  <c r="CP142" i="12"/>
  <c r="CQ142" i="12" s="1"/>
  <c r="CR142" i="12" s="1"/>
  <c r="CP67" i="12"/>
  <c r="CQ67" i="12" s="1"/>
  <c r="CR67" i="12" s="1"/>
  <c r="BX26" i="12"/>
  <c r="BY26" i="12" s="1"/>
  <c r="BZ26" i="12" s="1"/>
  <c r="BR144" i="12"/>
  <c r="BS144" i="12" s="1"/>
  <c r="BT144" i="12" s="1"/>
  <c r="CD181" i="12"/>
  <c r="CE181" i="12" s="1"/>
  <c r="CF181" i="12" s="1"/>
  <c r="BF186" i="12"/>
  <c r="BG186" i="12" s="1"/>
  <c r="BH186" i="12" s="1"/>
  <c r="BX276" i="12"/>
  <c r="BY276" i="12" s="1"/>
  <c r="BZ276" i="12" s="1"/>
  <c r="CP417" i="12"/>
  <c r="CQ417" i="12" s="1"/>
  <c r="CR417" i="12" s="1"/>
  <c r="BR381" i="12"/>
  <c r="BS381" i="12" s="1"/>
  <c r="BT381" i="12" s="1"/>
  <c r="BF466" i="12"/>
  <c r="BG466" i="12" s="1"/>
  <c r="BH466" i="12" s="1"/>
  <c r="BR634" i="12"/>
  <c r="BS634" i="12" s="1"/>
  <c r="BT634" i="12" s="1"/>
  <c r="CP663" i="12"/>
  <c r="CQ663" i="12" s="1"/>
  <c r="CR663" i="12" s="1"/>
  <c r="CJ523" i="12"/>
  <c r="CK523" i="12" s="1"/>
  <c r="CL523" i="12" s="1"/>
  <c r="BX749" i="12"/>
  <c r="BY749" i="12" s="1"/>
  <c r="BZ749" i="12" s="1"/>
  <c r="BL1067" i="12"/>
  <c r="BM1067" i="12" s="1"/>
  <c r="BN1067" i="12" s="1"/>
  <c r="CP1108" i="12"/>
  <c r="CQ1108" i="12" s="1"/>
  <c r="CR1108" i="12" s="1"/>
  <c r="BL1040" i="12"/>
  <c r="BM1040" i="12" s="1"/>
  <c r="BN1040" i="12" s="1"/>
  <c r="BR1001" i="12"/>
  <c r="BS1001" i="12" s="1"/>
  <c r="BT1001" i="12" s="1"/>
  <c r="BL1112" i="12"/>
  <c r="BM1112" i="12" s="1"/>
  <c r="BN1112" i="12" s="1"/>
  <c r="CJ1062" i="12"/>
  <c r="CK1062" i="12" s="1"/>
  <c r="CL1062" i="12" s="1"/>
  <c r="CJ598" i="12"/>
  <c r="CK598" i="12" s="1"/>
  <c r="CL598" i="12" s="1"/>
  <c r="BL985" i="12"/>
  <c r="BM985" i="12" s="1"/>
  <c r="BN985" i="12" s="1"/>
  <c r="BR23" i="12"/>
  <c r="BS23" i="12" s="1"/>
  <c r="BT23" i="12" s="1"/>
  <c r="CP281" i="12"/>
  <c r="CQ281" i="12" s="1"/>
  <c r="CR281" i="12" s="1"/>
  <c r="CD278" i="12"/>
  <c r="CE278" i="12" s="1"/>
  <c r="CF278" i="12" s="1"/>
  <c r="CD419" i="12"/>
  <c r="CE419" i="12" s="1"/>
  <c r="CF419" i="12" s="1"/>
  <c r="BR471" i="12"/>
  <c r="BS471" i="12" s="1"/>
  <c r="BT471" i="12" s="1"/>
  <c r="CD517" i="12"/>
  <c r="CE517" i="12" s="1"/>
  <c r="CF517" i="12" s="1"/>
  <c r="BX839" i="12"/>
  <c r="BY839" i="12" s="1"/>
  <c r="BZ839" i="12" s="1"/>
  <c r="BF118" i="12"/>
  <c r="BG118" i="12" s="1"/>
  <c r="BH118" i="12" s="1"/>
  <c r="CD232" i="12"/>
  <c r="CE232" i="12" s="1"/>
  <c r="CF232" i="12" s="1"/>
  <c r="BL316" i="12"/>
  <c r="BM316" i="12" s="1"/>
  <c r="BN316" i="12" s="1"/>
  <c r="CP454" i="12"/>
  <c r="CQ454" i="12" s="1"/>
  <c r="CR454" i="12" s="1"/>
  <c r="CJ141" i="12"/>
  <c r="CK141" i="12" s="1"/>
  <c r="CL141" i="12" s="1"/>
  <c r="CJ228" i="12"/>
  <c r="CK228" i="12" s="1"/>
  <c r="CL228" i="12" s="1"/>
  <c r="BX48" i="12"/>
  <c r="BY48" i="12" s="1"/>
  <c r="BZ48" i="12" s="1"/>
  <c r="CD86" i="12"/>
  <c r="CE86" i="12" s="1"/>
  <c r="CF86" i="12" s="1"/>
  <c r="BR100" i="12"/>
  <c r="BS100" i="12" s="1"/>
  <c r="BT100" i="12" s="1"/>
  <c r="BL62" i="12"/>
  <c r="BM62" i="12" s="1"/>
  <c r="BN62" i="12" s="1"/>
  <c r="BR90" i="12"/>
  <c r="BS90" i="12" s="1"/>
  <c r="BT90" i="12" s="1"/>
  <c r="CP206" i="12"/>
  <c r="CQ206" i="12" s="1"/>
  <c r="CR206" i="12" s="1"/>
  <c r="BL200" i="12"/>
  <c r="BM200" i="12" s="1"/>
  <c r="BN200" i="12" s="1"/>
  <c r="CD216" i="12"/>
  <c r="CE216" i="12" s="1"/>
  <c r="CF216" i="12" s="1"/>
  <c r="CJ297" i="12"/>
  <c r="CK297" i="12" s="1"/>
  <c r="CL297" i="12" s="1"/>
  <c r="BF269" i="12"/>
  <c r="BG269" i="12" s="1"/>
  <c r="BH269" i="12" s="1"/>
  <c r="CP294" i="12"/>
  <c r="CQ294" i="12" s="1"/>
  <c r="CR294" i="12" s="1"/>
  <c r="BF257" i="12"/>
  <c r="BG257" i="12" s="1"/>
  <c r="BH257" i="12" s="1"/>
  <c r="CP353" i="12"/>
  <c r="CQ353" i="12" s="1"/>
  <c r="CR353" i="12" s="1"/>
  <c r="BF367" i="12"/>
  <c r="BG367" i="12" s="1"/>
  <c r="BH367" i="12" s="1"/>
  <c r="BL14" i="12"/>
  <c r="BM14" i="12" s="1"/>
  <c r="BN14" i="12" s="1"/>
  <c r="BL148" i="12"/>
  <c r="BM148" i="12" s="1"/>
  <c r="BN148" i="12" s="1"/>
  <c r="BF107" i="12"/>
  <c r="BG107" i="12" s="1"/>
  <c r="BH107" i="12" s="1"/>
  <c r="BR209" i="12"/>
  <c r="BS209" i="12" s="1"/>
  <c r="BT209" i="12" s="1"/>
  <c r="BX184" i="12"/>
  <c r="BY184" i="12" s="1"/>
  <c r="BZ184" i="12" s="1"/>
  <c r="BL234" i="12"/>
  <c r="BM234" i="12" s="1"/>
  <c r="BN234" i="12" s="1"/>
  <c r="BL224" i="12"/>
  <c r="BM224" i="12" s="1"/>
  <c r="BN224" i="12" s="1"/>
  <c r="BX253" i="12"/>
  <c r="BY253" i="12" s="1"/>
  <c r="BZ253" i="12" s="1"/>
  <c r="CJ277" i="12"/>
  <c r="CK277" i="12" s="1"/>
  <c r="CL277" i="12" s="1"/>
  <c r="CJ256" i="12"/>
  <c r="CK256" i="12" s="1"/>
  <c r="CL256" i="12" s="1"/>
  <c r="CJ232" i="12"/>
  <c r="CK232" i="12" s="1"/>
  <c r="CL232" i="12" s="1"/>
  <c r="CJ322" i="12"/>
  <c r="CK322" i="12" s="1"/>
  <c r="CL322" i="12" s="1"/>
  <c r="BR294" i="12"/>
  <c r="BS294" i="12" s="1"/>
  <c r="BT294" i="12" s="1"/>
  <c r="BL292" i="12"/>
  <c r="BM292" i="12" s="1"/>
  <c r="BN292" i="12" s="1"/>
  <c r="CJ469" i="12"/>
  <c r="CK469" i="12" s="1"/>
  <c r="CL469" i="12" s="1"/>
  <c r="CD379" i="12"/>
  <c r="CE379" i="12" s="1"/>
  <c r="CF379" i="12" s="1"/>
  <c r="CJ462" i="12"/>
  <c r="CK462" i="12" s="1"/>
  <c r="CL462" i="12" s="1"/>
  <c r="CP450" i="12"/>
  <c r="CQ450" i="12" s="1"/>
  <c r="CR450" i="12" s="1"/>
  <c r="BX432" i="12"/>
  <c r="BY432" i="12" s="1"/>
  <c r="BZ432" i="12" s="1"/>
  <c r="CJ537" i="12"/>
  <c r="CK537" i="12" s="1"/>
  <c r="CL537" i="12" s="1"/>
  <c r="CJ606" i="12"/>
  <c r="CK606" i="12" s="1"/>
  <c r="CL606" i="12" s="1"/>
  <c r="BX596" i="12"/>
  <c r="BY596" i="12" s="1"/>
  <c r="BZ596" i="12" s="1"/>
  <c r="BF631" i="12"/>
  <c r="BG631" i="12" s="1"/>
  <c r="BH631" i="12" s="1"/>
  <c r="BR647" i="12"/>
  <c r="BS647" i="12" s="1"/>
  <c r="BT647" i="12" s="1"/>
  <c r="BF706" i="12"/>
  <c r="BG706" i="12" s="1"/>
  <c r="BH706" i="12" s="1"/>
  <c r="CP651" i="12"/>
  <c r="CQ651" i="12" s="1"/>
  <c r="CR651" i="12" s="1"/>
  <c r="BR670" i="12"/>
  <c r="BS670" i="12" s="1"/>
  <c r="BT670" i="12" s="1"/>
  <c r="BF658" i="12"/>
  <c r="BG658" i="12" s="1"/>
  <c r="BH658" i="12" s="1"/>
  <c r="CJ819" i="12"/>
  <c r="CK819" i="12" s="1"/>
  <c r="CL819" i="12" s="1"/>
  <c r="BR891" i="12"/>
  <c r="BS891" i="12" s="1"/>
  <c r="BT891" i="12" s="1"/>
  <c r="BX760" i="12"/>
  <c r="BY760" i="12" s="1"/>
  <c r="BZ760" i="12" s="1"/>
  <c r="CJ806" i="12"/>
  <c r="CK806" i="12" s="1"/>
  <c r="CL806" i="12" s="1"/>
  <c r="BL765" i="12"/>
  <c r="BM765" i="12" s="1"/>
  <c r="BN765" i="12" s="1"/>
  <c r="CP826" i="12"/>
  <c r="CQ826" i="12" s="1"/>
  <c r="CR826" i="12" s="1"/>
  <c r="BL795" i="12"/>
  <c r="BM795" i="12" s="1"/>
  <c r="BN795" i="12" s="1"/>
  <c r="CP862" i="12"/>
  <c r="CQ862" i="12" s="1"/>
  <c r="CR862" i="12" s="1"/>
  <c r="BL760" i="12"/>
  <c r="BM760" i="12" s="1"/>
  <c r="BN760" i="12" s="1"/>
  <c r="BX877" i="12"/>
  <c r="BY877" i="12" s="1"/>
  <c r="BZ877" i="12" s="1"/>
  <c r="BL1094" i="12"/>
  <c r="BM1094" i="12" s="1"/>
  <c r="BN1094" i="12" s="1"/>
  <c r="BX1092" i="12"/>
  <c r="BY1092" i="12" s="1"/>
  <c r="BZ1092" i="12" s="1"/>
  <c r="CJ939" i="12"/>
  <c r="CK939" i="12" s="1"/>
  <c r="CL939" i="12" s="1"/>
  <c r="CD1110" i="12"/>
  <c r="CE1110" i="12" s="1"/>
  <c r="CF1110" i="12" s="1"/>
  <c r="BX969" i="12"/>
  <c r="BY969" i="12" s="1"/>
  <c r="BZ969" i="12" s="1"/>
  <c r="BX1112" i="12"/>
  <c r="BY1112" i="12" s="1"/>
  <c r="BZ1112" i="12" s="1"/>
  <c r="CD1079" i="12"/>
  <c r="CE1079" i="12" s="1"/>
  <c r="CF1079" i="12" s="1"/>
  <c r="BX1030" i="12"/>
  <c r="BY1030" i="12" s="1"/>
  <c r="BZ1030" i="12" s="1"/>
  <c r="CP1086" i="12"/>
  <c r="CQ1086" i="12" s="1"/>
  <c r="CR1086" i="12" s="1"/>
  <c r="BL598" i="12"/>
  <c r="BM598" i="12" s="1"/>
  <c r="BN598" i="12" s="1"/>
  <c r="BR986" i="12"/>
  <c r="BS986" i="12" s="1"/>
  <c r="BT986" i="12" s="1"/>
  <c r="CP980" i="12"/>
  <c r="CQ980" i="12" s="1"/>
  <c r="CR980" i="12" s="1"/>
  <c r="BL244" i="12"/>
  <c r="BM244" i="12" s="1"/>
  <c r="BN244" i="12" s="1"/>
  <c r="CP350" i="12"/>
  <c r="CQ350" i="12" s="1"/>
  <c r="CR350" i="12" s="1"/>
  <c r="CD640" i="12"/>
  <c r="CE640" i="12" s="1"/>
  <c r="CF640" i="12" s="1"/>
  <c r="BX583" i="12"/>
  <c r="BY583" i="12" s="1"/>
  <c r="BZ583" i="12" s="1"/>
  <c r="CP666" i="12"/>
  <c r="CQ666" i="12" s="1"/>
  <c r="CR666" i="12" s="1"/>
  <c r="CD850" i="12"/>
  <c r="CE850" i="12" s="1"/>
  <c r="CF850" i="12" s="1"/>
  <c r="BF827" i="12"/>
  <c r="BG827" i="12" s="1"/>
  <c r="BH827" i="12" s="1"/>
  <c r="CJ167" i="12"/>
  <c r="CK167" i="12" s="1"/>
  <c r="CL167" i="12" s="1"/>
  <c r="BR207" i="12"/>
  <c r="BS207" i="12" s="1"/>
  <c r="BT207" i="12" s="1"/>
  <c r="BX281" i="12"/>
  <c r="BY281" i="12" s="1"/>
  <c r="BZ281" i="12" s="1"/>
  <c r="CJ346" i="12"/>
  <c r="CK346" i="12" s="1"/>
  <c r="CL346" i="12" s="1"/>
  <c r="BX1044" i="12"/>
  <c r="BY1044" i="12" s="1"/>
  <c r="BZ1044" i="12" s="1"/>
  <c r="CP76" i="12"/>
  <c r="CQ76" i="12" s="1"/>
  <c r="CR76" i="12" s="1"/>
  <c r="BF273" i="12"/>
  <c r="BG273" i="12" s="1"/>
  <c r="BH273" i="12" s="1"/>
  <c r="CD349" i="12"/>
  <c r="CE349" i="12" s="1"/>
  <c r="CF349" i="12" s="1"/>
  <c r="BX332" i="12"/>
  <c r="BY332" i="12" s="1"/>
  <c r="BZ332" i="12" s="1"/>
  <c r="BL806" i="12"/>
  <c r="BM806" i="12" s="1"/>
  <c r="BN806" i="12" s="1"/>
  <c r="CD818" i="12"/>
  <c r="CE818" i="12" s="1"/>
  <c r="CF818" i="12" s="1"/>
  <c r="BX889" i="12"/>
  <c r="BY889" i="12" s="1"/>
  <c r="BZ889" i="12" s="1"/>
  <c r="BL1092" i="12"/>
  <c r="BM1092" i="12" s="1"/>
  <c r="BN1092" i="12" s="1"/>
  <c r="BL230" i="12"/>
  <c r="BM230" i="12" s="1"/>
  <c r="BN230" i="12" s="1"/>
  <c r="CP196" i="12"/>
  <c r="CQ196" i="12" s="1"/>
  <c r="CR196" i="12" s="1"/>
  <c r="BL162" i="12"/>
  <c r="BM162" i="12" s="1"/>
  <c r="BN162" i="12" s="1"/>
  <c r="CP186" i="12"/>
  <c r="CQ186" i="12" s="1"/>
  <c r="CR186" i="12" s="1"/>
  <c r="CP363" i="12"/>
  <c r="CQ363" i="12" s="1"/>
  <c r="CR363" i="12" s="1"/>
  <c r="CP426" i="12"/>
  <c r="CQ426" i="12" s="1"/>
  <c r="CR426" i="12" s="1"/>
  <c r="BR501" i="12"/>
  <c r="BS501" i="12" s="1"/>
  <c r="BT501" i="12" s="1"/>
  <c r="BL565" i="12"/>
  <c r="BM565" i="12" s="1"/>
  <c r="BN565" i="12" s="1"/>
  <c r="BL622" i="12"/>
  <c r="BM622" i="12" s="1"/>
  <c r="BN622" i="12" s="1"/>
  <c r="BR624" i="12"/>
  <c r="BS624" i="12" s="1"/>
  <c r="BT624" i="12" s="1"/>
  <c r="BR736" i="12"/>
  <c r="BS736" i="12" s="1"/>
  <c r="BT736" i="12" s="1"/>
  <c r="CD742" i="12"/>
  <c r="CE742" i="12" s="1"/>
  <c r="CF742" i="12" s="1"/>
  <c r="CP825" i="12"/>
  <c r="CQ825" i="12" s="1"/>
  <c r="CR825" i="12" s="1"/>
  <c r="BL799" i="12"/>
  <c r="BM799" i="12" s="1"/>
  <c r="BN799" i="12" s="1"/>
  <c r="BF740" i="12"/>
  <c r="BG740" i="12" s="1"/>
  <c r="BH740" i="12" s="1"/>
  <c r="CP818" i="12"/>
  <c r="CQ818" i="12" s="1"/>
  <c r="CR818" i="12" s="1"/>
  <c r="BL869" i="12"/>
  <c r="BM869" i="12" s="1"/>
  <c r="BN869" i="12" s="1"/>
  <c r="CJ870" i="12"/>
  <c r="CK870" i="12" s="1"/>
  <c r="CL870" i="12" s="1"/>
  <c r="CD1109" i="12"/>
  <c r="CE1109" i="12" s="1"/>
  <c r="CF1109" i="12" s="1"/>
  <c r="CP1031" i="12"/>
  <c r="CQ1031" i="12" s="1"/>
  <c r="CR1031" i="12" s="1"/>
  <c r="CP896" i="12"/>
  <c r="CQ896" i="12" s="1"/>
  <c r="CR896" i="12" s="1"/>
  <c r="BX843" i="12"/>
  <c r="BY843" i="12" s="1"/>
  <c r="BZ843" i="12" s="1"/>
  <c r="BR1026" i="12"/>
  <c r="BS1026" i="12" s="1"/>
  <c r="BT1026" i="12" s="1"/>
  <c r="CP1095" i="12"/>
  <c r="CQ1095" i="12" s="1"/>
  <c r="CR1095" i="12" s="1"/>
  <c r="CJ762" i="12"/>
  <c r="CK762" i="12" s="1"/>
  <c r="CL762" i="12" s="1"/>
  <c r="BR142" i="12"/>
  <c r="BS142" i="12" s="1"/>
  <c r="BT142" i="12" s="1"/>
  <c r="BX173" i="12"/>
  <c r="BY173" i="12" s="1"/>
  <c r="BZ173" i="12" s="1"/>
  <c r="CJ258" i="12"/>
  <c r="CK258" i="12" s="1"/>
  <c r="CL258" i="12" s="1"/>
  <c r="BL300" i="12"/>
  <c r="BM300" i="12" s="1"/>
  <c r="BN300" i="12" s="1"/>
  <c r="CJ332" i="12"/>
  <c r="CK332" i="12" s="1"/>
  <c r="CL332" i="12" s="1"/>
  <c r="CP43" i="12"/>
  <c r="CQ43" i="12" s="1"/>
  <c r="CR43" i="12" s="1"/>
  <c r="BL96" i="12"/>
  <c r="BM96" i="12" s="1"/>
  <c r="BN96" i="12" s="1"/>
  <c r="CJ151" i="12"/>
  <c r="CK151" i="12" s="1"/>
  <c r="CL151" i="12" s="1"/>
  <c r="BX54" i="12"/>
  <c r="BY54" i="12" s="1"/>
  <c r="BZ54" i="12" s="1"/>
  <c r="CP163" i="12"/>
  <c r="CQ163" i="12" s="1"/>
  <c r="CR163" i="12" s="1"/>
  <c r="BR27" i="12"/>
  <c r="BS27" i="12" s="1"/>
  <c r="BT27" i="12" s="1"/>
  <c r="BL72" i="12"/>
  <c r="BM72" i="12" s="1"/>
  <c r="BN72" i="12" s="1"/>
  <c r="BR163" i="12"/>
  <c r="BS163" i="12" s="1"/>
  <c r="BT163" i="12" s="1"/>
  <c r="BR134" i="12"/>
  <c r="BS134" i="12" s="1"/>
  <c r="BT134" i="12" s="1"/>
  <c r="BL19" i="12"/>
  <c r="BM19" i="12" s="1"/>
  <c r="BN19" i="12" s="1"/>
  <c r="BL44" i="12"/>
  <c r="BM44" i="12" s="1"/>
  <c r="BN44" i="12" s="1"/>
  <c r="CD67" i="12"/>
  <c r="CE67" i="12" s="1"/>
  <c r="CF67" i="12" s="1"/>
  <c r="CP54" i="12"/>
  <c r="CQ54" i="12" s="1"/>
  <c r="CR54" i="12" s="1"/>
  <c r="CJ58" i="12"/>
  <c r="CK58" i="12" s="1"/>
  <c r="CL58" i="12" s="1"/>
  <c r="CP153" i="12"/>
  <c r="CQ153" i="12" s="1"/>
  <c r="CR153" i="12" s="1"/>
  <c r="BX159" i="12"/>
  <c r="BY159" i="12" s="1"/>
  <c r="BZ159" i="12" s="1"/>
  <c r="BX122" i="12"/>
  <c r="BY122" i="12" s="1"/>
  <c r="BZ122" i="12" s="1"/>
  <c r="BF179" i="12"/>
  <c r="BG179" i="12" s="1"/>
  <c r="BH179" i="12" s="1"/>
  <c r="CP245" i="12"/>
  <c r="CQ245" i="12" s="1"/>
  <c r="CR245" i="12" s="1"/>
  <c r="CJ337" i="12"/>
  <c r="CK337" i="12" s="1"/>
  <c r="CL337" i="12" s="1"/>
  <c r="BL274" i="12"/>
  <c r="BM274" i="12" s="1"/>
  <c r="BN274" i="12" s="1"/>
  <c r="BF353" i="12"/>
  <c r="BG353" i="12" s="1"/>
  <c r="BH353" i="12" s="1"/>
  <c r="CP385" i="12"/>
  <c r="CQ385" i="12" s="1"/>
  <c r="CR385" i="12" s="1"/>
  <c r="CJ446" i="12"/>
  <c r="CK446" i="12" s="1"/>
  <c r="CL446" i="12" s="1"/>
  <c r="CJ381" i="12"/>
  <c r="CK381" i="12" s="1"/>
  <c r="CL381" i="12" s="1"/>
  <c r="BX468" i="12"/>
  <c r="BY468" i="12" s="1"/>
  <c r="BZ468" i="12" s="1"/>
  <c r="CJ485" i="12"/>
  <c r="CK485" i="12" s="1"/>
  <c r="CL485" i="12" s="1"/>
  <c r="BX503" i="12"/>
  <c r="BY503" i="12" s="1"/>
  <c r="BZ503" i="12" s="1"/>
  <c r="CJ521" i="12"/>
  <c r="CK521" i="12" s="1"/>
  <c r="CL521" i="12" s="1"/>
  <c r="CD677" i="12"/>
  <c r="CE677" i="12" s="1"/>
  <c r="CF677" i="12" s="1"/>
  <c r="BX696" i="12"/>
  <c r="BY696" i="12" s="1"/>
  <c r="BZ696" i="12" s="1"/>
  <c r="BX581" i="12"/>
  <c r="BY581" i="12" s="1"/>
  <c r="BZ581" i="12" s="1"/>
  <c r="BX700" i="12"/>
  <c r="BY700" i="12" s="1"/>
  <c r="BZ700" i="12" s="1"/>
  <c r="BF742" i="12"/>
  <c r="BG742" i="12" s="1"/>
  <c r="BH742" i="12" s="1"/>
  <c r="CP700" i="12"/>
  <c r="CQ700" i="12" s="1"/>
  <c r="CR700" i="12" s="1"/>
  <c r="CD722" i="12"/>
  <c r="CE722" i="12" s="1"/>
  <c r="CF722" i="12" s="1"/>
  <c r="CP718" i="12"/>
  <c r="CQ718" i="12" s="1"/>
  <c r="CR718" i="12" s="1"/>
  <c r="BX826" i="12"/>
  <c r="BY826" i="12" s="1"/>
  <c r="BZ826" i="12" s="1"/>
  <c r="CJ978" i="12"/>
  <c r="CK978" i="12" s="1"/>
  <c r="CL978" i="12" s="1"/>
  <c r="BX799" i="12"/>
  <c r="BY799" i="12" s="1"/>
  <c r="BZ799" i="12" s="1"/>
  <c r="BL847" i="12"/>
  <c r="BM847" i="12" s="1"/>
  <c r="BN847" i="12" s="1"/>
  <c r="CJ794" i="12"/>
  <c r="CK794" i="12" s="1"/>
  <c r="CL794" i="12" s="1"/>
  <c r="CJ945" i="12"/>
  <c r="CK945" i="12" s="1"/>
  <c r="CL945" i="12" s="1"/>
  <c r="BR963" i="12"/>
  <c r="BS963" i="12" s="1"/>
  <c r="BT963" i="12" s="1"/>
  <c r="CD1077" i="12"/>
  <c r="CE1077" i="12" s="1"/>
  <c r="CF1077" i="12" s="1"/>
  <c r="CP911" i="12"/>
  <c r="CQ911" i="12" s="1"/>
  <c r="CR911" i="12" s="1"/>
  <c r="BR955" i="12"/>
  <c r="BS955" i="12" s="1"/>
  <c r="BT955" i="12" s="1"/>
  <c r="BF870" i="12"/>
  <c r="BG870" i="12" s="1"/>
  <c r="BH870" i="12" s="1"/>
  <c r="BL990" i="12"/>
  <c r="BM990" i="12" s="1"/>
  <c r="BN990" i="12" s="1"/>
  <c r="BF1119" i="12"/>
  <c r="BG1119" i="12" s="1"/>
  <c r="BH1119" i="12" s="1"/>
  <c r="CD1015" i="12"/>
  <c r="CE1015" i="12" s="1"/>
  <c r="CF1015" i="12" s="1"/>
  <c r="CD1075" i="12"/>
  <c r="CE1075" i="12" s="1"/>
  <c r="CF1075" i="12" s="1"/>
  <c r="BL969" i="12"/>
  <c r="BM969" i="12" s="1"/>
  <c r="BN969" i="12" s="1"/>
  <c r="CP1051" i="12"/>
  <c r="CQ1051" i="12" s="1"/>
  <c r="CR1051" i="12" s="1"/>
  <c r="BR1095" i="12"/>
  <c r="BS1095" i="12" s="1"/>
  <c r="BT1095" i="12" s="1"/>
  <c r="BX1080" i="12"/>
  <c r="BY1080" i="12" s="1"/>
  <c r="BZ1080" i="12" s="1"/>
  <c r="BL854" i="12"/>
  <c r="BM854" i="12" s="1"/>
  <c r="BN854" i="12" s="1"/>
  <c r="CD760" i="12"/>
  <c r="CE760" i="12" s="1"/>
  <c r="CF760" i="12" s="1"/>
  <c r="BL833" i="12"/>
  <c r="BM833" i="12" s="1"/>
  <c r="BN833" i="12" s="1"/>
  <c r="CP973" i="12"/>
  <c r="CQ973" i="12" s="1"/>
  <c r="CR973" i="12" s="1"/>
  <c r="BX939" i="12"/>
  <c r="BY939" i="12" s="1"/>
  <c r="BZ939" i="12" s="1"/>
  <c r="CD1042" i="12"/>
  <c r="CE1042" i="12" s="1"/>
  <c r="CF1042" i="12" s="1"/>
  <c r="BF1087" i="12"/>
  <c r="BG1087" i="12" s="1"/>
  <c r="BH1087" i="12" s="1"/>
  <c r="BX646" i="12"/>
  <c r="BY646" i="12" s="1"/>
  <c r="BZ646" i="12" s="1"/>
  <c r="BX959" i="12"/>
  <c r="BY959" i="12" s="1"/>
  <c r="BZ959" i="12" s="1"/>
  <c r="BR1083" i="12"/>
  <c r="BS1083" i="12" s="1"/>
  <c r="BT1083" i="12" s="1"/>
  <c r="CD308" i="12"/>
  <c r="CE308" i="12" s="1"/>
  <c r="CF308" i="12" s="1"/>
  <c r="BX442" i="12"/>
  <c r="BY442" i="12" s="1"/>
  <c r="BZ442" i="12" s="1"/>
  <c r="CD29" i="12"/>
  <c r="CE29" i="12" s="1"/>
  <c r="CF29" i="12" s="1"/>
  <c r="BR145" i="12"/>
  <c r="BS145" i="12" s="1"/>
  <c r="BT145" i="12" s="1"/>
  <c r="BF254" i="12"/>
  <c r="BG254" i="12" s="1"/>
  <c r="BH254" i="12" s="1"/>
  <c r="BR418" i="12"/>
  <c r="BS418" i="12" s="1"/>
  <c r="BT418" i="12" s="1"/>
  <c r="BR478" i="12"/>
  <c r="BS478" i="12" s="1"/>
  <c r="BT478" i="12" s="1"/>
  <c r="CJ646" i="12"/>
  <c r="CK646" i="12" s="1"/>
  <c r="CL646" i="12" s="1"/>
  <c r="BX746" i="12"/>
  <c r="BY746" i="12" s="1"/>
  <c r="BZ746" i="12" s="1"/>
  <c r="BL817" i="12"/>
  <c r="BM817" i="12" s="1"/>
  <c r="BN817" i="12" s="1"/>
  <c r="CJ1068" i="12"/>
  <c r="CK1068" i="12" s="1"/>
  <c r="CL1068" i="12" s="1"/>
  <c r="BR886" i="12"/>
  <c r="BS886" i="12" s="1"/>
  <c r="BT886" i="12" s="1"/>
  <c r="BL740" i="12"/>
  <c r="BM740" i="12" s="1"/>
  <c r="BN740" i="12" s="1"/>
  <c r="BX886" i="12"/>
  <c r="BY886" i="12" s="1"/>
  <c r="BZ886" i="12" s="1"/>
  <c r="CP782" i="12"/>
  <c r="CQ782" i="12" s="1"/>
  <c r="CR782" i="12" s="1"/>
  <c r="BF134" i="12"/>
  <c r="BG134" i="12" s="1"/>
  <c r="BH134" i="12" s="1"/>
  <c r="BR991" i="12"/>
  <c r="BS991" i="12" s="1"/>
  <c r="BT991" i="12" s="1"/>
  <c r="CD880" i="12"/>
  <c r="CE880" i="12" s="1"/>
  <c r="CF880" i="12" s="1"/>
  <c r="CJ37" i="12"/>
  <c r="CK37" i="12" s="1"/>
  <c r="CL37" i="12" s="1"/>
  <c r="CJ130" i="12"/>
  <c r="CK130" i="12" s="1"/>
  <c r="CL130" i="12" s="1"/>
  <c r="CD424" i="12"/>
  <c r="CE424" i="12" s="1"/>
  <c r="CF424" i="12" s="1"/>
  <c r="CD653" i="12"/>
  <c r="CE653" i="12" s="1"/>
  <c r="CF653" i="12" s="1"/>
  <c r="CD921" i="12"/>
  <c r="CE921" i="12" s="1"/>
  <c r="CF921" i="12" s="1"/>
  <c r="CD1003" i="12"/>
  <c r="CE1003" i="12" s="1"/>
  <c r="CF1003" i="12" s="1"/>
  <c r="BF1055" i="12"/>
  <c r="BG1055" i="12" s="1"/>
  <c r="BH1055" i="12" s="1"/>
  <c r="BX346" i="12"/>
  <c r="BY346" i="12" s="1"/>
  <c r="BZ346" i="12" s="1"/>
  <c r="BX825" i="12"/>
  <c r="BY825" i="12" s="1"/>
  <c r="BZ825" i="12" s="1"/>
  <c r="CJ57" i="12"/>
  <c r="CK57" i="12" s="1"/>
  <c r="CL57" i="12" s="1"/>
  <c r="CD377" i="12"/>
  <c r="CE377" i="12" s="1"/>
  <c r="CF377" i="12" s="1"/>
  <c r="CJ217" i="12"/>
  <c r="CK217" i="12" s="1"/>
  <c r="CL217" i="12" s="1"/>
  <c r="CP304" i="12"/>
  <c r="CQ304" i="12" s="1"/>
  <c r="CR304" i="12" s="1"/>
  <c r="CP478" i="12"/>
  <c r="CQ478" i="12" s="1"/>
  <c r="CR478" i="12" s="1"/>
  <c r="CP553" i="12"/>
  <c r="CQ553" i="12" s="1"/>
  <c r="CR553" i="12" s="1"/>
  <c r="BX521" i="12"/>
  <c r="BY521" i="12" s="1"/>
  <c r="BZ521" i="12" s="1"/>
  <c r="BX539" i="12"/>
  <c r="BY539" i="12" s="1"/>
  <c r="BZ539" i="12" s="1"/>
  <c r="CP545" i="12"/>
  <c r="CQ545" i="12" s="1"/>
  <c r="CR545" i="12" s="1"/>
  <c r="BR659" i="12"/>
  <c r="BS659" i="12" s="1"/>
  <c r="BT659" i="12" s="1"/>
  <c r="CJ664" i="12"/>
  <c r="CK664" i="12" s="1"/>
  <c r="CL664" i="12" s="1"/>
  <c r="BX571" i="12"/>
  <c r="BY571" i="12" s="1"/>
  <c r="BZ571" i="12" s="1"/>
  <c r="BF710" i="12"/>
  <c r="BG710" i="12" s="1"/>
  <c r="BH710" i="12" s="1"/>
  <c r="BX624" i="12"/>
  <c r="BY624" i="12" s="1"/>
  <c r="BZ624" i="12" s="1"/>
  <c r="CJ974" i="12"/>
  <c r="CK974" i="12" s="1"/>
  <c r="CL974" i="12" s="1"/>
  <c r="BF753" i="12"/>
  <c r="BG753" i="12" s="1"/>
  <c r="BH753" i="12" s="1"/>
  <c r="CJ801" i="12"/>
  <c r="CK801" i="12" s="1"/>
  <c r="CL801" i="12" s="1"/>
  <c r="CJ811" i="12"/>
  <c r="CK811" i="12" s="1"/>
  <c r="CL811" i="12" s="1"/>
  <c r="CJ994" i="12"/>
  <c r="CK994" i="12" s="1"/>
  <c r="CL994" i="12" s="1"/>
  <c r="CJ1038" i="12"/>
  <c r="CK1038" i="12" s="1"/>
  <c r="CL1038" i="12" s="1"/>
  <c r="BF1108" i="12"/>
  <c r="BG1108" i="12" s="1"/>
  <c r="BH1108" i="12" s="1"/>
  <c r="BX931" i="12"/>
  <c r="BY931" i="12" s="1"/>
  <c r="BZ931" i="12" s="1"/>
  <c r="BX1040" i="12"/>
  <c r="BY1040" i="12" s="1"/>
  <c r="BZ1040" i="12" s="1"/>
  <c r="BR1091" i="12"/>
  <c r="BS1091" i="12" s="1"/>
  <c r="BT1091" i="12" s="1"/>
  <c r="CJ980" i="12"/>
  <c r="CK980" i="12" s="1"/>
  <c r="CL980" i="12" s="1"/>
  <c r="CJ1042" i="12"/>
  <c r="CK1042" i="12" s="1"/>
  <c r="CL1042" i="12" s="1"/>
  <c r="CJ1059" i="12"/>
  <c r="CK1059" i="12" s="1"/>
  <c r="CL1059" i="12" s="1"/>
  <c r="CP1107" i="12"/>
  <c r="CQ1107" i="12" s="1"/>
  <c r="CR1107" i="12" s="1"/>
  <c r="BX1090" i="12"/>
  <c r="BY1090" i="12" s="1"/>
  <c r="BZ1090" i="12" s="1"/>
  <c r="CP1055" i="12"/>
  <c r="CQ1055" i="12" s="1"/>
  <c r="CR1055" i="12" s="1"/>
  <c r="BL986" i="12"/>
  <c r="BM986" i="12" s="1"/>
  <c r="BN986" i="12" s="1"/>
  <c r="CJ225" i="12"/>
  <c r="CK225" i="12" s="1"/>
  <c r="CL225" i="12" s="1"/>
  <c r="CJ360" i="12"/>
  <c r="CK360" i="12" s="1"/>
  <c r="CL360" i="12" s="1"/>
  <c r="BX320" i="12"/>
  <c r="BY320" i="12" s="1"/>
  <c r="BZ320" i="12" s="1"/>
  <c r="CP413" i="12"/>
  <c r="CQ413" i="12" s="1"/>
  <c r="CR413" i="12" s="1"/>
  <c r="CJ410" i="12"/>
  <c r="CK410" i="12" s="1"/>
  <c r="CL410" i="12" s="1"/>
  <c r="CD587" i="12"/>
  <c r="CE587" i="12" s="1"/>
  <c r="CF587" i="12" s="1"/>
  <c r="BX620" i="12"/>
  <c r="BY620" i="12" s="1"/>
  <c r="BZ620" i="12" s="1"/>
  <c r="CJ106" i="12"/>
  <c r="CK106" i="12" s="1"/>
  <c r="CL106" i="12" s="1"/>
  <c r="CP161" i="12"/>
  <c r="CQ161" i="12" s="1"/>
  <c r="CR161" i="12" s="1"/>
  <c r="BL216" i="12"/>
  <c r="BM216" i="12" s="1"/>
  <c r="BN216" i="12" s="1"/>
  <c r="CP15" i="12"/>
  <c r="CQ15" i="12" s="1"/>
  <c r="CR15" i="12" s="1"/>
  <c r="BL64" i="12"/>
  <c r="BM64" i="12" s="1"/>
  <c r="BN64" i="12" s="1"/>
  <c r="BR118" i="12"/>
  <c r="BS118" i="12" s="1"/>
  <c r="BT118" i="12" s="1"/>
  <c r="BL47" i="12"/>
  <c r="BM47" i="12" s="1"/>
  <c r="BN47" i="12" s="1"/>
  <c r="BX170" i="12"/>
  <c r="BY170" i="12" s="1"/>
  <c r="BZ170" i="12" s="1"/>
  <c r="CP110" i="12"/>
  <c r="CQ110" i="12" s="1"/>
  <c r="CR110" i="12" s="1"/>
  <c r="BL74" i="12"/>
  <c r="BM74" i="12" s="1"/>
  <c r="BN74" i="12" s="1"/>
  <c r="BX43" i="12"/>
  <c r="BY43" i="12" s="1"/>
  <c r="BZ43" i="12" s="1"/>
  <c r="CP82" i="12"/>
  <c r="CQ82" i="12" s="1"/>
  <c r="CR82" i="12" s="1"/>
  <c r="BX95" i="12"/>
  <c r="BY95" i="12" s="1"/>
  <c r="BZ95" i="12" s="1"/>
  <c r="BR62" i="12"/>
  <c r="BS62" i="12" s="1"/>
  <c r="BT62" i="12" s="1"/>
  <c r="BX147" i="12"/>
  <c r="BY147" i="12" s="1"/>
  <c r="BZ147" i="12" s="1"/>
  <c r="CP134" i="12"/>
  <c r="CQ134" i="12" s="1"/>
  <c r="CR134" i="12" s="1"/>
  <c r="BX141" i="12"/>
  <c r="BY141" i="12" s="1"/>
  <c r="BZ141" i="12" s="1"/>
  <c r="BR170" i="12"/>
  <c r="BS170" i="12" s="1"/>
  <c r="BT170" i="12" s="1"/>
  <c r="CD196" i="12"/>
  <c r="CE196" i="12" s="1"/>
  <c r="CF196" i="12" s="1"/>
  <c r="CD213" i="12"/>
  <c r="CE213" i="12" s="1"/>
  <c r="CF213" i="12" s="1"/>
  <c r="BL233" i="12"/>
  <c r="BM233" i="12" s="1"/>
  <c r="BN233" i="12" s="1"/>
  <c r="BX243" i="12"/>
  <c r="BY243" i="12" s="1"/>
  <c r="BZ243" i="12" s="1"/>
  <c r="BR253" i="12"/>
  <c r="BS253" i="12" s="1"/>
  <c r="BT253" i="12" s="1"/>
  <c r="CJ306" i="12"/>
  <c r="CK306" i="12" s="1"/>
  <c r="CL306" i="12" s="1"/>
  <c r="BR310" i="12"/>
  <c r="BS310" i="12" s="1"/>
  <c r="BT310" i="12" s="1"/>
  <c r="BL284" i="12"/>
  <c r="BM284" i="12" s="1"/>
  <c r="BN284" i="12" s="1"/>
  <c r="BR257" i="12"/>
  <c r="BS257" i="12" s="1"/>
  <c r="BT257" i="12" s="1"/>
  <c r="CJ441" i="12"/>
  <c r="CK441" i="12" s="1"/>
  <c r="CL441" i="12" s="1"/>
  <c r="BX375" i="12"/>
  <c r="BY375" i="12" s="1"/>
  <c r="BZ375" i="12" s="1"/>
  <c r="BL468" i="12"/>
  <c r="BM468" i="12" s="1"/>
  <c r="BN468" i="12" s="1"/>
  <c r="CP462" i="12"/>
  <c r="CQ462" i="12" s="1"/>
  <c r="CR462" i="12" s="1"/>
  <c r="CD442" i="12"/>
  <c r="CE442" i="12" s="1"/>
  <c r="CF442" i="12" s="1"/>
  <c r="CP586" i="12"/>
  <c r="CQ586" i="12" s="1"/>
  <c r="CR586" i="12" s="1"/>
  <c r="BX541" i="12"/>
  <c r="BY541" i="12" s="1"/>
  <c r="BZ541" i="12" s="1"/>
  <c r="BR494" i="12"/>
  <c r="BS494" i="12" s="1"/>
  <c r="BT494" i="12" s="1"/>
  <c r="BR559" i="12"/>
  <c r="BS559" i="12" s="1"/>
  <c r="BT559" i="12" s="1"/>
  <c r="BR586" i="12"/>
  <c r="BS586" i="12" s="1"/>
  <c r="BT586" i="12" s="1"/>
  <c r="CP610" i="12"/>
  <c r="CQ610" i="12" s="1"/>
  <c r="CR610" i="12" s="1"/>
  <c r="CJ529" i="12"/>
  <c r="CK529" i="12" s="1"/>
  <c r="CL529" i="12" s="1"/>
  <c r="BX639" i="12"/>
  <c r="BY639" i="12" s="1"/>
  <c r="BZ639" i="12" s="1"/>
  <c r="CJ620" i="12"/>
  <c r="CK620" i="12" s="1"/>
  <c r="CL620" i="12" s="1"/>
  <c r="CP631" i="12"/>
  <c r="CQ631" i="12" s="1"/>
  <c r="CR631" i="12" s="1"/>
  <c r="CP642" i="12"/>
  <c r="CQ642" i="12" s="1"/>
  <c r="CR642" i="12" s="1"/>
  <c r="CP607" i="12"/>
  <c r="CQ607" i="12" s="1"/>
  <c r="CR607" i="12" s="1"/>
  <c r="BL762" i="12"/>
  <c r="BM762" i="12" s="1"/>
  <c r="BN762" i="12" s="1"/>
  <c r="CP740" i="12"/>
  <c r="CQ740" i="12" s="1"/>
  <c r="CR740" i="12" s="1"/>
  <c r="CJ775" i="12"/>
  <c r="CK775" i="12" s="1"/>
  <c r="CL775" i="12" s="1"/>
  <c r="BR826" i="12"/>
  <c r="BS826" i="12" s="1"/>
  <c r="BT826" i="12" s="1"/>
  <c r="BL801" i="12"/>
  <c r="BM801" i="12" s="1"/>
  <c r="BN801" i="12" s="1"/>
  <c r="BF855" i="12"/>
  <c r="BG855" i="12" s="1"/>
  <c r="BH855" i="12" s="1"/>
  <c r="BX789" i="12"/>
  <c r="BY789" i="12" s="1"/>
  <c r="BZ789" i="12" s="1"/>
  <c r="CP760" i="12"/>
  <c r="CQ760" i="12" s="1"/>
  <c r="CR760" i="12" s="1"/>
  <c r="BL769" i="12"/>
  <c r="BM769" i="12" s="1"/>
  <c r="BN769" i="12" s="1"/>
  <c r="CJ1024" i="12"/>
  <c r="CK1024" i="12" s="1"/>
  <c r="CL1024" i="12" s="1"/>
  <c r="BL1042" i="12"/>
  <c r="BM1042" i="12" s="1"/>
  <c r="BN1042" i="12" s="1"/>
  <c r="BX996" i="12"/>
  <c r="BY996" i="12" s="1"/>
  <c r="BZ996" i="12" s="1"/>
  <c r="BF983" i="12"/>
  <c r="BG983" i="12" s="1"/>
  <c r="BH983" i="12" s="1"/>
  <c r="BX1087" i="12"/>
  <c r="BY1087" i="12" s="1"/>
  <c r="BZ1087" i="12" s="1"/>
  <c r="BR985" i="12"/>
  <c r="BS985" i="12" s="1"/>
  <c r="BT985" i="12" s="1"/>
  <c r="CJ1048" i="12"/>
  <c r="CK1048" i="12" s="1"/>
  <c r="CL1048" i="12" s="1"/>
  <c r="BL980" i="12"/>
  <c r="BM980" i="12" s="1"/>
  <c r="BN980" i="12" s="1"/>
  <c r="CP738" i="12"/>
  <c r="CQ738" i="12" s="1"/>
  <c r="CR738" i="12" s="1"/>
  <c r="BX1086" i="12"/>
  <c r="BY1086" i="12" s="1"/>
  <c r="BZ1086" i="12" s="1"/>
  <c r="CJ1114" i="12"/>
  <c r="CK1114" i="12" s="1"/>
  <c r="CL1114" i="12" s="1"/>
  <c r="BF578" i="12"/>
  <c r="BG578" i="12" s="1"/>
  <c r="BH578" i="12" s="1"/>
  <c r="BF581" i="12"/>
  <c r="BG581" i="12" s="1"/>
  <c r="BH581" i="12" s="1"/>
  <c r="BR889" i="12"/>
  <c r="BS889" i="12" s="1"/>
  <c r="BT889" i="12" s="1"/>
  <c r="CJ1026" i="12"/>
  <c r="CK1026" i="12" s="1"/>
  <c r="CL1026" i="12" s="1"/>
  <c r="BR394" i="12"/>
  <c r="BS394" i="12" s="1"/>
  <c r="BT394" i="12" s="1"/>
  <c r="BX823" i="12"/>
  <c r="BY823" i="12" s="1"/>
  <c r="BZ823" i="12" s="1"/>
  <c r="CJ222" i="12"/>
  <c r="CK222" i="12" s="1"/>
  <c r="CL222" i="12" s="1"/>
  <c r="CJ104" i="12"/>
  <c r="CK104" i="12" s="1"/>
  <c r="CL104" i="12" s="1"/>
  <c r="CJ113" i="12"/>
  <c r="CK113" i="12" s="1"/>
  <c r="CL113" i="12" s="1"/>
  <c r="BF243" i="12"/>
  <c r="BG243" i="12" s="1"/>
  <c r="BH243" i="12" s="1"/>
  <c r="BR553" i="12"/>
  <c r="BS553" i="12" s="1"/>
  <c r="BT553" i="12" s="1"/>
  <c r="CJ602" i="12"/>
  <c r="CK602" i="12" s="1"/>
  <c r="CL602" i="12" s="1"/>
  <c r="BL841" i="12"/>
  <c r="BM841" i="12" s="1"/>
  <c r="BN841" i="12" s="1"/>
  <c r="BX925" i="12"/>
  <c r="BY925" i="12" s="1"/>
  <c r="BZ925" i="12" s="1"/>
  <c r="BL1026" i="12"/>
  <c r="BM1026" i="12" s="1"/>
  <c r="BN1026" i="12" s="1"/>
  <c r="BX1050" i="12"/>
  <c r="BY1050" i="12" s="1"/>
  <c r="BZ1050" i="12" s="1"/>
  <c r="BL1082" i="12"/>
  <c r="BM1082" i="12" s="1"/>
  <c r="BN1082" i="12" s="1"/>
  <c r="CP1119" i="12"/>
  <c r="CQ1119" i="12" s="1"/>
  <c r="CR1119" i="12" s="1"/>
  <c r="CP690" i="12"/>
  <c r="CQ690" i="12" s="1"/>
  <c r="CR690" i="12" s="1"/>
  <c r="BR1108" i="12"/>
  <c r="BS1108" i="12" s="1"/>
  <c r="BT1108" i="12" s="1"/>
  <c r="CP915" i="12"/>
  <c r="CQ915" i="12" s="1"/>
  <c r="CR915" i="12" s="1"/>
  <c r="CJ976" i="12"/>
  <c r="CK976" i="12" s="1"/>
  <c r="CL976" i="12" s="1"/>
  <c r="CD543" i="12"/>
  <c r="CE543" i="12" s="1"/>
  <c r="CF543" i="12" s="1"/>
  <c r="BR127" i="12"/>
  <c r="BS127" i="12" s="1"/>
  <c r="BT127" i="12" s="1"/>
  <c r="BL139" i="12"/>
  <c r="BM139" i="12" s="1"/>
  <c r="BN139" i="12" s="1"/>
  <c r="CD141" i="12"/>
  <c r="CE141" i="12" s="1"/>
  <c r="CF141" i="12" s="1"/>
  <c r="CD274" i="12"/>
  <c r="CE274" i="12" s="1"/>
  <c r="CF274" i="12" s="1"/>
  <c r="CJ437" i="12"/>
  <c r="CK437" i="12" s="1"/>
  <c r="CL437" i="12" s="1"/>
  <c r="CJ444" i="12"/>
  <c r="CK444" i="12" s="1"/>
  <c r="CL444" i="12" s="1"/>
  <c r="BR610" i="12"/>
  <c r="BS610" i="12" s="1"/>
  <c r="BT610" i="12" s="1"/>
  <c r="BX626" i="12"/>
  <c r="BY626" i="12" s="1"/>
  <c r="BZ626" i="12" s="1"/>
  <c r="CP634" i="12"/>
  <c r="CQ634" i="12" s="1"/>
  <c r="CR634" i="12" s="1"/>
  <c r="BR642" i="12"/>
  <c r="BS642" i="12" s="1"/>
  <c r="BT642" i="12" s="1"/>
  <c r="BR663" i="12"/>
  <c r="BS663" i="12" s="1"/>
  <c r="BT663" i="12" s="1"/>
  <c r="CP652" i="12"/>
  <c r="CQ652" i="12" s="1"/>
  <c r="CR652" i="12" s="1"/>
  <c r="BX813" i="12"/>
  <c r="BY813" i="12" s="1"/>
  <c r="BZ813" i="12" s="1"/>
  <c r="CP781" i="12"/>
  <c r="CQ781" i="12" s="1"/>
  <c r="CR781" i="12" s="1"/>
  <c r="CJ654" i="12"/>
  <c r="CK654" i="12" s="1"/>
  <c r="CL654" i="12" s="1"/>
  <c r="BR909" i="12"/>
  <c r="BS909" i="12" s="1"/>
  <c r="BT909" i="12" s="1"/>
  <c r="BR971" i="12"/>
  <c r="BS971" i="12" s="1"/>
  <c r="BT971" i="12" s="1"/>
  <c r="BR915" i="12"/>
  <c r="BS915" i="12" s="1"/>
  <c r="BT915" i="12" s="1"/>
  <c r="CD989" i="12"/>
  <c r="CE989" i="12" s="1"/>
  <c r="CF989" i="12" s="1"/>
  <c r="CD835" i="12"/>
  <c r="CE835" i="12" s="1"/>
  <c r="CF835" i="12" s="1"/>
  <c r="BF730" i="12"/>
  <c r="BG730" i="12" s="1"/>
  <c r="BH730" i="12" s="1"/>
  <c r="BF965" i="12"/>
  <c r="BG965" i="12" s="1"/>
  <c r="BH965" i="12" s="1"/>
  <c r="BF913" i="12"/>
  <c r="BG913" i="12" s="1"/>
  <c r="BH913" i="12" s="1"/>
  <c r="BL996" i="12"/>
  <c r="BM996" i="12" s="1"/>
  <c r="BN996" i="12" s="1"/>
  <c r="CP886" i="12"/>
  <c r="CQ886" i="12" s="1"/>
  <c r="CR886" i="12" s="1"/>
  <c r="CJ985" i="12"/>
  <c r="CK985" i="12" s="1"/>
  <c r="CL985" i="12" s="1"/>
  <c r="BR74" i="12"/>
  <c r="BS74" i="12" s="1"/>
  <c r="BT74" i="12" s="1"/>
  <c r="CJ364" i="12"/>
  <c r="CK364" i="12" s="1"/>
  <c r="CL364" i="12" s="1"/>
  <c r="BR33" i="12"/>
  <c r="BS33" i="12" s="1"/>
  <c r="BT33" i="12" s="1"/>
  <c r="CJ143" i="12"/>
  <c r="CK143" i="12" s="1"/>
  <c r="CL143" i="12" s="1"/>
  <c r="BL157" i="12"/>
  <c r="BM157" i="12" s="1"/>
  <c r="BN157" i="12" s="1"/>
  <c r="BX204" i="12"/>
  <c r="BY204" i="12" s="1"/>
  <c r="BZ204" i="12" s="1"/>
  <c r="CD62" i="12"/>
  <c r="CE62" i="12" s="1"/>
  <c r="CF62" i="12" s="1"/>
  <c r="BR49" i="12"/>
  <c r="BS49" i="12" s="1"/>
  <c r="BT49" i="12" s="1"/>
  <c r="BF25" i="12"/>
  <c r="BG25" i="12" s="1"/>
  <c r="BH25" i="12" s="1"/>
  <c r="BR10" i="12"/>
  <c r="BS10" i="12" s="1"/>
  <c r="BT10" i="12" s="1"/>
  <c r="CP68" i="12"/>
  <c r="CQ68" i="12" s="1"/>
  <c r="CR68" i="12" s="1"/>
  <c r="BL54" i="12"/>
  <c r="BM54" i="12" s="1"/>
  <c r="BN54" i="12" s="1"/>
  <c r="BX63" i="12"/>
  <c r="BY63" i="12" s="1"/>
  <c r="BZ63" i="12" s="1"/>
  <c r="BF181" i="12"/>
  <c r="BG181" i="12" s="1"/>
  <c r="BH181" i="12" s="1"/>
  <c r="CJ17" i="12"/>
  <c r="CK17" i="12" s="1"/>
  <c r="CL17" i="12" s="1"/>
  <c r="BX14" i="12"/>
  <c r="BY14" i="12" s="1"/>
  <c r="BZ14" i="12" s="1"/>
  <c r="BR48" i="12"/>
  <c r="BS48" i="12" s="1"/>
  <c r="BT48" i="12" s="1"/>
  <c r="CP79" i="12"/>
  <c r="CQ79" i="12" s="1"/>
  <c r="CR79" i="12" s="1"/>
  <c r="CD145" i="12"/>
  <c r="CE145" i="12" s="1"/>
  <c r="CF145" i="12" s="1"/>
  <c r="CP217" i="12"/>
  <c r="CQ217" i="12" s="1"/>
  <c r="CR217" i="12" s="1"/>
  <c r="CD180" i="12"/>
  <c r="CE180" i="12" s="1"/>
  <c r="CF180" i="12" s="1"/>
  <c r="CD178" i="12"/>
  <c r="CE178" i="12" s="1"/>
  <c r="CF178" i="12" s="1"/>
  <c r="BR229" i="12"/>
  <c r="BS229" i="12" s="1"/>
  <c r="BT229" i="12" s="1"/>
  <c r="BL249" i="12"/>
  <c r="BM249" i="12" s="1"/>
  <c r="BN249" i="12" s="1"/>
  <c r="BF272" i="12"/>
  <c r="BG272" i="12" s="1"/>
  <c r="BH272" i="12" s="1"/>
  <c r="BR322" i="12"/>
  <c r="BS322" i="12" s="1"/>
  <c r="BT322" i="12" s="1"/>
  <c r="BX260" i="12"/>
  <c r="BY260" i="12" s="1"/>
  <c r="BZ260" i="12" s="1"/>
  <c r="CP365" i="12"/>
  <c r="CQ365" i="12" s="1"/>
  <c r="CR365" i="12" s="1"/>
  <c r="BR304" i="12"/>
  <c r="BS304" i="12" s="1"/>
  <c r="BT304" i="12" s="1"/>
  <c r="CJ408" i="12"/>
  <c r="CK408" i="12" s="1"/>
  <c r="CL408" i="12" s="1"/>
  <c r="BR391" i="12"/>
  <c r="BS391" i="12" s="1"/>
  <c r="BT391" i="12" s="1"/>
  <c r="BF484" i="12"/>
  <c r="BG484" i="12" s="1"/>
  <c r="BH484" i="12" s="1"/>
  <c r="CD410" i="12"/>
  <c r="CE410" i="12" s="1"/>
  <c r="CF410" i="12" s="1"/>
  <c r="BL456" i="12"/>
  <c r="BM456" i="12" s="1"/>
  <c r="BN456" i="12" s="1"/>
  <c r="CP537" i="12"/>
  <c r="CQ537" i="12" s="1"/>
  <c r="CR537" i="12" s="1"/>
  <c r="BR574" i="12"/>
  <c r="BS574" i="12" s="1"/>
  <c r="BT574" i="12" s="1"/>
  <c r="BL655" i="12"/>
  <c r="BM655" i="12" s="1"/>
  <c r="BN655" i="12" s="1"/>
  <c r="CD632" i="12"/>
  <c r="CE632" i="12" s="1"/>
  <c r="CF632" i="12" s="1"/>
  <c r="BL581" i="12"/>
  <c r="BM581" i="12" s="1"/>
  <c r="BN581" i="12" s="1"/>
  <c r="CP748" i="12"/>
  <c r="CQ748" i="12" s="1"/>
  <c r="CR748" i="12" s="1"/>
  <c r="CJ753" i="12"/>
  <c r="CK753" i="12" s="1"/>
  <c r="CL753" i="12" s="1"/>
  <c r="CJ891" i="12"/>
  <c r="CK891" i="12" s="1"/>
  <c r="CL891" i="12" s="1"/>
  <c r="CJ807" i="12"/>
  <c r="CK807" i="12" s="1"/>
  <c r="CL807" i="12" s="1"/>
  <c r="BR862" i="12"/>
  <c r="BS862" i="12" s="1"/>
  <c r="BT862" i="12" s="1"/>
  <c r="BL994" i="12"/>
  <c r="BM994" i="12" s="1"/>
  <c r="BN994" i="12" s="1"/>
  <c r="CD1121" i="12"/>
  <c r="CE1121" i="12" s="1"/>
  <c r="CF1121" i="12" s="1"/>
  <c r="BF989" i="12"/>
  <c r="BG989" i="12" s="1"/>
  <c r="BH989" i="12" s="1"/>
  <c r="BF835" i="12"/>
  <c r="BG835" i="12" s="1"/>
  <c r="BH835" i="12" s="1"/>
  <c r="CJ984" i="12"/>
  <c r="CK984" i="12" s="1"/>
  <c r="CL984" i="12" s="1"/>
  <c r="CJ998" i="12"/>
  <c r="CK998" i="12" s="1"/>
  <c r="CL998" i="12" s="1"/>
  <c r="BL1038" i="12"/>
  <c r="BM1038" i="12" s="1"/>
  <c r="BN1038" i="12" s="1"/>
  <c r="BX1079" i="12"/>
  <c r="BY1079" i="12" s="1"/>
  <c r="BZ1079" i="12" s="1"/>
  <c r="CD923" i="12"/>
  <c r="CE923" i="12" s="1"/>
  <c r="CF923" i="12" s="1"/>
  <c r="CJ1084" i="12"/>
  <c r="CK1084" i="12" s="1"/>
  <c r="CL1084" i="12" s="1"/>
  <c r="CJ1060" i="12"/>
  <c r="CK1060" i="12" s="1"/>
  <c r="CL1060" i="12" s="1"/>
  <c r="BR1107" i="12"/>
  <c r="BS1107" i="12" s="1"/>
  <c r="BT1107" i="12" s="1"/>
  <c r="CJ1007" i="12"/>
  <c r="CK1007" i="12" s="1"/>
  <c r="CL1007" i="12" s="1"/>
  <c r="BX23" i="12"/>
  <c r="BY23" i="12" s="1"/>
  <c r="BZ23" i="12" s="1"/>
  <c r="BF348" i="12"/>
  <c r="BG348" i="12" s="1"/>
  <c r="BH348" i="12" s="1"/>
  <c r="BX274" i="12"/>
  <c r="BY274" i="12" s="1"/>
  <c r="BZ274" i="12" s="1"/>
  <c r="CJ473" i="12"/>
  <c r="CK473" i="12" s="1"/>
  <c r="CL473" i="12" s="1"/>
  <c r="CJ394" i="12"/>
  <c r="CK394" i="12" s="1"/>
  <c r="CL394" i="12" s="1"/>
  <c r="CP519" i="12"/>
  <c r="CQ519" i="12" s="1"/>
  <c r="CR519" i="12" s="1"/>
  <c r="BR466" i="12"/>
  <c r="BS466" i="12" s="1"/>
  <c r="BT466" i="12" s="1"/>
  <c r="BX436" i="12"/>
  <c r="BY436" i="12" s="1"/>
  <c r="BZ436" i="12" s="1"/>
  <c r="BX444" i="12"/>
  <c r="BY444" i="12" s="1"/>
  <c r="BZ444" i="12" s="1"/>
  <c r="BF595" i="12"/>
  <c r="BG595" i="12" s="1"/>
  <c r="BH595" i="12" s="1"/>
  <c r="CP615" i="12"/>
  <c r="CQ615" i="12" s="1"/>
  <c r="CR615" i="12" s="1"/>
  <c r="CP543" i="12"/>
  <c r="CQ543" i="12" s="1"/>
  <c r="CR543" i="12" s="1"/>
  <c r="BX630" i="12"/>
  <c r="BY630" i="12" s="1"/>
  <c r="BZ630" i="12" s="1"/>
  <c r="BL675" i="12"/>
  <c r="BM675" i="12" s="1"/>
  <c r="BN675" i="12" s="1"/>
  <c r="CD746" i="12"/>
  <c r="CE746" i="12" s="1"/>
  <c r="CF746" i="12" s="1"/>
  <c r="BX766" i="12"/>
  <c r="BY766" i="12" s="1"/>
  <c r="BZ766" i="12" s="1"/>
  <c r="CJ813" i="12"/>
  <c r="CK813" i="12" s="1"/>
  <c r="CL813" i="12" s="1"/>
  <c r="BL712" i="12"/>
  <c r="BM712" i="12" s="1"/>
  <c r="BN712" i="12" s="1"/>
  <c r="BX781" i="12"/>
  <c r="BY781" i="12" s="1"/>
  <c r="BZ781" i="12" s="1"/>
  <c r="BL809" i="12"/>
  <c r="BM809" i="12" s="1"/>
  <c r="BN809" i="12" s="1"/>
  <c r="CJ823" i="12"/>
  <c r="CK823" i="12" s="1"/>
  <c r="CL823" i="12" s="1"/>
  <c r="CD879" i="12"/>
  <c r="CE879" i="12" s="1"/>
  <c r="CF879" i="12" s="1"/>
  <c r="CJ959" i="12"/>
  <c r="CK959" i="12" s="1"/>
  <c r="CL959" i="12" s="1"/>
  <c r="BF805" i="12"/>
  <c r="BG805" i="12" s="1"/>
  <c r="BH805" i="12" s="1"/>
  <c r="CJ1011" i="12"/>
  <c r="CK1011" i="12" s="1"/>
  <c r="CL1011" i="12" s="1"/>
  <c r="BX1082" i="12"/>
  <c r="BY1082" i="12" s="1"/>
  <c r="BZ1082" i="12" s="1"/>
  <c r="CD1001" i="12"/>
  <c r="CE1001" i="12" s="1"/>
  <c r="CF1001" i="12" s="1"/>
  <c r="CP1003" i="12"/>
  <c r="CQ1003" i="12" s="1"/>
  <c r="CR1003" i="12" s="1"/>
  <c r="CJ1090" i="12"/>
  <c r="CK1090" i="12" s="1"/>
  <c r="CL1090" i="12" s="1"/>
  <c r="BR1027" i="12"/>
  <c r="BS1027" i="12" s="1"/>
  <c r="BT1027" i="12" s="1"/>
  <c r="BR1055" i="12"/>
  <c r="BS1055" i="12" s="1"/>
  <c r="BT1055" i="12" s="1"/>
  <c r="BX1104" i="12"/>
  <c r="BY1104" i="12" s="1"/>
  <c r="BZ1104" i="12" s="1"/>
  <c r="BX1018" i="12"/>
  <c r="BY1018" i="12" s="1"/>
  <c r="BZ1018" i="12" s="1"/>
  <c r="CD1030" i="12"/>
  <c r="CE1030" i="12" s="1"/>
  <c r="CF1030" i="12" s="1"/>
  <c r="CJ724" i="12"/>
  <c r="CK724" i="12" s="1"/>
  <c r="CL724" i="12" s="1"/>
  <c r="CJ1087" i="12"/>
  <c r="CK1087" i="12" s="1"/>
  <c r="CL1087" i="12" s="1"/>
  <c r="BR525" i="12"/>
  <c r="BS525" i="12" s="1"/>
  <c r="BT525" i="12" s="1"/>
  <c r="BL543" i="12"/>
  <c r="BM543" i="12" s="1"/>
  <c r="BN543" i="12" s="1"/>
  <c r="BR696" i="12"/>
  <c r="BS696" i="12" s="1"/>
  <c r="BT696" i="12" s="1"/>
  <c r="CP874" i="12"/>
  <c r="CQ874" i="12" s="1"/>
  <c r="CR874" i="12" s="1"/>
  <c r="CP963" i="12"/>
  <c r="CQ963" i="12" s="1"/>
  <c r="CR963" i="12" s="1"/>
  <c r="CJ1022" i="12"/>
  <c r="CK1022" i="12" s="1"/>
  <c r="CL1022" i="12" s="1"/>
  <c r="BX574" i="12"/>
  <c r="BY574" i="12" s="1"/>
  <c r="BZ574" i="12" s="1"/>
  <c r="BX100" i="12"/>
  <c r="BY100" i="12" s="1"/>
  <c r="BZ100" i="12" s="1"/>
  <c r="BR41" i="12"/>
  <c r="BS41" i="12" s="1"/>
  <c r="BT41" i="12" s="1"/>
  <c r="BL115" i="12"/>
  <c r="BM115" i="12" s="1"/>
  <c r="BN115" i="12" s="1"/>
  <c r="BX208" i="12"/>
  <c r="BY208" i="12" s="1"/>
  <c r="BZ208" i="12" s="1"/>
  <c r="CD432" i="12"/>
  <c r="CE432" i="12" s="1"/>
  <c r="CF432" i="12" s="1"/>
  <c r="BR545" i="12"/>
  <c r="BS545" i="12" s="1"/>
  <c r="BT545" i="12" s="1"/>
  <c r="BR626" i="12"/>
  <c r="BS626" i="12" s="1"/>
  <c r="BT626" i="12" s="1"/>
  <c r="BX795" i="12"/>
  <c r="BY795" i="12" s="1"/>
  <c r="BZ795" i="12" s="1"/>
  <c r="CJ988" i="12"/>
  <c r="CK988" i="12" s="1"/>
  <c r="CL988" i="12" s="1"/>
  <c r="BL1099" i="12"/>
  <c r="BM1099" i="12" s="1"/>
  <c r="BN1099" i="12" s="1"/>
  <c r="BL656" i="12"/>
  <c r="BM656" i="12" s="1"/>
  <c r="BN656" i="12" s="1"/>
  <c r="BR44" i="12"/>
  <c r="BS44" i="12" s="1"/>
  <c r="BT44" i="12" s="1"/>
  <c r="BR967" i="12"/>
  <c r="BS967" i="12" s="1"/>
  <c r="BT967" i="12" s="1"/>
  <c r="CJ449" i="12"/>
  <c r="CK449" i="12" s="1"/>
  <c r="CL449" i="12" s="1"/>
  <c r="CJ712" i="12"/>
  <c r="CK712" i="12" s="1"/>
  <c r="CL712" i="12" s="1"/>
  <c r="BX771" i="12"/>
  <c r="BY771" i="12" s="1"/>
  <c r="BZ771" i="12" s="1"/>
  <c r="BR927" i="12"/>
  <c r="BS927" i="12" s="1"/>
  <c r="BT927" i="12" s="1"/>
  <c r="BR635" i="12"/>
  <c r="BS635" i="12" s="1"/>
  <c r="BT635" i="12" s="1"/>
  <c r="CD1017" i="12"/>
  <c r="CE1017" i="12" s="1"/>
  <c r="CF1017" i="12" s="1"/>
  <c r="CJ193" i="12"/>
  <c r="CK193" i="12" s="1"/>
  <c r="CL193" i="12" s="1"/>
  <c r="CJ200" i="12"/>
  <c r="CK200" i="12" s="1"/>
  <c r="CL200" i="12" s="1"/>
  <c r="BF233" i="12"/>
  <c r="BG233" i="12" s="1"/>
  <c r="BH233" i="12" s="1"/>
  <c r="CJ284" i="12"/>
  <c r="CK284" i="12" s="1"/>
  <c r="CL284" i="12" s="1"/>
  <c r="BR409" i="12"/>
  <c r="BS409" i="12" s="1"/>
  <c r="BT409" i="12" s="1"/>
  <c r="BF476" i="12"/>
  <c r="BG476" i="12" s="1"/>
  <c r="BH476" i="12" s="1"/>
  <c r="BX499" i="12"/>
  <c r="BY499" i="12" s="1"/>
  <c r="BZ499" i="12" s="1"/>
  <c r="BF503" i="12"/>
  <c r="BG503" i="12" s="1"/>
  <c r="BH503" i="12" s="1"/>
  <c r="CD591" i="12"/>
  <c r="CE591" i="12" s="1"/>
  <c r="CF591" i="12" s="1"/>
  <c r="BL674" i="12"/>
  <c r="BM674" i="12" s="1"/>
  <c r="BN674" i="12" s="1"/>
  <c r="BX602" i="12"/>
  <c r="BY602" i="12" s="1"/>
  <c r="BZ602" i="12" s="1"/>
  <c r="CD864" i="12"/>
  <c r="CE864" i="12" s="1"/>
  <c r="CF864" i="12" s="1"/>
  <c r="CD744" i="12"/>
  <c r="CE744" i="12" s="1"/>
  <c r="CF744" i="12" s="1"/>
  <c r="CD635" i="12"/>
  <c r="CE635" i="12" s="1"/>
  <c r="CF635" i="12" s="1"/>
  <c r="CD874" i="12"/>
  <c r="CE874" i="12" s="1"/>
  <c r="CF874" i="12" s="1"/>
  <c r="BR757" i="12"/>
  <c r="BS757" i="12" s="1"/>
  <c r="BT757" i="12" s="1"/>
  <c r="CJ831" i="12"/>
  <c r="CK831" i="12" s="1"/>
  <c r="CL831" i="12" s="1"/>
  <c r="CJ817" i="12"/>
  <c r="CK817" i="12" s="1"/>
  <c r="CL817" i="12" s="1"/>
  <c r="BL925" i="12"/>
  <c r="BM925" i="12" s="1"/>
  <c r="BN925" i="12" s="1"/>
  <c r="CJ1002" i="12"/>
  <c r="CK1002" i="12" s="1"/>
  <c r="CL1002" i="12" s="1"/>
  <c r="BX893" i="12"/>
  <c r="BY893" i="12" s="1"/>
  <c r="BZ893" i="12" s="1"/>
  <c r="CD805" i="12"/>
  <c r="CE805" i="12" s="1"/>
  <c r="CF805" i="12" s="1"/>
  <c r="BL1116" i="12"/>
  <c r="BM1116" i="12" s="1"/>
  <c r="BN1116" i="12" s="1"/>
  <c r="BL1011" i="12"/>
  <c r="BM1011" i="12" s="1"/>
  <c r="BN1011" i="12" s="1"/>
  <c r="CJ1058" i="12"/>
  <c r="CK1058" i="12" s="1"/>
  <c r="CL1058" i="12" s="1"/>
  <c r="BX1059" i="12"/>
  <c r="BY1059" i="12" s="1"/>
  <c r="BZ1059" i="12" s="1"/>
  <c r="BL1104" i="12"/>
  <c r="BM1104" i="12" s="1"/>
  <c r="BN1104" i="12" s="1"/>
  <c r="CJ481" i="12"/>
  <c r="CK481" i="12" s="1"/>
  <c r="CL481" i="12" s="1"/>
  <c r="BR497" i="12"/>
  <c r="BS497" i="12" s="1"/>
  <c r="BT497" i="12" s="1"/>
  <c r="BF505" i="12"/>
  <c r="BG505" i="12" s="1"/>
  <c r="BH505" i="12" s="1"/>
  <c r="CD539" i="12"/>
  <c r="CE539" i="12" s="1"/>
  <c r="CF539" i="12" s="1"/>
  <c r="BR675" i="12"/>
  <c r="BS675" i="12" s="1"/>
  <c r="BT675" i="12" s="1"/>
  <c r="BL766" i="12"/>
  <c r="BM766" i="12" s="1"/>
  <c r="BN766" i="12" s="1"/>
  <c r="CP135" i="12"/>
  <c r="CQ135" i="12" s="1"/>
  <c r="CR135" i="12" s="1"/>
  <c r="CD399" i="12"/>
  <c r="CE399" i="12" s="1"/>
  <c r="CF399" i="12" s="1"/>
  <c r="BL10" i="12"/>
  <c r="BM10" i="12" s="1"/>
  <c r="BN10" i="12" s="1"/>
  <c r="BR43" i="12"/>
  <c r="BS43" i="12" s="1"/>
  <c r="BT43" i="12" s="1"/>
  <c r="CP48" i="12"/>
  <c r="CQ48" i="12" s="1"/>
  <c r="CR48" i="12" s="1"/>
  <c r="BL205" i="12"/>
  <c r="BM205" i="12" s="1"/>
  <c r="BN205" i="12" s="1"/>
  <c r="CP98" i="12"/>
  <c r="CQ98" i="12" s="1"/>
  <c r="CR98" i="12" s="1"/>
  <c r="CJ92" i="12"/>
  <c r="CK92" i="12" s="1"/>
  <c r="CL92" i="12" s="1"/>
  <c r="BX60" i="12"/>
  <c r="BY60" i="12" s="1"/>
  <c r="BZ60" i="12" s="1"/>
  <c r="CP91" i="12"/>
  <c r="CQ91" i="12" s="1"/>
  <c r="CR91" i="12" s="1"/>
  <c r="CD133" i="12"/>
  <c r="CE133" i="12" s="1"/>
  <c r="CF133" i="12" s="1"/>
  <c r="CD165" i="12"/>
  <c r="CE165" i="12" s="1"/>
  <c r="CF165" i="12" s="1"/>
  <c r="CD175" i="12"/>
  <c r="CE175" i="12" s="1"/>
  <c r="CF175" i="12" s="1"/>
  <c r="CJ174" i="12"/>
  <c r="CK174" i="12" s="1"/>
  <c r="CL174" i="12" s="1"/>
  <c r="CJ146" i="12"/>
  <c r="CK146" i="12" s="1"/>
  <c r="CL146" i="12" s="1"/>
  <c r="CJ218" i="12"/>
  <c r="CK218" i="12" s="1"/>
  <c r="CL218" i="12" s="1"/>
  <c r="BF190" i="12"/>
  <c r="BG190" i="12" s="1"/>
  <c r="BH190" i="12" s="1"/>
  <c r="BF261" i="12"/>
  <c r="BG261" i="12" s="1"/>
  <c r="BH261" i="12" s="1"/>
  <c r="CP326" i="12"/>
  <c r="CQ326" i="12" s="1"/>
  <c r="CR326" i="12" s="1"/>
  <c r="BF379" i="12"/>
  <c r="BG379" i="12" s="1"/>
  <c r="BH379" i="12" s="1"/>
  <c r="CD488" i="12"/>
  <c r="CE488" i="12" s="1"/>
  <c r="CF488" i="12" s="1"/>
  <c r="BF515" i="12"/>
  <c r="BG515" i="12" s="1"/>
  <c r="BH515" i="12" s="1"/>
  <c r="BR549" i="12"/>
  <c r="BS549" i="12" s="1"/>
  <c r="BT549" i="12" s="1"/>
  <c r="CD708" i="12"/>
  <c r="CE708" i="12" s="1"/>
  <c r="CF708" i="12" s="1"/>
  <c r="BL523" i="12"/>
  <c r="BM523" i="12" s="1"/>
  <c r="BN523" i="12" s="1"/>
  <c r="BX753" i="12"/>
  <c r="BY753" i="12" s="1"/>
  <c r="BZ753" i="12" s="1"/>
  <c r="BL831" i="12"/>
  <c r="BM831" i="12" s="1"/>
  <c r="BN831" i="12" s="1"/>
  <c r="BL771" i="12"/>
  <c r="BM771" i="12" s="1"/>
  <c r="BN771" i="12" s="1"/>
  <c r="BL1058" i="12"/>
  <c r="BM1058" i="12" s="1"/>
  <c r="BN1058" i="12" s="1"/>
  <c r="CJ1036" i="12"/>
  <c r="CK1036" i="12" s="1"/>
  <c r="CL1036" i="12" s="1"/>
  <c r="CD627" i="12"/>
  <c r="CE627" i="12" s="1"/>
  <c r="CF627" i="12" s="1"/>
  <c r="CP1026" i="12"/>
  <c r="CQ1026" i="12" s="1"/>
  <c r="CR1026" i="12" s="1"/>
  <c r="BX523" i="12"/>
  <c r="BY523" i="12" s="1"/>
  <c r="BZ523" i="12" s="1"/>
  <c r="CD1073" i="12"/>
  <c r="CE1073" i="12" s="1"/>
  <c r="CF1073" i="12" s="1"/>
  <c r="CJ1052" i="12"/>
  <c r="CK1052" i="12" s="1"/>
  <c r="CL1052" i="12" s="1"/>
  <c r="BL644" i="12"/>
  <c r="BM644" i="12" s="1"/>
  <c r="BN644" i="12" s="1"/>
  <c r="BF150" i="12"/>
  <c r="BG150" i="12" s="1"/>
  <c r="BH150" i="12" s="1"/>
  <c r="CJ154" i="12"/>
  <c r="CK154" i="12" s="1"/>
  <c r="CL154" i="12" s="1"/>
  <c r="BR446" i="12"/>
  <c r="BS446" i="12" s="1"/>
  <c r="BT446" i="12" s="1"/>
  <c r="BX578" i="12"/>
  <c r="BY578" i="12" s="1"/>
  <c r="BZ578" i="12" s="1"/>
  <c r="BR818" i="12"/>
  <c r="BS818" i="12" s="1"/>
  <c r="BT818" i="12" s="1"/>
  <c r="BL654" i="12"/>
  <c r="BM654" i="12" s="1"/>
  <c r="BN654" i="12" s="1"/>
  <c r="BL1022" i="12"/>
  <c r="BM1022" i="12" s="1"/>
  <c r="BN1022" i="12" s="1"/>
  <c r="CJ1030" i="12"/>
  <c r="CK1030" i="12" s="1"/>
  <c r="CL1030" i="12" s="1"/>
  <c r="CD1067" i="12"/>
  <c r="CE1067" i="12" s="1"/>
  <c r="CF1067" i="12" s="1"/>
  <c r="BX1070" i="12"/>
  <c r="BY1070" i="12" s="1"/>
  <c r="BZ1070" i="12" s="1"/>
  <c r="BR338" i="12"/>
  <c r="BS338" i="12" s="1"/>
  <c r="BT338" i="12" s="1"/>
  <c r="CP282" i="12"/>
  <c r="CQ282" i="12" s="1"/>
  <c r="CR282" i="12" s="1"/>
  <c r="BR1111" i="12"/>
  <c r="BS1111" i="12" s="1"/>
  <c r="BT1111" i="12" s="1"/>
  <c r="BL135" i="12"/>
  <c r="BM135" i="12" s="1"/>
  <c r="BN135" i="12" s="1"/>
  <c r="CD706" i="12"/>
  <c r="CE706" i="12" s="1"/>
  <c r="CF706" i="12" s="1"/>
  <c r="CD945" i="12"/>
  <c r="CE945" i="12" s="1"/>
  <c r="CF945" i="12" s="1"/>
  <c r="CP1099" i="12"/>
  <c r="CQ1099" i="12" s="1"/>
  <c r="CR1099" i="12" s="1"/>
  <c r="CJ815" i="12"/>
  <c r="CK815" i="12" s="1"/>
  <c r="CL815" i="12" s="1"/>
  <c r="CD941" i="12"/>
  <c r="CE941" i="12" s="1"/>
  <c r="CF941" i="12" s="1"/>
  <c r="CD261" i="12"/>
  <c r="CE261" i="12" s="1"/>
  <c r="CF261" i="12" s="1"/>
  <c r="BF424" i="12"/>
  <c r="BG424" i="12" s="1"/>
  <c r="BH424" i="12" s="1"/>
  <c r="CP466" i="12"/>
  <c r="CQ466" i="12" s="1"/>
  <c r="CR466" i="12" s="1"/>
  <c r="BX555" i="12"/>
  <c r="BY555" i="12" s="1"/>
  <c r="BZ555" i="12" s="1"/>
  <c r="CD615" i="12"/>
  <c r="CE615" i="12" s="1"/>
  <c r="CF615" i="12" s="1"/>
  <c r="BX660" i="12"/>
  <c r="BY660" i="12" s="1"/>
  <c r="BZ660" i="12" s="1"/>
  <c r="BX724" i="12"/>
  <c r="BY724" i="12" s="1"/>
  <c r="BZ724" i="12" s="1"/>
  <c r="CD666" i="12"/>
  <c r="CE666" i="12" s="1"/>
  <c r="CF666" i="12" s="1"/>
  <c r="CP790" i="12"/>
  <c r="CQ790" i="12" s="1"/>
  <c r="CR790" i="12" s="1"/>
  <c r="CP821" i="12"/>
  <c r="CQ821" i="12" s="1"/>
  <c r="CR821" i="12" s="1"/>
  <c r="CJ897" i="12"/>
  <c r="CK897" i="12" s="1"/>
  <c r="CL897" i="12" s="1"/>
  <c r="CJ865" i="12"/>
  <c r="CK865" i="12" s="1"/>
  <c r="CL865" i="12" s="1"/>
  <c r="BL870" i="12"/>
  <c r="BM870" i="12" s="1"/>
  <c r="BN870" i="12" s="1"/>
  <c r="BR984" i="12"/>
  <c r="BS984" i="12" s="1"/>
  <c r="BT984" i="12" s="1"/>
  <c r="CJ990" i="12"/>
  <c r="CK990" i="12" s="1"/>
  <c r="CL990" i="12" s="1"/>
  <c r="CJ1067" i="12"/>
  <c r="CK1067" i="12" s="1"/>
  <c r="CL1067" i="12" s="1"/>
  <c r="CD1063" i="12"/>
  <c r="CE1063" i="12" s="1"/>
  <c r="CF1063" i="12" s="1"/>
  <c r="BR1019" i="12"/>
  <c r="BS1019" i="12" s="1"/>
  <c r="BT1019" i="12" s="1"/>
  <c r="BL1087" i="12"/>
  <c r="BM1087" i="12" s="1"/>
  <c r="BN1087" i="12" s="1"/>
  <c r="CJ1020" i="12"/>
  <c r="CK1020" i="12" s="1"/>
  <c r="CL1020" i="12" s="1"/>
  <c r="CJ983" i="12"/>
  <c r="CK983" i="12" s="1"/>
  <c r="CL983" i="12" s="1"/>
  <c r="CP1123" i="12"/>
  <c r="CQ1123" i="12" s="1"/>
  <c r="CR1123" i="12" s="1"/>
  <c r="BL1064" i="12"/>
  <c r="BM1064" i="12" s="1"/>
  <c r="BN1064" i="12" s="1"/>
  <c r="CD240" i="12"/>
  <c r="CE240" i="12" s="1"/>
  <c r="CF240" i="12" s="1"/>
  <c r="CD407" i="12"/>
  <c r="CE407" i="12" s="1"/>
  <c r="CF407" i="12" s="1"/>
  <c r="BX121" i="12"/>
  <c r="BY121" i="12" s="1"/>
  <c r="BZ121" i="12" s="1"/>
  <c r="CJ317" i="12"/>
  <c r="CK317" i="12" s="1"/>
  <c r="CL317" i="12" s="1"/>
  <c r="BL347" i="12"/>
  <c r="BM347" i="12" s="1"/>
  <c r="BN347" i="12" s="1"/>
  <c r="CJ49" i="12"/>
  <c r="CK49" i="12" s="1"/>
  <c r="CL49" i="12" s="1"/>
  <c r="CP118" i="12"/>
  <c r="CQ118" i="12" s="1"/>
  <c r="CR118" i="12" s="1"/>
  <c r="CP74" i="12"/>
  <c r="CQ74" i="12" s="1"/>
  <c r="CR74" i="12" s="1"/>
  <c r="BR141" i="12"/>
  <c r="BS141" i="12" s="1"/>
  <c r="BT141" i="12" s="1"/>
  <c r="BL61" i="12"/>
  <c r="BM61" i="12" s="1"/>
  <c r="BN61" i="12" s="1"/>
  <c r="BF63" i="12"/>
  <c r="BG63" i="12" s="1"/>
  <c r="BH63" i="12" s="1"/>
  <c r="BX107" i="12"/>
  <c r="BY107" i="12" s="1"/>
  <c r="BZ107" i="12" s="1"/>
  <c r="BF17" i="12"/>
  <c r="BG17" i="12" s="1"/>
  <c r="BH17" i="12" s="1"/>
  <c r="BF67" i="12"/>
  <c r="BG67" i="12" s="1"/>
  <c r="BH67" i="12" s="1"/>
  <c r="BR83" i="12"/>
  <c r="BS83" i="12" s="1"/>
  <c r="BT83" i="12" s="1"/>
  <c r="CP62" i="12"/>
  <c r="CQ62" i="12" s="1"/>
  <c r="CR62" i="12" s="1"/>
  <c r="BL131" i="12"/>
  <c r="BM131" i="12" s="1"/>
  <c r="BN131" i="12" s="1"/>
  <c r="CJ102" i="12"/>
  <c r="CK102" i="12" s="1"/>
  <c r="CL102" i="12" s="1"/>
  <c r="CJ9" i="12"/>
  <c r="CK9" i="12" s="1"/>
  <c r="CL9" i="12" s="1"/>
  <c r="BR51" i="12"/>
  <c r="BS51" i="12" s="1"/>
  <c r="BT51" i="12" s="1"/>
  <c r="CP116" i="12"/>
  <c r="CQ116" i="12" s="1"/>
  <c r="CR116" i="12" s="1"/>
  <c r="CD110" i="12"/>
  <c r="CE110" i="12" s="1"/>
  <c r="CF110" i="12" s="1"/>
  <c r="BR121" i="12"/>
  <c r="BS121" i="12" s="1"/>
  <c r="BT121" i="12" s="1"/>
  <c r="BR186" i="12"/>
  <c r="BS186" i="12" s="1"/>
  <c r="BT186" i="12" s="1"/>
  <c r="BL232" i="12"/>
  <c r="BM232" i="12" s="1"/>
  <c r="BN232" i="12" s="1"/>
  <c r="BL252" i="12"/>
  <c r="BM252" i="12" s="1"/>
  <c r="BN252" i="12" s="1"/>
  <c r="BX292" i="12"/>
  <c r="BY292" i="12" s="1"/>
  <c r="BZ292" i="12" s="1"/>
  <c r="CP480" i="12"/>
  <c r="CQ480" i="12" s="1"/>
  <c r="CR480" i="12" s="1"/>
  <c r="BL438" i="12"/>
  <c r="BM438" i="12" s="1"/>
  <c r="BN438" i="12" s="1"/>
  <c r="CD575" i="12"/>
  <c r="CE575" i="12" s="1"/>
  <c r="CF575" i="12" s="1"/>
  <c r="CJ626" i="12"/>
  <c r="CK626" i="12" s="1"/>
  <c r="CL626" i="12" s="1"/>
  <c r="CP662" i="12"/>
  <c r="CQ662" i="12" s="1"/>
  <c r="CR662" i="12" s="1"/>
  <c r="BF635" i="12"/>
  <c r="BG635" i="12" s="1"/>
  <c r="BH635" i="12" s="1"/>
  <c r="BX790" i="12"/>
  <c r="BY790" i="12" s="1"/>
  <c r="BZ790" i="12" s="1"/>
  <c r="CJ914" i="12"/>
  <c r="CK914" i="12" s="1"/>
  <c r="CL914" i="12" s="1"/>
  <c r="BL814" i="12"/>
  <c r="BM814" i="12" s="1"/>
  <c r="BN814" i="12" s="1"/>
  <c r="CD821" i="12"/>
  <c r="CE821" i="12" s="1"/>
  <c r="CF821" i="12" s="1"/>
  <c r="BR874" i="12"/>
  <c r="BS874" i="12" s="1"/>
  <c r="BT874" i="12" s="1"/>
  <c r="BX911" i="12"/>
  <c r="BY911" i="12" s="1"/>
  <c r="BZ911" i="12" s="1"/>
  <c r="CP907" i="12"/>
  <c r="CQ907" i="12" s="1"/>
  <c r="CR907" i="12" s="1"/>
  <c r="CJ1006" i="12"/>
  <c r="CK1006" i="12" s="1"/>
  <c r="CL1006" i="12" s="1"/>
  <c r="BF893" i="12"/>
  <c r="BG893" i="12" s="1"/>
  <c r="BH893" i="12" s="1"/>
  <c r="BL865" i="12"/>
  <c r="BM865" i="12" s="1"/>
  <c r="BN865" i="12" s="1"/>
  <c r="BL1008" i="12"/>
  <c r="BM1008" i="12" s="1"/>
  <c r="BN1008" i="12" s="1"/>
  <c r="BF1052" i="12"/>
  <c r="BG1052" i="12" s="1"/>
  <c r="BH1052" i="12" s="1"/>
  <c r="BL931" i="12"/>
  <c r="BM931" i="12" s="1"/>
  <c r="BN931" i="12" s="1"/>
  <c r="BR1031" i="12"/>
  <c r="BS1031" i="12" s="1"/>
  <c r="BT1031" i="12" s="1"/>
  <c r="CD1103" i="12"/>
  <c r="CE1103" i="12" s="1"/>
  <c r="CF1103" i="12" s="1"/>
  <c r="BX1028" i="12"/>
  <c r="BY1028" i="12" s="1"/>
  <c r="BZ1028" i="12" s="1"/>
  <c r="BF1079" i="12"/>
  <c r="BG1079" i="12" s="1"/>
  <c r="BH1079" i="12" s="1"/>
  <c r="BL1020" i="12"/>
  <c r="BM1020" i="12" s="1"/>
  <c r="BN1020" i="12" s="1"/>
  <c r="CD571" i="12"/>
  <c r="CE571" i="12" s="1"/>
  <c r="CF571" i="12" s="1"/>
  <c r="BX757" i="12"/>
  <c r="BY757" i="12" s="1"/>
  <c r="BZ757" i="12" s="1"/>
  <c r="BL811" i="12"/>
  <c r="BM811" i="12" s="1"/>
  <c r="BN811" i="12" s="1"/>
  <c r="BL897" i="12"/>
  <c r="BM897" i="12" s="1"/>
  <c r="BN897" i="12" s="1"/>
  <c r="BX1011" i="12"/>
  <c r="BY1011" i="12" s="1"/>
  <c r="BZ1011" i="12" s="1"/>
  <c r="BL430" i="12"/>
  <c r="BM430" i="12" s="1"/>
  <c r="BN430" i="12" s="1"/>
  <c r="CP549" i="12"/>
  <c r="CQ549" i="12" s="1"/>
  <c r="CR549" i="12" s="1"/>
  <c r="BF921" i="12"/>
  <c r="BG921" i="12" s="1"/>
  <c r="BH921" i="12" s="1"/>
  <c r="CJ1047" i="12"/>
  <c r="CK1047" i="12" s="1"/>
  <c r="CL1047" i="12" s="1"/>
  <c r="CP442" i="12"/>
  <c r="CQ442" i="12" s="1"/>
  <c r="CR442" i="12" s="1"/>
  <c r="CD80" i="12"/>
  <c r="CE80" i="12" s="1"/>
  <c r="CF80" i="12" s="1"/>
  <c r="BR67" i="12"/>
  <c r="BS67" i="12" s="1"/>
  <c r="BT67" i="12" s="1"/>
  <c r="CP66" i="12"/>
  <c r="CQ66" i="12" s="1"/>
  <c r="CR66" i="12" s="1"/>
  <c r="CD344" i="12"/>
  <c r="CE344" i="12" s="1"/>
  <c r="CF344" i="12" s="1"/>
  <c r="CP458" i="12"/>
  <c r="CQ458" i="12" s="1"/>
  <c r="CR458" i="12" s="1"/>
  <c r="CD611" i="12"/>
  <c r="CE611" i="12" s="1"/>
  <c r="CF611" i="12" s="1"/>
  <c r="CP830" i="12"/>
  <c r="CQ830" i="12" s="1"/>
  <c r="CR830" i="12" s="1"/>
  <c r="BL1076" i="12"/>
  <c r="BM1076" i="12" s="1"/>
  <c r="BN1076" i="12" s="1"/>
  <c r="BX702" i="12"/>
  <c r="BY702" i="12" s="1"/>
  <c r="BZ702" i="12" s="1"/>
  <c r="BR451" i="12"/>
  <c r="BS451" i="12" s="1"/>
  <c r="BT451" i="12" s="1"/>
  <c r="BX230" i="12"/>
  <c r="BY230" i="12" s="1"/>
  <c r="BZ230" i="12" s="1"/>
  <c r="CJ955" i="12"/>
  <c r="CK955" i="12" s="1"/>
  <c r="CL955" i="12" s="1"/>
  <c r="CJ495" i="12"/>
  <c r="CK495" i="12" s="1"/>
  <c r="CL495" i="12" s="1"/>
  <c r="CJ635" i="12"/>
  <c r="CK635" i="12" s="1"/>
  <c r="CL635" i="12" s="1"/>
  <c r="CJ797" i="12"/>
  <c r="CK797" i="12" s="1"/>
  <c r="CL797" i="12" s="1"/>
  <c r="BF253" i="12"/>
  <c r="BG253" i="12" s="1"/>
  <c r="BH253" i="12" s="1"/>
  <c r="CJ363" i="12"/>
  <c r="CK363" i="12" s="1"/>
  <c r="CL363" i="12" s="1"/>
  <c r="BX801" i="12"/>
  <c r="BY801" i="12" s="1"/>
  <c r="BZ801" i="12" s="1"/>
  <c r="BL955" i="12"/>
  <c r="BM955" i="12" s="1"/>
  <c r="BN955" i="12" s="1"/>
  <c r="BF1031" i="12"/>
  <c r="BG1031" i="12" s="1"/>
  <c r="BH1031" i="12" s="1"/>
  <c r="BF957" i="12"/>
  <c r="BG957" i="12" s="1"/>
  <c r="BH957" i="12" s="1"/>
  <c r="CJ416" i="12"/>
  <c r="CK416" i="12" s="1"/>
  <c r="CL416" i="12" s="1"/>
  <c r="BX210" i="12"/>
  <c r="BY210" i="12" s="1"/>
  <c r="BZ210" i="12" s="1"/>
  <c r="CD254" i="12"/>
  <c r="CE254" i="12" s="1"/>
  <c r="CF254" i="12" s="1"/>
  <c r="BF340" i="12"/>
  <c r="BG340" i="12" s="1"/>
  <c r="BH340" i="12" s="1"/>
  <c r="CP387" i="12"/>
  <c r="CQ387" i="12" s="1"/>
  <c r="CR387" i="12" s="1"/>
  <c r="BR495" i="12"/>
  <c r="BS495" i="12" s="1"/>
  <c r="BT495" i="12" s="1"/>
  <c r="CD573" i="12"/>
  <c r="CE573" i="12" s="1"/>
  <c r="CF573" i="12" s="1"/>
  <c r="CP494" i="12"/>
  <c r="CQ494" i="12" s="1"/>
  <c r="CR494" i="12" s="1"/>
  <c r="BF460" i="12"/>
  <c r="BG460" i="12" s="1"/>
  <c r="BH460" i="12" s="1"/>
  <c r="CD515" i="12"/>
  <c r="CE515" i="12" s="1"/>
  <c r="CF515" i="12" s="1"/>
  <c r="CJ694" i="12"/>
  <c r="CK694" i="12" s="1"/>
  <c r="CL694" i="12" s="1"/>
  <c r="BF718" i="12"/>
  <c r="BG718" i="12" s="1"/>
  <c r="BH718" i="12" s="1"/>
  <c r="BX779" i="12"/>
  <c r="BY779" i="12" s="1"/>
  <c r="BZ779" i="12" s="1"/>
  <c r="BR764" i="12"/>
  <c r="BS764" i="12" s="1"/>
  <c r="BT764" i="12" s="1"/>
  <c r="CJ774" i="12"/>
  <c r="CK774" i="12" s="1"/>
  <c r="CL774" i="12" s="1"/>
  <c r="CJ841" i="12"/>
  <c r="CK841" i="12" s="1"/>
  <c r="CL841" i="12" s="1"/>
  <c r="BF771" i="12"/>
  <c r="BG771" i="12" s="1"/>
  <c r="BH771" i="12" s="1"/>
  <c r="CP769" i="12"/>
  <c r="CQ769" i="12" s="1"/>
  <c r="CR769" i="12" s="1"/>
  <c r="CD949" i="12"/>
  <c r="CE949" i="12" s="1"/>
  <c r="CF949" i="12" s="1"/>
  <c r="CD1037" i="12"/>
  <c r="CE1037" i="12" s="1"/>
  <c r="CF1037" i="12" s="1"/>
  <c r="CD1022" i="12"/>
  <c r="CE1022" i="12" s="1"/>
  <c r="CF1022" i="12" s="1"/>
  <c r="CJ23" i="12"/>
  <c r="CK23" i="12" s="1"/>
  <c r="CL23" i="12" s="1"/>
  <c r="BF328" i="12"/>
  <c r="BG328" i="12" s="1"/>
  <c r="BH328" i="12" s="1"/>
  <c r="BR474" i="12"/>
  <c r="BS474" i="12" s="1"/>
  <c r="BT474" i="12" s="1"/>
  <c r="BR541" i="12"/>
  <c r="BS541" i="12" s="1"/>
  <c r="BT541" i="12" s="1"/>
  <c r="CP14" i="12"/>
  <c r="CQ14" i="12" s="1"/>
  <c r="CR14" i="12" s="1"/>
  <c r="CP104" i="12"/>
  <c r="CQ104" i="12" s="1"/>
  <c r="CR104" i="12" s="1"/>
  <c r="BR177" i="12"/>
  <c r="BS177" i="12" s="1"/>
  <c r="BT177" i="12" s="1"/>
  <c r="CD225" i="12"/>
  <c r="CE225" i="12" s="1"/>
  <c r="CF225" i="12" s="1"/>
  <c r="CD63" i="12"/>
  <c r="CE63" i="12" s="1"/>
  <c r="CF63" i="12" s="1"/>
  <c r="CJ90" i="12"/>
  <c r="CK90" i="12" s="1"/>
  <c r="CL90" i="12" s="1"/>
  <c r="BL117" i="12"/>
  <c r="BM117" i="12" s="1"/>
  <c r="BN117" i="12" s="1"/>
  <c r="BR274" i="12"/>
  <c r="BS274" i="12" s="1"/>
  <c r="BT274" i="12" s="1"/>
  <c r="BL48" i="12"/>
  <c r="BM48" i="12" s="1"/>
  <c r="BN48" i="12" s="1"/>
  <c r="CJ140" i="12"/>
  <c r="CK140" i="12" s="1"/>
  <c r="CL140" i="12" s="1"/>
  <c r="CP18" i="12"/>
  <c r="CQ18" i="12" s="1"/>
  <c r="CR18" i="12" s="1"/>
  <c r="CP61" i="12"/>
  <c r="CQ61" i="12" s="1"/>
  <c r="CR61" i="12" s="1"/>
  <c r="BL98" i="12"/>
  <c r="BM98" i="12" s="1"/>
  <c r="BN98" i="12" s="1"/>
  <c r="CD102" i="12"/>
  <c r="CE102" i="12" s="1"/>
  <c r="CF102" i="12" s="1"/>
  <c r="CJ201" i="12"/>
  <c r="CK201" i="12" s="1"/>
  <c r="CL201" i="12" s="1"/>
  <c r="BX155" i="12"/>
  <c r="BY155" i="12" s="1"/>
  <c r="BZ155" i="12" s="1"/>
  <c r="CD200" i="12"/>
  <c r="CE200" i="12" s="1"/>
  <c r="CF200" i="12" s="1"/>
  <c r="BX212" i="12"/>
  <c r="BY212" i="12" s="1"/>
  <c r="BZ212" i="12" s="1"/>
  <c r="BL220" i="12"/>
  <c r="BM220" i="12" s="1"/>
  <c r="BN220" i="12" s="1"/>
  <c r="BL256" i="12"/>
  <c r="BM256" i="12" s="1"/>
  <c r="BN256" i="12" s="1"/>
  <c r="CP230" i="12"/>
  <c r="CQ230" i="12" s="1"/>
  <c r="CR230" i="12" s="1"/>
  <c r="CJ384" i="12"/>
  <c r="CK384" i="12" s="1"/>
  <c r="CL384" i="12" s="1"/>
  <c r="BL345" i="12"/>
  <c r="BM345" i="12" s="1"/>
  <c r="BN345" i="12" s="1"/>
  <c r="BF265" i="12"/>
  <c r="BG265" i="12" s="1"/>
  <c r="BH265" i="12" s="1"/>
  <c r="CD322" i="12"/>
  <c r="CE322" i="12" s="1"/>
  <c r="CF322" i="12" s="1"/>
  <c r="CD409" i="12"/>
  <c r="CE409" i="12" s="1"/>
  <c r="CF409" i="12" s="1"/>
  <c r="CD324" i="12"/>
  <c r="CE324" i="12" s="1"/>
  <c r="CF324" i="12" s="1"/>
  <c r="CP405" i="12"/>
  <c r="CQ405" i="12" s="1"/>
  <c r="CR405" i="12" s="1"/>
  <c r="CP430" i="12"/>
  <c r="CQ430" i="12" s="1"/>
  <c r="CR430" i="12" s="1"/>
  <c r="BR434" i="12"/>
  <c r="BS434" i="12" s="1"/>
  <c r="BT434" i="12" s="1"/>
  <c r="BR426" i="12"/>
  <c r="BS426" i="12" s="1"/>
  <c r="BT426" i="12" s="1"/>
  <c r="CD420" i="12"/>
  <c r="CE420" i="12" s="1"/>
  <c r="CF420" i="12" s="1"/>
  <c r="CP539" i="12"/>
  <c r="CQ539" i="12" s="1"/>
  <c r="CR539" i="12" s="1"/>
  <c r="BL503" i="12"/>
  <c r="BM503" i="12" s="1"/>
  <c r="BN503" i="12" s="1"/>
  <c r="CP499" i="12"/>
  <c r="CQ499" i="12" s="1"/>
  <c r="CR499" i="12" s="1"/>
  <c r="CD535" i="12"/>
  <c r="CE535" i="12" s="1"/>
  <c r="CF535" i="12" s="1"/>
  <c r="CP557" i="12"/>
  <c r="CQ557" i="12" s="1"/>
  <c r="CR557" i="12" s="1"/>
  <c r="CJ640" i="12"/>
  <c r="CK640" i="12" s="1"/>
  <c r="CL640" i="12" s="1"/>
  <c r="CJ600" i="12"/>
  <c r="CK600" i="12" s="1"/>
  <c r="CL600" i="12" s="1"/>
  <c r="BL664" i="12"/>
  <c r="BM664" i="12" s="1"/>
  <c r="BN664" i="12" s="1"/>
  <c r="CD608" i="12"/>
  <c r="CE608" i="12" s="1"/>
  <c r="CF608" i="12" s="1"/>
  <c r="BR651" i="12"/>
  <c r="BS651" i="12" s="1"/>
  <c r="BT651" i="12" s="1"/>
  <c r="CJ698" i="12"/>
  <c r="CK698" i="12" s="1"/>
  <c r="CL698" i="12" s="1"/>
  <c r="BR790" i="12"/>
  <c r="BS790" i="12" s="1"/>
  <c r="BT790" i="12" s="1"/>
  <c r="CD1041" i="12"/>
  <c r="CE1041" i="12" s="1"/>
  <c r="CF1041" i="12" s="1"/>
  <c r="BX1064" i="12"/>
  <c r="BY1064" i="12" s="1"/>
  <c r="BZ1064" i="12" s="1"/>
  <c r="BR194" i="12"/>
  <c r="BS194" i="12" s="1"/>
  <c r="BT194" i="12" s="1"/>
  <c r="BF332" i="12"/>
  <c r="BG332" i="12" s="1"/>
  <c r="BH332" i="12" s="1"/>
  <c r="BX1071" i="12"/>
  <c r="BY1071" i="12" s="1"/>
  <c r="BZ1071" i="12" s="1"/>
  <c r="CP777" i="12"/>
  <c r="CQ777" i="12" s="1"/>
  <c r="CR777" i="12" s="1"/>
  <c r="CJ567" i="12"/>
  <c r="CK567" i="12" s="1"/>
  <c r="CL567" i="12" s="1"/>
  <c r="BR825" i="12"/>
  <c r="BS825" i="12" s="1"/>
  <c r="BT825" i="12" s="1"/>
  <c r="CP887" i="12"/>
  <c r="CQ887" i="12" s="1"/>
  <c r="CR887" i="12" s="1"/>
  <c r="BX833" i="12"/>
  <c r="BY833" i="12" s="1"/>
  <c r="BZ833" i="12" s="1"/>
  <c r="CJ873" i="12"/>
  <c r="CK873" i="12" s="1"/>
  <c r="CL873" i="12" s="1"/>
  <c r="BF1095" i="12"/>
  <c r="BG1095" i="12" s="1"/>
  <c r="BH1095" i="12" s="1"/>
  <c r="BR993" i="12"/>
  <c r="BS993" i="12" s="1"/>
  <c r="BT993" i="12" s="1"/>
  <c r="BR21" i="12"/>
  <c r="BS21" i="12" s="1"/>
  <c r="BT21" i="12" s="1"/>
  <c r="BL70" i="12"/>
  <c r="BM70" i="12" s="1"/>
  <c r="BN70" i="12" s="1"/>
  <c r="CD190" i="12"/>
  <c r="CE190" i="12" s="1"/>
  <c r="CF190" i="12" s="1"/>
  <c r="CP229" i="12"/>
  <c r="CQ229" i="12" s="1"/>
  <c r="CR229" i="12" s="1"/>
  <c r="CJ517" i="12"/>
  <c r="CK517" i="12" s="1"/>
  <c r="CL517" i="12" s="1"/>
  <c r="CD596" i="12"/>
  <c r="CE596" i="12" s="1"/>
  <c r="CF596" i="12" s="1"/>
  <c r="BX636" i="12"/>
  <c r="BY636" i="12" s="1"/>
  <c r="BZ636" i="12" s="1"/>
  <c r="BX616" i="12"/>
  <c r="BY616" i="12" s="1"/>
  <c r="BZ616" i="12" s="1"/>
  <c r="BL742" i="12"/>
  <c r="BM742" i="12" s="1"/>
  <c r="BN742" i="12" s="1"/>
  <c r="CJ910" i="12"/>
  <c r="CK910" i="12" s="1"/>
  <c r="CL910" i="12" s="1"/>
  <c r="BR866" i="12"/>
  <c r="BS866" i="12" s="1"/>
  <c r="BT866" i="12" s="1"/>
  <c r="CJ847" i="12"/>
  <c r="CK847" i="12" s="1"/>
  <c r="CL847" i="12" s="1"/>
  <c r="CJ833" i="12"/>
  <c r="CK833" i="12" s="1"/>
  <c r="CL833" i="12" s="1"/>
  <c r="CD943" i="12"/>
  <c r="CE943" i="12" s="1"/>
  <c r="CF943" i="12" s="1"/>
  <c r="CD933" i="12"/>
  <c r="CE933" i="12" s="1"/>
  <c r="CF933" i="12" s="1"/>
  <c r="BL873" i="12"/>
  <c r="BM873" i="12" s="1"/>
  <c r="BN873" i="12" s="1"/>
  <c r="BX1006" i="12"/>
  <c r="BY1006" i="12" s="1"/>
  <c r="BZ1006" i="12" s="1"/>
  <c r="CD1068" i="12"/>
  <c r="CE1068" i="12" s="1"/>
  <c r="CF1068" i="12" s="1"/>
  <c r="CD830" i="12"/>
  <c r="CE830" i="12" s="1"/>
  <c r="CF830" i="12" s="1"/>
  <c r="BL1028" i="12"/>
  <c r="BM1028" i="12" s="1"/>
  <c r="BN1028" i="12" s="1"/>
  <c r="CD1098" i="12"/>
  <c r="CE1098" i="12" s="1"/>
  <c r="CF1098" i="12" s="1"/>
  <c r="BR1099" i="12"/>
  <c r="BS1099" i="12" s="1"/>
  <c r="BT1099" i="12" s="1"/>
  <c r="BF1003" i="12"/>
  <c r="BG1003" i="12" s="1"/>
  <c r="BH1003" i="12" s="1"/>
  <c r="CD1072" i="12"/>
  <c r="CE1072" i="12" s="1"/>
  <c r="CF1072" i="12" s="1"/>
  <c r="CP858" i="12"/>
  <c r="CQ858" i="12" s="1"/>
  <c r="CR858" i="12" s="1"/>
  <c r="CD248" i="12"/>
  <c r="CE248" i="12" s="1"/>
  <c r="CF248" i="12" s="1"/>
  <c r="BR523" i="12"/>
  <c r="BS523" i="12" s="1"/>
  <c r="BT523" i="12" s="1"/>
  <c r="BX102" i="12"/>
  <c r="BY102" i="12" s="1"/>
  <c r="BZ102" i="12" s="1"/>
  <c r="BF208" i="12"/>
  <c r="BG208" i="12" s="1"/>
  <c r="BH208" i="12" s="1"/>
  <c r="BR220" i="12"/>
  <c r="BS220" i="12" s="1"/>
  <c r="BT220" i="12" s="1"/>
  <c r="CD276" i="12"/>
  <c r="CE276" i="12" s="1"/>
  <c r="CF276" i="12" s="1"/>
  <c r="CD391" i="12"/>
  <c r="CE391" i="12" s="1"/>
  <c r="CF391" i="12" s="1"/>
  <c r="CP21" i="12"/>
  <c r="CQ21" i="12" s="1"/>
  <c r="CR21" i="12" s="1"/>
  <c r="BR40" i="12"/>
  <c r="BS40" i="12" s="1"/>
  <c r="BT40" i="12" s="1"/>
  <c r="CP41" i="12"/>
  <c r="CQ41" i="12" s="1"/>
  <c r="CR41" i="12" s="1"/>
  <c r="BL177" i="12"/>
  <c r="BM177" i="12" s="1"/>
  <c r="BN177" i="12" s="1"/>
  <c r="BX15" i="12"/>
  <c r="BY15" i="12" s="1"/>
  <c r="BZ15" i="12" s="1"/>
  <c r="BF44" i="12"/>
  <c r="BG44" i="12" s="1"/>
  <c r="BH44" i="12" s="1"/>
  <c r="CP112" i="12"/>
  <c r="CQ112" i="12" s="1"/>
  <c r="CR112" i="12" s="1"/>
  <c r="BX94" i="12"/>
  <c r="BY94" i="12" s="1"/>
  <c r="BZ94" i="12" s="1"/>
  <c r="CP137" i="12"/>
  <c r="CQ137" i="12" s="1"/>
  <c r="CR137" i="12" s="1"/>
  <c r="BX68" i="12"/>
  <c r="BY68" i="12" s="1"/>
  <c r="BZ68" i="12" s="1"/>
  <c r="BX72" i="12"/>
  <c r="BY72" i="12" s="1"/>
  <c r="BZ72" i="12" s="1"/>
  <c r="BR66" i="12"/>
  <c r="BS66" i="12" s="1"/>
  <c r="BT66" i="12" s="1"/>
  <c r="CD41" i="12"/>
  <c r="CE41" i="12" s="1"/>
  <c r="CF41" i="12" s="1"/>
  <c r="CD169" i="12"/>
  <c r="CE169" i="12" s="1"/>
  <c r="CF169" i="12" s="1"/>
  <c r="BR130" i="12"/>
  <c r="BS130" i="12" s="1"/>
  <c r="BT130" i="12" s="1"/>
  <c r="BR119" i="12"/>
  <c r="BS119" i="12" s="1"/>
  <c r="BT119" i="12" s="1"/>
  <c r="CD231" i="12"/>
  <c r="CE231" i="12" s="1"/>
  <c r="CF231" i="12" s="1"/>
  <c r="BL184" i="12"/>
  <c r="BM184" i="12" s="1"/>
  <c r="BN184" i="12" s="1"/>
  <c r="CJ305" i="12"/>
  <c r="CK305" i="12" s="1"/>
  <c r="CL305" i="12" s="1"/>
  <c r="CD236" i="12"/>
  <c r="CE236" i="12" s="1"/>
  <c r="CF236" i="12" s="1"/>
  <c r="BF268" i="12"/>
  <c r="BG268" i="12" s="1"/>
  <c r="BH268" i="12" s="1"/>
  <c r="BR302" i="12"/>
  <c r="BS302" i="12" s="1"/>
  <c r="BT302" i="12" s="1"/>
  <c r="BR273" i="12"/>
  <c r="BS273" i="12" s="1"/>
  <c r="BT273" i="12" s="1"/>
  <c r="CD415" i="12"/>
  <c r="CE415" i="12" s="1"/>
  <c r="CF415" i="12" s="1"/>
  <c r="CD496" i="12"/>
  <c r="CE496" i="12" s="1"/>
  <c r="CF496" i="12" s="1"/>
  <c r="BR450" i="12"/>
  <c r="BS450" i="12" s="1"/>
  <c r="BT450" i="12" s="1"/>
  <c r="CP585" i="12"/>
  <c r="CQ585" i="12" s="1"/>
  <c r="CR585" i="12" s="1"/>
  <c r="CP483" i="12"/>
  <c r="CQ483" i="12" s="1"/>
  <c r="CR483" i="12" s="1"/>
  <c r="BL606" i="12"/>
  <c r="BM606" i="12" s="1"/>
  <c r="BN606" i="12" s="1"/>
  <c r="BR652" i="12"/>
  <c r="BS652" i="12" s="1"/>
  <c r="BT652" i="12" s="1"/>
  <c r="CD872" i="12"/>
  <c r="CE872" i="12" s="1"/>
  <c r="CF872" i="12" s="1"/>
  <c r="CD670" i="12"/>
  <c r="CE670" i="12" s="1"/>
  <c r="CF670" i="12" s="1"/>
  <c r="BX658" i="12"/>
  <c r="BY658" i="12" s="1"/>
  <c r="BZ658" i="12" s="1"/>
  <c r="BL819" i="12"/>
  <c r="BM819" i="12" s="1"/>
  <c r="BN819" i="12" s="1"/>
  <c r="CJ946" i="12"/>
  <c r="CK946" i="12" s="1"/>
  <c r="CL946" i="12" s="1"/>
  <c r="BX778" i="12"/>
  <c r="BY778" i="12" s="1"/>
  <c r="BZ778" i="12" s="1"/>
  <c r="CJ839" i="12"/>
  <c r="CK839" i="12" s="1"/>
  <c r="CL839" i="12" s="1"/>
  <c r="CD765" i="12"/>
  <c r="CE765" i="12" s="1"/>
  <c r="CF765" i="12" s="1"/>
  <c r="BF949" i="12"/>
  <c r="BG949" i="12" s="1"/>
  <c r="BH949" i="12" s="1"/>
  <c r="BF933" i="12"/>
  <c r="BG933" i="12" s="1"/>
  <c r="BH933" i="12" s="1"/>
  <c r="CP797" i="12"/>
  <c r="CQ797" i="12" s="1"/>
  <c r="CR797" i="12" s="1"/>
  <c r="CD791" i="12"/>
  <c r="CE791" i="12" s="1"/>
  <c r="CF791" i="12" s="1"/>
  <c r="BX1019" i="12"/>
  <c r="BY1019" i="12" s="1"/>
  <c r="BZ1019" i="12" s="1"/>
  <c r="BL1054" i="12"/>
  <c r="BM1054" i="12" s="1"/>
  <c r="BN1054" i="12" s="1"/>
  <c r="CD1108" i="12"/>
  <c r="CE1108" i="12" s="1"/>
  <c r="CF1108" i="12" s="1"/>
  <c r="BF1063" i="12"/>
  <c r="BG1063" i="12" s="1"/>
  <c r="BH1063" i="12" s="1"/>
  <c r="BL896" i="12"/>
  <c r="BM896" i="12" s="1"/>
  <c r="BN896" i="12" s="1"/>
  <c r="BR1123" i="12"/>
  <c r="BS1123" i="12" s="1"/>
  <c r="BT1123" i="12" s="1"/>
  <c r="CJ957" i="12"/>
  <c r="CK957" i="12" s="1"/>
  <c r="CL957" i="12" s="1"/>
  <c r="BF1039" i="12"/>
  <c r="BG1039" i="12" s="1"/>
  <c r="BH1039" i="12" s="1"/>
  <c r="BR858" i="12"/>
  <c r="BS858" i="12" s="1"/>
  <c r="BT858" i="12" s="1"/>
  <c r="BL1052" i="12"/>
  <c r="BM1052" i="12" s="1"/>
  <c r="BN1052" i="12" s="1"/>
  <c r="BR867" i="12"/>
  <c r="BS867" i="12" s="1"/>
  <c r="BT867" i="12" s="1"/>
  <c r="CD1101" i="12"/>
  <c r="CE1101" i="12" s="1"/>
  <c r="CF1101" i="12" s="1"/>
  <c r="BX517" i="12"/>
  <c r="BY517" i="12" s="1"/>
  <c r="BZ517" i="12" s="1"/>
  <c r="CD631" i="12"/>
  <c r="CE631" i="12" s="1"/>
  <c r="CF631" i="12" s="1"/>
  <c r="BL662" i="12"/>
  <c r="BM662" i="12" s="1"/>
  <c r="BN662" i="12" s="1"/>
  <c r="CD1069" i="12"/>
  <c r="CE1069" i="12" s="1"/>
  <c r="CF1069" i="12" s="1"/>
  <c r="BX1058" i="12"/>
  <c r="BY1058" i="12" s="1"/>
  <c r="BZ1058" i="12" s="1"/>
  <c r="BR137" i="12"/>
  <c r="BS137" i="12" s="1"/>
  <c r="BT137" i="12" s="1"/>
  <c r="BF27" i="12"/>
  <c r="BG27" i="12" s="1"/>
  <c r="BH27" i="12" s="1"/>
  <c r="CJ27" i="12"/>
  <c r="CK27" i="12" s="1"/>
  <c r="CL27" i="12" s="1"/>
  <c r="CD159" i="12"/>
  <c r="CE159" i="12" s="1"/>
  <c r="CF159" i="12" s="1"/>
  <c r="CJ145" i="12"/>
  <c r="CK145" i="12" s="1"/>
  <c r="CL145" i="12" s="1"/>
  <c r="CD265" i="12"/>
  <c r="CE265" i="12" s="1"/>
  <c r="CF265" i="12" s="1"/>
  <c r="BF448" i="12"/>
  <c r="BG448" i="12" s="1"/>
  <c r="BH448" i="12" s="1"/>
  <c r="CP582" i="12"/>
  <c r="CQ582" i="12" s="1"/>
  <c r="CR582" i="12" s="1"/>
  <c r="BR603" i="12"/>
  <c r="BS603" i="12" s="1"/>
  <c r="BT603" i="12" s="1"/>
  <c r="BL627" i="12"/>
  <c r="BM627" i="12" s="1"/>
  <c r="BN627" i="12" s="1"/>
  <c r="BF945" i="12"/>
  <c r="BG945" i="12" s="1"/>
  <c r="BH945" i="12" s="1"/>
  <c r="CP1027" i="12"/>
  <c r="CQ1027" i="12" s="1"/>
  <c r="CR1027" i="12" s="1"/>
  <c r="BR567" i="12"/>
  <c r="BS567" i="12" s="1"/>
  <c r="BT567" i="12" s="1"/>
  <c r="CD401" i="12"/>
  <c r="CE401" i="12" s="1"/>
  <c r="CF401" i="12" s="1"/>
  <c r="CP26" i="12"/>
  <c r="CQ26" i="12" s="1"/>
  <c r="CR26" i="12" s="1"/>
  <c r="CJ115" i="12"/>
  <c r="CK115" i="12" s="1"/>
  <c r="CL115" i="12" s="1"/>
  <c r="CP193" i="12"/>
  <c r="CQ193" i="12" s="1"/>
  <c r="CR193" i="12" s="1"/>
  <c r="BR290" i="12"/>
  <c r="BS290" i="12" s="1"/>
  <c r="BT290" i="12" s="1"/>
  <c r="BR359" i="12"/>
  <c r="BS359" i="12" s="1"/>
  <c r="BT359" i="12" s="1"/>
  <c r="CD507" i="12"/>
  <c r="CE507" i="12" s="1"/>
  <c r="CF507" i="12" s="1"/>
  <c r="CD676" i="12"/>
  <c r="CE676" i="12" s="1"/>
  <c r="CF676" i="12" s="1"/>
  <c r="CJ783" i="12"/>
  <c r="CK783" i="12" s="1"/>
  <c r="CL783" i="12" s="1"/>
  <c r="BD7" i="12"/>
  <c r="BE7" i="12" s="1"/>
  <c r="BE1" i="12" s="1"/>
  <c r="BJ7" i="12"/>
  <c r="BL7" i="12" s="1"/>
  <c r="BM7" i="12" s="1"/>
  <c r="BP7" i="12"/>
  <c r="BR7" i="12" s="1"/>
  <c r="BS7" i="12" s="1"/>
  <c r="CN7" i="12"/>
  <c r="CO7" i="12" s="1"/>
  <c r="CO1" i="12" s="1"/>
  <c r="CH7" i="12"/>
  <c r="CI7" i="12" s="1"/>
  <c r="CI1" i="12" s="1"/>
  <c r="CB7" i="12"/>
  <c r="CD7" i="12" s="1"/>
  <c r="CE7" i="12" s="1"/>
  <c r="BV7" i="12"/>
  <c r="BX7" i="12" s="1"/>
  <c r="BY7" i="12" s="1"/>
  <c r="P260" i="14"/>
  <c r="P252" i="14"/>
  <c r="P244" i="14"/>
  <c r="P261" i="14"/>
  <c r="P253" i="14"/>
  <c r="P245" i="14"/>
  <c r="Q189" i="14"/>
  <c r="R189" i="14" s="1"/>
  <c r="Q101" i="14"/>
  <c r="R101" i="14" s="1"/>
  <c r="Q37" i="14"/>
  <c r="R37" i="14" s="1"/>
  <c r="P148" i="14"/>
  <c r="Q106" i="14"/>
  <c r="R106" i="14" s="1"/>
  <c r="Q98" i="14"/>
  <c r="R98" i="14" s="1"/>
  <c r="P82" i="14"/>
  <c r="P58" i="14"/>
  <c r="Q10" i="14"/>
  <c r="R10" i="14" s="1"/>
  <c r="Q250" i="14"/>
  <c r="R250" i="14" s="1"/>
  <c r="P226" i="14"/>
  <c r="P210" i="14"/>
  <c r="Q202" i="14"/>
  <c r="R202" i="14" s="1"/>
  <c r="P194" i="14"/>
  <c r="P186" i="14"/>
  <c r="P178" i="14"/>
  <c r="P170" i="14"/>
  <c r="P162" i="14"/>
  <c r="P146" i="14"/>
  <c r="Q138" i="14"/>
  <c r="R138" i="14" s="1"/>
  <c r="P130" i="14"/>
  <c r="P122" i="14"/>
  <c r="P114" i="14"/>
  <c r="P106" i="14"/>
  <c r="Q74" i="14"/>
  <c r="R74" i="14" s="1"/>
  <c r="P66" i="14"/>
  <c r="P50" i="14"/>
  <c r="P42" i="14"/>
  <c r="P34" i="14"/>
  <c r="P26" i="14"/>
  <c r="Q18" i="14"/>
  <c r="R18" i="14" s="1"/>
  <c r="P257" i="14"/>
  <c r="P249" i="14"/>
  <c r="P256" i="14"/>
  <c r="P248" i="14"/>
  <c r="P140" i="14"/>
  <c r="Q132" i="14"/>
  <c r="R132" i="14" s="1"/>
  <c r="Q100" i="14"/>
  <c r="R100" i="14" s="1"/>
  <c r="Q84" i="14"/>
  <c r="R84" i="14" s="1"/>
  <c r="P76" i="14"/>
  <c r="Q68" i="14"/>
  <c r="R68" i="14" s="1"/>
  <c r="Q60" i="14"/>
  <c r="R60" i="14" s="1"/>
  <c r="P52" i="14"/>
  <c r="P44" i="14"/>
  <c r="Q115" i="14"/>
  <c r="R115" i="14" s="1"/>
  <c r="P145" i="14"/>
  <c r="Q137" i="14"/>
  <c r="R137" i="14" s="1"/>
  <c r="Q113" i="14"/>
  <c r="R113" i="14" s="1"/>
  <c r="P200" i="14"/>
  <c r="Q184" i="14"/>
  <c r="R184" i="14" s="1"/>
  <c r="Q80" i="14"/>
  <c r="R80" i="14" s="1"/>
  <c r="P56" i="14"/>
  <c r="Q48" i="14"/>
  <c r="R48" i="14" s="1"/>
  <c r="P16" i="14"/>
  <c r="P8" i="14"/>
  <c r="P111" i="14"/>
  <c r="Q230" i="14"/>
  <c r="R230" i="14" s="1"/>
  <c r="P214" i="14"/>
  <c r="Q198" i="14"/>
  <c r="R198" i="14" s="1"/>
  <c r="P182" i="14"/>
  <c r="P158" i="14"/>
  <c r="Q126" i="14"/>
  <c r="R126" i="14" s="1"/>
  <c r="Q38" i="14"/>
  <c r="R38" i="14" s="1"/>
  <c r="Q22" i="14"/>
  <c r="R22" i="14" s="1"/>
  <c r="Q14" i="14"/>
  <c r="R14" i="14" s="1"/>
  <c r="Q6" i="14"/>
  <c r="R6" i="14" s="1"/>
  <c r="P228" i="14"/>
  <c r="P172" i="14"/>
  <c r="Q164" i="14"/>
  <c r="R164" i="14" s="1"/>
  <c r="Q156" i="14"/>
  <c r="R156" i="14" s="1"/>
  <c r="P116" i="14"/>
  <c r="P108" i="14"/>
  <c r="Q92" i="14"/>
  <c r="R92" i="14" s="1"/>
  <c r="Q235" i="14"/>
  <c r="R235" i="14" s="1"/>
  <c r="Q227" i="14"/>
  <c r="R227" i="14" s="1"/>
  <c r="Q219" i="14"/>
  <c r="R219" i="14" s="1"/>
  <c r="P211" i="14"/>
  <c r="P203" i="14"/>
  <c r="P195" i="14"/>
  <c r="Q187" i="14"/>
  <c r="R187" i="14" s="1"/>
  <c r="P179" i="14"/>
  <c r="P171" i="14"/>
  <c r="Q163" i="14"/>
  <c r="R163" i="14" s="1"/>
  <c r="Q155" i="14"/>
  <c r="R155" i="14" s="1"/>
  <c r="P147" i="14"/>
  <c r="Q139" i="14"/>
  <c r="R139" i="14" s="1"/>
  <c r="Q131" i="14"/>
  <c r="R131" i="14" s="1"/>
  <c r="Q123" i="14"/>
  <c r="R123" i="14" s="1"/>
  <c r="Q107" i="14"/>
  <c r="R107" i="14" s="1"/>
  <c r="Q99" i="14"/>
  <c r="R99" i="14" s="1"/>
  <c r="Q83" i="14"/>
  <c r="R83" i="14" s="1"/>
  <c r="P75" i="14"/>
  <c r="Q67" i="14"/>
  <c r="R67" i="14" s="1"/>
  <c r="P59" i="14"/>
  <c r="P51" i="14"/>
  <c r="Q43" i="14"/>
  <c r="R43" i="14" s="1"/>
  <c r="Q35" i="14"/>
  <c r="R35" i="14" s="1"/>
  <c r="P19" i="14"/>
  <c r="P11" i="14"/>
  <c r="P258" i="14"/>
  <c r="P241" i="14"/>
  <c r="P233" i="14"/>
  <c r="Q201" i="14"/>
  <c r="R201" i="14" s="1"/>
  <c r="Q193" i="14"/>
  <c r="R193" i="14" s="1"/>
  <c r="Q185" i="14"/>
  <c r="R185" i="14" s="1"/>
  <c r="Q177" i="14"/>
  <c r="R177" i="14" s="1"/>
  <c r="P169" i="14"/>
  <c r="Q161" i="14"/>
  <c r="R161" i="14" s="1"/>
  <c r="P153" i="14"/>
  <c r="Q129" i="14"/>
  <c r="R129" i="14" s="1"/>
  <c r="Q121" i="14"/>
  <c r="R121" i="14" s="1"/>
  <c r="P105" i="14"/>
  <c r="Q97" i="14"/>
  <c r="R97" i="14" s="1"/>
  <c r="Q89" i="14"/>
  <c r="R89" i="14" s="1"/>
  <c r="P81" i="14"/>
  <c r="Q73" i="14"/>
  <c r="R73" i="14" s="1"/>
  <c r="Q65" i="14"/>
  <c r="R65" i="14" s="1"/>
  <c r="Q57" i="14"/>
  <c r="R57" i="14" s="1"/>
  <c r="Q49" i="14"/>
  <c r="R49" i="14" s="1"/>
  <c r="P41" i="14"/>
  <c r="Q33" i="14"/>
  <c r="R33" i="14" s="1"/>
  <c r="P25" i="14"/>
  <c r="Q17" i="14"/>
  <c r="R17" i="14" s="1"/>
  <c r="Q9" i="14"/>
  <c r="R9" i="14" s="1"/>
  <c r="P224" i="14"/>
  <c r="Q216" i="14"/>
  <c r="R216" i="14" s="1"/>
  <c r="P208" i="14"/>
  <c r="Q176" i="14"/>
  <c r="R176" i="14" s="1"/>
  <c r="P160" i="14"/>
  <c r="Q152" i="14"/>
  <c r="R152" i="14" s="1"/>
  <c r="P144" i="14"/>
  <c r="Q136" i="14"/>
  <c r="R136" i="14" s="1"/>
  <c r="P112" i="14"/>
  <c r="Q104" i="14"/>
  <c r="R104" i="14" s="1"/>
  <c r="Q96" i="14"/>
  <c r="R96" i="14" s="1"/>
  <c r="Q40" i="14"/>
  <c r="R40" i="14" s="1"/>
  <c r="P3" i="14"/>
  <c r="P255" i="14"/>
  <c r="P247" i="14"/>
  <c r="Q239" i="14"/>
  <c r="R239" i="14" s="1"/>
  <c r="Q231" i="14"/>
  <c r="R231" i="14" s="1"/>
  <c r="Q223" i="14"/>
  <c r="R223" i="14" s="1"/>
  <c r="Q215" i="14"/>
  <c r="R215" i="14" s="1"/>
  <c r="P207" i="14"/>
  <c r="Q199" i="14"/>
  <c r="R199" i="14" s="1"/>
  <c r="Q191" i="14"/>
  <c r="R191" i="14" s="1"/>
  <c r="P183" i="14"/>
  <c r="P175" i="14"/>
  <c r="Q167" i="14"/>
  <c r="R167" i="14" s="1"/>
  <c r="Q159" i="14"/>
  <c r="R159" i="14" s="1"/>
  <c r="Q151" i="14"/>
  <c r="R151" i="14" s="1"/>
  <c r="Q143" i="14"/>
  <c r="R143" i="14" s="1"/>
  <c r="Q135" i="14"/>
  <c r="R135" i="14" s="1"/>
  <c r="Q127" i="14"/>
  <c r="R127" i="14" s="1"/>
  <c r="P119" i="14"/>
  <c r="Q103" i="14"/>
  <c r="R103" i="14" s="1"/>
  <c r="Q95" i="14"/>
  <c r="R95" i="14" s="1"/>
  <c r="Q87" i="14"/>
  <c r="R87" i="14" s="1"/>
  <c r="Q71" i="14"/>
  <c r="R71" i="14" s="1"/>
  <c r="Q63" i="14"/>
  <c r="R63" i="14" s="1"/>
  <c r="P55" i="14"/>
  <c r="P47" i="14"/>
  <c r="Q39" i="14"/>
  <c r="R39" i="14" s="1"/>
  <c r="Q31" i="14"/>
  <c r="R31" i="14" s="1"/>
  <c r="Q23" i="14"/>
  <c r="R23" i="14" s="1"/>
  <c r="Q15" i="14"/>
  <c r="R15" i="14" s="1"/>
  <c r="Q7" i="14"/>
  <c r="R7" i="14" s="1"/>
  <c r="P262" i="14"/>
  <c r="Q254" i="14"/>
  <c r="R254" i="14" s="1"/>
  <c r="P222" i="14"/>
  <c r="Q206" i="14"/>
  <c r="R206" i="14" s="1"/>
  <c r="P190" i="14"/>
  <c r="P174" i="14"/>
  <c r="Q142" i="14"/>
  <c r="R142" i="14" s="1"/>
  <c r="P134" i="14"/>
  <c r="Q118" i="14"/>
  <c r="R118" i="14" s="1"/>
  <c r="P110" i="14"/>
  <c r="P102" i="14"/>
  <c r="Q94" i="14"/>
  <c r="R94" i="14" s="1"/>
  <c r="Q62" i="14"/>
  <c r="R62" i="14" s="1"/>
  <c r="P237" i="14"/>
  <c r="Q237" i="14"/>
  <c r="R237" i="14" s="1"/>
  <c r="P229" i="14"/>
  <c r="Q229" i="14"/>
  <c r="R229" i="14" s="1"/>
  <c r="P221" i="14"/>
  <c r="Q221" i="14"/>
  <c r="R221" i="14" s="1"/>
  <c r="P213" i="14"/>
  <c r="Q213" i="14"/>
  <c r="R213" i="14" s="1"/>
  <c r="Q205" i="14"/>
  <c r="R205" i="14" s="1"/>
  <c r="P205" i="14"/>
  <c r="Q197" i="14"/>
  <c r="R197" i="14" s="1"/>
  <c r="P197" i="14"/>
  <c r="P189" i="14"/>
  <c r="Q181" i="14"/>
  <c r="R181" i="14" s="1"/>
  <c r="P181" i="14"/>
  <c r="Q173" i="14"/>
  <c r="R173" i="14" s="1"/>
  <c r="P173" i="14"/>
  <c r="Q165" i="14"/>
  <c r="R165" i="14" s="1"/>
  <c r="P165" i="14"/>
  <c r="Q157" i="14"/>
  <c r="R157" i="14" s="1"/>
  <c r="P157" i="14"/>
  <c r="P149" i="14"/>
  <c r="Q149" i="14"/>
  <c r="R149" i="14" s="1"/>
  <c r="Q141" i="14"/>
  <c r="R141" i="14" s="1"/>
  <c r="P141" i="14"/>
  <c r="Q133" i="14"/>
  <c r="R133" i="14" s="1"/>
  <c r="P133" i="14"/>
  <c r="Q125" i="14"/>
  <c r="R125" i="14" s="1"/>
  <c r="P125" i="14"/>
  <c r="P117" i="14"/>
  <c r="Q117" i="14"/>
  <c r="R117" i="14" s="1"/>
  <c r="Q109" i="14"/>
  <c r="R109" i="14" s="1"/>
  <c r="P109" i="14"/>
  <c r="Q93" i="14"/>
  <c r="R93" i="14" s="1"/>
  <c r="P93" i="14"/>
  <c r="P85" i="14"/>
  <c r="Q85" i="14"/>
  <c r="R85" i="14" s="1"/>
  <c r="Q77" i="14"/>
  <c r="R77" i="14" s="1"/>
  <c r="P77" i="14"/>
  <c r="Q69" i="14"/>
  <c r="R69" i="14" s="1"/>
  <c r="P69" i="14"/>
  <c r="Q61" i="14"/>
  <c r="R61" i="14" s="1"/>
  <c r="P61" i="14"/>
  <c r="Q53" i="14"/>
  <c r="R53" i="14" s="1"/>
  <c r="P53" i="14"/>
  <c r="Q45" i="14"/>
  <c r="R45" i="14" s="1"/>
  <c r="P45" i="14"/>
  <c r="Q29" i="14"/>
  <c r="R29" i="14" s="1"/>
  <c r="P29" i="14"/>
  <c r="P21" i="14"/>
  <c r="Q21" i="14"/>
  <c r="R21" i="14" s="1"/>
  <c r="P13" i="14"/>
  <c r="Q13" i="14"/>
  <c r="R13" i="14" s="1"/>
  <c r="Q5" i="14"/>
  <c r="R5" i="14" s="1"/>
  <c r="P5" i="14"/>
  <c r="P236" i="14"/>
  <c r="Q236" i="14"/>
  <c r="R236" i="14" s="1"/>
  <c r="Q228" i="14"/>
  <c r="R228" i="14" s="1"/>
  <c r="P220" i="14"/>
  <c r="Q220" i="14"/>
  <c r="R220" i="14" s="1"/>
  <c r="P212" i="14"/>
  <c r="Q212" i="14"/>
  <c r="R212" i="14" s="1"/>
  <c r="P204" i="14"/>
  <c r="Q204" i="14"/>
  <c r="R204" i="14" s="1"/>
  <c r="P196" i="14"/>
  <c r="Q196" i="14"/>
  <c r="R196" i="14" s="1"/>
  <c r="P188" i="14"/>
  <c r="Q188" i="14"/>
  <c r="R188" i="14" s="1"/>
  <c r="P180" i="14"/>
  <c r="Q180" i="14"/>
  <c r="R180" i="14" s="1"/>
  <c r="Q172" i="14"/>
  <c r="R172" i="14" s="1"/>
  <c r="P132" i="14"/>
  <c r="P124" i="14"/>
  <c r="Q124" i="14"/>
  <c r="R124" i="14" s="1"/>
  <c r="Q116" i="14"/>
  <c r="R116" i="14" s="1"/>
  <c r="P100" i="14"/>
  <c r="P36" i="14"/>
  <c r="Q36" i="14"/>
  <c r="R36" i="14" s="1"/>
  <c r="Q28" i="14"/>
  <c r="R28" i="14" s="1"/>
  <c r="P28" i="14"/>
  <c r="P20" i="14"/>
  <c r="Q20" i="14"/>
  <c r="R20" i="14" s="1"/>
  <c r="P12" i="14"/>
  <c r="Q12" i="14"/>
  <c r="R12" i="14" s="1"/>
  <c r="Q4" i="14"/>
  <c r="R4" i="14" s="1"/>
  <c r="P4" i="14"/>
  <c r="P115" i="14"/>
  <c r="Q91" i="14"/>
  <c r="R91" i="14" s="1"/>
  <c r="P91" i="14"/>
  <c r="P83" i="14"/>
  <c r="Q27" i="14"/>
  <c r="R27" i="14" s="1"/>
  <c r="P27" i="14"/>
  <c r="Q19" i="14"/>
  <c r="R19" i="14" s="1"/>
  <c r="P242" i="14"/>
  <c r="Q242" i="14"/>
  <c r="R242" i="14" s="1"/>
  <c r="P234" i="14"/>
  <c r="Q234" i="14"/>
  <c r="R234" i="14" s="1"/>
  <c r="P218" i="14"/>
  <c r="Q218" i="14"/>
  <c r="R218" i="14" s="1"/>
  <c r="P154" i="14"/>
  <c r="Q154" i="14"/>
  <c r="R154" i="14" s="1"/>
  <c r="P90" i="14"/>
  <c r="Q90" i="14"/>
  <c r="R90" i="14" s="1"/>
  <c r="P225" i="14"/>
  <c r="Q225" i="14"/>
  <c r="R225" i="14" s="1"/>
  <c r="P217" i="14"/>
  <c r="Q217" i="14"/>
  <c r="R217" i="14" s="1"/>
  <c r="P209" i="14"/>
  <c r="Q209" i="14"/>
  <c r="R209" i="14" s="1"/>
  <c r="P89" i="14"/>
  <c r="Q41" i="14"/>
  <c r="R41" i="14" s="1"/>
  <c r="Q240" i="14"/>
  <c r="R240" i="14" s="1"/>
  <c r="P240" i="14"/>
  <c r="Q232" i="14"/>
  <c r="R232" i="14" s="1"/>
  <c r="P232" i="14"/>
  <c r="P192" i="14"/>
  <c r="Q192" i="14"/>
  <c r="R192" i="14" s="1"/>
  <c r="P184" i="14"/>
  <c r="Q168" i="14"/>
  <c r="R168" i="14" s="1"/>
  <c r="P168" i="14"/>
  <c r="Q160" i="14"/>
  <c r="R160" i="14" s="1"/>
  <c r="P128" i="14"/>
  <c r="Q128" i="14"/>
  <c r="R128" i="14" s="1"/>
  <c r="Q120" i="14"/>
  <c r="R120" i="14" s="1"/>
  <c r="P120" i="14"/>
  <c r="Q88" i="14"/>
  <c r="R88" i="14" s="1"/>
  <c r="P88" i="14"/>
  <c r="P80" i="14"/>
  <c r="P72" i="14"/>
  <c r="Q72" i="14"/>
  <c r="R72" i="14" s="1"/>
  <c r="Q64" i="14"/>
  <c r="R64" i="14" s="1"/>
  <c r="P64" i="14"/>
  <c r="Q32" i="14"/>
  <c r="R32" i="14" s="1"/>
  <c r="P32" i="14"/>
  <c r="Q24" i="14"/>
  <c r="R24" i="14" s="1"/>
  <c r="P24" i="14"/>
  <c r="Q8" i="14"/>
  <c r="R8" i="14" s="1"/>
  <c r="P143" i="14"/>
  <c r="P79" i="14"/>
  <c r="Q79" i="14"/>
  <c r="R79" i="14" s="1"/>
  <c r="P246" i="14"/>
  <c r="Q246" i="14"/>
  <c r="R246" i="14" s="1"/>
  <c r="Q238" i="14"/>
  <c r="R238" i="14" s="1"/>
  <c r="P238" i="14"/>
  <c r="Q214" i="14"/>
  <c r="R214" i="14" s="1"/>
  <c r="P198" i="14"/>
  <c r="Q166" i="14"/>
  <c r="R166" i="14" s="1"/>
  <c r="P166" i="14"/>
  <c r="Q150" i="14"/>
  <c r="R150" i="14" s="1"/>
  <c r="P150" i="14"/>
  <c r="P142" i="14"/>
  <c r="Q134" i="14"/>
  <c r="R134" i="14" s="1"/>
  <c r="Q86" i="14"/>
  <c r="R86" i="14" s="1"/>
  <c r="P86" i="14"/>
  <c r="Q78" i="14"/>
  <c r="R78" i="14" s="1"/>
  <c r="P78" i="14"/>
  <c r="Q70" i="14"/>
  <c r="R70" i="14" s="1"/>
  <c r="P70" i="14"/>
  <c r="Q54" i="14"/>
  <c r="R54" i="14" s="1"/>
  <c r="P54" i="14"/>
  <c r="P46" i="14"/>
  <c r="Q46" i="14"/>
  <c r="R46" i="14" s="1"/>
  <c r="P30" i="14"/>
  <c r="Q30" i="14"/>
  <c r="R30" i="14" s="1"/>
  <c r="P185" i="14"/>
  <c r="S185" i="14" s="1"/>
  <c r="P177" i="14"/>
  <c r="P97" i="14"/>
  <c r="P33" i="14"/>
  <c r="P17" i="14"/>
  <c r="Q210" i="14"/>
  <c r="R210" i="14" s="1"/>
  <c r="Q146" i="14"/>
  <c r="R146" i="14" s="1"/>
  <c r="Q111" i="14"/>
  <c r="Q82" i="14"/>
  <c r="R82" i="14" s="1"/>
  <c r="P215" i="14"/>
  <c r="P151" i="14"/>
  <c r="P135" i="14"/>
  <c r="P103" i="14"/>
  <c r="P63" i="14"/>
  <c r="P15" i="14"/>
  <c r="P7" i="14"/>
  <c r="Q162" i="14"/>
  <c r="R162" i="14" s="1"/>
  <c r="Q34" i="14"/>
  <c r="R34" i="14" s="1"/>
  <c r="Q211" i="14"/>
  <c r="R211" i="14" s="1"/>
  <c r="Q186" i="14"/>
  <c r="R186" i="14" s="1"/>
  <c r="P250" i="14"/>
  <c r="Q178" i="14"/>
  <c r="R178" i="14" s="1"/>
  <c r="Q50" i="14"/>
  <c r="R50" i="14" s="1"/>
  <c r="P227" i="14"/>
  <c r="P219" i="14"/>
  <c r="P163" i="14"/>
  <c r="Q130" i="14"/>
  <c r="R130" i="14" s="1"/>
  <c r="Q66" i="14"/>
  <c r="R66" i="14" s="1"/>
  <c r="P74" i="14"/>
  <c r="P18" i="14"/>
  <c r="P10" i="14"/>
  <c r="P259" i="14"/>
  <c r="Q259" i="14"/>
  <c r="R259" i="14" s="1"/>
  <c r="P251" i="14"/>
  <c r="Q251" i="14"/>
  <c r="R251" i="14" s="1"/>
  <c r="P243" i="14"/>
  <c r="Q243" i="14"/>
  <c r="R243" i="14" s="1"/>
  <c r="Q261" i="14"/>
  <c r="Q253" i="14"/>
  <c r="Q245" i="14"/>
  <c r="Q260" i="14"/>
  <c r="R260" i="14" s="1"/>
  <c r="Q252" i="14"/>
  <c r="R252" i="14" s="1"/>
  <c r="Q248" i="14"/>
  <c r="R248" i="14" s="1"/>
  <c r="Q244" i="14"/>
  <c r="R244" i="14" s="1"/>
  <c r="BW7" i="12" l="1"/>
  <c r="BW1" i="12" s="1"/>
  <c r="BQ7" i="12"/>
  <c r="BQ1" i="12" s="1"/>
  <c r="I80" i="26"/>
  <c r="CJ7" i="12"/>
  <c r="CK7" i="12" s="1"/>
  <c r="BK7" i="12"/>
  <c r="BK1" i="12" s="1"/>
  <c r="CP7" i="12"/>
  <c r="CQ7" i="12" s="1"/>
  <c r="CR7" i="12" s="1"/>
  <c r="CC7" i="12"/>
  <c r="CC1" i="12" s="1"/>
  <c r="S17" i="14"/>
  <c r="I94" i="26" s="1"/>
  <c r="R261" i="14"/>
  <c r="S261" i="14" s="1"/>
  <c r="R245" i="14"/>
  <c r="S245" i="14" s="1"/>
  <c r="R111" i="14"/>
  <c r="S111" i="14" s="1"/>
  <c r="R253" i="14"/>
  <c r="S253" i="14" s="1"/>
  <c r="BF7" i="12"/>
  <c r="S15" i="14"/>
  <c r="I115" i="26" s="1"/>
  <c r="S177" i="14"/>
  <c r="S74" i="14"/>
  <c r="I159" i="26" s="1"/>
  <c r="S33" i="14"/>
  <c r="S162" i="14"/>
  <c r="S250" i="14"/>
  <c r="S244" i="14"/>
  <c r="S252" i="14"/>
  <c r="S260" i="14"/>
  <c r="S163" i="14"/>
  <c r="S227" i="14"/>
  <c r="S146" i="14"/>
  <c r="S211" i="14"/>
  <c r="S151" i="14"/>
  <c r="S97" i="14"/>
  <c r="I101" i="26" s="1"/>
  <c r="S215" i="14"/>
  <c r="S219" i="14"/>
  <c r="S7" i="14"/>
  <c r="S18" i="14"/>
  <c r="S210" i="14"/>
  <c r="S130" i="14"/>
  <c r="Q58" i="14"/>
  <c r="Q148" i="14"/>
  <c r="R148" i="14" s="1"/>
  <c r="S148" i="14" s="1"/>
  <c r="P37" i="14"/>
  <c r="S37" i="14" s="1"/>
  <c r="I108" i="26" s="1"/>
  <c r="P101" i="14"/>
  <c r="S101" i="14" s="1"/>
  <c r="I148" i="26" s="1"/>
  <c r="S82" i="14"/>
  <c r="Q194" i="14"/>
  <c r="P98" i="14"/>
  <c r="S98" i="14" s="1"/>
  <c r="P159" i="14"/>
  <c r="S159" i="14" s="1"/>
  <c r="Q44" i="14"/>
  <c r="S196" i="14"/>
  <c r="S21" i="14"/>
  <c r="I140" i="26" s="1"/>
  <c r="S85" i="14"/>
  <c r="S117" i="14"/>
  <c r="I128" i="26" s="1"/>
  <c r="S149" i="14"/>
  <c r="S213" i="14"/>
  <c r="S225" i="14"/>
  <c r="P99" i="14"/>
  <c r="S99" i="14" s="1"/>
  <c r="S204" i="14"/>
  <c r="I93" i="26" s="1"/>
  <c r="S236" i="14"/>
  <c r="S61" i="14"/>
  <c r="I134" i="26" s="1"/>
  <c r="S125" i="14"/>
  <c r="S189" i="14"/>
  <c r="Q258" i="14"/>
  <c r="P23" i="14"/>
  <c r="S23" i="14" s="1"/>
  <c r="P223" i="14"/>
  <c r="S223" i="14" s="1"/>
  <c r="Q105" i="14"/>
  <c r="R105" i="14" s="1"/>
  <c r="S105" i="14" s="1"/>
  <c r="I113" i="26" s="1"/>
  <c r="S10" i="14"/>
  <c r="P62" i="14"/>
  <c r="S62" i="14" s="1"/>
  <c r="P126" i="14"/>
  <c r="S126" i="14" s="1"/>
  <c r="Q174" i="14"/>
  <c r="Q26" i="14"/>
  <c r="Q226" i="14"/>
  <c r="P235" i="14"/>
  <c r="S235" i="14" s="1"/>
  <c r="Q170" i="14"/>
  <c r="P87" i="14"/>
  <c r="S87" i="14" s="1"/>
  <c r="P193" i="14"/>
  <c r="S193" i="14" s="1"/>
  <c r="P96" i="14"/>
  <c r="S96" i="14" s="1"/>
  <c r="Q145" i="14"/>
  <c r="P35" i="14"/>
  <c r="S35" i="14" s="1"/>
  <c r="Q171" i="14"/>
  <c r="P176" i="14"/>
  <c r="S176" i="14" s="1"/>
  <c r="Q256" i="14"/>
  <c r="Q247" i="14"/>
  <c r="P199" i="14"/>
  <c r="S199" i="14" s="1"/>
  <c r="Q110" i="14"/>
  <c r="Q222" i="14"/>
  <c r="Q153" i="14"/>
  <c r="Q255" i="14"/>
  <c r="Q249" i="14"/>
  <c r="P138" i="14"/>
  <c r="S138" i="14" s="1"/>
  <c r="P38" i="14"/>
  <c r="S38" i="14" s="1"/>
  <c r="I141" i="26" s="1"/>
  <c r="P118" i="14"/>
  <c r="S118" i="14" s="1"/>
  <c r="P230" i="14"/>
  <c r="S230" i="14" s="1"/>
  <c r="Q119" i="14"/>
  <c r="Q144" i="14"/>
  <c r="S54" i="14"/>
  <c r="P202" i="14"/>
  <c r="S202" i="14" s="1"/>
  <c r="I92" i="26" s="1"/>
  <c r="Q195" i="14"/>
  <c r="P71" i="14"/>
  <c r="S71" i="14" s="1"/>
  <c r="P113" i="14"/>
  <c r="S113" i="14" s="1"/>
  <c r="P40" i="14"/>
  <c r="S40" i="14" s="1"/>
  <c r="Q169" i="14"/>
  <c r="P68" i="14"/>
  <c r="S68" i="14" s="1"/>
  <c r="Q257" i="14"/>
  <c r="S66" i="14"/>
  <c r="S178" i="14"/>
  <c r="P161" i="14"/>
  <c r="S161" i="14" s="1"/>
  <c r="S143" i="14"/>
  <c r="Q147" i="14"/>
  <c r="P84" i="14"/>
  <c r="S84" i="14" s="1"/>
  <c r="S217" i="14"/>
  <c r="Q182" i="14"/>
  <c r="P48" i="14"/>
  <c r="S48" i="14" s="1"/>
  <c r="I118" i="26" s="1"/>
  <c r="P60" i="14"/>
  <c r="S60" i="14" s="1"/>
  <c r="P39" i="14"/>
  <c r="S39" i="14" s="1"/>
  <c r="Q102" i="14"/>
  <c r="S8" i="14"/>
  <c r="I104" i="26" s="1"/>
  <c r="S150" i="14"/>
  <c r="Q122" i="14"/>
  <c r="S34" i="14"/>
  <c r="I153" i="26" s="1"/>
  <c r="P137" i="14"/>
  <c r="S137" i="14" s="1"/>
  <c r="P14" i="14"/>
  <c r="S14" i="14" s="1"/>
  <c r="I125" i="26" s="1"/>
  <c r="Q158" i="14"/>
  <c r="Q16" i="14"/>
  <c r="Q56" i="14"/>
  <c r="Q224" i="14"/>
  <c r="Q233" i="14"/>
  <c r="Q51" i="14"/>
  <c r="P6" i="14"/>
  <c r="S6" i="14" s="1"/>
  <c r="S79" i="14"/>
  <c r="I119" i="26" s="1"/>
  <c r="P129" i="14"/>
  <c r="S129" i="14" s="1"/>
  <c r="Q200" i="14"/>
  <c r="S186" i="14"/>
  <c r="P206" i="14"/>
  <c r="S206" i="14" s="1"/>
  <c r="I120" i="26" s="1"/>
  <c r="P136" i="14"/>
  <c r="S136" i="14" s="1"/>
  <c r="S89" i="14"/>
  <c r="S154" i="14"/>
  <c r="I146" i="26" s="1"/>
  <c r="S242" i="14"/>
  <c r="Q59" i="14"/>
  <c r="P123" i="14"/>
  <c r="S123" i="14" s="1"/>
  <c r="S50" i="14"/>
  <c r="I117" i="26" s="1"/>
  <c r="P95" i="14"/>
  <c r="S95" i="14" s="1"/>
  <c r="P239" i="14"/>
  <c r="S239" i="14" s="1"/>
  <c r="P22" i="14"/>
  <c r="S22" i="14" s="1"/>
  <c r="Q241" i="14"/>
  <c r="P131" i="14"/>
  <c r="S131" i="14" s="1"/>
  <c r="S100" i="14"/>
  <c r="I133" i="26" s="1"/>
  <c r="P187" i="14"/>
  <c r="S187" i="14" s="1"/>
  <c r="S248" i="14"/>
  <c r="Q42" i="14"/>
  <c r="S103" i="14"/>
  <c r="P57" i="14"/>
  <c r="S57" i="14" s="1"/>
  <c r="S86" i="14"/>
  <c r="I156" i="26" s="1"/>
  <c r="Q183" i="14"/>
  <c r="Q108" i="14"/>
  <c r="Q140" i="14"/>
  <c r="Q52" i="14"/>
  <c r="S120" i="14"/>
  <c r="I138" i="26" s="1"/>
  <c r="Q114" i="14"/>
  <c r="S106" i="14"/>
  <c r="Q47" i="14"/>
  <c r="P65" i="14"/>
  <c r="S65" i="14" s="1"/>
  <c r="I143" i="26" s="1"/>
  <c r="S72" i="14"/>
  <c r="Q112" i="14"/>
  <c r="S172" i="14"/>
  <c r="S135" i="14"/>
  <c r="S184" i="14"/>
  <c r="I145" i="26" s="1"/>
  <c r="S41" i="14"/>
  <c r="S132" i="14"/>
  <c r="S80" i="14"/>
  <c r="S4" i="14"/>
  <c r="S214" i="14"/>
  <c r="S246" i="14"/>
  <c r="S24" i="14"/>
  <c r="I157" i="26" s="1"/>
  <c r="S88" i="14"/>
  <c r="I154" i="26" s="1"/>
  <c r="S240" i="14"/>
  <c r="S209" i="14"/>
  <c r="I151" i="26" s="1"/>
  <c r="P155" i="14"/>
  <c r="S155" i="14" s="1"/>
  <c r="Q76" i="14"/>
  <c r="S13" i="14"/>
  <c r="S237" i="14"/>
  <c r="Q175" i="14"/>
  <c r="Q207" i="14"/>
  <c r="P216" i="14"/>
  <c r="S216" i="14" s="1"/>
  <c r="Q25" i="14"/>
  <c r="P67" i="14"/>
  <c r="S67" i="14" s="1"/>
  <c r="I123" i="26" s="1"/>
  <c r="P254" i="14"/>
  <c r="S254" i="14" s="1"/>
  <c r="S46" i="14"/>
  <c r="I161" i="26" s="1"/>
  <c r="P164" i="14"/>
  <c r="S164" i="14" s="1"/>
  <c r="P104" i="14"/>
  <c r="S104" i="14" s="1"/>
  <c r="Q81" i="14"/>
  <c r="Q203" i="14"/>
  <c r="P127" i="14"/>
  <c r="S127" i="14" s="1"/>
  <c r="P49" i="14"/>
  <c r="S49" i="14" s="1"/>
  <c r="I107" i="26" s="1"/>
  <c r="P31" i="14"/>
  <c r="S31" i="14" s="1"/>
  <c r="P231" i="14"/>
  <c r="S231" i="14" s="1"/>
  <c r="Q208" i="14"/>
  <c r="P92" i="14"/>
  <c r="S92" i="14" s="1"/>
  <c r="I160" i="26" s="1"/>
  <c r="P121" i="14"/>
  <c r="S121" i="14" s="1"/>
  <c r="P156" i="14"/>
  <c r="S156" i="14" s="1"/>
  <c r="I106" i="26" s="1"/>
  <c r="S63" i="14"/>
  <c r="P73" i="14"/>
  <c r="S73" i="14" s="1"/>
  <c r="I150" i="26" s="1"/>
  <c r="P94" i="14"/>
  <c r="S94" i="14" s="1"/>
  <c r="I132" i="26" s="1"/>
  <c r="Q190" i="14"/>
  <c r="Q55" i="14"/>
  <c r="P152" i="14"/>
  <c r="S152" i="14" s="1"/>
  <c r="I111" i="26" s="1"/>
  <c r="Q11" i="14"/>
  <c r="P43" i="14"/>
  <c r="Q75" i="14"/>
  <c r="R75" i="14" s="1"/>
  <c r="P107" i="14"/>
  <c r="S107" i="14" s="1"/>
  <c r="P139" i="14"/>
  <c r="S139" i="14" s="1"/>
  <c r="Q179" i="14"/>
  <c r="Q262" i="14"/>
  <c r="P167" i="14"/>
  <c r="S167" i="14" s="1"/>
  <c r="Q3" i="14"/>
  <c r="R3" i="14" s="1"/>
  <c r="S218" i="14"/>
  <c r="P191" i="14"/>
  <c r="S191" i="14" s="1"/>
  <c r="I116" i="26" s="1"/>
  <c r="P9" i="14"/>
  <c r="S9" i="14" s="1"/>
  <c r="P201" i="14"/>
  <c r="S201" i="14" s="1"/>
  <c r="S128" i="14"/>
  <c r="S192" i="14"/>
  <c r="S19" i="14"/>
  <c r="I144" i="26" s="1"/>
  <c r="S115" i="14"/>
  <c r="I95" i="26" s="1"/>
  <c r="S20" i="14"/>
  <c r="S124" i="14"/>
  <c r="S228" i="14"/>
  <c r="S53" i="14"/>
  <c r="S181" i="14"/>
  <c r="I139" i="26" s="1"/>
  <c r="S70" i="14"/>
  <c r="I155" i="26" s="1"/>
  <c r="S134" i="14"/>
  <c r="S166" i="14"/>
  <c r="S198" i="14"/>
  <c r="S32" i="14"/>
  <c r="S64" i="14"/>
  <c r="S160" i="14"/>
  <c r="S83" i="14"/>
  <c r="S78" i="14"/>
  <c r="I149" i="26" s="1"/>
  <c r="S142" i="14"/>
  <c r="I121" i="26" s="1"/>
  <c r="S238" i="14"/>
  <c r="S168" i="14"/>
  <c r="S232" i="14"/>
  <c r="S90" i="14"/>
  <c r="S234" i="14"/>
  <c r="S27" i="14"/>
  <c r="S91" i="14"/>
  <c r="I122" i="26" s="1"/>
  <c r="S28" i="14"/>
  <c r="I158" i="26" s="1"/>
  <c r="S29" i="14"/>
  <c r="S93" i="14"/>
  <c r="S157" i="14"/>
  <c r="I105" i="26" s="1"/>
  <c r="S221" i="14"/>
  <c r="S36" i="14"/>
  <c r="S180" i="14"/>
  <c r="I124" i="26" s="1"/>
  <c r="S212" i="14"/>
  <c r="S5" i="14"/>
  <c r="S69" i="14"/>
  <c r="I135" i="26" s="1"/>
  <c r="S133" i="14"/>
  <c r="I102" i="26" s="1"/>
  <c r="S165" i="14"/>
  <c r="S197" i="14"/>
  <c r="S229" i="14"/>
  <c r="S30" i="14"/>
  <c r="S12" i="14"/>
  <c r="S116" i="14"/>
  <c r="I130" i="26" s="1"/>
  <c r="S188" i="14"/>
  <c r="S220" i="14"/>
  <c r="S45" i="14"/>
  <c r="S77" i="14"/>
  <c r="I131" i="26" s="1"/>
  <c r="S109" i="14"/>
  <c r="S141" i="14"/>
  <c r="S173" i="14"/>
  <c r="I96" i="26" s="1"/>
  <c r="S205" i="14"/>
  <c r="I99" i="26" s="1"/>
  <c r="S243" i="14"/>
  <c r="S251" i="14"/>
  <c r="S259" i="14"/>
  <c r="BZ7" i="12" l="1"/>
  <c r="BT7" i="12"/>
  <c r="M26" i="30"/>
  <c r="M22" i="30"/>
  <c r="M14" i="30"/>
  <c r="M4" i="30"/>
  <c r="M20" i="30"/>
  <c r="M8" i="30"/>
  <c r="M11" i="30"/>
  <c r="M24" i="30"/>
  <c r="M16" i="30"/>
  <c r="M2" i="30"/>
  <c r="M6" i="30"/>
  <c r="M10" i="30"/>
  <c r="M25" i="30"/>
  <c r="M19" i="30"/>
  <c r="M21" i="30"/>
  <c r="M3" i="30"/>
  <c r="I127" i="26"/>
  <c r="I129" i="26"/>
  <c r="I37" i="26"/>
  <c r="I67" i="26"/>
  <c r="I71" i="26"/>
  <c r="I33" i="26"/>
  <c r="I50" i="26"/>
  <c r="I89" i="26"/>
  <c r="I27" i="26"/>
  <c r="I91" i="26"/>
  <c r="I52" i="26"/>
  <c r="I83" i="26"/>
  <c r="I55" i="26"/>
  <c r="I47" i="26"/>
  <c r="I82" i="26"/>
  <c r="I28" i="26"/>
  <c r="I43" i="26"/>
  <c r="I2" i="26"/>
  <c r="I58" i="26"/>
  <c r="I9" i="26"/>
  <c r="I70" i="26"/>
  <c r="I53" i="26"/>
  <c r="I35" i="26"/>
  <c r="I44" i="26"/>
  <c r="I17" i="26"/>
  <c r="I24" i="26"/>
  <c r="I62" i="26"/>
  <c r="I23" i="26"/>
  <c r="I38" i="26"/>
  <c r="I51" i="26"/>
  <c r="I32" i="26"/>
  <c r="I36" i="26"/>
  <c r="I54" i="26"/>
  <c r="I18" i="26"/>
  <c r="I73" i="26"/>
  <c r="I4" i="26"/>
  <c r="I14" i="26"/>
  <c r="I72" i="26"/>
  <c r="I22" i="26"/>
  <c r="I12" i="26"/>
  <c r="I40" i="26"/>
  <c r="I46" i="26"/>
  <c r="I34" i="26"/>
  <c r="I64" i="26"/>
  <c r="I49" i="26"/>
  <c r="I61" i="26"/>
  <c r="I13" i="26"/>
  <c r="I48" i="26"/>
  <c r="I56" i="26"/>
  <c r="I87" i="26"/>
  <c r="I6" i="26"/>
  <c r="I20" i="26"/>
  <c r="I60" i="26"/>
  <c r="I45" i="26"/>
  <c r="I69" i="26"/>
  <c r="I29" i="26"/>
  <c r="I30" i="26"/>
  <c r="I84" i="26"/>
  <c r="I90" i="26"/>
  <c r="I86" i="26"/>
  <c r="I77" i="26"/>
  <c r="I21" i="26"/>
  <c r="I57" i="26"/>
  <c r="I65" i="26"/>
  <c r="I10" i="26"/>
  <c r="I41" i="26"/>
  <c r="I7" i="26"/>
  <c r="I5" i="26"/>
  <c r="I3" i="26"/>
  <c r="I74" i="26"/>
  <c r="I85" i="26"/>
  <c r="AB8" i="14"/>
  <c r="CF7" i="12"/>
  <c r="BG7" i="12"/>
  <c r="BH7" i="12" s="1"/>
  <c r="R11" i="14"/>
  <c r="S11" i="14" s="1"/>
  <c r="R81" i="14"/>
  <c r="S81" i="14" s="1"/>
  <c r="I142" i="26" s="1"/>
  <c r="R207" i="14"/>
  <c r="S207" i="14" s="1"/>
  <c r="R51" i="14"/>
  <c r="S51" i="14" s="1"/>
  <c r="R182" i="14"/>
  <c r="S182" i="14" s="1"/>
  <c r="I152" i="26" s="1"/>
  <c r="R257" i="14"/>
  <c r="S257" i="14" s="1"/>
  <c r="R255" i="14"/>
  <c r="S255" i="14" s="1"/>
  <c r="R44" i="14"/>
  <c r="S44" i="14" s="1"/>
  <c r="R58" i="14"/>
  <c r="S58" i="14" s="1"/>
  <c r="R175" i="14"/>
  <c r="S175" i="14" s="1"/>
  <c r="R114" i="14"/>
  <c r="S114" i="14" s="1"/>
  <c r="R233" i="14"/>
  <c r="S233" i="14" s="1"/>
  <c r="I137" i="26" s="1"/>
  <c r="R122" i="14"/>
  <c r="S122" i="14" s="1"/>
  <c r="R144" i="14"/>
  <c r="S144" i="14" s="1"/>
  <c r="R153" i="14"/>
  <c r="S153" i="14" s="1"/>
  <c r="R171" i="14"/>
  <c r="S171" i="14" s="1"/>
  <c r="R226" i="14"/>
  <c r="S226" i="14" s="1"/>
  <c r="R208" i="14"/>
  <c r="S208" i="14" s="1"/>
  <c r="I126" i="26" s="1"/>
  <c r="R42" i="14"/>
  <c r="S42" i="14" s="1"/>
  <c r="R224" i="14"/>
  <c r="S224" i="14" s="1"/>
  <c r="R169" i="14"/>
  <c r="S169" i="14" s="1"/>
  <c r="R119" i="14"/>
  <c r="S119" i="14" s="1"/>
  <c r="R222" i="14"/>
  <c r="S222" i="14" s="1"/>
  <c r="R26" i="14"/>
  <c r="S26" i="14" s="1"/>
  <c r="I162" i="26" s="1"/>
  <c r="R258" i="14"/>
  <c r="S258" i="14" s="1"/>
  <c r="R179" i="14"/>
  <c r="S179" i="14" s="1"/>
  <c r="R190" i="14"/>
  <c r="S190" i="14" s="1"/>
  <c r="R52" i="14"/>
  <c r="S52" i="14" s="1"/>
  <c r="R56" i="14"/>
  <c r="S56" i="14" s="1"/>
  <c r="R147" i="14"/>
  <c r="S147" i="14" s="1"/>
  <c r="M23" i="30" s="1"/>
  <c r="R110" i="14"/>
  <c r="S110" i="14" s="1"/>
  <c r="M5" i="30" s="1"/>
  <c r="R145" i="14"/>
  <c r="S145" i="14" s="1"/>
  <c r="R174" i="14"/>
  <c r="S174" i="14" s="1"/>
  <c r="R194" i="14"/>
  <c r="S194" i="14" s="1"/>
  <c r="R76" i="14"/>
  <c r="S76" i="14" s="1"/>
  <c r="R112" i="14"/>
  <c r="S112" i="14" s="1"/>
  <c r="R140" i="14"/>
  <c r="S140" i="14" s="1"/>
  <c r="M18" i="30" s="1"/>
  <c r="R200" i="14"/>
  <c r="S200" i="14" s="1"/>
  <c r="I147" i="26" s="1"/>
  <c r="R16" i="14"/>
  <c r="S16" i="14" s="1"/>
  <c r="I109" i="26" s="1"/>
  <c r="R102" i="14"/>
  <c r="S102" i="14" s="1"/>
  <c r="R55" i="14"/>
  <c r="S55" i="14" s="1"/>
  <c r="R108" i="14"/>
  <c r="S108" i="14" s="1"/>
  <c r="R59" i="14"/>
  <c r="S59" i="14" s="1"/>
  <c r="R158" i="14"/>
  <c r="S158" i="14" s="1"/>
  <c r="R247" i="14"/>
  <c r="S247" i="14" s="1"/>
  <c r="R25" i="14"/>
  <c r="S25" i="14" s="1"/>
  <c r="R183" i="14"/>
  <c r="S183" i="14" s="1"/>
  <c r="I98" i="26" s="1"/>
  <c r="R195" i="14"/>
  <c r="S195" i="14" s="1"/>
  <c r="M7" i="30" s="1"/>
  <c r="R256" i="14"/>
  <c r="S256" i="14" s="1"/>
  <c r="R262" i="14"/>
  <c r="S262" i="14" s="1"/>
  <c r="R203" i="14"/>
  <c r="S203" i="14" s="1"/>
  <c r="R47" i="14"/>
  <c r="S47" i="14" s="1"/>
  <c r="R241" i="14"/>
  <c r="S241" i="14" s="1"/>
  <c r="R249" i="14"/>
  <c r="S249" i="14" s="1"/>
  <c r="R170" i="14"/>
  <c r="S170" i="14" s="1"/>
  <c r="BS1" i="12"/>
  <c r="CE1" i="12"/>
  <c r="CQ1" i="12"/>
  <c r="BY1" i="12"/>
  <c r="S75" i="14"/>
  <c r="S43" i="14"/>
  <c r="I97" i="26" s="1"/>
  <c r="BM1" i="12"/>
  <c r="BN7" i="12"/>
  <c r="CD1" i="12"/>
  <c r="BL1" i="12"/>
  <c r="BR1" i="12"/>
  <c r="CK1" i="12"/>
  <c r="CL7" i="12"/>
  <c r="BX1" i="12"/>
  <c r="CJ1" i="12"/>
  <c r="BF1" i="12"/>
  <c r="CP1" i="12"/>
  <c r="M17" i="30" l="1"/>
  <c r="M15" i="30"/>
  <c r="M12" i="30"/>
  <c r="M9" i="30"/>
  <c r="I112" i="26"/>
  <c r="I103" i="26"/>
  <c r="I110" i="26"/>
  <c r="I78" i="26"/>
  <c r="I81" i="26"/>
  <c r="I75" i="26"/>
  <c r="I42" i="26"/>
  <c r="I66" i="26"/>
  <c r="I16" i="26"/>
  <c r="I76" i="26"/>
  <c r="I19" i="26"/>
  <c r="I88" i="26"/>
  <c r="I59" i="26"/>
  <c r="I11" i="26"/>
  <c r="I15" i="26"/>
  <c r="I68" i="26"/>
  <c r="I25" i="26"/>
  <c r="I39" i="26"/>
  <c r="I63" i="26"/>
  <c r="I31" i="26"/>
  <c r="I79" i="26"/>
  <c r="BG1" i="12"/>
  <c r="AB9" i="14"/>
  <c r="AB10" i="14" s="1"/>
  <c r="BH1" i="12"/>
  <c r="BT1" i="12"/>
  <c r="BZ1" i="12"/>
  <c r="CF1" i="12"/>
  <c r="CR1" i="12"/>
  <c r="BN1" i="12"/>
  <c r="CL1" i="12"/>
  <c r="E17" i="16" l="1"/>
  <c r="E32" i="16" s="1"/>
  <c r="F30" i="7"/>
  <c r="F29" i="7"/>
  <c r="E27" i="7"/>
  <c r="E28" i="7"/>
  <c r="E29" i="7"/>
  <c r="E30" i="7"/>
  <c r="H39" i="7"/>
  <c r="H40" i="7"/>
  <c r="H41" i="7"/>
  <c r="G5" i="7"/>
  <c r="H36" i="7" s="1"/>
  <c r="F5" i="7"/>
  <c r="F9" i="7" s="1"/>
  <c r="E5" i="7"/>
  <c r="E9" i="7" s="1"/>
  <c r="D5" i="7"/>
  <c r="D10" i="7" s="1"/>
  <c r="E47" i="16" l="1"/>
  <c r="E44" i="16"/>
  <c r="E49" i="16"/>
  <c r="E41" i="16"/>
  <c r="E48" i="16"/>
  <c r="E46" i="16"/>
  <c r="E38" i="16"/>
  <c r="E40" i="16"/>
  <c r="E45" i="16"/>
  <c r="E37" i="16"/>
  <c r="E39" i="16"/>
  <c r="E52" i="16"/>
  <c r="E50" i="16"/>
  <c r="E51" i="16"/>
  <c r="E43" i="16"/>
  <c r="E42" i="16"/>
  <c r="F21" i="7"/>
  <c r="F20" i="7"/>
  <c r="H37" i="7"/>
  <c r="H38" i="7"/>
  <c r="F57" i="7"/>
  <c r="F56" i="7"/>
  <c r="E38" i="7"/>
  <c r="F37" i="7"/>
  <c r="F55" i="7"/>
  <c r="E37" i="7"/>
  <c r="F26" i="7"/>
  <c r="F13" i="7" s="1"/>
  <c r="F54" i="7"/>
  <c r="D25" i="7"/>
  <c r="F18" i="23" s="1"/>
  <c r="G18" i="23" s="1"/>
  <c r="D37" i="7"/>
  <c r="F25" i="7"/>
  <c r="D24" i="7"/>
  <c r="F20" i="23" s="1"/>
  <c r="G20" i="23" s="1"/>
  <c r="F48" i="7"/>
  <c r="F53" i="7"/>
  <c r="D26" i="7"/>
  <c r="F36" i="7"/>
  <c r="F24" i="7"/>
  <c r="D23" i="7"/>
  <c r="F17" i="23" s="1"/>
  <c r="G17" i="23" s="1"/>
  <c r="F49" i="7"/>
  <c r="F52" i="7"/>
  <c r="F23" i="7"/>
  <c r="D22" i="7"/>
  <c r="F16" i="23" s="1"/>
  <c r="G16" i="23" s="1"/>
  <c r="F50" i="7"/>
  <c r="F58" i="7"/>
  <c r="D38" i="7"/>
  <c r="D20" i="7"/>
  <c r="F14" i="23" s="1"/>
  <c r="G14" i="23" s="1"/>
  <c r="E36" i="7"/>
  <c r="F38" i="7"/>
  <c r="D36" i="7"/>
  <c r="F22" i="7"/>
  <c r="F11" i="7" s="1"/>
  <c r="D21" i="7"/>
  <c r="F15" i="23" s="1"/>
  <c r="G15" i="23" s="1"/>
  <c r="F51" i="7"/>
  <c r="E13" i="7"/>
  <c r="D9" i="7"/>
  <c r="F8" i="7"/>
  <c r="E8" i="7"/>
  <c r="F10" i="7"/>
  <c r="E10" i="7"/>
  <c r="D8" i="7"/>
  <c r="F41" i="7" l="1"/>
  <c r="F12" i="7"/>
  <c r="E21" i="7"/>
  <c r="F14" i="7"/>
  <c r="E22" i="7"/>
  <c r="E20" i="7"/>
  <c r="E11" i="7" s="1"/>
  <c r="F40" i="7"/>
  <c r="F39" i="7"/>
  <c r="K5" i="10"/>
  <c r="L6" i="10"/>
  <c r="K7" i="10"/>
  <c r="L10" i="10"/>
  <c r="K11" i="10"/>
  <c r="K13" i="10"/>
  <c r="L14" i="10"/>
  <c r="L18" i="10"/>
  <c r="K19" i="10"/>
  <c r="K21" i="10"/>
  <c r="L22" i="10"/>
  <c r="K25" i="10"/>
  <c r="K26" i="10"/>
  <c r="K27" i="10"/>
  <c r="K29" i="10"/>
  <c r="L30" i="10"/>
  <c r="K31" i="10"/>
  <c r="K33" i="10"/>
  <c r="L34" i="10"/>
  <c r="K35" i="10"/>
  <c r="L35" i="10"/>
  <c r="K37" i="10"/>
  <c r="L38" i="10"/>
  <c r="K40" i="10"/>
  <c r="K41" i="10"/>
  <c r="K43" i="10"/>
  <c r="L46" i="10"/>
  <c r="K47" i="10"/>
  <c r="K49" i="10"/>
  <c r="L50" i="10"/>
  <c r="K51" i="10"/>
  <c r="K53" i="10"/>
  <c r="L54" i="10"/>
  <c r="K59" i="10"/>
  <c r="K61" i="10"/>
  <c r="K62" i="10"/>
  <c r="L62" i="10" s="1"/>
  <c r="L63" i="10"/>
  <c r="K64" i="10"/>
  <c r="K65" i="10"/>
  <c r="L66" i="10"/>
  <c r="K67" i="10"/>
  <c r="L67" i="10" s="1"/>
  <c r="K69" i="10"/>
  <c r="K71" i="10"/>
  <c r="K73" i="10"/>
  <c r="K75" i="10"/>
  <c r="L75" i="10" s="1"/>
  <c r="L76" i="10"/>
  <c r="K77" i="10"/>
  <c r="L78" i="10"/>
  <c r="K79" i="10"/>
  <c r="L80" i="10"/>
  <c r="K81" i="10"/>
  <c r="L82" i="10"/>
  <c r="L84" i="10"/>
  <c r="K85" i="10"/>
  <c r="L86" i="10"/>
  <c r="K87" i="10"/>
  <c r="K89" i="10"/>
  <c r="L90" i="10"/>
  <c r="K94" i="10"/>
  <c r="K96" i="10"/>
  <c r="K97" i="10"/>
  <c r="L97" i="10" s="1"/>
  <c r="K99" i="10"/>
  <c r="L99" i="10" s="1"/>
  <c r="K101" i="10"/>
  <c r="K102" i="10"/>
  <c r="L102" i="10" s="1"/>
  <c r="K104" i="10"/>
  <c r="K105" i="10"/>
  <c r="L106" i="10"/>
  <c r="K107" i="10"/>
  <c r="L107" i="10" s="1"/>
  <c r="K108" i="10"/>
  <c r="L108" i="10" s="1"/>
  <c r="K109" i="10"/>
  <c r="K112" i="10"/>
  <c r="L112" i="10" s="1"/>
  <c r="L115" i="10"/>
  <c r="K118" i="10"/>
  <c r="L118" i="10" s="1"/>
  <c r="K119" i="10"/>
  <c r="K121" i="10"/>
  <c r="K122" i="10"/>
  <c r="L122" i="10" s="1"/>
  <c r="K125" i="10"/>
  <c r="L126" i="10"/>
  <c r="K129" i="10"/>
  <c r="L129" i="10" s="1"/>
  <c r="L130" i="10"/>
  <c r="K133" i="10"/>
  <c r="L133" i="10" s="1"/>
  <c r="K134" i="10"/>
  <c r="L134" i="10" s="1"/>
  <c r="L135" i="10"/>
  <c r="K136" i="10"/>
  <c r="L137" i="10"/>
  <c r="K138" i="10"/>
  <c r="L138" i="10" s="1"/>
  <c r="K141" i="10"/>
  <c r="L141" i="10" s="1"/>
  <c r="K144" i="10"/>
  <c r="L145" i="10"/>
  <c r="L150" i="10"/>
  <c r="K152" i="10"/>
  <c r="K153" i="10"/>
  <c r="L153" i="10" s="1"/>
  <c r="K155" i="10"/>
  <c r="L155" i="10" s="1"/>
  <c r="K157" i="10"/>
  <c r="K161" i="10"/>
  <c r="K162" i="10"/>
  <c r="L162" i="10" s="1"/>
  <c r="K164" i="10"/>
  <c r="K166" i="10"/>
  <c r="K167" i="10"/>
  <c r="K168" i="10"/>
  <c r="K169" i="10"/>
  <c r="L169" i="10" s="1"/>
  <c r="K171" i="10"/>
  <c r="L171" i="10" s="1"/>
  <c r="K172" i="10"/>
  <c r="L172" i="10" s="1"/>
  <c r="K174" i="10"/>
  <c r="L174" i="10" s="1"/>
  <c r="L178" i="10"/>
  <c r="K179" i="10"/>
  <c r="L179" i="10" s="1"/>
  <c r="L180" i="10"/>
  <c r="K181" i="10"/>
  <c r="L181" i="10" s="1"/>
  <c r="L182" i="10"/>
  <c r="K185" i="10"/>
  <c r="L186" i="10"/>
  <c r="L188" i="10"/>
  <c r="K189" i="10"/>
  <c r="L192" i="10"/>
  <c r="L196" i="10"/>
  <c r="K197" i="10"/>
  <c r="L198" i="10"/>
  <c r="L200" i="10"/>
  <c r="K201" i="10"/>
  <c r="L201" i="10" s="1"/>
  <c r="K203" i="10"/>
  <c r="K204" i="10"/>
  <c r="L204" i="10" s="1"/>
  <c r="L209" i="10"/>
  <c r="L212" i="10"/>
  <c r="K213" i="10"/>
  <c r="L213" i="10" s="1"/>
  <c r="L214" i="10"/>
  <c r="K215" i="10"/>
  <c r="L215" i="10" s="1"/>
  <c r="L217" i="10"/>
  <c r="K219" i="10"/>
  <c r="L220" i="10"/>
  <c r="K222" i="10"/>
  <c r="L222" i="10" s="1"/>
  <c r="K223" i="10"/>
  <c r="L223" i="10" s="1"/>
  <c r="K226" i="10"/>
  <c r="L226" i="10" s="1"/>
  <c r="K227" i="10"/>
  <c r="L227" i="10" s="1"/>
  <c r="K229" i="10"/>
  <c r="L229" i="10" s="1"/>
  <c r="L230" i="10"/>
  <c r="K231" i="10"/>
  <c r="L232" i="10"/>
  <c r="L234" i="10"/>
  <c r="K235" i="10"/>
  <c r="L236" i="10"/>
  <c r="K237" i="10"/>
  <c r="L237" i="10" s="1"/>
  <c r="K238" i="10"/>
  <c r="L238" i="10" s="1"/>
  <c r="K239" i="10"/>
  <c r="L239" i="10" s="1"/>
  <c r="K241" i="10"/>
  <c r="K242" i="10"/>
  <c r="L242" i="10" s="1"/>
  <c r="K3" i="10"/>
  <c r="L3" i="10" s="1"/>
  <c r="V5" i="10"/>
  <c r="X5" i="10"/>
  <c r="K207" i="10" l="1"/>
  <c r="L207" i="10" s="1"/>
  <c r="K195" i="10"/>
  <c r="L195" i="10" s="1"/>
  <c r="K176" i="10"/>
  <c r="L176" i="10" s="1"/>
  <c r="K151" i="10"/>
  <c r="M151" i="10" s="1"/>
  <c r="N151" i="10" s="1"/>
  <c r="K55" i="10"/>
  <c r="L55" i="10" s="1"/>
  <c r="K146" i="10"/>
  <c r="L146" i="10" s="1"/>
  <c r="K206" i="10"/>
  <c r="L206" i="10" s="1"/>
  <c r="K194" i="10"/>
  <c r="L194" i="10" s="1"/>
  <c r="K187" i="10"/>
  <c r="L187" i="10" s="1"/>
  <c r="K175" i="10"/>
  <c r="L175" i="10" s="1"/>
  <c r="K170" i="10"/>
  <c r="L170" i="10" s="1"/>
  <c r="K163" i="10"/>
  <c r="L163" i="10" s="1"/>
  <c r="K156" i="10"/>
  <c r="L156" i="10" s="1"/>
  <c r="K127" i="10"/>
  <c r="L127" i="10" s="1"/>
  <c r="K114" i="10"/>
  <c r="L114" i="10" s="1"/>
  <c r="K39" i="10"/>
  <c r="L39" i="10" s="1"/>
  <c r="K193" i="10"/>
  <c r="L193" i="10" s="1"/>
  <c r="K143" i="10"/>
  <c r="L143" i="10" s="1"/>
  <c r="K95" i="10"/>
  <c r="L95" i="10" s="1"/>
  <c r="K17" i="10"/>
  <c r="L17" i="10" s="1"/>
  <c r="K9" i="10"/>
  <c r="L9" i="10" s="1"/>
  <c r="K202" i="10"/>
  <c r="L202" i="10" s="1"/>
  <c r="K240" i="10"/>
  <c r="L240" i="10" s="1"/>
  <c r="K199" i="10"/>
  <c r="L199" i="10" s="1"/>
  <c r="K149" i="10"/>
  <c r="L149" i="10" s="1"/>
  <c r="K142" i="10"/>
  <c r="L142" i="10" s="1"/>
  <c r="K131" i="10"/>
  <c r="L131" i="10" s="1"/>
  <c r="K74" i="10"/>
  <c r="L74" i="10" s="1"/>
  <c r="K45" i="10"/>
  <c r="L45" i="10" s="1"/>
  <c r="K23" i="10"/>
  <c r="L23" i="10" s="1"/>
  <c r="K218" i="10"/>
  <c r="L218" i="10" s="1"/>
  <c r="K228" i="10"/>
  <c r="M228" i="10" s="1"/>
  <c r="N228" i="10" s="1"/>
  <c r="K216" i="10"/>
  <c r="L216" i="10" s="1"/>
  <c r="K211" i="10"/>
  <c r="L211" i="10" s="1"/>
  <c r="K191" i="10"/>
  <c r="L191" i="10" s="1"/>
  <c r="K154" i="10"/>
  <c r="L154" i="10" s="1"/>
  <c r="K93" i="10"/>
  <c r="L93" i="10" s="1"/>
  <c r="K15" i="10"/>
  <c r="L15" i="10" s="1"/>
  <c r="K224" i="10"/>
  <c r="L224" i="10" s="1"/>
  <c r="K233" i="10"/>
  <c r="L233" i="10" s="1"/>
  <c r="K210" i="10"/>
  <c r="L210" i="10" s="1"/>
  <c r="K190" i="10"/>
  <c r="L190" i="10" s="1"/>
  <c r="K183" i="10"/>
  <c r="L183" i="10" s="1"/>
  <c r="K160" i="10"/>
  <c r="L160" i="10" s="1"/>
  <c r="K147" i="10"/>
  <c r="L147" i="10" s="1"/>
  <c r="K92" i="10"/>
  <c r="L92" i="10" s="1"/>
  <c r="K123" i="10"/>
  <c r="L123" i="10" s="1"/>
  <c r="K91" i="10"/>
  <c r="L91" i="10" s="1"/>
  <c r="K57" i="10"/>
  <c r="L57" i="10" s="1"/>
  <c r="K42" i="10"/>
  <c r="L42" i="10" s="1"/>
  <c r="K159" i="10"/>
  <c r="M159" i="10" s="1"/>
  <c r="N159" i="10" s="1"/>
  <c r="K110" i="10"/>
  <c r="L110" i="10" s="1"/>
  <c r="K221" i="10"/>
  <c r="L221" i="10" s="1"/>
  <c r="K208" i="10"/>
  <c r="L208" i="10" s="1"/>
  <c r="K177" i="10"/>
  <c r="L177" i="10" s="1"/>
  <c r="K139" i="10"/>
  <c r="M139" i="10" s="1"/>
  <c r="N139" i="10" s="1"/>
  <c r="K116" i="10"/>
  <c r="L116" i="10" s="1"/>
  <c r="K83" i="10"/>
  <c r="L83" i="10" s="1"/>
  <c r="M30" i="10"/>
  <c r="N30" i="10" s="1"/>
  <c r="O30" i="10" s="1"/>
  <c r="M166" i="10"/>
  <c r="N166" i="10" s="1"/>
  <c r="M49" i="10"/>
  <c r="N49" i="10" s="1"/>
  <c r="M125" i="10"/>
  <c r="N125" i="10" s="1"/>
  <c r="M155" i="10"/>
  <c r="N155" i="10" s="1"/>
  <c r="M212" i="10"/>
  <c r="N212" i="10" s="1"/>
  <c r="O212" i="10" s="1"/>
  <c r="M236" i="10"/>
  <c r="N236" i="10" s="1"/>
  <c r="O236" i="10" s="1"/>
  <c r="M145" i="10"/>
  <c r="N145" i="10" s="1"/>
  <c r="M203" i="10"/>
  <c r="N203" i="10" s="1"/>
  <c r="M103" i="10"/>
  <c r="N103" i="10" s="1"/>
  <c r="M162" i="10"/>
  <c r="N162" i="10" s="1"/>
  <c r="M144" i="10"/>
  <c r="N144" i="10" s="1"/>
  <c r="M238" i="10"/>
  <c r="N238" i="10" s="1"/>
  <c r="M196" i="10"/>
  <c r="N196" i="10" s="1"/>
  <c r="M213" i="10"/>
  <c r="N213" i="10" s="1"/>
  <c r="M178" i="10"/>
  <c r="N178" i="10" s="1"/>
  <c r="M171" i="10"/>
  <c r="N171" i="10" s="1"/>
  <c r="M79" i="10"/>
  <c r="N79" i="10" s="1"/>
  <c r="M31" i="10"/>
  <c r="N31" i="10" s="1"/>
  <c r="M192" i="10"/>
  <c r="N192" i="10" s="1"/>
  <c r="M121" i="10"/>
  <c r="N121" i="10" s="1"/>
  <c r="M107" i="10"/>
  <c r="N107" i="10" s="1"/>
  <c r="M88" i="10"/>
  <c r="N88" i="10" s="1"/>
  <c r="M82" i="10"/>
  <c r="N82" i="10" s="1"/>
  <c r="M62" i="10"/>
  <c r="M234" i="10"/>
  <c r="N234" i="10" s="1"/>
  <c r="M230" i="10"/>
  <c r="M180" i="10"/>
  <c r="N180" i="10" s="1"/>
  <c r="M67" i="10"/>
  <c r="N67" i="10" s="1"/>
  <c r="M11" i="10"/>
  <c r="N11" i="10" s="1"/>
  <c r="M5" i="10"/>
  <c r="N5" i="10" s="1"/>
  <c r="M215" i="10"/>
  <c r="N215" i="10" s="1"/>
  <c r="M141" i="10"/>
  <c r="N141" i="10" s="1"/>
  <c r="M239" i="10"/>
  <c r="N239" i="10" s="1"/>
  <c r="M222" i="10"/>
  <c r="N222" i="10" s="1"/>
  <c r="M220" i="10"/>
  <c r="N220" i="10" s="1"/>
  <c r="M195" i="10"/>
  <c r="N195" i="10" s="1"/>
  <c r="M153" i="10"/>
  <c r="N153" i="10" s="1"/>
  <c r="O153" i="10" s="1"/>
  <c r="U53" i="10" s="1"/>
  <c r="M135" i="10"/>
  <c r="N135" i="10" s="1"/>
  <c r="M118" i="10"/>
  <c r="N118" i="10" s="1"/>
  <c r="M35" i="10"/>
  <c r="N35" i="10" s="1"/>
  <c r="M19" i="10"/>
  <c r="N19" i="10" s="1"/>
  <c r="M232" i="10"/>
  <c r="N232" i="10" s="1"/>
  <c r="M204" i="10"/>
  <c r="N204" i="10" s="1"/>
  <c r="M186" i="10"/>
  <c r="N186" i="10" s="1"/>
  <c r="M150" i="10"/>
  <c r="M209" i="10"/>
  <c r="N209" i="10" s="1"/>
  <c r="M182" i="10"/>
  <c r="N182" i="10" s="1"/>
  <c r="M179" i="10"/>
  <c r="N179" i="10" s="1"/>
  <c r="M174" i="10"/>
  <c r="N174" i="10" s="1"/>
  <c r="M122" i="10"/>
  <c r="M115" i="10"/>
  <c r="N115" i="10" s="1"/>
  <c r="M112" i="10"/>
  <c r="N112" i="10" s="1"/>
  <c r="M84" i="10"/>
  <c r="N84" i="10" s="1"/>
  <c r="M51" i="10"/>
  <c r="N51" i="10" s="1"/>
  <c r="M47" i="10"/>
  <c r="N47" i="10" s="1"/>
  <c r="M38" i="10"/>
  <c r="N38" i="10" s="1"/>
  <c r="M18" i="10"/>
  <c r="N18" i="10" s="1"/>
  <c r="M152" i="10"/>
  <c r="N152" i="10" s="1"/>
  <c r="M138" i="10"/>
  <c r="N138" i="10" s="1"/>
  <c r="M134" i="10"/>
  <c r="N134" i="10" s="1"/>
  <c r="M130" i="10"/>
  <c r="N130" i="10" s="1"/>
  <c r="M126" i="10"/>
  <c r="N126" i="10" s="1"/>
  <c r="M108" i="10"/>
  <c r="N108" i="10" s="1"/>
  <c r="M105" i="10"/>
  <c r="N105" i="10" s="1"/>
  <c r="M100" i="10"/>
  <c r="N100" i="10" s="1"/>
  <c r="M97" i="10"/>
  <c r="N97" i="10" s="1"/>
  <c r="M59" i="10"/>
  <c r="N59" i="10" s="1"/>
  <c r="M50" i="10"/>
  <c r="N50" i="10" s="1"/>
  <c r="M41" i="10"/>
  <c r="N41" i="10" s="1"/>
  <c r="M13" i="10"/>
  <c r="N13" i="10" s="1"/>
  <c r="M63" i="10"/>
  <c r="N63" i="10" s="1"/>
  <c r="M46" i="10"/>
  <c r="N46" i="10" s="1"/>
  <c r="M27" i="10"/>
  <c r="N27" i="10" s="1"/>
  <c r="M22" i="10"/>
  <c r="N22" i="10" s="1"/>
  <c r="M7" i="10"/>
  <c r="N7" i="10" s="1"/>
  <c r="M3" i="10"/>
  <c r="N3" i="10" s="1"/>
  <c r="M227" i="10"/>
  <c r="N227" i="10" s="1"/>
  <c r="M219" i="10"/>
  <c r="N219" i="10" s="1"/>
  <c r="M181" i="10"/>
  <c r="N181" i="10" s="1"/>
  <c r="M148" i="10"/>
  <c r="N148" i="10" s="1"/>
  <c r="M110" i="10"/>
  <c r="N110" i="10" s="1"/>
  <c r="M80" i="10"/>
  <c r="N80" i="10" s="1"/>
  <c r="M76" i="10"/>
  <c r="N76" i="10" s="1"/>
  <c r="M73" i="10"/>
  <c r="N73" i="10" s="1"/>
  <c r="M54" i="10"/>
  <c r="N54" i="10" s="1"/>
  <c r="M17" i="10"/>
  <c r="N17" i="10" s="1"/>
  <c r="M137" i="10"/>
  <c r="N137" i="10" s="1"/>
  <c r="M133" i="10"/>
  <c r="N133" i="10" s="1"/>
  <c r="M129" i="10"/>
  <c r="N129" i="10" s="1"/>
  <c r="M124" i="10"/>
  <c r="N124" i="10" s="1"/>
  <c r="M102" i="10"/>
  <c r="N102" i="10" s="1"/>
  <c r="M99" i="10"/>
  <c r="N99" i="10" s="1"/>
  <c r="M90" i="10"/>
  <c r="N90" i="10" s="1"/>
  <c r="M85" i="10"/>
  <c r="N85" i="10" s="1"/>
  <c r="M78" i="10"/>
  <c r="N78" i="10" s="1"/>
  <c r="M237" i="10"/>
  <c r="N237" i="10" s="1"/>
  <c r="M223" i="10"/>
  <c r="N223" i="10" s="1"/>
  <c r="M175" i="10"/>
  <c r="N175" i="10" s="1"/>
  <c r="M140" i="10"/>
  <c r="N140" i="10" s="1"/>
  <c r="M242" i="10"/>
  <c r="N242" i="10" s="1"/>
  <c r="M235" i="10"/>
  <c r="N235" i="10" s="1"/>
  <c r="M226" i="10"/>
  <c r="N226" i="10" s="1"/>
  <c r="M214" i="10"/>
  <c r="N214" i="10" s="1"/>
  <c r="M198" i="10"/>
  <c r="N198" i="10" s="1"/>
  <c r="M188" i="10"/>
  <c r="N188" i="10" s="1"/>
  <c r="M172" i="10"/>
  <c r="N172" i="10" s="1"/>
  <c r="M169" i="10"/>
  <c r="N169" i="10" s="1"/>
  <c r="M163" i="10"/>
  <c r="N163" i="10" s="1"/>
  <c r="M157" i="10"/>
  <c r="N157" i="10" s="1"/>
  <c r="M143" i="10"/>
  <c r="N143" i="10" s="1"/>
  <c r="M136" i="10"/>
  <c r="N136" i="10" s="1"/>
  <c r="M132" i="10"/>
  <c r="N132" i="10" s="1"/>
  <c r="M128" i="10"/>
  <c r="N128" i="10" s="1"/>
  <c r="M106" i="10"/>
  <c r="N106" i="10" s="1"/>
  <c r="M75" i="10"/>
  <c r="N75" i="10" s="1"/>
  <c r="M71" i="10"/>
  <c r="N71" i="10" s="1"/>
  <c r="L185" i="10"/>
  <c r="M185" i="10"/>
  <c r="N185" i="10" s="1"/>
  <c r="L241" i="10"/>
  <c r="M241" i="10"/>
  <c r="N241" i="10" s="1"/>
  <c r="M231" i="10"/>
  <c r="N231" i="10" s="1"/>
  <c r="L231" i="10"/>
  <c r="L225" i="10"/>
  <c r="M225" i="10"/>
  <c r="N225" i="10" s="1"/>
  <c r="L197" i="10"/>
  <c r="M197" i="10"/>
  <c r="N197" i="10" s="1"/>
  <c r="L205" i="10"/>
  <c r="M205" i="10"/>
  <c r="N205" i="10" s="1"/>
  <c r="L189" i="10"/>
  <c r="M189" i="10"/>
  <c r="N189" i="10" s="1"/>
  <c r="M168" i="10"/>
  <c r="N168" i="10" s="1"/>
  <c r="L168" i="10"/>
  <c r="L167" i="10"/>
  <c r="M167" i="10"/>
  <c r="N167" i="10" s="1"/>
  <c r="L235" i="10"/>
  <c r="L203" i="10"/>
  <c r="M201" i="10"/>
  <c r="N201" i="10" s="1"/>
  <c r="L166" i="10"/>
  <c r="L157" i="10"/>
  <c r="L125" i="10"/>
  <c r="M101" i="10"/>
  <c r="N101" i="10" s="1"/>
  <c r="L101" i="10"/>
  <c r="M33" i="10"/>
  <c r="N33" i="10" s="1"/>
  <c r="L33" i="10"/>
  <c r="L28" i="10"/>
  <c r="M28" i="10"/>
  <c r="N28" i="10" s="1"/>
  <c r="M173" i="10"/>
  <c r="N173" i="10" s="1"/>
  <c r="L173" i="10"/>
  <c r="M165" i="10"/>
  <c r="N165" i="10" s="1"/>
  <c r="L165" i="10"/>
  <c r="L121" i="10"/>
  <c r="L158" i="10"/>
  <c r="M158" i="10"/>
  <c r="N158" i="10" s="1"/>
  <c r="M117" i="10"/>
  <c r="N117" i="10" s="1"/>
  <c r="L117" i="10"/>
  <c r="M104" i="10"/>
  <c r="N104" i="10" s="1"/>
  <c r="L104" i="10"/>
  <c r="M164" i="10"/>
  <c r="N164" i="10" s="1"/>
  <c r="L164" i="10"/>
  <c r="L184" i="10"/>
  <c r="M184" i="10"/>
  <c r="N184" i="10" s="1"/>
  <c r="M229" i="10"/>
  <c r="N229" i="10" s="1"/>
  <c r="L219" i="10"/>
  <c r="M217" i="10"/>
  <c r="N217" i="10" s="1"/>
  <c r="M200" i="10"/>
  <c r="N200" i="10" s="1"/>
  <c r="M161" i="10"/>
  <c r="N161" i="10" s="1"/>
  <c r="L161" i="10"/>
  <c r="M113" i="10"/>
  <c r="N113" i="10" s="1"/>
  <c r="L113" i="10"/>
  <c r="L119" i="10"/>
  <c r="M119" i="10"/>
  <c r="N119" i="10" s="1"/>
  <c r="M98" i="10"/>
  <c r="N98" i="10" s="1"/>
  <c r="L98" i="10"/>
  <c r="L100" i="10"/>
  <c r="L85" i="10"/>
  <c r="L94" i="10"/>
  <c r="M94" i="10"/>
  <c r="N94" i="10" s="1"/>
  <c r="M72" i="10"/>
  <c r="N72" i="10" s="1"/>
  <c r="L72" i="10"/>
  <c r="M37" i="10"/>
  <c r="N37" i="10" s="1"/>
  <c r="L37" i="10"/>
  <c r="L26" i="10"/>
  <c r="M26" i="10"/>
  <c r="N26" i="10" s="1"/>
  <c r="M65" i="10"/>
  <c r="N65" i="10" s="1"/>
  <c r="L65" i="10"/>
  <c r="M53" i="10"/>
  <c r="N53" i="10" s="1"/>
  <c r="L53" i="10"/>
  <c r="M25" i="10"/>
  <c r="N25" i="10" s="1"/>
  <c r="L25" i="10"/>
  <c r="M89" i="10"/>
  <c r="N89" i="10" s="1"/>
  <c r="L89" i="10"/>
  <c r="L152" i="10"/>
  <c r="L148" i="10"/>
  <c r="L144" i="10"/>
  <c r="L140" i="10"/>
  <c r="L136" i="10"/>
  <c r="L132" i="10"/>
  <c r="L128" i="10"/>
  <c r="L124" i="10"/>
  <c r="L120" i="10"/>
  <c r="M120" i="10"/>
  <c r="N120" i="10" s="1"/>
  <c r="M109" i="10"/>
  <c r="N109" i="10" s="1"/>
  <c r="L109" i="10"/>
  <c r="M81" i="10"/>
  <c r="N81" i="10" s="1"/>
  <c r="L81" i="10"/>
  <c r="L70" i="10"/>
  <c r="M70" i="10"/>
  <c r="N70" i="10" s="1"/>
  <c r="M61" i="10"/>
  <c r="N61" i="10" s="1"/>
  <c r="L61" i="10"/>
  <c r="M21" i="10"/>
  <c r="N21" i="10" s="1"/>
  <c r="L21" i="10"/>
  <c r="M96" i="10"/>
  <c r="N96" i="10" s="1"/>
  <c r="L96" i="10"/>
  <c r="M77" i="10"/>
  <c r="N77" i="10" s="1"/>
  <c r="L77" i="10"/>
  <c r="M69" i="10"/>
  <c r="N69" i="10" s="1"/>
  <c r="L69" i="10"/>
  <c r="L60" i="10"/>
  <c r="M60" i="10"/>
  <c r="N60" i="10" s="1"/>
  <c r="M43" i="10"/>
  <c r="N43" i="10" s="1"/>
  <c r="L43" i="10"/>
  <c r="M111" i="10"/>
  <c r="N111" i="10" s="1"/>
  <c r="L111" i="10"/>
  <c r="M87" i="10"/>
  <c r="N87" i="10" s="1"/>
  <c r="L87" i="10"/>
  <c r="L58" i="10"/>
  <c r="M58" i="10"/>
  <c r="N58" i="10" s="1"/>
  <c r="M29" i="10"/>
  <c r="N29" i="10" s="1"/>
  <c r="L29" i="10"/>
  <c r="L40" i="10"/>
  <c r="M40" i="10"/>
  <c r="N40" i="10" s="1"/>
  <c r="L12" i="10"/>
  <c r="M12" i="10"/>
  <c r="N12" i="10" s="1"/>
  <c r="M6" i="10"/>
  <c r="N6" i="10" s="1"/>
  <c r="M86" i="10"/>
  <c r="N86" i="10" s="1"/>
  <c r="L52" i="10"/>
  <c r="M52" i="10"/>
  <c r="N52" i="10" s="1"/>
  <c r="L47" i="10"/>
  <c r="M42" i="10"/>
  <c r="N42" i="10" s="1"/>
  <c r="L20" i="10"/>
  <c r="M20" i="10"/>
  <c r="N20" i="10" s="1"/>
  <c r="L105" i="10"/>
  <c r="L103" i="10"/>
  <c r="L88" i="10"/>
  <c r="L73" i="10"/>
  <c r="L71" i="10"/>
  <c r="L64" i="10"/>
  <c r="M64" i="10"/>
  <c r="N64" i="10" s="1"/>
  <c r="L59" i="10"/>
  <c r="L49" i="10"/>
  <c r="L32" i="10"/>
  <c r="M32" i="10"/>
  <c r="N32" i="10" s="1"/>
  <c r="L27" i="10"/>
  <c r="M14" i="10"/>
  <c r="N14" i="10" s="1"/>
  <c r="L11" i="10"/>
  <c r="L5" i="10"/>
  <c r="M66" i="10"/>
  <c r="N66" i="10" s="1"/>
  <c r="L44" i="10"/>
  <c r="M44" i="10"/>
  <c r="N44" i="10" s="1"/>
  <c r="M34" i="10"/>
  <c r="N34" i="10" s="1"/>
  <c r="L8" i="10"/>
  <c r="M8" i="10"/>
  <c r="N8" i="10" s="1"/>
  <c r="L79" i="10"/>
  <c r="L56" i="10"/>
  <c r="M56" i="10"/>
  <c r="N56" i="10" s="1"/>
  <c r="L51" i="10"/>
  <c r="L41" i="10"/>
  <c r="L24" i="10"/>
  <c r="M24" i="10"/>
  <c r="N24" i="10" s="1"/>
  <c r="L19" i="10"/>
  <c r="L13" i="10"/>
  <c r="L68" i="10"/>
  <c r="M68" i="10"/>
  <c r="N68" i="10" s="1"/>
  <c r="L36" i="10"/>
  <c r="M36" i="10"/>
  <c r="N36" i="10" s="1"/>
  <c r="L31" i="10"/>
  <c r="L16" i="10"/>
  <c r="M16" i="10"/>
  <c r="N16" i="10" s="1"/>
  <c r="M10" i="10"/>
  <c r="N10" i="10" s="1"/>
  <c r="L7" i="10"/>
  <c r="L48" i="10"/>
  <c r="M48" i="10"/>
  <c r="N48" i="10" s="1"/>
  <c r="L4" i="10"/>
  <c r="M4" i="10"/>
  <c r="N4" i="10" s="1"/>
  <c r="O121" i="10" l="1"/>
  <c r="M176" i="10"/>
  <c r="N176" i="10" s="1"/>
  <c r="M45" i="10"/>
  <c r="N45" i="10" s="1"/>
  <c r="O45" i="10" s="1"/>
  <c r="M95" i="10"/>
  <c r="N95" i="10" s="1"/>
  <c r="M211" i="10"/>
  <c r="N211" i="10" s="1"/>
  <c r="O211" i="10" s="1"/>
  <c r="M207" i="10"/>
  <c r="N207" i="10" s="1"/>
  <c r="O207" i="10" s="1"/>
  <c r="M160" i="10"/>
  <c r="N160" i="10" s="1"/>
  <c r="O160" i="10" s="1"/>
  <c r="M91" i="10"/>
  <c r="N91" i="10" s="1"/>
  <c r="O91" i="10" s="1"/>
  <c r="M199" i="10"/>
  <c r="N199" i="10" s="1"/>
  <c r="M208" i="10"/>
  <c r="N208" i="10" s="1"/>
  <c r="O208" i="10" s="1"/>
  <c r="M123" i="10"/>
  <c r="N123" i="10" s="1"/>
  <c r="O123" i="10" s="1"/>
  <c r="M39" i="10"/>
  <c r="N39" i="10" s="1"/>
  <c r="O39" i="10" s="1"/>
  <c r="M177" i="10"/>
  <c r="N177" i="10" s="1"/>
  <c r="O177" i="10" s="1"/>
  <c r="M233" i="10"/>
  <c r="N233" i="10" s="1"/>
  <c r="O233" i="10" s="1"/>
  <c r="M92" i="10"/>
  <c r="N92" i="10" s="1"/>
  <c r="O92" i="10" s="1"/>
  <c r="M23" i="10"/>
  <c r="N23" i="10" s="1"/>
  <c r="O23" i="10" s="1"/>
  <c r="M114" i="10"/>
  <c r="N114" i="10" s="1"/>
  <c r="O114" i="10" s="1"/>
  <c r="M202" i="10"/>
  <c r="N202" i="10" s="1"/>
  <c r="O202" i="10" s="1"/>
  <c r="M15" i="10"/>
  <c r="N15" i="10" s="1"/>
  <c r="O15" i="10" s="1"/>
  <c r="M194" i="10"/>
  <c r="N194" i="10" s="1"/>
  <c r="O194" i="10" s="1"/>
  <c r="M218" i="10"/>
  <c r="N218" i="10" s="1"/>
  <c r="O218" i="10" s="1"/>
  <c r="M240" i="10"/>
  <c r="N240" i="10" s="1"/>
  <c r="O240" i="10" s="1"/>
  <c r="M147" i="10"/>
  <c r="N147" i="10" s="1"/>
  <c r="O147" i="10" s="1"/>
  <c r="U58" i="10" s="1"/>
  <c r="L139" i="10"/>
  <c r="O139" i="10" s="1"/>
  <c r="O27" i="10"/>
  <c r="M183" i="10"/>
  <c r="N183" i="10" s="1"/>
  <c r="O183" i="10" s="1"/>
  <c r="M127" i="10"/>
  <c r="N127" i="10" s="1"/>
  <c r="O127" i="10" s="1"/>
  <c r="M131" i="10"/>
  <c r="N131" i="10" s="1"/>
  <c r="O131" i="10" s="1"/>
  <c r="M190" i="10"/>
  <c r="N190" i="10" s="1"/>
  <c r="O190" i="10" s="1"/>
  <c r="M74" i="10"/>
  <c r="N74" i="10" s="1"/>
  <c r="O74" i="10" s="1"/>
  <c r="M146" i="10"/>
  <c r="N146" i="10" s="1"/>
  <c r="O146" i="10" s="1"/>
  <c r="M191" i="10"/>
  <c r="N191" i="10" s="1"/>
  <c r="O191" i="10" s="1"/>
  <c r="M224" i="10"/>
  <c r="N224" i="10" s="1"/>
  <c r="O224" i="10" s="1"/>
  <c r="M142" i="10"/>
  <c r="N142" i="10" s="1"/>
  <c r="O142" i="10" s="1"/>
  <c r="L228" i="10"/>
  <c r="O228" i="10" s="1"/>
  <c r="O5" i="10"/>
  <c r="M206" i="10"/>
  <c r="N206" i="10" s="1"/>
  <c r="O206" i="10" s="1"/>
  <c r="M154" i="10"/>
  <c r="N154" i="10" s="1"/>
  <c r="O154" i="10" s="1"/>
  <c r="L151" i="10"/>
  <c r="O151" i="10" s="1"/>
  <c r="M170" i="10"/>
  <c r="N170" i="10" s="1"/>
  <c r="O170" i="10" s="1"/>
  <c r="M55" i="10"/>
  <c r="N55" i="10" s="1"/>
  <c r="O55" i="10" s="1"/>
  <c r="M193" i="10"/>
  <c r="N193" i="10" s="1"/>
  <c r="O193" i="10" s="1"/>
  <c r="M149" i="10"/>
  <c r="N149" i="10" s="1"/>
  <c r="O149" i="10" s="1"/>
  <c r="M57" i="10"/>
  <c r="N57" i="10" s="1"/>
  <c r="O57" i="10" s="1"/>
  <c r="M210" i="10"/>
  <c r="N210" i="10" s="1"/>
  <c r="O210" i="10" s="1"/>
  <c r="L159" i="10"/>
  <c r="O159" i="10" s="1"/>
  <c r="O19" i="10"/>
  <c r="M221" i="10"/>
  <c r="N221" i="10" s="1"/>
  <c r="O221" i="10" s="1"/>
  <c r="M156" i="10"/>
  <c r="N156" i="10" s="1"/>
  <c r="O156" i="10" s="1"/>
  <c r="M9" i="10"/>
  <c r="N9" i="10" s="1"/>
  <c r="O9" i="10" s="1"/>
  <c r="U45" i="10" s="1"/>
  <c r="M216" i="10"/>
  <c r="N216" i="10" s="1"/>
  <c r="O216" i="10" s="1"/>
  <c r="M116" i="10"/>
  <c r="N116" i="10" s="1"/>
  <c r="O116" i="10" s="1"/>
  <c r="M93" i="10"/>
  <c r="N93" i="10" s="1"/>
  <c r="O93" i="10" s="1"/>
  <c r="M83" i="10"/>
  <c r="N83" i="10" s="1"/>
  <c r="O83" i="10" s="1"/>
  <c r="M187" i="10"/>
  <c r="N187" i="10" s="1"/>
  <c r="O187" i="10" s="1"/>
  <c r="O144" i="10"/>
  <c r="N150" i="10"/>
  <c r="O150" i="10" s="1"/>
  <c r="N62" i="10"/>
  <c r="O62" i="10" s="1"/>
  <c r="O31" i="10"/>
  <c r="N122" i="10"/>
  <c r="O122" i="10" s="1"/>
  <c r="N230" i="10"/>
  <c r="O230" i="10" s="1"/>
  <c r="O49" i="10"/>
  <c r="U43" i="10" s="1"/>
  <c r="O166" i="10"/>
  <c r="O239" i="10"/>
  <c r="O155" i="10"/>
  <c r="O50" i="10"/>
  <c r="U42" i="10" s="1"/>
  <c r="O115" i="10"/>
  <c r="O162" i="10"/>
  <c r="O88" i="10"/>
  <c r="O38" i="10"/>
  <c r="O213" i="10"/>
  <c r="O145" i="10"/>
  <c r="O238" i="10"/>
  <c r="O66" i="10"/>
  <c r="O75" i="10"/>
  <c r="O102" i="10"/>
  <c r="U46" i="10" s="1"/>
  <c r="O108" i="10"/>
  <c r="O179" i="10"/>
  <c r="O232" i="10"/>
  <c r="O118" i="10"/>
  <c r="U50" i="10" s="1"/>
  <c r="O220" i="10"/>
  <c r="O215" i="10"/>
  <c r="O178" i="10"/>
  <c r="O6" i="10"/>
  <c r="O200" i="10"/>
  <c r="O106" i="10"/>
  <c r="O198" i="10"/>
  <c r="O175" i="10"/>
  <c r="O76" i="10"/>
  <c r="O181" i="10"/>
  <c r="O126" i="10"/>
  <c r="O84" i="10"/>
  <c r="O182" i="10"/>
  <c r="O222" i="10"/>
  <c r="O10" i="10"/>
  <c r="U44" i="10" s="1"/>
  <c r="O42" i="10"/>
  <c r="O217" i="10"/>
  <c r="O214" i="10"/>
  <c r="O223" i="10"/>
  <c r="O129" i="10"/>
  <c r="O80" i="10"/>
  <c r="O22" i="10"/>
  <c r="O130" i="10"/>
  <c r="O112" i="10"/>
  <c r="O82" i="10"/>
  <c r="U54" i="10" s="1"/>
  <c r="O196" i="10"/>
  <c r="O14" i="10"/>
  <c r="U40" i="10" s="1"/>
  <c r="O163" i="10"/>
  <c r="O237" i="10"/>
  <c r="O133" i="10"/>
  <c r="O134" i="10"/>
  <c r="O18" i="10"/>
  <c r="O135" i="10"/>
  <c r="O67" i="10"/>
  <c r="O229" i="10"/>
  <c r="O169" i="10"/>
  <c r="O226" i="10"/>
  <c r="O78" i="10"/>
  <c r="O137" i="10"/>
  <c r="O46" i="10"/>
  <c r="O138" i="10"/>
  <c r="U52" i="10" s="1"/>
  <c r="O209" i="10"/>
  <c r="O180" i="10"/>
  <c r="O107" i="10"/>
  <c r="O34" i="10"/>
  <c r="O201" i="10"/>
  <c r="O172" i="10"/>
  <c r="U57" i="10" s="1"/>
  <c r="O110" i="10"/>
  <c r="O227" i="10"/>
  <c r="O63" i="10"/>
  <c r="U49" i="10" s="1"/>
  <c r="O97" i="10"/>
  <c r="O35" i="10"/>
  <c r="O90" i="10"/>
  <c r="O17" i="10"/>
  <c r="O174" i="10"/>
  <c r="O186" i="10"/>
  <c r="O141" i="10"/>
  <c r="O192" i="10"/>
  <c r="O86" i="10"/>
  <c r="O85" i="10"/>
  <c r="O143" i="10"/>
  <c r="O188" i="10"/>
  <c r="O242" i="10"/>
  <c r="O99" i="10"/>
  <c r="O54" i="10"/>
  <c r="O176" i="10"/>
  <c r="O204" i="10"/>
  <c r="O95" i="10"/>
  <c r="O195" i="10"/>
  <c r="O234" i="10"/>
  <c r="O199" i="10"/>
  <c r="O171" i="10"/>
  <c r="O100" i="10"/>
  <c r="O13" i="10"/>
  <c r="U41" i="10" s="1"/>
  <c r="O47" i="10"/>
  <c r="O140" i="10"/>
  <c r="O65" i="10"/>
  <c r="O109" i="10"/>
  <c r="U51" i="10" s="1"/>
  <c r="O25" i="10"/>
  <c r="O37" i="10"/>
  <c r="O98" i="10"/>
  <c r="O157" i="10"/>
  <c r="O41" i="10"/>
  <c r="O105" i="10"/>
  <c r="O7" i="10"/>
  <c r="O11" i="10"/>
  <c r="O136" i="10"/>
  <c r="O117" i="10"/>
  <c r="O71" i="10"/>
  <c r="O111" i="10"/>
  <c r="O77" i="10"/>
  <c r="O73" i="10"/>
  <c r="O148" i="10"/>
  <c r="U59" i="10" s="1"/>
  <c r="O203" i="10"/>
  <c r="O103" i="10"/>
  <c r="U47" i="10" s="1"/>
  <c r="O124" i="10"/>
  <c r="O125" i="10"/>
  <c r="O128" i="10"/>
  <c r="O4" i="10"/>
  <c r="O43" i="10"/>
  <c r="O96" i="10"/>
  <c r="O51" i="10"/>
  <c r="O197" i="10"/>
  <c r="O185" i="10"/>
  <c r="O59" i="10"/>
  <c r="O60" i="10"/>
  <c r="O79" i="10"/>
  <c r="O61" i="10"/>
  <c r="U48" i="10" s="1"/>
  <c r="O8" i="10"/>
  <c r="O161" i="10"/>
  <c r="O104" i="10"/>
  <c r="O168" i="10"/>
  <c r="O132" i="10"/>
  <c r="O36" i="10"/>
  <c r="O32" i="10"/>
  <c r="O52" i="10"/>
  <c r="O48" i="10"/>
  <c r="O44" i="10"/>
  <c r="O29" i="10"/>
  <c r="O72" i="10"/>
  <c r="O235" i="10"/>
  <c r="O225" i="10"/>
  <c r="O231" i="10"/>
  <c r="O64" i="10"/>
  <c r="O152" i="10"/>
  <c r="O94" i="10"/>
  <c r="O219" i="10"/>
  <c r="O167" i="10"/>
  <c r="O205" i="10"/>
  <c r="O68" i="10"/>
  <c r="O56" i="10"/>
  <c r="O12" i="10"/>
  <c r="O28" i="10"/>
  <c r="O53" i="10"/>
  <c r="O33" i="10"/>
  <c r="O16" i="10"/>
  <c r="O184" i="10"/>
  <c r="O158" i="10"/>
  <c r="O20" i="10"/>
  <c r="O40" i="10"/>
  <c r="O70" i="10"/>
  <c r="O120" i="10"/>
  <c r="O189" i="10"/>
  <c r="O241" i="10"/>
  <c r="O24" i="10"/>
  <c r="O58" i="10"/>
  <c r="O81" i="10"/>
  <c r="U55" i="10" s="1"/>
  <c r="O119" i="10"/>
  <c r="O87" i="10"/>
  <c r="O89" i="10"/>
  <c r="O113" i="10"/>
  <c r="O164" i="10"/>
  <c r="O173" i="10"/>
  <c r="U56" i="10" s="1"/>
  <c r="O69" i="10"/>
  <c r="O21" i="10"/>
  <c r="O26" i="10"/>
  <c r="O165" i="10"/>
  <c r="O101" i="10"/>
  <c r="O3" i="10"/>
  <c r="U60" i="10" l="1"/>
  <c r="U61" i="10" s="1"/>
  <c r="D27" i="16" s="1"/>
  <c r="V7" i="10"/>
  <c r="V8" i="10"/>
  <c r="D37" i="35" l="1"/>
  <c r="I37" i="35" s="1"/>
  <c r="F42" i="35" s="1"/>
  <c r="D32" i="16"/>
  <c r="D56" i="7"/>
  <c r="E56" i="7" s="1"/>
  <c r="D57" i="7"/>
  <c r="E57" i="7" s="1"/>
  <c r="D55" i="7"/>
  <c r="D54" i="7"/>
  <c r="E54" i="7" s="1"/>
  <c r="D53" i="7"/>
  <c r="E53" i="7" s="1"/>
  <c r="D52" i="7"/>
  <c r="E52" i="7" s="1"/>
  <c r="D51" i="7"/>
  <c r="D50" i="7"/>
  <c r="E50" i="7" s="1"/>
  <c r="D49" i="7"/>
  <c r="E49" i="7" s="1"/>
  <c r="D48" i="7"/>
  <c r="D42" i="35" l="1"/>
  <c r="D44" i="35" s="1"/>
  <c r="B2" i="39" s="1"/>
  <c r="F44" i="35"/>
  <c r="B4" i="39" s="1"/>
  <c r="D48" i="16"/>
  <c r="D40" i="16"/>
  <c r="D51" i="16"/>
  <c r="D43" i="16"/>
  <c r="D46" i="16"/>
  <c r="D49" i="16"/>
  <c r="D41" i="16"/>
  <c r="D44" i="16"/>
  <c r="D47" i="16"/>
  <c r="D39" i="16"/>
  <c r="D52" i="16"/>
  <c r="D50" i="16"/>
  <c r="D42" i="16"/>
  <c r="D37" i="16"/>
  <c r="D38" i="16"/>
  <c r="D45" i="16"/>
  <c r="E51" i="7"/>
  <c r="D40" i="7"/>
  <c r="D39" i="7"/>
  <c r="E48" i="7"/>
  <c r="E39" i="7" s="1"/>
  <c r="E40" i="7"/>
  <c r="D41" i="7"/>
  <c r="E55" i="7"/>
  <c r="E41" i="7" s="1"/>
  <c r="E24" i="7"/>
  <c r="E23" i="7"/>
  <c r="D13" i="7"/>
  <c r="E25" i="7" l="1"/>
  <c r="E26" i="7"/>
  <c r="D12" i="7"/>
  <c r="D11" i="7"/>
  <c r="D14" i="7" s="1"/>
  <c r="E12" i="7" l="1"/>
  <c r="E14" i="7" s="1"/>
  <c r="S3" i="14" l="1"/>
  <c r="M13" i="30" l="1"/>
  <c r="O27" i="30" s="1"/>
  <c r="O28" i="30" s="1"/>
  <c r="I26"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tc={CD5CD57E-1D02-4983-BE40-AE4064819622}</author>
    <author>tc={0F1E666A-4ECB-4D12-AC41-44039EBAFC6C}</author>
  </authors>
  <commentList>
    <comment ref="L9" authorId="0" shapeId="0" xr:uid="{CD5CD57E-1D02-4983-BE40-AE4064819622}">
      <text>
        <t>[Threaded comment]
Your version of Excel allows you to read this threaded comment; however, any edits to it will get removed if the file is opened in a newer version of Excel. Learn more: https://go.microsoft.com/fwlink/?linkid=870924
Comment:
    Travel model 2 has an all streets network. Export and repeat calculation. Subtract out freeways and other facilities that are not local streets. Could do share of lane miles instead of length. Could be between 80 and 99%</t>
      </text>
    </comment>
    <comment ref="E48" authorId="1" shapeId="0" xr:uid="{0F1E666A-4ECB-4D12-AC41-44039EBAFC6C}">
      <text>
        <t>[Threaded comment]
Your version of Excel allows you to read this threaded comment; however, any edits to it will get removed if the file is opened in a newer version of Excel. Learn more: https://go.microsoft.com/fwlink/?linkid=870924
Comment:
    Most of the articles are about regressive taxes and cite percentage of income or 'effective taxes paid'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tc={B61CB997-3B25-4B2E-9658-EE1675D1208E}</author>
  </authors>
  <commentList>
    <comment ref="D15" authorId="0" shapeId="0" xr:uid="{B61CB997-3B25-4B2E-9658-EE1675D1208E}">
      <text>
        <t>[Threaded comment]
Your version of Excel allows you to read this threaded comment; however, any edits to it will get removed if the file is opened in a newer version of Excel. Learn more: https://go.microsoft.com/fwlink/?linkid=870924
Comment:
    Should the revenue be grouped since the costs are grouped? (generalized)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tc={E74E243B-7654-4F6A-9B4C-7CA1F2C5E7E9}</author>
  </authors>
  <commentList>
    <comment ref="C2" authorId="0" shapeId="0" xr:uid="{E74E243B-7654-4F6A-9B4C-7CA1F2C5E7E9}">
      <text>
        <t>[Threaded comment]
Your version of Excel allows you to read this threaded comment; however, any edits to it will get removed if the file is opened in a newer version of Excel. Learn more: https://go.microsoft.com/fwlink/?linkid=870924
Comment:
    Should this really be an average?</t>
      </text>
    </comment>
  </commentList>
</comments>
</file>

<file path=xl/sharedStrings.xml><?xml version="1.0" encoding="utf-8"?>
<sst xmlns="http://schemas.openxmlformats.org/spreadsheetml/2006/main" count="11630" uniqueCount="2674">
  <si>
    <t>Urban Greening</t>
  </si>
  <si>
    <t>Express Bus</t>
  </si>
  <si>
    <t>Valley Link</t>
  </si>
  <si>
    <t>Name</t>
  </si>
  <si>
    <t>San Francisco</t>
  </si>
  <si>
    <t>SMART</t>
  </si>
  <si>
    <t>Caltrain</t>
  </si>
  <si>
    <t>SF</t>
  </si>
  <si>
    <t>ACE</t>
  </si>
  <si>
    <t>https://www.planbayarea.org/sites/default/files/documents/Plan_Bay_Area_2050_Technical_Assumptions_Report_October_2021.pdf</t>
  </si>
  <si>
    <t>Current Headway</t>
  </si>
  <si>
    <t>New headway</t>
  </si>
  <si>
    <t>Buses Required</t>
  </si>
  <si>
    <t>Round Trip Cycle Time</t>
  </si>
  <si>
    <t>Bus Cost</t>
  </si>
  <si>
    <t>Weekday hours</t>
  </si>
  <si>
    <t>Weekend hours</t>
  </si>
  <si>
    <t>Total week hours</t>
  </si>
  <si>
    <t>Weeks</t>
  </si>
  <si>
    <t>Years</t>
  </si>
  <si>
    <t>O&amp;M cost per hour</t>
  </si>
  <si>
    <t>https://www.transit.dot.gov/sites/fta.dot.gov/files/transit_agency_profile_doc/2017/90013.pdf</t>
  </si>
  <si>
    <t>Bus spares</t>
  </si>
  <si>
    <t>Cap Cost $M</t>
  </si>
  <si>
    <t>Annual O&amp;M cost $M</t>
  </si>
  <si>
    <t>O&amp;M 15 year $M</t>
  </si>
  <si>
    <t>Total</t>
  </si>
  <si>
    <t>Local Bus</t>
  </si>
  <si>
    <t>How many routes with $B:</t>
  </si>
  <si>
    <t>Boosts</t>
  </si>
  <si>
    <t>New</t>
  </si>
  <si>
    <t>All Lane Tolling</t>
  </si>
  <si>
    <t>Regional Measure</t>
  </si>
  <si>
    <t>Transit First</t>
  </si>
  <si>
    <t>Trunkline Boost</t>
  </si>
  <si>
    <t>Carpool</t>
  </si>
  <si>
    <t>Local Street</t>
  </si>
  <si>
    <t>Transit Double Down</t>
  </si>
  <si>
    <t>New Service</t>
  </si>
  <si>
    <t>Extended Hours</t>
  </si>
  <si>
    <t>Seamless</t>
  </si>
  <si>
    <t>Secondary</t>
  </si>
  <si>
    <t>Toll Discounts 50% Disabled</t>
  </si>
  <si>
    <t>Transit Fare 25% VLI</t>
  </si>
  <si>
    <t>Highway Ped Crossing</t>
  </si>
  <si>
    <t>Capital costs (stations, yards)</t>
  </si>
  <si>
    <t>$M</t>
  </si>
  <si>
    <t>For one line with 75 min round trip time</t>
  </si>
  <si>
    <t>Buses ($1M each)</t>
  </si>
  <si>
    <t>Operating Cost</t>
  </si>
  <si>
    <t>Pathway 1a</t>
  </si>
  <si>
    <t>Cost factor</t>
  </si>
  <si>
    <t>per new line</t>
  </si>
  <si>
    <t>per line</t>
  </si>
  <si>
    <t>Local Transit</t>
  </si>
  <si>
    <t>per mile</t>
  </si>
  <si>
    <t>Result</t>
  </si>
  <si>
    <t>Local Transit Boost</t>
  </si>
  <si>
    <t>Cost $M</t>
  </si>
  <si>
    <t>Investment $B</t>
  </si>
  <si>
    <t>miles</t>
  </si>
  <si>
    <t>routes</t>
  </si>
  <si>
    <t>new routes</t>
  </si>
  <si>
    <t>Total evening hours</t>
  </si>
  <si>
    <t>Cost Hard Code $M</t>
  </si>
  <si>
    <t>Local Street Improvements</t>
  </si>
  <si>
    <t>BRT is $20-30M per mile for East Bay BRT, San Pablo BRT</t>
  </si>
  <si>
    <t>Express Lane conversion cost per mile is $4M per mile</t>
  </si>
  <si>
    <t>per crossing</t>
  </si>
  <si>
    <t>new crossings</t>
  </si>
  <si>
    <t>per acre</t>
  </si>
  <si>
    <t>cost of new community park and maintenance</t>
  </si>
  <si>
    <t>https://mtcdrive.box.com/s/ykajoky5ivgytog0fvq82jth9s3y90wn</t>
  </si>
  <si>
    <t>acres of parks</t>
  </si>
  <si>
    <t>50% Q1 discount for 2035-2050 is $8B</t>
  </si>
  <si>
    <t>per Q1 100% discount</t>
  </si>
  <si>
    <t>discount for Q1</t>
  </si>
  <si>
    <t>Toll Discounts 50% VLI</t>
  </si>
  <si>
    <t>Toll Caps/Rebates</t>
  </si>
  <si>
    <t>Toll Credits Frequent Transit Riders</t>
  </si>
  <si>
    <t>Transit Fare 50% VLI LI</t>
  </si>
  <si>
    <t>50% Q1 Q2 discount for 2035-2050 all lane tolling is $3B</t>
  </si>
  <si>
    <t>A-B Link</t>
  </si>
  <si>
    <t xml:space="preserve">       a</t>
  </si>
  <si>
    <t xml:space="preserve">       b</t>
  </si>
  <si>
    <t>distance</t>
  </si>
  <si>
    <t xml:space="preserve">     fft</t>
  </si>
  <si>
    <t xml:space="preserve">  ctimEA</t>
  </si>
  <si>
    <t xml:space="preserve">  ctimAM</t>
  </si>
  <si>
    <t xml:space="preserve">  ctimMD</t>
  </si>
  <si>
    <t xml:space="preserve">  ctimPM</t>
  </si>
  <si>
    <t xml:space="preserve">  ctimEV</t>
  </si>
  <si>
    <t>10329-10330</t>
  </si>
  <si>
    <t>10330-10331</t>
  </si>
  <si>
    <t>10331-1987</t>
  </si>
  <si>
    <t>10389-9865</t>
  </si>
  <si>
    <t>10390-10389</t>
  </si>
  <si>
    <t>11535-1931</t>
  </si>
  <si>
    <t>11535-2310</t>
  </si>
  <si>
    <t>11544-2408</t>
  </si>
  <si>
    <t>11544-2414</t>
  </si>
  <si>
    <t>11562-11564</t>
  </si>
  <si>
    <t>11564-11562</t>
  </si>
  <si>
    <t>11564-2272</t>
  </si>
  <si>
    <t>12020-3744</t>
  </si>
  <si>
    <t>12020-3752</t>
  </si>
  <si>
    <t>12022-3787</t>
  </si>
  <si>
    <t>12037-3927</t>
  </si>
  <si>
    <t>12037-3930</t>
  </si>
  <si>
    <t>12195-3241</t>
  </si>
  <si>
    <t>12195-3243</t>
  </si>
  <si>
    <t>12224-3975</t>
  </si>
  <si>
    <t>12228-12230</t>
  </si>
  <si>
    <t>12253-8333</t>
  </si>
  <si>
    <t>12253-8388</t>
  </si>
  <si>
    <t>13009-6352</t>
  </si>
  <si>
    <t>13044-6387</t>
  </si>
  <si>
    <t>13044-6390</t>
  </si>
  <si>
    <t>1638-3535</t>
  </si>
  <si>
    <t>1642-1661</t>
  </si>
  <si>
    <t>1648-1809</t>
  </si>
  <si>
    <t>1661-1665</t>
  </si>
  <si>
    <t>1663-1648</t>
  </si>
  <si>
    <t>1665-1816</t>
  </si>
  <si>
    <t>1722-1734</t>
  </si>
  <si>
    <t>1732-1734</t>
  </si>
  <si>
    <t>1732-1744</t>
  </si>
  <si>
    <t>1734-1722</t>
  </si>
  <si>
    <t>1734-1732</t>
  </si>
  <si>
    <t>1734-1789</t>
  </si>
  <si>
    <t>1743-1744</t>
  </si>
  <si>
    <t>1744-1732</t>
  </si>
  <si>
    <t>1744-1743</t>
  </si>
  <si>
    <t>1744-1776</t>
  </si>
  <si>
    <t>1776-1744</t>
  </si>
  <si>
    <t>1776-1777</t>
  </si>
  <si>
    <t>1777-1776</t>
  </si>
  <si>
    <t>1777-1789</t>
  </si>
  <si>
    <t>1789-1734</t>
  </si>
  <si>
    <t>1789-1777</t>
  </si>
  <si>
    <t>1809-1638</t>
  </si>
  <si>
    <t>1815-1817</t>
  </si>
  <si>
    <t>1816-1815</t>
  </si>
  <si>
    <t>1817-1663</t>
  </si>
  <si>
    <t>1928-1975</t>
  </si>
  <si>
    <t>1931-11535</t>
  </si>
  <si>
    <t>1931-2311</t>
  </si>
  <si>
    <t>1970-1957</t>
  </si>
  <si>
    <t>1975-1928</t>
  </si>
  <si>
    <t>1975-1970</t>
  </si>
  <si>
    <t>1976-8141</t>
  </si>
  <si>
    <t>1981-1976</t>
  </si>
  <si>
    <t>1985-10329</t>
  </si>
  <si>
    <t>1987-8134</t>
  </si>
  <si>
    <t>1998-8056</t>
  </si>
  <si>
    <t>20032-8336</t>
  </si>
  <si>
    <t>2004-8050</t>
  </si>
  <si>
    <t>2005-2004</t>
  </si>
  <si>
    <t>2272-11564</t>
  </si>
  <si>
    <t>2272-2311</t>
  </si>
  <si>
    <t>2305-2310</t>
  </si>
  <si>
    <t>2305-2395</t>
  </si>
  <si>
    <t>2310-11535</t>
  </si>
  <si>
    <t>2310-2305</t>
  </si>
  <si>
    <t>2311-1931</t>
  </si>
  <si>
    <t>2311-2272</t>
  </si>
  <si>
    <t>2334-2401</t>
  </si>
  <si>
    <t>2334-2407</t>
  </si>
  <si>
    <t>2395-2305</t>
  </si>
  <si>
    <t>2395-2401</t>
  </si>
  <si>
    <t>2401-2334</t>
  </si>
  <si>
    <t>2401-2395</t>
  </si>
  <si>
    <t>2407-2334</t>
  </si>
  <si>
    <t>2407-2412</t>
  </si>
  <si>
    <t>2408-11544</t>
  </si>
  <si>
    <t>2408-2412</t>
  </si>
  <si>
    <t>2412-2407</t>
  </si>
  <si>
    <t>2412-2408</t>
  </si>
  <si>
    <t>2414-11544</t>
  </si>
  <si>
    <t>2414-2427</t>
  </si>
  <si>
    <t>2427-2414</t>
  </si>
  <si>
    <t>2427-2430</t>
  </si>
  <si>
    <t>2430-2427</t>
  </si>
  <si>
    <t>2465-2483</t>
  </si>
  <si>
    <t>2482-2497</t>
  </si>
  <si>
    <t>2483-8977</t>
  </si>
  <si>
    <t>2492-2493</t>
  </si>
  <si>
    <t>2493-2536</t>
  </si>
  <si>
    <t>2498-2748</t>
  </si>
  <si>
    <t>2509-20020</t>
  </si>
  <si>
    <t>2514-20019</t>
  </si>
  <si>
    <t>2535-2619</t>
  </si>
  <si>
    <t>2536-2535</t>
  </si>
  <si>
    <t>2568-2753</t>
  </si>
  <si>
    <t>2568-2798</t>
  </si>
  <si>
    <t>2600-2514</t>
  </si>
  <si>
    <t>2601-10387</t>
  </si>
  <si>
    <t>2604-2509</t>
  </si>
  <si>
    <t>2608-2631</t>
  </si>
  <si>
    <t>2631-8993</t>
  </si>
  <si>
    <t>2632-2635</t>
  </si>
  <si>
    <t>2635-2608</t>
  </si>
  <si>
    <t>2635-2639</t>
  </si>
  <si>
    <t>2639-2635</t>
  </si>
  <si>
    <t>2639-2640</t>
  </si>
  <si>
    <t>2640-2639</t>
  </si>
  <si>
    <t>2640-2768</t>
  </si>
  <si>
    <t>2642-2643</t>
  </si>
  <si>
    <t>2642-2768</t>
  </si>
  <si>
    <t>2643-2642</t>
  </si>
  <si>
    <t>2741-2828</t>
  </si>
  <si>
    <t>2741-2843</t>
  </si>
  <si>
    <t>2742-2862</t>
  </si>
  <si>
    <t>2742-2863</t>
  </si>
  <si>
    <t>2748-2741</t>
  </si>
  <si>
    <t>2753-2568</t>
  </si>
  <si>
    <t>2753-2754</t>
  </si>
  <si>
    <t>2754-2753</t>
  </si>
  <si>
    <t>2754-2862</t>
  </si>
  <si>
    <t>2766-8995</t>
  </si>
  <si>
    <t>2767-10033</t>
  </si>
  <si>
    <t>2768-2640</t>
  </si>
  <si>
    <t>2768-2642</t>
  </si>
  <si>
    <t>2779-9861</t>
  </si>
  <si>
    <t>2780-2891</t>
  </si>
  <si>
    <t>2787-2789</t>
  </si>
  <si>
    <t>2789-2800</t>
  </si>
  <si>
    <t>2798-10390</t>
  </si>
  <si>
    <t>2800-2801</t>
  </si>
  <si>
    <t>2801-2568</t>
  </si>
  <si>
    <t>2828-2780</t>
  </si>
  <si>
    <t>2862-2742</t>
  </si>
  <si>
    <t>2862-2754</t>
  </si>
  <si>
    <t>2863-2742</t>
  </si>
  <si>
    <t>2863-2864</t>
  </si>
  <si>
    <t>2864-2863</t>
  </si>
  <si>
    <t>2891-2879</t>
  </si>
  <si>
    <t>2931-3724</t>
  </si>
  <si>
    <t>3222-3646</t>
  </si>
  <si>
    <t>3222-3647</t>
  </si>
  <si>
    <t>3223-3647</t>
  </si>
  <si>
    <t>3223-3648</t>
  </si>
  <si>
    <t>3235-3239</t>
  </si>
  <si>
    <t>3238-3239</t>
  </si>
  <si>
    <t>3238-3241</t>
  </si>
  <si>
    <t>3239-3235</t>
  </si>
  <si>
    <t>3239-3238</t>
  </si>
  <si>
    <t>3241-12195</t>
  </si>
  <si>
    <t>3241-3238</t>
  </si>
  <si>
    <t>3243-12195</t>
  </si>
  <si>
    <t>3243-3248</t>
  </si>
  <si>
    <t>3248-3243</t>
  </si>
  <si>
    <t>3535-8051</t>
  </si>
  <si>
    <t>3646-3222</t>
  </si>
  <si>
    <t>3646-3655</t>
  </si>
  <si>
    <t>3647-3222</t>
  </si>
  <si>
    <t>3647-3223</t>
  </si>
  <si>
    <t>3648-3223</t>
  </si>
  <si>
    <t>3651-3654</t>
  </si>
  <si>
    <t>3654-3660</t>
  </si>
  <si>
    <t>3655-20447</t>
  </si>
  <si>
    <t>3660-3646</t>
  </si>
  <si>
    <t>3720-3724</t>
  </si>
  <si>
    <t>3720-3738</t>
  </si>
  <si>
    <t>3724-2931</t>
  </si>
  <si>
    <t>3724-3720</t>
  </si>
  <si>
    <t>3738-3720</t>
  </si>
  <si>
    <t>3738-3755</t>
  </si>
  <si>
    <t>3744-12020</t>
  </si>
  <si>
    <t>3744-3886</t>
  </si>
  <si>
    <t>3752-12020</t>
  </si>
  <si>
    <t>3752-3755</t>
  </si>
  <si>
    <t>3753-8753</t>
  </si>
  <si>
    <t>3755-3738</t>
  </si>
  <si>
    <t>3755-3752</t>
  </si>
  <si>
    <t>3764-3927</t>
  </si>
  <si>
    <t>3764-3928</t>
  </si>
  <si>
    <t>3785-3786</t>
  </si>
  <si>
    <t>3786-12022</t>
  </si>
  <si>
    <t>3787-3753</t>
  </si>
  <si>
    <t>38788-38789</t>
  </si>
  <si>
    <t>38789-5962</t>
  </si>
  <si>
    <t>3886-3744</t>
  </si>
  <si>
    <t>3904-3905</t>
  </si>
  <si>
    <t>3905-20242</t>
  </si>
  <si>
    <t>3927-12037</t>
  </si>
  <si>
    <t>3927-3764</t>
  </si>
  <si>
    <t>3928-3764</t>
  </si>
  <si>
    <t>3929-3930</t>
  </si>
  <si>
    <t>3930-12037</t>
  </si>
  <si>
    <t>3930-3904</t>
  </si>
  <si>
    <t>3975-12224</t>
  </si>
  <si>
    <t>3975-3976</t>
  </si>
  <si>
    <t>3976-9477</t>
  </si>
  <si>
    <t>3993-12228</t>
  </si>
  <si>
    <t>3993-3975</t>
  </si>
  <si>
    <t>3994-3993</t>
  </si>
  <si>
    <t>4371-5786</t>
  </si>
  <si>
    <t>4952-4955</t>
  </si>
  <si>
    <t>4954-5172</t>
  </si>
  <si>
    <t>4955-4954</t>
  </si>
  <si>
    <t>4970-4978</t>
  </si>
  <si>
    <t>4978-4952</t>
  </si>
  <si>
    <t>5706-5763</t>
  </si>
  <si>
    <t>5706-5784</t>
  </si>
  <si>
    <t>5763-5706</t>
  </si>
  <si>
    <t>5763-5792</t>
  </si>
  <si>
    <t>5784-5706</t>
  </si>
  <si>
    <t>5784-5786</t>
  </si>
  <si>
    <t>5786-5784</t>
  </si>
  <si>
    <t>5791-5763</t>
  </si>
  <si>
    <t>5931-5962</t>
  </si>
  <si>
    <t>5949-5931</t>
  </si>
  <si>
    <t>5962-20084</t>
  </si>
  <si>
    <t>6014-6162</t>
  </si>
  <si>
    <t>6116-6194</t>
  </si>
  <si>
    <t>6147-6116</t>
  </si>
  <si>
    <t>6161-6014</t>
  </si>
  <si>
    <t>6162-9721</t>
  </si>
  <si>
    <t>6178-9592</t>
  </si>
  <si>
    <t>6179-6183</t>
  </si>
  <si>
    <t>6183-6178</t>
  </si>
  <si>
    <t>6194-9588</t>
  </si>
  <si>
    <t>6320-9600</t>
  </si>
  <si>
    <t>6321-6324</t>
  </si>
  <si>
    <t>6321-6325</t>
  </si>
  <si>
    <t>6323-9713</t>
  </si>
  <si>
    <t>6324-6320</t>
  </si>
  <si>
    <t>6324-6334</t>
  </si>
  <si>
    <t>6325-6323</t>
  </si>
  <si>
    <t>6334-6324</t>
  </si>
  <si>
    <t>6341-6324</t>
  </si>
  <si>
    <t>6346-6342</t>
  </si>
  <si>
    <t>6352-13009</t>
  </si>
  <si>
    <t>6352-6361</t>
  </si>
  <si>
    <t>6356-6357</t>
  </si>
  <si>
    <t>6360-9717</t>
  </si>
  <si>
    <t>6361-6352</t>
  </si>
  <si>
    <t>6361-6360</t>
  </si>
  <si>
    <t>6361-6387</t>
  </si>
  <si>
    <t>6362-6361</t>
  </si>
  <si>
    <t>6374-9596</t>
  </si>
  <si>
    <t>6387-13044</t>
  </si>
  <si>
    <t>6387-6361</t>
  </si>
  <si>
    <t>6387-6385</t>
  </si>
  <si>
    <t>6388-6387</t>
  </si>
  <si>
    <t>6390-13044</t>
  </si>
  <si>
    <t>6405-6536</t>
  </si>
  <si>
    <t>6405-6540</t>
  </si>
  <si>
    <t>6410-6413</t>
  </si>
  <si>
    <t>6410-6416</t>
  </si>
  <si>
    <t>6411-6416</t>
  </si>
  <si>
    <t>6413-6410</t>
  </si>
  <si>
    <t>6413-6536</t>
  </si>
  <si>
    <t>6416-6410</t>
  </si>
  <si>
    <t>6416-6411</t>
  </si>
  <si>
    <t>6518-6553</t>
  </si>
  <si>
    <t>6528-6539</t>
  </si>
  <si>
    <t>6536-6405</t>
  </si>
  <si>
    <t>6536-6413</t>
  </si>
  <si>
    <t>6538-6550</t>
  </si>
  <si>
    <t>6539-9707</t>
  </si>
  <si>
    <t>6540-9605</t>
  </si>
  <si>
    <t>6541-6405</t>
  </si>
  <si>
    <t>6550-6561</t>
  </si>
  <si>
    <t>6553-9703</t>
  </si>
  <si>
    <t>6554-6518</t>
  </si>
  <si>
    <t>6561-9607</t>
  </si>
  <si>
    <t>6562-6528</t>
  </si>
  <si>
    <t>6569-9702</t>
  </si>
  <si>
    <t>8050-1998</t>
  </si>
  <si>
    <t>8051-2005</t>
  </si>
  <si>
    <t>8056-1985</t>
  </si>
  <si>
    <t>8134-8135</t>
  </si>
  <si>
    <t>8135-1981</t>
  </si>
  <si>
    <t>8141-1975</t>
  </si>
  <si>
    <t>8170-20065</t>
  </si>
  <si>
    <t>8333-12253</t>
  </si>
  <si>
    <t>8333-8170</t>
  </si>
  <si>
    <t>8335-8333</t>
  </si>
  <si>
    <t>8336-8335</t>
  </si>
  <si>
    <t>8388-12253</t>
  </si>
  <si>
    <t>8753-3752</t>
  </si>
  <si>
    <t>8976-2482</t>
  </si>
  <si>
    <t>8992-2632</t>
  </si>
  <si>
    <t>9188-3929</t>
  </si>
  <si>
    <t>9273-5791</t>
  </si>
  <si>
    <t>9525-3994</t>
  </si>
  <si>
    <t>9589-6161</t>
  </si>
  <si>
    <t>9593-6388</t>
  </si>
  <si>
    <t>9599-6341</t>
  </si>
  <si>
    <t>9606-6538</t>
  </si>
  <si>
    <t>9610-6554</t>
  </si>
  <si>
    <t>9706-6562</t>
  </si>
  <si>
    <t>9708-6541</t>
  </si>
  <si>
    <t>9712-6321</t>
  </si>
  <si>
    <t>9714-6343</t>
  </si>
  <si>
    <t>9716-6362</t>
  </si>
  <si>
    <t>9718-6179</t>
  </si>
  <si>
    <t>9724-6147</t>
  </si>
  <si>
    <t>9725-6567</t>
  </si>
  <si>
    <t>9796-5792</t>
  </si>
  <si>
    <t>9872-5949</t>
  </si>
  <si>
    <t>Total Distance</t>
  </si>
  <si>
    <t>EV_headway=15</t>
  </si>
  <si>
    <t>name</t>
  </si>
  <si>
    <t>oneway</t>
  </si>
  <si>
    <t>mode</t>
  </si>
  <si>
    <t>dist</t>
  </si>
  <si>
    <t>time</t>
  </si>
  <si>
    <t>orig_freq_EV</t>
  </si>
  <si>
    <t>updated_by_project</t>
  </si>
  <si>
    <t>new_freq_EV</t>
  </si>
  <si>
    <t>80_KXNB</t>
  </si>
  <si>
    <t>80_KXSB</t>
  </si>
  <si>
    <t>80_11SB</t>
  </si>
  <si>
    <t>80_11NB</t>
  </si>
  <si>
    <t>80_12SB</t>
  </si>
  <si>
    <t>80_12NB</t>
  </si>
  <si>
    <t>80_2SB</t>
  </si>
  <si>
    <t>80_2NB</t>
  </si>
  <si>
    <t>80_3NB</t>
  </si>
  <si>
    <t>80_3SB</t>
  </si>
  <si>
    <t>80_6SB</t>
  </si>
  <si>
    <t>80_6NB</t>
  </si>
  <si>
    <t>80_8SB</t>
  </si>
  <si>
    <t>80_8NB</t>
  </si>
  <si>
    <t>81_101VTANB</t>
  </si>
  <si>
    <t>81_101VTASB</t>
  </si>
  <si>
    <t>81_102VTANB</t>
  </si>
  <si>
    <t>81_102VTASB</t>
  </si>
  <si>
    <t>81_103VTAWB</t>
  </si>
  <si>
    <t>81_103VTAEB</t>
  </si>
  <si>
    <t>81_104VTAEB</t>
  </si>
  <si>
    <t>81_104VTAWB</t>
  </si>
  <si>
    <t>81_120VTANBA</t>
  </si>
  <si>
    <t>81_120VTASBA</t>
  </si>
  <si>
    <t>81_120VTANB</t>
  </si>
  <si>
    <t>81_120VTASB</t>
  </si>
  <si>
    <t>81_121VTANB</t>
  </si>
  <si>
    <t>81_121VTASB</t>
  </si>
  <si>
    <t>81_122VTANB</t>
  </si>
  <si>
    <t>81_122VTASB</t>
  </si>
  <si>
    <t>81_140VTANB</t>
  </si>
  <si>
    <t>81_140VTASB</t>
  </si>
  <si>
    <t>81_168VTANB</t>
  </si>
  <si>
    <t>81_168VTASB</t>
  </si>
  <si>
    <t>81_180VTASB</t>
  </si>
  <si>
    <t>81_180VTANB</t>
  </si>
  <si>
    <t>81_180VTASBA</t>
  </si>
  <si>
    <t>81_180VTANBA</t>
  </si>
  <si>
    <t>81_181VTANBA</t>
  </si>
  <si>
    <t>81_181VTASBA</t>
  </si>
  <si>
    <t>81_181VTANB</t>
  </si>
  <si>
    <t>81_181VTASB</t>
  </si>
  <si>
    <t>81_182VTANB</t>
  </si>
  <si>
    <t>81_182VTASB</t>
  </si>
  <si>
    <t>82_DB1WB</t>
  </si>
  <si>
    <t>82_DB1EB</t>
  </si>
  <si>
    <t>82_DBWB</t>
  </si>
  <si>
    <t>82_DBEB</t>
  </si>
  <si>
    <t>84_FSWB</t>
  </si>
  <si>
    <t>84_FSEB</t>
  </si>
  <si>
    <t>84_LWB</t>
  </si>
  <si>
    <t>84_LEB</t>
  </si>
  <si>
    <t>84_WWB</t>
  </si>
  <si>
    <t>84_WEB</t>
  </si>
  <si>
    <t>84_NX3WB</t>
  </si>
  <si>
    <t>84_NX3EB</t>
  </si>
  <si>
    <t>84_UWB</t>
  </si>
  <si>
    <t>84_UEB</t>
  </si>
  <si>
    <t>84_NX</t>
  </si>
  <si>
    <t>84_NX1</t>
  </si>
  <si>
    <t>84_NX2</t>
  </si>
  <si>
    <t>84_BWB</t>
  </si>
  <si>
    <t>84_CWB</t>
  </si>
  <si>
    <t>84_CEB</t>
  </si>
  <si>
    <t>84_CBWB</t>
  </si>
  <si>
    <t>84_CBEB</t>
  </si>
  <si>
    <t>84_FWB</t>
  </si>
  <si>
    <t>84_FEB</t>
  </si>
  <si>
    <t>84_HWB</t>
  </si>
  <si>
    <t>84_HEB</t>
  </si>
  <si>
    <t>84_LAWB</t>
  </si>
  <si>
    <t>84_NLWB</t>
  </si>
  <si>
    <t>84_OXWB</t>
  </si>
  <si>
    <t>84_OXEB</t>
  </si>
  <si>
    <t>84_PWB</t>
  </si>
  <si>
    <t>84_PEB</t>
  </si>
  <si>
    <t>84_SWB</t>
  </si>
  <si>
    <t>84_SEB</t>
  </si>
  <si>
    <t>84_SBWB</t>
  </si>
  <si>
    <t>84_SBEB</t>
  </si>
  <si>
    <t>84_VWB</t>
  </si>
  <si>
    <t>84_VEB</t>
  </si>
  <si>
    <t>84_ZEB</t>
  </si>
  <si>
    <t>84_ZWB</t>
  </si>
  <si>
    <t>84_EEB</t>
  </si>
  <si>
    <t>84_EWB</t>
  </si>
  <si>
    <t>84_GWB</t>
  </si>
  <si>
    <t>84_GEB</t>
  </si>
  <si>
    <t>84_MWB</t>
  </si>
  <si>
    <t>84_NLEB</t>
  </si>
  <si>
    <t>84_JWB</t>
  </si>
  <si>
    <t>84_MEB</t>
  </si>
  <si>
    <t>84_LAEB</t>
  </si>
  <si>
    <t>84_BEB</t>
  </si>
  <si>
    <t>84_NX4WB</t>
  </si>
  <si>
    <t>84_NX4EB</t>
  </si>
  <si>
    <t>84_OWB</t>
  </si>
  <si>
    <t>84_OEB</t>
  </si>
  <si>
    <t>84_JEB</t>
  </si>
  <si>
    <t>84_800EB</t>
  </si>
  <si>
    <t>84_800WB</t>
  </si>
  <si>
    <t>84_NXC</t>
  </si>
  <si>
    <t>84_65WB</t>
  </si>
  <si>
    <t>84_65EB</t>
  </si>
  <si>
    <t>86_91X</t>
  </si>
  <si>
    <t>86_92XSB</t>
  </si>
  <si>
    <t>86_93XWB</t>
  </si>
  <si>
    <t>86_95XSB</t>
  </si>
  <si>
    <t>86_95XNB</t>
  </si>
  <si>
    <t>86_96XSB</t>
  </si>
  <si>
    <t>86_96XNB</t>
  </si>
  <si>
    <t>86_97XSB</t>
  </si>
  <si>
    <t>86_97XNB</t>
  </si>
  <si>
    <t>86_98XSB</t>
  </si>
  <si>
    <t>86_98XNB</t>
  </si>
  <si>
    <t>86_93XEB</t>
  </si>
  <si>
    <t>86_92XASB</t>
  </si>
  <si>
    <t>86_92XANB</t>
  </si>
  <si>
    <t>86_92XNB</t>
  </si>
  <si>
    <t>87_GG4NB</t>
  </si>
  <si>
    <t>87_GG8SB</t>
  </si>
  <si>
    <t>87_GG8NB</t>
  </si>
  <si>
    <t>87_GG18SB</t>
  </si>
  <si>
    <t>87_GG18NB</t>
  </si>
  <si>
    <t>87_GG38SB</t>
  </si>
  <si>
    <t>87_GG38NB</t>
  </si>
  <si>
    <t>87_GG44SB</t>
  </si>
  <si>
    <t>87_GG44NB</t>
  </si>
  <si>
    <t>87_GG56SB</t>
  </si>
  <si>
    <t>87_GG56NB</t>
  </si>
  <si>
    <t>87_GG72SB</t>
  </si>
  <si>
    <t>87_GG76SB</t>
  </si>
  <si>
    <t>87_GG76NB</t>
  </si>
  <si>
    <t>87_GG2SB</t>
  </si>
  <si>
    <t>87_GG2NB</t>
  </si>
  <si>
    <t>87_GG27SB</t>
  </si>
  <si>
    <t>87_GG58SB</t>
  </si>
  <si>
    <t>87_GG58NB</t>
  </si>
  <si>
    <t>87_GG72XSB</t>
  </si>
  <si>
    <t>87_GG70NB</t>
  </si>
  <si>
    <t>87_GG54NB</t>
  </si>
  <si>
    <t>87_GG74SB</t>
  </si>
  <si>
    <t>87_GG74NB</t>
  </si>
  <si>
    <t>87_GG70SB</t>
  </si>
  <si>
    <t>87_GG101NB</t>
  </si>
  <si>
    <t>87_GG101SB</t>
  </si>
  <si>
    <t>87_GG92NB</t>
  </si>
  <si>
    <t>87_GG92SB</t>
  </si>
  <si>
    <t>87_GG24NBB</t>
  </si>
  <si>
    <t>87_GG27SBA</t>
  </si>
  <si>
    <t>87_GG27NB</t>
  </si>
  <si>
    <t>87_GG72NB</t>
  </si>
  <si>
    <t>87_GG72XNB</t>
  </si>
  <si>
    <t>87_GG27NBA</t>
  </si>
  <si>
    <t>87_GG101XSB</t>
  </si>
  <si>
    <t>87_GG101XNB</t>
  </si>
  <si>
    <t>87_GG101SBS</t>
  </si>
  <si>
    <t>87_GG101NBS</t>
  </si>
  <si>
    <t>87_GG4SBA</t>
  </si>
  <si>
    <t>87_GG4SB</t>
  </si>
  <si>
    <t>87_GG4SBB</t>
  </si>
  <si>
    <t>87_GG4NBA</t>
  </si>
  <si>
    <t>87_GG4NBB</t>
  </si>
  <si>
    <t>87_GG24SB</t>
  </si>
  <si>
    <t>87_GG24SBA</t>
  </si>
  <si>
    <t>87_GG24XSB</t>
  </si>
  <si>
    <t>87_GG24SBB</t>
  </si>
  <si>
    <t>87_GG24NB</t>
  </si>
  <si>
    <t>87_GG24XNB</t>
  </si>
  <si>
    <t>87_GG30SB</t>
  </si>
  <si>
    <t>87_GG30NB</t>
  </si>
  <si>
    <t>87_GG54SBA</t>
  </si>
  <si>
    <t>87_GG54SB</t>
  </si>
  <si>
    <t>87_GG54SBB</t>
  </si>
  <si>
    <t>87_GG54NBA</t>
  </si>
  <si>
    <t>87_GG54NBB</t>
  </si>
  <si>
    <t>70_GG25WB</t>
  </si>
  <si>
    <t>70_GG25EB</t>
  </si>
  <si>
    <t>70_GG71SB</t>
  </si>
  <si>
    <t>70_GG71NB</t>
  </si>
  <si>
    <t>70_GG228WB</t>
  </si>
  <si>
    <t>70_GG228EB</t>
  </si>
  <si>
    <t>70_GG257NB</t>
  </si>
  <si>
    <t>70_GG257SB</t>
  </si>
  <si>
    <t>70_GG245NB</t>
  </si>
  <si>
    <t>70_GG245SB</t>
  </si>
  <si>
    <t>87_GG4SBC</t>
  </si>
  <si>
    <t>87_GG4NBC</t>
  </si>
  <si>
    <t>87_GG25EB</t>
  </si>
  <si>
    <t>87_GG25WB</t>
  </si>
  <si>
    <t>87_GG38SBA</t>
  </si>
  <si>
    <t>87_GG38NBA</t>
  </si>
  <si>
    <t>88_GG40EB</t>
  </si>
  <si>
    <t>88_GG40WB</t>
  </si>
  <si>
    <t>88_GG40XWB</t>
  </si>
  <si>
    <t>88_GG40XEB</t>
  </si>
  <si>
    <t>90_LYNSB</t>
  </si>
  <si>
    <t>90_LYNNB</t>
  </si>
  <si>
    <t>90_LYNSBMID</t>
  </si>
  <si>
    <t>90_LYNNBMID</t>
  </si>
  <si>
    <t>91_80SB</t>
  </si>
  <si>
    <t>91_85SB</t>
  </si>
  <si>
    <t>91_85NB</t>
  </si>
  <si>
    <t>91_80NB</t>
  </si>
  <si>
    <t>91_80NB1</t>
  </si>
  <si>
    <t>91_200SB</t>
  </si>
  <si>
    <t>91_200NB</t>
  </si>
  <si>
    <t>91_80ASB</t>
  </si>
  <si>
    <t>91_YNB</t>
  </si>
  <si>
    <t>91_YSB</t>
  </si>
  <si>
    <t>92_40SB</t>
  </si>
  <si>
    <t>92_40NB</t>
  </si>
  <si>
    <t>92_20EB</t>
  </si>
  <si>
    <t>92_30EB1</t>
  </si>
  <si>
    <t>92_30EB2</t>
  </si>
  <si>
    <t>92_90NB</t>
  </si>
  <si>
    <t>92_90NBA</t>
  </si>
  <si>
    <t>92_90NB1</t>
  </si>
  <si>
    <t>92_90NB1A</t>
  </si>
  <si>
    <t>92_90SB</t>
  </si>
  <si>
    <t>92_90SB1</t>
  </si>
  <si>
    <t>92_30WB1</t>
  </si>
  <si>
    <t>92_30WB2</t>
  </si>
  <si>
    <t>92_20WB</t>
  </si>
  <si>
    <t>92_40SB1</t>
  </si>
  <si>
    <t>92_40NB1</t>
  </si>
  <si>
    <t>93_29SB</t>
  </si>
  <si>
    <t>93_29NB</t>
  </si>
  <si>
    <t>94_37EB</t>
  </si>
  <si>
    <t>94_37WB</t>
  </si>
  <si>
    <t>95_21SB</t>
  </si>
  <si>
    <t>95_21NB</t>
  </si>
  <si>
    <t>135_SMART_SB</t>
  </si>
  <si>
    <t>135_SMART_NB</t>
  </si>
  <si>
    <t>136_VALLLINK</t>
  </si>
  <si>
    <t>120_GREEN</t>
  </si>
  <si>
    <t>130_500SB</t>
  </si>
  <si>
    <t>130_600SB</t>
  </si>
  <si>
    <t>130_500NB</t>
  </si>
  <si>
    <t>130_600NB</t>
  </si>
  <si>
    <t>120_RED</t>
  </si>
  <si>
    <t>120_ORANGE</t>
  </si>
  <si>
    <t>120_OR_YER</t>
  </si>
  <si>
    <t>120_OR_YEL</t>
  </si>
  <si>
    <t>120_YELLOWE</t>
  </si>
  <si>
    <t>120_YELLOWB</t>
  </si>
  <si>
    <t>120_YELLOWW</t>
  </si>
  <si>
    <t>120_YELLOWC</t>
  </si>
  <si>
    <t>120_YELLOWD</t>
  </si>
  <si>
    <t>120_GREEN1</t>
  </si>
  <si>
    <t>120_GREEN2</t>
  </si>
  <si>
    <t>120_BLUE</t>
  </si>
  <si>
    <t>130_10NB</t>
  </si>
  <si>
    <t>130_100NB</t>
  </si>
  <si>
    <t>130_200PH8NB</t>
  </si>
  <si>
    <t>130_300PH8NB</t>
  </si>
  <si>
    <t>130_900PH8NB</t>
  </si>
  <si>
    <t>130_10SB</t>
  </si>
  <si>
    <t>130_100SB</t>
  </si>
  <si>
    <t>130_200PH8SB</t>
  </si>
  <si>
    <t>130_300PH8SB</t>
  </si>
  <si>
    <t>130_900PH8SB</t>
  </si>
  <si>
    <t>Round trip yard time factor</t>
  </si>
  <si>
    <t>Avg speed mph</t>
  </si>
  <si>
    <t>Inflation</t>
  </si>
  <si>
    <t>Pathway 1b</t>
  </si>
  <si>
    <t>A Version</t>
  </si>
  <si>
    <t>B Version</t>
  </si>
  <si>
    <t>Pathway 2a</t>
  </si>
  <si>
    <t>Pathway 3a</t>
  </si>
  <si>
    <t>Pathway 4</t>
  </si>
  <si>
    <t>Pricing Levers</t>
  </si>
  <si>
    <t>HOV3 Discount</t>
  </si>
  <si>
    <t>Pathway 1</t>
  </si>
  <si>
    <t>Pathway 2</t>
  </si>
  <si>
    <t>Pathway 3</t>
  </si>
  <si>
    <t>Revenues</t>
  </si>
  <si>
    <t>Axle Surcharge</t>
  </si>
  <si>
    <t>Ridehailing Surcharge</t>
  </si>
  <si>
    <t>Target Expenditure</t>
  </si>
  <si>
    <t>From Calculation Below</t>
  </si>
  <si>
    <t>Expenditure</t>
  </si>
  <si>
    <t>Assumptions</t>
  </si>
  <si>
    <t>Units</t>
  </si>
  <si>
    <t>Affordability Focus</t>
  </si>
  <si>
    <t>By Strategy</t>
  </si>
  <si>
    <t>Pathway 2b</t>
  </si>
  <si>
    <t>Pathway 3b</t>
  </si>
  <si>
    <t>Transit Fare 50% VLI</t>
  </si>
  <si>
    <t>ALT</t>
  </si>
  <si>
    <t>Cordon</t>
  </si>
  <si>
    <t>Transit First Cordon</t>
  </si>
  <si>
    <t>Total Cap Cost</t>
  </si>
  <si>
    <t>No new buses required</t>
  </si>
  <si>
    <t>Routes affected: Express buses, BART (green only), Caltrain, Valley Link, SMART</t>
  </si>
  <si>
    <t>See map here</t>
  </si>
  <si>
    <t>https://app.asana.com/0/1203644633064654/1203644636776981/f</t>
  </si>
  <si>
    <t>Adds transit priority lane to freeway ramps</t>
  </si>
  <si>
    <t>5 days a week, 4 extra service hours from 7-11pm at 15 minute headways</t>
  </si>
  <si>
    <t>Per unit cost estimates</t>
  </si>
  <si>
    <t>Total Op Cost $B</t>
  </si>
  <si>
    <t>top_n_local=10</t>
  </si>
  <si>
    <t>top_n_local=2</t>
  </si>
  <si>
    <t>Total $B</t>
  </si>
  <si>
    <t>min_headway={'local_default': 10}</t>
  </si>
  <si>
    <t>min_headway={'local_default': 15, 21: 10, 24: 10, 27: 10, 28: 10, 30: 10, 110: 10}</t>
  </si>
  <si>
    <t>min_headway={'local_default': 20, 21: 10, 24: 10, 27: 10, 28: 10, 30: 10, 110: 10}</t>
  </si>
  <si>
    <t>min_headway={'local_default': 20, 21: 10, 24: 10, 28: 10, 30: 10, 110: 10, 111: 10, 12: 10, 13: 10, 14: 10, 15: 10, 16: 10, 33: 10, 38: 10, 42: 10, 46: 10}</t>
  </si>
  <si>
    <t>include_connections_to_express_bus=True</t>
  </si>
  <si>
    <t>include_connections_to_express_bus=False</t>
  </si>
  <si>
    <t>transit_assignment_dir=L:\Application\Model_One\NextGenFwys\Scenarios\2035_TM152_NGF_ReXExpress_ReXLink_trnassignment\OUTPUT\trn</t>
  </si>
  <si>
    <t>Transit Mode Category</t>
  </si>
  <si>
    <t>Transit Mode Name</t>
  </si>
  <si>
    <t>orig freq EA</t>
  </si>
  <si>
    <t>orig freq AM</t>
  </si>
  <si>
    <t>orig freq MD</t>
  </si>
  <si>
    <t>orig freq PM</t>
  </si>
  <si>
    <t>orig freq EV</t>
  </si>
  <si>
    <t>updated by project</t>
  </si>
  <si>
    <t>new freq EA</t>
  </si>
  <si>
    <t>new freq AM</t>
  </si>
  <si>
    <t>new freq MD</t>
  </si>
  <si>
    <t>new freq PM</t>
  </si>
  <si>
    <t>new freq EV</t>
  </si>
  <si>
    <t>new_freq_EA</t>
  </si>
  <si>
    <t>new_freq_AM</t>
  </si>
  <si>
    <t>new_freq_MD</t>
  </si>
  <si>
    <t>new_freq_PM</t>
  </si>
  <si>
    <t>10_WBERKELEY</t>
  </si>
  <si>
    <t>11_BW_SB</t>
  </si>
  <si>
    <t>11_BW_NB</t>
  </si>
  <si>
    <t>12_WATEXPWB</t>
  </si>
  <si>
    <t>12_WATEXPEB</t>
  </si>
  <si>
    <t>12_HOLLIS</t>
  </si>
  <si>
    <t>12_SHELLPOW</t>
  </si>
  <si>
    <t>13_1050A</t>
  </si>
  <si>
    <t>13_C</t>
  </si>
  <si>
    <t>13_RP</t>
  </si>
  <si>
    <t>13_SLAC</t>
  </si>
  <si>
    <t>13_CLIM</t>
  </si>
  <si>
    <t>13_MC</t>
  </si>
  <si>
    <t>13_MCLIM</t>
  </si>
  <si>
    <t>13_P</t>
  </si>
  <si>
    <t>13_SAM</t>
  </si>
  <si>
    <t>13_SPM</t>
  </si>
  <si>
    <t>13_SMP</t>
  </si>
  <si>
    <t>13_V</t>
  </si>
  <si>
    <t>13_X</t>
  </si>
  <si>
    <t>13_XAM</t>
  </si>
  <si>
    <t>13_XPM</t>
  </si>
  <si>
    <t>13_Y</t>
  </si>
  <si>
    <t>13_YAM</t>
  </si>
  <si>
    <t>13_YPM</t>
  </si>
  <si>
    <t>14_CTUGAM</t>
  </si>
  <si>
    <t>14_CTUGPM</t>
  </si>
  <si>
    <t>14_CTORPM</t>
  </si>
  <si>
    <t>14_CTORAM</t>
  </si>
  <si>
    <t>14_CTMRAM</t>
  </si>
  <si>
    <t>14_CTMRPM</t>
  </si>
  <si>
    <t>14_CTWRAM</t>
  </si>
  <si>
    <t>14_CTWRPM</t>
  </si>
  <si>
    <t>14_CTDCAM</t>
  </si>
  <si>
    <t>14_CTDCPM</t>
  </si>
  <si>
    <t>14_CTNBAM</t>
  </si>
  <si>
    <t>14_CTNBPM</t>
  </si>
  <si>
    <t>14_CTSHAM</t>
  </si>
  <si>
    <t>14_CTSHPM</t>
  </si>
  <si>
    <t>14_CTBWAM</t>
  </si>
  <si>
    <t>14_CTBWPM</t>
  </si>
  <si>
    <t>14_CTLCAM</t>
  </si>
  <si>
    <t>14_CTLCPM</t>
  </si>
  <si>
    <t>14_CTOPAM</t>
  </si>
  <si>
    <t>14_CTOPPM</t>
  </si>
  <si>
    <t>14_CTSPAM</t>
  </si>
  <si>
    <t>14_CTSPPM</t>
  </si>
  <si>
    <t>14_CTBBAM</t>
  </si>
  <si>
    <t>14_CTBBPM</t>
  </si>
  <si>
    <t>14_CTDAAM</t>
  </si>
  <si>
    <t>14_CTDAPM</t>
  </si>
  <si>
    <t>14_CTBRIS</t>
  </si>
  <si>
    <t>14_CTCRO</t>
  </si>
  <si>
    <t>14_CTBRMIL</t>
  </si>
  <si>
    <t>14_CTNBUR</t>
  </si>
  <si>
    <t>14_CTBURL</t>
  </si>
  <si>
    <t>14_FCRED</t>
  </si>
  <si>
    <t>14_FCBLUE</t>
  </si>
  <si>
    <t>14_CTGATEAM</t>
  </si>
  <si>
    <t>14_CTGATEPM</t>
  </si>
  <si>
    <t>14_CTNORFAM</t>
  </si>
  <si>
    <t>14_CTNORFPM</t>
  </si>
  <si>
    <t>14_CTNORAM</t>
  </si>
  <si>
    <t>14_CTNORPM</t>
  </si>
  <si>
    <t>14_CTCDAM</t>
  </si>
  <si>
    <t>14_CTCDPM</t>
  </si>
  <si>
    <t>14_CTMIPCAAM</t>
  </si>
  <si>
    <t>14_CTMIPCAPM</t>
  </si>
  <si>
    <t>14_CTEAAM</t>
  </si>
  <si>
    <t>14_CTEAPM</t>
  </si>
  <si>
    <t>14_CTEA1AM</t>
  </si>
  <si>
    <t>14_CTEA1PM</t>
  </si>
  <si>
    <t>14_CTRSAM</t>
  </si>
  <si>
    <t>14_CTRSPM</t>
  </si>
  <si>
    <t>14_CTRSCLAM</t>
  </si>
  <si>
    <t>14_CTRSCLPM</t>
  </si>
  <si>
    <t>14_CTPSAM</t>
  </si>
  <si>
    <t>14_CTPSPM</t>
  </si>
  <si>
    <t>14_CTWREXPAM</t>
  </si>
  <si>
    <t>14_CTWREXPPM</t>
  </si>
  <si>
    <t>14_CTMMAM</t>
  </si>
  <si>
    <t>14_CTMMPM</t>
  </si>
  <si>
    <t>15_10VTA</t>
  </si>
  <si>
    <t>15_201VTA</t>
  </si>
  <si>
    <t>15_823GRNWB</t>
  </si>
  <si>
    <t>15_823GRNEB</t>
  </si>
  <si>
    <t>15_822GRYSB</t>
  </si>
  <si>
    <t>15_822GRYNB</t>
  </si>
  <si>
    <t>15_824ORNWB</t>
  </si>
  <si>
    <t>15_824ORNEB</t>
  </si>
  <si>
    <t>15_825PUREB</t>
  </si>
  <si>
    <t>15_825PURWB</t>
  </si>
  <si>
    <t>15_826REDWB</t>
  </si>
  <si>
    <t>15_826REDEB</t>
  </si>
  <si>
    <t>15_827YLWSB</t>
  </si>
  <si>
    <t>15_831VIOEB</t>
  </si>
  <si>
    <t>15_831VIOWB</t>
  </si>
  <si>
    <t>15_828BRWNEB</t>
  </si>
  <si>
    <t>15_828BRWNWB</t>
  </si>
  <si>
    <t>15_827YLWNB</t>
  </si>
  <si>
    <t>16_MPMID</t>
  </si>
  <si>
    <t>16_CROSS</t>
  </si>
  <si>
    <t>16_EMBAR</t>
  </si>
  <si>
    <t>42_4</t>
  </si>
  <si>
    <t>42_5</t>
  </si>
  <si>
    <t>42_7</t>
  </si>
  <si>
    <t>17_PDA742</t>
  </si>
  <si>
    <t>17_PDA1183</t>
  </si>
  <si>
    <t>17_PDA1098</t>
  </si>
  <si>
    <t>17_PDA1270</t>
  </si>
  <si>
    <t>17_PDAMCG</t>
  </si>
  <si>
    <t>17_PDACALPNB</t>
  </si>
  <si>
    <t>17_PDACALPSB</t>
  </si>
  <si>
    <t>19_SLLINKS</t>
  </si>
  <si>
    <t>20_60PH</t>
  </si>
  <si>
    <t>20_59PM</t>
  </si>
  <si>
    <t>20_61CA</t>
  </si>
  <si>
    <t>21_9</t>
  </si>
  <si>
    <t>21_19NB</t>
  </si>
  <si>
    <t>21_19SB</t>
  </si>
  <si>
    <t>21_47SB</t>
  </si>
  <si>
    <t>21_12IN</t>
  </si>
  <si>
    <t>21_12OUT</t>
  </si>
  <si>
    <t>21_14IN</t>
  </si>
  <si>
    <t>21_14INA</t>
  </si>
  <si>
    <t>21_14INB</t>
  </si>
  <si>
    <t>21_14OUT</t>
  </si>
  <si>
    <t>21_14OUTA</t>
  </si>
  <si>
    <t>21_14OUTC</t>
  </si>
  <si>
    <t>21_14XIN</t>
  </si>
  <si>
    <t>21_14XOUT</t>
  </si>
  <si>
    <t>21_27IN</t>
  </si>
  <si>
    <t>21_27OUT</t>
  </si>
  <si>
    <t>21_23</t>
  </si>
  <si>
    <t>21_24</t>
  </si>
  <si>
    <t>21_33</t>
  </si>
  <si>
    <t>21_35</t>
  </si>
  <si>
    <t>21_37</t>
  </si>
  <si>
    <t>21_39IN</t>
  </si>
  <si>
    <t>21_43</t>
  </si>
  <si>
    <t>21_52</t>
  </si>
  <si>
    <t>21_56</t>
  </si>
  <si>
    <t>21_6IN</t>
  </si>
  <si>
    <t>21_6OUT</t>
  </si>
  <si>
    <t>21_6OUTA</t>
  </si>
  <si>
    <t>21_22</t>
  </si>
  <si>
    <t>21_22OUTA</t>
  </si>
  <si>
    <t>21_28NB</t>
  </si>
  <si>
    <t>21_28SB</t>
  </si>
  <si>
    <t>21_29</t>
  </si>
  <si>
    <t>21_36</t>
  </si>
  <si>
    <t>21_44</t>
  </si>
  <si>
    <t>21_48EB</t>
  </si>
  <si>
    <t>21_48WB</t>
  </si>
  <si>
    <t>21_54EB</t>
  </si>
  <si>
    <t>21_54WB</t>
  </si>
  <si>
    <t>21_67</t>
  </si>
  <si>
    <t>21_81X</t>
  </si>
  <si>
    <t>21_82XI</t>
  </si>
  <si>
    <t>21_82XO</t>
  </si>
  <si>
    <t>21_66</t>
  </si>
  <si>
    <t>21_88IN</t>
  </si>
  <si>
    <t>21_1AXIN</t>
  </si>
  <si>
    <t>21_1AXOUT</t>
  </si>
  <si>
    <t>21_1BXIN</t>
  </si>
  <si>
    <t>21_1BXOUT</t>
  </si>
  <si>
    <t>21_30XIN</t>
  </si>
  <si>
    <t>21_30XOUT</t>
  </si>
  <si>
    <t>21_1IN</t>
  </si>
  <si>
    <t>21_10IN</t>
  </si>
  <si>
    <t>21_10OUT</t>
  </si>
  <si>
    <t>21_2IN</t>
  </si>
  <si>
    <t>21_2OUT</t>
  </si>
  <si>
    <t>21_3IN</t>
  </si>
  <si>
    <t>21_3OUT</t>
  </si>
  <si>
    <t>21_21IN</t>
  </si>
  <si>
    <t>21_21OUT</t>
  </si>
  <si>
    <t>21_30IN</t>
  </si>
  <si>
    <t>21_30OUT</t>
  </si>
  <si>
    <t>21_30INA</t>
  </si>
  <si>
    <t>21_30OUTA</t>
  </si>
  <si>
    <t>21_30OUTB</t>
  </si>
  <si>
    <t>21_31IN</t>
  </si>
  <si>
    <t>21_31OUT</t>
  </si>
  <si>
    <t>21_31AXIN</t>
  </si>
  <si>
    <t>21_31AXOUT</t>
  </si>
  <si>
    <t>21_31BXIN</t>
  </si>
  <si>
    <t>21_31BXOUT</t>
  </si>
  <si>
    <t>21_41IN</t>
  </si>
  <si>
    <t>21_41OUT</t>
  </si>
  <si>
    <t>21_45IN</t>
  </si>
  <si>
    <t>21_45OUT</t>
  </si>
  <si>
    <t>21_38XIN</t>
  </si>
  <si>
    <t>21_38XOUT</t>
  </si>
  <si>
    <t>21_38IN</t>
  </si>
  <si>
    <t>21_38OUT</t>
  </si>
  <si>
    <t>21_1OUT</t>
  </si>
  <si>
    <t>21_39OUT</t>
  </si>
  <si>
    <t>21_48EB1</t>
  </si>
  <si>
    <t>21_48WB1</t>
  </si>
  <si>
    <t>21_88OUT</t>
  </si>
  <si>
    <t>21_90</t>
  </si>
  <si>
    <t>21_5RIN</t>
  </si>
  <si>
    <t>21_5OUT</t>
  </si>
  <si>
    <t>21_5ROUT</t>
  </si>
  <si>
    <t>21_7OUT</t>
  </si>
  <si>
    <t>21_7IN</t>
  </si>
  <si>
    <t>21_7XIN</t>
  </si>
  <si>
    <t>21_7XOUT</t>
  </si>
  <si>
    <t>21_8IN</t>
  </si>
  <si>
    <t>21_8OUT</t>
  </si>
  <si>
    <t>21_8AXIN</t>
  </si>
  <si>
    <t>21_8AXOUT</t>
  </si>
  <si>
    <t>21_8BXIN</t>
  </si>
  <si>
    <t>21_8BXOUT</t>
  </si>
  <si>
    <t>21_9RAPID</t>
  </si>
  <si>
    <t>21_14INC</t>
  </si>
  <si>
    <t>21_14OUTB</t>
  </si>
  <si>
    <t>21_14RIN</t>
  </si>
  <si>
    <t>21_14ROUT</t>
  </si>
  <si>
    <t>21_25EB</t>
  </si>
  <si>
    <t>21_25WB</t>
  </si>
  <si>
    <t>21_28RN</t>
  </si>
  <si>
    <t>21_28RS</t>
  </si>
  <si>
    <t>21_30INB</t>
  </si>
  <si>
    <t>21_38RIN</t>
  </si>
  <si>
    <t>21_38ROUT</t>
  </si>
  <si>
    <t>21_55</t>
  </si>
  <si>
    <t>21_5INA</t>
  </si>
  <si>
    <t>21_5IN</t>
  </si>
  <si>
    <t>21_1INA</t>
  </si>
  <si>
    <t>21_1OUTA</t>
  </si>
  <si>
    <t>21_1INB</t>
  </si>
  <si>
    <t>21_1OUTB</t>
  </si>
  <si>
    <t>21_2INA</t>
  </si>
  <si>
    <t>21_2OUTA</t>
  </si>
  <si>
    <t>21_2INB</t>
  </si>
  <si>
    <t>21_5INB</t>
  </si>
  <si>
    <t>21_5INC</t>
  </si>
  <si>
    <t>21_5OUTA</t>
  </si>
  <si>
    <t>21_5OUTB</t>
  </si>
  <si>
    <t>21_5OUTC</t>
  </si>
  <si>
    <t>21_14ROUTA</t>
  </si>
  <si>
    <t>21_22INA</t>
  </si>
  <si>
    <t>21_27INA</t>
  </si>
  <si>
    <t>21_30INC</t>
  </si>
  <si>
    <t>21_30OUTC</t>
  </si>
  <si>
    <t>21_31INA</t>
  </si>
  <si>
    <t>21_31OUTA</t>
  </si>
  <si>
    <t>21_44EVE</t>
  </si>
  <si>
    <t>21_48EB2</t>
  </si>
  <si>
    <t>21_48WB2</t>
  </si>
  <si>
    <t>21_49NB</t>
  </si>
  <si>
    <t>21_49SB</t>
  </si>
  <si>
    <t>21_57IN</t>
  </si>
  <si>
    <t>21_57OUT</t>
  </si>
  <si>
    <t>21_83XI</t>
  </si>
  <si>
    <t>21_83XO</t>
  </si>
  <si>
    <t>21_91I</t>
  </si>
  <si>
    <t>21_91O</t>
  </si>
  <si>
    <t>21_NXIN</t>
  </si>
  <si>
    <t>21_NXOUT</t>
  </si>
  <si>
    <t>21_KOWLIN</t>
  </si>
  <si>
    <t>21_KOWLOUT</t>
  </si>
  <si>
    <t>21_LOWLIN</t>
  </si>
  <si>
    <t>21_LOWLOUT</t>
  </si>
  <si>
    <t>21_NOWLIN</t>
  </si>
  <si>
    <t>21_NOWLOUT</t>
  </si>
  <si>
    <t>21_49RNB</t>
  </si>
  <si>
    <t>21_49RSB</t>
  </si>
  <si>
    <t>21_38RSHIN</t>
  </si>
  <si>
    <t>21_38RSHOUT</t>
  </si>
  <si>
    <t>21_29SHORT</t>
  </si>
  <si>
    <t>21_HPXOUT</t>
  </si>
  <si>
    <t>21_HPXIN</t>
  </si>
  <si>
    <t>21_CPXOUT</t>
  </si>
  <si>
    <t>21_CPXIN</t>
  </si>
  <si>
    <t>21_109EB</t>
  </si>
  <si>
    <t>21_109WB</t>
  </si>
  <si>
    <t>24_17</t>
  </si>
  <si>
    <t>24_112SB</t>
  </si>
  <si>
    <t>24_120</t>
  </si>
  <si>
    <t>24_121</t>
  </si>
  <si>
    <t>24_122</t>
  </si>
  <si>
    <t>24_130</t>
  </si>
  <si>
    <t>24_133</t>
  </si>
  <si>
    <t>24_141</t>
  </si>
  <si>
    <t>24_140</t>
  </si>
  <si>
    <t>24_250W</t>
  </si>
  <si>
    <t>24_250E</t>
  </si>
  <si>
    <t>24_251</t>
  </si>
  <si>
    <t>24_280</t>
  </si>
  <si>
    <t>24_281</t>
  </si>
  <si>
    <t>24_274</t>
  </si>
  <si>
    <t>24_260</t>
  </si>
  <si>
    <t>24_296NB</t>
  </si>
  <si>
    <t>24_296SB</t>
  </si>
  <si>
    <t>24_295NB</t>
  </si>
  <si>
    <t>24_295SB</t>
  </si>
  <si>
    <t>24_110NB</t>
  </si>
  <si>
    <t>24_110SB</t>
  </si>
  <si>
    <t>24_112NB</t>
  </si>
  <si>
    <t>24_131</t>
  </si>
  <si>
    <t>24_252</t>
  </si>
  <si>
    <t>24_256</t>
  </si>
  <si>
    <t>24_275</t>
  </si>
  <si>
    <t>24_276</t>
  </si>
  <si>
    <t>24_286</t>
  </si>
  <si>
    <t>24_294WB</t>
  </si>
  <si>
    <t>24_294EB</t>
  </si>
  <si>
    <t>24_297NB</t>
  </si>
  <si>
    <t>24_297SB</t>
  </si>
  <si>
    <t>24_398SB</t>
  </si>
  <si>
    <t>24_397NB</t>
  </si>
  <si>
    <t>24_397SB</t>
  </si>
  <si>
    <t>24_398NB</t>
  </si>
  <si>
    <t>24_ECR</t>
  </si>
  <si>
    <t>24_292NB</t>
  </si>
  <si>
    <t>24_292NBA</t>
  </si>
  <si>
    <t>24_292SB</t>
  </si>
  <si>
    <t>24_292SBA</t>
  </si>
  <si>
    <t>24_118NB</t>
  </si>
  <si>
    <t>24_118SB</t>
  </si>
  <si>
    <t>24_FLX</t>
  </si>
  <si>
    <t>24_38INA</t>
  </si>
  <si>
    <t>24_38OUTA</t>
  </si>
  <si>
    <t>24_38INB</t>
  </si>
  <si>
    <t>24_38OUTB</t>
  </si>
  <si>
    <t>24_38INC</t>
  </si>
  <si>
    <t>24_38OUTC</t>
  </si>
  <si>
    <t>24_270NB</t>
  </si>
  <si>
    <t>24_270SB</t>
  </si>
  <si>
    <t>24_ECRRAPID</t>
  </si>
  <si>
    <t>27_37VTA</t>
  </si>
  <si>
    <t>27_39VTA</t>
  </si>
  <si>
    <t>27_42VTA</t>
  </si>
  <si>
    <t>27_83VTA</t>
  </si>
  <si>
    <t>27_85VTA</t>
  </si>
  <si>
    <t>27_86VTA</t>
  </si>
  <si>
    <t>27_87VTA</t>
  </si>
  <si>
    <t>28_522VTA</t>
  </si>
  <si>
    <t>28_23VTA</t>
  </si>
  <si>
    <t>28_52VTA</t>
  </si>
  <si>
    <t>28_53VTA</t>
  </si>
  <si>
    <t>28_55VTA</t>
  </si>
  <si>
    <t>28_66VTASB</t>
  </si>
  <si>
    <t>28_70VTA</t>
  </si>
  <si>
    <t>28_71VTA</t>
  </si>
  <si>
    <t>28_27VTA</t>
  </si>
  <si>
    <t>28_31VTA</t>
  </si>
  <si>
    <t>28_40VTA</t>
  </si>
  <si>
    <t>28_57VTA</t>
  </si>
  <si>
    <t>28_77VTA</t>
  </si>
  <si>
    <t>28_61VTA</t>
  </si>
  <si>
    <t>28_22VTA</t>
  </si>
  <si>
    <t>28_25VTA</t>
  </si>
  <si>
    <t>28_44VTA</t>
  </si>
  <si>
    <t>28_47VTA</t>
  </si>
  <si>
    <t>28_60VTA</t>
  </si>
  <si>
    <t>28_25VTAA</t>
  </si>
  <si>
    <t>28_68VTASB</t>
  </si>
  <si>
    <t>28_68VTANB</t>
  </si>
  <si>
    <t>28_72VTANB</t>
  </si>
  <si>
    <t>28_72VTASB</t>
  </si>
  <si>
    <t>28_73VTANB</t>
  </si>
  <si>
    <t>28_73VTASB</t>
  </si>
  <si>
    <t>28_89SVTA</t>
  </si>
  <si>
    <t>28_89VTA</t>
  </si>
  <si>
    <t>28_20VTA</t>
  </si>
  <si>
    <t>28_21VTA</t>
  </si>
  <si>
    <t>28_26VTA</t>
  </si>
  <si>
    <t>28_26SVTA</t>
  </si>
  <si>
    <t>28_51VTA</t>
  </si>
  <si>
    <t>28_51SVTA</t>
  </si>
  <si>
    <t>28_56VTA</t>
  </si>
  <si>
    <t>28_59VTA</t>
  </si>
  <si>
    <t>28_61SVTA</t>
  </si>
  <si>
    <t>28_70SVTA</t>
  </si>
  <si>
    <t>28_500VTASB</t>
  </si>
  <si>
    <t>28_500VTANB</t>
  </si>
  <si>
    <t>28_523VTA</t>
  </si>
  <si>
    <t>28_64ASBVTA</t>
  </si>
  <si>
    <t>28_64ANBVTA</t>
  </si>
  <si>
    <t>28_64BSBVTA</t>
  </si>
  <si>
    <t>28_64BNBVTA</t>
  </si>
  <si>
    <t>28_66VTANB</t>
  </si>
  <si>
    <t>30_7AC</t>
  </si>
  <si>
    <t>30_45AC</t>
  </si>
  <si>
    <t>30_46AC</t>
  </si>
  <si>
    <t>30_47AC</t>
  </si>
  <si>
    <t>30_54AC</t>
  </si>
  <si>
    <t>30_65AC</t>
  </si>
  <si>
    <t>30_74AC</t>
  </si>
  <si>
    <t>30_57WB</t>
  </si>
  <si>
    <t>30_57EB</t>
  </si>
  <si>
    <t>30_12AC</t>
  </si>
  <si>
    <t>30_70AC</t>
  </si>
  <si>
    <t>30_72M</t>
  </si>
  <si>
    <t>30_76AC</t>
  </si>
  <si>
    <t>30_88NBAC</t>
  </si>
  <si>
    <t>30_88SBAC</t>
  </si>
  <si>
    <t>30_67AC</t>
  </si>
  <si>
    <t>30_18EBAC</t>
  </si>
  <si>
    <t>30_18WBAC</t>
  </si>
  <si>
    <t>30_21AC</t>
  </si>
  <si>
    <t>30_39AC</t>
  </si>
  <si>
    <t>30_51BAC</t>
  </si>
  <si>
    <t>30_52AC</t>
  </si>
  <si>
    <t>30_73AC</t>
  </si>
  <si>
    <t>30_98AC</t>
  </si>
  <si>
    <t>30_71AC</t>
  </si>
  <si>
    <t>30_72AC</t>
  </si>
  <si>
    <t>30_85AC</t>
  </si>
  <si>
    <t>30_93AC</t>
  </si>
  <si>
    <t>30_94AC</t>
  </si>
  <si>
    <t>30_95AC</t>
  </si>
  <si>
    <t>30_97AC</t>
  </si>
  <si>
    <t>30_83AC</t>
  </si>
  <si>
    <t>30_99AC</t>
  </si>
  <si>
    <t>30_22AC</t>
  </si>
  <si>
    <t>30_32AC</t>
  </si>
  <si>
    <t>30_37AC</t>
  </si>
  <si>
    <t>30_48AC</t>
  </si>
  <si>
    <t>30_89AC</t>
  </si>
  <si>
    <t>30_60AC</t>
  </si>
  <si>
    <t>30_212</t>
  </si>
  <si>
    <t>30_215</t>
  </si>
  <si>
    <t>30_217</t>
  </si>
  <si>
    <t>30_232</t>
  </si>
  <si>
    <t>30_210</t>
  </si>
  <si>
    <t>30_251</t>
  </si>
  <si>
    <t>30_239</t>
  </si>
  <si>
    <t>30_805</t>
  </si>
  <si>
    <t>30_851NBAC</t>
  </si>
  <si>
    <t>30_851SBAC</t>
  </si>
  <si>
    <t>30_51ANB</t>
  </si>
  <si>
    <t>30_51ASB</t>
  </si>
  <si>
    <t>30_216</t>
  </si>
  <si>
    <t>30_801AC</t>
  </si>
  <si>
    <t>30_802NB</t>
  </si>
  <si>
    <t>30_802SB</t>
  </si>
  <si>
    <t>30_10AC</t>
  </si>
  <si>
    <t>30_1TACNB</t>
  </si>
  <si>
    <t>30_1TACSB</t>
  </si>
  <si>
    <t>30_6ACNB</t>
  </si>
  <si>
    <t>30_6ACSB</t>
  </si>
  <si>
    <t>30_14ACOUT</t>
  </si>
  <si>
    <t>30_14ACIN</t>
  </si>
  <si>
    <t>30_20ACNB</t>
  </si>
  <si>
    <t>30_20ACSB</t>
  </si>
  <si>
    <t>30_20ACNBEVE</t>
  </si>
  <si>
    <t>30_20ACSBEVE</t>
  </si>
  <si>
    <t>30_46LAC</t>
  </si>
  <si>
    <t>30_62ACNB</t>
  </si>
  <si>
    <t>30_62ACSB</t>
  </si>
  <si>
    <t>30_75ACCCL</t>
  </si>
  <si>
    <t>30_75ACCL</t>
  </si>
  <si>
    <t>30_86ACSHB</t>
  </si>
  <si>
    <t>30_86AC</t>
  </si>
  <si>
    <t>30_90AC</t>
  </si>
  <si>
    <t>30_275</t>
  </si>
  <si>
    <t>30_840ACNB</t>
  </si>
  <si>
    <t>30_840ACSB</t>
  </si>
  <si>
    <t>30_33EB</t>
  </si>
  <si>
    <t>30_33WB</t>
  </si>
  <si>
    <t>30_96ACEB</t>
  </si>
  <si>
    <t>30_96ACWB</t>
  </si>
  <si>
    <t>30_80AC</t>
  </si>
  <si>
    <t>30_79AC</t>
  </si>
  <si>
    <t>30_29ACEB</t>
  </si>
  <si>
    <t>30_29ACWB</t>
  </si>
  <si>
    <t>30_36AC</t>
  </si>
  <si>
    <t>30_218L</t>
  </si>
  <si>
    <t>30_218S</t>
  </si>
  <si>
    <t>30_97R</t>
  </si>
  <si>
    <t>30_FLOC</t>
  </si>
  <si>
    <t>30_AP1</t>
  </si>
  <si>
    <t>30_APBRTNB</t>
  </si>
  <si>
    <t>30_APBRTSB</t>
  </si>
  <si>
    <t>30_AP2</t>
  </si>
  <si>
    <t>30_MIRAPID</t>
  </si>
  <si>
    <t>30_FLEX1</t>
  </si>
  <si>
    <t>30_FLEX2</t>
  </si>
  <si>
    <t>30_FLEX3</t>
  </si>
  <si>
    <t>30_FLEX4</t>
  </si>
  <si>
    <t>30_201AC</t>
  </si>
  <si>
    <t>30_202AC</t>
  </si>
  <si>
    <t>30_34AC</t>
  </si>
  <si>
    <t>33_2</t>
  </si>
  <si>
    <t>33_20XEB</t>
  </si>
  <si>
    <t>33_20XWB</t>
  </si>
  <si>
    <t>33_11</t>
  </si>
  <si>
    <t>33_14</t>
  </si>
  <si>
    <t>33_70XNB</t>
  </si>
  <si>
    <t>33_70XSB</t>
  </si>
  <si>
    <t>33_53</t>
  </si>
  <si>
    <t>33_54AM</t>
  </si>
  <si>
    <t>33_54PM</t>
  </si>
  <si>
    <t>33_70XASB</t>
  </si>
  <si>
    <t>33_70XANB</t>
  </si>
  <si>
    <t>33_1</t>
  </si>
  <si>
    <t>33_3</t>
  </si>
  <si>
    <t>33_8</t>
  </si>
  <si>
    <t>33_10REB</t>
  </si>
  <si>
    <t>33_10RWB</t>
  </si>
  <si>
    <t>33_15</t>
  </si>
  <si>
    <t>33_30REB</t>
  </si>
  <si>
    <t>33_30RWB</t>
  </si>
  <si>
    <t>33_580XEB</t>
  </si>
  <si>
    <t>33_580XWB</t>
  </si>
  <si>
    <t>38_1A</t>
  </si>
  <si>
    <t>38_1B</t>
  </si>
  <si>
    <t>38_2</t>
  </si>
  <si>
    <t>38_3</t>
  </si>
  <si>
    <t>38_4</t>
  </si>
  <si>
    <t>42_1</t>
  </si>
  <si>
    <t>42_2</t>
  </si>
  <si>
    <t>42_6</t>
  </si>
  <si>
    <t>42_9</t>
  </si>
  <si>
    <t>42_10</t>
  </si>
  <si>
    <t>42_11</t>
  </si>
  <si>
    <t>42_14</t>
  </si>
  <si>
    <t>42_15</t>
  </si>
  <si>
    <t>42_17</t>
  </si>
  <si>
    <t>42_18</t>
  </si>
  <si>
    <t>42_19</t>
  </si>
  <si>
    <t>42_20</t>
  </si>
  <si>
    <t>42_21</t>
  </si>
  <si>
    <t>42_25EB</t>
  </si>
  <si>
    <t>42_25WB</t>
  </si>
  <si>
    <t>42_28EB</t>
  </si>
  <si>
    <t>42_28WB</t>
  </si>
  <si>
    <t>42_35</t>
  </si>
  <si>
    <t>42_36</t>
  </si>
  <si>
    <t>42_10EVE</t>
  </si>
  <si>
    <t>42_16EB</t>
  </si>
  <si>
    <t>42_16WB</t>
  </si>
  <si>
    <t>44_200EB</t>
  </si>
  <si>
    <t>44_200WB</t>
  </si>
  <si>
    <t>44_300EB</t>
  </si>
  <si>
    <t>44_300WB</t>
  </si>
  <si>
    <t>44_201EB</t>
  </si>
  <si>
    <t>44_201WB</t>
  </si>
  <si>
    <t>44_380A</t>
  </si>
  <si>
    <t>44_380</t>
  </si>
  <si>
    <t>44_383CC</t>
  </si>
  <si>
    <t>44_383C</t>
  </si>
  <si>
    <t>44_386</t>
  </si>
  <si>
    <t>44_389</t>
  </si>
  <si>
    <t>44_390WB</t>
  </si>
  <si>
    <t>44_390EB</t>
  </si>
  <si>
    <t>44_391EB</t>
  </si>
  <si>
    <t>44_391WB</t>
  </si>
  <si>
    <t>44_379EB</t>
  </si>
  <si>
    <t>44_379WB</t>
  </si>
  <si>
    <t>44_385EB</t>
  </si>
  <si>
    <t>44_385WB</t>
  </si>
  <si>
    <t>44_387WB</t>
  </si>
  <si>
    <t>44_387EB</t>
  </si>
  <si>
    <t>44_388WB</t>
  </si>
  <si>
    <t>44_388EB</t>
  </si>
  <si>
    <t>44_301</t>
  </si>
  <si>
    <t>46_10WC</t>
  </si>
  <si>
    <t>46_12WC</t>
  </si>
  <si>
    <t>46_15WC</t>
  </si>
  <si>
    <t>46_16WC</t>
  </si>
  <si>
    <t>46_17WC</t>
  </si>
  <si>
    <t>46_18WC</t>
  </si>
  <si>
    <t>46_JRNB</t>
  </si>
  <si>
    <t>46_JLNB</t>
  </si>
  <si>
    <t>46_JLSB</t>
  </si>
  <si>
    <t>46_JRSB</t>
  </si>
  <si>
    <t>46_JXNB</t>
  </si>
  <si>
    <t>46_JXSB</t>
  </si>
  <si>
    <t>46_ML30ZEB</t>
  </si>
  <si>
    <t>46_ML30ZWB</t>
  </si>
  <si>
    <t>46_C3WC</t>
  </si>
  <si>
    <t>46_JPXNB</t>
  </si>
  <si>
    <t>46_JPXSB</t>
  </si>
  <si>
    <t>46_11EBWC</t>
  </si>
  <si>
    <t>46_11WBWC</t>
  </si>
  <si>
    <t>46_23BRT1</t>
  </si>
  <si>
    <t>46_23BRT2</t>
  </si>
  <si>
    <t>49_2N</t>
  </si>
  <si>
    <t>49_5</t>
  </si>
  <si>
    <t>49_6</t>
  </si>
  <si>
    <t>49_2S</t>
  </si>
  <si>
    <t>49_7</t>
  </si>
  <si>
    <t>49_1N</t>
  </si>
  <si>
    <t>49_1S</t>
  </si>
  <si>
    <t>49_3</t>
  </si>
  <si>
    <t>49_4</t>
  </si>
  <si>
    <t>49_8</t>
  </si>
  <si>
    <t>49_20EB</t>
  </si>
  <si>
    <t>49_20WB</t>
  </si>
  <si>
    <t>52_4</t>
  </si>
  <si>
    <t>52_7EB</t>
  </si>
  <si>
    <t>52_7WB</t>
  </si>
  <si>
    <t>52_8</t>
  </si>
  <si>
    <t>52_1SB</t>
  </si>
  <si>
    <t>52_1NB</t>
  </si>
  <si>
    <t>52_2EB</t>
  </si>
  <si>
    <t>52_2WB</t>
  </si>
  <si>
    <t>52_3EB</t>
  </si>
  <si>
    <t>52_3WB</t>
  </si>
  <si>
    <t>52_5</t>
  </si>
  <si>
    <t>52_6</t>
  </si>
  <si>
    <t>55_AMCNSB</t>
  </si>
  <si>
    <t>55_AMCNNB</t>
  </si>
  <si>
    <t>56_5</t>
  </si>
  <si>
    <t>56_6</t>
  </si>
  <si>
    <t>56_8</t>
  </si>
  <si>
    <t>56_4</t>
  </si>
  <si>
    <t>56_1</t>
  </si>
  <si>
    <t>56_2</t>
  </si>
  <si>
    <t>60_2</t>
  </si>
  <si>
    <t>60_3</t>
  </si>
  <si>
    <t>60_4</t>
  </si>
  <si>
    <t>60_5</t>
  </si>
  <si>
    <t>60_6</t>
  </si>
  <si>
    <t>60_25WB</t>
  </si>
  <si>
    <t>60_25EB</t>
  </si>
  <si>
    <t>60_11</t>
  </si>
  <si>
    <t>60_10NB</t>
  </si>
  <si>
    <t>60_10NBA</t>
  </si>
  <si>
    <t>60_10SB</t>
  </si>
  <si>
    <t>60_10NBC</t>
  </si>
  <si>
    <t>60_10SBA</t>
  </si>
  <si>
    <t>60_1WB</t>
  </si>
  <si>
    <t>60_1EB</t>
  </si>
  <si>
    <t>60_7</t>
  </si>
  <si>
    <t>60_8NB</t>
  </si>
  <si>
    <t>60_8SB</t>
  </si>
  <si>
    <t>60_11XSB</t>
  </si>
  <si>
    <t>60_11XNB</t>
  </si>
  <si>
    <t>63_10</t>
  </si>
  <si>
    <t>63_12</t>
  </si>
  <si>
    <t>63_14</t>
  </si>
  <si>
    <t>63_24</t>
  </si>
  <si>
    <t>63_28</t>
  </si>
  <si>
    <t>63_66</t>
  </si>
  <si>
    <t>63_26EB</t>
  </si>
  <si>
    <t>63_30WBX</t>
  </si>
  <si>
    <t>63_26WB</t>
  </si>
  <si>
    <t>63_38SB</t>
  </si>
  <si>
    <t>63_38NB</t>
  </si>
  <si>
    <t>63_48XNB</t>
  </si>
  <si>
    <t>63_20WB</t>
  </si>
  <si>
    <t>63_20EB</t>
  </si>
  <si>
    <t>63_22WB</t>
  </si>
  <si>
    <t>63_22EB</t>
  </si>
  <si>
    <t>63_30WB</t>
  </si>
  <si>
    <t>63_30EB</t>
  </si>
  <si>
    <t>63_40EB</t>
  </si>
  <si>
    <t>63_40WB</t>
  </si>
  <si>
    <t>63_42SB</t>
  </si>
  <si>
    <t>63_42NB</t>
  </si>
  <si>
    <t>63_44NB</t>
  </si>
  <si>
    <t>63_44SB</t>
  </si>
  <si>
    <t>63_48NB</t>
  </si>
  <si>
    <t>63_48SB</t>
  </si>
  <si>
    <t>63_60XSB</t>
  </si>
  <si>
    <t>63_60XNB</t>
  </si>
  <si>
    <t>63_62</t>
  </si>
  <si>
    <t>63_30AWB</t>
  </si>
  <si>
    <t>63_30EBX</t>
  </si>
  <si>
    <t>63_30BEB</t>
  </si>
  <si>
    <t>63_30AEB</t>
  </si>
  <si>
    <t>63_34EB</t>
  </si>
  <si>
    <t>63_34WB</t>
  </si>
  <si>
    <t>63_48XSB</t>
  </si>
  <si>
    <t>63_46SB</t>
  </si>
  <si>
    <t>63_46NB</t>
  </si>
  <si>
    <t>63_60NBCL</t>
  </si>
  <si>
    <t>63_60NBHL</t>
  </si>
  <si>
    <t>63_60SBCL</t>
  </si>
  <si>
    <t>63_60SBHL</t>
  </si>
  <si>
    <t>63_SBVALMOON</t>
  </si>
  <si>
    <t>63_NBVALMOON</t>
  </si>
  <si>
    <t>63_20XEB</t>
  </si>
  <si>
    <t>63_20XWB</t>
  </si>
  <si>
    <t>63_30BWB</t>
  </si>
  <si>
    <t>63_32SB</t>
  </si>
  <si>
    <t>63_32NB</t>
  </si>
  <si>
    <t>63_44XSB</t>
  </si>
  <si>
    <t>63_44XNB</t>
  </si>
  <si>
    <t>63_67</t>
  </si>
  <si>
    <t>63_68</t>
  </si>
  <si>
    <t>63_52WB</t>
  </si>
  <si>
    <t>63_52EB</t>
  </si>
  <si>
    <t>66_15</t>
  </si>
  <si>
    <t>66_16</t>
  </si>
  <si>
    <t>66_17</t>
  </si>
  <si>
    <t>66_18</t>
  </si>
  <si>
    <t>66_4OUT</t>
  </si>
  <si>
    <t>66_4IN</t>
  </si>
  <si>
    <t>66_1IN</t>
  </si>
  <si>
    <t>66_1OUT</t>
  </si>
  <si>
    <t>66_2IN</t>
  </si>
  <si>
    <t>66_2OUT</t>
  </si>
  <si>
    <t>66_5OUT</t>
  </si>
  <si>
    <t>66_5IN</t>
  </si>
  <si>
    <t>66_6IN</t>
  </si>
  <si>
    <t>66_6OUT</t>
  </si>
  <si>
    <t>66_7OUT</t>
  </si>
  <si>
    <t>66_7IN</t>
  </si>
  <si>
    <t>66_8OUT</t>
  </si>
  <si>
    <t>66_8IN</t>
  </si>
  <si>
    <t>66_9OUT</t>
  </si>
  <si>
    <t>66_9IN</t>
  </si>
  <si>
    <t>66_3</t>
  </si>
  <si>
    <t>66_10</t>
  </si>
  <si>
    <t>66_11</t>
  </si>
  <si>
    <t>66_12IN</t>
  </si>
  <si>
    <t>66_12OUT</t>
  </si>
  <si>
    <t>66_14IN</t>
  </si>
  <si>
    <t>66_14OUT</t>
  </si>
  <si>
    <t>66_19</t>
  </si>
  <si>
    <t>66_RAPIDNS</t>
  </si>
  <si>
    <t>66_RAPIDEW</t>
  </si>
  <si>
    <t>68_1CHERYVAL</t>
  </si>
  <si>
    <t>68_2SOUTHMCD</t>
  </si>
  <si>
    <t>68_2NORTHMCD</t>
  </si>
  <si>
    <t>68_3ELY</t>
  </si>
  <si>
    <t>68_11</t>
  </si>
  <si>
    <t>68_24</t>
  </si>
  <si>
    <t>69_MICROA</t>
  </si>
  <si>
    <t>69_MICROB</t>
  </si>
  <si>
    <t>69_MICROC</t>
  </si>
  <si>
    <t>70_GG22SB</t>
  </si>
  <si>
    <t>70_GG22NB</t>
  </si>
  <si>
    <t>70_GG36SB</t>
  </si>
  <si>
    <t>70_GG36NB</t>
  </si>
  <si>
    <t>70_GG17NB</t>
  </si>
  <si>
    <t>70_GG17SB</t>
  </si>
  <si>
    <t>70_GG23</t>
  </si>
  <si>
    <t>70_GG49NB</t>
  </si>
  <si>
    <t>70_GG49SB</t>
  </si>
  <si>
    <t>70_GG61</t>
  </si>
  <si>
    <t>70_GG233</t>
  </si>
  <si>
    <t>70_GG68</t>
  </si>
  <si>
    <t>70_GG68A</t>
  </si>
  <si>
    <t>70_GG251</t>
  </si>
  <si>
    <t>70_GG23X</t>
  </si>
  <si>
    <t>70_GG29EB</t>
  </si>
  <si>
    <t>70_GG29WB</t>
  </si>
  <si>
    <t>70_GG35SB</t>
  </si>
  <si>
    <t>70_GG35NB</t>
  </si>
  <si>
    <t>70_GG35ANB</t>
  </si>
  <si>
    <t>70_GG219EB</t>
  </si>
  <si>
    <t>70_GG219WB</t>
  </si>
  <si>
    <t>70_GG35ASB</t>
  </si>
  <si>
    <t>78_EP2_EB</t>
  </si>
  <si>
    <t>78_EP2_WB</t>
  </si>
  <si>
    <t>78_TB1_EB</t>
  </si>
  <si>
    <t>78_TB1_WB</t>
  </si>
  <si>
    <t>78_TB2_EB</t>
  </si>
  <si>
    <t>78_TB2_WB</t>
  </si>
  <si>
    <t>86_CCSJMARNB</t>
  </si>
  <si>
    <t>86_CCSJMARSB</t>
  </si>
  <si>
    <t>91_REDSB</t>
  </si>
  <si>
    <t>91_REDNB</t>
  </si>
  <si>
    <t>92_BLUENB</t>
  </si>
  <si>
    <t>92_BLUESB</t>
  </si>
  <si>
    <t>92_GREENWB</t>
  </si>
  <si>
    <t>92_GREENEB</t>
  </si>
  <si>
    <t>98_DD10_SB</t>
  </si>
  <si>
    <t>98_DD10_NB</t>
  </si>
  <si>
    <t>98_DD20_NB</t>
  </si>
  <si>
    <t>98_DD20_SB</t>
  </si>
  <si>
    <t>98_DD30_NB</t>
  </si>
  <si>
    <t>98_DD30_SB</t>
  </si>
  <si>
    <t>98_MN10_NB</t>
  </si>
  <si>
    <t>98_MN10_SB</t>
  </si>
  <si>
    <t>98_MV10_NB</t>
  </si>
  <si>
    <t>98_MV10_SB</t>
  </si>
  <si>
    <t>98_PA10_NB</t>
  </si>
  <si>
    <t>98_PA10_SB</t>
  </si>
  <si>
    <t>98_PK10_EB</t>
  </si>
  <si>
    <t>98_PK10_WB</t>
  </si>
  <si>
    <t>98_SF20_EB</t>
  </si>
  <si>
    <t>98_SF20_WB</t>
  </si>
  <si>
    <t>98_SF30_NB</t>
  </si>
  <si>
    <t>98_SF30_SB</t>
  </si>
  <si>
    <t>100_HBFB</t>
  </si>
  <si>
    <t>100_FBHB</t>
  </si>
  <si>
    <t>100_FBOAKALA</t>
  </si>
  <si>
    <t>100_FBALA</t>
  </si>
  <si>
    <t>100_ALAFB</t>
  </si>
  <si>
    <t>100_FWALOK</t>
  </si>
  <si>
    <t>100_FBALAOAK</t>
  </si>
  <si>
    <t>100_OAKALAFB</t>
  </si>
  <si>
    <t>100_ALOKFBFW</t>
  </si>
  <si>
    <t>100_ALAOAKFB</t>
  </si>
  <si>
    <t>100_SSFOAKAL</t>
  </si>
  <si>
    <t>100_SSFALOAK</t>
  </si>
  <si>
    <t>100_ALOAKSSF</t>
  </si>
  <si>
    <t>100_RCMFB</t>
  </si>
  <si>
    <t>100_FBRCM</t>
  </si>
  <si>
    <t>100_FWFBOKAL</t>
  </si>
  <si>
    <t>100_BERKFB</t>
  </si>
  <si>
    <t>100_FBBERK</t>
  </si>
  <si>
    <t>100_RCFB</t>
  </si>
  <si>
    <t>100_FBRC</t>
  </si>
  <si>
    <t>100_APFB</t>
  </si>
  <si>
    <t>100_FBAP</t>
  </si>
  <si>
    <t>100_MBFB</t>
  </si>
  <si>
    <t>100_FBMB</t>
  </si>
  <si>
    <t>100_ANMARSF</t>
  </si>
  <si>
    <t>100_HERSF</t>
  </si>
  <si>
    <t>100_MARSF</t>
  </si>
  <si>
    <t>100_SFMAR</t>
  </si>
  <si>
    <t>100_SFHER</t>
  </si>
  <si>
    <t>100_SFHERAN</t>
  </si>
  <si>
    <t>100_SFMARAN</t>
  </si>
  <si>
    <t>100_TISF</t>
  </si>
  <si>
    <t>101_LARKS</t>
  </si>
  <si>
    <t>101_LARKN</t>
  </si>
  <si>
    <t>101_LARKMBSB</t>
  </si>
  <si>
    <t>101_LARKMBNB</t>
  </si>
  <si>
    <t>102_SAUFB</t>
  </si>
  <si>
    <t>102_FBSAU</t>
  </si>
  <si>
    <t>103_TIBFW</t>
  </si>
  <si>
    <t>103_FWTIB</t>
  </si>
  <si>
    <t>103_SAUTIBFW</t>
  </si>
  <si>
    <t>103_FWSAUTIB</t>
  </si>
  <si>
    <t>103_TIBSAUFW</t>
  </si>
  <si>
    <t>103_SAUFW</t>
  </si>
  <si>
    <t>103_FWSAU</t>
  </si>
  <si>
    <t>104_VALFB</t>
  </si>
  <si>
    <t>104_FWFBVAL</t>
  </si>
  <si>
    <t>104_FBVAL</t>
  </si>
  <si>
    <t>104_VALFWFB</t>
  </si>
  <si>
    <t>104_VALFBFW</t>
  </si>
  <si>
    <t>104_MIVALFB</t>
  </si>
  <si>
    <t>104_FBVALMI</t>
  </si>
  <si>
    <t>104_FBMILONG</t>
  </si>
  <si>
    <t>104_MIFBLONG</t>
  </si>
  <si>
    <t>106_ROUTE1P</t>
  </si>
  <si>
    <t>110_F_IN</t>
  </si>
  <si>
    <t>110_F_INA</t>
  </si>
  <si>
    <t>110_F_OUT</t>
  </si>
  <si>
    <t>110_F_OUTA</t>
  </si>
  <si>
    <t>110_J</t>
  </si>
  <si>
    <t>110_J_INA</t>
  </si>
  <si>
    <t>110_J_OUTA</t>
  </si>
  <si>
    <t>110_K</t>
  </si>
  <si>
    <t>110_K_IN1</t>
  </si>
  <si>
    <t>110_K_IN4</t>
  </si>
  <si>
    <t>110_K_OUT3</t>
  </si>
  <si>
    <t>110_L</t>
  </si>
  <si>
    <t>110_L_IN</t>
  </si>
  <si>
    <t>110_L_OUT</t>
  </si>
  <si>
    <t>110_M</t>
  </si>
  <si>
    <t>110_N</t>
  </si>
  <si>
    <t>110_N_IN1</t>
  </si>
  <si>
    <t>110_N_OUT1</t>
  </si>
  <si>
    <t>110_E_IN</t>
  </si>
  <si>
    <t>110_E_OUT</t>
  </si>
  <si>
    <t>110_T_SHORT</t>
  </si>
  <si>
    <t>110_T_LONG</t>
  </si>
  <si>
    <t>111_BLUE</t>
  </si>
  <si>
    <t>111_GREEN</t>
  </si>
  <si>
    <t>111_ORANGE</t>
  </si>
  <si>
    <t>120_EBART</t>
  </si>
  <si>
    <t>121_OAKCON</t>
  </si>
  <si>
    <t>131_CAP1NB</t>
  </si>
  <si>
    <t>131_CAP1SB</t>
  </si>
  <si>
    <t>131_CAP2NB</t>
  </si>
  <si>
    <t>131_CAP2SB</t>
  </si>
  <si>
    <t>131_CAP3NB</t>
  </si>
  <si>
    <t>131_CAP3SB</t>
  </si>
  <si>
    <t>132_SJQNB</t>
  </si>
  <si>
    <t>132_SJQSB</t>
  </si>
  <si>
    <t>132_SJQNB_O</t>
  </si>
  <si>
    <t>132_SJQSB_O</t>
  </si>
  <si>
    <t>133_ACE</t>
  </si>
  <si>
    <t>133_ACE_N</t>
  </si>
  <si>
    <t>Transit Priority</t>
  </si>
  <si>
    <t>orig_freq_AM</t>
  </si>
  <si>
    <t>orig_freq_MD</t>
  </si>
  <si>
    <t>orig_freq_PM</t>
  </si>
  <si>
    <t>Dir</t>
  </si>
  <si>
    <t>Total Cost</t>
  </si>
  <si>
    <t>5 days a week, 8 service hours AM/PM at 10 minute headways</t>
  </si>
  <si>
    <t>YOE$ B</t>
  </si>
  <si>
    <t>ACTION</t>
  </si>
  <si>
    <t>A</t>
  </si>
  <si>
    <t>B</t>
  </si>
  <si>
    <t>PROJECT</t>
  </si>
  <si>
    <t>DISTANCE</t>
  </si>
  <si>
    <t>SPDCLASS</t>
  </si>
  <si>
    <t>CAPCLASS</t>
  </si>
  <si>
    <t>LANES</t>
  </si>
  <si>
    <t>TSIN</t>
  </si>
  <si>
    <t>GL</t>
  </si>
  <si>
    <t>USE</t>
  </si>
  <si>
    <t>OT</t>
  </si>
  <si>
    <t>CAP</t>
  </si>
  <si>
    <t>AT</t>
  </si>
  <si>
    <t>FT</t>
  </si>
  <si>
    <t>SIGCOR</t>
  </si>
  <si>
    <t>TOS</t>
  </si>
  <si>
    <t>AUX</t>
  </si>
  <si>
    <t>YEAR</t>
  </si>
  <si>
    <t>FFS</t>
  </si>
  <si>
    <t>FFT</t>
  </si>
  <si>
    <t>FT2000</t>
  </si>
  <si>
    <t>ROUTENUM</t>
  </si>
  <si>
    <t>HOT</t>
  </si>
  <si>
    <t>TOLLCLASS</t>
  </si>
  <si>
    <t>STATE</t>
  </si>
  <si>
    <t>CITYID</t>
  </si>
  <si>
    <t>CITYNAME[33]</t>
  </si>
  <si>
    <t>REGFREIGHT</t>
  </si>
  <si>
    <t>BRT</t>
  </si>
  <si>
    <t>TOLLEA_DA</t>
  </si>
  <si>
    <t>TOLLEA_S2</t>
  </si>
  <si>
    <t>TOLLEA_S3</t>
  </si>
  <si>
    <t>TOLLEA_VSM</t>
  </si>
  <si>
    <t>TOLLEA_SML</t>
  </si>
  <si>
    <t>TOLLEA_MED</t>
  </si>
  <si>
    <t>TOLLEA_LRG</t>
  </si>
  <si>
    <t>TOLLAM_DA</t>
  </si>
  <si>
    <t>TOLLAM_S2</t>
  </si>
  <si>
    <t>TOLLAM_S3</t>
  </si>
  <si>
    <t>TOLLAM_VSM</t>
  </si>
  <si>
    <t>TOLLAM_SML</t>
  </si>
  <si>
    <t>TOLLAM_MED</t>
  </si>
  <si>
    <t>TOLLAM_LRG</t>
  </si>
  <si>
    <t>TOLLMD_DA</t>
  </si>
  <si>
    <t>TOLLMD_S2</t>
  </si>
  <si>
    <t>TOLLMD_S3</t>
  </si>
  <si>
    <t>TOLLMD_VSM</t>
  </si>
  <si>
    <t>TOLLMD_SML</t>
  </si>
  <si>
    <t>TOLLMD_MED</t>
  </si>
  <si>
    <t>TOLLMD_LRG</t>
  </si>
  <si>
    <t>TOLLPM_DA</t>
  </si>
  <si>
    <t>TOLLPM_S2</t>
  </si>
  <si>
    <t>TOLLPM_S3</t>
  </si>
  <si>
    <t>TOLLPM_VSM</t>
  </si>
  <si>
    <t>TOLLPM_SML</t>
  </si>
  <si>
    <t>TOLLPM_MED</t>
  </si>
  <si>
    <t>TOLLPM_LRG</t>
  </si>
  <si>
    <t>TOLLEV_DA</t>
  </si>
  <si>
    <t>TOLLEV_S2</t>
  </si>
  <si>
    <t>TOLLEV_S3</t>
  </si>
  <si>
    <t>TOLLEV_VSM</t>
  </si>
  <si>
    <t>TOLLEV_SML</t>
  </si>
  <si>
    <t>TOLLEV_MED</t>
  </si>
  <si>
    <t>TOLLEV_LRG</t>
  </si>
  <si>
    <t>ROUTEDIR</t>
  </si>
  <si>
    <t>ADD</t>
  </si>
  <si>
    <t>NGF_CarpoolLanes</t>
  </si>
  <si>
    <t>Fremont</t>
  </si>
  <si>
    <t>N</t>
  </si>
  <si>
    <t>'San Ramon'</t>
  </si>
  <si>
    <t>'Crockett'</t>
  </si>
  <si>
    <t>E</t>
  </si>
  <si>
    <t>W</t>
  </si>
  <si>
    <t>Oakland</t>
  </si>
  <si>
    <t>S</t>
  </si>
  <si>
    <t>'San Jose'</t>
  </si>
  <si>
    <t>Fairfield</t>
  </si>
  <si>
    <t>S.C.</t>
  </si>
  <si>
    <t>Los</t>
  </si>
  <si>
    <t>Los Altos Hills</t>
  </si>
  <si>
    <t>San Jose</t>
  </si>
  <si>
    <t>C.C. County Remainder</t>
  </si>
  <si>
    <t>Sunol</t>
  </si>
  <si>
    <t>Walnut Creek</t>
  </si>
  <si>
    <t>San Lorenzo</t>
  </si>
  <si>
    <t>Livermore</t>
  </si>
  <si>
    <t>Redwood City</t>
  </si>
  <si>
    <t>Daly City</t>
  </si>
  <si>
    <t>San Rafael</t>
  </si>
  <si>
    <t>San Leandro</t>
  </si>
  <si>
    <t>M:\Application\Model One\NetworkProjects\NGF_CarpoolLanes</t>
  </si>
  <si>
    <t>Row Labels</t>
  </si>
  <si>
    <t>Grand Total</t>
  </si>
  <si>
    <t>Count of A</t>
  </si>
  <si>
    <t>Definition</t>
  </si>
  <si>
    <t>Freeway-to-freeway connector</t>
  </si>
  <si>
    <t>Freeway</t>
  </si>
  <si>
    <t>Expressway</t>
  </si>
  <si>
    <t>Collector</t>
  </si>
  <si>
    <t>Freeway ramp</t>
  </si>
  <si>
    <t>Dummy link</t>
  </si>
  <si>
    <t>Major arterial</t>
  </si>
  <si>
    <t>Managed Freeway</t>
  </si>
  <si>
    <t>Special facility</t>
  </si>
  <si>
    <t>Toll plaza</t>
  </si>
  <si>
    <t>Costs</t>
  </si>
  <si>
    <t>Direct Connectors</t>
  </si>
  <si>
    <t>Core Package Transit First</t>
  </si>
  <si>
    <t>Core Package Discounts</t>
  </si>
  <si>
    <t>Core Package Reparative</t>
  </si>
  <si>
    <t>Local Street Safety</t>
  </si>
  <si>
    <t>DIR</t>
  </si>
  <si>
    <t>https://www.planbayarea.org/sites/default/files/documents/PBA50_Equity_Analysis_Report_Oct2021%281%29.pdf</t>
  </si>
  <si>
    <t>Disabled Population share</t>
  </si>
  <si>
    <t>Selected transit route total length: 505085 feet (96 mi)</t>
  </si>
  <si>
    <t>OK</t>
  </si>
  <si>
    <t>Selected transit route total length: 481071 feet (91 mi)</t>
  </si>
  <si>
    <t>SJ</t>
  </si>
  <si>
    <t>Selected transit route total length: 888932 feet (168 mi)</t>
  </si>
  <si>
    <t>Length in cordon: 30252 feet (5.7 mi)</t>
  </si>
  <si>
    <t>Length in cordon: 24179 feet (4.6 mi)</t>
  </si>
  <si>
    <t>Length in cordon: 53551 feet (10.1 mi)</t>
  </si>
  <si>
    <t>Source:</t>
  </si>
  <si>
    <t>https://app.asana.com/0/1203644633064654/1203987943651552/f</t>
  </si>
  <si>
    <t>Total cordon miles</t>
  </si>
  <si>
    <t>Total route miles</t>
  </si>
  <si>
    <t>Cost per mile</t>
  </si>
  <si>
    <t>(costs from San Pablo BRT / East Bay BRT)</t>
  </si>
  <si>
    <t>BRT ($M)</t>
  </si>
  <si>
    <t>Bus Lane ($M)</t>
  </si>
  <si>
    <t>20-30</t>
  </si>
  <si>
    <t>Total cost $B</t>
  </si>
  <si>
    <t>Revenue measure</t>
  </si>
  <si>
    <t>Fatalities</t>
  </si>
  <si>
    <t>Serious injuries</t>
  </si>
  <si>
    <t>fatalities after 20mph</t>
  </si>
  <si>
    <t>fatalities at 30mph</t>
  </si>
  <si>
    <t>Freeways</t>
  </si>
  <si>
    <t>Non Freeways</t>
  </si>
  <si>
    <t>Speed limit</t>
  </si>
  <si>
    <t>Exponents for speed</t>
  </si>
  <si>
    <t>Avg Speed on loaded network</t>
  </si>
  <si>
    <t>NoProject</t>
  </si>
  <si>
    <t>Project</t>
  </si>
  <si>
    <t>Scenario</t>
  </si>
  <si>
    <t>Arterial VMT</t>
  </si>
  <si>
    <t>Arterial scenario</t>
  </si>
  <si>
    <t>Fatalities with VMT adjustment</t>
  </si>
  <si>
    <t>Fatalities with speed adjustment</t>
  </si>
  <si>
    <t>Income</t>
  </si>
  <si>
    <t>Mode</t>
  </si>
  <si>
    <t>Daily Trips</t>
  </si>
  <si>
    <t>Avg Time</t>
  </si>
  <si>
    <t>Avg Cost</t>
  </si>
  <si>
    <t>_no_zpv_inc1</t>
  </si>
  <si>
    <t>com</t>
  </si>
  <si>
    <t>_no_zpv_inc2</t>
  </si>
  <si>
    <t>_no_zpv_inc3</t>
  </si>
  <si>
    <t>_no_zpv_inc4</t>
  </si>
  <si>
    <t>hvy</t>
  </si>
  <si>
    <t>exp</t>
  </si>
  <si>
    <t>lrf</t>
  </si>
  <si>
    <t>loc</t>
  </si>
  <si>
    <t>_x001A_</t>
  </si>
  <si>
    <t>L:\Application\Model_One\NextGenFwys\Scenarios\2035_TM152_NGF_NP09_Path1a_06_SimpleTolls03\OUTPUT\metrics</t>
  </si>
  <si>
    <t>Daily fare undiscounted 2000$</t>
  </si>
  <si>
    <t>Annual fare undiscounted 2023$B</t>
  </si>
  <si>
    <t>15 Year fares undiscounted YOE$</t>
  </si>
  <si>
    <t>Annual fare undiscounted 2035$B</t>
  </si>
  <si>
    <t>25% Q1 discount</t>
  </si>
  <si>
    <t>50% Q1Q2 discount</t>
  </si>
  <si>
    <t>50% Q1 discount</t>
  </si>
  <si>
    <t>A Transit Double Down</t>
  </si>
  <si>
    <t>B Affordability Focus</t>
  </si>
  <si>
    <t>PBA50 Strategy Cost (M)</t>
  </si>
  <si>
    <t>PBA50 Cost 2035-2050 (M)</t>
  </si>
  <si>
    <t>.5x PBA50 Cost - floor</t>
  </si>
  <si>
    <t>1.5x PBA50 cost - ceiling</t>
  </si>
  <si>
    <t>3500 miles of protected bike lanes with soft hit posts</t>
  </si>
  <si>
    <t>Regional 2021-2025 bike</t>
  </si>
  <si>
    <t>Regional 2036-2050 bike</t>
  </si>
  <si>
    <t>Regional 2021-2035 bay trail</t>
  </si>
  <si>
    <t>County bike</t>
  </si>
  <si>
    <t>PBA2050 Complete streets strategy</t>
  </si>
  <si>
    <t>Remainder (sidewalks, bike maintenance)</t>
  </si>
  <si>
    <t>Remainder (sidewalks, bike maintenance) 2036-2050</t>
  </si>
  <si>
    <t>NGF modeled</t>
  </si>
  <si>
    <t>Vision Zero safety regional investment 2036-2050</t>
  </si>
  <si>
    <t>Quantity</t>
  </si>
  <si>
    <t>Unit Cost ($M)</t>
  </si>
  <si>
    <t>HOV Lane Conversion</t>
  </si>
  <si>
    <t>$B</t>
  </si>
  <si>
    <t>Based on Arup costing in Project Performance</t>
  </si>
  <si>
    <t>Total in $B</t>
  </si>
  <si>
    <t># of routes</t>
  </si>
  <si>
    <t>Discount</t>
  </si>
  <si>
    <t>Cost</t>
  </si>
  <si>
    <t>Q1 daily revenue 2000$M in 1a (no discount)</t>
  </si>
  <si>
    <t>Total daily revenue 2000$M in 1a (no discount)</t>
  </si>
  <si>
    <t>Total 15-year revenue approx YOE$B</t>
  </si>
  <si>
    <t>Q1 share</t>
  </si>
  <si>
    <t>https://www.bts.gov/travel-patterns-with-disabilities#:~:text=People%20age%2018%20to%2064%20with%20disabilities%20use%20personal%20vehicles,16.1%20percent).</t>
  </si>
  <si>
    <t>Round Trip Time</t>
  </si>
  <si>
    <t>Target %</t>
  </si>
  <si>
    <t>Target $B</t>
  </si>
  <si>
    <t>15-year modeled cost (YOE$B)</t>
  </si>
  <si>
    <t>PBA2050 Vision Zero strategy</t>
  </si>
  <si>
    <t>https://mtcdrive.box.com/s/jy87nl778qgra8ejkd91vqwuui2hkwg1</t>
  </si>
  <si>
    <t>Additional capital costs (yards, stations) $M</t>
  </si>
  <si>
    <t>Ops Cost of tolling</t>
  </si>
  <si>
    <t>Cap cost of tolling</t>
  </si>
  <si>
    <t>Q1</t>
  </si>
  <si>
    <t>Q2</t>
  </si>
  <si>
    <t>Q3</t>
  </si>
  <si>
    <t>Q4</t>
  </si>
  <si>
    <t>% decrease</t>
  </si>
  <si>
    <t>Example calculation to show fatalities reduction with existing methodology for speed decrease</t>
  </si>
  <si>
    <t>Mode name</t>
  </si>
  <si>
    <t>Prefix</t>
  </si>
  <si>
    <t>System</t>
  </si>
  <si>
    <t>Berkeley</t>
  </si>
  <si>
    <t>Broadway Shuttle</t>
  </si>
  <si>
    <t>Emery Go Round</t>
  </si>
  <si>
    <t>Stanford Shuttle</t>
  </si>
  <si>
    <t>Caltrain Shuttle</t>
  </si>
  <si>
    <t>VTA Shuttle</t>
  </si>
  <si>
    <t>Palo Alto &amp; Menlo Park Shuttles</t>
  </si>
  <si>
    <t>PDA Shuttles</t>
  </si>
  <si>
    <t>Amtrak Shuttles</t>
  </si>
  <si>
    <t>San Leandro Links</t>
  </si>
  <si>
    <t>SF Muni Cable Car</t>
  </si>
  <si>
    <t>SF Muni Local</t>
  </si>
  <si>
    <t>SamTrans Local</t>
  </si>
  <si>
    <t>VTA Community Bus</t>
  </si>
  <si>
    <t>VTA Local</t>
  </si>
  <si>
    <t>AC Transit Local</t>
  </si>
  <si>
    <t>Wheels Local</t>
  </si>
  <si>
    <t>Union City Transit</t>
  </si>
  <si>
    <t>AirBART</t>
  </si>
  <si>
    <t>County Connection Local</t>
  </si>
  <si>
    <t>Tri Delta Transit</t>
  </si>
  <si>
    <t>WestCAT Local</t>
  </si>
  <si>
    <t>Vallejo Transit</t>
  </si>
  <si>
    <t>Fairfield and Suisun Transit Local</t>
  </si>
  <si>
    <t>American Canyon</t>
  </si>
  <si>
    <t>Benicia Breeze</t>
  </si>
  <si>
    <t>VINE Local</t>
  </si>
  <si>
    <t>Sonoma County Transit</t>
  </si>
  <si>
    <t>Santa Rosa City Bus</t>
  </si>
  <si>
    <t>Petaluma Transit</t>
  </si>
  <si>
    <t>North Bay Shuttles</t>
  </si>
  <si>
    <t>Golden Gate Transit Local</t>
  </si>
  <si>
    <t>SamTrans Express</t>
  </si>
  <si>
    <t>VTA Express</t>
  </si>
  <si>
    <t>Dumbarton Express</t>
  </si>
  <si>
    <t>AC Transit Transbay</t>
  </si>
  <si>
    <t>County Connection Express</t>
  </si>
  <si>
    <t>Golden Gate Transit Express</t>
  </si>
  <si>
    <t>WestCAT Express</t>
  </si>
  <si>
    <t>Vallejo Transit Express</t>
  </si>
  <si>
    <t>Fairfield and Suisun Transit Express</t>
  </si>
  <si>
    <t>VINE Express</t>
  </si>
  <si>
    <t>SMART Temporary Express</t>
  </si>
  <si>
    <t>ReX Link</t>
  </si>
  <si>
    <t>East Bay Ferries</t>
  </si>
  <si>
    <t>Golden Gate Ferry - Larkspur</t>
  </si>
  <si>
    <t>Golden Gate Ferry - Sausalito</t>
  </si>
  <si>
    <t>Tiburon Ferry</t>
  </si>
  <si>
    <t>Vallejo Baylink Ferry</t>
  </si>
  <si>
    <t>South City Ferry</t>
  </si>
  <si>
    <t>SF Muni Metro</t>
  </si>
  <si>
    <t>VTA LRT</t>
  </si>
  <si>
    <t>SR85 Rail</t>
  </si>
  <si>
    <t>BART</t>
  </si>
  <si>
    <t>Oakland Airport Connector</t>
  </si>
  <si>
    <t>Amtrak Capitol Corridor</t>
  </si>
  <si>
    <t>Amtrak San Joaquin</t>
  </si>
  <si>
    <t>Dumbarton Rail</t>
  </si>
  <si>
    <t>6 Car Valley Link</t>
  </si>
  <si>
    <t>High Speed Rail</t>
  </si>
  <si>
    <t>Sum of Total</t>
  </si>
  <si>
    <t>Category</t>
  </si>
  <si>
    <t>Short Name</t>
  </si>
  <si>
    <t>Difference in Total Boardings</t>
  </si>
  <si>
    <t>% Difference in Total Boardings</t>
  </si>
  <si>
    <t>Total Boardings</t>
  </si>
  <si>
    <t>% Difference in Vehicle revenue hours per timeperiod</t>
  </si>
  <si>
    <t>Pathway 1a (NP10)</t>
  </si>
  <si>
    <t>AC Transit - Local</t>
  </si>
  <si>
    <t>AC Transit - Transbay</t>
  </si>
  <si>
    <t>AC Transit - Transbay (Local travel allowed)</t>
  </si>
  <si>
    <t>American Canyon Transit</t>
  </si>
  <si>
    <t>Amtrak - Capitol Corridor</t>
  </si>
  <si>
    <t>Amtrak - San Joaquin</t>
  </si>
  <si>
    <t>BART &amp; E-BART</t>
  </si>
  <si>
    <t>Caltrain Shuttles</t>
  </si>
  <si>
    <t>County Connection - Express</t>
  </si>
  <si>
    <t>County Connection (CCTA) - Local</t>
  </si>
  <si>
    <t>Fairfield And Suisun Transit - Express</t>
  </si>
  <si>
    <t>Fairfield And Suisun Transit - Local</t>
  </si>
  <si>
    <t>Golden Gate Transit - Express Richmond</t>
  </si>
  <si>
    <t>Golden Gate Transit - Express San Francisco</t>
  </si>
  <si>
    <t>Golden Gate Transit - Local</t>
  </si>
  <si>
    <t>MUNI - Local</t>
  </si>
  <si>
    <t>MUNI Cable Cars</t>
  </si>
  <si>
    <t>MUNI Metro</t>
  </si>
  <si>
    <t>North Bay Shuttles (PPA Project)</t>
  </si>
  <si>
    <t>Palo Alto/Menlo Park Shuttles</t>
  </si>
  <si>
    <t>Regional Express (ReX)</t>
  </si>
  <si>
    <t>Regional Express ReX Link Routes (PPA Project) - Local</t>
  </si>
  <si>
    <t>Regional Hovercraft (PPA)</t>
  </si>
  <si>
    <t>SamTrans - Express</t>
  </si>
  <si>
    <t>SamTrans - Local</t>
  </si>
  <si>
    <t>Santa Clara VTA - Community bus</t>
  </si>
  <si>
    <t>Santa Clara VTA - Express</t>
  </si>
  <si>
    <t>Santa Clara VTA - Local</t>
  </si>
  <si>
    <t>Santa Clara VTA - LRT</t>
  </si>
  <si>
    <t>SMART - Temporary Express</t>
  </si>
  <si>
    <t>Sonoma County Transit - Local</t>
  </si>
  <si>
    <t>Stanford Shuttles</t>
  </si>
  <si>
    <t>Tri-Delta</t>
  </si>
  <si>
    <t>Vacaville City Coach</t>
  </si>
  <si>
    <t>Vallejo Transit - Express</t>
  </si>
  <si>
    <t>Vallejo Transit - Local</t>
  </si>
  <si>
    <t>VINE</t>
  </si>
  <si>
    <t>VINE - Express</t>
  </si>
  <si>
    <t>VINE - Express 2</t>
  </si>
  <si>
    <t>VTA Shuttles</t>
  </si>
  <si>
    <t>West Berkeley</t>
  </si>
  <si>
    <t>WestCAT - Express</t>
  </si>
  <si>
    <t>WestCAT - Local</t>
  </si>
  <si>
    <t>WHEELS - Local</t>
  </si>
  <si>
    <t>Wheels ACE Shuttles</t>
  </si>
  <si>
    <t>x</t>
  </si>
  <si>
    <t>86_98XSB-</t>
  </si>
  <si>
    <t>86_98XNB-</t>
  </si>
  <si>
    <t xml:space="preserve">80_12 </t>
  </si>
  <si>
    <t xml:space="preserve">92_40 </t>
  </si>
  <si>
    <t xml:space="preserve">86_97X </t>
  </si>
  <si>
    <t xml:space="preserve">87_GG72X </t>
  </si>
  <si>
    <t xml:space="preserve">90_LYN </t>
  </si>
  <si>
    <t xml:space="preserve">92_90 </t>
  </si>
  <si>
    <t xml:space="preserve">80_11 </t>
  </si>
  <si>
    <t>92_90 1</t>
  </si>
  <si>
    <t xml:space="preserve">87_GG58 </t>
  </si>
  <si>
    <t>87_GG4 C</t>
  </si>
  <si>
    <t xml:space="preserve">80_2 </t>
  </si>
  <si>
    <t xml:space="preserve">87_GG76 </t>
  </si>
  <si>
    <t xml:space="preserve">93_29 </t>
  </si>
  <si>
    <t xml:space="preserve">81_181VTA </t>
  </si>
  <si>
    <t xml:space="preserve">87_GG2 </t>
  </si>
  <si>
    <t xml:space="preserve">87_GG18 </t>
  </si>
  <si>
    <t xml:space="preserve">87_GG8 </t>
  </si>
  <si>
    <t xml:space="preserve">87_GG101 </t>
  </si>
  <si>
    <t xml:space="preserve">87_GG56 </t>
  </si>
  <si>
    <t xml:space="preserve">87_GG24X </t>
  </si>
  <si>
    <t xml:space="preserve">91_Y </t>
  </si>
  <si>
    <t>87_GG4 A</t>
  </si>
  <si>
    <t xml:space="preserve">70_GG257 </t>
  </si>
  <si>
    <t xml:space="preserve">87_GG38 </t>
  </si>
  <si>
    <t xml:space="preserve">87_GG27 </t>
  </si>
  <si>
    <t>87_GG38 A</t>
  </si>
  <si>
    <t xml:space="preserve">87_GG74 </t>
  </si>
  <si>
    <t xml:space="preserve">87_GG4 </t>
  </si>
  <si>
    <t xml:space="preserve">86_96X </t>
  </si>
  <si>
    <t xml:space="preserve">87_GG92 </t>
  </si>
  <si>
    <t>87_GG24 B</t>
  </si>
  <si>
    <t>87_GG54 B</t>
  </si>
  <si>
    <t xml:space="preserve">80_6 </t>
  </si>
  <si>
    <t xml:space="preserve">87_GG44 </t>
  </si>
  <si>
    <t xml:space="preserve">91_80A </t>
  </si>
  <si>
    <t xml:space="preserve">87_GG54 </t>
  </si>
  <si>
    <t xml:space="preserve">91_80 </t>
  </si>
  <si>
    <t xml:space="preserve">87_GG30 </t>
  </si>
  <si>
    <t xml:space="preserve">87_GG70 </t>
  </si>
  <si>
    <t xml:space="preserve">86_92X </t>
  </si>
  <si>
    <t xml:space="preserve">70_GG245 </t>
  </si>
  <si>
    <t xml:space="preserve">80_3 </t>
  </si>
  <si>
    <t xml:space="preserve">81_168VTA </t>
  </si>
  <si>
    <t xml:space="preserve">81_121VTA </t>
  </si>
  <si>
    <t xml:space="preserve">86_95X </t>
  </si>
  <si>
    <t xml:space="preserve">80_KX </t>
  </si>
  <si>
    <t xml:space="preserve">81_122VTA </t>
  </si>
  <si>
    <t>92_40 1</t>
  </si>
  <si>
    <t>81_180VTA A</t>
  </si>
  <si>
    <t xml:space="preserve">95_21 </t>
  </si>
  <si>
    <t>92_30 2</t>
  </si>
  <si>
    <t xml:space="preserve">94_37 </t>
  </si>
  <si>
    <t xml:space="preserve">84_L </t>
  </si>
  <si>
    <t xml:space="preserve">84_B </t>
  </si>
  <si>
    <t xml:space="preserve">84_V </t>
  </si>
  <si>
    <t xml:space="preserve">92_20 </t>
  </si>
  <si>
    <t>92_30 1</t>
  </si>
  <si>
    <t xml:space="preserve">84_65 </t>
  </si>
  <si>
    <t xml:space="preserve">86_93X </t>
  </si>
  <si>
    <t xml:space="preserve">88_GG40X </t>
  </si>
  <si>
    <t xml:space="preserve">88_GG40 </t>
  </si>
  <si>
    <t xml:space="preserve">84_H </t>
  </si>
  <si>
    <t xml:space="preserve">84_O </t>
  </si>
  <si>
    <t xml:space="preserve">84_OX </t>
  </si>
  <si>
    <t xml:space="preserve">84_W </t>
  </si>
  <si>
    <t xml:space="preserve">84_U </t>
  </si>
  <si>
    <t xml:space="preserve">84_G </t>
  </si>
  <si>
    <t xml:space="preserve">82_DB1 </t>
  </si>
  <si>
    <t xml:space="preserve">84_FS </t>
  </si>
  <si>
    <t xml:space="preserve">84_NX3 </t>
  </si>
  <si>
    <t xml:space="preserve">84_J </t>
  </si>
  <si>
    <t>80_12</t>
  </si>
  <si>
    <t>92_40</t>
  </si>
  <si>
    <t>86_93X</t>
  </si>
  <si>
    <t>86_95X</t>
  </si>
  <si>
    <t>88_GG40X</t>
  </si>
  <si>
    <t>88_GG40</t>
  </si>
  <si>
    <t>84_L</t>
  </si>
  <si>
    <t>80_3</t>
  </si>
  <si>
    <t>80_2</t>
  </si>
  <si>
    <t>84_H</t>
  </si>
  <si>
    <t>90_LYN</t>
  </si>
  <si>
    <t>92_90</t>
  </si>
  <si>
    <t>80_KX</t>
  </si>
  <si>
    <t>80_11</t>
  </si>
  <si>
    <t>84_O</t>
  </si>
  <si>
    <t>87_GG4</t>
  </si>
  <si>
    <t>87_GG58</t>
  </si>
  <si>
    <t>87_GG76</t>
  </si>
  <si>
    <t>93_29</t>
  </si>
  <si>
    <t>87_GG18</t>
  </si>
  <si>
    <t>87_GG8</t>
  </si>
  <si>
    <t>87_GG101</t>
  </si>
  <si>
    <t>87_GG56</t>
  </si>
  <si>
    <t>91_Y</t>
  </si>
  <si>
    <t>80_6</t>
  </si>
  <si>
    <t xml:space="preserve">80_8 </t>
  </si>
  <si>
    <t xml:space="preserve">81_101VTA </t>
  </si>
  <si>
    <t xml:space="preserve">81_102VTA </t>
  </si>
  <si>
    <t>81_120VTA A</t>
  </si>
  <si>
    <t xml:space="preserve">81_120VTA </t>
  </si>
  <si>
    <t xml:space="preserve">81_140VTA </t>
  </si>
  <si>
    <t xml:space="preserve">81_180VTA </t>
  </si>
  <si>
    <t>81_181VTA A</t>
  </si>
  <si>
    <t xml:space="preserve">81_182VTA </t>
  </si>
  <si>
    <t xml:space="preserve">86_98X </t>
  </si>
  <si>
    <t xml:space="preserve">86_92XA </t>
  </si>
  <si>
    <t xml:space="preserve">87_GG72 </t>
  </si>
  <si>
    <t>87_GG27 A</t>
  </si>
  <si>
    <t xml:space="preserve">87_GG101X </t>
  </si>
  <si>
    <t>87_GG101 S</t>
  </si>
  <si>
    <t>87_GG4 B</t>
  </si>
  <si>
    <t xml:space="preserve">87_GG24 </t>
  </si>
  <si>
    <t>87_GG24 A</t>
  </si>
  <si>
    <t>87_GG54 A</t>
  </si>
  <si>
    <t xml:space="preserve">70_GG71 </t>
  </si>
  <si>
    <t>90_LYN MID</t>
  </si>
  <si>
    <t xml:space="preserve">91_85 </t>
  </si>
  <si>
    <t xml:space="preserve">91_200 </t>
  </si>
  <si>
    <t xml:space="preserve">98_DD10_ </t>
  </si>
  <si>
    <t xml:space="preserve">98_DD20_ </t>
  </si>
  <si>
    <t xml:space="preserve">98_DD30_ </t>
  </si>
  <si>
    <t xml:space="preserve">98_MN10_ </t>
  </si>
  <si>
    <t xml:space="preserve">98_MV10_ </t>
  </si>
  <si>
    <t xml:space="preserve">98_PA10_ </t>
  </si>
  <si>
    <t xml:space="preserve">98_SF30_ </t>
  </si>
  <si>
    <t xml:space="preserve">130_500 </t>
  </si>
  <si>
    <t xml:space="preserve">130_600 </t>
  </si>
  <si>
    <t xml:space="preserve">135_SMART_ </t>
  </si>
  <si>
    <t>91_80 1</t>
  </si>
  <si>
    <t>92_90 A</t>
  </si>
  <si>
    <t>92_90 1A</t>
  </si>
  <si>
    <t xml:space="preserve">81_103VTA </t>
  </si>
  <si>
    <t xml:space="preserve">81_104VTA </t>
  </si>
  <si>
    <t xml:space="preserve">82_DB </t>
  </si>
  <si>
    <t xml:space="preserve">84_C </t>
  </si>
  <si>
    <t xml:space="preserve">84_CB </t>
  </si>
  <si>
    <t xml:space="preserve">84_F </t>
  </si>
  <si>
    <t xml:space="preserve">84_P </t>
  </si>
  <si>
    <t xml:space="preserve">84_S </t>
  </si>
  <si>
    <t xml:space="preserve">84_  </t>
  </si>
  <si>
    <t xml:space="preserve">84_Z </t>
  </si>
  <si>
    <t xml:space="preserve">84_E </t>
  </si>
  <si>
    <t xml:space="preserve">84_NL </t>
  </si>
  <si>
    <t xml:space="preserve">84_M </t>
  </si>
  <si>
    <t xml:space="preserve">84_LA </t>
  </si>
  <si>
    <t xml:space="preserve">84_NX4 </t>
  </si>
  <si>
    <t xml:space="preserve">84_800 </t>
  </si>
  <si>
    <t xml:space="preserve">70_GG25 </t>
  </si>
  <si>
    <t xml:space="preserve">70_GG228 </t>
  </si>
  <si>
    <t xml:space="preserve">87_GG25 </t>
  </si>
  <si>
    <t xml:space="preserve">98_PK10_ </t>
  </si>
  <si>
    <t xml:space="preserve">98_SF20_ </t>
  </si>
  <si>
    <t>Remove extra chars</t>
  </si>
  <si>
    <t>Paste Values</t>
  </si>
  <si>
    <t>Remove duplicates</t>
  </si>
  <si>
    <t>110_T_LONG-</t>
  </si>
  <si>
    <t>111_ORANGE-</t>
  </si>
  <si>
    <t>28_22VTA-</t>
  </si>
  <si>
    <t>30_72AC-</t>
  </si>
  <si>
    <t>110_N-</t>
  </si>
  <si>
    <t>24_ECR-</t>
  </si>
  <si>
    <t>21_44-</t>
  </si>
  <si>
    <t>21_22-</t>
  </si>
  <si>
    <t>21_29-</t>
  </si>
  <si>
    <t>111_GREEN-</t>
  </si>
  <si>
    <t>110_M-</t>
  </si>
  <si>
    <t>21_9RAPID-</t>
  </si>
  <si>
    <t>21_9-</t>
  </si>
  <si>
    <t>21_24-</t>
  </si>
  <si>
    <t>21_43-</t>
  </si>
  <si>
    <t>30_51BAC-</t>
  </si>
  <si>
    <t>28_23VTA-</t>
  </si>
  <si>
    <t>110_L-</t>
  </si>
  <si>
    <t>111_BLUE-</t>
  </si>
  <si>
    <t>30_72M-</t>
  </si>
  <si>
    <t>30_97AC-</t>
  </si>
  <si>
    <t>30_MIRAPID-</t>
  </si>
  <si>
    <t>21_23-</t>
  </si>
  <si>
    <t>28_40VTA-</t>
  </si>
  <si>
    <t>110_T_SHORT-</t>
  </si>
  <si>
    <t>28_21VTA-</t>
  </si>
  <si>
    <t>21_44EVE-</t>
  </si>
  <si>
    <t>28_523VTA-</t>
  </si>
  <si>
    <t>110_J-</t>
  </si>
  <si>
    <t>28_20VTA-</t>
  </si>
  <si>
    <t>21_47SB-</t>
  </si>
  <si>
    <t>28_522VTA-</t>
  </si>
  <si>
    <t>24_122-</t>
  </si>
  <si>
    <t>28_71VTA-</t>
  </si>
  <si>
    <t>24_ECRRAPID-</t>
  </si>
  <si>
    <t>110_K-</t>
  </si>
  <si>
    <t>30_36AC-</t>
  </si>
  <si>
    <t>28_60VTA-</t>
  </si>
  <si>
    <t>21_33-</t>
  </si>
  <si>
    <t>28_70VTA-</t>
  </si>
  <si>
    <t>28_61VTA-</t>
  </si>
  <si>
    <t>28_59VTA-</t>
  </si>
  <si>
    <t>28_55VTA-</t>
  </si>
  <si>
    <t>24_121-</t>
  </si>
  <si>
    <t>30_52AC-</t>
  </si>
  <si>
    <t>30_99AC-</t>
  </si>
  <si>
    <t>28_57VTA-</t>
  </si>
  <si>
    <t>14_CTCRO-</t>
  </si>
  <si>
    <t>30_21AC-</t>
  </si>
  <si>
    <t>30_54AC-</t>
  </si>
  <si>
    <t>28_77VTA-</t>
  </si>
  <si>
    <t>28_25VTA-</t>
  </si>
  <si>
    <t>28_56VTA-</t>
  </si>
  <si>
    <t>46_23BRT1-</t>
  </si>
  <si>
    <t>24_120-</t>
  </si>
  <si>
    <t>30_217-</t>
  </si>
  <si>
    <t>28_26VTA-</t>
  </si>
  <si>
    <t>24_281-</t>
  </si>
  <si>
    <t>30_97R-</t>
  </si>
  <si>
    <t>30_76AC-</t>
  </si>
  <si>
    <t>30_FLOC-</t>
  </si>
  <si>
    <t>27_37VTA-</t>
  </si>
  <si>
    <t>21_55-</t>
  </si>
  <si>
    <t>30_74AC-</t>
  </si>
  <si>
    <t>30_89AC-</t>
  </si>
  <si>
    <t>28_52VTA-</t>
  </si>
  <si>
    <t>13_P-</t>
  </si>
  <si>
    <t>44_380-</t>
  </si>
  <si>
    <t>28_53VTA-</t>
  </si>
  <si>
    <t>30_210-</t>
  </si>
  <si>
    <t>24_131-</t>
  </si>
  <si>
    <t>24_274-</t>
  </si>
  <si>
    <t>24_140-</t>
  </si>
  <si>
    <t>42_9-</t>
  </si>
  <si>
    <t>30_34AC-</t>
  </si>
  <si>
    <t>30_10AC-</t>
  </si>
  <si>
    <t>30_202AC-</t>
  </si>
  <si>
    <t>30_FLEX3-</t>
  </si>
  <si>
    <t>30_32AC-</t>
  </si>
  <si>
    <t>30_85AC-</t>
  </si>
  <si>
    <t>28_61SVTA-</t>
  </si>
  <si>
    <t>30_201AC-</t>
  </si>
  <si>
    <t>30_73AC-</t>
  </si>
  <si>
    <t>24_275-</t>
  </si>
  <si>
    <t>24_260-</t>
  </si>
  <si>
    <t>28_51VTA-</t>
  </si>
  <si>
    <t>60_11-</t>
  </si>
  <si>
    <t>28_89SVTA-</t>
  </si>
  <si>
    <t>30_22AC-</t>
  </si>
  <si>
    <t>30_232-</t>
  </si>
  <si>
    <t>30_94AC-</t>
  </si>
  <si>
    <t>24_256-</t>
  </si>
  <si>
    <t>30_12AC-</t>
  </si>
  <si>
    <t>42_18-</t>
  </si>
  <si>
    <t>30_93AC-</t>
  </si>
  <si>
    <t>42_36-</t>
  </si>
  <si>
    <t>24_280-</t>
  </si>
  <si>
    <t>30_FLEX2-</t>
  </si>
  <si>
    <t>28_27VTA-</t>
  </si>
  <si>
    <t>24_141-</t>
  </si>
  <si>
    <t>42_10-</t>
  </si>
  <si>
    <t>28_25VTAA-</t>
  </si>
  <si>
    <t>28_26SVTA-</t>
  </si>
  <si>
    <t>30_79AC-</t>
  </si>
  <si>
    <t>33_3-</t>
  </si>
  <si>
    <t>30_71AC-</t>
  </si>
  <si>
    <t>30_39AC-</t>
  </si>
  <si>
    <t>30_239-</t>
  </si>
  <si>
    <t>28_51SVTA-</t>
  </si>
  <si>
    <t>30_37AC-</t>
  </si>
  <si>
    <t>15_10VTA-</t>
  </si>
  <si>
    <t>66_17-</t>
  </si>
  <si>
    <t>30_60AC-</t>
  </si>
  <si>
    <t>12_HOLLIS-</t>
  </si>
  <si>
    <t>21_36-</t>
  </si>
  <si>
    <t>30_45AC-</t>
  </si>
  <si>
    <t>42_19-</t>
  </si>
  <si>
    <t>30_98AC-</t>
  </si>
  <si>
    <t>20_60PH-</t>
  </si>
  <si>
    <t>38_1B-</t>
  </si>
  <si>
    <t>30_48AC-</t>
  </si>
  <si>
    <t>30_86ACSHB-</t>
  </si>
  <si>
    <t>27_42VTA-</t>
  </si>
  <si>
    <t>30_FLEX4-</t>
  </si>
  <si>
    <t>42_11-</t>
  </si>
  <si>
    <t>49_7-</t>
  </si>
  <si>
    <t>30_AP1-</t>
  </si>
  <si>
    <t>42_15-</t>
  </si>
  <si>
    <t>33_14-</t>
  </si>
  <si>
    <t>30_7AC-</t>
  </si>
  <si>
    <t>30_AP2-</t>
  </si>
  <si>
    <t>30_70AC-</t>
  </si>
  <si>
    <t>42_5-</t>
  </si>
  <si>
    <t>42_14-</t>
  </si>
  <si>
    <t>42_25EB-</t>
  </si>
  <si>
    <t>20_59PM-</t>
  </si>
  <si>
    <t>33_8-</t>
  </si>
  <si>
    <t>12_SHELLPOW-</t>
  </si>
  <si>
    <t>30_275-</t>
  </si>
  <si>
    <t>30_212-</t>
  </si>
  <si>
    <t>42_17-</t>
  </si>
  <si>
    <t>30_47AC-</t>
  </si>
  <si>
    <t>24_276-</t>
  </si>
  <si>
    <t>42_6-</t>
  </si>
  <si>
    <t>68_3ELY-</t>
  </si>
  <si>
    <t>42_25WB-</t>
  </si>
  <si>
    <t>21_52-</t>
  </si>
  <si>
    <t>24_133-</t>
  </si>
  <si>
    <t>42_21-</t>
  </si>
  <si>
    <t>46_23BRT2-</t>
  </si>
  <si>
    <t>30_83AC-</t>
  </si>
  <si>
    <t>33_1-</t>
  </si>
  <si>
    <t>13_SLAC-</t>
  </si>
  <si>
    <t>13_SMP-</t>
  </si>
  <si>
    <t>44_389-</t>
  </si>
  <si>
    <t>30_216-</t>
  </si>
  <si>
    <t>46_C3WC-</t>
  </si>
  <si>
    <t>38_1A-</t>
  </si>
  <si>
    <t>42_7-</t>
  </si>
  <si>
    <t>30_218L-</t>
  </si>
  <si>
    <t>13_V-</t>
  </si>
  <si>
    <t>30_90AC-</t>
  </si>
  <si>
    <t>17_PDA1098-</t>
  </si>
  <si>
    <t>30_46AC-</t>
  </si>
  <si>
    <t>42_1-</t>
  </si>
  <si>
    <t>28_70SVTA-</t>
  </si>
  <si>
    <t>30_80AC-</t>
  </si>
  <si>
    <t>33_2-</t>
  </si>
  <si>
    <t>49_5-</t>
  </si>
  <si>
    <t>21_29SHORT-</t>
  </si>
  <si>
    <t>42_20-</t>
  </si>
  <si>
    <t>49_4-</t>
  </si>
  <si>
    <t>49_6-</t>
  </si>
  <si>
    <t>42_35-</t>
  </si>
  <si>
    <t>24_286-</t>
  </si>
  <si>
    <t>70_GG233-</t>
  </si>
  <si>
    <t>63_20WB-</t>
  </si>
  <si>
    <t>52_5-</t>
  </si>
  <si>
    <t>68_11-</t>
  </si>
  <si>
    <t>20_61CA-</t>
  </si>
  <si>
    <t>30_215-</t>
  </si>
  <si>
    <t>70_GG23-</t>
  </si>
  <si>
    <t>70_GG251-</t>
  </si>
  <si>
    <t>70_GG23X-</t>
  </si>
  <si>
    <t>30_46LAC-</t>
  </si>
  <si>
    <t>21_66-</t>
  </si>
  <si>
    <t>30_86AC-</t>
  </si>
  <si>
    <t>24_130-</t>
  </si>
  <si>
    <t>42_28EB-</t>
  </si>
  <si>
    <t>38_3-</t>
  </si>
  <si>
    <t>49_8-</t>
  </si>
  <si>
    <t>16_EMBAR-</t>
  </si>
  <si>
    <t>70_GG68-</t>
  </si>
  <si>
    <t>70_GG68A-</t>
  </si>
  <si>
    <t>28_89VTA-</t>
  </si>
  <si>
    <t>30_65AC-</t>
  </si>
  <si>
    <t>27_87VTA-</t>
  </si>
  <si>
    <t>42_28WB-</t>
  </si>
  <si>
    <t>30_67AC-</t>
  </si>
  <si>
    <t>21_39OUT-</t>
  </si>
  <si>
    <t>63_20EB-</t>
  </si>
  <si>
    <t>38_2-</t>
  </si>
  <si>
    <t>14_FCBLUE-</t>
  </si>
  <si>
    <t>70_GG61-</t>
  </si>
  <si>
    <t>69_MICROC-</t>
  </si>
  <si>
    <t>13_C-</t>
  </si>
  <si>
    <t>16_CROSS-</t>
  </si>
  <si>
    <t>21_56-</t>
  </si>
  <si>
    <t>13_MC-</t>
  </si>
  <si>
    <t>14_CTBRMIL-</t>
  </si>
  <si>
    <t>38_4-</t>
  </si>
  <si>
    <t xml:space="preserve">14_CTBW </t>
  </si>
  <si>
    <t xml:space="preserve">33_54 </t>
  </si>
  <si>
    <t xml:space="preserve">14_CTUG </t>
  </si>
  <si>
    <t xml:space="preserve">63_48X </t>
  </si>
  <si>
    <t xml:space="preserve">21_14I </t>
  </si>
  <si>
    <t xml:space="preserve">63_44X </t>
  </si>
  <si>
    <t xml:space="preserve">21_2I </t>
  </si>
  <si>
    <t xml:space="preserve">24_398 </t>
  </si>
  <si>
    <t xml:space="preserve">24_112 </t>
  </si>
  <si>
    <t>24_292 A</t>
  </si>
  <si>
    <t xml:space="preserve">24_110 </t>
  </si>
  <si>
    <t xml:space="preserve">24_295 </t>
  </si>
  <si>
    <t xml:space="preserve">46_JL </t>
  </si>
  <si>
    <t xml:space="preserve">21_19 </t>
  </si>
  <si>
    <t xml:space="preserve">63_44 </t>
  </si>
  <si>
    <t>63_60 CL</t>
  </si>
  <si>
    <t xml:space="preserve">63_48 </t>
  </si>
  <si>
    <t xml:space="preserve">30_APBRT </t>
  </si>
  <si>
    <t xml:space="preserve">70_GG22 </t>
  </si>
  <si>
    <t xml:space="preserve">28_73VTA </t>
  </si>
  <si>
    <t>14_CT UR</t>
  </si>
  <si>
    <t xml:space="preserve">28_68VTA </t>
  </si>
  <si>
    <t xml:space="preserve">30_1TAC </t>
  </si>
  <si>
    <t xml:space="preserve">28_72VTA </t>
  </si>
  <si>
    <t xml:space="preserve">30_51A </t>
  </si>
  <si>
    <t xml:space="preserve">24_270 </t>
  </si>
  <si>
    <t xml:space="preserve">15_822GRY </t>
  </si>
  <si>
    <t>63_60 HL</t>
  </si>
  <si>
    <t xml:space="preserve">70_GG49 </t>
  </si>
  <si>
    <t xml:space="preserve">70_GG17 </t>
  </si>
  <si>
    <t>30_88 AC</t>
  </si>
  <si>
    <t xml:space="preserve">46_JR </t>
  </si>
  <si>
    <t>21_48 2</t>
  </si>
  <si>
    <t>21_48 1</t>
  </si>
  <si>
    <t xml:space="preserve">44_387 </t>
  </si>
  <si>
    <t xml:space="preserve">15_828BRWN </t>
  </si>
  <si>
    <t xml:space="preserve">30_96AC </t>
  </si>
  <si>
    <t xml:space="preserve">30_29AC </t>
  </si>
  <si>
    <t xml:space="preserve">46_ML30Z </t>
  </si>
  <si>
    <t xml:space="preserve">42_25 </t>
  </si>
  <si>
    <t xml:space="preserve">21_54 </t>
  </si>
  <si>
    <t xml:space="preserve">30_57 </t>
  </si>
  <si>
    <t xml:space="preserve">15_824ORN </t>
  </si>
  <si>
    <t xml:space="preserve">44_200 </t>
  </si>
  <si>
    <t xml:space="preserve">70_GG29 </t>
  </si>
  <si>
    <t xml:space="preserve">24_294 </t>
  </si>
  <si>
    <t xml:space="preserve">44_201 </t>
  </si>
  <si>
    <t xml:space="preserve">44_388 </t>
  </si>
  <si>
    <t xml:space="preserve">21_109 </t>
  </si>
  <si>
    <t xml:space="preserve">30_33 </t>
  </si>
  <si>
    <t xml:space="preserve">14_CTGATE </t>
  </si>
  <si>
    <t>63_48X</t>
  </si>
  <si>
    <t>15_824ORN</t>
  </si>
  <si>
    <t>21_14I</t>
  </si>
  <si>
    <t>63_44X</t>
  </si>
  <si>
    <t>21_2I</t>
  </si>
  <si>
    <t>24_398</t>
  </si>
  <si>
    <t>44_200</t>
  </si>
  <si>
    <t>44_387</t>
  </si>
  <si>
    <t>24_112</t>
  </si>
  <si>
    <t>24_110</t>
  </si>
  <si>
    <t>24_295</t>
  </si>
  <si>
    <t>63_44</t>
  </si>
  <si>
    <t>21_19</t>
  </si>
  <si>
    <t>30_96AC</t>
  </si>
  <si>
    <t>21_54</t>
  </si>
  <si>
    <t>30_29AC</t>
  </si>
  <si>
    <t>30_57</t>
  </si>
  <si>
    <t>30_1TAC</t>
  </si>
  <si>
    <t>28_68VTA</t>
  </si>
  <si>
    <t>30_51A</t>
  </si>
  <si>
    <t xml:space="preserve">13_S </t>
  </si>
  <si>
    <t xml:space="preserve">13_X </t>
  </si>
  <si>
    <t xml:space="preserve">13_Y </t>
  </si>
  <si>
    <t xml:space="preserve">14_CTOR </t>
  </si>
  <si>
    <t xml:space="preserve">14_CTMR </t>
  </si>
  <si>
    <t xml:space="preserve">14_CTWR </t>
  </si>
  <si>
    <t xml:space="preserve">14_CTDC </t>
  </si>
  <si>
    <t xml:space="preserve">14_CTSH </t>
  </si>
  <si>
    <t xml:space="preserve">14_CTLC </t>
  </si>
  <si>
    <t xml:space="preserve">14_CTOP </t>
  </si>
  <si>
    <t xml:space="preserve">14_CTSP </t>
  </si>
  <si>
    <t xml:space="preserve">14_CTBB </t>
  </si>
  <si>
    <t xml:space="preserve">14_CTDA </t>
  </si>
  <si>
    <t xml:space="preserve">14_CTNORF </t>
  </si>
  <si>
    <t xml:space="preserve">14_CTNOR </t>
  </si>
  <si>
    <t xml:space="preserve">14_CTCD </t>
  </si>
  <si>
    <t xml:space="preserve">14_CTMIPCA </t>
  </si>
  <si>
    <t xml:space="preserve">14_CTEA </t>
  </si>
  <si>
    <t xml:space="preserve">14_CTEA1 </t>
  </si>
  <si>
    <t xml:space="preserve">14_CTRS </t>
  </si>
  <si>
    <t xml:space="preserve">14_CTRSCL </t>
  </si>
  <si>
    <t xml:space="preserve">14_CTPS </t>
  </si>
  <si>
    <t xml:space="preserve">14_CTWREXP </t>
  </si>
  <si>
    <t xml:space="preserve">14_CTMM </t>
  </si>
  <si>
    <t>16_M ID</t>
  </si>
  <si>
    <t xml:space="preserve">20_59 </t>
  </si>
  <si>
    <t>17_PD CG</t>
  </si>
  <si>
    <t>10_ ERKELEY</t>
  </si>
  <si>
    <t xml:space="preserve">12_WATEXP </t>
  </si>
  <si>
    <t xml:space="preserve">15_823GRN </t>
  </si>
  <si>
    <t xml:space="preserve">15_825PUR </t>
  </si>
  <si>
    <t xml:space="preserve">15_826RED </t>
  </si>
  <si>
    <t xml:space="preserve">15_831VIO </t>
  </si>
  <si>
    <t xml:space="preserve">21_48 </t>
  </si>
  <si>
    <t xml:space="preserve">21_25 </t>
  </si>
  <si>
    <t>30_18 AC</t>
  </si>
  <si>
    <t xml:space="preserve">33_20X </t>
  </si>
  <si>
    <t xml:space="preserve">33_10R </t>
  </si>
  <si>
    <t xml:space="preserve">33_30R </t>
  </si>
  <si>
    <t xml:space="preserve">33_580X </t>
  </si>
  <si>
    <t xml:space="preserve">42_28 </t>
  </si>
  <si>
    <t xml:space="preserve">42_16 </t>
  </si>
  <si>
    <t xml:space="preserve">44_300 </t>
  </si>
  <si>
    <t xml:space="preserve">44_390 </t>
  </si>
  <si>
    <t xml:space="preserve">44_391 </t>
  </si>
  <si>
    <t xml:space="preserve">44_379 </t>
  </si>
  <si>
    <t xml:space="preserve">44_385 </t>
  </si>
  <si>
    <t>46_11 WC</t>
  </si>
  <si>
    <t xml:space="preserve">49_20 </t>
  </si>
  <si>
    <t xml:space="preserve">52_7 </t>
  </si>
  <si>
    <t xml:space="preserve">52_2 </t>
  </si>
  <si>
    <t xml:space="preserve">52_3 </t>
  </si>
  <si>
    <t xml:space="preserve">60_25 </t>
  </si>
  <si>
    <t xml:space="preserve">60_1 </t>
  </si>
  <si>
    <t>63_30 X</t>
  </si>
  <si>
    <t xml:space="preserve">63_26 </t>
  </si>
  <si>
    <t xml:space="preserve">63_20 </t>
  </si>
  <si>
    <t xml:space="preserve">63_22 </t>
  </si>
  <si>
    <t xml:space="preserve">63_30 </t>
  </si>
  <si>
    <t xml:space="preserve">63_40 </t>
  </si>
  <si>
    <t xml:space="preserve">63_30A </t>
  </si>
  <si>
    <t xml:space="preserve">63_34 </t>
  </si>
  <si>
    <t xml:space="preserve">63_20X </t>
  </si>
  <si>
    <t xml:space="preserve">63_30B </t>
  </si>
  <si>
    <t xml:space="preserve">63_52 </t>
  </si>
  <si>
    <t xml:space="preserve">70_GG219 </t>
  </si>
  <si>
    <t xml:space="preserve">78_EP2_ </t>
  </si>
  <si>
    <t xml:space="preserve">78_TB1_ </t>
  </si>
  <si>
    <t xml:space="preserve">78_TB2_ </t>
  </si>
  <si>
    <t xml:space="preserve">92_GREEN </t>
  </si>
  <si>
    <t xml:space="preserve">120_YELLO </t>
  </si>
  <si>
    <t>120_ ART</t>
  </si>
  <si>
    <t xml:space="preserve">11_BW_ </t>
  </si>
  <si>
    <t xml:space="preserve">14_CT  </t>
  </si>
  <si>
    <t xml:space="preserve">15_827YLW </t>
  </si>
  <si>
    <t xml:space="preserve">17_PDACALP </t>
  </si>
  <si>
    <t xml:space="preserve">21_28 </t>
  </si>
  <si>
    <t xml:space="preserve">21_30I </t>
  </si>
  <si>
    <t xml:space="preserve">21_1I </t>
  </si>
  <si>
    <t xml:space="preserve">21_5I </t>
  </si>
  <si>
    <t xml:space="preserve">21_49 </t>
  </si>
  <si>
    <t xml:space="preserve">21_49R </t>
  </si>
  <si>
    <t xml:space="preserve">24_296 </t>
  </si>
  <si>
    <t xml:space="preserve">24_297 </t>
  </si>
  <si>
    <t xml:space="preserve">24_397 </t>
  </si>
  <si>
    <t xml:space="preserve">24_292 </t>
  </si>
  <si>
    <t xml:space="preserve">24_118 </t>
  </si>
  <si>
    <t xml:space="preserve">24_38I </t>
  </si>
  <si>
    <t xml:space="preserve">28_500VTA </t>
  </si>
  <si>
    <t>28_64A VTA</t>
  </si>
  <si>
    <t>28_64B VTA</t>
  </si>
  <si>
    <t xml:space="preserve">28_66VTA </t>
  </si>
  <si>
    <t>30_851 AC</t>
  </si>
  <si>
    <t xml:space="preserve">30_802 </t>
  </si>
  <si>
    <t xml:space="preserve">30_6AC </t>
  </si>
  <si>
    <t xml:space="preserve">30_20AC </t>
  </si>
  <si>
    <t>30_20AC EVE</t>
  </si>
  <si>
    <t xml:space="preserve">30_62AC </t>
  </si>
  <si>
    <t xml:space="preserve">30_840AC </t>
  </si>
  <si>
    <t xml:space="preserve">33_70X </t>
  </si>
  <si>
    <t xml:space="preserve">33_70XA </t>
  </si>
  <si>
    <t xml:space="preserve">46_JX </t>
  </si>
  <si>
    <t xml:space="preserve">46_JPX </t>
  </si>
  <si>
    <t xml:space="preserve">52_1 </t>
  </si>
  <si>
    <t xml:space="preserve">55_ CN </t>
  </si>
  <si>
    <t xml:space="preserve">60_10 </t>
  </si>
  <si>
    <t>60_10 A</t>
  </si>
  <si>
    <t>60_10 C</t>
  </si>
  <si>
    <t xml:space="preserve">60_8 </t>
  </si>
  <si>
    <t xml:space="preserve">60_11X </t>
  </si>
  <si>
    <t xml:space="preserve">63_38 </t>
  </si>
  <si>
    <t xml:space="preserve">63_42 </t>
  </si>
  <si>
    <t xml:space="preserve">63_60X </t>
  </si>
  <si>
    <t xml:space="preserve">63_46 </t>
  </si>
  <si>
    <t>63_ VALMOON</t>
  </si>
  <si>
    <t xml:space="preserve">63_32 </t>
  </si>
  <si>
    <t xml:space="preserve">70_GG36 </t>
  </si>
  <si>
    <t xml:space="preserve">70_GG35 </t>
  </si>
  <si>
    <t xml:space="preserve">70_GG35A </t>
  </si>
  <si>
    <t xml:space="preserve">86_CCSJMAR </t>
  </si>
  <si>
    <t xml:space="preserve">91_RED </t>
  </si>
  <si>
    <t xml:space="preserve">92_BLUE </t>
  </si>
  <si>
    <t xml:space="preserve">101_LARKMB </t>
  </si>
  <si>
    <t xml:space="preserve">130_10 </t>
  </si>
  <si>
    <t xml:space="preserve">130_100 </t>
  </si>
  <si>
    <t xml:space="preserve">130_200PH8 </t>
  </si>
  <si>
    <t xml:space="preserve">130_300PH8 </t>
  </si>
  <si>
    <t xml:space="preserve">130_900PH8 </t>
  </si>
  <si>
    <t xml:space="preserve">131_CAP1 </t>
  </si>
  <si>
    <t xml:space="preserve">131_CAP2 </t>
  </si>
  <si>
    <t xml:space="preserve">131_CAP3 </t>
  </si>
  <si>
    <t xml:space="preserve">132_SJQ </t>
  </si>
  <si>
    <t>132_SJQ _O</t>
  </si>
  <si>
    <t xml:space="preserve">21_47 </t>
  </si>
  <si>
    <t>24_292A</t>
  </si>
  <si>
    <t>21_482</t>
  </si>
  <si>
    <t>21_481</t>
  </si>
  <si>
    <t>Pathways 1/2</t>
  </si>
  <si>
    <t>Note: Does not include Ridehailing surcharge 25%</t>
  </si>
  <si>
    <t>-</t>
  </si>
  <si>
    <t>Cordons</t>
  </si>
  <si>
    <t xml:space="preserve"> </t>
  </si>
  <si>
    <t>Total miles modeled as BRT=1</t>
  </si>
  <si>
    <t>Note: this was done to be able to code a quicker version of this strategy, understanding that applying BRT=1 on outer-lying links of routes would not have any signficiant effect.</t>
  </si>
  <si>
    <t>Total miles for costing</t>
  </si>
  <si>
    <t>Cost per mile Bus Lane ($M)</t>
  </si>
  <si>
    <t>Strategy Cost $B</t>
  </si>
  <si>
    <t>Carpool (/Local Transit for cordons)</t>
  </si>
  <si>
    <t>All-Lane Tolling</t>
  </si>
  <si>
    <t>L:\Application\Model_One\NextGenFwys\Scenarios\2035_TM152_NGF_NP10_Path3b_01\OUTPUT\metrics</t>
  </si>
  <si>
    <t>Annual fare discounted 2035$B</t>
  </si>
  <si>
    <t>Avg Cost without discount</t>
  </si>
  <si>
    <t>Total Fare</t>
  </si>
  <si>
    <t>Total Fare Undiscounted</t>
  </si>
  <si>
    <t>Daily fare discounted 2000$</t>
  </si>
  <si>
    <t>Annual Fare Discount 2000$B</t>
  </si>
  <si>
    <t>Annual Fare Discount 2023$B</t>
  </si>
  <si>
    <t>15 Year Fare Discount YOE$</t>
  </si>
  <si>
    <t>(modeled as 50% Q1Q2 discount for trips ending in cordons)</t>
  </si>
  <si>
    <t>Strategy Cost YOE$B</t>
  </si>
  <si>
    <t>15-year Tolling revenue (YOE$B)</t>
  </si>
  <si>
    <t>Net Tolling revenue</t>
  </si>
  <si>
    <t>Revenues for Reinvestment (YOE$B)</t>
  </si>
  <si>
    <t>Future regional measure (YOE$B)</t>
  </si>
  <si>
    <t>min_headway=7</t>
  </si>
  <si>
    <t>SF Congestion Pricing Transit Improvements</t>
  </si>
  <si>
    <t>https://mtcdrive.box.com/s/zw6lctj3mi7rw8zqw5k11jj0kcqplb6a</t>
  </si>
  <si>
    <t>Bin 2 Cost</t>
  </si>
  <si>
    <t>Total Strategy Cost</t>
  </si>
  <si>
    <t>Evening Hours</t>
  </si>
  <si>
    <t>Q1 share of revenue</t>
  </si>
  <si>
    <t>Tolls</t>
  </si>
  <si>
    <t>Trunkline boost</t>
  </si>
  <si>
    <t>Transit Fare Discounts</t>
  </si>
  <si>
    <t>Method</t>
  </si>
  <si>
    <t>Direct cost</t>
  </si>
  <si>
    <t>Investment * share of ridership</t>
  </si>
  <si>
    <t>Investment * share of population</t>
  </si>
  <si>
    <t>Total strategy cost</t>
  </si>
  <si>
    <t>Strategy cost for Q1</t>
  </si>
  <si>
    <t>Strategy cost * share of population * 0.5</t>
  </si>
  <si>
    <t>Total measure * x %</t>
  </si>
  <si>
    <t>Share of riderhip/population</t>
  </si>
  <si>
    <t>Agency</t>
  </si>
  <si>
    <t>&lt;$25K</t>
  </si>
  <si>
    <t>25-50K</t>
  </si>
  <si>
    <t>50-75K</t>
  </si>
  <si>
    <t>75-100K</t>
  </si>
  <si>
    <t>&gt;100K</t>
  </si>
  <si>
    <t>LI %</t>
  </si>
  <si>
    <t>AC Transit</t>
  </si>
  <si>
    <t>ACE/SJRC</t>
  </si>
  <si>
    <t>County Connection</t>
  </si>
  <si>
    <t>TriDelta Transit (ECCTA)</t>
  </si>
  <si>
    <t>FAST (Fairfield)</t>
  </si>
  <si>
    <t>GGBHTD</t>
  </si>
  <si>
    <t>LAVTA</t>
  </si>
  <si>
    <t>Marin Transit</t>
  </si>
  <si>
    <t>SFMTA</t>
  </si>
  <si>
    <t>Napa Vine</t>
  </si>
  <si>
    <t>SamTrans</t>
  </si>
  <si>
    <t>Santa Rosa CityBus</t>
  </si>
  <si>
    <t>VTA</t>
  </si>
  <si>
    <t>WestCAT (WCCTA)</t>
  </si>
  <si>
    <t>Rio Vista</t>
  </si>
  <si>
    <t>Soltrans</t>
  </si>
  <si>
    <t>WETA</t>
  </si>
  <si>
    <t>Capitol Corridor</t>
  </si>
  <si>
    <t>TJPA</t>
  </si>
  <si>
    <t>Dixon</t>
  </si>
  <si>
    <t>ReX</t>
  </si>
  <si>
    <t>Clipper</t>
  </si>
  <si>
    <t>Q1 Share of population 2035</t>
  </si>
  <si>
    <t>Pathway 1A</t>
  </si>
  <si>
    <t>Pathway 1B</t>
  </si>
  <si>
    <t>Revenue measure share of payment by Q1</t>
  </si>
  <si>
    <t>Benefits (Investments &amp; Subsidies)</t>
  </si>
  <si>
    <t>Source</t>
  </si>
  <si>
    <t>Transit Surveys</t>
  </si>
  <si>
    <t>Refer to calculation --&gt;</t>
  </si>
  <si>
    <t>Assume similar to ACE</t>
  </si>
  <si>
    <t>Assume similar to Caltrain</t>
  </si>
  <si>
    <t>Assume similar to Vacaville City Coach</t>
  </si>
  <si>
    <t>Assume similar to BART</t>
  </si>
  <si>
    <t>Based on total</t>
  </si>
  <si>
    <t>https://mtcdrive.box.com/s/02rx6mj3wve5gs8k47m63tcdct8mw1v2</t>
  </si>
  <si>
    <t>--&gt; source from 2035 TAZ data input</t>
  </si>
  <si>
    <t>--&gt; if this were a sales tax measure, how much of it would come from Q1 - needs some research</t>
  </si>
  <si>
    <t>REP 2. Benefits received vs. costs paid by low-income population</t>
  </si>
  <si>
    <t>REP 1. Absolute dollar amount of new revenues reinvested in freeway adjacent communities</t>
  </si>
  <si>
    <t>Full strategy cost</t>
  </si>
  <si>
    <t>Calculate share of length of transit routes that are updated with this strategy that fall into 3 mile buffer</t>
  </si>
  <si>
    <t>Applicable to "neighborhood-oriented" projects in Freeway Adjacent Communities</t>
  </si>
  <si>
    <t>Share of Strategy Cost</t>
  </si>
  <si>
    <t>Get links where BRT=1 improvement is applied, and determine share of model roadway network that falls into 3 mile buffer</t>
  </si>
  <si>
    <t>Calculate share of local streets that are part of 3 mile buffer around freeways, using model road network</t>
  </si>
  <si>
    <t>Page 50</t>
  </si>
  <si>
    <t>EV_headway=10</t>
  </si>
  <si>
    <t>Top 15 routes</t>
  </si>
  <si>
    <t>Estimate of Extended Hours</t>
  </si>
  <si>
    <t>Dollar amount reinvested in the form of subsidies or investments that benefit low-income populations divided by Newly generated revenue dollar amount paid by (or incremental costs borne by)low-income populations</t>
  </si>
  <si>
    <t>Source of strategy cost</t>
  </si>
  <si>
    <t>Hardcoded as $25B</t>
  </si>
  <si>
    <t>Model outputs</t>
  </si>
  <si>
    <t>Estimation based on modeled strategy</t>
  </si>
  <si>
    <t>Key Assumptions</t>
  </si>
  <si>
    <t>Absolute dollar amount that is invested in neighborhood-oriented projects within three miles of a freeway corridor</t>
  </si>
  <si>
    <t>1a</t>
  </si>
  <si>
    <t>1b</t>
  </si>
  <si>
    <t>2a</t>
  </si>
  <si>
    <t>2b</t>
  </si>
  <si>
    <t>3a</t>
  </si>
  <si>
    <t>3b</t>
  </si>
  <si>
    <t>yes</t>
  </si>
  <si>
    <t>benefit</t>
  </si>
  <si>
    <t>cost</t>
  </si>
  <si>
    <t>ratio</t>
  </si>
  <si>
    <t>Pathway 3A/B Strategy Cost</t>
  </si>
  <si>
    <t>Pathway 2A</t>
  </si>
  <si>
    <t>Pathway 2B</t>
  </si>
  <si>
    <t>Pathway 3A</t>
  </si>
  <si>
    <t>Pathway 3B</t>
  </si>
  <si>
    <t>Pathway 4 Strategy Cost</t>
  </si>
  <si>
    <t>Pathway 1/2 A/B Strategy Cost</t>
  </si>
  <si>
    <t>1/2 A/B Cost share</t>
  </si>
  <si>
    <t>1/2 A/B Benefits share</t>
  </si>
  <si>
    <t>3 A/B Cost share</t>
  </si>
  <si>
    <t>3 A/B Benefits share</t>
  </si>
  <si>
    <t>4 Cost share</t>
  </si>
  <si>
    <t>4 Benefits share</t>
  </si>
  <si>
    <t>value</t>
  </si>
  <si>
    <t>pathway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</si>
</sst>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_);[Red]\(&quot;$&quot;#,##0\)"/>
    <numFmt numFmtId="8" formatCode="&quot;$&quot;#,##0.00_);[Red]\(&quot;$&quot;#,##0.00\)"/>
    <numFmt numFmtId="44" formatCode="_(&quot;$&quot;* #,##0.00_);_(&quot;$&quot;* \(#,##0.00\);_(&quot;$&quot;* &quot;-&quot;??_);_(@_)"/>
    <numFmt numFmtId="43" formatCode="_(* #,##0.00_);_(* \(#,##0.00\);_(* &quot;-&quot;??_);_(@_)"/>
    <numFmt numFmtId="164" formatCode="&quot;$&quot;#,##0.0"/>
    <numFmt numFmtId="165" formatCode="&quot;$&quot;#,##0"/>
    <numFmt numFmtId="166" formatCode="0.0"/>
    <numFmt numFmtId="167" formatCode="&quot;$&quot;#,##0.00"/>
    <numFmt numFmtId="168" formatCode="&quot;$&quot;#,##0.0_);[Red]\(&quot;$&quot;#,##0.0\)"/>
    <numFmt numFmtId="169" formatCode="_(* #,##0_);_(* \(#,##0\);_(* &quot;-&quot;??_);_(@_)"/>
    <numFmt numFmtId="170" formatCode="_(&quot;$&quot;* #,##0.0_);_(&quot;$&quot;* \(#,##0.0\);_(&quot;$&quot;* &quot;-&quot;??_);_(@_)"/>
    <numFmt numFmtId="171" formatCode="0.0%"/>
    <numFmt numFmtId="172" formatCode="_(&quot;$&quot;* #,##0_);_(&quot;$&quot;* \(#,##0\);_(&quot;$&quot;* &quot;-&quot;??_);_(@_)"/>
  </numFmts>
  <fonts count="25">
    <font>
      <sz val="11"/>
      <color theme="1"/>
      <name val="Calibri"/>
      <family val="2"/>
      <scheme val="minor"/>
    </font>
    <font>
      <b/>
      <sz val="11"/>
      <color theme="1"/>
      <name val="Calibri"/>
      <family val="2"/>
      <scheme val="minor"/>
    </font>
    <font>
      <sz val="11"/>
      <color theme="1"/>
      <name val="Calibri"/>
      <family val="2"/>
      <scheme val="minor"/>
    </font>
    <font>
      <sz val="12"/>
      <color rgb="FF000000"/>
      <name val="Calibri"/>
      <family val="2"/>
    </font>
    <font>
      <u/>
      <sz val="11"/>
      <color theme="10"/>
      <name val="Calibri"/>
      <family val="2"/>
      <scheme val="minor"/>
    </font>
    <font>
      <u/>
      <sz val="11"/>
      <color theme="10"/>
      <name val="Times New Roman"/>
      <family val="1"/>
    </font>
    <font>
      <sz val="11"/>
      <color theme="4"/>
      <name val="Calibri"/>
      <family val="2"/>
      <scheme val="minor"/>
    </font>
    <font>
      <sz val="10"/>
      <name val="Arial"/>
      <family val="2"/>
    </font>
    <font>
      <sz val="9"/>
      <color theme="1"/>
      <name val="Consolas"/>
      <family val="3"/>
    </font>
    <font>
      <b/>
      <u/>
      <sz val="11"/>
      <color theme="1"/>
      <name val="Calibri"/>
      <family val="2"/>
      <scheme val="minor"/>
    </font>
    <font>
      <b/>
      <sz val="11"/>
      <color theme="4"/>
      <name val="Calibri"/>
      <family val="2"/>
      <scheme val="minor"/>
    </font>
    <font>
      <u/>
      <sz val="11"/>
      <color theme="4"/>
      <name val="Calibri"/>
      <family val="2"/>
      <scheme val="minor"/>
    </font>
    <font>
      <sz val="10"/>
      <color theme="1"/>
      <name val="Calibri"/>
      <family val="2"/>
      <scheme val="minor"/>
    </font>
    <font>
      <b/>
      <sz val="9"/>
      <color theme="1"/>
      <name val="Consolas"/>
      <family val="3"/>
    </font>
    <font>
      <sz val="10"/>
      <color theme="1"/>
      <name val="Consolas"/>
      <family val="3"/>
    </font>
    <font>
      <b/>
      <sz val="10"/>
      <color theme="1"/>
      <name val="Calibri"/>
      <family val="2"/>
      <scheme val="minor"/>
    </font>
    <font>
      <sz val="11"/>
      <name val="Calibri"/>
      <family val="2"/>
      <scheme val="minor"/>
    </font>
    <font>
      <u/>
      <sz val="11"/>
      <color theme="1"/>
      <name val="Calibri"/>
      <family val="2"/>
      <scheme val="minor"/>
    </font>
    <font>
      <i/>
      <sz val="11"/>
      <color theme="1"/>
      <name val="Calibri"/>
      <family val="2"/>
      <scheme val="minor"/>
    </font>
    <font>
      <sz val="9"/>
      <color theme="1" tint="0.14999847407452621"/>
      <name val="Avenir Next Condensed Regular"/>
    </font>
    <font>
      <b/>
      <sz val="12"/>
      <name val="Calibri"/>
      <family val="2"/>
      <scheme val="minor"/>
    </font>
    <font>
      <b/>
      <sz val="12"/>
      <color theme="1"/>
      <name val="Calibri"/>
      <family val="2"/>
      <scheme val="minor"/>
    </font>
    <font>
      <b/>
      <sz val="12"/>
      <color rgb="FF000000"/>
      <name val="Calibri"/>
      <family val="2"/>
    </font>
    <font>
      <sz val="12"/>
      <color theme="1"/>
      <name val="Calibri"/>
      <family val="2"/>
      <scheme val="minor"/>
    </font>
    <font>
      <b/>
      <sz val="11"/>
      <name val="Calibri"/>
      <family val="2"/>
      <scheme val="minor"/>
    </font>
  </fonts>
  <fills count="14">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rgb="FF000000"/>
      </patternFill>
    </fill>
    <fill>
      <patternFill patternType="solid">
        <fgColor rgb="FF92D050"/>
        <bgColor indexed="64"/>
      </patternFill>
    </fill>
    <fill>
      <patternFill patternType="solid">
        <fgColor rgb="FF00B0F0"/>
        <bgColor indexed="64"/>
      </patternFill>
    </fill>
  </fills>
  <borders count="26">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s>
  <cellStyleXfs count="11">
    <xf numFmtId="0" fontId="0" fillId="0" borderId="0"/>
    <xf numFmtId="0" fontId="3" fillId="0" borderId="0"/>
    <xf numFmtId="0" fontId="4" fillId="0" borderId="0" applyNumberFormat="0" applyFill="0" applyBorder="0" applyAlignment="0" applyProtection="0"/>
    <xf numFmtId="0" fontId="3" fillId="0" borderId="0"/>
    <xf numFmtId="9" fontId="3" fillId="0" borderId="0" applyFont="0" applyFill="0" applyBorder="0" applyAlignment="0" applyProtection="0"/>
    <xf numFmtId="0" fontId="7" fillId="0" borderId="0"/>
    <xf numFmtId="0" fontId="2" fillId="0" borderId="0"/>
    <xf numFmtId="9" fontId="2" fillId="0" borderId="0" applyFont="0" applyFill="0" applyBorder="0" applyAlignment="0" applyProtection="0"/>
    <xf numFmtId="43" fontId="3"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cellStyleXfs>
  <cellXfs count="20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2" fontId="0" fillId="0" borderId="0" xfId="0" applyNumberFormat="1"/>
    <xf numFmtId="1" fontId="0" fillId="0" borderId="0" xfId="0" applyNumberFormat="1"/>
    <xf numFmtId="0" fontId="5" fillId="0" borderId="0" xfId="2" applyFont="1"/>
    <xf numFmtId="164" fontId="0" fillId="0" borderId="0" xfId="0" applyNumberFormat="1"/>
    <xf numFmtId="165" fontId="0" fillId="0" borderId="0" xfId="0" applyNumberFormat="1"/>
    <xf numFmtId="9" fontId="0" fillId="0" borderId="0" xfId="0" applyNumberFormat="1"/>
    <xf numFmtId="0" fontId="6" fillId="0" borderId="0" xfId="0" applyFont="1"/>
    <xf numFmtId="165" fontId="6" fillId="0" borderId="0" xfId="0" applyNumberFormat="1" applyFont="1"/>
    <xf numFmtId="9" fontId="6" fillId="0" borderId="0" xfId="0" applyNumberFormat="1" applyFont="1"/>
    <xf numFmtId="1" fontId="6" fillId="0" borderId="0" xfId="0" applyNumberFormat="1" applyFont="1"/>
    <xf numFmtId="0" fontId="1" fillId="0" borderId="0" xfId="0" applyFont="1" applyAlignment="1">
      <alignment horizontal="right"/>
    </xf>
    <xf numFmtId="165" fontId="1" fillId="0" borderId="0" xfId="0" applyNumberFormat="1" applyFont="1"/>
    <xf numFmtId="6" fontId="0" fillId="0" borderId="0" xfId="0" applyNumberFormat="1"/>
    <xf numFmtId="166" fontId="6" fillId="0" borderId="0" xfId="0" applyNumberFormat="1" applyFont="1"/>
    <xf numFmtId="166" fontId="0" fillId="0" borderId="0" xfId="0" applyNumberFormat="1"/>
    <xf numFmtId="0" fontId="0" fillId="0" borderId="3" xfId="0" applyBorder="1"/>
    <xf numFmtId="0" fontId="0" fillId="0" borderId="4" xfId="0" applyBorder="1"/>
    <xf numFmtId="165" fontId="6" fillId="0" borderId="4" xfId="0" applyNumberFormat="1" applyFont="1" applyBorder="1"/>
    <xf numFmtId="0" fontId="6" fillId="0" borderId="4" xfId="0" applyFont="1" applyBorder="1"/>
    <xf numFmtId="0" fontId="6" fillId="0" borderId="5" xfId="0" applyFont="1" applyBorder="1"/>
    <xf numFmtId="0" fontId="0" fillId="0" borderId="6" xfId="0" applyBorder="1"/>
    <xf numFmtId="0" fontId="6" fillId="0" borderId="7" xfId="0" applyFont="1" applyBorder="1"/>
    <xf numFmtId="0" fontId="0" fillId="0" borderId="8" xfId="0" applyBorder="1"/>
    <xf numFmtId="165" fontId="6" fillId="0" borderId="2" xfId="0" applyNumberFormat="1" applyFont="1" applyBorder="1"/>
    <xf numFmtId="0" fontId="0" fillId="0" borderId="2" xfId="0" applyBorder="1"/>
    <xf numFmtId="0" fontId="6" fillId="0" borderId="2" xfId="0" applyFont="1" applyBorder="1"/>
    <xf numFmtId="0" fontId="8" fillId="0" borderId="2" xfId="0" applyFont="1" applyBorder="1"/>
    <xf numFmtId="0" fontId="8" fillId="0" borderId="1" xfId="0" applyFont="1" applyBorder="1"/>
    <xf numFmtId="0" fontId="9" fillId="0" borderId="0" xfId="0" applyFont="1"/>
    <xf numFmtId="164" fontId="6" fillId="0" borderId="0" xfId="0" applyNumberFormat="1" applyFont="1"/>
    <xf numFmtId="0" fontId="11" fillId="0" borderId="0" xfId="0" applyFont="1"/>
    <xf numFmtId="165" fontId="10" fillId="0" borderId="0" xfId="0" applyNumberFormat="1" applyFont="1"/>
    <xf numFmtId="0" fontId="4" fillId="0" borderId="0" xfId="2"/>
    <xf numFmtId="0" fontId="8" fillId="7" borderId="0" xfId="0" applyFont="1" applyFill="1"/>
    <xf numFmtId="0" fontId="8" fillId="0" borderId="0" xfId="0" applyFont="1"/>
    <xf numFmtId="0" fontId="8" fillId="3" borderId="0" xfId="0" applyFont="1" applyFill="1"/>
    <xf numFmtId="0" fontId="8" fillId="8" borderId="0" xfId="0" applyFont="1" applyFill="1"/>
    <xf numFmtId="0" fontId="8" fillId="6" borderId="0" xfId="0" applyFont="1" applyFill="1"/>
    <xf numFmtId="0" fontId="8" fillId="9" borderId="0" xfId="0" applyFont="1" applyFill="1"/>
    <xf numFmtId="0" fontId="8" fillId="10" borderId="0" xfId="0" applyFont="1" applyFill="1"/>
    <xf numFmtId="0" fontId="8" fillId="2" borderId="0" xfId="0" applyFont="1" applyFill="1"/>
    <xf numFmtId="0" fontId="12" fillId="2" borderId="0" xfId="0" applyFont="1" applyFill="1"/>
    <xf numFmtId="0" fontId="8" fillId="4" borderId="0" xfId="0" applyFont="1" applyFill="1"/>
    <xf numFmtId="0" fontId="12" fillId="4" borderId="0" xfId="0" applyFont="1" applyFill="1"/>
    <xf numFmtId="0" fontId="13" fillId="0" borderId="0" xfId="0" applyFont="1"/>
    <xf numFmtId="164" fontId="8" fillId="0" borderId="0" xfId="0" applyNumberFormat="1" applyFont="1"/>
    <xf numFmtId="164" fontId="8" fillId="4" borderId="0" xfId="0" applyNumberFormat="1" applyFont="1" applyFill="1"/>
    <xf numFmtId="0" fontId="12" fillId="7" borderId="0" xfId="0" applyFont="1" applyFill="1" applyAlignment="1">
      <alignment horizontal="center" wrapText="1"/>
    </xf>
    <xf numFmtId="0" fontId="12" fillId="0" borderId="0" xfId="0" applyFont="1" applyAlignment="1">
      <alignment horizontal="center" wrapText="1"/>
    </xf>
    <xf numFmtId="0" fontId="12" fillId="3" borderId="0" xfId="0" applyFont="1" applyFill="1" applyAlignment="1">
      <alignment horizontal="center" wrapText="1"/>
    </xf>
    <xf numFmtId="0" fontId="14" fillId="3" borderId="0" xfId="0" applyFont="1" applyFill="1" applyAlignment="1">
      <alignment horizontal="center" wrapText="1"/>
    </xf>
    <xf numFmtId="0" fontId="12" fillId="8" borderId="0" xfId="0" applyFont="1" applyFill="1" applyAlignment="1">
      <alignment horizontal="center" wrapText="1"/>
    </xf>
    <xf numFmtId="0" fontId="12" fillId="6" borderId="0" xfId="0" applyFont="1" applyFill="1" applyAlignment="1">
      <alignment horizontal="center" wrapText="1"/>
    </xf>
    <xf numFmtId="0" fontId="12" fillId="9" borderId="0" xfId="0" applyFont="1" applyFill="1" applyAlignment="1">
      <alignment horizontal="center" wrapText="1"/>
    </xf>
    <xf numFmtId="0" fontId="12" fillId="10" borderId="0" xfId="0" applyFont="1" applyFill="1" applyAlignment="1">
      <alignment horizontal="center" wrapText="1"/>
    </xf>
    <xf numFmtId="0" fontId="12" fillId="2" borderId="0" xfId="0" applyFont="1" applyFill="1" applyAlignment="1">
      <alignment horizontal="center" wrapText="1"/>
    </xf>
    <xf numFmtId="0" fontId="1" fillId="4" borderId="0" xfId="0" applyFont="1" applyFill="1" applyAlignment="1">
      <alignment wrapText="1"/>
    </xf>
    <xf numFmtId="0" fontId="12" fillId="7" borderId="0" xfId="0" applyFont="1" applyFill="1"/>
    <xf numFmtId="0" fontId="12" fillId="0" borderId="0" xfId="0" applyFont="1"/>
    <xf numFmtId="0" fontId="12" fillId="3" borderId="0" xfId="0" applyFont="1" applyFill="1"/>
    <xf numFmtId="0" fontId="14" fillId="3" borderId="0" xfId="0" applyFont="1" applyFill="1"/>
    <xf numFmtId="0" fontId="12" fillId="8" borderId="0" xfId="0" applyFont="1" applyFill="1"/>
    <xf numFmtId="0" fontId="12" fillId="6" borderId="0" xfId="0" applyFont="1" applyFill="1"/>
    <xf numFmtId="0" fontId="12" fillId="9" borderId="0" xfId="0" applyFont="1" applyFill="1"/>
    <xf numFmtId="0" fontId="12" fillId="10" borderId="0" xfId="0" applyFont="1" applyFill="1"/>
    <xf numFmtId="164" fontId="0" fillId="4" borderId="0" xfId="0" applyNumberFormat="1" applyFill="1"/>
    <xf numFmtId="164" fontId="1" fillId="0" borderId="0" xfId="0" applyNumberFormat="1" applyFont="1"/>
    <xf numFmtId="0" fontId="0" fillId="0" borderId="0" xfId="0" pivotButton="1"/>
    <xf numFmtId="0" fontId="0" fillId="0" borderId="0" xfId="0" applyAlignment="1">
      <alignment horizontal="left"/>
    </xf>
    <xf numFmtId="167" fontId="0" fillId="0" borderId="0" xfId="0" applyNumberFormat="1"/>
    <xf numFmtId="0" fontId="8" fillId="9" borderId="9" xfId="0" applyFont="1" applyFill="1" applyBorder="1"/>
    <xf numFmtId="0" fontId="8" fillId="9" borderId="10" xfId="0" applyFont="1" applyFill="1" applyBorder="1"/>
    <xf numFmtId="0" fontId="8" fillId="9" borderId="11" xfId="0" applyFont="1" applyFill="1" applyBorder="1"/>
    <xf numFmtId="0" fontId="8" fillId="9" borderId="12" xfId="0" applyFont="1" applyFill="1" applyBorder="1"/>
    <xf numFmtId="0" fontId="8" fillId="9" borderId="13" xfId="0" applyFont="1" applyFill="1" applyBorder="1"/>
    <xf numFmtId="0" fontId="8" fillId="9" borderId="14" xfId="0" applyFont="1" applyFill="1" applyBorder="1"/>
    <xf numFmtId="0" fontId="8" fillId="9" borderId="15" xfId="0" applyFont="1" applyFill="1" applyBorder="1"/>
    <xf numFmtId="0" fontId="8" fillId="9" borderId="16" xfId="0" applyFont="1" applyFill="1" applyBorder="1"/>
    <xf numFmtId="0" fontId="8" fillId="0" borderId="9" xfId="0" applyFont="1" applyBorder="1"/>
    <xf numFmtId="0" fontId="13" fillId="0" borderId="10" xfId="0" applyFont="1" applyBorder="1"/>
    <xf numFmtId="164" fontId="8" fillId="0" borderId="10" xfId="0" applyNumberFormat="1" applyFont="1" applyBorder="1"/>
    <xf numFmtId="164" fontId="8" fillId="0" borderId="11" xfId="0" applyNumberFormat="1" applyFont="1" applyBorder="1"/>
    <xf numFmtId="0" fontId="15" fillId="0" borderId="0" xfId="0" applyFont="1" applyAlignment="1">
      <alignment horizontal="center" wrapText="1"/>
    </xf>
    <xf numFmtId="9" fontId="1" fillId="0" borderId="0" xfId="0" applyNumberFormat="1" applyFont="1"/>
    <xf numFmtId="3" fontId="0" fillId="0" borderId="0" xfId="0" applyNumberFormat="1"/>
    <xf numFmtId="9" fontId="0" fillId="0" borderId="0" xfId="9" applyFont="1"/>
    <xf numFmtId="6" fontId="1" fillId="0" borderId="0" xfId="0" applyNumberFormat="1" applyFont="1"/>
    <xf numFmtId="8" fontId="0" fillId="0" borderId="0" xfId="0" applyNumberFormat="1"/>
    <xf numFmtId="9" fontId="1" fillId="0" borderId="0" xfId="9" applyFont="1"/>
    <xf numFmtId="168" fontId="1" fillId="0" borderId="0" xfId="0" applyNumberFormat="1" applyFont="1"/>
    <xf numFmtId="0" fontId="8" fillId="0" borderId="8" xfId="0" applyFont="1" applyBorder="1"/>
    <xf numFmtId="169" fontId="0" fillId="0" borderId="0" xfId="0" applyNumberFormat="1"/>
    <xf numFmtId="10" fontId="0" fillId="0" borderId="0" xfId="0" applyNumberFormat="1"/>
    <xf numFmtId="0" fontId="0" fillId="5" borderId="0" xfId="0" applyFill="1"/>
    <xf numFmtId="0" fontId="18" fillId="0" borderId="0" xfId="0" applyFont="1"/>
    <xf numFmtId="165" fontId="9" fillId="0" borderId="3" xfId="0" applyNumberFormat="1" applyFont="1" applyBorder="1"/>
    <xf numFmtId="0" fontId="17" fillId="0" borderId="5" xfId="0" applyFont="1" applyBorder="1"/>
    <xf numFmtId="0" fontId="1" fillId="0" borderId="6" xfId="0" applyFont="1" applyBorder="1" applyAlignment="1">
      <alignment wrapText="1"/>
    </xf>
    <xf numFmtId="0" fontId="1" fillId="0" borderId="7" xfId="0" applyFont="1" applyBorder="1" applyAlignment="1">
      <alignment wrapText="1"/>
    </xf>
    <xf numFmtId="165" fontId="6" fillId="0" borderId="6" xfId="0" applyNumberFormat="1" applyFont="1" applyBorder="1"/>
    <xf numFmtId="165" fontId="0" fillId="0" borderId="7" xfId="0" applyNumberFormat="1" applyBorder="1"/>
    <xf numFmtId="165" fontId="16" fillId="0" borderId="6" xfId="0" applyNumberFormat="1" applyFont="1" applyBorder="1"/>
    <xf numFmtId="165" fontId="0" fillId="0" borderId="6" xfId="0" applyNumberFormat="1" applyBorder="1"/>
    <xf numFmtId="165" fontId="0" fillId="0" borderId="6" xfId="0" applyNumberFormat="1" applyBorder="1" applyAlignment="1">
      <alignment horizontal="right"/>
    </xf>
    <xf numFmtId="165" fontId="0" fillId="0" borderId="7" xfId="0" applyNumberFormat="1" applyBorder="1" applyAlignment="1">
      <alignment horizontal="right"/>
    </xf>
    <xf numFmtId="164" fontId="16" fillId="0" borderId="6" xfId="0" applyNumberFormat="1" applyFont="1" applyBorder="1"/>
    <xf numFmtId="165" fontId="0" fillId="0" borderId="8" xfId="0" applyNumberFormat="1" applyBorder="1" applyAlignment="1">
      <alignment horizontal="right"/>
    </xf>
    <xf numFmtId="165" fontId="0" fillId="0" borderId="1" xfId="0" applyNumberFormat="1" applyBorder="1" applyAlignment="1">
      <alignment horizontal="right"/>
    </xf>
    <xf numFmtId="0" fontId="9" fillId="0" borderId="3" xfId="0" applyFont="1" applyBorder="1"/>
    <xf numFmtId="0" fontId="9" fillId="0" borderId="18" xfId="0" applyFont="1" applyBorder="1"/>
    <xf numFmtId="165" fontId="0" fillId="0" borderId="19" xfId="0" applyNumberFormat="1" applyBorder="1"/>
    <xf numFmtId="165" fontId="0" fillId="0" borderId="19" xfId="0" applyNumberFormat="1" applyBorder="1" applyAlignment="1">
      <alignment horizontal="right"/>
    </xf>
    <xf numFmtId="165" fontId="0" fillId="0" borderId="20" xfId="0" applyNumberFormat="1" applyBorder="1" applyAlignment="1">
      <alignment horizontal="right"/>
    </xf>
    <xf numFmtId="165" fontId="1" fillId="0" borderId="3" xfId="0" applyNumberFormat="1" applyFont="1" applyBorder="1"/>
    <xf numFmtId="0" fontId="0" fillId="0" borderId="5" xfId="0" applyBorder="1"/>
    <xf numFmtId="9" fontId="0" fillId="0" borderId="6" xfId="0" applyNumberFormat="1" applyBorder="1"/>
    <xf numFmtId="9" fontId="0" fillId="0" borderId="8" xfId="0" applyNumberFormat="1" applyBorder="1"/>
    <xf numFmtId="165" fontId="0" fillId="0" borderId="1" xfId="0" applyNumberFormat="1" applyBorder="1"/>
    <xf numFmtId="0" fontId="1" fillId="0" borderId="3" xfId="0" applyFont="1" applyBorder="1"/>
    <xf numFmtId="0" fontId="0" fillId="9" borderId="0" xfId="0" applyFill="1"/>
    <xf numFmtId="165" fontId="1" fillId="0" borderId="21" xfId="0" applyNumberFormat="1" applyFont="1" applyBorder="1"/>
    <xf numFmtId="165" fontId="1" fillId="0" borderId="22" xfId="0" applyNumberFormat="1" applyFont="1" applyBorder="1"/>
    <xf numFmtId="165" fontId="1" fillId="0" borderId="17" xfId="0" applyNumberFormat="1" applyFont="1" applyBorder="1"/>
    <xf numFmtId="165" fontId="6" fillId="0" borderId="7" xfId="0" applyNumberFormat="1" applyFont="1" applyBorder="1"/>
    <xf numFmtId="9" fontId="0" fillId="0" borderId="7" xfId="9" applyFont="1" applyFill="1" applyBorder="1"/>
    <xf numFmtId="165" fontId="16" fillId="0" borderId="7" xfId="0" applyNumberFormat="1" applyFont="1" applyBorder="1"/>
    <xf numFmtId="9" fontId="0" fillId="0" borderId="6" xfId="9" applyFont="1" applyBorder="1"/>
    <xf numFmtId="9" fontId="0" fillId="0" borderId="7" xfId="9" applyFont="1" applyBorder="1"/>
    <xf numFmtId="0" fontId="0" fillId="0" borderId="19" xfId="0" applyBorder="1" applyAlignment="1">
      <alignment horizontal="right"/>
    </xf>
    <xf numFmtId="0" fontId="1" fillId="0" borderId="8" xfId="0" applyFont="1" applyBorder="1" applyAlignment="1">
      <alignment wrapText="1"/>
    </xf>
    <xf numFmtId="0" fontId="1" fillId="0" borderId="1" xfId="0" applyFont="1" applyBorder="1" applyAlignment="1">
      <alignment wrapText="1"/>
    </xf>
    <xf numFmtId="165" fontId="1" fillId="0" borderId="23" xfId="0" applyNumberFormat="1" applyFont="1" applyBorder="1"/>
    <xf numFmtId="0" fontId="1" fillId="0" borderId="20" xfId="0" applyFont="1" applyBorder="1" applyAlignment="1">
      <alignment wrapText="1"/>
    </xf>
    <xf numFmtId="170" fontId="19" fillId="11" borderId="0" xfId="0" applyNumberFormat="1" applyFont="1" applyFill="1" applyAlignment="1">
      <alignment vertical="top"/>
    </xf>
    <xf numFmtId="0" fontId="1" fillId="0" borderId="0" xfId="6" applyFont="1"/>
    <xf numFmtId="0" fontId="20" fillId="0" borderId="24" xfId="5" applyFont="1" applyBorder="1" applyAlignment="1">
      <alignment horizontal="right" wrapText="1"/>
    </xf>
    <xf numFmtId="0" fontId="20" fillId="0" borderId="25" xfId="5" applyFont="1" applyBorder="1" applyAlignment="1">
      <alignment horizontal="right" wrapText="1"/>
    </xf>
    <xf numFmtId="0" fontId="21" fillId="0" borderId="0" xfId="6" applyFont="1"/>
    <xf numFmtId="9" fontId="0" fillId="0" borderId="0" xfId="7" applyFont="1"/>
    <xf numFmtId="9" fontId="1" fillId="0" borderId="0" xfId="6" applyNumberFormat="1" applyFont="1"/>
    <xf numFmtId="0" fontId="21" fillId="7" borderId="0" xfId="6" applyFont="1" applyFill="1"/>
    <xf numFmtId="9" fontId="1" fillId="0" borderId="0" xfId="7" applyFont="1"/>
    <xf numFmtId="169" fontId="22" fillId="0" borderId="0" xfId="8" applyNumberFormat="1" applyFont="1"/>
    <xf numFmtId="0" fontId="2" fillId="0" borderId="0" xfId="6"/>
    <xf numFmtId="0" fontId="23" fillId="0" borderId="0" xfId="6" applyFont="1"/>
    <xf numFmtId="9" fontId="16" fillId="0" borderId="0" xfId="0" applyNumberFormat="1" applyFont="1"/>
    <xf numFmtId="0" fontId="0" fillId="0" borderId="0" xfId="0" quotePrefix="1"/>
    <xf numFmtId="0" fontId="0" fillId="0" borderId="0" xfId="0" applyAlignment="1">
      <alignment horizontal="center"/>
    </xf>
    <xf numFmtId="9" fontId="16" fillId="0" borderId="6" xfId="9" applyFont="1" applyBorder="1"/>
    <xf numFmtId="9" fontId="16" fillId="0" borderId="7" xfId="9" applyFont="1" applyBorder="1"/>
    <xf numFmtId="9" fontId="16" fillId="0" borderId="19" xfId="9" applyFont="1" applyBorder="1"/>
    <xf numFmtId="9" fontId="16" fillId="0" borderId="6" xfId="9" applyFont="1" applyBorder="1" applyAlignment="1">
      <alignment horizontal="right"/>
    </xf>
    <xf numFmtId="9" fontId="16" fillId="0" borderId="7" xfId="9" applyFont="1" applyBorder="1" applyAlignment="1">
      <alignment horizontal="right"/>
    </xf>
    <xf numFmtId="9" fontId="16" fillId="0" borderId="19" xfId="9" applyFont="1" applyBorder="1" applyAlignment="1">
      <alignment horizontal="right"/>
    </xf>
    <xf numFmtId="9" fontId="16" fillId="0" borderId="8" xfId="9" applyFont="1" applyBorder="1" applyAlignment="1">
      <alignment horizontal="right"/>
    </xf>
    <xf numFmtId="9" fontId="16" fillId="0" borderId="1" xfId="9" applyFont="1" applyBorder="1" applyAlignment="1">
      <alignment horizontal="right"/>
    </xf>
    <xf numFmtId="9" fontId="16" fillId="0" borderId="20" xfId="9" applyFont="1" applyBorder="1" applyAlignment="1">
      <alignment horizontal="right"/>
    </xf>
    <xf numFmtId="9" fontId="24" fillId="0" borderId="21" xfId="9" applyFont="1" applyBorder="1"/>
    <xf numFmtId="9" fontId="24" fillId="0" borderId="22" xfId="9" applyFont="1" applyBorder="1"/>
    <xf numFmtId="9" fontId="24" fillId="0" borderId="17" xfId="9" applyFont="1" applyBorder="1"/>
    <xf numFmtId="10" fontId="1" fillId="0" borderId="0" xfId="0" applyNumberFormat="1" applyFont="1"/>
    <xf numFmtId="171" fontId="0" fillId="0" borderId="0" xfId="9" applyNumberFormat="1" applyFont="1"/>
    <xf numFmtId="1" fontId="1" fillId="0" borderId="0" xfId="0" applyNumberFormat="1" applyFont="1"/>
    <xf numFmtId="0" fontId="9" fillId="0" borderId="18" xfId="0" applyFont="1" applyBorder="1" applyAlignment="1">
      <alignment horizontal="center"/>
    </xf>
    <xf numFmtId="0" fontId="1" fillId="0" borderId="8" xfId="0" applyFont="1" applyBorder="1" applyAlignment="1">
      <alignment horizontal="center" wrapText="1"/>
    </xf>
    <xf numFmtId="0" fontId="1" fillId="0" borderId="1" xfId="0" applyFont="1" applyBorder="1" applyAlignment="1">
      <alignment horizontal="center" wrapText="1"/>
    </xf>
    <xf numFmtId="0" fontId="1" fillId="0" borderId="20" xfId="0" applyFont="1" applyBorder="1" applyAlignment="1">
      <alignment horizontal="center" wrapText="1"/>
    </xf>
    <xf numFmtId="9" fontId="6" fillId="0" borderId="0" xfId="9" applyFont="1"/>
    <xf numFmtId="9" fontId="0" fillId="12" borderId="0" xfId="0" applyNumberFormat="1" applyFill="1" applyAlignment="1">
      <alignment horizontal="right"/>
    </xf>
    <xf numFmtId="9" fontId="0" fillId="12" borderId="0" xfId="0" applyNumberFormat="1" applyFill="1"/>
    <xf numFmtId="9" fontId="6" fillId="12" borderId="0" xfId="0" applyNumberFormat="1" applyFont="1" applyFill="1"/>
    <xf numFmtId="9" fontId="6" fillId="13" borderId="0" xfId="0" applyNumberFormat="1" applyFont="1" applyFill="1"/>
    <xf numFmtId="9" fontId="0" fillId="13" borderId="0" xfId="0" applyNumberFormat="1" applyFill="1"/>
    <xf numFmtId="172" fontId="0" fillId="0" borderId="0" xfId="10" applyNumberFormat="1" applyFont="1"/>
    <xf numFmtId="9" fontId="16" fillId="0" borderId="6" xfId="9" applyFont="1" applyFill="1" applyBorder="1"/>
    <xf numFmtId="0" fontId="1" fillId="0" borderId="17" xfId="0" applyFont="1" applyBorder="1"/>
    <xf numFmtId="172" fontId="0" fillId="0" borderId="17" xfId="10" applyNumberFormat="1" applyFont="1" applyBorder="1"/>
    <xf numFmtId="0" fontId="0" fillId="0" borderId="17" xfId="0" applyBorder="1"/>
    <xf numFmtId="165" fontId="0" fillId="0" borderId="17" xfId="0" applyNumberFormat="1" applyBorder="1"/>
    <xf numFmtId="164" fontId="0" fillId="0" borderId="17" xfId="0" applyNumberFormat="1" applyBorder="1"/>
    <xf numFmtId="164" fontId="1" fillId="0" borderId="17" xfId="0" applyNumberFormat="1" applyFont="1" applyBorder="1"/>
    <xf numFmtId="0" fontId="1" fillId="0" borderId="21" xfId="0" applyFont="1" applyBorder="1"/>
    <xf numFmtId="9" fontId="0" fillId="0" borderId="17" xfId="9" applyFont="1" applyBorder="1"/>
    <xf numFmtId="1" fontId="1" fillId="0" borderId="17" xfId="0" applyNumberFormat="1" applyFont="1" applyBorder="1"/>
    <xf numFmtId="49" fontId="0" fillId="0" borderId="0" xfId="0" applyNumberFormat="1"/>
    <xf numFmtId="9" fontId="0" fillId="0" borderId="17" xfId="9" applyFont="1" applyBorder="1" applyAlignment="1">
      <alignment horizontal="center"/>
    </xf>
    <xf numFmtId="0" fontId="1" fillId="0" borderId="17" xfId="0" applyFont="1" applyBorder="1" applyAlignment="1">
      <alignment horizontal="center" wrapText="1"/>
    </xf>
    <xf numFmtId="171" fontId="6" fillId="0" borderId="0" xfId="9" applyNumberFormat="1" applyFont="1" applyAlignment="1">
      <alignment horizontal="center"/>
    </xf>
    <xf numFmtId="171" fontId="6" fillId="0" borderId="0" xfId="9" applyNumberFormat="1" applyFont="1"/>
    <xf numFmtId="171" fontId="16" fillId="0" borderId="0" xfId="9" applyNumberFormat="1" applyFont="1" applyAlignment="1">
      <alignment horizontal="center"/>
    </xf>
    <xf numFmtId="0" fontId="1" fillId="0" borderId="17" xfId="0" applyFont="1" applyBorder="1" applyAlignment="1">
      <alignment horizontal="center"/>
    </xf>
    <xf numFmtId="165" fontId="9" fillId="0" borderId="3" xfId="0" applyNumberFormat="1" applyFont="1" applyBorder="1" applyAlignment="1">
      <alignment horizontal="center"/>
    </xf>
    <xf numFmtId="165" fontId="9" fillId="0" borderId="5" xfId="0" applyNumberFormat="1" applyFont="1" applyBorder="1" applyAlignment="1">
      <alignment horizontal="center"/>
    </xf>
    <xf numFmtId="0" fontId="9" fillId="0" borderId="3" xfId="0" applyFont="1" applyBorder="1" applyAlignment="1">
      <alignment horizontal="center"/>
    </xf>
    <xf numFmtId="0" fontId="9" fillId="0" borderId="5" xfId="0" applyFont="1" applyBorder="1" applyAlignment="1">
      <alignment horizontal="center"/>
    </xf>
    <xf numFmtId="0" fontId="8" fillId="2" borderId="0" xfId="0" applyFont="1" applyFill="1" applyAlignment="1">
      <alignment wrapText="1"/>
    </xf>
    <xf numFmtId="0" fontId="8" fillId="4" borderId="0" xfId="0" applyFont="1" applyFill="1" applyAlignment="1">
      <alignment wrapText="1"/>
    </xf>
    <xf numFmtId="0" fontId="8" fillId="3" borderId="0" xfId="0" applyFont="1" applyFill="1"/>
    <xf numFmtId="0" fontId="8" fillId="8" borderId="0" xfId="0" applyFont="1" applyFill="1"/>
    <xf numFmtId="0" fontId="8" fillId="6" borderId="0" xfId="0" applyFont="1" applyFill="1" applyAlignment="1">
      <alignment wrapText="1"/>
    </xf>
    <xf numFmtId="0" fontId="8" fillId="9" borderId="12" xfId="0" applyFont="1" applyFill="1" applyBorder="1" applyAlignment="1">
      <alignment wrapText="1"/>
    </xf>
    <xf numFmtId="0" fontId="8" fillId="9" borderId="0" xfId="0" applyFont="1" applyFill="1" applyAlignment="1">
      <alignment wrapText="1"/>
    </xf>
    <xf numFmtId="0" fontId="8" fillId="9" borderId="13" xfId="0" applyFont="1" applyFill="1" applyBorder="1" applyAlignment="1">
      <alignment wrapText="1"/>
    </xf>
    <xf numFmtId="0" fontId="8" fillId="10" borderId="0" xfId="0" applyFont="1" applyFill="1" applyAlignment="1">
      <alignment wrapText="1"/>
    </xf>
  </cellXfs>
  <cellStyles count="11">
    <cellStyle name="Comma 2" xfId="8" xr:uid="{5C595BB8-6EB2-4F13-A663-6470076F4E2E}"/>
    <cellStyle name="Currency" xfId="10" builtinId="4"/>
    <cellStyle name="Hyperlink" xfId="2" builtinId="8"/>
    <cellStyle name="Normal" xfId="0" builtinId="0"/>
    <cellStyle name="Normal 2" xfId="3" xr:uid="{64399A57-D69A-4C66-AE70-F47661ABB40C}"/>
    <cellStyle name="Normal 2 2" xfId="1" xr:uid="{4D554A69-DE15-4057-9892-A28C80B90FA8}"/>
    <cellStyle name="Normal 2 3" xfId="5" xr:uid="{E8930206-0ACE-4D83-88E5-653B54CDD802}"/>
    <cellStyle name="Normal 5" xfId="6" xr:uid="{49E019C7-9F44-4A00-A609-C92B0C9615B2}"/>
    <cellStyle name="Percent" xfId="9" builtinId="5"/>
    <cellStyle name="Percent 2" xfId="4" xr:uid="{48DC5242-2EE1-4A76-8CA0-44D89166957C}"/>
    <cellStyle name="Percent 3" xfId="7" xr:uid="{09E0FA46-1302-4874-9E75-DDA66811664F}"/>
  </cellStyles>
  <dxfs count="4">
    <dxf>
      <numFmt numFmtId="169" formatCode="_(* #,##0_);_(* \(#,##0\);_(* &quot;-&quot;??_);_(@_)"/>
    </dxf>
    <dxf>
      <numFmt numFmtId="169" formatCode="_(* #,##0_);_(* \(#,##0\);_(* &quot;-&quot;??_);_(@_)"/>
    </dxf>
    <dxf>
      <numFmt numFmtId="165" formatCode="&quot;$&quot;#,##0"/>
    </dxf>
    <dxf>
      <numFmt numFmtId="165" formatCode="&quot;$&quot;#,##0"/>
    </dxf>
  </dxfs>
  <tableStyles count="0" defaultTableStyle="TableStyleMedium2" defaultPivotStyle="PivotStyleLight16"/>
  <colors>
    <mruColors>
      <color rgb="FF006100"/>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X:\travel-model-one-master\utilities\TableauAliases.xlsx" TargetMode="External"/><Relationship Id="rId1" Type="http://schemas.openxmlformats.org/officeDocument/2006/relationships/externalLinkPath" Target="file:///X:\travel-model-one-master\utilities\TableauAli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ip Mode"/>
      <sheetName val="Tour Mode"/>
      <sheetName val="Person Type"/>
      <sheetName val="Facility Type"/>
      <sheetName val="Area Type"/>
      <sheetName val="County"/>
      <sheetName val="Transit Mode"/>
    </sheetNames>
    <sheetDataSet>
      <sheetData sheetId="0"/>
      <sheetData sheetId="1"/>
      <sheetData sheetId="2"/>
      <sheetData sheetId="3"/>
      <sheetData sheetId="4"/>
      <sheetData sheetId="5"/>
      <sheetData sheetId="6">
        <row r="1">
          <cell r="A1" t="str">
            <v>Transit Mode</v>
          </cell>
          <cell r="B1" t="str">
            <v>Transit Mode Name</v>
          </cell>
          <cell r="C1" t="str">
            <v>Mode Category</v>
          </cell>
        </row>
        <row r="2">
          <cell r="A2">
            <v>30</v>
          </cell>
          <cell r="B2" t="str">
            <v>AC Transit - Local</v>
          </cell>
          <cell r="C2" t="str">
            <v>Local</v>
          </cell>
        </row>
        <row r="3">
          <cell r="A3">
            <v>82</v>
          </cell>
          <cell r="B3" t="str">
            <v>Dumbarton Express</v>
          </cell>
          <cell r="C3" t="str">
            <v>Express</v>
          </cell>
        </row>
        <row r="4">
          <cell r="A4">
            <v>83</v>
          </cell>
          <cell r="B4" t="str">
            <v>AC Transit - Transbay</v>
          </cell>
          <cell r="C4" t="str">
            <v>Express</v>
          </cell>
        </row>
        <row r="5">
          <cell r="A5">
            <v>84</v>
          </cell>
          <cell r="B5" t="str">
            <v>AC Transit - Transbay (Local travel allowed)</v>
          </cell>
          <cell r="C5" t="str">
            <v>Express</v>
          </cell>
        </row>
        <row r="6">
          <cell r="A6">
            <v>85</v>
          </cell>
          <cell r="B6" t="str">
            <v>AC Transit - BRT</v>
          </cell>
          <cell r="C6" t="str">
            <v>BRT</v>
          </cell>
        </row>
        <row r="7">
          <cell r="A7">
            <v>133</v>
          </cell>
          <cell r="B7" t="str">
            <v>ACE</v>
          </cell>
          <cell r="C7" t="str">
            <v>Commuter Rail</v>
          </cell>
        </row>
        <row r="8">
          <cell r="A8">
            <v>120</v>
          </cell>
          <cell r="B8" t="str">
            <v>BART &amp; E-BART</v>
          </cell>
          <cell r="C8" t="str">
            <v>Heavy Rail</v>
          </cell>
        </row>
        <row r="9">
          <cell r="A9">
            <v>121</v>
          </cell>
          <cell r="B9" t="str">
            <v>Oakland Airport Connector</v>
          </cell>
          <cell r="C9" t="str">
            <v>Heavy Rail</v>
          </cell>
        </row>
        <row r="10">
          <cell r="A10">
            <v>130</v>
          </cell>
          <cell r="B10" t="str">
            <v>Caltrain</v>
          </cell>
          <cell r="C10" t="str">
            <v>Commuter Rail</v>
          </cell>
        </row>
        <row r="11">
          <cell r="A11">
            <v>42</v>
          </cell>
          <cell r="B11" t="str">
            <v>County Connection (CCTA) - Local</v>
          </cell>
          <cell r="C11" t="str">
            <v>Local</v>
          </cell>
        </row>
        <row r="12">
          <cell r="A12">
            <v>86</v>
          </cell>
          <cell r="B12" t="str">
            <v>County Connection - Express</v>
          </cell>
          <cell r="C12" t="str">
            <v>Express</v>
          </cell>
        </row>
        <row r="13">
          <cell r="A13">
            <v>52</v>
          </cell>
          <cell r="B13" t="str">
            <v>Fairfield And Suisun Transit - Local</v>
          </cell>
          <cell r="C13" t="str">
            <v>Local</v>
          </cell>
        </row>
        <row r="14">
          <cell r="A14">
            <v>92</v>
          </cell>
          <cell r="B14" t="str">
            <v>Fairfield And Suisun Transit - Express</v>
          </cell>
          <cell r="C14" t="str">
            <v>Express</v>
          </cell>
        </row>
        <row r="15">
          <cell r="A15">
            <v>87</v>
          </cell>
          <cell r="B15" t="str">
            <v>Golden Gate Transit - Express San Francisco</v>
          </cell>
          <cell r="C15" t="str">
            <v>Express</v>
          </cell>
        </row>
        <row r="16">
          <cell r="A16">
            <v>88</v>
          </cell>
          <cell r="B16" t="str">
            <v>Golden Gate Transit - Express Richmond</v>
          </cell>
          <cell r="C16" t="str">
            <v>Express</v>
          </cell>
        </row>
        <row r="17">
          <cell r="A17">
            <v>101</v>
          </cell>
          <cell r="B17" t="str">
            <v>Golden Gate Ferry - Larkspur</v>
          </cell>
          <cell r="C17" t="str">
            <v>Ferry</v>
          </cell>
        </row>
        <row r="18">
          <cell r="A18">
            <v>102</v>
          </cell>
          <cell r="B18" t="str">
            <v>Golden Gate Ferry - Sausalito</v>
          </cell>
          <cell r="C18" t="str">
            <v>Ferry</v>
          </cell>
        </row>
        <row r="19">
          <cell r="A19">
            <v>103</v>
          </cell>
          <cell r="B19" t="str">
            <v>Tiburon Ferry</v>
          </cell>
          <cell r="C19" t="str">
            <v>Ferry</v>
          </cell>
        </row>
        <row r="20">
          <cell r="A20">
            <v>17</v>
          </cell>
          <cell r="B20" t="str">
            <v>Wheels ACE Shuttles</v>
          </cell>
          <cell r="C20" t="str">
            <v>Local</v>
          </cell>
        </row>
        <row r="21">
          <cell r="A21">
            <v>33</v>
          </cell>
          <cell r="B21" t="str">
            <v>WHEELS - Local</v>
          </cell>
          <cell r="C21" t="str">
            <v>Local</v>
          </cell>
        </row>
        <row r="22">
          <cell r="A22">
            <v>70</v>
          </cell>
          <cell r="B22" t="str">
            <v>Golden Gate Transit - Local</v>
          </cell>
          <cell r="C22" t="str">
            <v>Local</v>
          </cell>
        </row>
        <row r="23">
          <cell r="A23">
            <v>60</v>
          </cell>
          <cell r="B23" t="str">
            <v>VINE</v>
          </cell>
          <cell r="C23" t="str">
            <v>Local</v>
          </cell>
        </row>
        <row r="24">
          <cell r="A24">
            <v>93</v>
          </cell>
          <cell r="B24" t="str">
            <v>VINE - Express</v>
          </cell>
          <cell r="C24" t="str">
            <v>Express</v>
          </cell>
        </row>
        <row r="25">
          <cell r="A25">
            <v>95</v>
          </cell>
          <cell r="B25" t="str">
            <v>VINE - Express 2</v>
          </cell>
          <cell r="C25" t="str">
            <v>Express</v>
          </cell>
        </row>
        <row r="26">
          <cell r="A26">
            <v>55</v>
          </cell>
          <cell r="B26" t="str">
            <v>American Canyon Transit</v>
          </cell>
          <cell r="C26" t="str">
            <v>Local</v>
          </cell>
        </row>
        <row r="27">
          <cell r="A27">
            <v>10</v>
          </cell>
          <cell r="B27" t="str">
            <v>West Berkeley</v>
          </cell>
          <cell r="C27" t="str">
            <v>Local</v>
          </cell>
        </row>
        <row r="28">
          <cell r="A28">
            <v>11</v>
          </cell>
          <cell r="B28" t="str">
            <v>Broadway Shuttle</v>
          </cell>
          <cell r="C28" t="str">
            <v>Local</v>
          </cell>
        </row>
        <row r="29">
          <cell r="A29">
            <v>12</v>
          </cell>
          <cell r="B29" t="str">
            <v>Emery Go Round</v>
          </cell>
          <cell r="C29" t="str">
            <v>Local</v>
          </cell>
        </row>
        <row r="30">
          <cell r="A30">
            <v>13</v>
          </cell>
          <cell r="B30" t="str">
            <v>Stanford Shuttles</v>
          </cell>
          <cell r="C30" t="str">
            <v>Local</v>
          </cell>
        </row>
        <row r="31">
          <cell r="A31">
            <v>14</v>
          </cell>
          <cell r="B31" t="str">
            <v>Caltrain Shuttles</v>
          </cell>
          <cell r="C31" t="str">
            <v>Local</v>
          </cell>
        </row>
        <row r="32">
          <cell r="A32">
            <v>16</v>
          </cell>
          <cell r="B32" t="str">
            <v>Palo Alto/Menlo Park Shuttles</v>
          </cell>
          <cell r="C32" t="str">
            <v>Local</v>
          </cell>
        </row>
        <row r="33">
          <cell r="A33">
            <v>18</v>
          </cell>
          <cell r="B33" t="str">
            <v>Amtrak Shuttles</v>
          </cell>
          <cell r="C33" t="str">
            <v>Local</v>
          </cell>
        </row>
        <row r="34">
          <cell r="A34">
            <v>19</v>
          </cell>
          <cell r="B34" t="str">
            <v>San Leandro Links</v>
          </cell>
          <cell r="C34" t="str">
            <v>Local</v>
          </cell>
        </row>
        <row r="35">
          <cell r="A35">
            <v>69</v>
          </cell>
          <cell r="B35" t="str">
            <v>North Bay Shuttles (PPA Project)</v>
          </cell>
          <cell r="C35" t="str">
            <v>Local</v>
          </cell>
        </row>
        <row r="36">
          <cell r="A36">
            <v>75</v>
          </cell>
          <cell r="B36" t="str">
            <v>Contra Costa AV (PPA)</v>
          </cell>
          <cell r="C36" t="str">
            <v>Local</v>
          </cell>
        </row>
        <row r="37">
          <cell r="A37">
            <v>78</v>
          </cell>
          <cell r="B37" t="str">
            <v>Regional Express ReX Link Routes (PPA Project) - Local</v>
          </cell>
          <cell r="C37" t="str">
            <v>Local</v>
          </cell>
        </row>
        <row r="38">
          <cell r="A38">
            <v>94</v>
          </cell>
          <cell r="B38" t="str">
            <v>SMART - Temporary Express</v>
          </cell>
          <cell r="C38" t="str">
            <v>Express</v>
          </cell>
        </row>
        <row r="39">
          <cell r="A39">
            <v>98</v>
          </cell>
          <cell r="B39" t="str">
            <v>Regional Express (ReX)</v>
          </cell>
          <cell r="C39" t="str">
            <v>Express</v>
          </cell>
        </row>
        <row r="40">
          <cell r="A40">
            <v>105</v>
          </cell>
          <cell r="B40" t="str">
            <v>South San Francisco Ferry</v>
          </cell>
          <cell r="C40" t="str">
            <v>Ferry</v>
          </cell>
        </row>
        <row r="41">
          <cell r="A41">
            <v>106</v>
          </cell>
          <cell r="B41" t="str">
            <v>Regional Hovercraft (PPA)</v>
          </cell>
          <cell r="C41" t="str">
            <v>Ferry</v>
          </cell>
        </row>
        <row r="42">
          <cell r="A42">
            <v>112</v>
          </cell>
          <cell r="B42" t="str">
            <v>Dumbarton Group Rapid Transit (GRT)</v>
          </cell>
          <cell r="C42" t="str">
            <v>Light Rail</v>
          </cell>
        </row>
        <row r="43">
          <cell r="A43">
            <v>113</v>
          </cell>
          <cell r="B43" t="str">
            <v>Oakland/Alameda Gondola (PPA Project)</v>
          </cell>
          <cell r="C43" t="str">
            <v>Light Rail</v>
          </cell>
        </row>
        <row r="44">
          <cell r="A44">
            <v>114</v>
          </cell>
          <cell r="B44" t="str">
            <v>Cupertino-Mountain View-San Jose Maglev Rail Loop (PPA Project)</v>
          </cell>
          <cell r="C44" t="str">
            <v>Light Rail</v>
          </cell>
        </row>
        <row r="45">
          <cell r="A45">
            <v>115</v>
          </cell>
          <cell r="B45" t="str">
            <v>SR-85 LRT (PPA Project)</v>
          </cell>
          <cell r="C45" t="str">
            <v>Light Rail</v>
          </cell>
        </row>
        <row r="46">
          <cell r="A46">
            <v>116</v>
          </cell>
          <cell r="B46" t="str">
            <v>Mountain View AVN (PPA)</v>
          </cell>
          <cell r="C46" t="str">
            <v>Light Rail</v>
          </cell>
        </row>
        <row r="47">
          <cell r="A47">
            <v>117</v>
          </cell>
          <cell r="B47" t="str">
            <v>Contra Costa Gondolas (PPA I-680 Multimodal Project)</v>
          </cell>
          <cell r="C47" t="str">
            <v>Light Rail</v>
          </cell>
        </row>
        <row r="48">
          <cell r="A48">
            <v>131</v>
          </cell>
          <cell r="B48" t="str">
            <v>Amtrak - Capitol Corridor</v>
          </cell>
          <cell r="C48" t="str">
            <v>Commuter Rail</v>
          </cell>
        </row>
        <row r="49">
          <cell r="A49">
            <v>132</v>
          </cell>
          <cell r="B49" t="str">
            <v>Amtrak - San Joaquin</v>
          </cell>
          <cell r="C49" t="str">
            <v>Commuter Rail</v>
          </cell>
        </row>
        <row r="50">
          <cell r="A50">
            <v>134</v>
          </cell>
          <cell r="B50" t="str">
            <v>Dumbarton Rail</v>
          </cell>
          <cell r="C50" t="str">
            <v>Commuter Rail</v>
          </cell>
        </row>
        <row r="51">
          <cell r="A51">
            <v>136</v>
          </cell>
          <cell r="B51" t="str">
            <v>Valley Link</v>
          </cell>
          <cell r="C51" t="str">
            <v>Commuter Rail</v>
          </cell>
        </row>
        <row r="52">
          <cell r="A52">
            <v>137</v>
          </cell>
          <cell r="B52" t="str">
            <v>High-Speed Rail</v>
          </cell>
          <cell r="C52" t="str">
            <v>Commuter Rail</v>
          </cell>
        </row>
        <row r="53">
          <cell r="A53">
            <v>68</v>
          </cell>
          <cell r="B53" t="str">
            <v>Petaluma Transit</v>
          </cell>
          <cell r="C53" t="str">
            <v>Local</v>
          </cell>
        </row>
        <row r="54">
          <cell r="A54">
            <v>24</v>
          </cell>
          <cell r="B54" t="str">
            <v>SamTrans - Local</v>
          </cell>
          <cell r="C54" t="str">
            <v>Local</v>
          </cell>
        </row>
        <row r="55">
          <cell r="A55">
            <v>80</v>
          </cell>
          <cell r="B55" t="str">
            <v>SamTrans - Express</v>
          </cell>
          <cell r="C55" t="str">
            <v>Express</v>
          </cell>
        </row>
        <row r="56">
          <cell r="A56">
            <v>66</v>
          </cell>
          <cell r="B56" t="str">
            <v>Santa Rosa City Bus</v>
          </cell>
          <cell r="C56" t="str">
            <v>Local</v>
          </cell>
        </row>
        <row r="57">
          <cell r="A57">
            <v>20</v>
          </cell>
          <cell r="B57" t="str">
            <v>MUNI Cable Cars</v>
          </cell>
          <cell r="C57" t="str">
            <v>Local</v>
          </cell>
        </row>
        <row r="58">
          <cell r="A58">
            <v>21</v>
          </cell>
          <cell r="B58" t="str">
            <v>MUNI - Local</v>
          </cell>
          <cell r="C58" t="str">
            <v>Local</v>
          </cell>
        </row>
        <row r="59">
          <cell r="A59">
            <v>89</v>
          </cell>
          <cell r="B59" t="str">
            <v>MUNI BRT</v>
          </cell>
          <cell r="C59" t="str">
            <v>BRT</v>
          </cell>
        </row>
        <row r="60">
          <cell r="A60">
            <v>110</v>
          </cell>
          <cell r="B60" t="str">
            <v>MUNI Metro</v>
          </cell>
          <cell r="C60" t="str">
            <v>Light Rail</v>
          </cell>
        </row>
        <row r="61">
          <cell r="A61">
            <v>135</v>
          </cell>
          <cell r="B61" t="str">
            <v>SMART</v>
          </cell>
          <cell r="C61" t="str">
            <v>Commuter Rail</v>
          </cell>
        </row>
        <row r="62">
          <cell r="A62">
            <v>58</v>
          </cell>
          <cell r="B62" t="str">
            <v>Benicia Breeze</v>
          </cell>
          <cell r="C62" t="str">
            <v>Local</v>
          </cell>
        </row>
        <row r="63">
          <cell r="A63">
            <v>49</v>
          </cell>
          <cell r="B63" t="str">
            <v>Vallejo Transit - Local</v>
          </cell>
          <cell r="C63" t="str">
            <v>Local</v>
          </cell>
        </row>
        <row r="64">
          <cell r="A64">
            <v>91</v>
          </cell>
          <cell r="B64" t="str">
            <v>Vallejo Transit - Express</v>
          </cell>
          <cell r="C64" t="str">
            <v>Express</v>
          </cell>
        </row>
        <row r="65">
          <cell r="A65">
            <v>63</v>
          </cell>
          <cell r="B65" t="str">
            <v>Sonoma County Transit - Local</v>
          </cell>
          <cell r="C65" t="str">
            <v>Local</v>
          </cell>
        </row>
        <row r="66">
          <cell r="A66">
            <v>1</v>
          </cell>
          <cell r="B66" t="str">
            <v>Walk access connector</v>
          </cell>
          <cell r="C66" t="str">
            <v>Support</v>
          </cell>
        </row>
        <row r="67">
          <cell r="A67">
            <v>2</v>
          </cell>
          <cell r="B67" t="str">
            <v>Drive access connector</v>
          </cell>
          <cell r="C67" t="str">
            <v>Support</v>
          </cell>
        </row>
        <row r="68">
          <cell r="A68">
            <v>3</v>
          </cell>
          <cell r="B68" t="str">
            <v>Stop-to-stop or stop-to-station transfer link</v>
          </cell>
          <cell r="C68" t="str">
            <v>Support</v>
          </cell>
        </row>
        <row r="69">
          <cell r="A69">
            <v>4</v>
          </cell>
          <cell r="B69" t="str">
            <v>Drive access funnel link</v>
          </cell>
          <cell r="C69" t="str">
            <v>Support</v>
          </cell>
        </row>
        <row r="70">
          <cell r="A70">
            <v>5</v>
          </cell>
          <cell r="B70" t="str">
            <v>Walk access funnel link</v>
          </cell>
          <cell r="C70" t="str">
            <v>Support</v>
          </cell>
        </row>
        <row r="71">
          <cell r="A71">
            <v>6</v>
          </cell>
          <cell r="B71" t="str">
            <v>Walk egress connector</v>
          </cell>
          <cell r="C71" t="str">
            <v>Support</v>
          </cell>
        </row>
        <row r="72">
          <cell r="A72">
            <v>7</v>
          </cell>
          <cell r="B72" t="str">
            <v>Drive egress connector</v>
          </cell>
          <cell r="C72" t="str">
            <v>Support</v>
          </cell>
        </row>
        <row r="73">
          <cell r="A73">
            <v>44</v>
          </cell>
          <cell r="B73" t="str">
            <v>Tri-Delta</v>
          </cell>
          <cell r="C73" t="str">
            <v>Local</v>
          </cell>
        </row>
        <row r="74">
          <cell r="A74">
            <v>38</v>
          </cell>
          <cell r="B74" t="str">
            <v>Union City Transit</v>
          </cell>
          <cell r="C74" t="str">
            <v>Local</v>
          </cell>
        </row>
        <row r="75">
          <cell r="A75">
            <v>56</v>
          </cell>
          <cell r="B75" t="str">
            <v>Vacaville City Coach</v>
          </cell>
          <cell r="C75" t="str">
            <v>Local</v>
          </cell>
        </row>
        <row r="76">
          <cell r="A76">
            <v>15</v>
          </cell>
          <cell r="B76" t="str">
            <v>VTA Shuttles</v>
          </cell>
          <cell r="C76" t="str">
            <v>Local</v>
          </cell>
        </row>
        <row r="77">
          <cell r="A77">
            <v>27</v>
          </cell>
          <cell r="B77" t="str">
            <v>Santa Clara VTA - Community bus</v>
          </cell>
          <cell r="C77" t="str">
            <v>Local</v>
          </cell>
        </row>
        <row r="78">
          <cell r="A78">
            <v>28</v>
          </cell>
          <cell r="B78" t="str">
            <v>Santa Clara VTA - Local</v>
          </cell>
          <cell r="C78" t="str">
            <v>Local</v>
          </cell>
        </row>
        <row r="79">
          <cell r="A79">
            <v>81</v>
          </cell>
          <cell r="B79" t="str">
            <v>Santa Clara VTA - Express</v>
          </cell>
          <cell r="C79" t="str">
            <v>Express</v>
          </cell>
        </row>
        <row r="80">
          <cell r="A80">
            <v>111</v>
          </cell>
          <cell r="B80" t="str">
            <v>Santa Clara VTA - LRT</v>
          </cell>
          <cell r="C80" t="str">
            <v>Light Rail</v>
          </cell>
        </row>
        <row r="81">
          <cell r="A81">
            <v>46</v>
          </cell>
          <cell r="B81" t="str">
            <v>WestCAT - Local</v>
          </cell>
          <cell r="C81" t="str">
            <v>Local</v>
          </cell>
        </row>
        <row r="82">
          <cell r="A82">
            <v>90</v>
          </cell>
          <cell r="B82" t="str">
            <v>WestCAT - Express</v>
          </cell>
          <cell r="C82" t="str">
            <v>Express</v>
          </cell>
        </row>
        <row r="83">
          <cell r="A83">
            <v>100</v>
          </cell>
          <cell r="B83" t="str">
            <v>East Bay Ferries</v>
          </cell>
          <cell r="C83" t="str">
            <v>Ferry</v>
          </cell>
        </row>
        <row r="84">
          <cell r="A84">
            <v>104</v>
          </cell>
          <cell r="B84" t="str">
            <v>Vallejo Baylink Ferry</v>
          </cell>
          <cell r="C84" t="str">
            <v>Ferry</v>
          </cell>
        </row>
      </sheetData>
    </sheetDataSet>
  </externalBook>
</externalLink>
</file>

<file path=xl/persons/person.xml><?xml version="1.0" encoding="utf-8"?>
<personList xmlns="http://schemas.microsoft.com/office/spreadsheetml/2018/threadedcomments" xmlns:x="http://schemas.openxmlformats.org/spreadsheetml/2006/main">
  <person displayName="Jose A La Torre" id="{39C4B5C8-7DC3-47C9-A9AA-6A5F60989479}" userId="S::jalatorre@bayareametro.gov::b31c7338-0553-4e87-9ef9-c3fc8fae015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16.492753819446" createdVersion="8" refreshedVersion="8" minRefreshableVersion="3" recordCount="223" xr:uid="{2CAAF1B8-9251-452F-A16D-550B68325415}">
  <cacheSource type="worksheet">
    <worksheetSource ref="A26:BN249" sheet="2 - Carpool lanes"/>
  </cacheSource>
  <cacheFields count="66">
    <cacheField name="ACTION" numFmtId="0">
      <sharedItems/>
    </cacheField>
    <cacheField name="A" numFmtId="0">
      <sharedItems containsSemiMixedTypes="0" containsString="0" containsNumber="1" containsInteger="1" minValue="1852" maxValue="38860"/>
    </cacheField>
    <cacheField name="B" numFmtId="0">
      <sharedItems containsSemiMixedTypes="0" containsString="0" containsNumber="1" containsInteger="1" minValue="1852" maxValue="38860"/>
    </cacheField>
    <cacheField name="PROJECT" numFmtId="0">
      <sharedItems/>
    </cacheField>
    <cacheField name="DISTANCE" numFmtId="0">
      <sharedItems containsSemiMixedTypes="0" containsString="0" containsNumber="1" minValue="0.01" maxValue="2.84"/>
    </cacheField>
    <cacheField name="SPDCLASS" numFmtId="0">
      <sharedItems containsSemiMixedTypes="0" containsString="0" containsNumber="1" containsInteger="1" minValue="9" maxValue="62"/>
    </cacheField>
    <cacheField name="CAPCLASS" numFmtId="0">
      <sharedItems containsSemiMixedTypes="0" containsString="0" containsNumber="1" containsInteger="1" minValue="9" maxValue="62"/>
    </cacheField>
    <cacheField name="LANES" numFmtId="0">
      <sharedItems containsSemiMixedTypes="0" containsString="0" containsNumber="1" containsInteger="1" minValue="1" maxValue="7"/>
    </cacheField>
    <cacheField name="TSIN" numFmtId="0">
      <sharedItems containsSemiMixedTypes="0" containsString="0" containsNumber="1" containsInteger="1" minValue="0" maxValue="1"/>
    </cacheField>
    <cacheField name="GL" numFmtId="0">
      <sharedItems containsSemiMixedTypes="0" containsString="0" containsNumber="1" containsInteger="1" minValue="1" maxValue="9"/>
    </cacheField>
    <cacheField name="USE" numFmtId="0">
      <sharedItems containsSemiMixedTypes="0" containsString="0" containsNumber="1" containsInteger="1" minValue="1" maxValue="3"/>
    </cacheField>
    <cacheField name="OT" numFmtId="0">
      <sharedItems containsSemiMixedTypes="0" containsString="0" containsNumber="1" minValue="0" maxValue="0.26179999999999998"/>
    </cacheField>
    <cacheField name="CAP" numFmtId="0">
      <sharedItems containsSemiMixedTypes="0" containsString="0" containsNumber="1" containsInteger="1" minValue="0" maxValue="2250"/>
    </cacheField>
    <cacheField name="AT" numFmtId="0">
      <sharedItems containsSemiMixedTypes="0" containsString="0" containsNumber="1" containsInteger="1" minValue="1" maxValue="5"/>
    </cacheField>
    <cacheField name="FT" numFmtId="0">
      <sharedItems containsSemiMixedTypes="0" containsString="0" containsNumber="1" containsInteger="1" minValue="1" maxValue="6" count="4">
        <n v="2"/>
        <n v="1"/>
        <n v="5"/>
        <n v="6"/>
      </sharedItems>
    </cacheField>
    <cacheField name="SIGCOR" numFmtId="0">
      <sharedItems containsSemiMixedTypes="0" containsString="0" containsNumber="1" containsInteger="1" minValue="0" maxValue="0"/>
    </cacheField>
    <cacheField name="TOS" numFmtId="0">
      <sharedItems containsSemiMixedTypes="0" containsString="0" containsNumber="1" containsInteger="1" minValue="0" maxValue="2"/>
    </cacheField>
    <cacheField name="AUX" numFmtId="0">
      <sharedItems containsSemiMixedTypes="0" containsString="0" containsNumber="1" containsInteger="1" minValue="0" maxValue="1"/>
    </cacheField>
    <cacheField name="YEAR" numFmtId="0">
      <sharedItems containsSemiMixedTypes="0" containsString="0" containsNumber="1" containsInteger="1" minValue="0" maxValue="0"/>
    </cacheField>
    <cacheField name="FFS" numFmtId="0">
      <sharedItems containsSemiMixedTypes="0" containsString="0" containsNumber="1" containsInteger="1" minValue="18" maxValue="70"/>
    </cacheField>
    <cacheField name="FFT" numFmtId="0">
      <sharedItems containsSemiMixedTypes="0" containsString="0" containsNumber="1" minValue="0" maxValue="3.0654499999999998"/>
    </cacheField>
    <cacheField name="FT2000" numFmtId="0">
      <sharedItems containsSemiMixedTypes="0" containsString="0" containsNumber="1" containsInteger="1" minValue="1" maxValue="6"/>
    </cacheField>
    <cacheField name="ROUTENUM" numFmtId="0">
      <sharedItems containsSemiMixedTypes="0" containsString="0" containsNumber="1" containsInteger="1" minValue="0" maxValue="880"/>
    </cacheField>
    <cacheField name="HOT" numFmtId="0">
      <sharedItems containsSemiMixedTypes="0" containsString="0" containsNumber="1" containsInteger="1" minValue="0" maxValue="0"/>
    </cacheField>
    <cacheField name="TOLLCLASS" numFmtId="0">
      <sharedItems containsSemiMixedTypes="0" containsString="0" containsNumber="1" containsInteger="1" minValue="0" maxValue="0"/>
    </cacheField>
    <cacheField name="STATE" numFmtId="0">
      <sharedItems containsSemiMixedTypes="0" containsString="0" containsNumber="1" containsInteger="1" minValue="0" maxValue="1"/>
    </cacheField>
    <cacheField name="CITYID" numFmtId="0">
      <sharedItems containsSemiMixedTypes="0" containsString="0" containsNumber="1" containsInteger="1" minValue="0" maxValue="173"/>
    </cacheField>
    <cacheField name="CITYNAME[33]" numFmtId="0">
      <sharedItems/>
    </cacheField>
    <cacheField name="REGFREIGHT" numFmtId="0">
      <sharedItems containsSemiMixedTypes="0" containsString="0" containsNumber="1" containsInteger="1" minValue="0" maxValue="1"/>
    </cacheField>
    <cacheField name="BRT" numFmtId="0">
      <sharedItems containsSemiMixedTypes="0" containsString="0" containsNumber="1" containsInteger="1" minValue="0" maxValue="0"/>
    </cacheField>
    <cacheField name="TOLLEA_DA" numFmtId="0">
      <sharedItems containsSemiMixedTypes="0" containsString="0" containsNumber="1" containsInteger="1" minValue="0" maxValue="0"/>
    </cacheField>
    <cacheField name="TOLLEA_S2" numFmtId="0">
      <sharedItems containsSemiMixedTypes="0" containsString="0" containsNumber="1" containsInteger="1" minValue="0" maxValue="0"/>
    </cacheField>
    <cacheField name="TOLLEA_S3" numFmtId="0">
      <sharedItems containsSemiMixedTypes="0" containsString="0" containsNumber="1" containsInteger="1" minValue="0" maxValue="0"/>
    </cacheField>
    <cacheField name="TOLLEA_VSM" numFmtId="0">
      <sharedItems containsSemiMixedTypes="0" containsString="0" containsNumber="1" containsInteger="1" minValue="0" maxValue="0"/>
    </cacheField>
    <cacheField name="TOLLEA_SML" numFmtId="0">
      <sharedItems containsSemiMixedTypes="0" containsString="0" containsNumber="1" containsInteger="1" minValue="0" maxValue="0"/>
    </cacheField>
    <cacheField name="TOLLEA_MED" numFmtId="0">
      <sharedItems containsSemiMixedTypes="0" containsString="0" containsNumber="1" containsInteger="1" minValue="0" maxValue="0"/>
    </cacheField>
    <cacheField name="TOLLEA_LRG" numFmtId="0">
      <sharedItems containsSemiMixedTypes="0" containsString="0" containsNumber="1" containsInteger="1" minValue="0" maxValue="0"/>
    </cacheField>
    <cacheField name="TOLLAM_DA" numFmtId="0">
      <sharedItems containsSemiMixedTypes="0" containsString="0" containsNumber="1" containsInteger="1" minValue="0" maxValue="0"/>
    </cacheField>
    <cacheField name="TOLLAM_S2" numFmtId="0">
      <sharedItems containsSemiMixedTypes="0" containsString="0" containsNumber="1" containsInteger="1" minValue="0" maxValue="0"/>
    </cacheField>
    <cacheField name="TOLLAM_S3" numFmtId="0">
      <sharedItems containsSemiMixedTypes="0" containsString="0" containsNumber="1" containsInteger="1" minValue="0" maxValue="0"/>
    </cacheField>
    <cacheField name="TOLLAM_VSM" numFmtId="0">
      <sharedItems containsSemiMixedTypes="0" containsString="0" containsNumber="1" containsInteger="1" minValue="0" maxValue="0"/>
    </cacheField>
    <cacheField name="TOLLAM_SML" numFmtId="0">
      <sharedItems containsSemiMixedTypes="0" containsString="0" containsNumber="1" containsInteger="1" minValue="0" maxValue="0"/>
    </cacheField>
    <cacheField name="TOLLAM_MED" numFmtId="0">
      <sharedItems containsSemiMixedTypes="0" containsString="0" containsNumber="1" containsInteger="1" minValue="0" maxValue="0"/>
    </cacheField>
    <cacheField name="TOLLAM_LRG" numFmtId="0">
      <sharedItems containsSemiMixedTypes="0" containsString="0" containsNumber="1" containsInteger="1" minValue="0" maxValue="0"/>
    </cacheField>
    <cacheField name="TOLLMD_DA" numFmtId="0">
      <sharedItems containsSemiMixedTypes="0" containsString="0" containsNumber="1" containsInteger="1" minValue="0" maxValue="0"/>
    </cacheField>
    <cacheField name="TOLLMD_S2" numFmtId="0">
      <sharedItems containsSemiMixedTypes="0" containsString="0" containsNumber="1" containsInteger="1" minValue="0" maxValue="0"/>
    </cacheField>
    <cacheField name="TOLLMD_S3" numFmtId="0">
      <sharedItems containsSemiMixedTypes="0" containsString="0" containsNumber="1" containsInteger="1" minValue="0" maxValue="0"/>
    </cacheField>
    <cacheField name="TOLLMD_VSM" numFmtId="0">
      <sharedItems containsSemiMixedTypes="0" containsString="0" containsNumber="1" containsInteger="1" minValue="0" maxValue="0"/>
    </cacheField>
    <cacheField name="TOLLMD_SML" numFmtId="0">
      <sharedItems containsSemiMixedTypes="0" containsString="0" containsNumber="1" containsInteger="1" minValue="0" maxValue="0"/>
    </cacheField>
    <cacheField name="TOLLMD_MED" numFmtId="0">
      <sharedItems containsSemiMixedTypes="0" containsString="0" containsNumber="1" containsInteger="1" minValue="0" maxValue="0"/>
    </cacheField>
    <cacheField name="TOLLMD_LRG" numFmtId="0">
      <sharedItems containsSemiMixedTypes="0" containsString="0" containsNumber="1" containsInteger="1" minValue="0" maxValue="0"/>
    </cacheField>
    <cacheField name="TOLLPM_DA" numFmtId="0">
      <sharedItems containsSemiMixedTypes="0" containsString="0" containsNumber="1" containsInteger="1" minValue="0" maxValue="0"/>
    </cacheField>
    <cacheField name="TOLLPM_S2" numFmtId="0">
      <sharedItems containsSemiMixedTypes="0" containsString="0" containsNumber="1" containsInteger="1" minValue="0" maxValue="0"/>
    </cacheField>
    <cacheField name="TOLLPM_S3" numFmtId="0">
      <sharedItems containsSemiMixedTypes="0" containsString="0" containsNumber="1" containsInteger="1" minValue="0" maxValue="0"/>
    </cacheField>
    <cacheField name="TOLLPM_VSM" numFmtId="0">
      <sharedItems containsSemiMixedTypes="0" containsString="0" containsNumber="1" containsInteger="1" minValue="0" maxValue="0"/>
    </cacheField>
    <cacheField name="TOLLPM_SML" numFmtId="0">
      <sharedItems containsSemiMixedTypes="0" containsString="0" containsNumber="1" containsInteger="1" minValue="0" maxValue="0"/>
    </cacheField>
    <cacheField name="TOLLPM_MED" numFmtId="0">
      <sharedItems containsSemiMixedTypes="0" containsString="0" containsNumber="1" containsInteger="1" minValue="0" maxValue="0"/>
    </cacheField>
    <cacheField name="TOLLPM_LRG" numFmtId="0">
      <sharedItems containsSemiMixedTypes="0" containsString="0" containsNumber="1" containsInteger="1" minValue="0" maxValue="0"/>
    </cacheField>
    <cacheField name="TOLLEV_DA" numFmtId="0">
      <sharedItems containsSemiMixedTypes="0" containsString="0" containsNumber="1" containsInteger="1" minValue="0" maxValue="0"/>
    </cacheField>
    <cacheField name="TOLLEV_S2" numFmtId="0">
      <sharedItems containsSemiMixedTypes="0" containsString="0" containsNumber="1" containsInteger="1" minValue="0" maxValue="0"/>
    </cacheField>
    <cacheField name="TOLLEV_S3" numFmtId="0">
      <sharedItems containsSemiMixedTypes="0" containsString="0" containsNumber="1" containsInteger="1" minValue="0" maxValue="0"/>
    </cacheField>
    <cacheField name="TOLLEV_VSM" numFmtId="0">
      <sharedItems containsSemiMixedTypes="0" containsString="0" containsNumber="1" containsInteger="1" minValue="0" maxValue="0"/>
    </cacheField>
    <cacheField name="TOLLEV_SML" numFmtId="0">
      <sharedItems containsSemiMixedTypes="0" containsString="0" containsNumber="1" containsInteger="1" minValue="0" maxValue="0"/>
    </cacheField>
    <cacheField name="TOLLEV_MED" numFmtId="0">
      <sharedItems containsSemiMixedTypes="0" containsString="0" containsNumber="1" containsInteger="1" minValue="0" maxValue="0"/>
    </cacheField>
    <cacheField name="TOLLEV_LRG" numFmtId="0">
      <sharedItems containsSemiMixedTypes="0" containsString="0" containsNumber="1" containsInteger="1" minValue="0" maxValue="0"/>
    </cacheField>
    <cacheField name="ROUTEDI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54821990737" createdVersion="8" refreshedVersion="8" minRefreshableVersion="3" recordCount="1118" xr:uid="{24BD67BD-4999-4BDF-A89A-B9DDC40CE765}">
  <cacheSource type="worksheet">
    <worksheetSource ref="A6:X1124" sheet="9 - Local Transit ALT (2)"/>
  </cacheSource>
  <cacheFields count="24">
    <cacheField name="Transit Mode Category" numFmtId="0">
      <sharedItems/>
    </cacheField>
    <cacheField name="Transit Mode Name" numFmtId="0">
      <sharedItems count="62">
        <s v="West Berkeley"/>
        <s v="Broadway Shuttle"/>
        <s v="Emery Go Round"/>
        <s v="Stanford Shuttles"/>
        <s v="Caltrain Shuttles"/>
        <s v="VTA Shuttles"/>
        <s v="Palo Alto/Menlo Park Shuttles"/>
        <s v="Wheels ACE Shuttles"/>
        <s v="San Leandro Links"/>
        <s v="MUNI Cable Cars"/>
        <s v="MUNI - Local"/>
        <s v="SamTrans - Local"/>
        <s v="Santa Clara VTA - Community bus"/>
        <s v="Santa Clara VTA - Local"/>
        <s v="AC Transit - Local"/>
        <s v="WHEELS - Local"/>
        <s v="Union City Transit"/>
        <s v="County Connection (CCTA) - Local"/>
        <s v="Tri-Delta"/>
        <s v="WestCAT - Local"/>
        <s v="Vallejo Transit - Local"/>
        <s v="Fairfield And Suisun Transit - Local"/>
        <s v="American Canyon Transit"/>
        <s v="Vacaville City Coach"/>
        <s v="VINE"/>
        <s v="Sonoma County Transit - Local"/>
        <s v="Santa Rosa City Bus"/>
        <s v="Petaluma Transit"/>
        <s v="North Bay Shuttles (PPA Project)"/>
        <s v="Golden Gate Transit - Local"/>
        <s v="Regional Express ReX Link Routes (PPA Project) - Local"/>
        <s v="SamTrans - Express"/>
        <s v="Santa Clara VTA - Express"/>
        <s v="Dumbarton Express"/>
        <s v="AC Transit - Transbay"/>
        <s v="AC Transit - Transbay (Local travel allowed)"/>
        <s v="County Connection - Express"/>
        <s v="Golden Gate Transit - Express San Francisco"/>
        <s v="Golden Gate Transit - Express Richmond"/>
        <s v="WestCAT - Express"/>
        <s v="Vallejo Transit - Express"/>
        <s v="Fairfield And Suisun Transit - Express"/>
        <s v="VINE - Express"/>
        <s v="SMART - Temporary Express"/>
        <s v="VINE - Express 2"/>
        <s v="Regional Express (ReX)"/>
        <s v="East Bay Ferries"/>
        <s v="Golden Gate Ferry - Larkspur"/>
        <s v="Golden Gate Ferry - Sausalito"/>
        <s v="Tiburon Ferry"/>
        <s v="Vallejo Baylink Ferry"/>
        <s v="Regional Hovercraft (PPA)"/>
        <s v="MUNI Metro"/>
        <s v="Santa Clara VTA - LRT"/>
        <s v="BART &amp; E-BART"/>
        <s v="Oakland Airport Connector"/>
        <s v="Caltrain"/>
        <s v="Amtrak - Capitol Corridor"/>
        <s v="Amtrak - San Joaquin"/>
        <s v="ACE"/>
        <s v="SMART"/>
        <s v="Valley Link"/>
      </sharedItems>
    </cacheField>
    <cacheField name="name" numFmtId="0">
      <sharedItems/>
    </cacheField>
    <cacheField name="oneway" numFmtId="0">
      <sharedItems/>
    </cacheField>
    <cacheField name="mode" numFmtId="0">
      <sharedItems containsSemiMixedTypes="0" containsString="0" containsNumber="1" containsInteger="1" minValue="10" maxValue="136"/>
    </cacheField>
    <cacheField name="dist" numFmtId="0">
      <sharedItems containsString="0" containsBlank="1" containsNumber="1" containsInteger="1" minValue="63" maxValue="11948"/>
    </cacheField>
    <cacheField name="orig freq EA" numFmtId="0">
      <sharedItems containsSemiMixedTypes="0" containsString="0" containsNumber="1" minValue="0" maxValue="300"/>
    </cacheField>
    <cacheField name="orig freq AM" numFmtId="0">
      <sharedItems containsSemiMixedTypes="0" containsString="0" containsNumber="1" minValue="0" maxValue="300"/>
    </cacheField>
    <cacheField name="orig freq MD" numFmtId="0">
      <sharedItems containsSemiMixedTypes="0" containsString="0" containsNumber="1" minValue="0" maxValue="500"/>
    </cacheField>
    <cacheField name="orig freq PM" numFmtId="0">
      <sharedItems containsSemiMixedTypes="0" containsString="0" containsNumber="1" minValue="0" maxValue="300"/>
    </cacheField>
    <cacheField name="orig freq EV" numFmtId="0">
      <sharedItems containsSemiMixedTypes="0" containsString="0" containsNumber="1" minValue="0" maxValue="500"/>
    </cacheField>
    <cacheField name="DIR" numFmtId="0">
      <sharedItems containsSemiMixedTypes="0" containsString="0" containsNumber="1" containsInteger="1" minValue="0" maxValue="1"/>
    </cacheField>
    <cacheField name="updated by project" numFmtId="0">
      <sharedItems/>
    </cacheField>
    <cacheField name="new freq EA" numFmtId="0">
      <sharedItems containsString="0" containsBlank="1" containsNumber="1" minValue="0" maxValue="300"/>
    </cacheField>
    <cacheField name="new freq AM" numFmtId="0">
      <sharedItems containsString="0" containsBlank="1" containsNumber="1" minValue="0" maxValue="15"/>
    </cacheField>
    <cacheField name="new freq MD" numFmtId="0">
      <sharedItems containsString="0" containsBlank="1" containsNumber="1" minValue="0" maxValue="15"/>
    </cacheField>
    <cacheField name="new freq PM" numFmtId="0">
      <sharedItems containsString="0" containsBlank="1" containsNumber="1" minValue="0" maxValue="15"/>
    </cacheField>
    <cacheField name="new freq EV" numFmtId="0">
      <sharedItems containsString="0" containsBlank="1" containsNumber="1" minValue="0" maxValue="500"/>
    </cacheField>
    <cacheField name="Round Trip Cycle Time" numFmtId="166">
      <sharedItems containsSemiMixedTypes="0" containsString="0" containsNumber="1" minValue="0" maxValue="895.36615384615402"/>
    </cacheField>
    <cacheField name="Buses Required" numFmtId="0">
      <sharedItems containsSemiMixedTypes="0" containsString="0" containsNumber="1" containsInteger="1" minValue="0" maxValue="32"/>
    </cacheField>
    <cacheField name="Cap Cost $M" numFmtId="164">
      <sharedItems containsSemiMixedTypes="0" containsString="0" containsNumber="1" minValue="0" maxValue="34.404259311209515"/>
    </cacheField>
    <cacheField name="Annual O&amp;M cost $M" numFmtId="164">
      <sharedItems containsSemiMixedTypes="0" containsString="0" containsNumber="1" minValue="0" maxValue="15.653937986600329"/>
    </cacheField>
    <cacheField name="O&amp;M 15 year $M" numFmtId="164">
      <sharedItems containsSemiMixedTypes="0" containsString="0" containsNumber="1" minValue="0" maxValue="291.14624460039835"/>
    </cacheField>
    <cacheField name="Total" numFmtId="164">
      <sharedItems containsSemiMixedTypes="0" containsString="0" containsNumber="1" minValue="0" maxValue="325.550503911607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7191226852" createdVersion="8" refreshedVersion="8" minRefreshableVersion="3" recordCount="260" xr:uid="{E774CAD4-2F9A-41F6-9F02-8C6C158486E6}">
  <cacheSource type="worksheet">
    <worksheetSource ref="A2:U262" sheet="1 - Trunkline boost"/>
  </cacheSource>
  <cacheFields count="21">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AM" numFmtId="0">
      <sharedItems containsSemiMixedTypes="0" containsString="0" containsNumber="1" containsInteger="1" minValue="0" maxValue="300"/>
    </cacheField>
    <cacheField name="orig_freq_MD" numFmtId="0">
      <sharedItems containsSemiMixedTypes="0" containsString="0" containsNumber="1" containsInteger="1" minValue="0" maxValue="300"/>
    </cacheField>
    <cacheField name="orig_freq_PM" numFmtId="0">
      <sharedItems containsSemiMixedTypes="0" containsString="0" containsNumber="1" containsInteger="1" minValue="0" maxValue="300"/>
    </cacheField>
    <cacheField name="updated_by_project" numFmtId="0">
      <sharedItems/>
    </cacheField>
    <cacheField name="new_freq_AM" numFmtId="0">
      <sharedItems containsSemiMixedTypes="0" containsString="0" containsNumber="1" containsInteger="1" minValue="0" maxValue="240"/>
    </cacheField>
    <cacheField name="new_freq_MD" numFmtId="0">
      <sharedItems containsSemiMixedTypes="0" containsString="0" containsNumber="1" containsInteger="1" minValue="0" maxValue="20"/>
    </cacheField>
    <cacheField name="new_freq_PM" numFmtId="0">
      <sharedItems containsSemiMixedTypes="0" containsString="0" containsNumber="1" containsInteger="1" minValue="0" maxValue="240"/>
    </cacheField>
    <cacheField name="Dir" numFmtId="0">
      <sharedItems containsSemiMixedTypes="0" containsString="0" containsNumber="1" containsInteger="1" minValue="0" maxValue="1"/>
    </cacheField>
    <cacheField name="Round Trip Time" numFmtId="166">
      <sharedItems containsSemiMixedTypes="0" containsString="0" containsNumber="1" minValue="0" maxValue="525.7120000000001"/>
    </cacheField>
    <cacheField name="Buses Required" numFmtId="0">
      <sharedItems containsSemiMixedTypes="0" containsString="0" containsNumber="1" containsInteger="1" minValue="0" maxValue="27"/>
    </cacheField>
    <cacheField name="Cap Cost $M" numFmtId="164">
      <sharedItems containsSemiMixedTypes="0" containsString="0" containsNumber="1" minValue="0" maxValue="29.028593793833029"/>
    </cacheField>
    <cacheField name="Annual O&amp;M cost $M" numFmtId="164">
      <sharedItems containsSemiMixedTypes="0" containsString="0" containsNumber="1" minValue="0" maxValue="13.208010176194028"/>
    </cacheField>
    <cacheField name="O&amp;M 15 year $M" numFmtId="164">
      <sharedItems containsSemiMixedTypes="0" containsString="0" containsNumber="1" minValue="0" maxValue="245.65464388158608"/>
    </cacheField>
    <cacheField name="Total" numFmtId="164">
      <sharedItems containsSemiMixedTypes="0" containsString="0" containsNumber="1" minValue="0" maxValue="274.68323767541909"/>
    </cacheField>
    <cacheField name="Mode name" numFmtId="0">
      <sharedItems containsSemiMixedTypes="0" containsString="0" containsNumber="1" containsInteger="1" minValue="70" maxValue="136"/>
    </cacheField>
    <cacheField name="System" numFmtId="164">
      <sharedItems count="17">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ReX Link"/>
        <s v="BART"/>
        <s v="Caltrain"/>
        <s v="SMART"/>
        <s v="6 Car Valley Link"/>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6708564816" createdVersion="8" refreshedVersion="8" minRefreshableVersion="3" recordCount="240" xr:uid="{1681E1E1-207D-4190-9AA0-65C4194E0B4A}">
  <cacheSource type="worksheet">
    <worksheetSource ref="A2:Q242" sheet="11 - Extended Service"/>
  </cacheSource>
  <cacheFields count="17">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EV" numFmtId="0">
      <sharedItems containsSemiMixedTypes="0" containsString="0" containsNumber="1" containsInteger="1" minValue="0" maxValue="500"/>
    </cacheField>
    <cacheField name="updated_by_project" numFmtId="0">
      <sharedItems/>
    </cacheField>
    <cacheField name="new_freq_EV" numFmtId="0">
      <sharedItems containsSemiMixedTypes="0" containsString="0" containsNumber="1" containsInteger="1" minValue="15" maxValue="45"/>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0" maxValue="320.584"/>
    </cacheField>
    <cacheField name="Buses Required" numFmtId="0">
      <sharedItems containsSemiMixedTypes="0" containsString="0" containsNumber="1" containsInteger="1" minValue="-4" maxValue="2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97837112416252059" maxValue="5.3810411828938634"/>
    </cacheField>
    <cacheField name="O&amp;M 15 year $M" numFmtId="164">
      <sharedItems containsSemiMixedTypes="0" containsString="0" containsNumber="1" minValue="-18.196640287524897" maxValue="100.08152158138692"/>
    </cacheField>
    <cacheField name="Total" numFmtId="164">
      <sharedItems containsSemiMixedTypes="0" containsString="0" containsNumber="1" minValue="-18.196640287524897" maxValue="100.08152158138692"/>
    </cacheField>
    <cacheField name="Mode name" numFmtId="0">
      <sharedItems containsSemiMixedTypes="0" containsString="0" containsNumber="1" containsInteger="1" minValue="70" maxValue="136"/>
    </cacheField>
    <cacheField name="System" numFmtId="164">
      <sharedItems count="16">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SMART"/>
        <s v="6 Car Valley Link"/>
        <s v="BART"/>
        <s v="Caltrai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7565625002" createdVersion="8" refreshedVersion="8" minRefreshableVersion="3" recordCount="49" xr:uid="{61DE6858-9149-45F1-A15E-4C3E93C7D6FC}">
  <cacheSource type="worksheet">
    <worksheetSource ref="A2:Q51" sheet="11 - Extended Service Cordons"/>
  </cacheSource>
  <cacheFields count="17">
    <cacheField name="name" numFmtId="0">
      <sharedItems/>
    </cacheField>
    <cacheField name="oneway" numFmtId="0">
      <sharedItems/>
    </cacheField>
    <cacheField name="mode" numFmtId="0">
      <sharedItems containsSemiMixedTypes="0" containsString="0" containsNumber="1" containsInteger="1" minValue="15" maxValue="111"/>
    </cacheField>
    <cacheField name="dist" numFmtId="0">
      <sharedItems containsSemiMixedTypes="0" containsString="0" containsNumber="1" containsInteger="1" minValue="123" maxValue="3207"/>
    </cacheField>
    <cacheField name="time" numFmtId="0">
      <sharedItems containsSemiMixedTypes="0" containsString="0" containsNumber="1" containsInteger="1" minValue="518" maxValue="10259"/>
    </cacheField>
    <cacheField name="orig_freq_EV" numFmtId="0">
      <sharedItems containsSemiMixedTypes="0" containsString="0" containsNumber="1" minValue="0" maxValue="96"/>
    </cacheField>
    <cacheField name="updated_by_project" numFmtId="0">
      <sharedItems/>
    </cacheField>
    <cacheField name="new_freq_EV" numFmtId="0">
      <sharedItems containsSemiMixedTypes="0" containsString="0" containsNumber="1" containsInteger="1" minValue="10" maxValue="10"/>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5.4119999999999999" maxValue="141.108"/>
    </cacheField>
    <cacheField name="Buses Required" numFmtId="0">
      <sharedItems containsSemiMixedTypes="0" containsString="0" containsNumber="1" containsInteger="1" minValue="0" maxValue="1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 maxValue="2.935113372487562"/>
    </cacheField>
    <cacheField name="O&amp;M 15 year $M" numFmtId="164">
      <sharedItems containsSemiMixedTypes="0" containsString="0" containsNumber="1" minValue="0" maxValue="54.589920862574694"/>
    </cacheField>
    <cacheField name="Total" numFmtId="164">
      <sharedItems containsSemiMixedTypes="0" containsString="0" containsNumber="1" minValue="0" maxValue="54.589920862574694"/>
    </cacheField>
    <cacheField name="Mode name" numFmtId="0">
      <sharedItems containsSemiMixedTypes="0" containsString="0" containsNumber="1" containsInteger="1" minValue="15" maxValue="111"/>
    </cacheField>
    <cacheField name="System" numFmtId="164">
      <sharedItems count="8">
        <s v="AC Transit Local"/>
        <s v="VTA Local"/>
        <s v="VTA Shuttle"/>
        <s v="VTA LRT"/>
        <s v="Dumbarton Express" u="1"/>
        <s v="SamTrans Express" u="1"/>
        <s v="AC Transit Transbay" u="1"/>
        <s v="VTA Expres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ADD"/>
    <n v="9272"/>
    <n v="10637"/>
    <s v="NGF_CarpoolLanes"/>
    <n v="0.76"/>
    <n v="42"/>
    <n v="42"/>
    <n v="1"/>
    <n v="0"/>
    <n v="5"/>
    <n v="3"/>
    <n v="0"/>
    <n v="2150"/>
    <n v="4"/>
    <x v="0"/>
    <n v="0"/>
    <n v="0"/>
    <n v="0"/>
    <n v="0"/>
    <n v="65"/>
    <n v="0.51076999999999995"/>
    <n v="2"/>
    <n v="680"/>
    <n v="0"/>
    <n v="0"/>
    <n v="1"/>
    <n v="138"/>
    <s v="Fremont"/>
    <n v="1"/>
    <n v="0"/>
    <n v="0"/>
    <n v="0"/>
    <n v="0"/>
    <n v="0"/>
    <n v="0"/>
    <n v="0"/>
    <n v="0"/>
    <n v="0"/>
    <n v="0"/>
    <n v="0"/>
    <n v="0"/>
    <n v="0"/>
    <n v="0"/>
    <n v="0"/>
    <n v="0"/>
    <n v="0"/>
    <n v="0"/>
    <n v="0"/>
    <n v="0"/>
    <n v="0"/>
    <n v="0"/>
    <n v="0"/>
    <n v="0"/>
    <n v="0"/>
    <n v="0"/>
    <n v="0"/>
    <n v="0"/>
    <n v="0"/>
    <n v="0"/>
    <n v="0"/>
    <n v="0"/>
    <n v="0"/>
    <n v="0"/>
    <n v="0"/>
    <n v="0"/>
    <s v="N"/>
  </r>
  <r>
    <s v="ADD"/>
    <n v="9274"/>
    <n v="10635"/>
    <s v="NGF_CarpoolLanes"/>
    <n v="0.40737000000000001"/>
    <n v="42"/>
    <n v="42"/>
    <n v="1"/>
    <n v="0"/>
    <n v="5"/>
    <n v="3"/>
    <n v="0"/>
    <n v="2150"/>
    <n v="4"/>
    <x v="0"/>
    <n v="0"/>
    <n v="0"/>
    <n v="0"/>
    <n v="0"/>
    <n v="65"/>
    <n v="0.37602999999999998"/>
    <n v="2"/>
    <n v="680"/>
    <n v="0"/>
    <n v="0"/>
    <n v="1"/>
    <n v="138"/>
    <s v="'San Ramon'"/>
    <n v="1"/>
    <n v="0"/>
    <n v="0"/>
    <n v="0"/>
    <n v="0"/>
    <n v="0"/>
    <n v="0"/>
    <n v="0"/>
    <n v="0"/>
    <n v="0"/>
    <n v="0"/>
    <n v="0"/>
    <n v="0"/>
    <n v="0"/>
    <n v="0"/>
    <n v="0"/>
    <n v="0"/>
    <n v="0"/>
    <n v="0"/>
    <n v="0"/>
    <n v="0"/>
    <n v="0"/>
    <n v="0"/>
    <n v="0"/>
    <n v="0"/>
    <n v="0"/>
    <n v="0"/>
    <n v="0"/>
    <n v="0"/>
    <n v="0"/>
    <n v="0"/>
    <n v="0"/>
    <n v="0"/>
    <n v="0"/>
    <n v="0"/>
    <n v="0"/>
    <n v="0"/>
    <s v="N"/>
  </r>
  <r>
    <s v="ADD"/>
    <n v="9345"/>
    <n v="9482"/>
    <s v="NGF_CarpoolLanes"/>
    <n v="0.4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2"/>
    <n v="9483"/>
    <s v="NGF_CarpoolLanes"/>
    <n v="0.37780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3"/>
    <n v="9484"/>
    <s v="NGF_CarpoolLanes"/>
    <n v="0.71403000000000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4"/>
    <n v="9485"/>
    <s v="NGF_CarpoolLanes"/>
    <n v="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5"/>
    <n v="9486"/>
    <s v="NGF_CarpoolLanes"/>
    <n v="0.2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6"/>
    <n v="9487"/>
    <s v="NGF_CarpoolLanes"/>
    <n v="0.51536999999999999"/>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7"/>
    <n v="9488"/>
    <s v="NGF_CarpoolLanes"/>
    <n v="0.25724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8"/>
    <n v="9489"/>
    <s v="NGF_CarpoolLanes"/>
    <n v="0.24765000000000001"/>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9"/>
    <n v="9490"/>
    <s v="NGF_CarpoolLanes"/>
    <n v="0.2841099999999999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0"/>
    <n v="9491"/>
    <s v="NGF_CarpoolLanes"/>
    <n v="0.42224"/>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1"/>
    <n v="9492"/>
    <s v="NGF_CarpoolLanes"/>
    <n v="0.5669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2"/>
    <n v="9493"/>
    <s v="NGF_CarpoolLanes"/>
    <n v="0.27202999999999999"/>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3"/>
    <n v="9494"/>
    <s v="NGF_CarpoolLanes"/>
    <n v="0.8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4"/>
    <n v="9988"/>
    <s v="NGF_CarpoolLanes"/>
    <n v="0.6365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5"/>
    <n v="9496"/>
    <s v="NGF_CarpoolLanes"/>
    <n v="0.88"/>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6"/>
    <n v="9497"/>
    <s v="NGF_CarpoolLanes"/>
    <n v="0.33257999999999999"/>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7"/>
    <n v="9498"/>
    <s v="NGF_CarpoolLanes"/>
    <n v="0.59697"/>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8"/>
    <n v="9499"/>
    <s v="NGF_CarpoolLanes"/>
    <n v="0.413279999999999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9"/>
    <n v="9500"/>
    <s v="NGF_CarpoolLanes"/>
    <n v="0.2879900000000000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0"/>
    <n v="9501"/>
    <s v="NGF_CarpoolLanes"/>
    <n v="0.21318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1"/>
    <n v="9502"/>
    <s v="NGF_CarpoolLanes"/>
    <n v="0.25983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2"/>
    <n v="9503"/>
    <s v="NGF_CarpoolLanes"/>
    <n v="0.523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3"/>
    <n v="9504"/>
    <s v="NGF_CarpoolLanes"/>
    <n v="0.2233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4"/>
    <n v="9505"/>
    <s v="NGF_CarpoolLanes"/>
    <n v="7.4069999999999997E-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5"/>
    <n v="9506"/>
    <s v="NGF_CarpoolLanes"/>
    <n v="0.7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806"/>
    <n v="9902"/>
    <s v="NGF_CarpoolLanes"/>
    <n v="0.17"/>
    <n v="9"/>
    <n v="9"/>
    <n v="1"/>
    <n v="0"/>
    <n v="4"/>
    <n v="3"/>
    <n v="0"/>
    <n v="2100"/>
    <n v="1"/>
    <x v="0"/>
    <n v="0"/>
    <n v="1"/>
    <n v="0"/>
    <n v="0"/>
    <n v="55"/>
    <n v="0.18545"/>
    <n v="2"/>
    <n v="880"/>
    <n v="0"/>
    <n v="0"/>
    <n v="1"/>
    <n v="110"/>
    <s v="Oakland"/>
    <n v="1"/>
    <n v="0"/>
    <n v="0"/>
    <n v="0"/>
    <n v="0"/>
    <n v="0"/>
    <n v="0"/>
    <n v="0"/>
    <n v="0"/>
    <n v="0"/>
    <n v="0"/>
    <n v="0"/>
    <n v="0"/>
    <n v="0"/>
    <n v="0"/>
    <n v="0"/>
    <n v="0"/>
    <n v="0"/>
    <n v="0"/>
    <n v="0"/>
    <n v="0"/>
    <n v="0"/>
    <n v="0"/>
    <n v="0"/>
    <n v="0"/>
    <n v="0"/>
    <n v="0"/>
    <n v="0"/>
    <n v="0"/>
    <n v="0"/>
    <n v="0"/>
    <n v="0"/>
    <n v="0"/>
    <n v="0"/>
    <n v="0"/>
    <n v="0"/>
    <n v="0"/>
    <s v="N"/>
  </r>
  <r>
    <s v="ADD"/>
    <n v="9807"/>
    <n v="9901"/>
    <s v="NGF_CarpoolLanes"/>
    <n v="0.56999999999999995"/>
    <n v="9"/>
    <n v="9"/>
    <n v="1"/>
    <n v="0"/>
    <n v="4"/>
    <n v="3"/>
    <n v="0"/>
    <n v="2100"/>
    <n v="1"/>
    <x v="0"/>
    <n v="0"/>
    <n v="1"/>
    <n v="0"/>
    <n v="0"/>
    <n v="55"/>
    <n v="0.62182000000000004"/>
    <n v="2"/>
    <n v="880"/>
    <n v="0"/>
    <n v="0"/>
    <n v="1"/>
    <n v="110"/>
    <s v="Oakland"/>
    <n v="1"/>
    <n v="0"/>
    <n v="0"/>
    <n v="0"/>
    <n v="0"/>
    <n v="0"/>
    <n v="0"/>
    <n v="0"/>
    <n v="0"/>
    <n v="0"/>
    <n v="0"/>
    <n v="0"/>
    <n v="0"/>
    <n v="0"/>
    <n v="0"/>
    <n v="0"/>
    <n v="0"/>
    <n v="0"/>
    <n v="0"/>
    <n v="0"/>
    <n v="0"/>
    <n v="0"/>
    <n v="0"/>
    <n v="0"/>
    <n v="0"/>
    <n v="0"/>
    <n v="0"/>
    <n v="0"/>
    <n v="0"/>
    <n v="0"/>
    <n v="0"/>
    <n v="0"/>
    <n v="0"/>
    <n v="0"/>
    <n v="0"/>
    <n v="0"/>
    <n v="0"/>
    <s v="S"/>
  </r>
  <r>
    <s v="ADD"/>
    <n v="9850"/>
    <n v="9852"/>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N"/>
  </r>
  <r>
    <s v="ADD"/>
    <n v="9852"/>
    <n v="9854"/>
    <s v="NGF_CarpoolLanes"/>
    <n v="0.41"/>
    <n v="19"/>
    <n v="19"/>
    <n v="1"/>
    <n v="0"/>
    <n v="4"/>
    <n v="3"/>
    <n v="0"/>
    <n v="2150"/>
    <n v="3"/>
    <x v="0"/>
    <n v="0"/>
    <n v="1"/>
    <n v="0"/>
    <n v="0"/>
    <n v="60"/>
    <n v="0.41"/>
    <n v="2"/>
    <n v="880"/>
    <n v="0"/>
    <n v="0"/>
    <n v="1"/>
    <n v="110"/>
    <s v="Oakland"/>
    <n v="1"/>
    <n v="0"/>
    <n v="0"/>
    <n v="0"/>
    <n v="0"/>
    <n v="0"/>
    <n v="0"/>
    <n v="0"/>
    <n v="0"/>
    <n v="0"/>
    <n v="0"/>
    <n v="0"/>
    <n v="0"/>
    <n v="0"/>
    <n v="0"/>
    <n v="0"/>
    <n v="0"/>
    <n v="0"/>
    <n v="0"/>
    <n v="0"/>
    <n v="0"/>
    <n v="0"/>
    <n v="0"/>
    <n v="0"/>
    <n v="0"/>
    <n v="0"/>
    <n v="0"/>
    <n v="0"/>
    <n v="0"/>
    <n v="0"/>
    <n v="0"/>
    <n v="0"/>
    <n v="0"/>
    <n v="0"/>
    <n v="0"/>
    <n v="0"/>
    <n v="0"/>
    <s v="N"/>
  </r>
  <r>
    <s v="ADD"/>
    <n v="9853"/>
    <n v="9851"/>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S"/>
  </r>
  <r>
    <s v="ADD"/>
    <n v="9854"/>
    <n v="9856"/>
    <s v="NGF_CarpoolLanes"/>
    <n v="0.76"/>
    <n v="19"/>
    <n v="19"/>
    <n v="1"/>
    <n v="0"/>
    <n v="4"/>
    <n v="3"/>
    <n v="0"/>
    <n v="2150"/>
    <n v="3"/>
    <x v="0"/>
    <n v="0"/>
    <n v="1"/>
    <n v="0"/>
    <n v="0"/>
    <n v="60"/>
    <n v="0.76"/>
    <n v="2"/>
    <n v="880"/>
    <n v="0"/>
    <n v="0"/>
    <n v="1"/>
    <n v="110"/>
    <s v="Oakland"/>
    <n v="1"/>
    <n v="0"/>
    <n v="0"/>
    <n v="0"/>
    <n v="0"/>
    <n v="0"/>
    <n v="0"/>
    <n v="0"/>
    <n v="0"/>
    <n v="0"/>
    <n v="0"/>
    <n v="0"/>
    <n v="0"/>
    <n v="0"/>
    <n v="0"/>
    <n v="0"/>
    <n v="0"/>
    <n v="0"/>
    <n v="0"/>
    <n v="0"/>
    <n v="0"/>
    <n v="0"/>
    <n v="0"/>
    <n v="0"/>
    <n v="0"/>
    <n v="0"/>
    <n v="0"/>
    <n v="0"/>
    <n v="0"/>
    <n v="0"/>
    <n v="0"/>
    <n v="0"/>
    <n v="0"/>
    <n v="0"/>
    <n v="0"/>
    <n v="0"/>
    <n v="0"/>
    <s v="N"/>
  </r>
  <r>
    <s v="ADD"/>
    <n v="9855"/>
    <n v="9853"/>
    <s v="NGF_CarpoolLanes"/>
    <n v="0.75"/>
    <n v="19"/>
    <n v="19"/>
    <n v="1"/>
    <n v="0"/>
    <n v="4"/>
    <n v="3"/>
    <n v="0"/>
    <n v="2150"/>
    <n v="3"/>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856"/>
    <n v="9858"/>
    <s v="NGF_CarpoolLanes"/>
    <n v="0.76"/>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7"/>
    <n v="9855"/>
    <s v="NGF_CarpoolLanes"/>
    <n v="0.5"/>
    <n v="19"/>
    <n v="19"/>
    <n v="1"/>
    <n v="0"/>
    <n v="4"/>
    <n v="3"/>
    <n v="0"/>
    <n v="2150"/>
    <n v="3"/>
    <x v="0"/>
    <n v="0"/>
    <n v="1"/>
    <n v="0"/>
    <n v="0"/>
    <n v="60"/>
    <n v="0.5"/>
    <n v="2"/>
    <n v="880"/>
    <n v="0"/>
    <n v="0"/>
    <n v="1"/>
    <n v="110"/>
    <s v="Oakland"/>
    <n v="1"/>
    <n v="0"/>
    <n v="0"/>
    <n v="0"/>
    <n v="0"/>
    <n v="0"/>
    <n v="0"/>
    <n v="0"/>
    <n v="0"/>
    <n v="0"/>
    <n v="0"/>
    <n v="0"/>
    <n v="0"/>
    <n v="0"/>
    <n v="0"/>
    <n v="0"/>
    <n v="0"/>
    <n v="0"/>
    <n v="0"/>
    <n v="0"/>
    <n v="0"/>
    <n v="0"/>
    <n v="0"/>
    <n v="0"/>
    <n v="0"/>
    <n v="0"/>
    <n v="0"/>
    <n v="0"/>
    <n v="0"/>
    <n v="0"/>
    <n v="0"/>
    <n v="0"/>
    <n v="0"/>
    <n v="0"/>
    <n v="0"/>
    <n v="0"/>
    <n v="0"/>
    <s v="S"/>
  </r>
  <r>
    <s v="ADD"/>
    <n v="9858"/>
    <n v="9860"/>
    <s v="NGF_CarpoolLanes"/>
    <n v="0.7"/>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9"/>
    <n v="9857"/>
    <s v="NGF_CarpoolLanes"/>
    <n v="0.68"/>
    <n v="19"/>
    <n v="19"/>
    <n v="1"/>
    <n v="0"/>
    <n v="4"/>
    <n v="3"/>
    <n v="0"/>
    <n v="2150"/>
    <n v="3"/>
    <x v="0"/>
    <n v="0"/>
    <n v="1"/>
    <n v="0"/>
    <n v="0"/>
    <n v="60"/>
    <n v="0.68"/>
    <n v="2"/>
    <n v="880"/>
    <n v="0"/>
    <n v="0"/>
    <n v="1"/>
    <n v="110"/>
    <s v="Oakland"/>
    <n v="1"/>
    <n v="0"/>
    <n v="0"/>
    <n v="0"/>
    <n v="0"/>
    <n v="0"/>
    <n v="0"/>
    <n v="0"/>
    <n v="0"/>
    <n v="0"/>
    <n v="0"/>
    <n v="0"/>
    <n v="0"/>
    <n v="0"/>
    <n v="0"/>
    <n v="0"/>
    <n v="0"/>
    <n v="0"/>
    <n v="0"/>
    <n v="0"/>
    <n v="0"/>
    <n v="0"/>
    <n v="0"/>
    <n v="0"/>
    <n v="0"/>
    <n v="0"/>
    <n v="0"/>
    <n v="0"/>
    <n v="0"/>
    <n v="0"/>
    <n v="0"/>
    <n v="0"/>
    <n v="0"/>
    <n v="0"/>
    <n v="0"/>
    <n v="0"/>
    <n v="0"/>
    <s v="S"/>
  </r>
  <r>
    <s v="ADD"/>
    <n v="9860"/>
    <n v="9864"/>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N"/>
  </r>
  <r>
    <s v="ADD"/>
    <n v="9862"/>
    <n v="9859"/>
    <s v="NGF_CarpoolLanes"/>
    <n v="0.7"/>
    <n v="19"/>
    <n v="19"/>
    <n v="1"/>
    <n v="0"/>
    <n v="4"/>
    <n v="3"/>
    <n v="0"/>
    <n v="2150"/>
    <n v="3"/>
    <x v="0"/>
    <n v="0"/>
    <n v="1"/>
    <n v="0"/>
    <n v="0"/>
    <n v="60"/>
    <n v="0.7"/>
    <n v="2"/>
    <n v="880"/>
    <n v="0"/>
    <n v="0"/>
    <n v="1"/>
    <n v="110"/>
    <s v="Oakland"/>
    <n v="1"/>
    <n v="0"/>
    <n v="0"/>
    <n v="0"/>
    <n v="0"/>
    <n v="0"/>
    <n v="0"/>
    <n v="0"/>
    <n v="0"/>
    <n v="0"/>
    <n v="0"/>
    <n v="0"/>
    <n v="0"/>
    <n v="0"/>
    <n v="0"/>
    <n v="0"/>
    <n v="0"/>
    <n v="0"/>
    <n v="0"/>
    <n v="0"/>
    <n v="0"/>
    <n v="0"/>
    <n v="0"/>
    <n v="0"/>
    <n v="0"/>
    <n v="0"/>
    <n v="0"/>
    <n v="0"/>
    <n v="0"/>
    <n v="0"/>
    <n v="0"/>
    <n v="0"/>
    <n v="0"/>
    <n v="0"/>
    <n v="0"/>
    <n v="0"/>
    <n v="0"/>
    <s v="S"/>
  </r>
  <r>
    <s v="ADD"/>
    <n v="9864"/>
    <n v="9868"/>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N"/>
  </r>
  <r>
    <s v="ADD"/>
    <n v="9866"/>
    <n v="9862"/>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S"/>
  </r>
  <r>
    <s v="ADD"/>
    <n v="9868"/>
    <n v="9899"/>
    <s v="NGF_CarpoolLanes"/>
    <n v="1.1100000000000001"/>
    <n v="19"/>
    <n v="19"/>
    <n v="1"/>
    <n v="0"/>
    <n v="4"/>
    <n v="3"/>
    <n v="0"/>
    <n v="2150"/>
    <n v="2"/>
    <x v="0"/>
    <n v="0"/>
    <n v="1"/>
    <n v="0"/>
    <n v="0"/>
    <n v="60"/>
    <n v="1.1100000000000001"/>
    <n v="2"/>
    <n v="880"/>
    <n v="0"/>
    <n v="0"/>
    <n v="1"/>
    <n v="110"/>
    <s v="Oakland"/>
    <n v="1"/>
    <n v="0"/>
    <n v="0"/>
    <n v="0"/>
    <n v="0"/>
    <n v="0"/>
    <n v="0"/>
    <n v="0"/>
    <n v="0"/>
    <n v="0"/>
    <n v="0"/>
    <n v="0"/>
    <n v="0"/>
    <n v="0"/>
    <n v="0"/>
    <n v="0"/>
    <n v="0"/>
    <n v="0"/>
    <n v="0"/>
    <n v="0"/>
    <n v="0"/>
    <n v="0"/>
    <n v="0"/>
    <n v="0"/>
    <n v="0"/>
    <n v="0"/>
    <n v="0"/>
    <n v="0"/>
    <n v="0"/>
    <n v="0"/>
    <n v="0"/>
    <n v="0"/>
    <n v="0"/>
    <n v="0"/>
    <n v="0"/>
    <n v="0"/>
    <n v="0"/>
    <s v="N"/>
  </r>
  <r>
    <s v="ADD"/>
    <n v="9896"/>
    <n v="9866"/>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S"/>
  </r>
  <r>
    <s v="ADD"/>
    <n v="9897"/>
    <n v="9896"/>
    <s v="NGF_CarpoolLanes"/>
    <n v="0.59"/>
    <n v="19"/>
    <n v="19"/>
    <n v="1"/>
    <n v="0"/>
    <n v="4"/>
    <n v="3"/>
    <n v="0"/>
    <n v="2150"/>
    <n v="2"/>
    <x v="0"/>
    <n v="0"/>
    <n v="1"/>
    <n v="0"/>
    <n v="0"/>
    <n v="60"/>
    <n v="0.59"/>
    <n v="2"/>
    <n v="880"/>
    <n v="0"/>
    <n v="0"/>
    <n v="1"/>
    <n v="110"/>
    <s v="Oakland"/>
    <n v="1"/>
    <n v="0"/>
    <n v="0"/>
    <n v="0"/>
    <n v="0"/>
    <n v="0"/>
    <n v="0"/>
    <n v="0"/>
    <n v="0"/>
    <n v="0"/>
    <n v="0"/>
    <n v="0"/>
    <n v="0"/>
    <n v="0"/>
    <n v="0"/>
    <n v="0"/>
    <n v="0"/>
    <n v="0"/>
    <n v="0"/>
    <n v="0"/>
    <n v="0"/>
    <n v="0"/>
    <n v="0"/>
    <n v="0"/>
    <n v="0"/>
    <n v="0"/>
    <n v="0"/>
    <n v="0"/>
    <n v="0"/>
    <n v="0"/>
    <n v="0"/>
    <n v="0"/>
    <n v="0"/>
    <n v="0"/>
    <n v="0"/>
    <n v="0"/>
    <n v="0"/>
    <s v="S"/>
  </r>
  <r>
    <s v="ADD"/>
    <n v="9898"/>
    <n v="9897"/>
    <s v="NGF_CarpoolLanes"/>
    <n v="0.37"/>
    <n v="19"/>
    <n v="19"/>
    <n v="1"/>
    <n v="0"/>
    <n v="4"/>
    <n v="3"/>
    <n v="0"/>
    <n v="2150"/>
    <n v="2"/>
    <x v="0"/>
    <n v="0"/>
    <n v="1"/>
    <n v="0"/>
    <n v="0"/>
    <n v="60"/>
    <n v="0.37"/>
    <n v="2"/>
    <n v="880"/>
    <n v="0"/>
    <n v="0"/>
    <n v="1"/>
    <n v="110"/>
    <s v="Oakland"/>
    <n v="1"/>
    <n v="0"/>
    <n v="0"/>
    <n v="0"/>
    <n v="0"/>
    <n v="0"/>
    <n v="0"/>
    <n v="0"/>
    <n v="0"/>
    <n v="0"/>
    <n v="0"/>
    <n v="0"/>
    <n v="0"/>
    <n v="0"/>
    <n v="0"/>
    <n v="0"/>
    <n v="0"/>
    <n v="0"/>
    <n v="0"/>
    <n v="0"/>
    <n v="0"/>
    <n v="0"/>
    <n v="0"/>
    <n v="0"/>
    <n v="0"/>
    <n v="0"/>
    <n v="0"/>
    <n v="0"/>
    <n v="0"/>
    <n v="0"/>
    <n v="0"/>
    <n v="0"/>
    <n v="0"/>
    <n v="0"/>
    <n v="0"/>
    <n v="0"/>
    <n v="0"/>
    <s v="S"/>
  </r>
  <r>
    <s v="ADD"/>
    <n v="9899"/>
    <n v="9900"/>
    <s v="NGF_CarpoolLanes"/>
    <n v="0.6"/>
    <n v="19"/>
    <n v="19"/>
    <n v="1"/>
    <n v="0"/>
    <n v="4"/>
    <n v="3"/>
    <n v="0"/>
    <n v="2150"/>
    <n v="2"/>
    <x v="0"/>
    <n v="0"/>
    <n v="1"/>
    <n v="0"/>
    <n v="0"/>
    <n v="60"/>
    <n v="0.6"/>
    <n v="2"/>
    <n v="880"/>
    <n v="0"/>
    <n v="0"/>
    <n v="1"/>
    <n v="110"/>
    <s v="Oakland"/>
    <n v="1"/>
    <n v="0"/>
    <n v="0"/>
    <n v="0"/>
    <n v="0"/>
    <n v="0"/>
    <n v="0"/>
    <n v="0"/>
    <n v="0"/>
    <n v="0"/>
    <n v="0"/>
    <n v="0"/>
    <n v="0"/>
    <n v="0"/>
    <n v="0"/>
    <n v="0"/>
    <n v="0"/>
    <n v="0"/>
    <n v="0"/>
    <n v="0"/>
    <n v="0"/>
    <n v="0"/>
    <n v="0"/>
    <n v="0"/>
    <n v="0"/>
    <n v="0"/>
    <n v="0"/>
    <n v="0"/>
    <n v="0"/>
    <n v="0"/>
    <n v="0"/>
    <n v="0"/>
    <n v="0"/>
    <n v="0"/>
    <n v="0"/>
    <n v="0"/>
    <n v="0"/>
    <s v="N"/>
  </r>
  <r>
    <s v="ADD"/>
    <n v="9900"/>
    <n v="9916"/>
    <s v="NGF_CarpoolLanes"/>
    <n v="0.23"/>
    <n v="9"/>
    <n v="9"/>
    <n v="1"/>
    <n v="0"/>
    <n v="4"/>
    <n v="3"/>
    <n v="0"/>
    <n v="2100"/>
    <n v="1"/>
    <x v="0"/>
    <n v="0"/>
    <n v="1"/>
    <n v="0"/>
    <n v="0"/>
    <n v="55"/>
    <n v="0.25091000000000002"/>
    <n v="2"/>
    <n v="880"/>
    <n v="0"/>
    <n v="0"/>
    <n v="1"/>
    <n v="110"/>
    <s v="Oakland"/>
    <n v="1"/>
    <n v="0"/>
    <n v="0"/>
    <n v="0"/>
    <n v="0"/>
    <n v="0"/>
    <n v="0"/>
    <n v="0"/>
    <n v="0"/>
    <n v="0"/>
    <n v="0"/>
    <n v="0"/>
    <n v="0"/>
    <n v="0"/>
    <n v="0"/>
    <n v="0"/>
    <n v="0"/>
    <n v="0"/>
    <n v="0"/>
    <n v="0"/>
    <n v="0"/>
    <n v="0"/>
    <n v="0"/>
    <n v="0"/>
    <n v="0"/>
    <n v="0"/>
    <n v="0"/>
    <n v="0"/>
    <n v="0"/>
    <n v="0"/>
    <n v="0"/>
    <n v="0"/>
    <n v="0"/>
    <n v="0"/>
    <n v="0"/>
    <n v="0"/>
    <n v="0"/>
    <s v="N"/>
  </r>
  <r>
    <s v="ADD"/>
    <n v="9901"/>
    <n v="9898"/>
    <s v="NGF_CarpoolLanes"/>
    <n v="0.75"/>
    <n v="19"/>
    <n v="19"/>
    <n v="1"/>
    <n v="0"/>
    <n v="4"/>
    <n v="3"/>
    <n v="0"/>
    <n v="2150"/>
    <n v="2"/>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902"/>
    <n v="9906"/>
    <s v="NGF_CarpoolLanes"/>
    <n v="0.74"/>
    <n v="22"/>
    <n v="22"/>
    <n v="1"/>
    <n v="0"/>
    <n v="4"/>
    <n v="3"/>
    <n v="0"/>
    <n v="2100"/>
    <n v="2"/>
    <x v="0"/>
    <n v="0"/>
    <n v="0"/>
    <n v="0"/>
    <n v="0"/>
    <n v="60"/>
    <n v="0.74"/>
    <n v="2"/>
    <n v="880"/>
    <n v="0"/>
    <n v="0"/>
    <n v="1"/>
    <n v="110"/>
    <s v="Oakland"/>
    <n v="1"/>
    <n v="0"/>
    <n v="0"/>
    <n v="0"/>
    <n v="0"/>
    <n v="0"/>
    <n v="0"/>
    <n v="0"/>
    <n v="0"/>
    <n v="0"/>
    <n v="0"/>
    <n v="0"/>
    <n v="0"/>
    <n v="0"/>
    <n v="0"/>
    <n v="0"/>
    <n v="0"/>
    <n v="0"/>
    <n v="0"/>
    <n v="0"/>
    <n v="0"/>
    <n v="0"/>
    <n v="0"/>
    <n v="0"/>
    <n v="0"/>
    <n v="0"/>
    <n v="0"/>
    <n v="0"/>
    <n v="0"/>
    <n v="0"/>
    <n v="0"/>
    <n v="0"/>
    <n v="0"/>
    <n v="0"/>
    <n v="0"/>
    <n v="0"/>
    <n v="0"/>
    <s v="N"/>
  </r>
  <r>
    <s v="ADD"/>
    <n v="9903"/>
    <n v="9807"/>
    <s v="NGF_CarpoolLanes"/>
    <n v="0.27"/>
    <n v="9"/>
    <n v="9"/>
    <n v="1"/>
    <n v="0"/>
    <n v="4"/>
    <n v="3"/>
    <n v="0"/>
    <n v="2100"/>
    <n v="1"/>
    <x v="0"/>
    <n v="0"/>
    <n v="1"/>
    <n v="0"/>
    <n v="0"/>
    <n v="55"/>
    <n v="0.29454999999999998"/>
    <n v="2"/>
    <n v="880"/>
    <n v="0"/>
    <n v="0"/>
    <n v="1"/>
    <n v="110"/>
    <s v="Oakland"/>
    <n v="1"/>
    <n v="0"/>
    <n v="0"/>
    <n v="0"/>
    <n v="0"/>
    <n v="0"/>
    <n v="0"/>
    <n v="0"/>
    <n v="0"/>
    <n v="0"/>
    <n v="0"/>
    <n v="0"/>
    <n v="0"/>
    <n v="0"/>
    <n v="0"/>
    <n v="0"/>
    <n v="0"/>
    <n v="0"/>
    <n v="0"/>
    <n v="0"/>
    <n v="0"/>
    <n v="0"/>
    <n v="0"/>
    <n v="0"/>
    <n v="0"/>
    <n v="0"/>
    <n v="0"/>
    <n v="0"/>
    <n v="0"/>
    <n v="0"/>
    <n v="0"/>
    <n v="0"/>
    <n v="0"/>
    <n v="0"/>
    <n v="0"/>
    <n v="0"/>
    <n v="0"/>
    <s v="S"/>
  </r>
  <r>
    <s v="ADD"/>
    <n v="9904"/>
    <n v="9903"/>
    <s v="NGF_CarpoolLanes"/>
    <n v="0.43"/>
    <n v="22"/>
    <n v="22"/>
    <n v="1"/>
    <n v="0"/>
    <n v="4"/>
    <n v="3"/>
    <n v="0"/>
    <n v="2100"/>
    <n v="2"/>
    <x v="0"/>
    <n v="0"/>
    <n v="0"/>
    <n v="0"/>
    <n v="0"/>
    <n v="60"/>
    <n v="0.43"/>
    <n v="2"/>
    <n v="880"/>
    <n v="0"/>
    <n v="0"/>
    <n v="1"/>
    <n v="110"/>
    <s v="Oakland"/>
    <n v="1"/>
    <n v="0"/>
    <n v="0"/>
    <n v="0"/>
    <n v="0"/>
    <n v="0"/>
    <n v="0"/>
    <n v="0"/>
    <n v="0"/>
    <n v="0"/>
    <n v="0"/>
    <n v="0"/>
    <n v="0"/>
    <n v="0"/>
    <n v="0"/>
    <n v="0"/>
    <n v="0"/>
    <n v="0"/>
    <n v="0"/>
    <n v="0"/>
    <n v="0"/>
    <n v="0"/>
    <n v="0"/>
    <n v="0"/>
    <n v="0"/>
    <n v="0"/>
    <n v="0"/>
    <n v="0"/>
    <n v="0"/>
    <n v="0"/>
    <n v="0"/>
    <n v="0"/>
    <n v="0"/>
    <n v="0"/>
    <n v="0"/>
    <n v="0"/>
    <n v="0"/>
    <s v="S"/>
  </r>
  <r>
    <s v="ADD"/>
    <n v="9905"/>
    <n v="9904"/>
    <s v="NGF_CarpoolLanes"/>
    <n v="0.26"/>
    <n v="22"/>
    <n v="22"/>
    <n v="1"/>
    <n v="0"/>
    <n v="4"/>
    <n v="3"/>
    <n v="0"/>
    <n v="2100"/>
    <n v="2"/>
    <x v="0"/>
    <n v="0"/>
    <n v="0"/>
    <n v="0"/>
    <n v="0"/>
    <n v="60"/>
    <n v="0.26"/>
    <n v="2"/>
    <n v="880"/>
    <n v="0"/>
    <n v="0"/>
    <n v="1"/>
    <n v="110"/>
    <s v="Oakland"/>
    <n v="1"/>
    <n v="0"/>
    <n v="0"/>
    <n v="0"/>
    <n v="0"/>
    <n v="0"/>
    <n v="0"/>
    <n v="0"/>
    <n v="0"/>
    <n v="0"/>
    <n v="0"/>
    <n v="0"/>
    <n v="0"/>
    <n v="0"/>
    <n v="0"/>
    <n v="0"/>
    <n v="0"/>
    <n v="0"/>
    <n v="0"/>
    <n v="0"/>
    <n v="0"/>
    <n v="0"/>
    <n v="0"/>
    <n v="0"/>
    <n v="0"/>
    <n v="0"/>
    <n v="0"/>
    <n v="0"/>
    <n v="0"/>
    <n v="0"/>
    <n v="0"/>
    <n v="0"/>
    <n v="0"/>
    <n v="0"/>
    <n v="0"/>
    <n v="0"/>
    <n v="0"/>
    <s v="S"/>
  </r>
  <r>
    <s v="ADD"/>
    <n v="9906"/>
    <n v="9907"/>
    <s v="NGF_CarpoolLanes"/>
    <n v="0.51"/>
    <n v="22"/>
    <n v="22"/>
    <n v="1"/>
    <n v="0"/>
    <n v="4"/>
    <n v="3"/>
    <n v="0"/>
    <n v="2100"/>
    <n v="2"/>
    <x v="0"/>
    <n v="0"/>
    <n v="0"/>
    <n v="0"/>
    <n v="0"/>
    <n v="60"/>
    <n v="0.51"/>
    <n v="2"/>
    <n v="880"/>
    <n v="0"/>
    <n v="0"/>
    <n v="1"/>
    <n v="110"/>
    <s v="Oakland"/>
    <n v="1"/>
    <n v="0"/>
    <n v="0"/>
    <n v="0"/>
    <n v="0"/>
    <n v="0"/>
    <n v="0"/>
    <n v="0"/>
    <n v="0"/>
    <n v="0"/>
    <n v="0"/>
    <n v="0"/>
    <n v="0"/>
    <n v="0"/>
    <n v="0"/>
    <n v="0"/>
    <n v="0"/>
    <n v="0"/>
    <n v="0"/>
    <n v="0"/>
    <n v="0"/>
    <n v="0"/>
    <n v="0"/>
    <n v="0"/>
    <n v="0"/>
    <n v="0"/>
    <n v="0"/>
    <n v="0"/>
    <n v="0"/>
    <n v="0"/>
    <n v="0"/>
    <n v="0"/>
    <n v="0"/>
    <n v="0"/>
    <n v="0"/>
    <n v="0"/>
    <n v="0"/>
    <s v="N"/>
  </r>
  <r>
    <s v="ADD"/>
    <n v="9907"/>
    <n v="10386"/>
    <s v="NGF_CarpoolLanes"/>
    <n v="0.45"/>
    <n v="32"/>
    <n v="32"/>
    <n v="1"/>
    <n v="0"/>
    <n v="4"/>
    <n v="3"/>
    <n v="0"/>
    <n v="2100"/>
    <n v="3"/>
    <x v="0"/>
    <n v="0"/>
    <n v="0"/>
    <n v="0"/>
    <n v="0"/>
    <n v="60"/>
    <n v="0.45"/>
    <n v="2"/>
    <n v="880"/>
    <n v="0"/>
    <n v="0"/>
    <n v="1"/>
    <n v="110"/>
    <s v="Oakland"/>
    <n v="1"/>
    <n v="0"/>
    <n v="0"/>
    <n v="0"/>
    <n v="0"/>
    <n v="0"/>
    <n v="0"/>
    <n v="0"/>
    <n v="0"/>
    <n v="0"/>
    <n v="0"/>
    <n v="0"/>
    <n v="0"/>
    <n v="0"/>
    <n v="0"/>
    <n v="0"/>
    <n v="0"/>
    <n v="0"/>
    <n v="0"/>
    <n v="0"/>
    <n v="0"/>
    <n v="0"/>
    <n v="0"/>
    <n v="0"/>
    <n v="0"/>
    <n v="0"/>
    <n v="0"/>
    <n v="0"/>
    <n v="0"/>
    <n v="0"/>
    <n v="0"/>
    <n v="0"/>
    <n v="0"/>
    <n v="0"/>
    <n v="0"/>
    <n v="0"/>
    <n v="0"/>
    <s v="N"/>
  </r>
  <r>
    <s v="ADD"/>
    <n v="9908"/>
    <n v="9905"/>
    <s v="NGF_CarpoolLanes"/>
    <n v="0.56999999999999995"/>
    <n v="22"/>
    <n v="22"/>
    <n v="1"/>
    <n v="0"/>
    <n v="4"/>
    <n v="3"/>
    <n v="0"/>
    <n v="2100"/>
    <n v="2"/>
    <x v="0"/>
    <n v="0"/>
    <n v="0"/>
    <n v="0"/>
    <n v="0"/>
    <n v="60"/>
    <n v="0.56999999999999995"/>
    <n v="2"/>
    <n v="880"/>
    <n v="0"/>
    <n v="0"/>
    <n v="1"/>
    <n v="110"/>
    <s v="Oakland"/>
    <n v="1"/>
    <n v="0"/>
    <n v="0"/>
    <n v="0"/>
    <n v="0"/>
    <n v="0"/>
    <n v="0"/>
    <n v="0"/>
    <n v="0"/>
    <n v="0"/>
    <n v="0"/>
    <n v="0"/>
    <n v="0"/>
    <n v="0"/>
    <n v="0"/>
    <n v="0"/>
    <n v="0"/>
    <n v="0"/>
    <n v="0"/>
    <n v="0"/>
    <n v="0"/>
    <n v="0"/>
    <n v="0"/>
    <n v="0"/>
    <n v="0"/>
    <n v="0"/>
    <n v="0"/>
    <n v="0"/>
    <n v="0"/>
    <n v="0"/>
    <n v="0"/>
    <n v="0"/>
    <n v="0"/>
    <n v="0"/>
    <n v="0"/>
    <n v="0"/>
    <n v="0"/>
    <s v="S"/>
  </r>
  <r>
    <s v="ADD"/>
    <n v="9909"/>
    <n v="9908"/>
    <s v="NGF_CarpoolLanes"/>
    <n v="0.32"/>
    <n v="32"/>
    <n v="32"/>
    <n v="1"/>
    <n v="0"/>
    <n v="4"/>
    <n v="3"/>
    <n v="0"/>
    <n v="2100"/>
    <n v="3"/>
    <x v="0"/>
    <n v="0"/>
    <n v="0"/>
    <n v="0"/>
    <n v="0"/>
    <n v="60"/>
    <n v="0.32"/>
    <n v="2"/>
    <n v="880"/>
    <n v="0"/>
    <n v="0"/>
    <n v="1"/>
    <n v="110"/>
    <s v="Oakland"/>
    <n v="1"/>
    <n v="0"/>
    <n v="0"/>
    <n v="0"/>
    <n v="0"/>
    <n v="0"/>
    <n v="0"/>
    <n v="0"/>
    <n v="0"/>
    <n v="0"/>
    <n v="0"/>
    <n v="0"/>
    <n v="0"/>
    <n v="0"/>
    <n v="0"/>
    <n v="0"/>
    <n v="0"/>
    <n v="0"/>
    <n v="0"/>
    <n v="0"/>
    <n v="0"/>
    <n v="0"/>
    <n v="0"/>
    <n v="0"/>
    <n v="0"/>
    <n v="0"/>
    <n v="0"/>
    <n v="0"/>
    <n v="0"/>
    <n v="0"/>
    <n v="0"/>
    <n v="0"/>
    <n v="0"/>
    <n v="0"/>
    <n v="0"/>
    <n v="0"/>
    <n v="0"/>
    <s v="S"/>
  </r>
  <r>
    <s v="ADD"/>
    <n v="9910"/>
    <n v="9909"/>
    <s v="NGF_CarpoolLanes"/>
    <n v="0.73"/>
    <n v="32"/>
    <n v="32"/>
    <n v="1"/>
    <n v="0"/>
    <n v="4"/>
    <n v="3"/>
    <n v="0"/>
    <n v="2100"/>
    <n v="3"/>
    <x v="0"/>
    <n v="0"/>
    <n v="0"/>
    <n v="0"/>
    <n v="0"/>
    <n v="60"/>
    <n v="0.73"/>
    <n v="2"/>
    <n v="880"/>
    <n v="0"/>
    <n v="0"/>
    <n v="1"/>
    <n v="110"/>
    <s v="Oakland"/>
    <n v="1"/>
    <n v="0"/>
    <n v="0"/>
    <n v="0"/>
    <n v="0"/>
    <n v="0"/>
    <n v="0"/>
    <n v="0"/>
    <n v="0"/>
    <n v="0"/>
    <n v="0"/>
    <n v="0"/>
    <n v="0"/>
    <n v="0"/>
    <n v="0"/>
    <n v="0"/>
    <n v="0"/>
    <n v="0"/>
    <n v="0"/>
    <n v="0"/>
    <n v="0"/>
    <n v="0"/>
    <n v="0"/>
    <n v="0"/>
    <n v="0"/>
    <n v="0"/>
    <n v="0"/>
    <n v="0"/>
    <n v="0"/>
    <n v="0"/>
    <n v="0"/>
    <n v="0"/>
    <n v="0"/>
    <n v="0"/>
    <n v="0"/>
    <n v="0"/>
    <n v="0"/>
    <s v="S"/>
  </r>
  <r>
    <s v="ADD"/>
    <n v="9914"/>
    <n v="9915"/>
    <s v="NGF_CarpoolLanes"/>
    <n v="0.5"/>
    <n v="31"/>
    <n v="31"/>
    <n v="1"/>
    <n v="0"/>
    <n v="4"/>
    <n v="3"/>
    <n v="0"/>
    <n v="1950"/>
    <n v="3"/>
    <x v="1"/>
    <n v="0"/>
    <n v="0"/>
    <n v="0"/>
    <n v="0"/>
    <n v="45"/>
    <n v="0.66666999999999998"/>
    <n v="1"/>
    <n v="880"/>
    <n v="0"/>
    <n v="0"/>
    <n v="1"/>
    <n v="110"/>
    <s v="Oakland"/>
    <n v="1"/>
    <n v="0"/>
    <n v="0"/>
    <n v="0"/>
    <n v="0"/>
    <n v="0"/>
    <n v="0"/>
    <n v="0"/>
    <n v="0"/>
    <n v="0"/>
    <n v="0"/>
    <n v="0"/>
    <n v="0"/>
    <n v="0"/>
    <n v="0"/>
    <n v="0"/>
    <n v="0"/>
    <n v="0"/>
    <n v="0"/>
    <n v="0"/>
    <n v="0"/>
    <n v="0"/>
    <n v="0"/>
    <n v="0"/>
    <n v="0"/>
    <n v="0"/>
    <n v="0"/>
    <n v="0"/>
    <n v="0"/>
    <n v="0"/>
    <n v="0"/>
    <n v="0"/>
    <n v="0"/>
    <n v="0"/>
    <n v="0"/>
    <n v="0"/>
    <n v="0"/>
    <s v="S"/>
  </r>
  <r>
    <s v="ADD"/>
    <n v="9915"/>
    <n v="9910"/>
    <s v="NGF_CarpoolLanes"/>
    <n v="0.51"/>
    <n v="31"/>
    <n v="31"/>
    <n v="1"/>
    <n v="0"/>
    <n v="4"/>
    <n v="3"/>
    <n v="0"/>
    <n v="1950"/>
    <n v="3"/>
    <x v="1"/>
    <n v="0"/>
    <n v="0"/>
    <n v="0"/>
    <n v="0"/>
    <n v="45"/>
    <n v="0.68"/>
    <n v="1"/>
    <n v="880"/>
    <n v="0"/>
    <n v="0"/>
    <n v="1"/>
    <n v="110"/>
    <s v="Oakland"/>
    <n v="1"/>
    <n v="0"/>
    <n v="0"/>
    <n v="0"/>
    <n v="0"/>
    <n v="0"/>
    <n v="0"/>
    <n v="0"/>
    <n v="0"/>
    <n v="0"/>
    <n v="0"/>
    <n v="0"/>
    <n v="0"/>
    <n v="0"/>
    <n v="0"/>
    <n v="0"/>
    <n v="0"/>
    <n v="0"/>
    <n v="0"/>
    <n v="0"/>
    <n v="0"/>
    <n v="0"/>
    <n v="0"/>
    <n v="0"/>
    <n v="0"/>
    <n v="0"/>
    <n v="0"/>
    <n v="0"/>
    <n v="0"/>
    <n v="0"/>
    <n v="0"/>
    <n v="0"/>
    <n v="0"/>
    <n v="0"/>
    <n v="0"/>
    <n v="0"/>
    <n v="0"/>
    <s v="S"/>
  </r>
  <r>
    <s v="ADD"/>
    <n v="9916"/>
    <n v="9806"/>
    <s v="NGF_CarpoolLanes"/>
    <n v="0.36"/>
    <n v="9"/>
    <n v="9"/>
    <n v="1"/>
    <n v="0"/>
    <n v="4"/>
    <n v="3"/>
    <n v="0"/>
    <n v="2100"/>
    <n v="1"/>
    <x v="0"/>
    <n v="0"/>
    <n v="1"/>
    <n v="1"/>
    <n v="0"/>
    <n v="55"/>
    <n v="0.39273000000000002"/>
    <n v="2"/>
    <n v="880"/>
    <n v="0"/>
    <n v="0"/>
    <n v="1"/>
    <n v="110"/>
    <s v="Oakland"/>
    <n v="1"/>
    <n v="0"/>
    <n v="0"/>
    <n v="0"/>
    <n v="0"/>
    <n v="0"/>
    <n v="0"/>
    <n v="0"/>
    <n v="0"/>
    <n v="0"/>
    <n v="0"/>
    <n v="0"/>
    <n v="0"/>
    <n v="0"/>
    <n v="0"/>
    <n v="0"/>
    <n v="0"/>
    <n v="0"/>
    <n v="0"/>
    <n v="0"/>
    <n v="0"/>
    <n v="0"/>
    <n v="0"/>
    <n v="0"/>
    <n v="0"/>
    <n v="0"/>
    <n v="0"/>
    <n v="0"/>
    <n v="0"/>
    <n v="0"/>
    <n v="0"/>
    <n v="0"/>
    <n v="0"/>
    <n v="0"/>
    <n v="0"/>
    <n v="0"/>
    <n v="0"/>
    <s v="N"/>
  </r>
  <r>
    <s v="ADD"/>
    <n v="9933"/>
    <n v="9935"/>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5"/>
    <n v="9936"/>
    <s v="NGF_CarpoolLanes"/>
    <n v="0.27"/>
    <n v="19"/>
    <n v="29"/>
    <n v="1"/>
    <n v="0"/>
    <n v="3"/>
    <n v="3"/>
    <n v="0"/>
    <n v="1950"/>
    <n v="2"/>
    <x v="0"/>
    <n v="0"/>
    <n v="2"/>
    <n v="0"/>
    <n v="0"/>
    <n v="60"/>
    <n v="0.27"/>
    <n v="2"/>
    <n v="280"/>
    <n v="0"/>
    <n v="0"/>
    <n v="0"/>
    <n v="0"/>
    <s v="'San Jose'"/>
    <n v="0"/>
    <n v="0"/>
    <n v="0"/>
    <n v="0"/>
    <n v="0"/>
    <n v="0"/>
    <n v="0"/>
    <n v="0"/>
    <n v="0"/>
    <n v="0"/>
    <n v="0"/>
    <n v="0"/>
    <n v="0"/>
    <n v="0"/>
    <n v="0"/>
    <n v="0"/>
    <n v="0"/>
    <n v="0"/>
    <n v="0"/>
    <n v="0"/>
    <n v="0"/>
    <n v="0"/>
    <n v="0"/>
    <n v="0"/>
    <n v="0"/>
    <n v="0"/>
    <n v="0"/>
    <n v="0"/>
    <n v="0"/>
    <n v="0"/>
    <n v="0"/>
    <n v="0"/>
    <n v="0"/>
    <n v="0"/>
    <n v="0"/>
    <n v="0"/>
    <n v="0"/>
    <s v="S"/>
  </r>
  <r>
    <s v="ADD"/>
    <n v="9936"/>
    <n v="9937"/>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9937"/>
    <n v="9938"/>
    <s v="NGF_CarpoolLanes"/>
    <n v="0.35"/>
    <n v="19"/>
    <n v="29"/>
    <n v="1"/>
    <n v="0"/>
    <n v="3"/>
    <n v="3"/>
    <n v="0"/>
    <n v="1950"/>
    <n v="2"/>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8"/>
    <n v="9939"/>
    <s v="NGF_CarpoolLanes"/>
    <n v="0.26"/>
    <n v="19"/>
    <n v="29"/>
    <n v="1"/>
    <n v="0"/>
    <n v="3"/>
    <n v="3"/>
    <n v="0"/>
    <n v="1950"/>
    <n v="2"/>
    <x v="0"/>
    <n v="0"/>
    <n v="2"/>
    <n v="0"/>
    <n v="0"/>
    <n v="60"/>
    <n v="0.26"/>
    <n v="2"/>
    <n v="280"/>
    <n v="0"/>
    <n v="0"/>
    <n v="0"/>
    <n v="0"/>
    <s v="'San Jose'"/>
    <n v="0"/>
    <n v="0"/>
    <n v="0"/>
    <n v="0"/>
    <n v="0"/>
    <n v="0"/>
    <n v="0"/>
    <n v="0"/>
    <n v="0"/>
    <n v="0"/>
    <n v="0"/>
    <n v="0"/>
    <n v="0"/>
    <n v="0"/>
    <n v="0"/>
    <n v="0"/>
    <n v="0"/>
    <n v="0"/>
    <n v="0"/>
    <n v="0"/>
    <n v="0"/>
    <n v="0"/>
    <n v="0"/>
    <n v="0"/>
    <n v="0"/>
    <n v="0"/>
    <n v="0"/>
    <n v="0"/>
    <n v="0"/>
    <n v="0"/>
    <n v="0"/>
    <n v="0"/>
    <n v="0"/>
    <n v="0"/>
    <n v="0"/>
    <n v="0"/>
    <n v="0"/>
    <s v="S"/>
  </r>
  <r>
    <s v="ADD"/>
    <n v="9939"/>
    <n v="10577"/>
    <s v="NGF_CarpoolLanes"/>
    <n v="0.64"/>
    <n v="19"/>
    <n v="29"/>
    <n v="1"/>
    <n v="0"/>
    <n v="3"/>
    <n v="3"/>
    <n v="0"/>
    <n v="1950"/>
    <n v="2"/>
    <x v="0"/>
    <n v="0"/>
    <n v="2"/>
    <n v="0"/>
    <n v="0"/>
    <n v="60"/>
    <n v="0.64"/>
    <n v="2"/>
    <n v="280"/>
    <n v="0"/>
    <n v="0"/>
    <n v="0"/>
    <n v="0"/>
    <s v="'San Jose'"/>
    <n v="0"/>
    <n v="0"/>
    <n v="0"/>
    <n v="0"/>
    <n v="0"/>
    <n v="0"/>
    <n v="0"/>
    <n v="0"/>
    <n v="0"/>
    <n v="0"/>
    <n v="0"/>
    <n v="0"/>
    <n v="0"/>
    <n v="0"/>
    <n v="0"/>
    <n v="0"/>
    <n v="0"/>
    <n v="0"/>
    <n v="0"/>
    <n v="0"/>
    <n v="0"/>
    <n v="0"/>
    <n v="0"/>
    <n v="0"/>
    <n v="0"/>
    <n v="0"/>
    <n v="0"/>
    <n v="0"/>
    <n v="0"/>
    <n v="0"/>
    <n v="0"/>
    <n v="0"/>
    <n v="0"/>
    <n v="0"/>
    <n v="0"/>
    <n v="0"/>
    <n v="0"/>
    <s v="S"/>
  </r>
  <r>
    <s v="ADD"/>
    <n v="9940"/>
    <n v="9941"/>
    <s v="NGF_CarpoolLanes"/>
    <n v="0.28000000000000003"/>
    <n v="19"/>
    <n v="29"/>
    <n v="1"/>
    <n v="0"/>
    <n v="3"/>
    <n v="3"/>
    <n v="0"/>
    <n v="1950"/>
    <n v="2"/>
    <x v="0"/>
    <n v="0"/>
    <n v="2"/>
    <n v="0"/>
    <n v="0"/>
    <n v="60"/>
    <n v="0.28000000000000003"/>
    <n v="2"/>
    <n v="280"/>
    <n v="0"/>
    <n v="0"/>
    <n v="0"/>
    <n v="0"/>
    <s v="'San Jose'"/>
    <n v="0"/>
    <n v="0"/>
    <n v="0"/>
    <n v="0"/>
    <n v="0"/>
    <n v="0"/>
    <n v="0"/>
    <n v="0"/>
    <n v="0"/>
    <n v="0"/>
    <n v="0"/>
    <n v="0"/>
    <n v="0"/>
    <n v="0"/>
    <n v="0"/>
    <n v="0"/>
    <n v="0"/>
    <n v="0"/>
    <n v="0"/>
    <n v="0"/>
    <n v="0"/>
    <n v="0"/>
    <n v="0"/>
    <n v="0"/>
    <n v="0"/>
    <n v="0"/>
    <n v="0"/>
    <n v="0"/>
    <n v="0"/>
    <n v="0"/>
    <n v="0"/>
    <n v="0"/>
    <n v="0"/>
    <n v="0"/>
    <n v="0"/>
    <n v="0"/>
    <n v="0"/>
    <s v="N"/>
  </r>
  <r>
    <s v="ADD"/>
    <n v="9941"/>
    <n v="9942"/>
    <s v="NGF_CarpoolLanes"/>
    <n v="0.36"/>
    <n v="19"/>
    <n v="29"/>
    <n v="1"/>
    <n v="0"/>
    <n v="3"/>
    <n v="3"/>
    <n v="0"/>
    <n v="1950"/>
    <n v="2"/>
    <x v="0"/>
    <n v="0"/>
    <n v="2"/>
    <n v="0"/>
    <n v="0"/>
    <n v="60"/>
    <n v="0.36"/>
    <n v="2"/>
    <n v="280"/>
    <n v="0"/>
    <n v="0"/>
    <n v="0"/>
    <n v="0"/>
    <s v="'San Jose'"/>
    <n v="0"/>
    <n v="0"/>
    <n v="0"/>
    <n v="0"/>
    <n v="0"/>
    <n v="0"/>
    <n v="0"/>
    <n v="0"/>
    <n v="0"/>
    <n v="0"/>
    <n v="0"/>
    <n v="0"/>
    <n v="0"/>
    <n v="0"/>
    <n v="0"/>
    <n v="0"/>
    <n v="0"/>
    <n v="0"/>
    <n v="0"/>
    <n v="0"/>
    <n v="0"/>
    <n v="0"/>
    <n v="0"/>
    <n v="0"/>
    <n v="0"/>
    <n v="0"/>
    <n v="0"/>
    <n v="0"/>
    <n v="0"/>
    <n v="0"/>
    <n v="0"/>
    <n v="0"/>
    <n v="0"/>
    <n v="0"/>
    <n v="0"/>
    <n v="0"/>
    <n v="0"/>
    <s v="N"/>
  </r>
  <r>
    <s v="ADD"/>
    <n v="9942"/>
    <n v="9943"/>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3"/>
    <n v="9944"/>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4"/>
    <n v="9934"/>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N"/>
  </r>
  <r>
    <s v="ADD"/>
    <n v="9972"/>
    <n v="9991"/>
    <s v="NGF_CarpoolLanes"/>
    <n v="1.0798000000000001"/>
    <n v="29"/>
    <n v="29"/>
    <n v="1"/>
    <n v="0"/>
    <n v="6"/>
    <n v="3"/>
    <n v="0"/>
    <n v="2200"/>
    <n v="4"/>
    <x v="0"/>
    <n v="0"/>
    <n v="1"/>
    <n v="0"/>
    <n v="0"/>
    <n v="55"/>
    <n v="1.1779599999999999"/>
    <n v="2"/>
    <n v="680"/>
    <n v="0"/>
    <n v="0"/>
    <n v="1"/>
    <n v="60"/>
    <s v="Fairfield"/>
    <n v="1"/>
    <n v="0"/>
    <n v="0"/>
    <n v="0"/>
    <n v="0"/>
    <n v="0"/>
    <n v="0"/>
    <n v="0"/>
    <n v="0"/>
    <n v="0"/>
    <n v="0"/>
    <n v="0"/>
    <n v="0"/>
    <n v="0"/>
    <n v="0"/>
    <n v="0"/>
    <n v="0"/>
    <n v="0"/>
    <n v="0"/>
    <n v="0"/>
    <n v="0"/>
    <n v="0"/>
    <n v="0"/>
    <n v="0"/>
    <n v="0"/>
    <n v="0"/>
    <n v="0"/>
    <n v="0"/>
    <n v="0"/>
    <n v="0"/>
    <n v="0"/>
    <n v="0"/>
    <n v="0"/>
    <n v="0"/>
    <n v="0"/>
    <n v="0"/>
    <n v="0"/>
    <m/>
  </r>
  <r>
    <s v="ADD"/>
    <n v="9977"/>
    <n v="9981"/>
    <s v="NGF_CarpoolLanes"/>
    <n v="2.8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1"/>
    <n v="9982"/>
    <s v="NGF_CarpoolLanes"/>
    <n v="0.23"/>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2"/>
    <n v="9985"/>
    <s v="NGF_CarpoolLanes"/>
    <n v="1.1000000000000001"/>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3"/>
    <n v="9984"/>
    <s v="NGF_CarpoolLanes"/>
    <n v="0.2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4"/>
    <n v="9978"/>
    <s v="NGF_CarpoolLanes"/>
    <n v="2.84"/>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5"/>
    <n v="9987"/>
    <s v="NGF_CarpoolLanes"/>
    <n v="0.80511999999999995"/>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6"/>
    <n v="9983"/>
    <s v="NGF_CarpoolLanes"/>
    <n v="1.1295200000000001"/>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7"/>
    <n v="9495"/>
    <s v="NGF_CarpoolLanes"/>
    <n v="0.6124199999999999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8"/>
    <n v="9986"/>
    <s v="NGF_CarpoolLanes"/>
    <n v="0.8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92"/>
    <n v="9974"/>
    <s v="NGF_CarpoolLanes"/>
    <n v="0.98070000000000002"/>
    <n v="29"/>
    <n v="29"/>
    <n v="1"/>
    <n v="0"/>
    <n v="6"/>
    <n v="3"/>
    <n v="0"/>
    <n v="2200"/>
    <n v="4"/>
    <x v="0"/>
    <n v="0"/>
    <n v="1"/>
    <n v="0"/>
    <n v="0"/>
    <n v="55"/>
    <n v="1.06985"/>
    <n v="2"/>
    <n v="680"/>
    <n v="0"/>
    <n v="0"/>
    <n v="1"/>
    <n v="60"/>
    <s v="Fairfield"/>
    <n v="1"/>
    <n v="0"/>
    <n v="0"/>
    <n v="0"/>
    <n v="0"/>
    <n v="0"/>
    <n v="0"/>
    <n v="0"/>
    <n v="0"/>
    <n v="0"/>
    <n v="0"/>
    <n v="0"/>
    <n v="0"/>
    <n v="0"/>
    <n v="0"/>
    <n v="0"/>
    <n v="0"/>
    <n v="0"/>
    <n v="0"/>
    <n v="0"/>
    <n v="0"/>
    <n v="0"/>
    <n v="0"/>
    <n v="0"/>
    <n v="0"/>
    <n v="0"/>
    <n v="0"/>
    <n v="0"/>
    <n v="0"/>
    <n v="0"/>
    <n v="0"/>
    <n v="0"/>
    <n v="0"/>
    <n v="0"/>
    <n v="0"/>
    <n v="0"/>
    <n v="0"/>
    <m/>
  </r>
  <r>
    <s v="ADD"/>
    <n v="10386"/>
    <n v="10387"/>
    <s v="NGF_CarpoolLanes"/>
    <n v="0.75"/>
    <n v="32"/>
    <n v="32"/>
    <n v="1"/>
    <n v="0"/>
    <n v="4"/>
    <n v="3"/>
    <n v="0"/>
    <n v="2100"/>
    <n v="3"/>
    <x v="0"/>
    <n v="0"/>
    <n v="0"/>
    <n v="0"/>
    <n v="0"/>
    <n v="60"/>
    <n v="0.75"/>
    <n v="2"/>
    <n v="880"/>
    <n v="0"/>
    <n v="0"/>
    <n v="1"/>
    <n v="110"/>
    <s v="Oakland"/>
    <n v="1"/>
    <n v="0"/>
    <n v="0"/>
    <n v="0"/>
    <n v="0"/>
    <n v="0"/>
    <n v="0"/>
    <n v="0"/>
    <n v="0"/>
    <n v="0"/>
    <n v="0"/>
    <n v="0"/>
    <n v="0"/>
    <n v="0"/>
    <n v="0"/>
    <n v="0"/>
    <n v="0"/>
    <n v="0"/>
    <n v="0"/>
    <n v="0"/>
    <n v="0"/>
    <n v="0"/>
    <n v="0"/>
    <n v="0"/>
    <n v="0"/>
    <n v="0"/>
    <n v="0"/>
    <n v="0"/>
    <n v="0"/>
    <n v="0"/>
    <n v="0"/>
    <n v="0"/>
    <n v="0"/>
    <n v="0"/>
    <n v="0"/>
    <n v="0"/>
    <n v="0"/>
    <s v="N"/>
  </r>
  <r>
    <s v="ADD"/>
    <n v="10577"/>
    <n v="10594"/>
    <s v="NGF_CarpoolLanes"/>
    <n v="0.22"/>
    <n v="19"/>
    <n v="29"/>
    <n v="1"/>
    <n v="0"/>
    <n v="3"/>
    <n v="3"/>
    <n v="0"/>
    <n v="1950"/>
    <n v="2"/>
    <x v="0"/>
    <n v="0"/>
    <n v="2"/>
    <n v="0"/>
    <n v="0"/>
    <n v="60"/>
    <n v="0.22"/>
    <n v="2"/>
    <n v="280"/>
    <n v="0"/>
    <n v="0"/>
    <n v="0"/>
    <n v="0"/>
    <s v="'San Jose'"/>
    <n v="0"/>
    <n v="0"/>
    <n v="0"/>
    <n v="0"/>
    <n v="0"/>
    <n v="0"/>
    <n v="0"/>
    <n v="0"/>
    <n v="0"/>
    <n v="0"/>
    <n v="0"/>
    <n v="0"/>
    <n v="0"/>
    <n v="0"/>
    <n v="0"/>
    <n v="0"/>
    <n v="0"/>
    <n v="0"/>
    <n v="0"/>
    <n v="0"/>
    <n v="0"/>
    <n v="0"/>
    <n v="0"/>
    <n v="0"/>
    <n v="0"/>
    <n v="0"/>
    <n v="0"/>
    <n v="0"/>
    <n v="0"/>
    <n v="0"/>
    <n v="0"/>
    <n v="0"/>
    <n v="0"/>
    <n v="0"/>
    <n v="0"/>
    <n v="0"/>
    <n v="0"/>
    <s v="S"/>
  </r>
  <r>
    <s v="ADD"/>
    <n v="10578"/>
    <n v="9940"/>
    <s v="NGF_CarpoolLanes"/>
    <n v="0.1"/>
    <n v="19"/>
    <n v="29"/>
    <n v="1"/>
    <n v="0"/>
    <n v="3"/>
    <n v="3"/>
    <n v="0"/>
    <n v="1950"/>
    <n v="2"/>
    <x v="0"/>
    <n v="0"/>
    <n v="2"/>
    <n v="0"/>
    <n v="0"/>
    <n v="60"/>
    <n v="0.1"/>
    <n v="2"/>
    <n v="280"/>
    <n v="0"/>
    <n v="0"/>
    <n v="0"/>
    <n v="0"/>
    <s v="'San Jose'"/>
    <n v="0"/>
    <n v="0"/>
    <n v="0"/>
    <n v="0"/>
    <n v="0"/>
    <n v="0"/>
    <n v="0"/>
    <n v="0"/>
    <n v="0"/>
    <n v="0"/>
    <n v="0"/>
    <n v="0"/>
    <n v="0"/>
    <n v="0"/>
    <n v="0"/>
    <n v="0"/>
    <n v="0"/>
    <n v="0"/>
    <n v="0"/>
    <n v="0"/>
    <n v="0"/>
    <n v="0"/>
    <n v="0"/>
    <n v="0"/>
    <n v="0"/>
    <n v="0"/>
    <n v="0"/>
    <n v="0"/>
    <n v="0"/>
    <n v="0"/>
    <n v="0"/>
    <n v="0"/>
    <n v="0"/>
    <n v="0"/>
    <n v="0"/>
    <n v="0"/>
    <n v="0"/>
    <s v="N"/>
  </r>
  <r>
    <s v="ADD"/>
    <n v="10579"/>
    <n v="10578"/>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0"/>
    <n v="10579"/>
    <s v="NGF_CarpoolLanes"/>
    <n v="0.14000000000000001"/>
    <n v="19"/>
    <n v="29"/>
    <n v="1"/>
    <n v="0"/>
    <n v="3"/>
    <n v="3"/>
    <n v="0"/>
    <n v="1950"/>
    <n v="2"/>
    <x v="0"/>
    <n v="0"/>
    <n v="2"/>
    <n v="0"/>
    <n v="0"/>
    <n v="60"/>
    <n v="0.14000000000000001"/>
    <n v="2"/>
    <n v="280"/>
    <n v="0"/>
    <n v="0"/>
    <n v="0"/>
    <n v="0"/>
    <s v="'San Jose'"/>
    <n v="0"/>
    <n v="0"/>
    <n v="0"/>
    <n v="0"/>
    <n v="0"/>
    <n v="0"/>
    <n v="0"/>
    <n v="0"/>
    <n v="0"/>
    <n v="0"/>
    <n v="0"/>
    <n v="0"/>
    <n v="0"/>
    <n v="0"/>
    <n v="0"/>
    <n v="0"/>
    <n v="0"/>
    <n v="0"/>
    <n v="0"/>
    <n v="0"/>
    <n v="0"/>
    <n v="0"/>
    <n v="0"/>
    <n v="0"/>
    <n v="0"/>
    <n v="0"/>
    <n v="0"/>
    <n v="0"/>
    <n v="0"/>
    <n v="0"/>
    <n v="0"/>
    <n v="0"/>
    <n v="0"/>
    <n v="0"/>
    <n v="0"/>
    <n v="0"/>
    <n v="0"/>
    <s v="N"/>
  </r>
  <r>
    <s v="ADD"/>
    <n v="10591"/>
    <n v="10590"/>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2"/>
    <n v="10591"/>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3"/>
    <n v="10592"/>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4"/>
    <n v="10595"/>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5"/>
    <n v="10596"/>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6"/>
    <n v="10597"/>
    <s v="NGF_CarpoolLanes"/>
    <n v="0.13"/>
    <n v="19"/>
    <n v="29"/>
    <n v="1"/>
    <n v="0"/>
    <n v="3"/>
    <n v="3"/>
    <n v="0"/>
    <n v="1950"/>
    <n v="2"/>
    <x v="0"/>
    <n v="0"/>
    <n v="2"/>
    <n v="0"/>
    <n v="0"/>
    <n v="60"/>
    <n v="0.13"/>
    <n v="2"/>
    <n v="280"/>
    <n v="0"/>
    <n v="0"/>
    <n v="0"/>
    <n v="0"/>
    <s v="'San Jose'"/>
    <n v="0"/>
    <n v="0"/>
    <n v="0"/>
    <n v="0"/>
    <n v="0"/>
    <n v="0"/>
    <n v="0"/>
    <n v="0"/>
    <n v="0"/>
    <n v="0"/>
    <n v="0"/>
    <n v="0"/>
    <n v="0"/>
    <n v="0"/>
    <n v="0"/>
    <n v="0"/>
    <n v="0"/>
    <n v="0"/>
    <n v="0"/>
    <n v="0"/>
    <n v="0"/>
    <n v="0"/>
    <n v="0"/>
    <n v="0"/>
    <n v="0"/>
    <n v="0"/>
    <n v="0"/>
    <n v="0"/>
    <n v="0"/>
    <n v="0"/>
    <n v="0"/>
    <n v="0"/>
    <n v="0"/>
    <n v="0"/>
    <n v="0"/>
    <n v="0"/>
    <n v="0"/>
    <s v="S"/>
  </r>
  <r>
    <s v="ADD"/>
    <n v="10597"/>
    <n v="10598"/>
    <s v="NGF_CarpoolLanes"/>
    <n v="0.51"/>
    <n v="19"/>
    <n v="29"/>
    <n v="1"/>
    <n v="0"/>
    <n v="3"/>
    <n v="3"/>
    <n v="0"/>
    <n v="1950"/>
    <n v="2"/>
    <x v="0"/>
    <n v="0"/>
    <n v="2"/>
    <n v="0"/>
    <n v="0"/>
    <n v="60"/>
    <n v="0.51"/>
    <n v="2"/>
    <n v="280"/>
    <n v="0"/>
    <n v="0"/>
    <n v="0"/>
    <n v="0"/>
    <s v="'San Jose'"/>
    <n v="0"/>
    <n v="0"/>
    <n v="0"/>
    <n v="0"/>
    <n v="0"/>
    <n v="0"/>
    <n v="0"/>
    <n v="0"/>
    <n v="0"/>
    <n v="0"/>
    <n v="0"/>
    <n v="0"/>
    <n v="0"/>
    <n v="0"/>
    <n v="0"/>
    <n v="0"/>
    <n v="0"/>
    <n v="0"/>
    <n v="0"/>
    <n v="0"/>
    <n v="0"/>
    <n v="0"/>
    <n v="0"/>
    <n v="0"/>
    <n v="0"/>
    <n v="0"/>
    <n v="0"/>
    <n v="0"/>
    <n v="0"/>
    <n v="0"/>
    <n v="0"/>
    <n v="0"/>
    <n v="0"/>
    <n v="0"/>
    <n v="0"/>
    <n v="0"/>
    <n v="0"/>
    <s v="S"/>
  </r>
  <r>
    <s v="ADD"/>
    <n v="10598"/>
    <n v="10163"/>
    <s v="NGF_CarpoolLanes"/>
    <n v="0.75"/>
    <n v="19"/>
    <n v="29"/>
    <n v="1"/>
    <n v="0"/>
    <n v="3"/>
    <n v="3"/>
    <n v="0"/>
    <n v="1950"/>
    <n v="2"/>
    <x v="0"/>
    <n v="0"/>
    <n v="2"/>
    <n v="0"/>
    <n v="0"/>
    <n v="60"/>
    <n v="0.75"/>
    <n v="2"/>
    <n v="280"/>
    <n v="0"/>
    <n v="0"/>
    <n v="0"/>
    <n v="0"/>
    <s v="'San Jose'"/>
    <n v="0"/>
    <n v="0"/>
    <n v="0"/>
    <n v="0"/>
    <n v="0"/>
    <n v="0"/>
    <n v="0"/>
    <n v="0"/>
    <n v="0"/>
    <n v="0"/>
    <n v="0"/>
    <n v="0"/>
    <n v="0"/>
    <n v="0"/>
    <n v="0"/>
    <n v="0"/>
    <n v="0"/>
    <n v="0"/>
    <n v="0"/>
    <n v="0"/>
    <n v="0"/>
    <n v="0"/>
    <n v="0"/>
    <n v="0"/>
    <n v="0"/>
    <n v="0"/>
    <n v="0"/>
    <n v="0"/>
    <n v="0"/>
    <n v="0"/>
    <n v="0"/>
    <n v="0"/>
    <n v="0"/>
    <n v="0"/>
    <n v="0"/>
    <n v="0"/>
    <n v="0"/>
    <s v="N"/>
  </r>
  <r>
    <s v="ADD"/>
    <n v="10634"/>
    <n v="9274"/>
    <s v="NGF_CarpoolLanes"/>
    <n v="0.76"/>
    <n v="42"/>
    <n v="42"/>
    <n v="1"/>
    <n v="0"/>
    <n v="5"/>
    <n v="3"/>
    <n v="0"/>
    <n v="2150"/>
    <n v="4"/>
    <x v="0"/>
    <n v="0"/>
    <n v="0"/>
    <n v="0"/>
    <n v="0"/>
    <n v="65"/>
    <n v="1.2089099999999999"/>
    <n v="2"/>
    <n v="680"/>
    <n v="0"/>
    <n v="0"/>
    <n v="1"/>
    <n v="138"/>
    <s v="'San Ramon'"/>
    <n v="1"/>
    <n v="0"/>
    <n v="0"/>
    <n v="0"/>
    <n v="0"/>
    <n v="0"/>
    <n v="0"/>
    <n v="0"/>
    <n v="0"/>
    <n v="0"/>
    <n v="0"/>
    <n v="0"/>
    <n v="0"/>
    <n v="0"/>
    <n v="0"/>
    <n v="0"/>
    <n v="0"/>
    <n v="0"/>
    <n v="0"/>
    <n v="0"/>
    <n v="0"/>
    <n v="0"/>
    <n v="0"/>
    <n v="0"/>
    <n v="0"/>
    <n v="0"/>
    <n v="0"/>
    <n v="0"/>
    <n v="0"/>
    <n v="0"/>
    <n v="0"/>
    <n v="0"/>
    <n v="0"/>
    <n v="0"/>
    <n v="0"/>
    <n v="0"/>
    <n v="0"/>
    <s v="N"/>
  </r>
  <r>
    <s v="ADD"/>
    <n v="10635"/>
    <n v="10636"/>
    <s v="NGF_CarpoolLanes"/>
    <n v="0.38"/>
    <n v="42"/>
    <n v="42"/>
    <n v="1"/>
    <n v="0"/>
    <n v="5"/>
    <n v="3"/>
    <n v="0"/>
    <n v="2150"/>
    <n v="4"/>
    <x v="0"/>
    <n v="0"/>
    <n v="0"/>
    <n v="0"/>
    <n v="0"/>
    <n v="65"/>
    <n v="0.40347"/>
    <n v="2"/>
    <n v="680"/>
    <n v="0"/>
    <n v="0"/>
    <n v="1"/>
    <n v="138"/>
    <s v="'San Ramon'"/>
    <n v="1"/>
    <n v="0"/>
    <n v="0"/>
    <n v="0"/>
    <n v="0"/>
    <n v="0"/>
    <n v="0"/>
    <n v="0"/>
    <n v="0"/>
    <n v="0"/>
    <n v="0"/>
    <n v="0"/>
    <n v="0"/>
    <n v="0"/>
    <n v="0"/>
    <n v="0"/>
    <n v="0"/>
    <n v="0"/>
    <n v="0"/>
    <n v="0"/>
    <n v="0"/>
    <n v="0"/>
    <n v="0"/>
    <n v="0"/>
    <n v="0"/>
    <n v="0"/>
    <n v="0"/>
    <n v="0"/>
    <n v="0"/>
    <n v="0"/>
    <n v="0"/>
    <n v="0"/>
    <n v="0"/>
    <n v="0"/>
    <n v="0"/>
    <n v="0"/>
    <n v="0"/>
    <s v="N"/>
  </r>
  <r>
    <s v="ADD"/>
    <n v="10636"/>
    <n v="9272"/>
    <s v="NGF_CarpoolLanes"/>
    <n v="1.06"/>
    <n v="42"/>
    <n v="42"/>
    <n v="1"/>
    <n v="0"/>
    <n v="5"/>
    <n v="3"/>
    <n v="0"/>
    <n v="2150"/>
    <n v="4"/>
    <x v="0"/>
    <n v="0"/>
    <n v="0"/>
    <n v="0"/>
    <n v="0"/>
    <n v="65"/>
    <n v="1.02677"/>
    <n v="2"/>
    <n v="680"/>
    <n v="0"/>
    <n v="0"/>
    <n v="1"/>
    <n v="138"/>
    <s v="'San Ramon'"/>
    <n v="1"/>
    <n v="0"/>
    <n v="0"/>
    <n v="0"/>
    <n v="0"/>
    <n v="0"/>
    <n v="0"/>
    <n v="0"/>
    <n v="0"/>
    <n v="0"/>
    <n v="0"/>
    <n v="0"/>
    <n v="0"/>
    <n v="0"/>
    <n v="0"/>
    <n v="0"/>
    <n v="0"/>
    <n v="0"/>
    <n v="0"/>
    <n v="0"/>
    <n v="0"/>
    <n v="0"/>
    <n v="0"/>
    <n v="0"/>
    <n v="0"/>
    <n v="0"/>
    <n v="0"/>
    <n v="0"/>
    <n v="0"/>
    <n v="0"/>
    <n v="0"/>
    <n v="0"/>
    <n v="0"/>
    <n v="0"/>
    <n v="0"/>
    <n v="0"/>
    <n v="0"/>
    <s v="N"/>
  </r>
  <r>
    <s v="ADD"/>
    <n v="10637"/>
    <n v="9268"/>
    <s v="NGF_CarpoolLanes"/>
    <n v="1.7812699999999999"/>
    <n v="42"/>
    <n v="42"/>
    <n v="1"/>
    <n v="0"/>
    <n v="5"/>
    <n v="3"/>
    <n v="0"/>
    <n v="2150"/>
    <n v="4"/>
    <x v="0"/>
    <n v="0"/>
    <n v="0"/>
    <n v="0"/>
    <n v="0"/>
    <n v="65"/>
    <n v="1.64425"/>
    <n v="2"/>
    <n v="680"/>
    <n v="0"/>
    <n v="0"/>
    <n v="1"/>
    <n v="138"/>
    <s v="Fremont"/>
    <n v="1"/>
    <n v="0"/>
    <n v="0"/>
    <n v="0"/>
    <n v="0"/>
    <n v="0"/>
    <n v="0"/>
    <n v="0"/>
    <n v="0"/>
    <n v="0"/>
    <n v="0"/>
    <n v="0"/>
    <n v="0"/>
    <n v="0"/>
    <n v="0"/>
    <n v="0"/>
    <n v="0"/>
    <n v="0"/>
    <n v="0"/>
    <n v="0"/>
    <n v="0"/>
    <n v="0"/>
    <n v="0"/>
    <n v="0"/>
    <n v="0"/>
    <n v="0"/>
    <n v="0"/>
    <n v="0"/>
    <n v="0"/>
    <n v="0"/>
    <n v="0"/>
    <n v="0"/>
    <n v="0"/>
    <n v="0"/>
    <n v="0"/>
    <n v="0"/>
    <n v="0"/>
    <s v="N"/>
  </r>
  <r>
    <s v="ADD"/>
    <n v="10794"/>
    <n v="10795"/>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6"/>
    <n v="10797"/>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7"/>
    <n v="10798"/>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10798"/>
    <n v="20443"/>
    <s v="NGF_CarpoolLanes"/>
    <n v="0.48"/>
    <n v="62"/>
    <n v="62"/>
    <n v="1"/>
    <n v="0"/>
    <n v="3"/>
    <n v="3"/>
    <n v="0"/>
    <n v="2150"/>
    <n v="4"/>
    <x v="0"/>
    <n v="0"/>
    <n v="0"/>
    <n v="0"/>
    <n v="0"/>
    <n v="55"/>
    <n v="0.52363999999999999"/>
    <n v="2"/>
    <n v="280"/>
    <n v="0"/>
    <n v="0"/>
    <n v="1"/>
    <n v="89"/>
    <s v="Los"/>
    <n v="0"/>
    <n v="0"/>
    <n v="0"/>
    <n v="0"/>
    <n v="0"/>
    <n v="0"/>
    <n v="0"/>
    <n v="0"/>
    <n v="0"/>
    <n v="0"/>
    <n v="0"/>
    <n v="0"/>
    <n v="0"/>
    <n v="0"/>
    <n v="0"/>
    <n v="0"/>
    <n v="0"/>
    <n v="0"/>
    <n v="0"/>
    <n v="0"/>
    <n v="0"/>
    <n v="0"/>
    <n v="0"/>
    <n v="0"/>
    <n v="0"/>
    <n v="0"/>
    <n v="0"/>
    <n v="0"/>
    <n v="0"/>
    <n v="0"/>
    <n v="0"/>
    <n v="0"/>
    <n v="0"/>
    <n v="0"/>
    <n v="0"/>
    <n v="0"/>
    <n v="0"/>
    <m/>
  </r>
  <r>
    <s v="ADD"/>
    <n v="10801"/>
    <n v="10794"/>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20440"/>
    <n v="20442"/>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2"/>
    <n v="10801"/>
    <s v="NGF_CarpoolLanes"/>
    <n v="0.48"/>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3"/>
    <n v="20441"/>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38782"/>
    <n v="38783"/>
    <s v="NGF_CarpoolLanes"/>
    <n v="0.2043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784"/>
    <n v="38785"/>
    <s v="NGF_CarpoolLanes"/>
    <n v="0.23960000000000001"/>
    <n v="25"/>
    <n v="25"/>
    <n v="1"/>
    <n v="0"/>
    <n v="3"/>
    <n v="3"/>
    <n v="0"/>
    <n v="1550"/>
    <n v="2"/>
    <x v="2"/>
    <n v="0"/>
    <n v="0"/>
    <n v="0"/>
    <n v="0"/>
    <n v="35"/>
    <n v="0.39429999999999998"/>
    <n v="5"/>
    <n v="0"/>
    <n v="0"/>
    <n v="0"/>
    <n v="1"/>
    <n v="131"/>
    <s v="San Jose"/>
    <n v="0"/>
    <n v="0"/>
    <n v="0"/>
    <n v="0"/>
    <n v="0"/>
    <n v="0"/>
    <n v="0"/>
    <n v="0"/>
    <n v="0"/>
    <n v="0"/>
    <n v="0"/>
    <n v="0"/>
    <n v="0"/>
    <n v="0"/>
    <n v="0"/>
    <n v="0"/>
    <n v="0"/>
    <n v="0"/>
    <n v="0"/>
    <n v="0"/>
    <n v="0"/>
    <n v="0"/>
    <n v="0"/>
    <n v="0"/>
    <n v="0"/>
    <n v="0"/>
    <n v="0"/>
    <n v="0"/>
    <n v="0"/>
    <n v="0"/>
    <n v="0"/>
    <n v="0"/>
    <n v="0"/>
    <n v="0"/>
    <n v="0"/>
    <n v="0"/>
    <n v="0"/>
    <m/>
  </r>
  <r>
    <s v="ADD"/>
    <n v="4952"/>
    <n v="3878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2"/>
    <n v="495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75"/>
    <n v="38783"/>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3"/>
    <n v="497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80"/>
    <n v="38784"/>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4"/>
    <n v="4980"/>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496"/>
    <n v="3878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5"/>
    <n v="4496"/>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819"/>
    <n v="38820"/>
    <s v="NGF_CarpoolLanes"/>
    <n v="0.1454"/>
    <n v="45"/>
    <n v="45"/>
    <n v="1"/>
    <n v="0"/>
    <n v="5"/>
    <n v="3"/>
    <n v="0"/>
    <n v="1550"/>
    <n v="4"/>
    <x v="2"/>
    <n v="0"/>
    <n v="0"/>
    <n v="0"/>
    <n v="0"/>
    <n v="40"/>
    <n v="0.12"/>
    <n v="5"/>
    <n v="0"/>
    <n v="0"/>
    <n v="0"/>
    <n v="1"/>
    <n v="173"/>
    <s v="C.C. County Remainder"/>
    <n v="0"/>
    <n v="0"/>
    <n v="0"/>
    <n v="0"/>
    <n v="0"/>
    <n v="0"/>
    <n v="0"/>
    <n v="0"/>
    <n v="0"/>
    <n v="0"/>
    <n v="0"/>
    <n v="0"/>
    <n v="0"/>
    <n v="0"/>
    <n v="0"/>
    <n v="0"/>
    <n v="0"/>
    <n v="0"/>
    <n v="0"/>
    <n v="0"/>
    <n v="0"/>
    <n v="0"/>
    <n v="0"/>
    <n v="0"/>
    <n v="0"/>
    <n v="0"/>
    <n v="0"/>
    <n v="0"/>
    <n v="0"/>
    <n v="0"/>
    <n v="0"/>
    <n v="0"/>
    <n v="0"/>
    <n v="0"/>
    <n v="0"/>
    <n v="0"/>
    <n v="0"/>
    <m/>
  </r>
  <r>
    <s v="ADD"/>
    <n v="38823"/>
    <n v="38824"/>
    <s v="NGF_CarpoolLanes"/>
    <n v="0.24129999999999999"/>
    <n v="55"/>
    <n v="55"/>
    <n v="1"/>
    <n v="0"/>
    <n v="4"/>
    <n v="3"/>
    <n v="0"/>
    <n v="1550"/>
    <n v="5"/>
    <x v="2"/>
    <n v="0"/>
    <n v="0"/>
    <n v="0"/>
    <n v="0"/>
    <n v="40"/>
    <n v="0.27"/>
    <n v="5"/>
    <n v="0"/>
    <n v="0"/>
    <n v="0"/>
    <n v="1"/>
    <n v="154"/>
    <s v="Sunol"/>
    <n v="0"/>
    <n v="0"/>
    <n v="0"/>
    <n v="0"/>
    <n v="0"/>
    <n v="0"/>
    <n v="0"/>
    <n v="0"/>
    <n v="0"/>
    <n v="0"/>
    <n v="0"/>
    <n v="0"/>
    <n v="0"/>
    <n v="0"/>
    <n v="0"/>
    <n v="0"/>
    <n v="0"/>
    <n v="0"/>
    <n v="0"/>
    <n v="0"/>
    <n v="0"/>
    <n v="0"/>
    <n v="0"/>
    <n v="0"/>
    <n v="0"/>
    <n v="0"/>
    <n v="0"/>
    <n v="0"/>
    <n v="0"/>
    <n v="0"/>
    <n v="0"/>
    <n v="0"/>
    <n v="0"/>
    <n v="0"/>
    <n v="0"/>
    <n v="0"/>
    <n v="0"/>
    <m/>
  </r>
  <r>
    <s v="ADD"/>
    <n v="38821"/>
    <n v="38822"/>
    <s v="NGF_CarpoolLanes"/>
    <n v="0.18340000000000001"/>
    <n v="45"/>
    <n v="45"/>
    <n v="1"/>
    <n v="0"/>
    <n v="5"/>
    <n v="3"/>
    <n v="0"/>
    <n v="1550"/>
    <n v="4"/>
    <x v="2"/>
    <n v="0"/>
    <n v="0"/>
    <n v="0"/>
    <n v="0"/>
    <n v="40"/>
    <n v="0.255"/>
    <n v="5"/>
    <n v="0"/>
    <n v="0"/>
    <n v="0"/>
    <n v="1"/>
    <n v="166"/>
    <s v="Walnut Creek"/>
    <n v="0"/>
    <n v="0"/>
    <n v="0"/>
    <n v="0"/>
    <n v="0"/>
    <n v="0"/>
    <n v="0"/>
    <n v="0"/>
    <n v="0"/>
    <n v="0"/>
    <n v="0"/>
    <n v="0"/>
    <n v="0"/>
    <n v="0"/>
    <n v="0"/>
    <n v="0"/>
    <n v="0"/>
    <n v="0"/>
    <n v="0"/>
    <n v="0"/>
    <n v="0"/>
    <n v="0"/>
    <n v="0"/>
    <n v="0"/>
    <n v="0"/>
    <n v="0"/>
    <n v="0"/>
    <n v="0"/>
    <n v="0"/>
    <n v="0"/>
    <n v="0"/>
    <n v="0"/>
    <n v="0"/>
    <n v="0"/>
    <n v="0"/>
    <n v="0"/>
    <n v="0"/>
    <m/>
  </r>
  <r>
    <s v="ADD"/>
    <n v="38825"/>
    <n v="38826"/>
    <s v="NGF_CarpoolLanes"/>
    <n v="0.20300000000000001"/>
    <n v="45"/>
    <n v="45"/>
    <n v="1"/>
    <n v="0"/>
    <n v="4"/>
    <n v="3"/>
    <n v="0"/>
    <n v="1550"/>
    <n v="4"/>
    <x v="2"/>
    <n v="0"/>
    <n v="0"/>
    <n v="0"/>
    <n v="0"/>
    <n v="40"/>
    <n v="0.46500000000000002"/>
    <n v="5"/>
    <n v="0"/>
    <n v="0"/>
    <n v="0"/>
    <n v="1"/>
    <n v="133"/>
    <s v="San Lorenzo"/>
    <n v="0"/>
    <n v="0"/>
    <n v="0"/>
    <n v="0"/>
    <n v="0"/>
    <n v="0"/>
    <n v="0"/>
    <n v="0"/>
    <n v="0"/>
    <n v="0"/>
    <n v="0"/>
    <n v="0"/>
    <n v="0"/>
    <n v="0"/>
    <n v="0"/>
    <n v="0"/>
    <n v="0"/>
    <n v="0"/>
    <n v="0"/>
    <n v="0"/>
    <n v="0"/>
    <n v="0"/>
    <n v="0"/>
    <n v="0"/>
    <n v="0"/>
    <n v="0"/>
    <n v="0"/>
    <n v="0"/>
    <n v="0"/>
    <n v="0"/>
    <n v="0"/>
    <n v="0"/>
    <n v="0"/>
    <n v="0"/>
    <n v="0"/>
    <n v="0"/>
    <n v="0"/>
    <m/>
  </r>
  <r>
    <s v="ADD"/>
    <n v="38827"/>
    <n v="38828"/>
    <s v="NGF_CarpoolLanes"/>
    <n v="0.1037"/>
    <n v="45"/>
    <n v="45"/>
    <n v="1"/>
    <n v="0"/>
    <n v="4"/>
    <n v="3"/>
    <n v="0"/>
    <n v="1550"/>
    <n v="4"/>
    <x v="2"/>
    <n v="0"/>
    <n v="0"/>
    <n v="0"/>
    <n v="0"/>
    <n v="40"/>
    <n v="0.19500000000000001"/>
    <n v="5"/>
    <n v="0"/>
    <n v="0"/>
    <n v="0"/>
    <n v="1"/>
    <n v="65"/>
    <s v="Fremont"/>
    <n v="0"/>
    <n v="0"/>
    <n v="0"/>
    <n v="0"/>
    <n v="0"/>
    <n v="0"/>
    <n v="0"/>
    <n v="0"/>
    <n v="0"/>
    <n v="0"/>
    <n v="0"/>
    <n v="0"/>
    <n v="0"/>
    <n v="0"/>
    <n v="0"/>
    <n v="0"/>
    <n v="0"/>
    <n v="0"/>
    <n v="0"/>
    <n v="0"/>
    <n v="0"/>
    <n v="0"/>
    <n v="0"/>
    <n v="0"/>
    <n v="0"/>
    <n v="0"/>
    <n v="0"/>
    <n v="0"/>
    <n v="0"/>
    <n v="0"/>
    <n v="0"/>
    <n v="0"/>
    <n v="0"/>
    <n v="0"/>
    <n v="0"/>
    <n v="0"/>
    <n v="0"/>
    <m/>
  </r>
  <r>
    <s v="ADD"/>
    <n v="38829"/>
    <n v="38830"/>
    <s v="NGF_CarpoolLanes"/>
    <n v="0.40429999999999999"/>
    <n v="45"/>
    <n v="45"/>
    <n v="1"/>
    <n v="0"/>
    <n v="4"/>
    <n v="3"/>
    <n v="0"/>
    <n v="1550"/>
    <n v="4"/>
    <x v="2"/>
    <n v="0"/>
    <n v="0"/>
    <n v="0"/>
    <n v="0"/>
    <n v="40"/>
    <n v="0.51"/>
    <n v="5"/>
    <n v="0"/>
    <n v="0"/>
    <n v="0"/>
    <n v="1"/>
    <n v="65"/>
    <s v="Fremont"/>
    <n v="0"/>
    <n v="0"/>
    <n v="0"/>
    <n v="0"/>
    <n v="0"/>
    <n v="0"/>
    <n v="0"/>
    <n v="0"/>
    <n v="0"/>
    <n v="0"/>
    <n v="0"/>
    <n v="0"/>
    <n v="0"/>
    <n v="0"/>
    <n v="0"/>
    <n v="0"/>
    <n v="0"/>
    <n v="0"/>
    <n v="0"/>
    <n v="0"/>
    <n v="0"/>
    <n v="0"/>
    <n v="0"/>
    <n v="0"/>
    <n v="0"/>
    <n v="0"/>
    <n v="0"/>
    <n v="0"/>
    <n v="0"/>
    <n v="0"/>
    <n v="0"/>
    <n v="0"/>
    <n v="0"/>
    <n v="0"/>
    <n v="0"/>
    <n v="0"/>
    <n v="0"/>
    <m/>
  </r>
  <r>
    <s v="ADD"/>
    <n v="38831"/>
    <n v="38832"/>
    <s v="NGF_CarpoolLanes"/>
    <n v="0.19"/>
    <n v="45"/>
    <n v="45"/>
    <n v="1"/>
    <n v="0"/>
    <n v="4"/>
    <n v="3"/>
    <n v="0"/>
    <n v="1550"/>
    <n v="4"/>
    <x v="2"/>
    <n v="0"/>
    <n v="0"/>
    <n v="0"/>
    <n v="0"/>
    <n v="40"/>
    <n v="0.56999999999999995"/>
    <n v="5"/>
    <n v="0"/>
    <n v="0"/>
    <n v="0"/>
    <n v="1"/>
    <n v="65"/>
    <s v="Fremont"/>
    <n v="0"/>
    <n v="0"/>
    <n v="0"/>
    <n v="0"/>
    <n v="0"/>
    <n v="0"/>
    <n v="0"/>
    <n v="0"/>
    <n v="0"/>
    <n v="0"/>
    <n v="0"/>
    <n v="0"/>
    <n v="0"/>
    <n v="0"/>
    <n v="0"/>
    <n v="0"/>
    <n v="0"/>
    <n v="0"/>
    <n v="0"/>
    <n v="0"/>
    <n v="0"/>
    <n v="0"/>
    <n v="0"/>
    <n v="0"/>
    <n v="0"/>
    <n v="0"/>
    <n v="0"/>
    <n v="0"/>
    <n v="0"/>
    <n v="0"/>
    <n v="0"/>
    <n v="0"/>
    <n v="0"/>
    <n v="0"/>
    <n v="0"/>
    <n v="0"/>
    <n v="0"/>
    <m/>
  </r>
  <r>
    <s v="ADD"/>
    <n v="38833"/>
    <n v="38834"/>
    <s v="NGF_CarpoolLanes"/>
    <n v="0.73380000000000001"/>
    <n v="55"/>
    <n v="55"/>
    <n v="1"/>
    <n v="0"/>
    <n v="4"/>
    <n v="3"/>
    <n v="0"/>
    <n v="1550"/>
    <n v="5"/>
    <x v="2"/>
    <n v="0"/>
    <n v="0"/>
    <n v="0"/>
    <n v="0"/>
    <n v="40"/>
    <n v="1.1152"/>
    <n v="5"/>
    <n v="0"/>
    <n v="0"/>
    <n v="0"/>
    <n v="1"/>
    <n v="154"/>
    <s v="Sunol"/>
    <n v="0"/>
    <n v="0"/>
    <n v="0"/>
    <n v="0"/>
    <n v="0"/>
    <n v="0"/>
    <n v="0"/>
    <n v="0"/>
    <n v="0"/>
    <n v="0"/>
    <n v="0"/>
    <n v="0"/>
    <n v="0"/>
    <n v="0"/>
    <n v="0"/>
    <n v="0"/>
    <n v="0"/>
    <n v="0"/>
    <n v="0"/>
    <n v="0"/>
    <n v="0"/>
    <n v="0"/>
    <n v="0"/>
    <n v="0"/>
    <n v="0"/>
    <n v="0"/>
    <n v="0"/>
    <n v="0"/>
    <n v="0"/>
    <n v="0"/>
    <n v="0"/>
    <n v="0"/>
    <n v="0"/>
    <n v="0"/>
    <n v="0"/>
    <n v="0"/>
    <n v="0"/>
    <m/>
  </r>
  <r>
    <s v="ADD"/>
    <n v="38835"/>
    <n v="38836"/>
    <s v="NGF_CarpoolLanes"/>
    <n v="0.48859999999999998"/>
    <n v="45"/>
    <n v="45"/>
    <n v="1"/>
    <n v="0"/>
    <n v="4"/>
    <n v="3"/>
    <n v="0"/>
    <n v="1550"/>
    <n v="4"/>
    <x v="2"/>
    <n v="0"/>
    <n v="0"/>
    <n v="0"/>
    <n v="0"/>
    <n v="40"/>
    <n v="0.12"/>
    <n v="5"/>
    <n v="0"/>
    <n v="0"/>
    <n v="0"/>
    <n v="1"/>
    <n v="87"/>
    <s v="Livermore"/>
    <n v="0"/>
    <n v="0"/>
    <n v="0"/>
    <n v="0"/>
    <n v="0"/>
    <n v="0"/>
    <n v="0"/>
    <n v="0"/>
    <n v="0"/>
    <n v="0"/>
    <n v="0"/>
    <n v="0"/>
    <n v="0"/>
    <n v="0"/>
    <n v="0"/>
    <n v="0"/>
    <n v="0"/>
    <n v="0"/>
    <n v="0"/>
    <n v="0"/>
    <n v="0"/>
    <n v="0"/>
    <n v="0"/>
    <n v="0"/>
    <n v="0"/>
    <n v="0"/>
    <n v="0"/>
    <n v="0"/>
    <n v="0"/>
    <n v="0"/>
    <n v="0"/>
    <n v="0"/>
    <n v="0"/>
    <n v="0"/>
    <n v="0"/>
    <n v="0"/>
    <n v="0"/>
    <m/>
  </r>
  <r>
    <s v="ADD"/>
    <n v="38837"/>
    <n v="38838"/>
    <s v="NGF_CarpoolLanes"/>
    <n v="0.37840000000000001"/>
    <n v="35"/>
    <n v="35"/>
    <n v="1"/>
    <n v="0"/>
    <n v="3"/>
    <n v="3"/>
    <n v="0"/>
    <n v="1550"/>
    <n v="3"/>
    <x v="2"/>
    <n v="0"/>
    <n v="0"/>
    <n v="0"/>
    <n v="0"/>
    <n v="35"/>
    <n v="0.73709999999999998"/>
    <n v="5"/>
    <n v="0"/>
    <n v="0"/>
    <n v="0"/>
    <n v="1"/>
    <n v="131"/>
    <s v="San Jose"/>
    <n v="0"/>
    <n v="0"/>
    <n v="0"/>
    <n v="0"/>
    <n v="0"/>
    <n v="0"/>
    <n v="0"/>
    <n v="0"/>
    <n v="0"/>
    <n v="0"/>
    <n v="0"/>
    <n v="0"/>
    <n v="0"/>
    <n v="0"/>
    <n v="0"/>
    <n v="0"/>
    <n v="0"/>
    <n v="0"/>
    <n v="0"/>
    <n v="0"/>
    <n v="0"/>
    <n v="0"/>
    <n v="0"/>
    <n v="0"/>
    <n v="0"/>
    <n v="0"/>
    <n v="0"/>
    <n v="0"/>
    <n v="0"/>
    <n v="0"/>
    <n v="0"/>
    <n v="0"/>
    <n v="0"/>
    <n v="0"/>
    <n v="0"/>
    <n v="0"/>
    <n v="0"/>
    <m/>
  </r>
  <r>
    <s v="ADD"/>
    <n v="38839"/>
    <n v="38840"/>
    <s v="NGF_CarpoolLanes"/>
    <n v="0.1535"/>
    <n v="25"/>
    <n v="25"/>
    <n v="1"/>
    <n v="0"/>
    <n v="3"/>
    <n v="3"/>
    <n v="0"/>
    <n v="1550"/>
    <n v="2"/>
    <x v="2"/>
    <n v="0"/>
    <n v="0"/>
    <n v="0"/>
    <n v="0"/>
    <n v="35"/>
    <n v="0.30859999999999999"/>
    <n v="5"/>
    <n v="0"/>
    <n v="0"/>
    <n v="0"/>
    <n v="1"/>
    <n v="131"/>
    <s v="San Jose"/>
    <n v="0"/>
    <n v="0"/>
    <n v="0"/>
    <n v="0"/>
    <n v="0"/>
    <n v="0"/>
    <n v="0"/>
    <n v="0"/>
    <n v="0"/>
    <n v="0"/>
    <n v="0"/>
    <n v="0"/>
    <n v="0"/>
    <n v="0"/>
    <n v="0"/>
    <n v="0"/>
    <n v="0"/>
    <n v="0"/>
    <n v="0"/>
    <n v="0"/>
    <n v="0"/>
    <n v="0"/>
    <n v="0"/>
    <n v="0"/>
    <n v="0"/>
    <n v="0"/>
    <n v="0"/>
    <n v="0"/>
    <n v="0"/>
    <n v="0"/>
    <n v="0"/>
    <n v="0"/>
    <n v="0"/>
    <n v="0"/>
    <n v="0"/>
    <n v="0"/>
    <n v="0"/>
    <m/>
  </r>
  <r>
    <s v="ADD"/>
    <n v="38841"/>
    <n v="38842"/>
    <s v="NGF_CarpoolLanes"/>
    <n v="0.2696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3"/>
    <n v="38844"/>
    <s v="NGF_CarpoolLanes"/>
    <n v="0.2015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5"/>
    <n v="38846"/>
    <s v="NGF_CarpoolLanes"/>
    <n v="0.43390000000000001"/>
    <n v="25"/>
    <n v="25"/>
    <n v="1"/>
    <n v="0"/>
    <n v="2"/>
    <n v="3"/>
    <n v="0"/>
    <n v="1550"/>
    <n v="2"/>
    <x v="2"/>
    <n v="0"/>
    <n v="0"/>
    <n v="0"/>
    <n v="0"/>
    <n v="35"/>
    <n v="0.61709999999999998"/>
    <n v="5"/>
    <n v="0"/>
    <n v="0"/>
    <n v="0"/>
    <n v="1"/>
    <n v="118"/>
    <s v="Redwood City"/>
    <n v="0"/>
    <n v="0"/>
    <n v="0"/>
    <n v="0"/>
    <n v="0"/>
    <n v="0"/>
    <n v="0"/>
    <n v="0"/>
    <n v="0"/>
    <n v="0"/>
    <n v="0"/>
    <n v="0"/>
    <n v="0"/>
    <n v="0"/>
    <n v="0"/>
    <n v="0"/>
    <n v="0"/>
    <n v="0"/>
    <n v="0"/>
    <n v="0"/>
    <n v="0"/>
    <n v="0"/>
    <n v="0"/>
    <n v="0"/>
    <n v="0"/>
    <n v="0"/>
    <n v="0"/>
    <n v="0"/>
    <n v="0"/>
    <n v="0"/>
    <n v="0"/>
    <n v="0"/>
    <n v="0"/>
    <n v="0"/>
    <n v="0"/>
    <n v="0"/>
    <n v="0"/>
    <m/>
  </r>
  <r>
    <s v="ADD"/>
    <n v="38847"/>
    <n v="38848"/>
    <s v="NGF_CarpoolLanes"/>
    <n v="0.24299999999999999"/>
    <n v="25"/>
    <n v="25"/>
    <n v="1"/>
    <n v="0"/>
    <n v="2"/>
    <n v="3"/>
    <n v="0"/>
    <n v="1550"/>
    <n v="2"/>
    <x v="2"/>
    <n v="0"/>
    <n v="0"/>
    <n v="0"/>
    <n v="0"/>
    <n v="35"/>
    <n v="0.4224"/>
    <n v="5"/>
    <n v="0"/>
    <n v="0"/>
    <n v="0"/>
    <n v="1"/>
    <n v="40"/>
    <s v="Daly City"/>
    <n v="0"/>
    <n v="0"/>
    <n v="0"/>
    <n v="0"/>
    <n v="0"/>
    <n v="0"/>
    <n v="0"/>
    <n v="0"/>
    <n v="0"/>
    <n v="0"/>
    <n v="0"/>
    <n v="0"/>
    <n v="0"/>
    <n v="0"/>
    <n v="0"/>
    <n v="0"/>
    <n v="0"/>
    <n v="0"/>
    <n v="0"/>
    <n v="0"/>
    <n v="0"/>
    <n v="0"/>
    <n v="0"/>
    <n v="0"/>
    <n v="0"/>
    <n v="0"/>
    <n v="0"/>
    <n v="0"/>
    <n v="0"/>
    <n v="0"/>
    <n v="0"/>
    <n v="0"/>
    <n v="0"/>
    <n v="0"/>
    <n v="0"/>
    <n v="0"/>
    <n v="0"/>
    <m/>
  </r>
  <r>
    <s v="ADD"/>
    <n v="38849"/>
    <n v="38850"/>
    <s v="NGF_CarpoolLanes"/>
    <n v="0.1348"/>
    <n v="35"/>
    <n v="35"/>
    <n v="1"/>
    <n v="0"/>
    <n v="1"/>
    <n v="3"/>
    <n v="0"/>
    <n v="1550"/>
    <n v="3"/>
    <x v="2"/>
    <n v="0"/>
    <n v="0"/>
    <n v="0"/>
    <n v="0"/>
    <n v="35"/>
    <n v="0.15429999999999999"/>
    <n v="5"/>
    <n v="0"/>
    <n v="0"/>
    <n v="0"/>
    <n v="1"/>
    <n v="129"/>
    <s v="San Francisco"/>
    <n v="0"/>
    <n v="0"/>
    <n v="0"/>
    <n v="0"/>
    <n v="0"/>
    <n v="0"/>
    <n v="0"/>
    <n v="0"/>
    <n v="0"/>
    <n v="0"/>
    <n v="0"/>
    <n v="0"/>
    <n v="0"/>
    <n v="0"/>
    <n v="0"/>
    <n v="0"/>
    <n v="0"/>
    <n v="0"/>
    <n v="0"/>
    <n v="0"/>
    <n v="0"/>
    <n v="0"/>
    <n v="0"/>
    <n v="0"/>
    <n v="0"/>
    <n v="0"/>
    <n v="0"/>
    <n v="0"/>
    <n v="0"/>
    <n v="0"/>
    <n v="0"/>
    <n v="0"/>
    <n v="0"/>
    <n v="0"/>
    <n v="0"/>
    <n v="0"/>
    <n v="0"/>
    <m/>
  </r>
  <r>
    <s v="ADD"/>
    <n v="38851"/>
    <n v="38852"/>
    <s v="NGF_CarpoolLanes"/>
    <n v="0.41789999999999999"/>
    <n v="25"/>
    <n v="25"/>
    <n v="1"/>
    <n v="0"/>
    <n v="9"/>
    <n v="3"/>
    <n v="0"/>
    <n v="1550"/>
    <n v="2"/>
    <x v="2"/>
    <n v="0"/>
    <n v="0"/>
    <n v="0"/>
    <n v="0"/>
    <n v="35"/>
    <n v="0.70289999999999997"/>
    <n v="5"/>
    <n v="0"/>
    <n v="0"/>
    <n v="0"/>
    <n v="1"/>
    <n v="137"/>
    <s v="San Rafael"/>
    <n v="0"/>
    <n v="0"/>
    <n v="0"/>
    <n v="0"/>
    <n v="0"/>
    <n v="0"/>
    <n v="0"/>
    <n v="0"/>
    <n v="0"/>
    <n v="0"/>
    <n v="0"/>
    <n v="0"/>
    <n v="0"/>
    <n v="0"/>
    <n v="0"/>
    <n v="0"/>
    <n v="0"/>
    <n v="0"/>
    <n v="0"/>
    <n v="0"/>
    <n v="0"/>
    <n v="0"/>
    <n v="0"/>
    <n v="0"/>
    <n v="0"/>
    <n v="0"/>
    <n v="0"/>
    <n v="0"/>
    <n v="0"/>
    <n v="0"/>
    <n v="0"/>
    <n v="0"/>
    <n v="0"/>
    <n v="0"/>
    <n v="0"/>
    <n v="0"/>
    <n v="0"/>
    <m/>
  </r>
  <r>
    <s v="ADD"/>
    <n v="38853"/>
    <n v="38854"/>
    <s v="NGF_CarpoolLanes"/>
    <n v="0.21029999999999999"/>
    <n v="45"/>
    <n v="45"/>
    <n v="1"/>
    <n v="0"/>
    <n v="9"/>
    <n v="3"/>
    <n v="0"/>
    <n v="1550"/>
    <n v="4"/>
    <x v="2"/>
    <n v="0"/>
    <n v="0"/>
    <n v="0"/>
    <n v="0"/>
    <n v="40"/>
    <n v="0.42"/>
    <n v="5"/>
    <n v="0"/>
    <n v="0"/>
    <n v="0"/>
    <n v="1"/>
    <n v="137"/>
    <s v="San Rafael"/>
    <n v="0"/>
    <n v="0"/>
    <n v="0"/>
    <n v="0"/>
    <n v="0"/>
    <n v="0"/>
    <n v="0"/>
    <n v="0"/>
    <n v="0"/>
    <n v="0"/>
    <n v="0"/>
    <n v="0"/>
    <n v="0"/>
    <n v="0"/>
    <n v="0"/>
    <n v="0"/>
    <n v="0"/>
    <n v="0"/>
    <n v="0"/>
    <n v="0"/>
    <n v="0"/>
    <n v="0"/>
    <n v="0"/>
    <n v="0"/>
    <n v="0"/>
    <n v="0"/>
    <n v="0"/>
    <n v="0"/>
    <n v="0"/>
    <n v="0"/>
    <n v="0"/>
    <n v="0"/>
    <n v="0"/>
    <n v="0"/>
    <n v="0"/>
    <n v="0"/>
    <n v="0"/>
    <m/>
  </r>
  <r>
    <s v="ADD"/>
    <n v="38855"/>
    <n v="38856"/>
    <s v="NGF_CarpoolLanes"/>
    <n v="0.1719"/>
    <n v="45"/>
    <n v="45"/>
    <n v="1"/>
    <n v="0"/>
    <n v="4"/>
    <n v="3"/>
    <n v="0"/>
    <n v="1550"/>
    <n v="4"/>
    <x v="2"/>
    <n v="0"/>
    <n v="0"/>
    <n v="0"/>
    <n v="0"/>
    <n v="40"/>
    <n v="0.3"/>
    <n v="5"/>
    <n v="0"/>
    <n v="0"/>
    <n v="0"/>
    <n v="1"/>
    <n v="87"/>
    <s v="Livermore"/>
    <n v="0"/>
    <n v="0"/>
    <n v="0"/>
    <n v="0"/>
    <n v="0"/>
    <n v="0"/>
    <n v="0"/>
    <n v="0"/>
    <n v="0"/>
    <n v="0"/>
    <n v="0"/>
    <n v="0"/>
    <n v="0"/>
    <n v="0"/>
    <n v="0"/>
    <n v="0"/>
    <n v="0"/>
    <n v="0"/>
    <n v="0"/>
    <n v="0"/>
    <n v="0"/>
    <n v="0"/>
    <n v="0"/>
    <n v="0"/>
    <n v="0"/>
    <n v="0"/>
    <n v="0"/>
    <n v="0"/>
    <n v="0"/>
    <n v="0"/>
    <n v="0"/>
    <n v="0"/>
    <n v="0"/>
    <n v="0"/>
    <n v="0"/>
    <n v="0"/>
    <n v="0"/>
    <m/>
  </r>
  <r>
    <s v="ADD"/>
    <n v="38857"/>
    <n v="38858"/>
    <s v="NGF_CarpoolLanes"/>
    <n v="0.42009999999999997"/>
    <n v="31"/>
    <n v="31"/>
    <n v="3"/>
    <n v="0"/>
    <n v="5"/>
    <n v="3"/>
    <n v="0"/>
    <n v="1950"/>
    <n v="3"/>
    <x v="1"/>
    <n v="0"/>
    <n v="0"/>
    <n v="0"/>
    <n v="0"/>
    <n v="45"/>
    <n v="0.73329999999999995"/>
    <n v="1"/>
    <n v="24"/>
    <n v="0"/>
    <n v="0"/>
    <n v="1"/>
    <n v="166"/>
    <s v="Walnut Creek"/>
    <n v="0"/>
    <n v="0"/>
    <n v="0"/>
    <n v="0"/>
    <n v="0"/>
    <n v="0"/>
    <n v="0"/>
    <n v="0"/>
    <n v="0"/>
    <n v="0"/>
    <n v="0"/>
    <n v="0"/>
    <n v="0"/>
    <n v="0"/>
    <n v="0"/>
    <n v="0"/>
    <n v="0"/>
    <n v="0"/>
    <n v="0"/>
    <n v="0"/>
    <n v="0"/>
    <n v="0"/>
    <n v="0"/>
    <n v="0"/>
    <n v="0"/>
    <n v="0"/>
    <n v="0"/>
    <n v="0"/>
    <n v="0"/>
    <n v="0"/>
    <n v="0"/>
    <n v="0"/>
    <n v="0"/>
    <n v="0"/>
    <n v="0"/>
    <n v="0"/>
    <n v="0"/>
    <m/>
  </r>
  <r>
    <s v="ADD"/>
    <n v="38859"/>
    <n v="38860"/>
    <s v="NGF_CarpoolLanes"/>
    <n v="0.30149999999999999"/>
    <n v="31"/>
    <n v="31"/>
    <n v="1"/>
    <n v="0"/>
    <n v="4"/>
    <n v="3"/>
    <n v="0"/>
    <n v="1950"/>
    <n v="3"/>
    <x v="1"/>
    <n v="0"/>
    <n v="0"/>
    <n v="0"/>
    <n v="0"/>
    <n v="45"/>
    <n v="0.48"/>
    <n v="1"/>
    <n v="238"/>
    <n v="0"/>
    <n v="0"/>
    <n v="1"/>
    <n v="132"/>
    <s v="San Leandro"/>
    <n v="0"/>
    <n v="0"/>
    <n v="0"/>
    <n v="0"/>
    <n v="0"/>
    <n v="0"/>
    <n v="0"/>
    <n v="0"/>
    <n v="0"/>
    <n v="0"/>
    <n v="0"/>
    <n v="0"/>
    <n v="0"/>
    <n v="0"/>
    <n v="0"/>
    <n v="0"/>
    <n v="0"/>
    <n v="0"/>
    <n v="0"/>
    <n v="0"/>
    <n v="0"/>
    <n v="0"/>
    <n v="0"/>
    <n v="0"/>
    <n v="0"/>
    <n v="0"/>
    <n v="0"/>
    <n v="0"/>
    <n v="0"/>
    <n v="0"/>
    <n v="0"/>
    <n v="0"/>
    <n v="0"/>
    <n v="0"/>
    <n v="0"/>
    <n v="0"/>
    <n v="0"/>
    <m/>
  </r>
  <r>
    <s v="ADD"/>
    <n v="1852"/>
    <n v="38819"/>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853"/>
    <n v="38820"/>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915"/>
    <n v="38858"/>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17"/>
    <n v="3885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5"/>
    <n v="38821"/>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6"/>
    <n v="38822"/>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2564"/>
    <n v="3882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2571"/>
    <n v="38823"/>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377"/>
    <n v="38860"/>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378"/>
    <n v="38859"/>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410"/>
    <n v="38826"/>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415"/>
    <n v="3882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582"/>
    <n v="3882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587"/>
    <n v="38828"/>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05"/>
    <n v="38829"/>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07"/>
    <n v="38830"/>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71"/>
    <n v="38832"/>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74"/>
    <n v="3883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4053"/>
    <n v="3883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4095"/>
    <n v="3883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098"/>
    <n v="3883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993"/>
    <n v="38837"/>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4994"/>
    <n v="38838"/>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2"/>
    <n v="38839"/>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3"/>
    <n v="38840"/>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37"/>
    <n v="3884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4"/>
    <n v="38842"/>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9"/>
    <n v="38841"/>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70"/>
    <n v="38843"/>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6151"/>
    <n v="38845"/>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153"/>
    <n v="38846"/>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702"/>
    <n v="38847"/>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89"/>
    <n v="3884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90"/>
    <n v="3885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915"/>
    <n v="38848"/>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7889"/>
    <n v="3885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891"/>
    <n v="3885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3"/>
    <n v="38852"/>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4"/>
    <n v="3885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8766"/>
    <n v="3885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8773"/>
    <n v="3885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20544"/>
    <n v="3883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19"/>
    <n v="1852"/>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0"/>
    <n v="1853"/>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1"/>
    <n v="1945"/>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2"/>
    <n v="1946"/>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3"/>
    <n v="2571"/>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4"/>
    <n v="256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5"/>
    <n v="341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6"/>
    <n v="3410"/>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7"/>
    <n v="3582"/>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8"/>
    <n v="358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9"/>
    <n v="3805"/>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0"/>
    <n v="3807"/>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1"/>
    <n v="3874"/>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2"/>
    <n v="387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3"/>
    <n v="405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4"/>
    <n v="2054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5"/>
    <n v="409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6"/>
    <n v="4098"/>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7"/>
    <n v="499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8"/>
    <n v="4994"/>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9"/>
    <n v="5272"/>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0"/>
    <n v="527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1"/>
    <n v="5869"/>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2"/>
    <n v="586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3"/>
    <n v="5870"/>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4"/>
    <n v="5837"/>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5"/>
    <n v="6151"/>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6"/>
    <n v="6153"/>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7"/>
    <n v="6702"/>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8"/>
    <n v="6915"/>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9"/>
    <n v="678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0"/>
    <n v="679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1"/>
    <n v="7889"/>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2"/>
    <n v="790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3"/>
    <n v="790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4"/>
    <n v="789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5"/>
    <n v="876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6"/>
    <n v="8773"/>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7"/>
    <n v="191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8"/>
    <n v="1915"/>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9"/>
    <n v="3378"/>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8860"/>
    <n v="3377"/>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8">
  <r>
    <s v="Local"/>
    <x v="0"/>
    <s v="10_WBERKELEY"/>
    <b v="1"/>
    <n v="10"/>
    <n v="383"/>
    <n v="0"/>
    <n v="30"/>
    <n v="0"/>
    <n v="30"/>
    <n v="0"/>
    <n v="1"/>
    <b v="0"/>
    <m/>
    <m/>
    <m/>
    <m/>
    <m/>
    <n v="38.889230769230771"/>
    <n v="0"/>
    <n v="0"/>
    <n v="0"/>
    <n v="0"/>
    <n v="0"/>
  </r>
  <r>
    <s v="Local"/>
    <x v="1"/>
    <s v="11_BW_SB"/>
    <b v="1"/>
    <n v="11"/>
    <n v="109"/>
    <n v="0"/>
    <n v="10"/>
    <n v="15"/>
    <n v="10"/>
    <n v="0"/>
    <n v="1"/>
    <b v="0"/>
    <m/>
    <m/>
    <m/>
    <m/>
    <m/>
    <n v="11.06769230769231"/>
    <n v="0"/>
    <n v="0"/>
    <n v="0"/>
    <n v="0"/>
    <n v="0"/>
  </r>
  <r>
    <s v="Local"/>
    <x v="1"/>
    <s v="11_BW_NB"/>
    <b v="1"/>
    <n v="11"/>
    <n v="175"/>
    <n v="0"/>
    <n v="10"/>
    <n v="15"/>
    <n v="10"/>
    <n v="0"/>
    <n v="0"/>
    <b v="0"/>
    <m/>
    <m/>
    <m/>
    <m/>
    <m/>
    <n v="17.769230769230774"/>
    <n v="0"/>
    <n v="0"/>
    <n v="0"/>
    <n v="0"/>
    <n v="0"/>
  </r>
  <r>
    <s v="Local"/>
    <x v="2"/>
    <s v="12_WATEXPWB"/>
    <b v="1"/>
    <n v="12"/>
    <n v="246"/>
    <n v="0"/>
    <n v="15"/>
    <n v="0"/>
    <n v="15"/>
    <n v="0"/>
    <n v="1"/>
    <b v="0"/>
    <m/>
    <m/>
    <m/>
    <m/>
    <m/>
    <n v="24.978461538461538"/>
    <n v="0"/>
    <n v="0"/>
    <n v="0"/>
    <n v="0"/>
    <n v="0"/>
  </r>
  <r>
    <s v="Local"/>
    <x v="2"/>
    <s v="12_WATEXPEB"/>
    <b v="1"/>
    <n v="12"/>
    <n v="248"/>
    <n v="0"/>
    <n v="15"/>
    <n v="0"/>
    <n v="15"/>
    <n v="0"/>
    <n v="0"/>
    <b v="0"/>
    <m/>
    <m/>
    <m/>
    <m/>
    <m/>
    <n v="25.181538461538462"/>
    <n v="0"/>
    <n v="0"/>
    <n v="0"/>
    <n v="0"/>
    <n v="0"/>
  </r>
  <r>
    <s v="Local"/>
    <x v="2"/>
    <s v="12_HOLLIS"/>
    <b v="0"/>
    <n v="12"/>
    <n v="580"/>
    <n v="0"/>
    <n v="10"/>
    <n v="20"/>
    <n v="10"/>
    <n v="20"/>
    <n v="1"/>
    <b v="0"/>
    <m/>
    <m/>
    <m/>
    <m/>
    <m/>
    <n v="29.446153846153845"/>
    <n v="0"/>
    <n v="0"/>
    <n v="0"/>
    <n v="0"/>
    <n v="0"/>
  </r>
  <r>
    <s v="Local"/>
    <x v="2"/>
    <s v="12_SHELLPOW"/>
    <b v="0"/>
    <n v="12"/>
    <n v="642"/>
    <n v="0"/>
    <n v="15"/>
    <n v="15"/>
    <n v="15"/>
    <n v="20"/>
    <n v="1"/>
    <b v="0"/>
    <m/>
    <m/>
    <m/>
    <m/>
    <m/>
    <n v="32.593846153846158"/>
    <n v="0"/>
    <n v="0"/>
    <n v="0"/>
    <n v="0"/>
    <n v="0"/>
  </r>
  <r>
    <s v="Local"/>
    <x v="3"/>
    <s v="13_1050A"/>
    <b v="0"/>
    <n v="13"/>
    <n v="936"/>
    <n v="0"/>
    <n v="30"/>
    <n v="30"/>
    <n v="30"/>
    <n v="0"/>
    <n v="1"/>
    <b v="0"/>
    <m/>
    <m/>
    <m/>
    <m/>
    <m/>
    <n v="47.519999999999996"/>
    <n v="0"/>
    <n v="0"/>
    <n v="0"/>
    <n v="0"/>
    <n v="0"/>
  </r>
  <r>
    <s v="Local"/>
    <x v="3"/>
    <s v="13_C"/>
    <b v="0"/>
    <n v="13"/>
    <n v="720"/>
    <n v="0"/>
    <n v="30"/>
    <n v="30"/>
    <n v="30"/>
    <n v="30"/>
    <n v="1"/>
    <b v="0"/>
    <m/>
    <m/>
    <m/>
    <m/>
    <m/>
    <n v="36.553846153846152"/>
    <n v="0"/>
    <n v="0"/>
    <n v="0"/>
    <n v="0"/>
    <n v="0"/>
  </r>
  <r>
    <s v="Local"/>
    <x v="3"/>
    <s v="13_RP"/>
    <b v="1"/>
    <n v="13"/>
    <n v="475"/>
    <n v="0"/>
    <n v="30"/>
    <n v="0"/>
    <n v="30"/>
    <n v="120"/>
    <n v="1"/>
    <b v="0"/>
    <m/>
    <m/>
    <m/>
    <m/>
    <m/>
    <n v="48.230769230769234"/>
    <n v="0"/>
    <n v="0"/>
    <n v="0"/>
    <n v="0"/>
    <n v="0"/>
  </r>
  <r>
    <s v="Local"/>
    <x v="3"/>
    <s v="13_SLAC"/>
    <b v="0"/>
    <n v="13"/>
    <n v="494"/>
    <n v="0"/>
    <n v="20"/>
    <n v="20"/>
    <n v="20"/>
    <n v="20"/>
    <n v="1"/>
    <b v="0"/>
    <m/>
    <m/>
    <m/>
    <m/>
    <m/>
    <n v="25.080000000000005"/>
    <n v="0"/>
    <n v="0"/>
    <n v="0"/>
    <n v="0"/>
    <n v="0"/>
  </r>
  <r>
    <s v="Local"/>
    <x v="3"/>
    <s v="13_CLIM"/>
    <b v="0"/>
    <n v="13"/>
    <n v="440"/>
    <n v="0"/>
    <n v="30"/>
    <n v="0"/>
    <n v="30"/>
    <n v="0"/>
    <n v="1"/>
    <b v="0"/>
    <m/>
    <m/>
    <m/>
    <m/>
    <m/>
    <n v="22.338461538461541"/>
    <n v="0"/>
    <n v="0"/>
    <n v="0"/>
    <n v="0"/>
    <n v="0"/>
  </r>
  <r>
    <s v="Local"/>
    <x v="3"/>
    <s v="13_MC"/>
    <b v="0"/>
    <n v="13"/>
    <n v="266"/>
    <n v="20"/>
    <n v="10"/>
    <n v="20"/>
    <n v="10"/>
    <n v="20"/>
    <n v="1"/>
    <b v="0"/>
    <m/>
    <m/>
    <m/>
    <m/>
    <m/>
    <n v="13.504615384615388"/>
    <n v="0"/>
    <n v="0"/>
    <n v="0"/>
    <n v="0"/>
    <n v="0"/>
  </r>
  <r>
    <s v="Local"/>
    <x v="3"/>
    <s v="13_MCLIM"/>
    <b v="1"/>
    <n v="13"/>
    <n v="114"/>
    <n v="0"/>
    <n v="30"/>
    <n v="0"/>
    <n v="0"/>
    <n v="0"/>
    <n v="1"/>
    <b v="0"/>
    <m/>
    <m/>
    <m/>
    <m/>
    <m/>
    <n v="11.575384615384616"/>
    <n v="0"/>
    <n v="0"/>
    <n v="0"/>
    <n v="0"/>
    <n v="0"/>
  </r>
  <r>
    <s v="Local"/>
    <x v="3"/>
    <s v="13_P"/>
    <b v="0"/>
    <n v="13"/>
    <n v="272"/>
    <n v="0"/>
    <n v="10"/>
    <n v="20"/>
    <n v="10"/>
    <n v="120"/>
    <n v="1"/>
    <b v="1"/>
    <n v="0"/>
    <n v="10"/>
    <n v="15"/>
    <n v="10"/>
    <n v="120"/>
    <n v="13.809230769230771"/>
    <n v="0"/>
    <n v="0"/>
    <n v="0"/>
    <n v="0"/>
    <n v="0"/>
  </r>
  <r>
    <s v="Local"/>
    <x v="3"/>
    <s v="13_SAM"/>
    <b v="1"/>
    <n v="13"/>
    <n v="405"/>
    <n v="0"/>
    <n v="80"/>
    <n v="0"/>
    <n v="0"/>
    <n v="0"/>
    <n v="1"/>
    <b v="0"/>
    <m/>
    <m/>
    <m/>
    <m/>
    <m/>
    <n v="41.123076923076923"/>
    <n v="0"/>
    <n v="0"/>
    <n v="0"/>
    <n v="0"/>
    <n v="0"/>
  </r>
  <r>
    <s v="Local"/>
    <x v="3"/>
    <s v="13_SPM"/>
    <b v="1"/>
    <n v="13"/>
    <n v="405"/>
    <n v="0"/>
    <n v="0"/>
    <n v="0"/>
    <n v="80"/>
    <n v="0"/>
    <n v="0"/>
    <b v="0"/>
    <m/>
    <m/>
    <m/>
    <m/>
    <m/>
    <n v="41.123076923076923"/>
    <n v="0"/>
    <n v="0"/>
    <n v="0"/>
    <n v="0"/>
    <n v="0"/>
  </r>
  <r>
    <s v="Local"/>
    <x v="3"/>
    <s v="13_SMP"/>
    <b v="0"/>
    <n v="13"/>
    <n v="414"/>
    <n v="0"/>
    <n v="30"/>
    <n v="30"/>
    <n v="30"/>
    <n v="0"/>
    <n v="0"/>
    <b v="1"/>
    <n v="0"/>
    <n v="15"/>
    <n v="15"/>
    <n v="15"/>
    <n v="0"/>
    <n v="21.018461538461541"/>
    <n v="0"/>
    <n v="0"/>
    <n v="0"/>
    <n v="0"/>
    <n v="0"/>
  </r>
  <r>
    <s v="Local"/>
    <x v="3"/>
    <s v="13_V"/>
    <b v="0"/>
    <n v="13"/>
    <n v="1030"/>
    <n v="0"/>
    <n v="30"/>
    <n v="30"/>
    <n v="30"/>
    <n v="0"/>
    <n v="1"/>
    <b v="0"/>
    <m/>
    <m/>
    <m/>
    <m/>
    <m/>
    <n v="52.292307692307702"/>
    <n v="0"/>
    <n v="0"/>
    <n v="0"/>
    <n v="0"/>
    <n v="0"/>
  </r>
  <r>
    <s v="Local"/>
    <x v="3"/>
    <s v="13_X"/>
    <b v="1"/>
    <n v="13"/>
    <n v="622"/>
    <n v="0"/>
    <n v="20"/>
    <n v="20"/>
    <n v="20"/>
    <n v="20"/>
    <n v="0"/>
    <b v="1"/>
    <n v="0"/>
    <n v="15"/>
    <n v="15"/>
    <n v="15"/>
    <n v="20"/>
    <n v="63.156923076923086"/>
    <n v="0"/>
    <n v="0"/>
    <n v="0"/>
    <n v="0"/>
    <n v="0"/>
  </r>
  <r>
    <s v="Local"/>
    <x v="3"/>
    <s v="13_XAM"/>
    <b v="1"/>
    <n v="13"/>
    <n v="252"/>
    <n v="0"/>
    <n v="18"/>
    <n v="0"/>
    <n v="0"/>
    <n v="0"/>
    <n v="1"/>
    <b v="1"/>
    <n v="0"/>
    <n v="15"/>
    <n v="0"/>
    <n v="0"/>
    <n v="0"/>
    <n v="25.587692307692311"/>
    <n v="1"/>
    <n v="1.0751331034752973"/>
    <n v="0.48918556208126029"/>
    <n v="9.0983201437624484"/>
    <n v="10.173453247237745"/>
  </r>
  <r>
    <s v="Local"/>
    <x v="3"/>
    <s v="13_XPM"/>
    <b v="1"/>
    <n v="13"/>
    <n v="203"/>
    <n v="0"/>
    <n v="0"/>
    <n v="0"/>
    <n v="18"/>
    <n v="0"/>
    <n v="0"/>
    <b v="0"/>
    <m/>
    <m/>
    <m/>
    <m/>
    <m/>
    <n v="20.612307692307695"/>
    <n v="0"/>
    <n v="0"/>
    <n v="0"/>
    <n v="0"/>
    <n v="0"/>
  </r>
  <r>
    <s v="Local"/>
    <x v="3"/>
    <s v="13_Y"/>
    <b v="1"/>
    <n v="13"/>
    <n v="483"/>
    <n v="0"/>
    <n v="20"/>
    <n v="20"/>
    <n v="20"/>
    <n v="20"/>
    <n v="1"/>
    <b v="1"/>
    <n v="0"/>
    <n v="15"/>
    <n v="15"/>
    <n v="15"/>
    <n v="20"/>
    <n v="49.043076923076931"/>
    <n v="1"/>
    <n v="1.0751331034752973"/>
    <n v="0.48918556208126029"/>
    <n v="9.0983201437624484"/>
    <n v="10.173453247237745"/>
  </r>
  <r>
    <s v="Local"/>
    <x v="3"/>
    <s v="13_YAM"/>
    <b v="1"/>
    <n v="13"/>
    <n v="151"/>
    <n v="0"/>
    <n v="18"/>
    <n v="0"/>
    <n v="0"/>
    <n v="0"/>
    <n v="1"/>
    <b v="0"/>
    <m/>
    <m/>
    <m/>
    <m/>
    <m/>
    <n v="15.332307692307696"/>
    <n v="0"/>
    <n v="0"/>
    <n v="0"/>
    <n v="0"/>
    <n v="0"/>
  </r>
  <r>
    <s v="Local"/>
    <x v="3"/>
    <s v="13_YPM"/>
    <b v="1"/>
    <n v="13"/>
    <n v="214"/>
    <n v="0"/>
    <n v="0"/>
    <n v="0"/>
    <n v="18"/>
    <n v="0"/>
    <n v="0"/>
    <b v="0"/>
    <m/>
    <m/>
    <m/>
    <m/>
    <m/>
    <n v="21.729230769230774"/>
    <n v="0"/>
    <n v="0"/>
    <n v="0"/>
    <n v="0"/>
    <n v="0"/>
  </r>
  <r>
    <s v="Local"/>
    <x v="4"/>
    <s v="14_CTUGAM"/>
    <b v="1"/>
    <n v="14"/>
    <n v="348"/>
    <n v="0"/>
    <n v="35"/>
    <n v="0"/>
    <n v="0"/>
    <n v="0"/>
    <n v="1"/>
    <b v="0"/>
    <m/>
    <m/>
    <m/>
    <m/>
    <m/>
    <n v="35.335384615384619"/>
    <n v="0"/>
    <n v="0"/>
    <n v="0"/>
    <n v="0"/>
    <n v="0"/>
  </r>
  <r>
    <s v="Local"/>
    <x v="4"/>
    <s v="14_CTUGPM"/>
    <b v="1"/>
    <n v="14"/>
    <n v="348"/>
    <n v="0"/>
    <n v="0"/>
    <n v="240"/>
    <n v="40"/>
    <n v="0"/>
    <n v="0"/>
    <b v="1"/>
    <n v="0"/>
    <n v="0"/>
    <n v="15"/>
    <n v="15"/>
    <n v="0"/>
    <n v="35.335384615384619"/>
    <n v="0"/>
    <n v="0"/>
    <n v="0"/>
    <n v="0"/>
    <n v="0"/>
  </r>
  <r>
    <s v="Local"/>
    <x v="4"/>
    <s v="14_CTORPM"/>
    <b v="1"/>
    <n v="14"/>
    <n v="275"/>
    <n v="0"/>
    <n v="0"/>
    <n v="0"/>
    <n v="48"/>
    <n v="0"/>
    <n v="1"/>
    <b v="0"/>
    <m/>
    <m/>
    <m/>
    <m/>
    <m/>
    <n v="27.923076923076927"/>
    <n v="0"/>
    <n v="0"/>
    <n v="0"/>
    <n v="0"/>
    <n v="0"/>
  </r>
  <r>
    <s v="Local"/>
    <x v="4"/>
    <s v="14_CTORAM"/>
    <b v="1"/>
    <n v="14"/>
    <n v="275"/>
    <n v="0"/>
    <n v="40"/>
    <n v="0"/>
    <n v="0"/>
    <n v="0"/>
    <n v="0"/>
    <b v="0"/>
    <m/>
    <m/>
    <m/>
    <m/>
    <m/>
    <n v="27.923076923076927"/>
    <n v="0"/>
    <n v="0"/>
    <n v="0"/>
    <n v="0"/>
    <n v="0"/>
  </r>
  <r>
    <s v="Local"/>
    <x v="4"/>
    <s v="14_CTMRAM"/>
    <b v="1"/>
    <n v="14"/>
    <n v="464"/>
    <n v="0"/>
    <n v="60"/>
    <n v="0"/>
    <n v="0"/>
    <n v="0"/>
    <n v="1"/>
    <b v="0"/>
    <m/>
    <m/>
    <m/>
    <m/>
    <m/>
    <n v="47.113846153846154"/>
    <n v="0"/>
    <n v="0"/>
    <n v="0"/>
    <n v="0"/>
    <n v="0"/>
  </r>
  <r>
    <s v="Local"/>
    <x v="4"/>
    <s v="14_CTMRPM"/>
    <b v="1"/>
    <n v="14"/>
    <n v="464"/>
    <n v="0"/>
    <n v="0"/>
    <n v="240"/>
    <n v="60"/>
    <n v="0"/>
    <n v="0"/>
    <b v="0"/>
    <m/>
    <m/>
    <m/>
    <m/>
    <m/>
    <n v="47.113846153846154"/>
    <n v="0"/>
    <n v="0"/>
    <n v="0"/>
    <n v="0"/>
    <n v="0"/>
  </r>
  <r>
    <s v="Local"/>
    <x v="4"/>
    <s v="14_CTWRAM"/>
    <b v="1"/>
    <n v="14"/>
    <n v="465"/>
    <n v="0"/>
    <n v="80"/>
    <n v="0"/>
    <n v="0"/>
    <n v="0"/>
    <n v="1"/>
    <b v="0"/>
    <m/>
    <m/>
    <m/>
    <m/>
    <m/>
    <n v="47.215384615384622"/>
    <n v="0"/>
    <n v="0"/>
    <n v="0"/>
    <n v="0"/>
    <n v="0"/>
  </r>
  <r>
    <s v="Local"/>
    <x v="4"/>
    <s v="14_CTWRPM"/>
    <b v="1"/>
    <n v="14"/>
    <n v="465"/>
    <n v="0"/>
    <n v="0"/>
    <n v="0"/>
    <n v="60"/>
    <n v="0"/>
    <n v="0"/>
    <b v="0"/>
    <m/>
    <m/>
    <m/>
    <m/>
    <m/>
    <n v="47.215384615384622"/>
    <n v="0"/>
    <n v="0"/>
    <n v="0"/>
    <n v="0"/>
    <n v="0"/>
  </r>
  <r>
    <s v="Local"/>
    <x v="4"/>
    <s v="14_CTDCAM"/>
    <b v="1"/>
    <n v="14"/>
    <n v="451"/>
    <n v="0"/>
    <n v="48"/>
    <n v="0"/>
    <n v="0"/>
    <n v="0"/>
    <n v="1"/>
    <b v="0"/>
    <m/>
    <m/>
    <m/>
    <m/>
    <m/>
    <n v="45.793846153846154"/>
    <n v="0"/>
    <n v="0"/>
    <n v="0"/>
    <n v="0"/>
    <n v="0"/>
  </r>
  <r>
    <s v="Local"/>
    <x v="4"/>
    <s v="14_CTDCPM"/>
    <b v="1"/>
    <n v="14"/>
    <n v="451"/>
    <n v="0"/>
    <n v="0"/>
    <n v="0"/>
    <n v="48"/>
    <n v="0"/>
    <n v="0"/>
    <b v="0"/>
    <m/>
    <m/>
    <m/>
    <m/>
    <m/>
    <n v="45.793846153846154"/>
    <n v="0"/>
    <n v="0"/>
    <n v="0"/>
    <n v="0"/>
    <n v="0"/>
  </r>
  <r>
    <s v="Local"/>
    <x v="4"/>
    <s v="14_CTNBAM"/>
    <b v="1"/>
    <n v="14"/>
    <n v="339"/>
    <n v="0"/>
    <n v="48"/>
    <n v="0"/>
    <n v="0"/>
    <n v="0"/>
    <n v="1"/>
    <b v="0"/>
    <m/>
    <m/>
    <m/>
    <m/>
    <m/>
    <n v="34.421538461538461"/>
    <n v="0"/>
    <n v="0"/>
    <n v="0"/>
    <n v="0"/>
    <n v="0"/>
  </r>
  <r>
    <s v="Local"/>
    <x v="4"/>
    <s v="14_CTNBPM"/>
    <b v="1"/>
    <n v="14"/>
    <n v="339"/>
    <n v="0"/>
    <n v="0"/>
    <n v="0"/>
    <n v="60"/>
    <n v="0"/>
    <n v="0"/>
    <b v="0"/>
    <m/>
    <m/>
    <m/>
    <m/>
    <m/>
    <n v="34.421538461538461"/>
    <n v="0"/>
    <n v="0"/>
    <n v="0"/>
    <n v="0"/>
    <n v="0"/>
  </r>
  <r>
    <s v="Local"/>
    <x v="4"/>
    <s v="14_CTSHAM"/>
    <b v="1"/>
    <n v="14"/>
    <n v="295"/>
    <n v="0"/>
    <n v="40"/>
    <n v="0"/>
    <n v="0"/>
    <n v="0"/>
    <n v="1"/>
    <b v="1"/>
    <n v="0"/>
    <n v="15"/>
    <n v="0"/>
    <n v="0"/>
    <n v="0"/>
    <n v="29.953846153846158"/>
    <n v="2"/>
    <n v="2.1502662069505947"/>
    <n v="0.97837112416252059"/>
    <n v="18.196640287524897"/>
    <n v="20.34690649447549"/>
  </r>
  <r>
    <s v="Local"/>
    <x v="4"/>
    <s v="14_CTSHPM"/>
    <b v="1"/>
    <n v="14"/>
    <n v="295"/>
    <n v="0"/>
    <n v="0"/>
    <n v="0"/>
    <n v="48"/>
    <n v="0"/>
    <n v="0"/>
    <b v="0"/>
    <m/>
    <m/>
    <m/>
    <m/>
    <m/>
    <n v="29.953846153846158"/>
    <n v="0"/>
    <n v="0"/>
    <n v="0"/>
    <n v="0"/>
    <n v="0"/>
  </r>
  <r>
    <s v="Local"/>
    <x v="4"/>
    <s v="14_CTBWAM"/>
    <b v="1"/>
    <n v="14"/>
    <n v="322"/>
    <n v="0"/>
    <n v="48"/>
    <n v="0"/>
    <n v="0"/>
    <n v="0"/>
    <n v="1"/>
    <b v="0"/>
    <m/>
    <m/>
    <m/>
    <m/>
    <m/>
    <n v="32.695384615384626"/>
    <n v="0"/>
    <n v="0"/>
    <n v="0"/>
    <n v="0"/>
    <n v="0"/>
  </r>
  <r>
    <s v="Local"/>
    <x v="4"/>
    <s v="14_CTBWPM"/>
    <b v="1"/>
    <n v="14"/>
    <n v="322"/>
    <n v="0"/>
    <n v="0"/>
    <n v="0"/>
    <n v="40"/>
    <n v="0"/>
    <n v="0"/>
    <b v="0"/>
    <m/>
    <m/>
    <m/>
    <m/>
    <m/>
    <n v="32.695384615384626"/>
    <n v="0"/>
    <n v="0"/>
    <n v="0"/>
    <n v="0"/>
    <n v="0"/>
  </r>
  <r>
    <s v="Local"/>
    <x v="4"/>
    <s v="14_CTLCAM"/>
    <b v="1"/>
    <n v="14"/>
    <n v="327"/>
    <n v="0"/>
    <n v="60"/>
    <n v="0"/>
    <n v="0"/>
    <n v="0"/>
    <n v="1"/>
    <b v="1"/>
    <n v="0"/>
    <n v="15"/>
    <n v="0"/>
    <n v="0"/>
    <n v="0"/>
    <n v="33.203076923076928"/>
    <n v="2"/>
    <n v="2.1502662069505947"/>
    <n v="0.97837112416252059"/>
    <n v="18.196640287524897"/>
    <n v="20.34690649447549"/>
  </r>
  <r>
    <s v="Local"/>
    <x v="4"/>
    <s v="14_CTLCPM"/>
    <b v="1"/>
    <n v="14"/>
    <n v="327"/>
    <n v="0"/>
    <n v="0"/>
    <n v="0"/>
    <n v="40"/>
    <n v="0"/>
    <n v="0"/>
    <b v="0"/>
    <m/>
    <m/>
    <m/>
    <m/>
    <m/>
    <n v="33.203076923076928"/>
    <n v="0"/>
    <n v="0"/>
    <n v="0"/>
    <n v="0"/>
    <n v="0"/>
  </r>
  <r>
    <s v="Local"/>
    <x v="4"/>
    <s v="14_CTOPAM"/>
    <b v="1"/>
    <n v="14"/>
    <n v="253"/>
    <n v="99.99"/>
    <n v="40"/>
    <n v="0"/>
    <n v="0"/>
    <n v="0"/>
    <n v="1"/>
    <b v="0"/>
    <m/>
    <m/>
    <m/>
    <m/>
    <m/>
    <n v="25.689230769230768"/>
    <n v="0"/>
    <n v="0"/>
    <n v="0"/>
    <n v="0"/>
    <n v="0"/>
  </r>
  <r>
    <s v="Local"/>
    <x v="4"/>
    <s v="14_CTOPPM"/>
    <b v="1"/>
    <n v="14"/>
    <n v="253"/>
    <n v="0"/>
    <n v="0"/>
    <n v="240"/>
    <n v="40"/>
    <n v="0"/>
    <n v="0"/>
    <b v="0"/>
    <m/>
    <m/>
    <m/>
    <m/>
    <m/>
    <n v="25.689230769230768"/>
    <n v="0"/>
    <n v="0"/>
    <n v="0"/>
    <n v="0"/>
    <n v="0"/>
  </r>
  <r>
    <s v="Local"/>
    <x v="4"/>
    <s v="14_CTSPAM"/>
    <b v="1"/>
    <n v="14"/>
    <n v="208"/>
    <n v="0"/>
    <n v="48"/>
    <n v="0"/>
    <n v="0"/>
    <n v="0"/>
    <n v="1"/>
    <b v="0"/>
    <m/>
    <m/>
    <m/>
    <m/>
    <m/>
    <n v="21.12"/>
    <n v="0"/>
    <n v="0"/>
    <n v="0"/>
    <n v="0"/>
    <n v="0"/>
  </r>
  <r>
    <s v="Local"/>
    <x v="4"/>
    <s v="14_CTSPPM"/>
    <b v="1"/>
    <n v="14"/>
    <n v="476"/>
    <n v="0"/>
    <n v="0"/>
    <n v="0"/>
    <n v="60"/>
    <n v="0"/>
    <n v="0"/>
    <b v="0"/>
    <m/>
    <m/>
    <m/>
    <m/>
    <m/>
    <n v="48.332307692307694"/>
    <n v="0"/>
    <n v="0"/>
    <n v="0"/>
    <n v="0"/>
    <n v="0"/>
  </r>
  <r>
    <s v="Local"/>
    <x v="4"/>
    <s v="14_CTBBAM"/>
    <b v="1"/>
    <n v="14"/>
    <n v="1019"/>
    <n v="0"/>
    <n v="48"/>
    <n v="0"/>
    <n v="0"/>
    <n v="0"/>
    <n v="1"/>
    <b v="1"/>
    <n v="0"/>
    <n v="15"/>
    <n v="0"/>
    <n v="0"/>
    <n v="0"/>
    <n v="103.4676923076923"/>
    <n v="5"/>
    <n v="5.3756655173764862"/>
    <n v="2.4459278104063018"/>
    <n v="45.491600718812244"/>
    <n v="50.867266236188726"/>
  </r>
  <r>
    <s v="Local"/>
    <x v="4"/>
    <s v="14_CTBBPM"/>
    <b v="1"/>
    <n v="14"/>
    <n v="1019"/>
    <n v="0"/>
    <n v="0"/>
    <n v="0"/>
    <n v="60"/>
    <n v="0"/>
    <n v="0"/>
    <b v="1"/>
    <n v="0"/>
    <n v="0"/>
    <n v="0"/>
    <n v="15"/>
    <n v="0"/>
    <n v="103.4676923076923"/>
    <n v="0"/>
    <n v="0"/>
    <n v="0"/>
    <n v="0"/>
    <n v="0"/>
  </r>
  <r>
    <s v="Local"/>
    <x v="4"/>
    <s v="14_CTDAAM"/>
    <b v="1"/>
    <n v="14"/>
    <n v="338"/>
    <n v="0"/>
    <n v="48"/>
    <n v="0"/>
    <n v="0"/>
    <n v="0"/>
    <n v="1"/>
    <b v="1"/>
    <n v="0"/>
    <n v="15"/>
    <n v="0"/>
    <n v="0"/>
    <n v="0"/>
    <n v="34.32"/>
    <n v="2"/>
    <n v="2.1502662069505947"/>
    <n v="0.97837112416252059"/>
    <n v="18.196640287524897"/>
    <n v="20.34690649447549"/>
  </r>
  <r>
    <s v="Local"/>
    <x v="4"/>
    <s v="14_CTDAPM"/>
    <b v="1"/>
    <n v="14"/>
    <n v="338"/>
    <n v="0"/>
    <n v="0"/>
    <n v="0"/>
    <n v="35"/>
    <n v="0"/>
    <n v="0"/>
    <b v="0"/>
    <m/>
    <m/>
    <m/>
    <m/>
    <m/>
    <n v="34.32"/>
    <n v="0"/>
    <n v="0"/>
    <n v="0"/>
    <n v="0"/>
    <n v="0"/>
  </r>
  <r>
    <s v="Local"/>
    <x v="4"/>
    <s v="14_CTBRIS"/>
    <b v="1"/>
    <n v="14"/>
    <n v="613"/>
    <n v="0"/>
    <n v="60"/>
    <n v="0"/>
    <n v="80"/>
    <n v="0"/>
    <n v="1"/>
    <b v="0"/>
    <m/>
    <m/>
    <m/>
    <m/>
    <m/>
    <n v="62.24307692307692"/>
    <n v="0"/>
    <n v="0"/>
    <n v="0"/>
    <n v="0"/>
    <n v="0"/>
  </r>
  <r>
    <s v="Local"/>
    <x v="4"/>
    <s v="14_CTCRO"/>
    <b v="0"/>
    <n v="14"/>
    <n v="1452"/>
    <n v="0"/>
    <n v="30"/>
    <n v="240"/>
    <n v="30"/>
    <n v="0"/>
    <n v="1"/>
    <b v="1"/>
    <n v="0"/>
    <n v="15"/>
    <n v="15"/>
    <n v="15"/>
    <n v="0"/>
    <n v="73.716923076923081"/>
    <n v="3"/>
    <n v="3.225399310425892"/>
    <n v="1.467556686243781"/>
    <n v="27.294960431287347"/>
    <n v="30.520359741713239"/>
  </r>
  <r>
    <s v="Local"/>
    <x v="4"/>
    <s v="14_CTBRMIL"/>
    <b v="0"/>
    <n v="14"/>
    <n v="316"/>
    <n v="0"/>
    <n v="20"/>
    <n v="0"/>
    <n v="20"/>
    <n v="0"/>
    <n v="1"/>
    <b v="0"/>
    <m/>
    <m/>
    <m/>
    <m/>
    <m/>
    <n v="16.043076923076928"/>
    <n v="0"/>
    <n v="0"/>
    <n v="0"/>
    <n v="0"/>
    <n v="0"/>
  </r>
  <r>
    <s v="Local"/>
    <x v="4"/>
    <s v="14_CTNBUR"/>
    <b v="1"/>
    <n v="14"/>
    <n v="380"/>
    <n v="99.99"/>
    <n v="40"/>
    <n v="0"/>
    <n v="30"/>
    <n v="0"/>
    <n v="1"/>
    <b v="1"/>
    <n v="99.99"/>
    <n v="15"/>
    <n v="0"/>
    <n v="15"/>
    <n v="0"/>
    <n v="38.584615384615383"/>
    <n v="2"/>
    <n v="2.1502662069505947"/>
    <n v="0.97837112416252059"/>
    <n v="18.196640287524897"/>
    <n v="20.34690649447549"/>
  </r>
  <r>
    <s v="Local"/>
    <x v="4"/>
    <s v="14_CTBURL"/>
    <b v="1"/>
    <n v="14"/>
    <n v="674"/>
    <n v="0"/>
    <n v="45"/>
    <n v="45"/>
    <n v="45"/>
    <n v="45"/>
    <n v="1"/>
    <b v="0"/>
    <m/>
    <m/>
    <m/>
    <m/>
    <m/>
    <n v="68.436923076923094"/>
    <n v="0"/>
    <n v="0"/>
    <n v="0"/>
    <n v="0"/>
    <n v="0"/>
  </r>
  <r>
    <s v="Local"/>
    <x v="4"/>
    <s v="14_FCRED"/>
    <b v="0"/>
    <n v="14"/>
    <n v="1736"/>
    <n v="0"/>
    <n v="0"/>
    <n v="60"/>
    <n v="240"/>
    <n v="0"/>
    <n v="1"/>
    <b v="1"/>
    <n v="0"/>
    <n v="0"/>
    <n v="15"/>
    <n v="15"/>
    <n v="0"/>
    <n v="88.135384615384623"/>
    <n v="6"/>
    <n v="6.450798620851784"/>
    <n v="2.935113372487562"/>
    <n v="54.589920862574694"/>
    <n v="61.040719483426479"/>
  </r>
  <r>
    <s v="Local"/>
    <x v="4"/>
    <s v="14_FCBLUE"/>
    <b v="0"/>
    <n v="14"/>
    <n v="938"/>
    <n v="0"/>
    <n v="240"/>
    <n v="30"/>
    <n v="0"/>
    <n v="0"/>
    <n v="1"/>
    <b v="0"/>
    <m/>
    <m/>
    <m/>
    <m/>
    <m/>
    <n v="47.621538461538471"/>
    <n v="0"/>
    <n v="0"/>
    <n v="0"/>
    <n v="0"/>
    <n v="0"/>
  </r>
  <r>
    <s v="Local"/>
    <x v="4"/>
    <s v="14_CTGATEAM"/>
    <b v="1"/>
    <n v="14"/>
    <n v="294"/>
    <n v="0"/>
    <n v="30"/>
    <n v="60"/>
    <n v="30"/>
    <n v="60"/>
    <n v="1"/>
    <b v="0"/>
    <m/>
    <m/>
    <m/>
    <m/>
    <m/>
    <n v="29.852307692307694"/>
    <n v="0"/>
    <n v="0"/>
    <n v="0"/>
    <n v="0"/>
    <n v="0"/>
  </r>
  <r>
    <s v="Local"/>
    <x v="4"/>
    <s v="14_CTGATEPM"/>
    <b v="1"/>
    <n v="14"/>
    <n v="294"/>
    <n v="0"/>
    <n v="30"/>
    <n v="60"/>
    <n v="30"/>
    <n v="60"/>
    <n v="0"/>
    <b v="1"/>
    <n v="0"/>
    <n v="15"/>
    <n v="15"/>
    <n v="15"/>
    <n v="60"/>
    <n v="29.852307692307694"/>
    <n v="0"/>
    <n v="0"/>
    <n v="0"/>
    <n v="0"/>
    <n v="0"/>
  </r>
  <r>
    <s v="Local"/>
    <x v="4"/>
    <s v="14_CTNORFAM"/>
    <b v="1"/>
    <n v="14"/>
    <n v="1017"/>
    <n v="0"/>
    <n v="80"/>
    <n v="0"/>
    <n v="0"/>
    <n v="0"/>
    <n v="1"/>
    <b v="1"/>
    <n v="0"/>
    <n v="15"/>
    <n v="0"/>
    <n v="0"/>
    <n v="0"/>
    <n v="103.2646153846154"/>
    <n v="6"/>
    <n v="6.450798620851784"/>
    <n v="2.935113372487562"/>
    <n v="54.589920862574694"/>
    <n v="61.040719483426479"/>
  </r>
  <r>
    <s v="Local"/>
    <x v="4"/>
    <s v="14_CTNORFPM"/>
    <b v="1"/>
    <n v="14"/>
    <n v="1044"/>
    <n v="0"/>
    <n v="0"/>
    <n v="0"/>
    <n v="60"/>
    <n v="0"/>
    <n v="0"/>
    <b v="0"/>
    <m/>
    <m/>
    <m/>
    <m/>
    <m/>
    <n v="106.00615384615385"/>
    <n v="0"/>
    <n v="0"/>
    <n v="0"/>
    <n v="0"/>
    <n v="0"/>
  </r>
  <r>
    <s v="Local"/>
    <x v="4"/>
    <s v="14_CTNORAM"/>
    <b v="1"/>
    <n v="14"/>
    <n v="554"/>
    <n v="0"/>
    <n v="60"/>
    <n v="0"/>
    <n v="0"/>
    <n v="0"/>
    <n v="1"/>
    <b v="1"/>
    <n v="0"/>
    <n v="15"/>
    <n v="0"/>
    <n v="0"/>
    <n v="0"/>
    <n v="56.252307692307696"/>
    <n v="3"/>
    <n v="3.225399310425892"/>
    <n v="1.467556686243781"/>
    <n v="27.294960431287347"/>
    <n v="30.520359741713239"/>
  </r>
  <r>
    <s v="Local"/>
    <x v="4"/>
    <s v="14_CTNORPM"/>
    <b v="1"/>
    <n v="14"/>
    <n v="498"/>
    <n v="0"/>
    <n v="0"/>
    <n v="0"/>
    <n v="60"/>
    <n v="0"/>
    <n v="0"/>
    <b v="1"/>
    <n v="0"/>
    <n v="0"/>
    <n v="0"/>
    <n v="15"/>
    <n v="0"/>
    <n v="50.566153846153853"/>
    <n v="0"/>
    <n v="0"/>
    <n v="0"/>
    <n v="0"/>
    <n v="0"/>
  </r>
  <r>
    <s v="Local"/>
    <x v="4"/>
    <s v="14_CTCDAM"/>
    <b v="1"/>
    <n v="14"/>
    <n v="641"/>
    <n v="0"/>
    <n v="48"/>
    <n v="0"/>
    <n v="0"/>
    <n v="0"/>
    <n v="1"/>
    <b v="0"/>
    <m/>
    <m/>
    <m/>
    <m/>
    <m/>
    <n v="65.086153846153849"/>
    <n v="0"/>
    <n v="0"/>
    <n v="0"/>
    <n v="0"/>
    <n v="0"/>
  </r>
  <r>
    <s v="Local"/>
    <x v="4"/>
    <s v="14_CTCDPM"/>
    <b v="1"/>
    <n v="14"/>
    <n v="619"/>
    <n v="0"/>
    <n v="0"/>
    <n v="0"/>
    <n v="48"/>
    <n v="0"/>
    <n v="0"/>
    <b v="0"/>
    <m/>
    <m/>
    <m/>
    <m/>
    <m/>
    <n v="62.852307692307704"/>
    <n v="0"/>
    <n v="0"/>
    <n v="0"/>
    <n v="0"/>
    <n v="0"/>
  </r>
  <r>
    <s v="Local"/>
    <x v="4"/>
    <s v="14_CTMIPCAAM"/>
    <b v="1"/>
    <n v="14"/>
    <n v="427"/>
    <n v="0"/>
    <n v="48"/>
    <n v="0"/>
    <n v="0"/>
    <n v="0"/>
    <n v="1"/>
    <b v="1"/>
    <n v="0"/>
    <n v="15"/>
    <n v="0"/>
    <n v="0"/>
    <n v="0"/>
    <n v="43.356923076923081"/>
    <n v="2"/>
    <n v="2.1502662069505947"/>
    <n v="0.97837112416252059"/>
    <n v="18.196640287524897"/>
    <n v="20.34690649447549"/>
  </r>
  <r>
    <s v="Local"/>
    <x v="4"/>
    <s v="14_CTMIPCAPM"/>
    <b v="1"/>
    <n v="14"/>
    <n v="436"/>
    <n v="0"/>
    <n v="0"/>
    <n v="0"/>
    <n v="48"/>
    <n v="0"/>
    <n v="0"/>
    <b v="0"/>
    <m/>
    <m/>
    <m/>
    <m/>
    <m/>
    <n v="44.27076923076924"/>
    <n v="0"/>
    <n v="0"/>
    <n v="0"/>
    <n v="0"/>
    <n v="0"/>
  </r>
  <r>
    <s v="Local"/>
    <x v="4"/>
    <s v="14_CTEAAM"/>
    <b v="1"/>
    <n v="14"/>
    <n v="245"/>
    <n v="0"/>
    <n v="35"/>
    <n v="0"/>
    <n v="0"/>
    <n v="0"/>
    <n v="1"/>
    <b v="0"/>
    <m/>
    <m/>
    <m/>
    <m/>
    <m/>
    <n v="24.876923076923081"/>
    <n v="0"/>
    <n v="0"/>
    <n v="0"/>
    <n v="0"/>
    <n v="0"/>
  </r>
  <r>
    <s v="Local"/>
    <x v="4"/>
    <s v="14_CTEAPM"/>
    <b v="1"/>
    <n v="14"/>
    <n v="245"/>
    <n v="0"/>
    <n v="0"/>
    <n v="0"/>
    <n v="48"/>
    <n v="0"/>
    <n v="0"/>
    <b v="0"/>
    <m/>
    <m/>
    <m/>
    <m/>
    <m/>
    <n v="24.876923076923081"/>
    <n v="0"/>
    <n v="0"/>
    <n v="0"/>
    <n v="0"/>
    <n v="0"/>
  </r>
  <r>
    <s v="Local"/>
    <x v="4"/>
    <s v="14_CTEA1AM"/>
    <b v="1"/>
    <n v="14"/>
    <n v="532"/>
    <n v="0"/>
    <n v="120"/>
    <n v="0"/>
    <n v="0"/>
    <n v="0"/>
    <n v="1"/>
    <b v="1"/>
    <n v="0"/>
    <n v="15"/>
    <n v="0"/>
    <n v="0"/>
    <n v="0"/>
    <n v="54.018461538461551"/>
    <n v="4"/>
    <n v="4.3005324139011893"/>
    <n v="1.9567422483250412"/>
    <n v="36.393280575049793"/>
    <n v="40.693812988950981"/>
  </r>
  <r>
    <s v="Local"/>
    <x v="4"/>
    <s v="14_CTEA1PM"/>
    <b v="1"/>
    <n v="14"/>
    <n v="515"/>
    <n v="0"/>
    <n v="0"/>
    <n v="0"/>
    <n v="80"/>
    <n v="0"/>
    <n v="0"/>
    <b v="0"/>
    <m/>
    <m/>
    <m/>
    <m/>
    <m/>
    <n v="52.292307692307702"/>
    <n v="0"/>
    <n v="0"/>
    <n v="0"/>
    <n v="0"/>
    <n v="0"/>
  </r>
  <r>
    <s v="Local"/>
    <x v="4"/>
    <s v="14_CTRSAM"/>
    <b v="1"/>
    <n v="14"/>
    <n v="399"/>
    <n v="0"/>
    <n v="60"/>
    <n v="0"/>
    <n v="0"/>
    <n v="0"/>
    <n v="1"/>
    <b v="0"/>
    <m/>
    <m/>
    <m/>
    <m/>
    <m/>
    <n v="40.51384615384616"/>
    <n v="0"/>
    <n v="0"/>
    <n v="0"/>
    <n v="0"/>
    <n v="0"/>
  </r>
  <r>
    <s v="Local"/>
    <x v="4"/>
    <s v="14_CTRSPM"/>
    <b v="1"/>
    <n v="14"/>
    <n v="399"/>
    <n v="0"/>
    <n v="0"/>
    <n v="0"/>
    <n v="48"/>
    <n v="0"/>
    <n v="0"/>
    <b v="0"/>
    <m/>
    <m/>
    <m/>
    <m/>
    <m/>
    <n v="40.51384615384616"/>
    <n v="0"/>
    <n v="0"/>
    <n v="0"/>
    <n v="0"/>
    <n v="0"/>
  </r>
  <r>
    <s v="Local"/>
    <x v="4"/>
    <s v="14_CTRSCLAM"/>
    <b v="1"/>
    <n v="14"/>
    <n v="266"/>
    <n v="0"/>
    <n v="60"/>
    <n v="0"/>
    <n v="0"/>
    <n v="0"/>
    <n v="1"/>
    <b v="0"/>
    <m/>
    <m/>
    <m/>
    <m/>
    <m/>
    <n v="27.009230769230776"/>
    <n v="0"/>
    <n v="0"/>
    <n v="0"/>
    <n v="0"/>
    <n v="0"/>
  </r>
  <r>
    <s v="Local"/>
    <x v="4"/>
    <s v="14_CTRSCLPM"/>
    <b v="1"/>
    <n v="14"/>
    <n v="266"/>
    <n v="0"/>
    <n v="0"/>
    <n v="0"/>
    <n v="48"/>
    <n v="0"/>
    <n v="0"/>
    <b v="0"/>
    <m/>
    <m/>
    <m/>
    <m/>
    <m/>
    <n v="27.009230769230776"/>
    <n v="0"/>
    <n v="0"/>
    <n v="0"/>
    <n v="0"/>
    <n v="0"/>
  </r>
  <r>
    <s v="Local"/>
    <x v="4"/>
    <s v="14_CTPSAM"/>
    <b v="1"/>
    <n v="14"/>
    <n v="315"/>
    <n v="0"/>
    <n v="60"/>
    <n v="120"/>
    <n v="0"/>
    <n v="0"/>
    <n v="1"/>
    <b v="0"/>
    <m/>
    <m/>
    <m/>
    <m/>
    <m/>
    <n v="31.984615384615388"/>
    <n v="0"/>
    <n v="0"/>
    <n v="0"/>
    <n v="0"/>
    <n v="0"/>
  </r>
  <r>
    <s v="Local"/>
    <x v="4"/>
    <s v="14_CTPSPM"/>
    <b v="1"/>
    <n v="14"/>
    <n v="315"/>
    <n v="0"/>
    <n v="0"/>
    <n v="0"/>
    <n v="30"/>
    <n v="240"/>
    <n v="0"/>
    <b v="0"/>
    <m/>
    <m/>
    <m/>
    <m/>
    <m/>
    <n v="31.984615384615388"/>
    <n v="0"/>
    <n v="0"/>
    <n v="0"/>
    <n v="0"/>
    <n v="0"/>
  </r>
  <r>
    <s v="Local"/>
    <x v="4"/>
    <s v="14_CTWREXPAM"/>
    <b v="1"/>
    <n v="14"/>
    <n v="334"/>
    <n v="0"/>
    <n v="80"/>
    <n v="0"/>
    <n v="0"/>
    <n v="0"/>
    <n v="1"/>
    <b v="0"/>
    <m/>
    <m/>
    <m/>
    <m/>
    <m/>
    <n v="33.913846153846151"/>
    <n v="0"/>
    <n v="0"/>
    <n v="0"/>
    <n v="0"/>
    <n v="0"/>
  </r>
  <r>
    <s v="Local"/>
    <x v="4"/>
    <s v="14_CTWREXPPM"/>
    <b v="1"/>
    <n v="14"/>
    <n v="334"/>
    <n v="0"/>
    <n v="0"/>
    <n v="0"/>
    <n v="60"/>
    <n v="0"/>
    <n v="0"/>
    <b v="0"/>
    <m/>
    <m/>
    <m/>
    <m/>
    <m/>
    <n v="33.913846153846151"/>
    <n v="0"/>
    <n v="0"/>
    <n v="0"/>
    <n v="0"/>
    <n v="0"/>
  </r>
  <r>
    <s v="Local"/>
    <x v="4"/>
    <s v="14_CTMMAM"/>
    <b v="1"/>
    <n v="14"/>
    <n v="576"/>
    <n v="0"/>
    <n v="60"/>
    <n v="0"/>
    <n v="0"/>
    <n v="0"/>
    <n v="1"/>
    <b v="0"/>
    <m/>
    <m/>
    <m/>
    <m/>
    <m/>
    <n v="58.486153846153847"/>
    <n v="0"/>
    <n v="0"/>
    <n v="0"/>
    <n v="0"/>
    <n v="0"/>
  </r>
  <r>
    <s v="Local"/>
    <x v="4"/>
    <s v="14_CTMMPM"/>
    <b v="1"/>
    <n v="14"/>
    <n v="576"/>
    <n v="0"/>
    <n v="0"/>
    <n v="0"/>
    <n v="80"/>
    <n v="0"/>
    <n v="0"/>
    <b v="1"/>
    <n v="0"/>
    <n v="0"/>
    <n v="0"/>
    <n v="15"/>
    <n v="0"/>
    <n v="58.486153846153847"/>
    <n v="0"/>
    <n v="0"/>
    <n v="0"/>
    <n v="0"/>
    <n v="0"/>
  </r>
  <r>
    <s v="Local"/>
    <x v="5"/>
    <s v="15_10VTA"/>
    <b v="0"/>
    <n v="15"/>
    <n v="928"/>
    <n v="90"/>
    <n v="15"/>
    <n v="15"/>
    <n v="15"/>
    <n v="30"/>
    <n v="1"/>
    <b v="0"/>
    <m/>
    <m/>
    <m/>
    <m/>
    <m/>
    <n v="47.113846153846154"/>
    <n v="0"/>
    <n v="0"/>
    <n v="0"/>
    <n v="0"/>
    <n v="0"/>
  </r>
  <r>
    <s v="Local"/>
    <x v="5"/>
    <s v="15_201VTA"/>
    <b v="1"/>
    <n v="15"/>
    <n v="284"/>
    <n v="0"/>
    <n v="10"/>
    <n v="15"/>
    <n v="10"/>
    <n v="96"/>
    <n v="1"/>
    <b v="1"/>
    <n v="0"/>
    <n v="10"/>
    <n v="15"/>
    <n v="10"/>
    <n v="96"/>
    <n v="28.836923076923078"/>
    <n v="0"/>
    <n v="0"/>
    <n v="0"/>
    <n v="0"/>
    <n v="0"/>
  </r>
  <r>
    <s v="Local"/>
    <x v="5"/>
    <s v="15_823GRNWB"/>
    <b v="1"/>
    <n v="15"/>
    <n v="325"/>
    <n v="0"/>
    <n v="60"/>
    <n v="0"/>
    <n v="0"/>
    <n v="0"/>
    <n v="1"/>
    <b v="0"/>
    <m/>
    <m/>
    <m/>
    <m/>
    <m/>
    <n v="33"/>
    <n v="0"/>
    <n v="0"/>
    <n v="0"/>
    <n v="0"/>
    <n v="0"/>
  </r>
  <r>
    <s v="Local"/>
    <x v="5"/>
    <s v="15_823GRNEB"/>
    <b v="1"/>
    <n v="15"/>
    <n v="325"/>
    <n v="0"/>
    <n v="0"/>
    <n v="0"/>
    <n v="60"/>
    <n v="0"/>
    <n v="0"/>
    <b v="0"/>
    <m/>
    <m/>
    <m/>
    <m/>
    <m/>
    <n v="33"/>
    <n v="0"/>
    <n v="0"/>
    <n v="0"/>
    <n v="0"/>
    <n v="0"/>
  </r>
  <r>
    <s v="Local"/>
    <x v="5"/>
    <s v="15_822GRYSB"/>
    <b v="1"/>
    <n v="15"/>
    <n v="755"/>
    <n v="0"/>
    <n v="60"/>
    <n v="0"/>
    <n v="0"/>
    <n v="0"/>
    <n v="1"/>
    <b v="0"/>
    <m/>
    <m/>
    <m/>
    <m/>
    <m/>
    <n v="76.661538461538456"/>
    <n v="0"/>
    <n v="0"/>
    <n v="0"/>
    <n v="0"/>
    <n v="0"/>
  </r>
  <r>
    <s v="Local"/>
    <x v="5"/>
    <s v="15_822GRYNB"/>
    <b v="1"/>
    <n v="15"/>
    <n v="755"/>
    <n v="0"/>
    <n v="0"/>
    <n v="0"/>
    <n v="60"/>
    <n v="0"/>
    <n v="0"/>
    <b v="0"/>
    <m/>
    <m/>
    <m/>
    <m/>
    <m/>
    <n v="76.661538461538456"/>
    <n v="0"/>
    <n v="0"/>
    <n v="0"/>
    <n v="0"/>
    <n v="0"/>
  </r>
  <r>
    <s v="Local"/>
    <x v="5"/>
    <s v="15_824ORNWB"/>
    <b v="1"/>
    <n v="15"/>
    <n v="1177"/>
    <n v="0"/>
    <n v="60"/>
    <n v="0"/>
    <n v="0"/>
    <n v="0"/>
    <n v="1"/>
    <b v="1"/>
    <n v="0"/>
    <n v="15"/>
    <n v="0"/>
    <n v="0"/>
    <n v="0"/>
    <n v="119.51076923076924"/>
    <n v="6"/>
    <n v="6.450798620851784"/>
    <n v="2.935113372487562"/>
    <n v="54.589920862574694"/>
    <n v="61.040719483426479"/>
  </r>
  <r>
    <s v="Local"/>
    <x v="5"/>
    <s v="15_824ORNEB"/>
    <b v="1"/>
    <n v="15"/>
    <n v="1176"/>
    <n v="0"/>
    <n v="0"/>
    <n v="0"/>
    <n v="60"/>
    <n v="0"/>
    <n v="0"/>
    <b v="1"/>
    <n v="0"/>
    <n v="0"/>
    <n v="0"/>
    <n v="15"/>
    <n v="0"/>
    <n v="119.40923076923077"/>
    <n v="0"/>
    <n v="0"/>
    <n v="0"/>
    <n v="0"/>
    <n v="0"/>
  </r>
  <r>
    <s v="Local"/>
    <x v="5"/>
    <s v="15_825PUREB"/>
    <b v="1"/>
    <n v="15"/>
    <n v="432"/>
    <n v="0"/>
    <n v="60"/>
    <n v="0"/>
    <n v="0"/>
    <n v="0"/>
    <n v="1"/>
    <b v="0"/>
    <m/>
    <m/>
    <m/>
    <m/>
    <m/>
    <n v="43.864615384615391"/>
    <n v="0"/>
    <n v="0"/>
    <n v="0"/>
    <n v="0"/>
    <n v="0"/>
  </r>
  <r>
    <s v="Local"/>
    <x v="5"/>
    <s v="15_825PURWB"/>
    <b v="1"/>
    <n v="15"/>
    <n v="432"/>
    <n v="0"/>
    <n v="0"/>
    <n v="0"/>
    <n v="60"/>
    <n v="0"/>
    <n v="0"/>
    <b v="0"/>
    <m/>
    <m/>
    <m/>
    <m/>
    <m/>
    <n v="43.864615384615391"/>
    <n v="0"/>
    <n v="0"/>
    <n v="0"/>
    <n v="0"/>
    <n v="0"/>
  </r>
  <r>
    <s v="Local"/>
    <x v="5"/>
    <s v="15_826REDWB"/>
    <b v="1"/>
    <n v="15"/>
    <n v="530"/>
    <n v="0"/>
    <n v="60"/>
    <n v="0"/>
    <n v="0"/>
    <n v="0"/>
    <n v="1"/>
    <b v="1"/>
    <n v="0"/>
    <n v="15"/>
    <n v="0"/>
    <n v="0"/>
    <n v="0"/>
    <n v="53.815384615384616"/>
    <n v="3"/>
    <n v="3.225399310425892"/>
    <n v="1.467556686243781"/>
    <n v="27.294960431287347"/>
    <n v="30.520359741713239"/>
  </r>
  <r>
    <s v="Local"/>
    <x v="5"/>
    <s v="15_826REDEB"/>
    <b v="1"/>
    <n v="15"/>
    <n v="526"/>
    <n v="0"/>
    <n v="0"/>
    <n v="0"/>
    <n v="60"/>
    <n v="0"/>
    <n v="0"/>
    <b v="1"/>
    <n v="0"/>
    <n v="0"/>
    <n v="0"/>
    <n v="15"/>
    <n v="0"/>
    <n v="53.409230769230774"/>
    <n v="0"/>
    <n v="0"/>
    <n v="0"/>
    <n v="0"/>
    <n v="0"/>
  </r>
  <r>
    <s v="Local"/>
    <x v="5"/>
    <s v="15_827YLWSB"/>
    <b v="1"/>
    <n v="15"/>
    <n v="595"/>
    <n v="0"/>
    <n v="60"/>
    <n v="0"/>
    <n v="0"/>
    <n v="0"/>
    <n v="1"/>
    <b v="0"/>
    <m/>
    <m/>
    <m/>
    <m/>
    <m/>
    <n v="60.415384615384625"/>
    <n v="0"/>
    <n v="0"/>
    <n v="0"/>
    <n v="0"/>
    <n v="0"/>
  </r>
  <r>
    <s v="Local"/>
    <x v="5"/>
    <s v="15_831VIOEB"/>
    <b v="1"/>
    <n v="15"/>
    <n v="753"/>
    <n v="0"/>
    <n v="60"/>
    <n v="0"/>
    <n v="0"/>
    <n v="0"/>
    <n v="1"/>
    <b v="0"/>
    <m/>
    <m/>
    <m/>
    <m/>
    <m/>
    <n v="76.458461538461549"/>
    <n v="0"/>
    <n v="0"/>
    <n v="0"/>
    <n v="0"/>
    <n v="0"/>
  </r>
  <r>
    <s v="Local"/>
    <x v="5"/>
    <s v="15_831VIOWB"/>
    <b v="1"/>
    <n v="15"/>
    <n v="824"/>
    <n v="0"/>
    <n v="0"/>
    <n v="0"/>
    <n v="60"/>
    <n v="0"/>
    <n v="0"/>
    <b v="0"/>
    <m/>
    <m/>
    <m/>
    <m/>
    <m/>
    <n v="83.66769230769232"/>
    <n v="0"/>
    <n v="0"/>
    <n v="0"/>
    <n v="0"/>
    <n v="0"/>
  </r>
  <r>
    <s v="Local"/>
    <x v="5"/>
    <s v="15_828BRWNEB"/>
    <b v="1"/>
    <n v="15"/>
    <n v="412"/>
    <n v="0"/>
    <n v="60"/>
    <n v="0"/>
    <n v="0"/>
    <n v="0"/>
    <n v="1"/>
    <b v="0"/>
    <m/>
    <m/>
    <m/>
    <m/>
    <m/>
    <n v="41.83384615384616"/>
    <n v="0"/>
    <n v="0"/>
    <n v="0"/>
    <n v="0"/>
    <n v="0"/>
  </r>
  <r>
    <s v="Local"/>
    <x v="5"/>
    <s v="15_828BRWNWB"/>
    <b v="1"/>
    <n v="15"/>
    <n v="408"/>
    <n v="0"/>
    <n v="0"/>
    <n v="0"/>
    <n v="60"/>
    <n v="0"/>
    <n v="0"/>
    <b v="0"/>
    <m/>
    <m/>
    <m/>
    <m/>
    <m/>
    <n v="41.427692307692311"/>
    <n v="0"/>
    <n v="0"/>
    <n v="0"/>
    <n v="0"/>
    <n v="0"/>
  </r>
  <r>
    <s v="Local"/>
    <x v="5"/>
    <s v="15_827YLWNB"/>
    <b v="1"/>
    <n v="15"/>
    <n v="595"/>
    <n v="0"/>
    <n v="0"/>
    <n v="0"/>
    <n v="60"/>
    <n v="0"/>
    <n v="1"/>
    <b v="0"/>
    <m/>
    <m/>
    <m/>
    <m/>
    <m/>
    <n v="60.415384615384625"/>
    <n v="0"/>
    <n v="0"/>
    <n v="0"/>
    <n v="0"/>
    <n v="0"/>
  </r>
  <r>
    <s v="Local"/>
    <x v="6"/>
    <s v="16_MPMID"/>
    <b v="0"/>
    <n v="16"/>
    <n v="1352"/>
    <n v="0"/>
    <n v="0"/>
    <n v="60"/>
    <n v="0"/>
    <n v="0"/>
    <n v="1"/>
    <b v="0"/>
    <m/>
    <m/>
    <m/>
    <m/>
    <m/>
    <n v="68.64"/>
    <n v="0"/>
    <n v="0"/>
    <n v="0"/>
    <n v="0"/>
    <n v="0"/>
  </r>
  <r>
    <s v="Local"/>
    <x v="6"/>
    <s v="16_CROSS"/>
    <b v="0"/>
    <n v="16"/>
    <n v="1378"/>
    <n v="0"/>
    <n v="30"/>
    <n v="30"/>
    <n v="30"/>
    <n v="0"/>
    <n v="1"/>
    <b v="1"/>
    <n v="0"/>
    <n v="15"/>
    <n v="15"/>
    <n v="15"/>
    <n v="0"/>
    <n v="69.960000000000008"/>
    <n v="3"/>
    <n v="3.225399310425892"/>
    <n v="1.467556686243781"/>
    <n v="27.294960431287347"/>
    <n v="30.520359741713239"/>
  </r>
  <r>
    <s v="Local"/>
    <x v="6"/>
    <s v="16_EMBAR"/>
    <b v="0"/>
    <n v="16"/>
    <n v="526"/>
    <n v="0"/>
    <n v="20"/>
    <n v="30"/>
    <n v="15"/>
    <n v="0"/>
    <n v="1"/>
    <b v="1"/>
    <n v="0"/>
    <n v="15"/>
    <n v="15"/>
    <n v="15"/>
    <n v="0"/>
    <n v="26.704615384615387"/>
    <n v="1"/>
    <n v="1.0751331034752973"/>
    <n v="0.48918556208126029"/>
    <n v="9.0983201437624484"/>
    <n v="10.173453247237745"/>
  </r>
  <r>
    <s v="Local"/>
    <x v="7"/>
    <s v="42_4"/>
    <b v="1"/>
    <n v="17"/>
    <n v="174"/>
    <n v="0"/>
    <n v="30"/>
    <n v="15"/>
    <n v="15"/>
    <n v="96"/>
    <n v="1"/>
    <b v="0"/>
    <m/>
    <m/>
    <m/>
    <m/>
    <m/>
    <n v="17.66769230769231"/>
    <n v="0"/>
    <n v="0"/>
    <n v="0"/>
    <n v="0"/>
    <n v="0"/>
  </r>
  <r>
    <s v="Local"/>
    <x v="7"/>
    <s v="42_5"/>
    <b v="0"/>
    <n v="17"/>
    <n v="268"/>
    <n v="0"/>
    <n v="20"/>
    <n v="45"/>
    <n v="20"/>
    <n v="0"/>
    <n v="0"/>
    <b v="0"/>
    <m/>
    <m/>
    <m/>
    <m/>
    <m/>
    <n v="13.606153846153848"/>
    <n v="0"/>
    <n v="0"/>
    <n v="0"/>
    <n v="0"/>
    <n v="0"/>
  </r>
  <r>
    <s v="Local"/>
    <x v="7"/>
    <s v="42_7"/>
    <b v="0"/>
    <n v="17"/>
    <n v="800"/>
    <n v="0"/>
    <n v="15"/>
    <n v="0"/>
    <n v="15"/>
    <n v="500"/>
    <n v="0"/>
    <b v="0"/>
    <m/>
    <m/>
    <m/>
    <m/>
    <m/>
    <n v="40.61538461538462"/>
    <n v="0"/>
    <n v="0"/>
    <n v="0"/>
    <n v="0"/>
    <n v="0"/>
  </r>
  <r>
    <s v="Local"/>
    <x v="7"/>
    <s v="17_PDA742"/>
    <b v="0"/>
    <n v="17"/>
    <n v="372"/>
    <n v="0"/>
    <n v="30"/>
    <n v="0"/>
    <n v="30"/>
    <n v="0"/>
    <n v="1"/>
    <b v="0"/>
    <m/>
    <m/>
    <m/>
    <m/>
    <m/>
    <n v="18.886153846153849"/>
    <n v="0"/>
    <n v="0"/>
    <n v="0"/>
    <n v="0"/>
    <n v="0"/>
  </r>
  <r>
    <s v="Local"/>
    <x v="7"/>
    <s v="17_PDA1183"/>
    <b v="0"/>
    <n v="17"/>
    <n v="440"/>
    <n v="0"/>
    <n v="30"/>
    <n v="0"/>
    <n v="30"/>
    <n v="0"/>
    <n v="1"/>
    <b v="0"/>
    <m/>
    <m/>
    <m/>
    <m/>
    <m/>
    <n v="22.338461538461541"/>
    <n v="0"/>
    <n v="0"/>
    <n v="0"/>
    <n v="0"/>
    <n v="0"/>
  </r>
  <r>
    <s v="Local"/>
    <x v="7"/>
    <s v="17_PDA1098"/>
    <b v="0"/>
    <n v="17"/>
    <n v="3918"/>
    <n v="0"/>
    <n v="7.5"/>
    <n v="0"/>
    <n v="7.5"/>
    <n v="0"/>
    <n v="1"/>
    <b v="0"/>
    <m/>
    <m/>
    <m/>
    <m/>
    <m/>
    <n v="198.91384615384618"/>
    <n v="0"/>
    <n v="0"/>
    <n v="0"/>
    <n v="0"/>
    <n v="0"/>
  </r>
  <r>
    <s v="Local"/>
    <x v="7"/>
    <s v="17_PDA1270"/>
    <b v="0"/>
    <n v="17"/>
    <n v="776"/>
    <n v="0"/>
    <n v="30"/>
    <n v="0"/>
    <n v="30"/>
    <n v="0"/>
    <n v="1"/>
    <b v="0"/>
    <m/>
    <m/>
    <m/>
    <m/>
    <m/>
    <n v="39.396923076923073"/>
    <n v="0"/>
    <n v="0"/>
    <n v="0"/>
    <n v="0"/>
    <n v="0"/>
  </r>
  <r>
    <s v="Local"/>
    <x v="7"/>
    <s v="17_PDAMCG"/>
    <b v="0"/>
    <n v="17"/>
    <n v="1050"/>
    <n v="0"/>
    <n v="30"/>
    <n v="0"/>
    <n v="30"/>
    <n v="0"/>
    <n v="1"/>
    <b v="0"/>
    <m/>
    <m/>
    <m/>
    <m/>
    <m/>
    <n v="53.307692307692314"/>
    <n v="0"/>
    <n v="0"/>
    <n v="0"/>
    <n v="0"/>
    <n v="0"/>
  </r>
  <r>
    <s v="Local"/>
    <x v="7"/>
    <s v="17_PDACALPNB"/>
    <b v="1"/>
    <n v="17"/>
    <n v="200"/>
    <n v="0"/>
    <n v="30"/>
    <n v="0"/>
    <n v="30"/>
    <n v="0"/>
    <n v="1"/>
    <b v="0"/>
    <m/>
    <m/>
    <m/>
    <m/>
    <m/>
    <n v="20.30769230769231"/>
    <n v="0"/>
    <n v="0"/>
    <n v="0"/>
    <n v="0"/>
    <n v="0"/>
  </r>
  <r>
    <s v="Local"/>
    <x v="7"/>
    <s v="17_PDACALPSB"/>
    <b v="1"/>
    <n v="17"/>
    <n v="319"/>
    <n v="0"/>
    <n v="30"/>
    <n v="0"/>
    <n v="30"/>
    <n v="0"/>
    <n v="0"/>
    <b v="0"/>
    <m/>
    <m/>
    <m/>
    <m/>
    <m/>
    <n v="32.39076923076923"/>
    <n v="0"/>
    <n v="0"/>
    <n v="0"/>
    <n v="0"/>
    <n v="0"/>
  </r>
  <r>
    <s v="Local"/>
    <x v="8"/>
    <s v="19_SLLINKS"/>
    <b v="1"/>
    <n v="19"/>
    <n v="706"/>
    <n v="99.99"/>
    <n v="20"/>
    <n v="0"/>
    <n v="20"/>
    <n v="0"/>
    <n v="1"/>
    <b v="0"/>
    <m/>
    <m/>
    <m/>
    <m/>
    <m/>
    <n v="71.686153846153843"/>
    <n v="0"/>
    <n v="0"/>
    <n v="0"/>
    <n v="0"/>
    <n v="0"/>
  </r>
  <r>
    <s v="Local"/>
    <x v="9"/>
    <s v="20_60PH"/>
    <b v="0"/>
    <n v="20"/>
    <n v="412"/>
    <n v="0"/>
    <n v="10"/>
    <n v="8"/>
    <n v="8"/>
    <n v="8"/>
    <n v="1"/>
    <b v="0"/>
    <m/>
    <m/>
    <m/>
    <m/>
    <m/>
    <n v="20.91692307692308"/>
    <n v="0"/>
    <n v="0"/>
    <n v="0"/>
    <n v="0"/>
    <n v="0"/>
  </r>
  <r>
    <s v="Local"/>
    <x v="9"/>
    <s v="20_59PM"/>
    <b v="0"/>
    <n v="20"/>
    <n v="316"/>
    <n v="0"/>
    <n v="10"/>
    <n v="8"/>
    <n v="8"/>
    <n v="8"/>
    <n v="1"/>
    <b v="0"/>
    <m/>
    <m/>
    <m/>
    <m/>
    <m/>
    <n v="16.043076923076928"/>
    <n v="0"/>
    <n v="0"/>
    <n v="0"/>
    <n v="0"/>
    <n v="0"/>
  </r>
  <r>
    <s v="Local"/>
    <x v="9"/>
    <s v="20_61CA"/>
    <b v="0"/>
    <n v="20"/>
    <n v="284"/>
    <n v="0"/>
    <n v="6"/>
    <n v="8"/>
    <n v="8"/>
    <n v="12"/>
    <n v="1"/>
    <b v="1"/>
    <n v="0"/>
    <n v="6"/>
    <n v="8"/>
    <n v="8"/>
    <n v="12"/>
    <n v="14.418461538461539"/>
    <n v="0"/>
    <n v="0"/>
    <n v="0"/>
    <n v="0"/>
    <n v="0"/>
  </r>
  <r>
    <s v="Local"/>
    <x v="10"/>
    <s v="21_9"/>
    <b v="0"/>
    <n v="21"/>
    <n v="1654"/>
    <n v="90"/>
    <n v="12"/>
    <n v="12"/>
    <n v="12"/>
    <n v="20"/>
    <n v="1"/>
    <b v="1"/>
    <n v="90"/>
    <n v="10"/>
    <n v="10"/>
    <n v="10"/>
    <n v="20"/>
    <n v="83.97230769230768"/>
    <n v="2"/>
    <n v="2.1502662069505947"/>
    <n v="0.97837112416252059"/>
    <n v="18.196640287524897"/>
    <n v="20.34690649447549"/>
  </r>
  <r>
    <s v="Local"/>
    <x v="10"/>
    <s v="21_19NB"/>
    <b v="1"/>
    <n v="21"/>
    <n v="523"/>
    <n v="90"/>
    <n v="15"/>
    <n v="15"/>
    <n v="15"/>
    <n v="25"/>
    <n v="1"/>
    <b v="1"/>
    <n v="90"/>
    <n v="10"/>
    <n v="10"/>
    <n v="10"/>
    <n v="25"/>
    <n v="53.104615384615393"/>
    <n v="2"/>
    <n v="2.1502662069505947"/>
    <n v="0.97837112416252059"/>
    <n v="18.196640287524897"/>
    <n v="20.34690649447549"/>
  </r>
  <r>
    <s v="Local"/>
    <x v="10"/>
    <s v="21_19SB"/>
    <b v="1"/>
    <n v="21"/>
    <n v="488"/>
    <n v="90"/>
    <n v="15"/>
    <n v="15"/>
    <n v="15"/>
    <n v="25"/>
    <n v="0"/>
    <b v="1"/>
    <n v="90"/>
    <n v="10"/>
    <n v="10"/>
    <n v="10"/>
    <n v="25"/>
    <n v="49.550769230769234"/>
    <n v="0"/>
    <n v="0"/>
    <n v="0"/>
    <n v="0"/>
    <n v="0"/>
  </r>
  <r>
    <s v="Local"/>
    <x v="10"/>
    <s v="21_47SB"/>
    <b v="0"/>
    <n v="21"/>
    <n v="824"/>
    <n v="100"/>
    <n v="8"/>
    <n v="9"/>
    <n v="8"/>
    <n v="16"/>
    <n v="1"/>
    <b v="1"/>
    <n v="100"/>
    <n v="8"/>
    <n v="9"/>
    <n v="8"/>
    <n v="16"/>
    <n v="41.83384615384616"/>
    <n v="0"/>
    <n v="0"/>
    <n v="0"/>
    <n v="0"/>
    <n v="0"/>
  </r>
  <r>
    <s v="Local"/>
    <x v="10"/>
    <s v="21_12IN"/>
    <b v="1"/>
    <n v="21"/>
    <n v="608"/>
    <n v="90"/>
    <n v="15"/>
    <n v="15"/>
    <n v="15"/>
    <n v="30"/>
    <n v="1"/>
    <b v="1"/>
    <n v="90"/>
    <n v="10"/>
    <n v="10"/>
    <n v="10"/>
    <n v="30"/>
    <n v="61.735384615384625"/>
    <n v="3"/>
    <n v="3.225399310425892"/>
    <n v="1.467556686243781"/>
    <n v="27.294960431287347"/>
    <n v="30.520359741713239"/>
  </r>
  <r>
    <s v="Local"/>
    <x v="10"/>
    <s v="21_12OUT"/>
    <b v="1"/>
    <n v="21"/>
    <n v="645"/>
    <n v="0"/>
    <n v="15"/>
    <n v="15"/>
    <n v="15"/>
    <n v="30"/>
    <n v="1"/>
    <b v="1"/>
    <n v="0"/>
    <n v="10"/>
    <n v="10"/>
    <n v="10"/>
    <n v="30"/>
    <n v="65.492307692307691"/>
    <n v="3"/>
    <n v="3.225399310425892"/>
    <n v="1.467556686243781"/>
    <n v="27.294960431287347"/>
    <n v="30.520359741713239"/>
  </r>
  <r>
    <s v="Local"/>
    <x v="10"/>
    <s v="21_14IN"/>
    <b v="1"/>
    <n v="21"/>
    <n v="805"/>
    <n v="20"/>
    <n v="15"/>
    <n v="9"/>
    <n v="15"/>
    <n v="12"/>
    <n v="1"/>
    <b v="1"/>
    <n v="20"/>
    <n v="10"/>
    <n v="9"/>
    <n v="10"/>
    <n v="12"/>
    <n v="81.738461538461564"/>
    <n v="3"/>
    <n v="3.225399310425892"/>
    <n v="1.467556686243781"/>
    <n v="27.294960431287347"/>
    <n v="30.520359741713239"/>
  </r>
  <r>
    <s v="Local"/>
    <x v="10"/>
    <s v="21_14INA"/>
    <b v="1"/>
    <n v="21"/>
    <n v="718"/>
    <n v="0"/>
    <n v="15"/>
    <n v="0"/>
    <n v="15"/>
    <n v="0"/>
    <n v="1"/>
    <b v="1"/>
    <n v="0"/>
    <n v="10"/>
    <n v="0"/>
    <n v="10"/>
    <n v="0"/>
    <n v="72.904615384615397"/>
    <n v="3"/>
    <n v="3.225399310425892"/>
    <n v="1.467556686243781"/>
    <n v="27.294960431287347"/>
    <n v="30.520359741713239"/>
  </r>
  <r>
    <s v="Local"/>
    <x v="10"/>
    <s v="21_14INB"/>
    <b v="1"/>
    <n v="21"/>
    <n v="217"/>
    <n v="60"/>
    <n v="240"/>
    <n v="300"/>
    <n v="240"/>
    <n v="240"/>
    <n v="0"/>
    <b v="0"/>
    <m/>
    <m/>
    <m/>
    <m/>
    <m/>
    <n v="22.033846153846156"/>
    <n v="0"/>
    <n v="0"/>
    <n v="0"/>
    <n v="0"/>
    <n v="0"/>
  </r>
  <r>
    <s v="Local"/>
    <x v="10"/>
    <s v="21_14OUT"/>
    <b v="1"/>
    <n v="21"/>
    <n v="780"/>
    <n v="25"/>
    <n v="15"/>
    <n v="9"/>
    <n v="15"/>
    <n v="12"/>
    <n v="1"/>
    <b v="1"/>
    <n v="25"/>
    <n v="10"/>
    <n v="9"/>
    <n v="10"/>
    <n v="12"/>
    <n v="79.2"/>
    <n v="3"/>
    <n v="3.225399310425892"/>
    <n v="1.467556686243781"/>
    <n v="27.294960431287347"/>
    <n v="30.520359741713239"/>
  </r>
  <r>
    <s v="Local"/>
    <x v="10"/>
    <s v="21_14OUTA"/>
    <b v="1"/>
    <n v="21"/>
    <n v="693"/>
    <n v="0"/>
    <n v="15"/>
    <n v="0"/>
    <n v="15"/>
    <n v="0"/>
    <n v="1"/>
    <b v="0"/>
    <m/>
    <m/>
    <m/>
    <m/>
    <m/>
    <n v="70.36615384615385"/>
    <n v="0"/>
    <n v="0"/>
    <n v="0"/>
    <n v="0"/>
    <n v="0"/>
  </r>
  <r>
    <s v="Local"/>
    <x v="10"/>
    <s v="21_14OUTC"/>
    <b v="1"/>
    <n v="21"/>
    <n v="249"/>
    <n v="20"/>
    <n v="60"/>
    <n v="500"/>
    <n v="0"/>
    <n v="240"/>
    <n v="0"/>
    <b v="0"/>
    <m/>
    <m/>
    <m/>
    <m/>
    <m/>
    <n v="25.283076923076926"/>
    <n v="0"/>
    <n v="0"/>
    <n v="0"/>
    <n v="0"/>
    <n v="0"/>
  </r>
  <r>
    <s v="Local"/>
    <x v="10"/>
    <s v="21_14XIN"/>
    <b v="1"/>
    <n v="21"/>
    <n v="991"/>
    <n v="15"/>
    <n v="10"/>
    <n v="15"/>
    <n v="10"/>
    <n v="15"/>
    <n v="1"/>
    <b v="1"/>
    <n v="15"/>
    <n v="10"/>
    <n v="10"/>
    <n v="10"/>
    <n v="15"/>
    <n v="100.6246153846154"/>
    <n v="0"/>
    <n v="0"/>
    <n v="0"/>
    <n v="0"/>
    <n v="0"/>
  </r>
  <r>
    <s v="Local"/>
    <x v="10"/>
    <s v="21_14XOUT"/>
    <b v="1"/>
    <n v="21"/>
    <n v="858"/>
    <n v="15"/>
    <n v="10"/>
    <n v="15"/>
    <n v="10"/>
    <n v="15"/>
    <n v="1"/>
    <b v="0"/>
    <m/>
    <m/>
    <m/>
    <m/>
    <m/>
    <n v="87.12"/>
    <n v="0"/>
    <n v="0"/>
    <n v="0"/>
    <n v="0"/>
    <n v="0"/>
  </r>
  <r>
    <s v="Local"/>
    <x v="10"/>
    <s v="21_27IN"/>
    <b v="1"/>
    <n v="21"/>
    <n v="513"/>
    <n v="100"/>
    <n v="15"/>
    <n v="15"/>
    <n v="15"/>
    <n v="22"/>
    <n v="1"/>
    <b v="1"/>
    <n v="100"/>
    <n v="10"/>
    <n v="10"/>
    <n v="10"/>
    <n v="22"/>
    <n v="52.089230769230774"/>
    <n v="2"/>
    <n v="2.1502662069505947"/>
    <n v="0.97837112416252059"/>
    <n v="18.196640287524897"/>
    <n v="20.34690649447549"/>
  </r>
  <r>
    <s v="Local"/>
    <x v="10"/>
    <s v="21_27OUT"/>
    <b v="1"/>
    <n v="21"/>
    <n v="513"/>
    <n v="100"/>
    <n v="15"/>
    <n v="15"/>
    <n v="15"/>
    <n v="22"/>
    <n v="1"/>
    <b v="1"/>
    <n v="100"/>
    <n v="10"/>
    <n v="10"/>
    <n v="10"/>
    <n v="22"/>
    <n v="52.089230769230774"/>
    <n v="2"/>
    <n v="2.1502662069505947"/>
    <n v="0.97837112416252059"/>
    <n v="18.196640287524897"/>
    <n v="20.34690649447549"/>
  </r>
  <r>
    <s v="Local"/>
    <x v="10"/>
    <s v="21_23"/>
    <b v="0"/>
    <n v="21"/>
    <n v="2706"/>
    <n v="99.99"/>
    <n v="15"/>
    <n v="20"/>
    <n v="15"/>
    <n v="30"/>
    <n v="1"/>
    <b v="1"/>
    <n v="99.99"/>
    <n v="10"/>
    <n v="10"/>
    <n v="10"/>
    <n v="30"/>
    <n v="137.38153846153847"/>
    <n v="5"/>
    <n v="5.3756655173764862"/>
    <n v="2.4459278104063018"/>
    <n v="45.491600718812244"/>
    <n v="50.867266236188726"/>
  </r>
  <r>
    <s v="Local"/>
    <x v="10"/>
    <s v="21_24"/>
    <b v="0"/>
    <n v="21"/>
    <n v="1646"/>
    <n v="30"/>
    <n v="6"/>
    <n v="8"/>
    <n v="6"/>
    <n v="12"/>
    <n v="0"/>
    <b v="1"/>
    <n v="30"/>
    <n v="6"/>
    <n v="8"/>
    <n v="6"/>
    <n v="12"/>
    <n v="83.566153846153853"/>
    <n v="0"/>
    <n v="0"/>
    <n v="0"/>
    <n v="0"/>
    <n v="0"/>
  </r>
  <r>
    <s v="Local"/>
    <x v="10"/>
    <s v="21_33"/>
    <b v="0"/>
    <n v="21"/>
    <n v="1278"/>
    <n v="0"/>
    <n v="15"/>
    <n v="15"/>
    <n v="15"/>
    <n v="20"/>
    <n v="0"/>
    <b v="1"/>
    <n v="0"/>
    <n v="10"/>
    <n v="10"/>
    <n v="10"/>
    <n v="20"/>
    <n v="64.883076923076928"/>
    <n v="0"/>
    <n v="0"/>
    <n v="0"/>
    <n v="0"/>
    <n v="0"/>
  </r>
  <r>
    <s v="Local"/>
    <x v="10"/>
    <s v="21_35"/>
    <b v="1"/>
    <n v="21"/>
    <n v="231"/>
    <n v="0"/>
    <n v="25"/>
    <n v="25"/>
    <n v="20"/>
    <n v="25"/>
    <n v="0"/>
    <b v="0"/>
    <m/>
    <m/>
    <m/>
    <m/>
    <m/>
    <n v="23.45538461538462"/>
    <n v="0"/>
    <n v="0"/>
    <n v="0"/>
    <n v="0"/>
    <n v="0"/>
  </r>
  <r>
    <s v="Local"/>
    <x v="10"/>
    <s v="21_37"/>
    <b v="0"/>
    <n v="21"/>
    <n v="1084"/>
    <n v="0"/>
    <n v="15"/>
    <n v="20"/>
    <n v="15"/>
    <n v="30"/>
    <n v="0"/>
    <b v="0"/>
    <m/>
    <m/>
    <m/>
    <m/>
    <m/>
    <n v="55.033846153846156"/>
    <n v="0"/>
    <n v="0"/>
    <n v="0"/>
    <n v="0"/>
    <n v="0"/>
  </r>
  <r>
    <s v="Local"/>
    <x v="10"/>
    <s v="21_39IN"/>
    <b v="1"/>
    <n v="21"/>
    <n v="153"/>
    <n v="0"/>
    <n v="80"/>
    <n v="20"/>
    <n v="20"/>
    <n v="0"/>
    <n v="1"/>
    <b v="1"/>
    <n v="0"/>
    <n v="10"/>
    <n v="10"/>
    <n v="10"/>
    <n v="0"/>
    <n v="15.535384615384618"/>
    <n v="2"/>
    <n v="2.1502662069505947"/>
    <n v="0.97837112416252059"/>
    <n v="18.196640287524897"/>
    <n v="20.34690649447549"/>
  </r>
  <r>
    <s v="Local"/>
    <x v="10"/>
    <s v="21_43"/>
    <b v="0"/>
    <n v="21"/>
    <n v="2244"/>
    <n v="60"/>
    <n v="9"/>
    <n v="12"/>
    <n v="10"/>
    <n v="20"/>
    <n v="1"/>
    <b v="1"/>
    <n v="60"/>
    <n v="9"/>
    <n v="10"/>
    <n v="10"/>
    <n v="20"/>
    <n v="113.92615384615387"/>
    <n v="0"/>
    <n v="0"/>
    <n v="0"/>
    <n v="0"/>
    <n v="0"/>
  </r>
  <r>
    <s v="Local"/>
    <x v="10"/>
    <s v="21_52"/>
    <b v="0"/>
    <n v="21"/>
    <n v="794"/>
    <n v="0"/>
    <n v="20"/>
    <n v="30"/>
    <n v="20"/>
    <n v="30"/>
    <n v="0"/>
    <b v="0"/>
    <m/>
    <m/>
    <m/>
    <m/>
    <m/>
    <n v="40.310769230769239"/>
    <n v="0"/>
    <n v="0"/>
    <n v="0"/>
    <n v="0"/>
    <n v="0"/>
  </r>
  <r>
    <s v="Local"/>
    <x v="10"/>
    <s v="21_56"/>
    <b v="0"/>
    <n v="21"/>
    <n v="446"/>
    <n v="0"/>
    <n v="30"/>
    <n v="30"/>
    <n v="30"/>
    <n v="30"/>
    <n v="0"/>
    <b v="0"/>
    <m/>
    <m/>
    <m/>
    <m/>
    <m/>
    <n v="22.643076923076926"/>
    <n v="0"/>
    <n v="0"/>
    <n v="0"/>
    <n v="0"/>
    <n v="0"/>
  </r>
  <r>
    <s v="Local"/>
    <x v="10"/>
    <s v="21_6IN"/>
    <b v="1"/>
    <n v="21"/>
    <n v="666"/>
    <n v="90"/>
    <n v="10"/>
    <n v="12"/>
    <n v="10"/>
    <n v="20"/>
    <n v="1"/>
    <b v="1"/>
    <n v="90"/>
    <n v="10"/>
    <n v="10"/>
    <n v="10"/>
    <n v="20"/>
    <n v="67.624615384615382"/>
    <n v="0"/>
    <n v="0"/>
    <n v="0"/>
    <n v="0"/>
    <n v="0"/>
  </r>
  <r>
    <s v="Local"/>
    <x v="10"/>
    <s v="21_6OUT"/>
    <b v="1"/>
    <n v="21"/>
    <n v="666"/>
    <n v="0"/>
    <n v="10"/>
    <n v="12"/>
    <n v="10"/>
    <n v="20"/>
    <n v="1"/>
    <b v="0"/>
    <m/>
    <m/>
    <m/>
    <m/>
    <m/>
    <n v="67.624615384615382"/>
    <n v="0"/>
    <n v="0"/>
    <n v="0"/>
    <n v="0"/>
    <n v="0"/>
  </r>
  <r>
    <s v="Local"/>
    <x v="10"/>
    <s v="21_6OUTA"/>
    <b v="1"/>
    <n v="21"/>
    <n v="398"/>
    <n v="60"/>
    <n v="34"/>
    <n v="0"/>
    <n v="0"/>
    <n v="0"/>
    <n v="1"/>
    <b v="0"/>
    <m/>
    <m/>
    <m/>
    <m/>
    <m/>
    <n v="40.412307692307692"/>
    <n v="0"/>
    <n v="0"/>
    <n v="0"/>
    <n v="0"/>
    <n v="0"/>
  </r>
  <r>
    <s v="Local"/>
    <x v="10"/>
    <s v="21_22"/>
    <b v="0"/>
    <n v="21"/>
    <n v="1096"/>
    <n v="15"/>
    <n v="6"/>
    <n v="8"/>
    <n v="6"/>
    <n v="15"/>
    <n v="1"/>
    <b v="1"/>
    <n v="15"/>
    <n v="6"/>
    <n v="8"/>
    <n v="6"/>
    <n v="15"/>
    <n v="55.643076923076933"/>
    <n v="0"/>
    <n v="0"/>
    <n v="0"/>
    <n v="0"/>
    <n v="0"/>
  </r>
  <r>
    <s v="Local"/>
    <x v="10"/>
    <s v="21_22OUTA"/>
    <b v="1"/>
    <n v="21"/>
    <n v="141"/>
    <n v="90"/>
    <n v="0"/>
    <n v="0"/>
    <n v="120"/>
    <n v="30"/>
    <n v="1"/>
    <b v="0"/>
    <m/>
    <m/>
    <m/>
    <m/>
    <m/>
    <n v="14.316923076923077"/>
    <n v="0"/>
    <n v="0"/>
    <n v="0"/>
    <n v="0"/>
    <n v="0"/>
  </r>
  <r>
    <s v="Local"/>
    <x v="10"/>
    <s v="21_28NB"/>
    <b v="1"/>
    <n v="21"/>
    <n v="1213"/>
    <n v="60"/>
    <n v="9"/>
    <n v="9"/>
    <n v="9"/>
    <n v="20"/>
    <n v="1"/>
    <b v="1"/>
    <n v="60"/>
    <n v="9"/>
    <n v="9"/>
    <n v="9"/>
    <n v="20"/>
    <n v="123.16615384615386"/>
    <n v="0"/>
    <n v="0"/>
    <n v="0"/>
    <n v="0"/>
    <n v="0"/>
  </r>
  <r>
    <s v="Local"/>
    <x v="10"/>
    <s v="21_28SB"/>
    <b v="1"/>
    <n v="21"/>
    <n v="1267"/>
    <n v="60"/>
    <n v="9"/>
    <n v="9"/>
    <n v="9"/>
    <n v="20"/>
    <n v="0"/>
    <b v="1"/>
    <n v="60"/>
    <n v="9"/>
    <n v="9"/>
    <n v="9"/>
    <n v="20"/>
    <n v="128.64923076923077"/>
    <n v="0"/>
    <n v="0"/>
    <n v="0"/>
    <n v="0"/>
    <n v="0"/>
  </r>
  <r>
    <s v="Local"/>
    <x v="10"/>
    <s v="21_29"/>
    <b v="0"/>
    <n v="21"/>
    <n v="2800"/>
    <n v="20"/>
    <n v="5"/>
    <n v="12"/>
    <n v="5"/>
    <n v="20"/>
    <n v="1"/>
    <b v="1"/>
    <n v="20"/>
    <n v="5"/>
    <n v="10"/>
    <n v="5"/>
    <n v="20"/>
    <n v="142.15384615384619"/>
    <n v="0"/>
    <n v="0"/>
    <n v="0"/>
    <n v="0"/>
    <n v="0"/>
  </r>
  <r>
    <s v="Local"/>
    <x v="10"/>
    <s v="21_36"/>
    <b v="0"/>
    <n v="21"/>
    <n v="1216"/>
    <n v="0"/>
    <n v="30"/>
    <n v="30"/>
    <n v="30"/>
    <n v="30"/>
    <n v="0"/>
    <b v="0"/>
    <m/>
    <m/>
    <m/>
    <m/>
    <m/>
    <n v="61.735384615384625"/>
    <n v="0"/>
    <n v="0"/>
    <n v="0"/>
    <n v="0"/>
    <n v="0"/>
  </r>
  <r>
    <s v="Local"/>
    <x v="10"/>
    <s v="21_44"/>
    <b v="0"/>
    <n v="21"/>
    <n v="1956"/>
    <n v="20"/>
    <n v="7.5"/>
    <n v="12"/>
    <n v="7.5"/>
    <n v="20"/>
    <n v="0"/>
    <b v="1"/>
    <n v="20"/>
    <n v="7.5"/>
    <n v="10"/>
    <n v="7.5"/>
    <n v="20"/>
    <n v="99.304615384615389"/>
    <n v="0"/>
    <n v="0"/>
    <n v="0"/>
    <n v="0"/>
    <n v="0"/>
  </r>
  <r>
    <s v="Local"/>
    <x v="10"/>
    <s v="21_48EB"/>
    <b v="1"/>
    <n v="21"/>
    <n v="1137"/>
    <n v="0"/>
    <n v="10"/>
    <n v="13"/>
    <n v="10"/>
    <n v="20"/>
    <n v="1"/>
    <b v="1"/>
    <n v="0"/>
    <n v="10"/>
    <n v="10"/>
    <n v="10"/>
    <n v="20"/>
    <n v="115.44923076923077"/>
    <n v="0"/>
    <n v="0"/>
    <n v="0"/>
    <n v="0"/>
    <n v="0"/>
  </r>
  <r>
    <s v="Local"/>
    <x v="10"/>
    <s v="21_48WB"/>
    <b v="1"/>
    <n v="21"/>
    <n v="1137"/>
    <n v="0"/>
    <n v="10"/>
    <n v="13"/>
    <n v="10"/>
    <n v="20"/>
    <n v="0"/>
    <b v="1"/>
    <n v="0"/>
    <n v="10"/>
    <n v="10"/>
    <n v="10"/>
    <n v="20"/>
    <n v="115.44923076923077"/>
    <n v="0"/>
    <n v="0"/>
    <n v="0"/>
    <n v="0"/>
    <n v="0"/>
  </r>
  <r>
    <s v="Local"/>
    <x v="10"/>
    <s v="21_54EB"/>
    <b v="1"/>
    <n v="21"/>
    <n v="1047"/>
    <n v="99.99"/>
    <n v="20"/>
    <n v="20"/>
    <n v="20"/>
    <n v="30"/>
    <n v="1"/>
    <b v="1"/>
    <n v="99.99"/>
    <n v="10"/>
    <n v="10"/>
    <n v="10"/>
    <n v="30"/>
    <n v="106.31076923076924"/>
    <n v="6"/>
    <n v="6.450798620851784"/>
    <n v="2.935113372487562"/>
    <n v="54.589920862574694"/>
    <n v="61.040719483426479"/>
  </r>
  <r>
    <s v="Local"/>
    <x v="10"/>
    <s v="21_54WB"/>
    <b v="1"/>
    <n v="21"/>
    <n v="1086"/>
    <n v="99.99"/>
    <n v="20"/>
    <n v="20"/>
    <n v="20"/>
    <n v="30"/>
    <n v="0"/>
    <b v="0"/>
    <m/>
    <m/>
    <m/>
    <m/>
    <m/>
    <n v="110.27076923076923"/>
    <n v="0"/>
    <n v="0"/>
    <n v="0"/>
    <n v="0"/>
    <n v="0"/>
  </r>
  <r>
    <s v="Local"/>
    <x v="10"/>
    <s v="21_67"/>
    <b v="0"/>
    <n v="21"/>
    <n v="296"/>
    <n v="90"/>
    <n v="20"/>
    <n v="20"/>
    <n v="20"/>
    <n v="20"/>
    <n v="1"/>
    <b v="0"/>
    <m/>
    <m/>
    <m/>
    <m/>
    <m/>
    <n v="15.027692307692307"/>
    <n v="0"/>
    <n v="0"/>
    <n v="0"/>
    <n v="0"/>
    <n v="0"/>
  </r>
  <r>
    <s v="Local"/>
    <x v="10"/>
    <s v="21_81X"/>
    <b v="1"/>
    <n v="21"/>
    <n v="190"/>
    <n v="0"/>
    <n v="15"/>
    <n v="0"/>
    <n v="0"/>
    <n v="0"/>
    <n v="1"/>
    <b v="0"/>
    <m/>
    <m/>
    <m/>
    <m/>
    <m/>
    <n v="19.292307692307691"/>
    <n v="0"/>
    <n v="0"/>
    <n v="0"/>
    <n v="0"/>
    <n v="0"/>
  </r>
  <r>
    <s v="Local"/>
    <x v="10"/>
    <s v="21_82XI"/>
    <b v="1"/>
    <n v="21"/>
    <n v="252"/>
    <n v="0"/>
    <n v="15"/>
    <n v="0"/>
    <n v="0"/>
    <n v="0"/>
    <n v="1"/>
    <b v="0"/>
    <m/>
    <m/>
    <m/>
    <m/>
    <m/>
    <n v="25.587692307692311"/>
    <n v="0"/>
    <n v="0"/>
    <n v="0"/>
    <n v="0"/>
    <n v="0"/>
  </r>
  <r>
    <s v="Local"/>
    <x v="10"/>
    <s v="21_82XO"/>
    <b v="1"/>
    <n v="21"/>
    <n v="278"/>
    <n v="0"/>
    <n v="0"/>
    <n v="0"/>
    <n v="20"/>
    <n v="0"/>
    <n v="0"/>
    <b v="1"/>
    <n v="0"/>
    <n v="0"/>
    <n v="0"/>
    <n v="10"/>
    <n v="0"/>
    <n v="28.227692307692305"/>
    <n v="0"/>
    <n v="0"/>
    <n v="0"/>
    <n v="0"/>
    <n v="0"/>
  </r>
  <r>
    <s v="Local"/>
    <x v="10"/>
    <s v="21_66"/>
    <b v="0"/>
    <n v="21"/>
    <n v="596"/>
    <n v="0"/>
    <n v="20"/>
    <n v="20"/>
    <n v="20"/>
    <n v="30"/>
    <n v="1"/>
    <b v="0"/>
    <m/>
    <m/>
    <m/>
    <m/>
    <m/>
    <n v="30.258461538461539"/>
    <n v="0"/>
    <n v="0"/>
    <n v="0"/>
    <n v="0"/>
    <n v="0"/>
  </r>
  <r>
    <s v="Local"/>
    <x v="10"/>
    <s v="21_88IN"/>
    <b v="1"/>
    <n v="21"/>
    <n v="136"/>
    <n v="0"/>
    <n v="34"/>
    <n v="0"/>
    <n v="0"/>
    <n v="0"/>
    <n v="1"/>
    <b v="0"/>
    <m/>
    <m/>
    <m/>
    <m/>
    <m/>
    <n v="13.809230769230771"/>
    <n v="0"/>
    <n v="0"/>
    <n v="0"/>
    <n v="0"/>
    <n v="0"/>
  </r>
  <r>
    <s v="Local"/>
    <x v="10"/>
    <s v="21_1AXIN"/>
    <b v="1"/>
    <n v="21"/>
    <n v="618"/>
    <n v="0"/>
    <n v="10"/>
    <n v="0"/>
    <n v="0"/>
    <n v="0"/>
    <n v="1"/>
    <b v="1"/>
    <n v="0"/>
    <n v="10"/>
    <n v="0"/>
    <n v="0"/>
    <n v="0"/>
    <n v="62.75076923076923"/>
    <n v="0"/>
    <n v="0"/>
    <n v="0"/>
    <n v="0"/>
    <n v="0"/>
  </r>
  <r>
    <s v="Local"/>
    <x v="10"/>
    <s v="21_1AXOUT"/>
    <b v="1"/>
    <n v="21"/>
    <n v="587"/>
    <n v="0"/>
    <n v="0"/>
    <n v="0"/>
    <n v="15"/>
    <n v="0"/>
    <n v="1"/>
    <b v="0"/>
    <m/>
    <m/>
    <m/>
    <m/>
    <m/>
    <n v="59.603076923076934"/>
    <n v="0"/>
    <n v="0"/>
    <n v="0"/>
    <n v="0"/>
    <n v="0"/>
  </r>
  <r>
    <s v="Local"/>
    <x v="10"/>
    <s v="21_1BXIN"/>
    <b v="1"/>
    <n v="21"/>
    <n v="406"/>
    <n v="0"/>
    <n v="7"/>
    <n v="0"/>
    <n v="0"/>
    <n v="0"/>
    <n v="1"/>
    <b v="1"/>
    <n v="0"/>
    <n v="7"/>
    <n v="0"/>
    <n v="0"/>
    <n v="0"/>
    <n v="41.22461538461539"/>
    <n v="0"/>
    <n v="0"/>
    <n v="0"/>
    <n v="0"/>
    <n v="0"/>
  </r>
  <r>
    <s v="Local"/>
    <x v="10"/>
    <s v="21_1BXOUT"/>
    <b v="1"/>
    <n v="21"/>
    <n v="406"/>
    <n v="0"/>
    <n v="0"/>
    <n v="0"/>
    <n v="15"/>
    <n v="0"/>
    <n v="1"/>
    <b v="1"/>
    <n v="0"/>
    <n v="0"/>
    <n v="0"/>
    <n v="10"/>
    <n v="0"/>
    <n v="41.22461538461539"/>
    <n v="2"/>
    <n v="2.1502662069505947"/>
    <n v="0.97837112416252059"/>
    <n v="18.196640287524897"/>
    <n v="20.34690649447549"/>
  </r>
  <r>
    <s v="Local"/>
    <x v="10"/>
    <s v="21_30XIN"/>
    <b v="1"/>
    <n v="21"/>
    <n v="402"/>
    <n v="0"/>
    <n v="6"/>
    <n v="0"/>
    <n v="0"/>
    <n v="0"/>
    <n v="1"/>
    <b v="1"/>
    <n v="0"/>
    <n v="6"/>
    <n v="0"/>
    <n v="0"/>
    <n v="0"/>
    <n v="40.818461538461534"/>
    <n v="0"/>
    <n v="0"/>
    <n v="0"/>
    <n v="0"/>
    <n v="0"/>
  </r>
  <r>
    <s v="Local"/>
    <x v="10"/>
    <s v="21_30XOUT"/>
    <b v="1"/>
    <n v="21"/>
    <n v="403"/>
    <n v="0"/>
    <n v="0"/>
    <n v="0"/>
    <n v="10"/>
    <n v="0"/>
    <n v="1"/>
    <b v="1"/>
    <n v="0"/>
    <n v="0"/>
    <n v="0"/>
    <n v="10"/>
    <n v="0"/>
    <n v="40.920000000000009"/>
    <n v="0"/>
    <n v="0"/>
    <n v="0"/>
    <n v="0"/>
    <n v="0"/>
  </r>
  <r>
    <s v="Local"/>
    <x v="10"/>
    <s v="21_1IN"/>
    <b v="1"/>
    <n v="21"/>
    <n v="597"/>
    <n v="45"/>
    <n v="6"/>
    <n v="5"/>
    <n v="6"/>
    <n v="15"/>
    <n v="1"/>
    <b v="1"/>
    <n v="45"/>
    <n v="6"/>
    <n v="5"/>
    <n v="6"/>
    <n v="15"/>
    <n v="60.618461538461538"/>
    <n v="0"/>
    <n v="0"/>
    <n v="0"/>
    <n v="0"/>
    <n v="0"/>
  </r>
  <r>
    <s v="Local"/>
    <x v="10"/>
    <s v="21_10IN"/>
    <b v="1"/>
    <n v="21"/>
    <n v="715"/>
    <n v="90"/>
    <n v="12"/>
    <n v="12"/>
    <n v="12"/>
    <n v="20"/>
    <n v="1"/>
    <b v="1"/>
    <n v="90"/>
    <n v="10"/>
    <n v="10"/>
    <n v="10"/>
    <n v="20"/>
    <n v="72.600000000000009"/>
    <n v="2"/>
    <n v="2.1502662069505947"/>
    <n v="0.97837112416252059"/>
    <n v="18.196640287524897"/>
    <n v="20.34690649447549"/>
  </r>
  <r>
    <s v="Local"/>
    <x v="10"/>
    <s v="21_10OUT"/>
    <b v="1"/>
    <n v="21"/>
    <n v="753"/>
    <n v="90"/>
    <n v="12"/>
    <n v="12"/>
    <n v="12"/>
    <n v="20"/>
    <n v="1"/>
    <b v="1"/>
    <n v="90"/>
    <n v="10"/>
    <n v="10"/>
    <n v="10"/>
    <n v="20"/>
    <n v="76.458461538461549"/>
    <n v="2"/>
    <n v="2.1502662069505947"/>
    <n v="0.97837112416252059"/>
    <n v="18.196640287524897"/>
    <n v="20.34690649447549"/>
  </r>
  <r>
    <s v="Local"/>
    <x v="10"/>
    <s v="21_2IN"/>
    <b v="1"/>
    <n v="21"/>
    <n v="500"/>
    <n v="100"/>
    <n v="15"/>
    <n v="20"/>
    <n v="15"/>
    <n v="240"/>
    <n v="1"/>
    <b v="1"/>
    <n v="100"/>
    <n v="10"/>
    <n v="10"/>
    <n v="10"/>
    <n v="240"/>
    <n v="50.769230769230766"/>
    <n v="2"/>
    <n v="2.1502662069505947"/>
    <n v="0.97837112416252059"/>
    <n v="18.196640287524897"/>
    <n v="20.34690649447549"/>
  </r>
  <r>
    <s v="Local"/>
    <x v="10"/>
    <s v="21_2OUT"/>
    <b v="1"/>
    <n v="21"/>
    <n v="487"/>
    <n v="0"/>
    <n v="15"/>
    <n v="20"/>
    <n v="15"/>
    <n v="120"/>
    <n v="1"/>
    <b v="0"/>
    <m/>
    <m/>
    <m/>
    <m/>
    <m/>
    <n v="49.449230769230773"/>
    <n v="0"/>
    <n v="0"/>
    <n v="0"/>
    <n v="0"/>
    <n v="0"/>
  </r>
  <r>
    <s v="Local"/>
    <x v="10"/>
    <s v="21_3IN"/>
    <b v="1"/>
    <n v="21"/>
    <n v="363"/>
    <n v="0"/>
    <n v="15"/>
    <n v="20"/>
    <n v="15"/>
    <n v="20"/>
    <n v="1"/>
    <b v="1"/>
    <n v="0"/>
    <n v="10"/>
    <n v="10"/>
    <n v="10"/>
    <n v="20"/>
    <n v="36.85846153846154"/>
    <n v="2"/>
    <n v="2.1502662069505947"/>
    <n v="0.97837112416252059"/>
    <n v="18.196640287524897"/>
    <n v="20.34690649447549"/>
  </r>
  <r>
    <s v="Local"/>
    <x v="10"/>
    <s v="21_3OUT"/>
    <b v="1"/>
    <n v="21"/>
    <n v="322"/>
    <n v="0"/>
    <n v="12"/>
    <n v="20"/>
    <n v="12"/>
    <n v="30"/>
    <n v="1"/>
    <b v="0"/>
    <m/>
    <m/>
    <m/>
    <m/>
    <m/>
    <n v="32.695384615384626"/>
    <n v="0"/>
    <n v="0"/>
    <n v="0"/>
    <n v="0"/>
    <n v="0"/>
  </r>
  <r>
    <s v="Local"/>
    <x v="10"/>
    <s v="21_21IN"/>
    <b v="1"/>
    <n v="21"/>
    <n v="455"/>
    <n v="60"/>
    <n v="6"/>
    <n v="12"/>
    <n v="9"/>
    <n v="25"/>
    <n v="1"/>
    <b v="1"/>
    <n v="60"/>
    <n v="6"/>
    <n v="10"/>
    <n v="9"/>
    <n v="25"/>
    <n v="46.2"/>
    <n v="0"/>
    <n v="0"/>
    <n v="0"/>
    <n v="0"/>
    <n v="0"/>
  </r>
  <r>
    <s v="Local"/>
    <x v="10"/>
    <s v="21_21OUT"/>
    <b v="1"/>
    <n v="21"/>
    <n v="421"/>
    <n v="100"/>
    <n v="6"/>
    <n v="12"/>
    <n v="9"/>
    <n v="25"/>
    <n v="1"/>
    <b v="0"/>
    <m/>
    <m/>
    <m/>
    <m/>
    <m/>
    <n v="42.747692307692311"/>
    <n v="0"/>
    <n v="0"/>
    <n v="0"/>
    <n v="0"/>
    <n v="0"/>
  </r>
  <r>
    <s v="Local"/>
    <x v="10"/>
    <s v="21_30IN"/>
    <b v="1"/>
    <n v="21"/>
    <n v="502"/>
    <n v="30"/>
    <n v="8"/>
    <n v="12"/>
    <n v="8"/>
    <n v="20"/>
    <n v="1"/>
    <b v="1"/>
    <n v="30"/>
    <n v="8"/>
    <n v="10"/>
    <n v="8"/>
    <n v="20"/>
    <n v="50.972307692307695"/>
    <n v="0"/>
    <n v="0"/>
    <n v="0"/>
    <n v="0"/>
    <n v="0"/>
  </r>
  <r>
    <s v="Local"/>
    <x v="10"/>
    <s v="21_30OUT"/>
    <b v="1"/>
    <n v="21"/>
    <n v="468"/>
    <n v="90"/>
    <n v="8"/>
    <n v="12"/>
    <n v="8"/>
    <n v="20"/>
    <n v="1"/>
    <b v="1"/>
    <n v="90"/>
    <n v="8"/>
    <n v="10"/>
    <n v="8"/>
    <n v="20"/>
    <n v="47.519999999999996"/>
    <n v="0"/>
    <n v="0"/>
    <n v="0"/>
    <n v="0"/>
    <n v="0"/>
  </r>
  <r>
    <s v="Local"/>
    <x v="10"/>
    <s v="21_30INA"/>
    <b v="1"/>
    <n v="21"/>
    <n v="353"/>
    <n v="0"/>
    <n v="40"/>
    <n v="6"/>
    <n v="6"/>
    <n v="96"/>
    <n v="1"/>
    <b v="1"/>
    <n v="0"/>
    <n v="10"/>
    <n v="6"/>
    <n v="6"/>
    <n v="96"/>
    <n v="35.843076923076922"/>
    <n v="3"/>
    <n v="3.225399310425892"/>
    <n v="1.467556686243781"/>
    <n v="27.294960431287347"/>
    <n v="30.520359741713239"/>
  </r>
  <r>
    <s v="Local"/>
    <x v="10"/>
    <s v="21_30OUTA"/>
    <b v="1"/>
    <n v="21"/>
    <n v="319"/>
    <n v="0"/>
    <n v="6"/>
    <n v="6"/>
    <n v="6"/>
    <n v="0"/>
    <n v="1"/>
    <b v="1"/>
    <n v="0"/>
    <n v="6"/>
    <n v="6"/>
    <n v="6"/>
    <n v="0"/>
    <n v="32.39076923076923"/>
    <n v="0"/>
    <n v="0"/>
    <n v="0"/>
    <n v="0"/>
    <n v="0"/>
  </r>
  <r>
    <s v="Local"/>
    <x v="10"/>
    <s v="21_30OUTB"/>
    <b v="1"/>
    <n v="21"/>
    <n v="63"/>
    <n v="0"/>
    <n v="300"/>
    <n v="500"/>
    <n v="0"/>
    <n v="0"/>
    <n v="0"/>
    <b v="0"/>
    <m/>
    <m/>
    <m/>
    <m/>
    <m/>
    <n v="6.3969230769230778"/>
    <n v="0"/>
    <n v="0"/>
    <n v="0"/>
    <n v="0"/>
    <n v="0"/>
  </r>
  <r>
    <s v="Local"/>
    <x v="10"/>
    <s v="21_31IN"/>
    <b v="1"/>
    <n v="21"/>
    <n v="739"/>
    <n v="36"/>
    <n v="12"/>
    <n v="15"/>
    <n v="12"/>
    <n v="20"/>
    <n v="1"/>
    <b v="0"/>
    <m/>
    <m/>
    <m/>
    <m/>
    <m/>
    <n v="75.036923076923074"/>
    <n v="0"/>
    <n v="0"/>
    <n v="0"/>
    <n v="0"/>
    <n v="0"/>
  </r>
  <r>
    <s v="Local"/>
    <x v="10"/>
    <s v="21_31OUT"/>
    <b v="1"/>
    <n v="21"/>
    <n v="737"/>
    <n v="90"/>
    <n v="12"/>
    <n v="15"/>
    <n v="12"/>
    <n v="20"/>
    <n v="1"/>
    <b v="1"/>
    <n v="90"/>
    <n v="10"/>
    <n v="10"/>
    <n v="10"/>
    <n v="20"/>
    <n v="74.833846153846167"/>
    <n v="2"/>
    <n v="2.1502662069505947"/>
    <n v="0.97837112416252059"/>
    <n v="18.196640287524897"/>
    <n v="20.34690649447549"/>
  </r>
  <r>
    <s v="Local"/>
    <x v="10"/>
    <s v="21_31AXIN"/>
    <b v="1"/>
    <n v="21"/>
    <n v="726"/>
    <n v="0"/>
    <n v="10"/>
    <n v="0"/>
    <n v="0"/>
    <n v="0"/>
    <n v="1"/>
    <b v="0"/>
    <m/>
    <m/>
    <m/>
    <m/>
    <m/>
    <n v="73.716923076923081"/>
    <n v="0"/>
    <n v="0"/>
    <n v="0"/>
    <n v="0"/>
    <n v="0"/>
  </r>
  <r>
    <s v="Local"/>
    <x v="10"/>
    <s v="21_31AXOUT"/>
    <b v="1"/>
    <n v="21"/>
    <n v="713"/>
    <n v="0"/>
    <n v="0"/>
    <n v="0"/>
    <n v="12"/>
    <n v="0"/>
    <n v="1"/>
    <b v="0"/>
    <m/>
    <m/>
    <m/>
    <m/>
    <m/>
    <n v="72.396923076923073"/>
    <n v="0"/>
    <n v="0"/>
    <n v="0"/>
    <n v="0"/>
    <n v="0"/>
  </r>
  <r>
    <s v="Local"/>
    <x v="10"/>
    <s v="21_31BXIN"/>
    <b v="1"/>
    <n v="21"/>
    <n v="494"/>
    <n v="0"/>
    <n v="10"/>
    <n v="0"/>
    <n v="0"/>
    <n v="0"/>
    <n v="1"/>
    <b v="0"/>
    <m/>
    <m/>
    <m/>
    <m/>
    <m/>
    <n v="50.160000000000011"/>
    <n v="0"/>
    <n v="0"/>
    <n v="0"/>
    <n v="0"/>
    <n v="0"/>
  </r>
  <r>
    <s v="Local"/>
    <x v="10"/>
    <s v="21_31BXOUT"/>
    <b v="1"/>
    <n v="21"/>
    <n v="481"/>
    <n v="0"/>
    <n v="0"/>
    <n v="0"/>
    <n v="15"/>
    <n v="0"/>
    <n v="1"/>
    <b v="0"/>
    <m/>
    <m/>
    <m/>
    <m/>
    <m/>
    <n v="48.84"/>
    <n v="0"/>
    <n v="0"/>
    <n v="0"/>
    <n v="0"/>
    <n v="0"/>
  </r>
  <r>
    <s v="Local"/>
    <x v="10"/>
    <s v="21_41IN"/>
    <b v="1"/>
    <n v="21"/>
    <n v="362"/>
    <n v="80"/>
    <n v="5"/>
    <n v="5"/>
    <n v="8"/>
    <n v="0"/>
    <n v="1"/>
    <b v="1"/>
    <n v="80"/>
    <n v="5"/>
    <n v="5"/>
    <n v="8"/>
    <n v="0"/>
    <n v="36.75692307692308"/>
    <n v="0"/>
    <n v="0"/>
    <n v="0"/>
    <n v="0"/>
    <n v="0"/>
  </r>
  <r>
    <s v="Local"/>
    <x v="10"/>
    <s v="21_41OUT"/>
    <b v="1"/>
    <n v="21"/>
    <n v="360"/>
    <n v="80"/>
    <n v="5"/>
    <n v="5"/>
    <n v="8"/>
    <n v="0"/>
    <n v="1"/>
    <b v="1"/>
    <n v="80"/>
    <n v="5"/>
    <n v="5"/>
    <n v="8"/>
    <n v="0"/>
    <n v="36.553846153846152"/>
    <n v="0"/>
    <n v="0"/>
    <n v="0"/>
    <n v="0"/>
    <n v="0"/>
  </r>
  <r>
    <s v="Local"/>
    <x v="10"/>
    <s v="21_45IN"/>
    <b v="1"/>
    <n v="21"/>
    <n v="426"/>
    <n v="90"/>
    <n v="8"/>
    <n v="10"/>
    <n v="8"/>
    <n v="20"/>
    <n v="1"/>
    <b v="1"/>
    <n v="90"/>
    <n v="8"/>
    <n v="10"/>
    <n v="8"/>
    <n v="20"/>
    <n v="43.255384615384614"/>
    <n v="0"/>
    <n v="0"/>
    <n v="0"/>
    <n v="0"/>
    <n v="0"/>
  </r>
  <r>
    <s v="Local"/>
    <x v="10"/>
    <s v="21_45OUT"/>
    <b v="1"/>
    <n v="21"/>
    <n v="396"/>
    <n v="0"/>
    <n v="8"/>
    <n v="10"/>
    <n v="8"/>
    <n v="20"/>
    <n v="1"/>
    <b v="0"/>
    <m/>
    <m/>
    <m/>
    <m/>
    <m/>
    <n v="40.209230769230764"/>
    <n v="0"/>
    <n v="0"/>
    <n v="0"/>
    <n v="0"/>
    <n v="0"/>
  </r>
  <r>
    <s v="Local"/>
    <x v="10"/>
    <s v="21_38XIN"/>
    <b v="1"/>
    <n v="21"/>
    <n v="690"/>
    <n v="0"/>
    <n v="5.5"/>
    <n v="0"/>
    <n v="0"/>
    <n v="0"/>
    <n v="1"/>
    <b v="0"/>
    <m/>
    <m/>
    <m/>
    <m/>
    <m/>
    <n v="70.061538461538476"/>
    <n v="0"/>
    <n v="0"/>
    <n v="0"/>
    <n v="0"/>
    <n v="0"/>
  </r>
  <r>
    <s v="Local"/>
    <x v="10"/>
    <s v="21_38XOUT"/>
    <b v="1"/>
    <n v="21"/>
    <n v="677"/>
    <n v="0"/>
    <n v="0"/>
    <n v="0"/>
    <n v="5.5"/>
    <n v="0"/>
    <n v="1"/>
    <b v="0"/>
    <m/>
    <m/>
    <m/>
    <m/>
    <m/>
    <n v="68.741538461538468"/>
    <n v="0"/>
    <n v="0"/>
    <n v="0"/>
    <n v="0"/>
    <n v="0"/>
  </r>
  <r>
    <s v="Local"/>
    <x v="10"/>
    <s v="21_38IN"/>
    <b v="1"/>
    <n v="21"/>
    <n v="635"/>
    <n v="15"/>
    <n v="5.5"/>
    <n v="5"/>
    <n v="5.5"/>
    <n v="15"/>
    <n v="1"/>
    <b v="1"/>
    <n v="15"/>
    <n v="5.5"/>
    <n v="5"/>
    <n v="5.5"/>
    <n v="15"/>
    <n v="64.476923076923086"/>
    <n v="0"/>
    <n v="0"/>
    <n v="0"/>
    <n v="0"/>
    <n v="0"/>
  </r>
  <r>
    <s v="Local"/>
    <x v="10"/>
    <s v="21_38OUT"/>
    <b v="1"/>
    <n v="21"/>
    <n v="637"/>
    <n v="15"/>
    <n v="5.5"/>
    <n v="5"/>
    <n v="5.5"/>
    <n v="15"/>
    <n v="1"/>
    <b v="1"/>
    <n v="15"/>
    <n v="5.5"/>
    <n v="5"/>
    <n v="5.5"/>
    <n v="15"/>
    <n v="64.680000000000007"/>
    <n v="0"/>
    <n v="0"/>
    <n v="0"/>
    <n v="0"/>
    <n v="0"/>
  </r>
  <r>
    <s v="Local"/>
    <x v="10"/>
    <s v="21_1OUT"/>
    <b v="1"/>
    <n v="21"/>
    <n v="598"/>
    <n v="90"/>
    <n v="6"/>
    <n v="5"/>
    <n v="6"/>
    <n v="15"/>
    <n v="1"/>
    <b v="1"/>
    <n v="90"/>
    <n v="6"/>
    <n v="5"/>
    <n v="6"/>
    <n v="15"/>
    <n v="60.720000000000013"/>
    <n v="0"/>
    <n v="0"/>
    <n v="0"/>
    <n v="0"/>
    <n v="0"/>
  </r>
  <r>
    <s v="Local"/>
    <x v="10"/>
    <s v="21_39OUT"/>
    <b v="0"/>
    <n v="21"/>
    <n v="170"/>
    <n v="0"/>
    <n v="80"/>
    <n v="20"/>
    <n v="20"/>
    <n v="0"/>
    <n v="1"/>
    <b v="1"/>
    <n v="0"/>
    <n v="10"/>
    <n v="10"/>
    <n v="10"/>
    <n v="0"/>
    <n v="8.6307692307692303"/>
    <n v="1"/>
    <n v="1.0751331034752973"/>
    <n v="0.48918556208126029"/>
    <n v="9.0983201437624484"/>
    <n v="10.173453247237745"/>
  </r>
  <r>
    <s v="Local"/>
    <x v="10"/>
    <s v="21_48EB1"/>
    <b v="1"/>
    <n v="21"/>
    <n v="680"/>
    <n v="0"/>
    <n v="120"/>
    <n v="0"/>
    <n v="0"/>
    <n v="25"/>
    <n v="1"/>
    <b v="0"/>
    <m/>
    <m/>
    <m/>
    <m/>
    <m/>
    <n v="69.046153846153842"/>
    <n v="0"/>
    <n v="0"/>
    <n v="0"/>
    <n v="0"/>
    <n v="0"/>
  </r>
  <r>
    <s v="Local"/>
    <x v="10"/>
    <s v="21_48WB1"/>
    <b v="1"/>
    <n v="21"/>
    <n v="680"/>
    <n v="90"/>
    <n v="48"/>
    <n v="0"/>
    <n v="120"/>
    <n v="20"/>
    <n v="1"/>
    <b v="1"/>
    <n v="90"/>
    <n v="10"/>
    <n v="0"/>
    <n v="10"/>
    <n v="20"/>
    <n v="69.046153846153842"/>
    <n v="6"/>
    <n v="6.450798620851784"/>
    <n v="2.935113372487562"/>
    <n v="54.589920862574694"/>
    <n v="61.040719483426479"/>
  </r>
  <r>
    <s v="Local"/>
    <x v="10"/>
    <s v="21_88OUT"/>
    <b v="1"/>
    <n v="21"/>
    <n v="136"/>
    <n v="0"/>
    <n v="0"/>
    <n v="0"/>
    <n v="30"/>
    <n v="0"/>
    <n v="1"/>
    <b v="0"/>
    <m/>
    <m/>
    <m/>
    <m/>
    <m/>
    <n v="13.809230769230771"/>
    <n v="0"/>
    <n v="0"/>
    <n v="0"/>
    <n v="0"/>
    <n v="0"/>
  </r>
  <r>
    <s v="Local"/>
    <x v="10"/>
    <s v="21_90"/>
    <b v="0"/>
    <n v="21"/>
    <m/>
    <n v="30"/>
    <n v="0"/>
    <n v="0"/>
    <n v="0"/>
    <n v="120"/>
    <n v="1"/>
    <b v="0"/>
    <m/>
    <m/>
    <m/>
    <m/>
    <m/>
    <n v="0"/>
    <n v="0"/>
    <n v="0"/>
    <n v="0"/>
    <n v="0"/>
    <n v="0"/>
  </r>
  <r>
    <s v="Local"/>
    <x v="10"/>
    <s v="21_5RIN"/>
    <b v="1"/>
    <n v="21"/>
    <n v="749"/>
    <n v="0"/>
    <n v="4"/>
    <n v="7.5"/>
    <n v="6"/>
    <n v="0"/>
    <n v="1"/>
    <b v="1"/>
    <n v="0"/>
    <n v="4"/>
    <n v="7.5"/>
    <n v="6"/>
    <n v="0"/>
    <n v="76.052307692307707"/>
    <n v="0"/>
    <n v="0"/>
    <n v="0"/>
    <n v="0"/>
    <n v="0"/>
  </r>
  <r>
    <s v="Local"/>
    <x v="10"/>
    <s v="21_5OUT"/>
    <b v="1"/>
    <n v="21"/>
    <n v="470"/>
    <n v="0"/>
    <n v="9"/>
    <n v="10"/>
    <n v="10"/>
    <n v="500"/>
    <n v="1"/>
    <b v="1"/>
    <n v="0"/>
    <n v="9"/>
    <n v="10"/>
    <n v="10"/>
    <n v="500"/>
    <n v="47.723076923076931"/>
    <n v="0"/>
    <n v="0"/>
    <n v="0"/>
    <n v="0"/>
    <n v="0"/>
  </r>
  <r>
    <s v="Local"/>
    <x v="10"/>
    <s v="21_5ROUT"/>
    <b v="1"/>
    <n v="21"/>
    <n v="747"/>
    <n v="0"/>
    <n v="4"/>
    <n v="7.5"/>
    <n v="6"/>
    <n v="0"/>
    <n v="1"/>
    <b v="1"/>
    <n v="0"/>
    <n v="4"/>
    <n v="7.5"/>
    <n v="6"/>
    <n v="0"/>
    <n v="75.849230769230772"/>
    <n v="0"/>
    <n v="0"/>
    <n v="0"/>
    <n v="0"/>
    <n v="0"/>
  </r>
  <r>
    <s v="Local"/>
    <x v="10"/>
    <s v="21_7OUT"/>
    <b v="1"/>
    <n v="21"/>
    <n v="861"/>
    <n v="0"/>
    <n v="7.5"/>
    <n v="11"/>
    <n v="7.5"/>
    <n v="20"/>
    <n v="1"/>
    <b v="1"/>
    <n v="0"/>
    <n v="7.5"/>
    <n v="10"/>
    <n v="7.5"/>
    <n v="20"/>
    <n v="87.424615384615393"/>
    <n v="0"/>
    <n v="0"/>
    <n v="0"/>
    <n v="0"/>
    <n v="0"/>
  </r>
  <r>
    <s v="Local"/>
    <x v="10"/>
    <s v="21_7IN"/>
    <b v="1"/>
    <n v="21"/>
    <n v="847"/>
    <n v="99.99"/>
    <n v="7.5"/>
    <n v="11"/>
    <n v="7.5"/>
    <n v="20"/>
    <n v="1"/>
    <b v="1"/>
    <n v="99.99"/>
    <n v="7.5"/>
    <n v="10"/>
    <n v="7.5"/>
    <n v="20"/>
    <n v="86.003076923076947"/>
    <n v="0"/>
    <n v="0"/>
    <n v="0"/>
    <n v="0"/>
    <n v="0"/>
  </r>
  <r>
    <s v="Local"/>
    <x v="10"/>
    <s v="21_7XIN"/>
    <b v="1"/>
    <n v="21"/>
    <n v="847"/>
    <n v="0"/>
    <n v="9"/>
    <n v="0"/>
    <n v="0"/>
    <n v="0"/>
    <n v="1"/>
    <b v="1"/>
    <n v="0"/>
    <n v="9"/>
    <n v="0"/>
    <n v="0"/>
    <n v="0"/>
    <n v="86.003076923076947"/>
    <n v="0"/>
    <n v="0"/>
    <n v="0"/>
    <n v="0"/>
    <n v="0"/>
  </r>
  <r>
    <s v="Local"/>
    <x v="10"/>
    <s v="21_7XOUT"/>
    <b v="1"/>
    <n v="21"/>
    <n v="869"/>
    <n v="0"/>
    <n v="0"/>
    <n v="0"/>
    <n v="10"/>
    <n v="0"/>
    <n v="1"/>
    <b v="0"/>
    <m/>
    <m/>
    <m/>
    <m/>
    <m/>
    <n v="88.236923076923091"/>
    <n v="0"/>
    <n v="0"/>
    <n v="0"/>
    <n v="0"/>
    <n v="0"/>
  </r>
  <r>
    <s v="Local"/>
    <x v="10"/>
    <s v="21_8IN"/>
    <b v="1"/>
    <n v="21"/>
    <n v="1140"/>
    <n v="90"/>
    <n v="6"/>
    <n v="8"/>
    <n v="7.5"/>
    <n v="15"/>
    <n v="1"/>
    <b v="1"/>
    <n v="90"/>
    <n v="6"/>
    <n v="8"/>
    <n v="7.5"/>
    <n v="15"/>
    <n v="115.75384615384615"/>
    <n v="0"/>
    <n v="0"/>
    <n v="0"/>
    <n v="0"/>
    <n v="0"/>
  </r>
  <r>
    <s v="Local"/>
    <x v="10"/>
    <s v="21_8OUT"/>
    <b v="1"/>
    <n v="21"/>
    <n v="1112"/>
    <n v="90"/>
    <n v="7.5"/>
    <n v="8"/>
    <n v="7"/>
    <n v="15"/>
    <n v="1"/>
    <b v="1"/>
    <n v="90"/>
    <n v="7.5"/>
    <n v="8"/>
    <n v="7"/>
    <n v="15"/>
    <n v="112.91076923076922"/>
    <n v="0"/>
    <n v="0"/>
    <n v="0"/>
    <n v="0"/>
    <n v="0"/>
  </r>
  <r>
    <s v="Local"/>
    <x v="10"/>
    <s v="21_8AXIN"/>
    <b v="1"/>
    <n v="21"/>
    <n v="793"/>
    <n v="0"/>
    <n v="6"/>
    <n v="50"/>
    <n v="0"/>
    <n v="0"/>
    <n v="1"/>
    <b v="1"/>
    <n v="0"/>
    <n v="6"/>
    <n v="10"/>
    <n v="0"/>
    <n v="0"/>
    <n v="80.52000000000001"/>
    <n v="0"/>
    <n v="0"/>
    <n v="0"/>
    <n v="0"/>
    <n v="0"/>
  </r>
  <r>
    <s v="Local"/>
    <x v="10"/>
    <s v="21_8AXOUT"/>
    <b v="1"/>
    <n v="21"/>
    <n v="800"/>
    <n v="0"/>
    <n v="0"/>
    <n v="0"/>
    <n v="7"/>
    <n v="0"/>
    <n v="1"/>
    <b v="1"/>
    <n v="0"/>
    <n v="0"/>
    <n v="0"/>
    <n v="7"/>
    <n v="0"/>
    <n v="81.230769230769241"/>
    <n v="0"/>
    <n v="0"/>
    <n v="0"/>
    <n v="0"/>
    <n v="0"/>
  </r>
  <r>
    <s v="Local"/>
    <x v="10"/>
    <s v="21_8BXIN"/>
    <b v="1"/>
    <n v="21"/>
    <n v="1201"/>
    <n v="15"/>
    <n v="10"/>
    <n v="15"/>
    <n v="10"/>
    <n v="15"/>
    <n v="1"/>
    <b v="1"/>
    <n v="15"/>
    <n v="10"/>
    <n v="10"/>
    <n v="10"/>
    <n v="15"/>
    <n v="121.94769230769231"/>
    <n v="0"/>
    <n v="0"/>
    <n v="0"/>
    <n v="0"/>
    <n v="0"/>
  </r>
  <r>
    <s v="Local"/>
    <x v="10"/>
    <s v="21_8BXOUT"/>
    <b v="1"/>
    <n v="21"/>
    <n v="1112"/>
    <n v="15"/>
    <n v="10"/>
    <n v="15"/>
    <n v="10"/>
    <n v="15"/>
    <n v="1"/>
    <b v="1"/>
    <n v="15"/>
    <n v="10"/>
    <n v="10"/>
    <n v="10"/>
    <n v="15"/>
    <n v="112.91076923076922"/>
    <n v="0"/>
    <n v="0"/>
    <n v="0"/>
    <n v="0"/>
    <n v="0"/>
  </r>
  <r>
    <s v="Local"/>
    <x v="10"/>
    <s v="21_9RAPID"/>
    <b v="0"/>
    <n v="21"/>
    <n v="1768"/>
    <n v="0"/>
    <n v="8"/>
    <n v="8"/>
    <n v="8"/>
    <n v="0"/>
    <n v="1"/>
    <b v="1"/>
    <n v="0"/>
    <n v="8"/>
    <n v="8"/>
    <n v="8"/>
    <n v="0"/>
    <n v="89.76"/>
    <n v="0"/>
    <n v="0"/>
    <n v="0"/>
    <n v="0"/>
    <n v="0"/>
  </r>
  <r>
    <s v="Local"/>
    <x v="10"/>
    <s v="21_14INC"/>
    <b v="1"/>
    <n v="21"/>
    <m/>
    <n v="100"/>
    <n v="0"/>
    <n v="0"/>
    <n v="0"/>
    <n v="36"/>
    <n v="1"/>
    <b v="0"/>
    <m/>
    <m/>
    <m/>
    <m/>
    <m/>
    <n v="0"/>
    <n v="0"/>
    <n v="0"/>
    <n v="0"/>
    <n v="0"/>
    <n v="0"/>
  </r>
  <r>
    <s v="Local"/>
    <x v="10"/>
    <s v="21_14OUTB"/>
    <b v="1"/>
    <n v="21"/>
    <n v="109"/>
    <n v="90"/>
    <n v="0"/>
    <n v="500"/>
    <n v="240"/>
    <n v="80"/>
    <n v="1"/>
    <b v="0"/>
    <m/>
    <m/>
    <m/>
    <m/>
    <m/>
    <n v="11.06769230769231"/>
    <n v="0"/>
    <n v="0"/>
    <n v="0"/>
    <n v="0"/>
    <n v="0"/>
  </r>
  <r>
    <s v="Local"/>
    <x v="10"/>
    <s v="21_14RIN"/>
    <b v="1"/>
    <n v="21"/>
    <n v="798"/>
    <n v="0"/>
    <n v="7"/>
    <n v="9"/>
    <n v="7"/>
    <n v="15"/>
    <n v="1"/>
    <b v="1"/>
    <n v="0"/>
    <n v="7"/>
    <n v="9"/>
    <n v="7"/>
    <n v="15"/>
    <n v="81.02769230769232"/>
    <n v="0"/>
    <n v="0"/>
    <n v="0"/>
    <n v="0"/>
    <n v="0"/>
  </r>
  <r>
    <s v="Local"/>
    <x v="10"/>
    <s v="21_14ROUT"/>
    <b v="1"/>
    <n v="21"/>
    <n v="798"/>
    <n v="0"/>
    <n v="7"/>
    <n v="9"/>
    <n v="7"/>
    <n v="15"/>
    <n v="1"/>
    <b v="1"/>
    <n v="0"/>
    <n v="7"/>
    <n v="9"/>
    <n v="7"/>
    <n v="15"/>
    <n v="81.02769230769232"/>
    <n v="0"/>
    <n v="0"/>
    <n v="0"/>
    <n v="0"/>
    <n v="0"/>
  </r>
  <r>
    <s v="Local"/>
    <x v="10"/>
    <s v="21_25EB"/>
    <b v="1"/>
    <n v="21"/>
    <n v="974"/>
    <n v="30"/>
    <n v="7.5"/>
    <n v="10"/>
    <n v="5"/>
    <n v="15"/>
    <n v="1"/>
    <b v="1"/>
    <n v="30"/>
    <n v="7.5"/>
    <n v="10"/>
    <n v="5"/>
    <n v="15"/>
    <n v="98.898461538461547"/>
    <n v="0"/>
    <n v="0"/>
    <n v="0"/>
    <n v="0"/>
    <n v="0"/>
  </r>
  <r>
    <s v="Local"/>
    <x v="10"/>
    <s v="21_25WB"/>
    <b v="1"/>
    <n v="21"/>
    <n v="964"/>
    <n v="30"/>
    <n v="7.5"/>
    <n v="10"/>
    <n v="5"/>
    <n v="15"/>
    <n v="0"/>
    <b v="1"/>
    <n v="30"/>
    <n v="7.5"/>
    <n v="10"/>
    <n v="5"/>
    <n v="15"/>
    <n v="97.883076923076928"/>
    <n v="0"/>
    <n v="0"/>
    <n v="0"/>
    <n v="0"/>
    <n v="0"/>
  </r>
  <r>
    <s v="Local"/>
    <x v="10"/>
    <s v="21_28RN"/>
    <b v="1"/>
    <n v="21"/>
    <n v="1573"/>
    <n v="10"/>
    <n v="5"/>
    <n v="10"/>
    <n v="5"/>
    <n v="15"/>
    <n v="1"/>
    <b v="1"/>
    <n v="10"/>
    <n v="5"/>
    <n v="10"/>
    <n v="5"/>
    <n v="15"/>
    <n v="159.72"/>
    <n v="0"/>
    <n v="0"/>
    <n v="0"/>
    <n v="0"/>
    <n v="0"/>
  </r>
  <r>
    <s v="Local"/>
    <x v="10"/>
    <s v="21_28RS"/>
    <b v="1"/>
    <n v="21"/>
    <n v="1573"/>
    <n v="10"/>
    <n v="5"/>
    <n v="10"/>
    <n v="5"/>
    <n v="15"/>
    <n v="0"/>
    <b v="1"/>
    <n v="10"/>
    <n v="5"/>
    <n v="10"/>
    <n v="5"/>
    <n v="15"/>
    <n v="159.72"/>
    <n v="0"/>
    <n v="0"/>
    <n v="0"/>
    <n v="0"/>
    <n v="0"/>
  </r>
  <r>
    <s v="Local"/>
    <x v="10"/>
    <s v="21_30INB"/>
    <b v="1"/>
    <n v="21"/>
    <m/>
    <n v="0"/>
    <n v="0"/>
    <n v="0"/>
    <n v="0"/>
    <n v="120"/>
    <n v="1"/>
    <b v="0"/>
    <m/>
    <m/>
    <m/>
    <m/>
    <m/>
    <n v="0"/>
    <n v="0"/>
    <n v="0"/>
    <n v="0"/>
    <n v="0"/>
    <n v="0"/>
  </r>
  <r>
    <s v="Local"/>
    <x v="10"/>
    <s v="21_38RIN"/>
    <b v="1"/>
    <n v="21"/>
    <n v="689"/>
    <n v="0"/>
    <n v="6"/>
    <n v="5.5"/>
    <n v="6"/>
    <n v="0"/>
    <n v="1"/>
    <b v="1"/>
    <n v="0"/>
    <n v="6"/>
    <n v="5.5"/>
    <n v="6"/>
    <n v="0"/>
    <n v="69.960000000000008"/>
    <n v="0"/>
    <n v="0"/>
    <n v="0"/>
    <n v="0"/>
    <n v="0"/>
  </r>
  <r>
    <s v="Local"/>
    <x v="10"/>
    <s v="21_38ROUT"/>
    <b v="1"/>
    <n v="21"/>
    <n v="691"/>
    <n v="0"/>
    <n v="6"/>
    <n v="5.5"/>
    <n v="6"/>
    <n v="0"/>
    <n v="1"/>
    <b v="1"/>
    <n v="0"/>
    <n v="6"/>
    <n v="5.5"/>
    <n v="6"/>
    <n v="0"/>
    <n v="70.163076923076929"/>
    <n v="0"/>
    <n v="0"/>
    <n v="0"/>
    <n v="0"/>
    <n v="0"/>
  </r>
  <r>
    <s v="Local"/>
    <x v="10"/>
    <s v="21_55"/>
    <b v="0"/>
    <n v="21"/>
    <n v="420"/>
    <n v="0"/>
    <n v="15"/>
    <n v="15"/>
    <n v="15"/>
    <n v="20"/>
    <n v="1"/>
    <b v="0"/>
    <m/>
    <m/>
    <m/>
    <m/>
    <m/>
    <n v="21.323076923076929"/>
    <n v="0"/>
    <n v="0"/>
    <n v="0"/>
    <n v="0"/>
    <n v="0"/>
  </r>
  <r>
    <s v="Local"/>
    <x v="10"/>
    <s v="21_5INA"/>
    <b v="1"/>
    <n v="21"/>
    <m/>
    <n v="0"/>
    <n v="0"/>
    <n v="0"/>
    <n v="0"/>
    <n v="8.5"/>
    <n v="1"/>
    <b v="0"/>
    <m/>
    <m/>
    <m/>
    <m/>
    <m/>
    <n v="0"/>
    <n v="0"/>
    <n v="0"/>
    <n v="0"/>
    <n v="0"/>
    <n v="0"/>
  </r>
  <r>
    <s v="Local"/>
    <x v="10"/>
    <s v="21_5IN"/>
    <b v="1"/>
    <n v="21"/>
    <n v="472"/>
    <n v="0"/>
    <n v="9"/>
    <n v="10"/>
    <n v="10"/>
    <n v="0"/>
    <n v="1"/>
    <b v="1"/>
    <n v="0"/>
    <n v="9"/>
    <n v="10"/>
    <n v="10"/>
    <n v="0"/>
    <n v="47.926153846153845"/>
    <n v="0"/>
    <n v="0"/>
    <n v="0"/>
    <n v="0"/>
    <n v="0"/>
  </r>
  <r>
    <s v="Local"/>
    <x v="10"/>
    <s v="21_1INA"/>
    <b v="1"/>
    <n v="21"/>
    <n v="293"/>
    <n v="0"/>
    <n v="6"/>
    <n v="0"/>
    <n v="6"/>
    <n v="0"/>
    <n v="1"/>
    <b v="1"/>
    <n v="0"/>
    <n v="6"/>
    <n v="0"/>
    <n v="6"/>
    <n v="0"/>
    <n v="29.750769230769233"/>
    <n v="0"/>
    <n v="0"/>
    <n v="0"/>
    <n v="0"/>
    <n v="0"/>
  </r>
  <r>
    <s v="Local"/>
    <x v="10"/>
    <s v="21_1OUTA"/>
    <b v="1"/>
    <n v="21"/>
    <n v="294"/>
    <n v="0"/>
    <n v="6"/>
    <n v="0"/>
    <n v="6"/>
    <n v="0"/>
    <n v="1"/>
    <b v="1"/>
    <n v="0"/>
    <n v="6"/>
    <n v="0"/>
    <n v="6"/>
    <n v="0"/>
    <n v="29.852307692307694"/>
    <n v="0"/>
    <n v="0"/>
    <n v="0"/>
    <n v="0"/>
    <n v="0"/>
  </r>
  <r>
    <s v="Local"/>
    <x v="10"/>
    <s v="21_1INB"/>
    <b v="1"/>
    <n v="21"/>
    <m/>
    <n v="0"/>
    <n v="0"/>
    <n v="0"/>
    <n v="0"/>
    <n v="20"/>
    <n v="1"/>
    <b v="0"/>
    <m/>
    <m/>
    <m/>
    <m/>
    <m/>
    <n v="0"/>
    <n v="0"/>
    <n v="0"/>
    <n v="0"/>
    <n v="0"/>
    <n v="0"/>
  </r>
  <r>
    <s v="Local"/>
    <x v="10"/>
    <s v="21_1OUTB"/>
    <b v="1"/>
    <n v="21"/>
    <n v="304"/>
    <n v="25"/>
    <n v="20"/>
    <n v="0"/>
    <n v="0"/>
    <n v="0"/>
    <n v="1"/>
    <b v="0"/>
    <m/>
    <m/>
    <m/>
    <m/>
    <m/>
    <n v="30.867692307692312"/>
    <n v="0"/>
    <n v="0"/>
    <n v="0"/>
    <n v="0"/>
    <n v="0"/>
  </r>
  <r>
    <s v="Local"/>
    <x v="10"/>
    <s v="21_2INA"/>
    <b v="1"/>
    <n v="21"/>
    <n v="325"/>
    <n v="0"/>
    <n v="48"/>
    <n v="0"/>
    <n v="40"/>
    <n v="0"/>
    <n v="1"/>
    <b v="1"/>
    <n v="0"/>
    <n v="10"/>
    <n v="0"/>
    <n v="10"/>
    <n v="0"/>
    <n v="33"/>
    <n v="3"/>
    <n v="3.225399310425892"/>
    <n v="1.467556686243781"/>
    <n v="27.294960431287347"/>
    <n v="30.520359741713239"/>
  </r>
  <r>
    <s v="Local"/>
    <x v="10"/>
    <s v="21_2OUTA"/>
    <b v="1"/>
    <n v="21"/>
    <n v="327"/>
    <n v="0"/>
    <n v="30"/>
    <n v="0"/>
    <n v="20"/>
    <n v="500"/>
    <n v="1"/>
    <b v="0"/>
    <m/>
    <m/>
    <m/>
    <m/>
    <m/>
    <n v="33.203076923076928"/>
    <n v="0"/>
    <n v="0"/>
    <n v="0"/>
    <n v="0"/>
    <n v="0"/>
  </r>
  <r>
    <s v="Local"/>
    <x v="10"/>
    <s v="21_2INB"/>
    <b v="1"/>
    <n v="21"/>
    <n v="340"/>
    <n v="0"/>
    <n v="60"/>
    <n v="0"/>
    <n v="34"/>
    <n v="0"/>
    <n v="1"/>
    <b v="0"/>
    <m/>
    <m/>
    <m/>
    <m/>
    <m/>
    <n v="34.523076923076921"/>
    <n v="0"/>
    <n v="0"/>
    <n v="0"/>
    <n v="0"/>
    <n v="0"/>
  </r>
  <r>
    <s v="Local"/>
    <x v="10"/>
    <s v="21_5INB"/>
    <b v="1"/>
    <n v="21"/>
    <n v="487"/>
    <n v="90"/>
    <n v="120"/>
    <n v="60"/>
    <n v="120"/>
    <n v="17"/>
    <n v="1"/>
    <b v="0"/>
    <m/>
    <m/>
    <m/>
    <m/>
    <m/>
    <n v="49.449230769230773"/>
    <n v="0"/>
    <n v="0"/>
    <n v="0"/>
    <n v="0"/>
    <n v="0"/>
  </r>
  <r>
    <s v="Local"/>
    <x v="10"/>
    <s v="21_5INC"/>
    <b v="1"/>
    <n v="21"/>
    <m/>
    <n v="45"/>
    <n v="0"/>
    <n v="0"/>
    <n v="0"/>
    <n v="96"/>
    <n v="0"/>
    <b v="0"/>
    <m/>
    <m/>
    <m/>
    <m/>
    <m/>
    <n v="0"/>
    <n v="0"/>
    <n v="0"/>
    <n v="0"/>
    <n v="0"/>
    <n v="0"/>
  </r>
  <r>
    <s v="Local"/>
    <x v="10"/>
    <s v="21_5OUTA"/>
    <b v="1"/>
    <n v="21"/>
    <m/>
    <n v="0"/>
    <n v="0"/>
    <n v="0"/>
    <n v="0"/>
    <n v="8.5"/>
    <n v="1"/>
    <b v="0"/>
    <m/>
    <m/>
    <m/>
    <m/>
    <m/>
    <n v="0"/>
    <n v="0"/>
    <n v="0"/>
    <n v="0"/>
    <n v="0"/>
    <n v="0"/>
  </r>
  <r>
    <s v="Local"/>
    <x v="10"/>
    <s v="21_5OUTB"/>
    <b v="1"/>
    <n v="21"/>
    <n v="487"/>
    <n v="36"/>
    <n v="12"/>
    <n v="500"/>
    <n v="120"/>
    <n v="240"/>
    <n v="0"/>
    <b v="0"/>
    <m/>
    <m/>
    <m/>
    <m/>
    <m/>
    <n v="49.449230769230773"/>
    <n v="0"/>
    <n v="0"/>
    <n v="0"/>
    <n v="0"/>
    <n v="0"/>
  </r>
  <r>
    <s v="Local"/>
    <x v="10"/>
    <s v="21_5OUTC"/>
    <b v="1"/>
    <n v="21"/>
    <m/>
    <n v="36"/>
    <n v="0"/>
    <n v="0"/>
    <n v="0"/>
    <n v="160"/>
    <n v="0"/>
    <b v="0"/>
    <m/>
    <m/>
    <m/>
    <m/>
    <m/>
    <n v="0"/>
    <n v="0"/>
    <n v="0"/>
    <n v="0"/>
    <n v="0"/>
    <n v="0"/>
  </r>
  <r>
    <s v="Local"/>
    <x v="10"/>
    <s v="21_14ROUTA"/>
    <b v="1"/>
    <n v="21"/>
    <n v="285"/>
    <n v="0"/>
    <n v="40"/>
    <n v="0"/>
    <n v="0"/>
    <n v="0"/>
    <n v="1"/>
    <b v="0"/>
    <m/>
    <m/>
    <m/>
    <m/>
    <m/>
    <n v="28.938461538461539"/>
    <n v="0"/>
    <n v="0"/>
    <n v="0"/>
    <n v="0"/>
    <n v="0"/>
  </r>
  <r>
    <s v="Local"/>
    <x v="10"/>
    <s v="21_22INA"/>
    <b v="1"/>
    <n v="21"/>
    <n v="141"/>
    <n v="30"/>
    <n v="40"/>
    <n v="100"/>
    <n v="0"/>
    <n v="160"/>
    <n v="1"/>
    <b v="0"/>
    <m/>
    <m/>
    <m/>
    <m/>
    <m/>
    <n v="14.316923076923077"/>
    <n v="0"/>
    <n v="0"/>
    <n v="0"/>
    <n v="0"/>
    <n v="0"/>
  </r>
  <r>
    <s v="Local"/>
    <x v="10"/>
    <s v="21_27INA"/>
    <b v="1"/>
    <n v="21"/>
    <n v="157"/>
    <n v="90"/>
    <n v="80"/>
    <n v="0"/>
    <n v="0"/>
    <n v="0"/>
    <n v="1"/>
    <b v="0"/>
    <m/>
    <m/>
    <m/>
    <m/>
    <m/>
    <n v="15.941538461538464"/>
    <n v="0"/>
    <n v="0"/>
    <n v="0"/>
    <n v="0"/>
    <n v="0"/>
  </r>
  <r>
    <s v="Local"/>
    <x v="10"/>
    <s v="21_30INC"/>
    <b v="1"/>
    <n v="21"/>
    <n v="66"/>
    <n v="0"/>
    <n v="22"/>
    <n v="38"/>
    <n v="0"/>
    <n v="0"/>
    <n v="1"/>
    <b v="0"/>
    <m/>
    <m/>
    <m/>
    <m/>
    <m/>
    <n v="6.7015384615384619"/>
    <n v="0"/>
    <n v="0"/>
    <n v="0"/>
    <n v="0"/>
    <n v="0"/>
  </r>
  <r>
    <s v="Local"/>
    <x v="10"/>
    <s v="21_30OUTC"/>
    <b v="1"/>
    <n v="21"/>
    <m/>
    <n v="20"/>
    <n v="0"/>
    <n v="0"/>
    <n v="0"/>
    <n v="0"/>
    <n v="1"/>
    <b v="0"/>
    <m/>
    <m/>
    <m/>
    <m/>
    <m/>
    <n v="0"/>
    <n v="0"/>
    <n v="0"/>
    <n v="0"/>
    <n v="0"/>
    <n v="0"/>
  </r>
  <r>
    <s v="Local"/>
    <x v="10"/>
    <s v="21_31INA"/>
    <b v="1"/>
    <n v="21"/>
    <n v="608"/>
    <n v="0"/>
    <n v="0"/>
    <n v="500"/>
    <n v="120"/>
    <n v="50"/>
    <n v="1"/>
    <b v="0"/>
    <m/>
    <m/>
    <m/>
    <m/>
    <m/>
    <n v="61.735384615384625"/>
    <n v="0"/>
    <n v="0"/>
    <n v="0"/>
    <n v="0"/>
    <n v="0"/>
  </r>
  <r>
    <s v="Local"/>
    <x v="10"/>
    <s v="21_31OUTA"/>
    <b v="1"/>
    <n v="21"/>
    <n v="606"/>
    <n v="25"/>
    <n v="60"/>
    <n v="500"/>
    <n v="120"/>
    <n v="0"/>
    <n v="1"/>
    <b v="1"/>
    <n v="25"/>
    <n v="10"/>
    <n v="10"/>
    <n v="10"/>
    <n v="0"/>
    <n v="61.53230769230769"/>
    <n v="6"/>
    <n v="6.450798620851784"/>
    <n v="2.935113372487562"/>
    <n v="54.589920862574694"/>
    <n v="61.040719483426479"/>
  </r>
  <r>
    <s v="Local"/>
    <x v="10"/>
    <s v="21_44EVE"/>
    <b v="0"/>
    <n v="21"/>
    <n v="928"/>
    <n v="30"/>
    <n v="12"/>
    <n v="12"/>
    <n v="6"/>
    <n v="20"/>
    <n v="1"/>
    <b v="0"/>
    <m/>
    <m/>
    <m/>
    <m/>
    <m/>
    <n v="47.113846153846154"/>
    <n v="0"/>
    <n v="0"/>
    <n v="0"/>
    <n v="0"/>
    <n v="0"/>
  </r>
  <r>
    <s v="Local"/>
    <x v="10"/>
    <s v="21_48EB2"/>
    <b v="1"/>
    <n v="21"/>
    <n v="414"/>
    <n v="30"/>
    <n v="240"/>
    <n v="60"/>
    <n v="0"/>
    <n v="0"/>
    <n v="1"/>
    <b v="1"/>
    <n v="30"/>
    <n v="10"/>
    <n v="10"/>
    <n v="0"/>
    <n v="0"/>
    <n v="42.036923076923081"/>
    <n v="5"/>
    <n v="5.3756655173764862"/>
    <n v="2.4459278104063018"/>
    <n v="45.491600718812244"/>
    <n v="50.867266236188726"/>
  </r>
  <r>
    <s v="Local"/>
    <x v="10"/>
    <s v="21_48WB2"/>
    <b v="1"/>
    <n v="21"/>
    <m/>
    <n v="30"/>
    <n v="0"/>
    <n v="0"/>
    <n v="0"/>
    <n v="80"/>
    <n v="1"/>
    <b v="0"/>
    <m/>
    <m/>
    <m/>
    <m/>
    <m/>
    <n v="0"/>
    <n v="0"/>
    <n v="0"/>
    <n v="0"/>
    <n v="0"/>
    <n v="0"/>
  </r>
  <r>
    <s v="Local"/>
    <x v="10"/>
    <s v="21_49NB"/>
    <b v="1"/>
    <n v="21"/>
    <n v="712"/>
    <n v="60"/>
    <n v="8"/>
    <n v="9"/>
    <n v="8"/>
    <n v="20"/>
    <n v="1"/>
    <b v="1"/>
    <n v="60"/>
    <n v="8"/>
    <n v="9"/>
    <n v="8"/>
    <n v="20"/>
    <n v="72.29538461538462"/>
    <n v="0"/>
    <n v="0"/>
    <n v="0"/>
    <n v="0"/>
    <n v="0"/>
  </r>
  <r>
    <s v="Local"/>
    <x v="10"/>
    <s v="21_49SB"/>
    <b v="1"/>
    <n v="21"/>
    <n v="712"/>
    <n v="100"/>
    <n v="8"/>
    <n v="9"/>
    <n v="8"/>
    <n v="15"/>
    <n v="0"/>
    <b v="1"/>
    <n v="100"/>
    <n v="8"/>
    <n v="9"/>
    <n v="8"/>
    <n v="15"/>
    <n v="72.29538461538462"/>
    <n v="0"/>
    <n v="0"/>
    <n v="0"/>
    <n v="0"/>
    <n v="0"/>
  </r>
  <r>
    <s v="Local"/>
    <x v="10"/>
    <s v="21_57IN"/>
    <b v="1"/>
    <n v="21"/>
    <n v="903"/>
    <n v="0"/>
    <n v="20"/>
    <n v="20"/>
    <n v="20"/>
    <n v="20"/>
    <n v="1"/>
    <b v="0"/>
    <m/>
    <m/>
    <m/>
    <m/>
    <m/>
    <n v="91.689230769230775"/>
    <n v="0"/>
    <n v="0"/>
    <n v="0"/>
    <n v="0"/>
    <n v="0"/>
  </r>
  <r>
    <s v="Local"/>
    <x v="10"/>
    <s v="21_57OUT"/>
    <b v="1"/>
    <n v="21"/>
    <n v="903"/>
    <n v="90"/>
    <n v="20"/>
    <n v="20"/>
    <n v="20"/>
    <n v="20"/>
    <n v="1"/>
    <b v="0"/>
    <m/>
    <m/>
    <m/>
    <m/>
    <m/>
    <n v="91.689230769230775"/>
    <n v="0"/>
    <n v="0"/>
    <n v="0"/>
    <n v="0"/>
    <n v="0"/>
  </r>
  <r>
    <s v="Local"/>
    <x v="10"/>
    <s v="21_83XI"/>
    <b v="1"/>
    <n v="21"/>
    <n v="164"/>
    <n v="0"/>
    <n v="22"/>
    <n v="150"/>
    <n v="27"/>
    <n v="160"/>
    <n v="1"/>
    <b v="1"/>
    <n v="0"/>
    <n v="10"/>
    <n v="10"/>
    <n v="10"/>
    <n v="160"/>
    <n v="16.652307692307694"/>
    <n v="1"/>
    <n v="1.0751331034752973"/>
    <n v="0.48918556208126029"/>
    <n v="9.0983201437624484"/>
    <n v="10.173453247237745"/>
  </r>
  <r>
    <s v="Local"/>
    <x v="10"/>
    <s v="21_83XO"/>
    <b v="1"/>
    <n v="21"/>
    <n v="165"/>
    <n v="0"/>
    <n v="22"/>
    <n v="150"/>
    <n v="27"/>
    <n v="160"/>
    <n v="0"/>
    <b v="1"/>
    <n v="0"/>
    <n v="10"/>
    <n v="10"/>
    <n v="10"/>
    <n v="160"/>
    <n v="16.753846153846155"/>
    <n v="0"/>
    <n v="0"/>
    <n v="0"/>
    <n v="0"/>
    <n v="0"/>
  </r>
  <r>
    <s v="Local"/>
    <x v="10"/>
    <s v="21_91I"/>
    <b v="1"/>
    <n v="21"/>
    <m/>
    <n v="60"/>
    <n v="0"/>
    <n v="0"/>
    <n v="0"/>
    <n v="80"/>
    <n v="1"/>
    <b v="0"/>
    <m/>
    <m/>
    <m/>
    <m/>
    <m/>
    <n v="0"/>
    <n v="0"/>
    <n v="0"/>
    <n v="0"/>
    <n v="0"/>
    <n v="0"/>
  </r>
  <r>
    <s v="Local"/>
    <x v="10"/>
    <s v="21_91O"/>
    <b v="1"/>
    <n v="21"/>
    <m/>
    <n v="30"/>
    <n v="0"/>
    <n v="0"/>
    <n v="0"/>
    <n v="96"/>
    <n v="0"/>
    <b v="0"/>
    <m/>
    <m/>
    <m/>
    <m/>
    <m/>
    <n v="0"/>
    <n v="0"/>
    <n v="0"/>
    <n v="0"/>
    <n v="0"/>
    <n v="0"/>
  </r>
  <r>
    <s v="Local"/>
    <x v="10"/>
    <s v="21_NXIN"/>
    <b v="1"/>
    <n v="21"/>
    <n v="781"/>
    <n v="0"/>
    <n v="8"/>
    <n v="0"/>
    <n v="0"/>
    <n v="0"/>
    <n v="1"/>
    <b v="1"/>
    <n v="0"/>
    <n v="8"/>
    <n v="0"/>
    <n v="0"/>
    <n v="0"/>
    <n v="79.30153846153847"/>
    <n v="0"/>
    <n v="0"/>
    <n v="0"/>
    <n v="0"/>
    <n v="0"/>
  </r>
  <r>
    <s v="Local"/>
    <x v="10"/>
    <s v="21_NXOUT"/>
    <b v="1"/>
    <n v="21"/>
    <n v="781"/>
    <n v="0"/>
    <n v="0"/>
    <n v="0"/>
    <n v="10"/>
    <n v="0"/>
    <n v="1"/>
    <b v="0"/>
    <m/>
    <m/>
    <m/>
    <m/>
    <m/>
    <n v="79.30153846153847"/>
    <n v="0"/>
    <n v="0"/>
    <n v="0"/>
    <n v="0"/>
    <n v="0"/>
  </r>
  <r>
    <s v="Local"/>
    <x v="10"/>
    <s v="21_KOWLIN"/>
    <b v="1"/>
    <n v="21"/>
    <n v="928"/>
    <n v="100"/>
    <n v="300"/>
    <n v="0"/>
    <n v="0"/>
    <n v="500"/>
    <n v="1"/>
    <b v="1"/>
    <n v="100"/>
    <n v="10"/>
    <n v="0"/>
    <n v="0"/>
    <n v="500"/>
    <n v="94.227692307692308"/>
    <n v="10"/>
    <n v="10.751331034752972"/>
    <n v="4.8918556208126036"/>
    <n v="90.983201437624487"/>
    <n v="101.73453247237745"/>
  </r>
  <r>
    <s v="Local"/>
    <x v="10"/>
    <s v="21_KOWLOUT"/>
    <b v="1"/>
    <n v="21"/>
    <m/>
    <n v="100"/>
    <n v="0"/>
    <n v="0"/>
    <n v="0"/>
    <n v="0"/>
    <n v="1"/>
    <b v="0"/>
    <m/>
    <m/>
    <m/>
    <m/>
    <m/>
    <n v="0"/>
    <n v="0"/>
    <n v="0"/>
    <n v="0"/>
    <n v="0"/>
    <n v="0"/>
  </r>
  <r>
    <s v="Local"/>
    <x v="10"/>
    <s v="21_LOWLIN"/>
    <b v="1"/>
    <n v="21"/>
    <m/>
    <n v="45"/>
    <n v="0"/>
    <n v="0"/>
    <n v="0"/>
    <n v="120"/>
    <n v="1"/>
    <b v="0"/>
    <m/>
    <m/>
    <m/>
    <m/>
    <m/>
    <n v="0"/>
    <n v="0"/>
    <n v="0"/>
    <n v="0"/>
    <n v="0"/>
    <n v="0"/>
  </r>
  <r>
    <s v="Local"/>
    <x v="10"/>
    <s v="21_LOWLOUT"/>
    <b v="1"/>
    <n v="21"/>
    <m/>
    <n v="45"/>
    <n v="0"/>
    <n v="0"/>
    <n v="0"/>
    <n v="120"/>
    <n v="1"/>
    <b v="0"/>
    <m/>
    <m/>
    <m/>
    <m/>
    <m/>
    <n v="0"/>
    <n v="0"/>
    <n v="0"/>
    <n v="0"/>
    <n v="0"/>
    <n v="0"/>
  </r>
  <r>
    <s v="Local"/>
    <x v="10"/>
    <s v="21_NOWLIN"/>
    <b v="1"/>
    <n v="21"/>
    <m/>
    <n v="45"/>
    <n v="0"/>
    <n v="0"/>
    <n v="0"/>
    <n v="96"/>
    <n v="1"/>
    <b v="0"/>
    <m/>
    <m/>
    <m/>
    <m/>
    <m/>
    <n v="0"/>
    <n v="0"/>
    <n v="0"/>
    <n v="0"/>
    <n v="0"/>
    <n v="0"/>
  </r>
  <r>
    <s v="Local"/>
    <x v="10"/>
    <s v="21_NOWLOUT"/>
    <b v="1"/>
    <n v="21"/>
    <m/>
    <n v="60"/>
    <n v="0"/>
    <n v="0"/>
    <n v="0"/>
    <n v="96"/>
    <n v="1"/>
    <b v="0"/>
    <m/>
    <m/>
    <m/>
    <m/>
    <m/>
    <n v="0"/>
    <n v="0"/>
    <n v="0"/>
    <n v="0"/>
    <n v="0"/>
    <n v="0"/>
  </r>
  <r>
    <s v="Local"/>
    <x v="10"/>
    <s v="21_49RNB"/>
    <b v="1"/>
    <n v="21"/>
    <n v="712"/>
    <n v="0"/>
    <n v="7"/>
    <n v="9"/>
    <n v="7"/>
    <n v="12"/>
    <n v="1"/>
    <b v="1"/>
    <n v="0"/>
    <n v="7"/>
    <n v="9"/>
    <n v="7"/>
    <n v="12"/>
    <n v="72.29538461538462"/>
    <n v="0"/>
    <n v="0"/>
    <n v="0"/>
    <n v="0"/>
    <n v="0"/>
  </r>
  <r>
    <s v="Local"/>
    <x v="10"/>
    <s v="21_49RSB"/>
    <b v="1"/>
    <n v="21"/>
    <n v="712"/>
    <n v="0"/>
    <n v="7"/>
    <n v="9"/>
    <n v="7"/>
    <n v="12"/>
    <n v="0"/>
    <b v="1"/>
    <n v="0"/>
    <n v="7"/>
    <n v="9"/>
    <n v="7"/>
    <n v="12"/>
    <n v="72.29538461538462"/>
    <n v="0"/>
    <n v="0"/>
    <n v="0"/>
    <n v="0"/>
    <n v="0"/>
  </r>
  <r>
    <s v="Local"/>
    <x v="10"/>
    <s v="21_38RSHIN"/>
    <b v="1"/>
    <n v="21"/>
    <n v="530"/>
    <n v="0"/>
    <n v="6"/>
    <n v="0"/>
    <n v="6"/>
    <n v="0"/>
    <n v="1"/>
    <b v="0"/>
    <m/>
    <m/>
    <m/>
    <m/>
    <m/>
    <n v="53.815384615384616"/>
    <n v="0"/>
    <n v="0"/>
    <n v="0"/>
    <n v="0"/>
    <n v="0"/>
  </r>
  <r>
    <s v="Local"/>
    <x v="10"/>
    <s v="21_38RSHOUT"/>
    <b v="1"/>
    <n v="21"/>
    <n v="532"/>
    <n v="0"/>
    <n v="6"/>
    <n v="0"/>
    <n v="6"/>
    <n v="0"/>
    <n v="1"/>
    <b v="0"/>
    <m/>
    <m/>
    <m/>
    <m/>
    <m/>
    <n v="54.018461538461551"/>
    <n v="0"/>
    <n v="0"/>
    <n v="0"/>
    <n v="0"/>
    <n v="0"/>
  </r>
  <r>
    <s v="Local"/>
    <x v="10"/>
    <s v="21_29SHORT"/>
    <b v="0"/>
    <n v="21"/>
    <n v="758"/>
    <n v="20"/>
    <n v="10"/>
    <n v="10"/>
    <n v="10"/>
    <n v="20"/>
    <n v="1"/>
    <b v="0"/>
    <m/>
    <m/>
    <m/>
    <m/>
    <m/>
    <n v="38.483076923076929"/>
    <n v="0"/>
    <n v="0"/>
    <n v="0"/>
    <n v="0"/>
    <n v="0"/>
  </r>
  <r>
    <s v="Local"/>
    <x v="10"/>
    <s v="21_HPXOUT"/>
    <b v="1"/>
    <n v="21"/>
    <n v="644"/>
    <n v="0"/>
    <n v="12"/>
    <n v="0"/>
    <n v="12"/>
    <n v="0"/>
    <n v="1"/>
    <b v="1"/>
    <n v="0"/>
    <n v="10"/>
    <n v="0"/>
    <n v="10"/>
    <n v="0"/>
    <n v="65.390769230769251"/>
    <n v="2"/>
    <n v="2.1502662069505947"/>
    <n v="0.97837112416252059"/>
    <n v="18.196640287524897"/>
    <n v="20.34690649447549"/>
  </r>
  <r>
    <s v="Local"/>
    <x v="10"/>
    <s v="21_HPXIN"/>
    <b v="1"/>
    <n v="21"/>
    <n v="629"/>
    <n v="0"/>
    <n v="12"/>
    <n v="0"/>
    <n v="12"/>
    <n v="0"/>
    <n v="1"/>
    <b v="1"/>
    <n v="0"/>
    <n v="10"/>
    <n v="0"/>
    <n v="10"/>
    <n v="0"/>
    <n v="63.867692307692316"/>
    <n v="2"/>
    <n v="2.1502662069505947"/>
    <n v="0.97837112416252059"/>
    <n v="18.196640287524897"/>
    <n v="20.34690649447549"/>
  </r>
  <r>
    <s v="Local"/>
    <x v="10"/>
    <s v="21_CPXOUT"/>
    <b v="1"/>
    <n v="21"/>
    <n v="906"/>
    <n v="0"/>
    <n v="10"/>
    <n v="0"/>
    <n v="10"/>
    <n v="0"/>
    <n v="1"/>
    <b v="0"/>
    <m/>
    <m/>
    <m/>
    <m/>
    <m/>
    <n v="91.993846153846164"/>
    <n v="0"/>
    <n v="0"/>
    <n v="0"/>
    <n v="0"/>
    <n v="0"/>
  </r>
  <r>
    <s v="Local"/>
    <x v="10"/>
    <s v="21_CPXIN"/>
    <b v="1"/>
    <n v="21"/>
    <n v="926"/>
    <n v="0"/>
    <n v="10"/>
    <n v="0"/>
    <n v="10"/>
    <n v="0"/>
    <n v="1"/>
    <b v="1"/>
    <n v="0"/>
    <n v="10"/>
    <n v="0"/>
    <n v="10"/>
    <n v="0"/>
    <n v="94.024615384615387"/>
    <n v="0"/>
    <n v="0"/>
    <n v="0"/>
    <n v="0"/>
    <n v="0"/>
  </r>
  <r>
    <s v="Local"/>
    <x v="10"/>
    <s v="21_109EB"/>
    <b v="1"/>
    <n v="21"/>
    <n v="642"/>
    <n v="0"/>
    <n v="12"/>
    <n v="15"/>
    <n v="12"/>
    <n v="20"/>
    <n v="1"/>
    <b v="1"/>
    <n v="0"/>
    <n v="10"/>
    <n v="10"/>
    <n v="10"/>
    <n v="20"/>
    <n v="65.187692307692316"/>
    <n v="2"/>
    <n v="2.1502662069505947"/>
    <n v="0.97837112416252059"/>
    <n v="18.196640287524897"/>
    <n v="20.34690649447549"/>
  </r>
  <r>
    <s v="Local"/>
    <x v="10"/>
    <s v="21_109WB"/>
    <b v="1"/>
    <n v="21"/>
    <n v="618"/>
    <n v="0"/>
    <n v="12"/>
    <n v="15"/>
    <n v="12"/>
    <n v="20"/>
    <n v="0"/>
    <b v="1"/>
    <n v="0"/>
    <n v="10"/>
    <n v="10"/>
    <n v="10"/>
    <n v="20"/>
    <n v="62.75076923076923"/>
    <n v="0"/>
    <n v="0"/>
    <n v="0"/>
    <n v="0"/>
    <n v="0"/>
  </r>
  <r>
    <s v="Local"/>
    <x v="11"/>
    <s v="24_17"/>
    <b v="0"/>
    <n v="24"/>
    <n v="2792"/>
    <n v="0"/>
    <n v="60"/>
    <n v="60"/>
    <n v="60"/>
    <n v="240"/>
    <n v="1"/>
    <b v="0"/>
    <m/>
    <m/>
    <m/>
    <m/>
    <m/>
    <n v="141.74769230769232"/>
    <n v="0"/>
    <n v="0"/>
    <n v="0"/>
    <n v="0"/>
    <n v="0"/>
  </r>
  <r>
    <s v="Local"/>
    <x v="11"/>
    <s v="24_112SB"/>
    <b v="1"/>
    <n v="24"/>
    <n v="966"/>
    <n v="0"/>
    <n v="60"/>
    <n v="60"/>
    <n v="60"/>
    <n v="500"/>
    <n v="1"/>
    <b v="0"/>
    <m/>
    <m/>
    <m/>
    <m/>
    <m/>
    <n v="98.086153846153863"/>
    <n v="0"/>
    <n v="0"/>
    <n v="0"/>
    <n v="0"/>
    <n v="0"/>
  </r>
  <r>
    <s v="Local"/>
    <x v="11"/>
    <s v="24_120"/>
    <b v="0"/>
    <n v="24"/>
    <n v="1526"/>
    <n v="90"/>
    <n v="10"/>
    <n v="15"/>
    <n v="10"/>
    <n v="30"/>
    <n v="1"/>
    <b v="1"/>
    <n v="90"/>
    <n v="10"/>
    <n v="10"/>
    <n v="10"/>
    <n v="30"/>
    <n v="77.473846153846168"/>
    <n v="0"/>
    <n v="0"/>
    <n v="0"/>
    <n v="0"/>
    <n v="0"/>
  </r>
  <r>
    <s v="Local"/>
    <x v="11"/>
    <s v="24_121"/>
    <b v="0"/>
    <n v="24"/>
    <n v="2644"/>
    <n v="100"/>
    <n v="30"/>
    <n v="30"/>
    <n v="30"/>
    <n v="108"/>
    <n v="0"/>
    <b v="1"/>
    <n v="100"/>
    <n v="10"/>
    <n v="10"/>
    <n v="10"/>
    <n v="108"/>
    <n v="134.23384615384617"/>
    <n v="0"/>
    <n v="0"/>
    <n v="0"/>
    <n v="0"/>
    <n v="0"/>
  </r>
  <r>
    <s v="Local"/>
    <x v="11"/>
    <s v="24_122"/>
    <b v="0"/>
    <n v="24"/>
    <n v="2682"/>
    <n v="100"/>
    <n v="25"/>
    <n v="30"/>
    <n v="20"/>
    <n v="30"/>
    <n v="0"/>
    <b v="1"/>
    <n v="100"/>
    <n v="10"/>
    <n v="10"/>
    <n v="10"/>
    <n v="30"/>
    <n v="136.16307692307694"/>
    <n v="0"/>
    <n v="0"/>
    <n v="0"/>
    <n v="0"/>
    <n v="0"/>
  </r>
  <r>
    <s v="Local"/>
    <x v="11"/>
    <s v="24_130"/>
    <b v="0"/>
    <n v="24"/>
    <n v="696"/>
    <n v="100"/>
    <n v="15"/>
    <n v="15"/>
    <n v="15"/>
    <n v="60"/>
    <n v="0"/>
    <b v="0"/>
    <m/>
    <m/>
    <m/>
    <m/>
    <m/>
    <n v="35.335384615384619"/>
    <n v="0"/>
    <n v="0"/>
    <n v="0"/>
    <n v="0"/>
    <n v="0"/>
  </r>
  <r>
    <s v="Local"/>
    <x v="11"/>
    <s v="24_133"/>
    <b v="0"/>
    <n v="24"/>
    <n v="516"/>
    <n v="0"/>
    <n v="30"/>
    <n v="30"/>
    <n v="30"/>
    <n v="0"/>
    <n v="0"/>
    <b v="0"/>
    <m/>
    <m/>
    <m/>
    <m/>
    <m/>
    <n v="26.196923076923081"/>
    <n v="0"/>
    <n v="0"/>
    <n v="0"/>
    <n v="0"/>
    <n v="0"/>
  </r>
  <r>
    <s v="Local"/>
    <x v="11"/>
    <s v="24_141"/>
    <b v="0"/>
    <n v="24"/>
    <n v="650"/>
    <n v="0"/>
    <n v="42"/>
    <n v="30"/>
    <n v="45"/>
    <n v="0"/>
    <n v="0"/>
    <b v="1"/>
    <n v="0"/>
    <n v="10"/>
    <n v="10"/>
    <n v="10"/>
    <n v="0"/>
    <n v="33"/>
    <n v="0"/>
    <n v="0"/>
    <n v="0"/>
    <n v="0"/>
    <n v="0"/>
  </r>
  <r>
    <s v="Local"/>
    <x v="11"/>
    <s v="24_140"/>
    <b v="0"/>
    <n v="24"/>
    <n v="2674"/>
    <n v="0"/>
    <n v="40"/>
    <n v="60"/>
    <n v="30"/>
    <n v="90"/>
    <n v="0"/>
    <b v="1"/>
    <n v="0"/>
    <n v="10"/>
    <n v="10"/>
    <n v="10"/>
    <n v="90"/>
    <n v="135.75692307692307"/>
    <n v="0"/>
    <n v="0"/>
    <n v="0"/>
    <n v="0"/>
    <n v="0"/>
  </r>
  <r>
    <s v="Local"/>
    <x v="11"/>
    <s v="24_250W"/>
    <b v="1"/>
    <n v="24"/>
    <n v="910"/>
    <n v="0"/>
    <n v="30"/>
    <n v="30"/>
    <n v="30"/>
    <n v="80"/>
    <n v="1"/>
    <b v="1"/>
    <n v="0"/>
    <n v="10"/>
    <n v="10"/>
    <n v="10"/>
    <n v="80"/>
    <n v="92.4"/>
    <n v="7"/>
    <n v="7.5259317243270818"/>
    <n v="3.4242989345688217"/>
    <n v="63.68824100633713"/>
    <n v="71.214172730664217"/>
  </r>
  <r>
    <s v="Local"/>
    <x v="11"/>
    <s v="24_250E"/>
    <b v="1"/>
    <n v="24"/>
    <n v="922"/>
    <n v="0"/>
    <n v="30"/>
    <n v="30"/>
    <n v="30"/>
    <n v="80"/>
    <n v="0"/>
    <b v="1"/>
    <n v="0"/>
    <n v="10"/>
    <n v="10"/>
    <n v="10"/>
    <n v="80"/>
    <n v="93.618461538461546"/>
    <n v="0"/>
    <n v="0"/>
    <n v="0"/>
    <n v="0"/>
    <n v="0"/>
  </r>
  <r>
    <s v="Local"/>
    <x v="11"/>
    <s v="24_251"/>
    <b v="0"/>
    <n v="24"/>
    <n v="836"/>
    <n v="0"/>
    <n v="0"/>
    <n v="150"/>
    <n v="80"/>
    <n v="500"/>
    <n v="1"/>
    <b v="0"/>
    <m/>
    <m/>
    <m/>
    <m/>
    <m/>
    <n v="42.443076923076923"/>
    <n v="0"/>
    <n v="0"/>
    <n v="0"/>
    <n v="0"/>
    <n v="0"/>
  </r>
  <r>
    <s v="Local"/>
    <x v="11"/>
    <s v="24_280"/>
    <b v="0"/>
    <n v="24"/>
    <n v="1356"/>
    <n v="0"/>
    <n v="60"/>
    <n v="60"/>
    <n v="60"/>
    <n v="160"/>
    <n v="0"/>
    <b v="1"/>
    <n v="0"/>
    <n v="10"/>
    <n v="10"/>
    <n v="10"/>
    <n v="160"/>
    <n v="68.843076923076922"/>
    <n v="0"/>
    <n v="0"/>
    <n v="0"/>
    <n v="0"/>
    <n v="0"/>
  </r>
  <r>
    <s v="Local"/>
    <x v="11"/>
    <s v="24_281"/>
    <b v="0"/>
    <n v="24"/>
    <n v="1100"/>
    <n v="0"/>
    <n v="15"/>
    <n v="15"/>
    <n v="15"/>
    <n v="68"/>
    <n v="0"/>
    <b v="1"/>
    <n v="0"/>
    <n v="10"/>
    <n v="10"/>
    <n v="10"/>
    <n v="68"/>
    <n v="55.846153846153854"/>
    <n v="0"/>
    <n v="0"/>
    <n v="0"/>
    <n v="0"/>
    <n v="0"/>
  </r>
  <r>
    <s v="Local"/>
    <x v="11"/>
    <s v="24_274"/>
    <b v="0"/>
    <n v="24"/>
    <n v="768"/>
    <n v="0"/>
    <n v="30"/>
    <n v="30"/>
    <n v="30"/>
    <n v="120"/>
    <n v="0"/>
    <b v="1"/>
    <n v="0"/>
    <n v="10"/>
    <n v="10"/>
    <n v="10"/>
    <n v="120"/>
    <n v="38.990769230769232"/>
    <n v="0"/>
    <n v="0"/>
    <n v="0"/>
    <n v="0"/>
    <n v="0"/>
  </r>
  <r>
    <s v="Local"/>
    <x v="11"/>
    <s v="24_260"/>
    <b v="0"/>
    <n v="24"/>
    <n v="1852"/>
    <n v="0"/>
    <n v="30"/>
    <n v="60"/>
    <n v="30"/>
    <n v="0"/>
    <n v="0"/>
    <b v="0"/>
    <m/>
    <m/>
    <m/>
    <m/>
    <m/>
    <n v="94.024615384615387"/>
    <n v="0"/>
    <n v="0"/>
    <n v="0"/>
    <n v="0"/>
    <n v="0"/>
  </r>
  <r>
    <s v="Local"/>
    <x v="11"/>
    <s v="24_296NB"/>
    <b v="1"/>
    <n v="24"/>
    <n v="1102"/>
    <n v="90"/>
    <n v="15"/>
    <n v="15"/>
    <n v="15"/>
    <n v="68"/>
    <n v="1"/>
    <b v="1"/>
    <n v="90"/>
    <n v="10"/>
    <n v="10"/>
    <n v="10"/>
    <n v="68"/>
    <n v="111.89538461538461"/>
    <n v="4"/>
    <n v="4.3005324139011893"/>
    <n v="1.9567422483250412"/>
    <n v="36.393280575049793"/>
    <n v="40.693812988950981"/>
  </r>
  <r>
    <s v="Local"/>
    <x v="11"/>
    <s v="24_296SB"/>
    <b v="1"/>
    <n v="24"/>
    <n v="1102"/>
    <n v="0"/>
    <n v="15"/>
    <n v="15"/>
    <n v="15"/>
    <n v="60"/>
    <n v="0"/>
    <b v="1"/>
    <n v="0"/>
    <n v="10"/>
    <n v="10"/>
    <n v="10"/>
    <n v="60"/>
    <n v="111.89538461538461"/>
    <n v="0"/>
    <n v="0"/>
    <n v="0"/>
    <n v="0"/>
    <n v="0"/>
  </r>
  <r>
    <s v="Local"/>
    <x v="11"/>
    <s v="24_295NB"/>
    <b v="1"/>
    <n v="24"/>
    <n v="930"/>
    <n v="0"/>
    <n v="48"/>
    <n v="60"/>
    <n v="48"/>
    <n v="0"/>
    <n v="1"/>
    <b v="1"/>
    <n v="0"/>
    <n v="10"/>
    <n v="10"/>
    <n v="10"/>
    <n v="0"/>
    <n v="94.430769230769243"/>
    <n v="8"/>
    <n v="8.6010648278023787"/>
    <n v="3.9134844966500824"/>
    <n v="72.786561150099587"/>
    <n v="81.387625977901962"/>
  </r>
  <r>
    <s v="Local"/>
    <x v="11"/>
    <s v="24_295SB"/>
    <b v="1"/>
    <n v="24"/>
    <n v="930"/>
    <n v="0"/>
    <n v="48"/>
    <n v="60"/>
    <n v="60"/>
    <n v="0"/>
    <n v="0"/>
    <b v="1"/>
    <n v="0"/>
    <n v="10"/>
    <n v="10"/>
    <n v="10"/>
    <n v="0"/>
    <n v="94.430769230769243"/>
    <n v="0"/>
    <n v="0"/>
    <n v="0"/>
    <n v="0"/>
    <n v="0"/>
  </r>
  <r>
    <s v="Local"/>
    <x v="11"/>
    <s v="24_110NB"/>
    <b v="1"/>
    <n v="24"/>
    <n v="998"/>
    <n v="100"/>
    <n v="30"/>
    <n v="60"/>
    <n v="30"/>
    <n v="120"/>
    <n v="1"/>
    <b v="0"/>
    <m/>
    <m/>
    <m/>
    <m/>
    <m/>
    <n v="101.33538461538463"/>
    <n v="0"/>
    <n v="0"/>
    <n v="0"/>
    <n v="0"/>
    <n v="0"/>
  </r>
  <r>
    <s v="Local"/>
    <x v="11"/>
    <s v="24_110SB"/>
    <b v="1"/>
    <n v="24"/>
    <n v="1042"/>
    <n v="0"/>
    <n v="30"/>
    <n v="60"/>
    <n v="30"/>
    <n v="96"/>
    <n v="0"/>
    <b v="1"/>
    <n v="0"/>
    <n v="10"/>
    <n v="10"/>
    <n v="10"/>
    <n v="96"/>
    <n v="105.80307692307693"/>
    <n v="0"/>
    <n v="0"/>
    <n v="0"/>
    <n v="0"/>
    <n v="0"/>
  </r>
  <r>
    <s v="Local"/>
    <x v="11"/>
    <s v="24_112NB"/>
    <b v="1"/>
    <n v="24"/>
    <n v="986"/>
    <n v="0"/>
    <n v="60"/>
    <n v="60"/>
    <n v="60"/>
    <n v="500"/>
    <n v="1"/>
    <b v="1"/>
    <n v="0"/>
    <n v="10"/>
    <n v="10"/>
    <n v="10"/>
    <n v="500"/>
    <n v="100.11692307692307"/>
    <n v="9"/>
    <n v="9.6761979312776756"/>
    <n v="4.402670058731343"/>
    <n v="81.884881293862037"/>
    <n v="91.561079225139707"/>
  </r>
  <r>
    <s v="Local"/>
    <x v="11"/>
    <s v="24_131"/>
    <b v="0"/>
    <n v="24"/>
    <n v="1138"/>
    <n v="90"/>
    <n v="15"/>
    <n v="15"/>
    <n v="15"/>
    <n v="60"/>
    <n v="1"/>
    <b v="1"/>
    <n v="90"/>
    <n v="10"/>
    <n v="10"/>
    <n v="10"/>
    <n v="60"/>
    <n v="57.775384615384624"/>
    <n v="2"/>
    <n v="2.1502662069505947"/>
    <n v="0.97837112416252059"/>
    <n v="18.196640287524897"/>
    <n v="20.34690649447549"/>
  </r>
  <r>
    <s v="Local"/>
    <x v="11"/>
    <s v="24_252"/>
    <b v="1"/>
    <n v="24"/>
    <n v="463"/>
    <n v="0"/>
    <n v="60"/>
    <n v="60"/>
    <n v="60"/>
    <n v="500"/>
    <n v="1"/>
    <b v="0"/>
    <m/>
    <m/>
    <m/>
    <m/>
    <m/>
    <n v="47.012307692307694"/>
    <n v="0"/>
    <n v="0"/>
    <n v="0"/>
    <n v="0"/>
    <n v="0"/>
  </r>
  <r>
    <s v="Local"/>
    <x v="11"/>
    <s v="24_256"/>
    <b v="0"/>
    <n v="24"/>
    <n v="848"/>
    <n v="0"/>
    <n v="60"/>
    <n v="100"/>
    <n v="120"/>
    <n v="0"/>
    <n v="0"/>
    <b v="1"/>
    <n v="0"/>
    <n v="10"/>
    <n v="10"/>
    <n v="10"/>
    <n v="0"/>
    <n v="43.0523076923077"/>
    <n v="0"/>
    <n v="0"/>
    <n v="0"/>
    <n v="0"/>
    <n v="0"/>
  </r>
  <r>
    <s v="Local"/>
    <x v="11"/>
    <s v="24_275"/>
    <b v="0"/>
    <n v="24"/>
    <n v="726"/>
    <n v="0"/>
    <n v="30"/>
    <n v="30"/>
    <n v="30"/>
    <n v="500"/>
    <n v="0"/>
    <b v="1"/>
    <n v="0"/>
    <n v="10"/>
    <n v="10"/>
    <n v="10"/>
    <n v="500"/>
    <n v="36.85846153846154"/>
    <n v="0"/>
    <n v="0"/>
    <n v="0"/>
    <n v="0"/>
    <n v="0"/>
  </r>
  <r>
    <s v="Local"/>
    <x v="11"/>
    <s v="24_276"/>
    <b v="0"/>
    <n v="24"/>
    <n v="682"/>
    <n v="0"/>
    <n v="60"/>
    <n v="60"/>
    <n v="60"/>
    <n v="0"/>
    <n v="0"/>
    <b v="1"/>
    <n v="0"/>
    <n v="10"/>
    <n v="10"/>
    <n v="10"/>
    <n v="0"/>
    <n v="34.624615384615389"/>
    <n v="0"/>
    <n v="0"/>
    <n v="0"/>
    <n v="0"/>
    <n v="0"/>
  </r>
  <r>
    <s v="Local"/>
    <x v="11"/>
    <s v="24_286"/>
    <b v="0"/>
    <n v="24"/>
    <n v="838"/>
    <n v="0"/>
    <n v="120"/>
    <n v="0"/>
    <n v="120"/>
    <n v="0"/>
    <n v="0"/>
    <b v="1"/>
    <n v="0"/>
    <n v="10"/>
    <n v="0"/>
    <n v="10"/>
    <n v="0"/>
    <n v="42.54461538461539"/>
    <n v="0"/>
    <n v="0"/>
    <n v="0"/>
    <n v="0"/>
    <n v="0"/>
  </r>
  <r>
    <s v="Local"/>
    <x v="11"/>
    <s v="24_294WB"/>
    <b v="1"/>
    <n v="24"/>
    <n v="1560"/>
    <n v="100"/>
    <n v="80"/>
    <n v="100"/>
    <n v="60"/>
    <n v="500"/>
    <n v="1"/>
    <b v="0"/>
    <m/>
    <m/>
    <m/>
    <m/>
    <m/>
    <n v="158.4"/>
    <n v="0"/>
    <n v="0"/>
    <n v="0"/>
    <n v="0"/>
    <n v="0"/>
  </r>
  <r>
    <s v="Local"/>
    <x v="11"/>
    <s v="24_294EB"/>
    <b v="1"/>
    <n v="24"/>
    <n v="1550"/>
    <n v="0"/>
    <n v="60"/>
    <n v="150"/>
    <n v="60"/>
    <n v="240"/>
    <n v="0"/>
    <b v="0"/>
    <m/>
    <m/>
    <m/>
    <m/>
    <m/>
    <n v="157.38461538461539"/>
    <n v="0"/>
    <n v="0"/>
    <n v="0"/>
    <n v="0"/>
    <n v="0"/>
  </r>
  <r>
    <s v="Local"/>
    <x v="11"/>
    <s v="24_297NB"/>
    <b v="1"/>
    <n v="24"/>
    <m/>
    <n v="90"/>
    <n v="0"/>
    <n v="0"/>
    <n v="0"/>
    <n v="240"/>
    <n v="1"/>
    <b v="0"/>
    <m/>
    <m/>
    <m/>
    <m/>
    <m/>
    <n v="0"/>
    <n v="0"/>
    <n v="0"/>
    <n v="0"/>
    <n v="0"/>
    <n v="0"/>
  </r>
  <r>
    <s v="Local"/>
    <x v="11"/>
    <s v="24_297SB"/>
    <b v="1"/>
    <n v="24"/>
    <m/>
    <n v="0"/>
    <n v="0"/>
    <n v="0"/>
    <n v="0"/>
    <n v="120"/>
    <n v="0"/>
    <b v="0"/>
    <m/>
    <m/>
    <m/>
    <m/>
    <m/>
    <n v="0"/>
    <n v="0"/>
    <n v="0"/>
    <n v="0"/>
    <n v="0"/>
    <n v="0"/>
  </r>
  <r>
    <s v="Local"/>
    <x v="11"/>
    <s v="24_398SB"/>
    <b v="1"/>
    <n v="24"/>
    <n v="1840"/>
    <n v="100"/>
    <n v="60"/>
    <n v="60"/>
    <n v="0"/>
    <n v="120"/>
    <n v="1"/>
    <b v="1"/>
    <n v="100"/>
    <n v="10"/>
    <n v="10"/>
    <n v="0"/>
    <n v="120"/>
    <n v="186.83076923076922"/>
    <n v="16"/>
    <n v="17.202129655604757"/>
    <n v="7.8269689933001647"/>
    <n v="145.57312230019917"/>
    <n v="162.77525195580392"/>
  </r>
  <r>
    <s v="Local"/>
    <x v="11"/>
    <s v="24_397NB"/>
    <b v="1"/>
    <n v="24"/>
    <m/>
    <n v="0"/>
    <n v="0"/>
    <n v="0"/>
    <n v="0"/>
    <n v="160"/>
    <n v="1"/>
    <b v="0"/>
    <m/>
    <m/>
    <m/>
    <m/>
    <m/>
    <n v="0"/>
    <n v="0"/>
    <n v="0"/>
    <n v="0"/>
    <n v="0"/>
    <n v="0"/>
  </r>
  <r>
    <s v="Local"/>
    <x v="11"/>
    <s v="24_397SB"/>
    <b v="1"/>
    <n v="24"/>
    <m/>
    <n v="90"/>
    <n v="0"/>
    <n v="0"/>
    <n v="0"/>
    <n v="240"/>
    <n v="0"/>
    <b v="0"/>
    <m/>
    <m/>
    <m/>
    <m/>
    <m/>
    <n v="0"/>
    <n v="0"/>
    <n v="0"/>
    <n v="0"/>
    <n v="0"/>
    <n v="0"/>
  </r>
  <r>
    <s v="Local"/>
    <x v="11"/>
    <s v="24_398NB"/>
    <b v="1"/>
    <n v="24"/>
    <n v="1820"/>
    <n v="0"/>
    <n v="240"/>
    <n v="60"/>
    <n v="60"/>
    <n v="120"/>
    <n v="1"/>
    <b v="1"/>
    <n v="0"/>
    <n v="10"/>
    <n v="10"/>
    <n v="10"/>
    <n v="120"/>
    <n v="184.8"/>
    <n v="18"/>
    <n v="19.352395862555351"/>
    <n v="8.805340117462686"/>
    <n v="163.76976258772407"/>
    <n v="183.12215845027941"/>
  </r>
  <r>
    <s v="Local"/>
    <x v="11"/>
    <s v="24_ECR"/>
    <b v="0"/>
    <n v="24"/>
    <n v="6310"/>
    <n v="15"/>
    <n v="15"/>
    <n v="15"/>
    <n v="15"/>
    <n v="30"/>
    <n v="1"/>
    <b v="1"/>
    <n v="15"/>
    <n v="10"/>
    <n v="10"/>
    <n v="10"/>
    <n v="30"/>
    <n v="320.35384615384623"/>
    <n v="11"/>
    <n v="11.826464138228271"/>
    <n v="5.3810411828938634"/>
    <n v="100.08152158138692"/>
    <n v="111.9079857196152"/>
  </r>
  <r>
    <s v="Local"/>
    <x v="11"/>
    <s v="24_292NB"/>
    <b v="1"/>
    <n v="24"/>
    <n v="2507"/>
    <n v="30"/>
    <n v="20"/>
    <n v="30"/>
    <n v="20"/>
    <n v="60"/>
    <n v="1"/>
    <b v="1"/>
    <n v="30"/>
    <n v="10"/>
    <n v="10"/>
    <n v="10"/>
    <n v="60"/>
    <n v="254.55692307692308"/>
    <n v="13"/>
    <n v="13.976730345178865"/>
    <n v="6.3594123070563837"/>
    <n v="118.27816186891181"/>
    <n v="132.25489221409066"/>
  </r>
  <r>
    <s v="Local"/>
    <x v="11"/>
    <s v="24_292NBA"/>
    <b v="1"/>
    <n v="24"/>
    <n v="1483"/>
    <n v="0"/>
    <n v="60"/>
    <n v="0"/>
    <n v="60"/>
    <n v="0"/>
    <n v="1"/>
    <b v="1"/>
    <n v="0"/>
    <n v="10"/>
    <n v="0"/>
    <n v="10"/>
    <n v="0"/>
    <n v="150.58153846153849"/>
    <n v="13"/>
    <n v="13.976730345178865"/>
    <n v="6.3594123070563837"/>
    <n v="118.27816186891181"/>
    <n v="132.25489221409066"/>
  </r>
  <r>
    <s v="Local"/>
    <x v="11"/>
    <s v="24_292SB"/>
    <b v="1"/>
    <n v="24"/>
    <n v="2502"/>
    <n v="60"/>
    <n v="20"/>
    <n v="30"/>
    <n v="20"/>
    <n v="60"/>
    <n v="1"/>
    <b v="1"/>
    <n v="60"/>
    <n v="10"/>
    <n v="10"/>
    <n v="10"/>
    <n v="60"/>
    <n v="254.0492307692308"/>
    <n v="13"/>
    <n v="13.976730345178865"/>
    <n v="6.3594123070563837"/>
    <n v="118.27816186891181"/>
    <n v="132.25489221409066"/>
  </r>
  <r>
    <s v="Local"/>
    <x v="11"/>
    <s v="24_292SBA"/>
    <b v="1"/>
    <n v="24"/>
    <n v="1114"/>
    <n v="0"/>
    <n v="60"/>
    <n v="0"/>
    <n v="0"/>
    <n v="0"/>
    <n v="1"/>
    <b v="0"/>
    <m/>
    <m/>
    <m/>
    <m/>
    <m/>
    <n v="113.11384615384617"/>
    <n v="0"/>
    <n v="0"/>
    <n v="0"/>
    <n v="0"/>
    <n v="0"/>
  </r>
  <r>
    <s v="Local"/>
    <x v="11"/>
    <s v="24_118NB"/>
    <b v="1"/>
    <n v="24"/>
    <n v="843"/>
    <n v="0"/>
    <n v="80"/>
    <n v="0"/>
    <n v="120"/>
    <n v="0"/>
    <n v="1"/>
    <b v="0"/>
    <m/>
    <m/>
    <m/>
    <m/>
    <m/>
    <n v="85.596923076923076"/>
    <n v="0"/>
    <n v="0"/>
    <n v="0"/>
    <n v="0"/>
    <n v="0"/>
  </r>
  <r>
    <s v="Local"/>
    <x v="11"/>
    <s v="24_118SB"/>
    <b v="1"/>
    <n v="24"/>
    <n v="841"/>
    <n v="100"/>
    <n v="240"/>
    <n v="0"/>
    <n v="80"/>
    <n v="0"/>
    <n v="0"/>
    <b v="0"/>
    <m/>
    <m/>
    <m/>
    <m/>
    <m/>
    <n v="85.393846153846169"/>
    <n v="0"/>
    <n v="0"/>
    <n v="0"/>
    <n v="0"/>
    <n v="0"/>
  </r>
  <r>
    <s v="Local"/>
    <x v="11"/>
    <s v="24_FLX"/>
    <b v="1"/>
    <n v="24"/>
    <n v="706"/>
    <n v="0"/>
    <n v="45"/>
    <n v="45"/>
    <n v="60"/>
    <n v="0"/>
    <n v="1"/>
    <b v="0"/>
    <m/>
    <m/>
    <m/>
    <m/>
    <m/>
    <n v="71.686153846153843"/>
    <n v="0"/>
    <n v="0"/>
    <n v="0"/>
    <n v="0"/>
    <n v="0"/>
  </r>
  <r>
    <s v="Local"/>
    <x v="11"/>
    <s v="24_38INA"/>
    <b v="1"/>
    <n v="24"/>
    <n v="710"/>
    <n v="0"/>
    <n v="0"/>
    <n v="0"/>
    <n v="120"/>
    <n v="0"/>
    <n v="1"/>
    <b v="0"/>
    <m/>
    <m/>
    <m/>
    <m/>
    <m/>
    <n v="72.092307692307699"/>
    <n v="0"/>
    <n v="0"/>
    <n v="0"/>
    <n v="0"/>
    <n v="0"/>
  </r>
  <r>
    <s v="Local"/>
    <x v="11"/>
    <s v="24_38OUTA"/>
    <b v="1"/>
    <n v="24"/>
    <n v="671"/>
    <n v="0"/>
    <n v="120"/>
    <n v="0"/>
    <n v="0"/>
    <n v="0"/>
    <n v="1"/>
    <b v="0"/>
    <m/>
    <m/>
    <m/>
    <m/>
    <m/>
    <n v="68.132307692307691"/>
    <n v="0"/>
    <n v="0"/>
    <n v="0"/>
    <n v="0"/>
    <n v="0"/>
  </r>
  <r>
    <s v="Local"/>
    <x v="11"/>
    <s v="24_38INB"/>
    <b v="1"/>
    <n v="24"/>
    <n v="190"/>
    <n v="0"/>
    <n v="0"/>
    <n v="0"/>
    <n v="120"/>
    <n v="0"/>
    <n v="1"/>
    <b v="0"/>
    <m/>
    <m/>
    <m/>
    <m/>
    <m/>
    <n v="19.292307692307691"/>
    <n v="0"/>
    <n v="0"/>
    <n v="0"/>
    <n v="0"/>
    <n v="0"/>
  </r>
  <r>
    <s v="Local"/>
    <x v="11"/>
    <s v="24_38OUTB"/>
    <b v="1"/>
    <n v="24"/>
    <n v="168"/>
    <n v="0"/>
    <n v="120"/>
    <n v="0"/>
    <n v="0"/>
    <n v="0"/>
    <n v="1"/>
    <b v="0"/>
    <m/>
    <m/>
    <m/>
    <m/>
    <m/>
    <n v="17.05846153846154"/>
    <n v="0"/>
    <n v="0"/>
    <n v="0"/>
    <n v="0"/>
    <n v="0"/>
  </r>
  <r>
    <s v="Local"/>
    <x v="11"/>
    <s v="24_38INC"/>
    <b v="1"/>
    <n v="24"/>
    <n v="286"/>
    <n v="0"/>
    <n v="0"/>
    <n v="0"/>
    <n v="240"/>
    <n v="500"/>
    <n v="1"/>
    <b v="0"/>
    <m/>
    <m/>
    <m/>
    <m/>
    <m/>
    <n v="29.04"/>
    <n v="0"/>
    <n v="0"/>
    <n v="0"/>
    <n v="0"/>
    <n v="0"/>
  </r>
  <r>
    <s v="Local"/>
    <x v="11"/>
    <s v="24_38OUTC"/>
    <b v="1"/>
    <n v="24"/>
    <n v="293"/>
    <n v="0"/>
    <n v="240"/>
    <n v="0"/>
    <n v="0"/>
    <n v="0"/>
    <n v="1"/>
    <b v="0"/>
    <m/>
    <m/>
    <m/>
    <m/>
    <m/>
    <n v="29.750769230769233"/>
    <n v="0"/>
    <n v="0"/>
    <n v="0"/>
    <n v="0"/>
    <n v="0"/>
  </r>
  <r>
    <s v="Local"/>
    <x v="11"/>
    <s v="24_270NB"/>
    <b v="1"/>
    <n v="24"/>
    <n v="435"/>
    <n v="0"/>
    <n v="30"/>
    <n v="60"/>
    <n v="30"/>
    <n v="0"/>
    <n v="1"/>
    <b v="1"/>
    <n v="0"/>
    <n v="10"/>
    <n v="10"/>
    <n v="10"/>
    <n v="0"/>
    <n v="44.169230769230772"/>
    <n v="3"/>
    <n v="3.225399310425892"/>
    <n v="1.467556686243781"/>
    <n v="27.294960431287347"/>
    <n v="30.520359741713239"/>
  </r>
  <r>
    <s v="Local"/>
    <x v="11"/>
    <s v="24_270SB"/>
    <b v="1"/>
    <n v="24"/>
    <n v="341"/>
    <n v="0"/>
    <n v="30"/>
    <n v="60"/>
    <n v="30"/>
    <n v="0"/>
    <n v="0"/>
    <b v="0"/>
    <m/>
    <m/>
    <m/>
    <m/>
    <m/>
    <n v="34.624615384615389"/>
    <n v="0"/>
    <n v="0"/>
    <n v="0"/>
    <n v="0"/>
    <n v="0"/>
  </r>
  <r>
    <s v="Local"/>
    <x v="11"/>
    <s v="24_ECRRAPID"/>
    <b v="0"/>
    <n v="24"/>
    <n v="4704"/>
    <n v="0"/>
    <n v="20"/>
    <n v="0"/>
    <n v="20"/>
    <n v="0"/>
    <n v="1"/>
    <b v="0"/>
    <m/>
    <m/>
    <m/>
    <m/>
    <m/>
    <n v="238.81846153846155"/>
    <n v="0"/>
    <n v="0"/>
    <n v="0"/>
    <n v="0"/>
    <n v="0"/>
  </r>
  <r>
    <s v="Local"/>
    <x v="12"/>
    <s v="27_37VTA"/>
    <b v="0"/>
    <n v="27"/>
    <n v="2144"/>
    <n v="0"/>
    <n v="30"/>
    <n v="60"/>
    <n v="30"/>
    <n v="0"/>
    <n v="1"/>
    <b v="1"/>
    <n v="0"/>
    <n v="10"/>
    <n v="10"/>
    <n v="10"/>
    <n v="0"/>
    <n v="108.84923076923079"/>
    <n v="8"/>
    <n v="8.6010648278023787"/>
    <n v="3.9134844966500824"/>
    <n v="72.786561150099587"/>
    <n v="81.387625977901962"/>
  </r>
  <r>
    <s v="Local"/>
    <x v="12"/>
    <s v="27_39VTA"/>
    <b v="0"/>
    <n v="27"/>
    <n v="1404"/>
    <n v="0"/>
    <n v="60"/>
    <n v="60"/>
    <n v="60"/>
    <n v="0"/>
    <n v="1"/>
    <b v="0"/>
    <m/>
    <m/>
    <m/>
    <m/>
    <m/>
    <n v="71.280000000000015"/>
    <n v="0"/>
    <n v="0"/>
    <n v="0"/>
    <n v="0"/>
    <n v="0"/>
  </r>
  <r>
    <s v="Local"/>
    <x v="12"/>
    <s v="27_42VTA"/>
    <b v="0"/>
    <n v="27"/>
    <n v="2300"/>
    <n v="0"/>
    <n v="60"/>
    <n v="60"/>
    <n v="60"/>
    <n v="0"/>
    <n v="1"/>
    <b v="1"/>
    <n v="0"/>
    <n v="10"/>
    <n v="10"/>
    <n v="10"/>
    <n v="0"/>
    <n v="116.76923076923077"/>
    <n v="10"/>
    <n v="10.751331034752972"/>
    <n v="4.8918556208126036"/>
    <n v="90.983201437624487"/>
    <n v="101.73453247237745"/>
  </r>
  <r>
    <s v="Local"/>
    <x v="12"/>
    <s v="27_83VTA"/>
    <b v="0"/>
    <n v="27"/>
    <n v="2010"/>
    <n v="0"/>
    <n v="60"/>
    <n v="60"/>
    <n v="60"/>
    <n v="240"/>
    <n v="1"/>
    <b v="0"/>
    <m/>
    <m/>
    <m/>
    <m/>
    <m/>
    <n v="102.04615384615386"/>
    <n v="0"/>
    <n v="0"/>
    <n v="0"/>
    <n v="0"/>
    <n v="0"/>
  </r>
  <r>
    <s v="Local"/>
    <x v="12"/>
    <s v="27_85VTA"/>
    <b v="0"/>
    <n v="27"/>
    <n v="2474"/>
    <n v="0"/>
    <n v="60"/>
    <n v="60"/>
    <n v="60"/>
    <n v="0"/>
    <n v="1"/>
    <b v="0"/>
    <m/>
    <m/>
    <m/>
    <m/>
    <m/>
    <n v="125.60307692307694"/>
    <n v="0"/>
    <n v="0"/>
    <n v="0"/>
    <n v="0"/>
    <n v="0"/>
  </r>
  <r>
    <s v="Local"/>
    <x v="12"/>
    <s v="27_86VTA"/>
    <b v="0"/>
    <n v="27"/>
    <n v="1540"/>
    <n v="0"/>
    <n v="30"/>
    <n v="30"/>
    <n v="30"/>
    <n v="0"/>
    <n v="1"/>
    <b v="0"/>
    <m/>
    <m/>
    <m/>
    <m/>
    <m/>
    <n v="78.184615384615398"/>
    <n v="0"/>
    <n v="0"/>
    <n v="0"/>
    <n v="0"/>
    <n v="0"/>
  </r>
  <r>
    <s v="Local"/>
    <x v="12"/>
    <s v="27_87VTA"/>
    <b v="0"/>
    <n v="27"/>
    <n v="1346"/>
    <n v="0"/>
    <n v="60"/>
    <n v="0"/>
    <n v="60"/>
    <n v="0"/>
    <n v="1"/>
    <b v="0"/>
    <m/>
    <m/>
    <m/>
    <m/>
    <m/>
    <n v="68.335384615384626"/>
    <n v="0"/>
    <n v="0"/>
    <n v="0"/>
    <n v="0"/>
    <n v="0"/>
  </r>
  <r>
    <s v="Local"/>
    <x v="13"/>
    <s v="28_522VTA"/>
    <b v="0"/>
    <n v="28"/>
    <n v="4600"/>
    <n v="90"/>
    <n v="12"/>
    <n v="12"/>
    <n v="12"/>
    <n v="48"/>
    <n v="1"/>
    <b v="1"/>
    <n v="90"/>
    <n v="10"/>
    <n v="10"/>
    <n v="10"/>
    <n v="48"/>
    <n v="233.53846153846155"/>
    <n v="4"/>
    <n v="4.3005324139011893"/>
    <n v="1.9567422483250412"/>
    <n v="36.393280575049793"/>
    <n v="40.693812988950981"/>
  </r>
  <r>
    <s v="Local"/>
    <x v="13"/>
    <s v="28_23VTA"/>
    <b v="0"/>
    <n v="28"/>
    <n v="2580"/>
    <n v="90"/>
    <n v="15"/>
    <n v="15"/>
    <n v="15"/>
    <n v="45"/>
    <n v="1"/>
    <b v="1"/>
    <n v="90"/>
    <n v="10"/>
    <n v="10"/>
    <n v="10"/>
    <n v="45"/>
    <n v="130.98461538461538"/>
    <n v="5"/>
    <n v="5.3756655173764862"/>
    <n v="2.4459278104063018"/>
    <n v="45.491600718812244"/>
    <n v="50.867266236188726"/>
  </r>
  <r>
    <s v="Local"/>
    <x v="13"/>
    <s v="28_52VTA"/>
    <b v="0"/>
    <n v="28"/>
    <n v="890"/>
    <n v="0"/>
    <n v="30"/>
    <n v="30"/>
    <n v="30"/>
    <n v="160"/>
    <n v="1"/>
    <b v="0"/>
    <m/>
    <m/>
    <m/>
    <m/>
    <m/>
    <n v="45.184615384615391"/>
    <n v="0"/>
    <n v="0"/>
    <n v="0"/>
    <n v="0"/>
    <n v="0"/>
  </r>
  <r>
    <s v="Local"/>
    <x v="13"/>
    <s v="28_53VTA"/>
    <b v="0"/>
    <n v="28"/>
    <n v="2398"/>
    <n v="0"/>
    <n v="30"/>
    <n v="30"/>
    <n v="30"/>
    <n v="0"/>
    <n v="1"/>
    <b v="0"/>
    <m/>
    <m/>
    <m/>
    <m/>
    <m/>
    <n v="121.7446153846154"/>
    <n v="0"/>
    <n v="0"/>
    <n v="0"/>
    <n v="0"/>
    <n v="0"/>
  </r>
  <r>
    <s v="Local"/>
    <x v="13"/>
    <s v="28_55VTA"/>
    <b v="0"/>
    <n v="28"/>
    <n v="2988"/>
    <n v="99.99"/>
    <n v="30"/>
    <n v="30"/>
    <n v="30"/>
    <n v="120"/>
    <n v="1"/>
    <b v="1"/>
    <n v="99.99"/>
    <n v="10"/>
    <n v="10"/>
    <n v="10"/>
    <n v="120"/>
    <n v="151.69846153846154"/>
    <n v="11"/>
    <n v="11.826464138228271"/>
    <n v="5.3810411828938634"/>
    <n v="100.08152158138692"/>
    <n v="111.9079857196152"/>
  </r>
  <r>
    <s v="Local"/>
    <x v="13"/>
    <s v="28_66VTASB"/>
    <b v="1"/>
    <n v="28"/>
    <n v="2078"/>
    <n v="90"/>
    <n v="15"/>
    <n v="15"/>
    <n v="15"/>
    <n v="65"/>
    <n v="1"/>
    <b v="1"/>
    <n v="90"/>
    <n v="10"/>
    <n v="10"/>
    <n v="10"/>
    <n v="65"/>
    <n v="210.99692307692311"/>
    <n v="8"/>
    <n v="8.6010648278023787"/>
    <n v="3.9134844966500824"/>
    <n v="72.786561150099587"/>
    <n v="81.387625977901962"/>
  </r>
  <r>
    <s v="Local"/>
    <x v="13"/>
    <s v="28_70VTA"/>
    <b v="0"/>
    <n v="28"/>
    <n v="2240"/>
    <n v="90"/>
    <n v="30"/>
    <n v="30"/>
    <n v="30"/>
    <n v="80"/>
    <n v="1"/>
    <b v="1"/>
    <n v="90"/>
    <n v="10"/>
    <n v="10"/>
    <n v="10"/>
    <n v="80"/>
    <n v="113.72307692307693"/>
    <n v="8"/>
    <n v="8.6010648278023787"/>
    <n v="3.9134844966500824"/>
    <n v="72.786561150099587"/>
    <n v="81.387625977901962"/>
  </r>
  <r>
    <s v="Local"/>
    <x v="13"/>
    <s v="28_71VTA"/>
    <b v="0"/>
    <n v="28"/>
    <n v="3792"/>
    <n v="99.99"/>
    <n v="30"/>
    <n v="30"/>
    <n v="30"/>
    <n v="120"/>
    <n v="1"/>
    <b v="1"/>
    <n v="99.99"/>
    <n v="10"/>
    <n v="10"/>
    <n v="10"/>
    <n v="120"/>
    <n v="192.51692307692309"/>
    <n v="13"/>
    <n v="13.976730345178865"/>
    <n v="6.3594123070563837"/>
    <n v="118.27816186891181"/>
    <n v="132.25489221409066"/>
  </r>
  <r>
    <s v="Local"/>
    <x v="13"/>
    <s v="28_27VTA"/>
    <b v="0"/>
    <n v="28"/>
    <n v="3752"/>
    <n v="0"/>
    <n v="30"/>
    <n v="30"/>
    <n v="30"/>
    <n v="240"/>
    <n v="1"/>
    <b v="1"/>
    <n v="0"/>
    <n v="10"/>
    <n v="10"/>
    <n v="10"/>
    <n v="240"/>
    <n v="190.48615384615388"/>
    <n v="13"/>
    <n v="13.976730345178865"/>
    <n v="6.3594123070563837"/>
    <n v="118.27816186891181"/>
    <n v="132.25489221409066"/>
  </r>
  <r>
    <s v="Local"/>
    <x v="13"/>
    <s v="28_31VTA"/>
    <b v="0"/>
    <n v="28"/>
    <n v="804"/>
    <n v="0"/>
    <n v="30"/>
    <n v="30"/>
    <n v="30"/>
    <n v="100"/>
    <n v="1"/>
    <b v="0"/>
    <m/>
    <m/>
    <m/>
    <m/>
    <m/>
    <n v="40.818461538461534"/>
    <n v="0"/>
    <n v="0"/>
    <n v="0"/>
    <n v="0"/>
    <n v="0"/>
  </r>
  <r>
    <s v="Local"/>
    <x v="13"/>
    <s v="28_40VTA"/>
    <b v="0"/>
    <n v="28"/>
    <n v="1882"/>
    <n v="0"/>
    <n v="30"/>
    <n v="30"/>
    <n v="30"/>
    <n v="140"/>
    <n v="1"/>
    <b v="1"/>
    <n v="0"/>
    <n v="10"/>
    <n v="10"/>
    <n v="10"/>
    <n v="140"/>
    <n v="95.547692307692316"/>
    <n v="7"/>
    <n v="7.5259317243270818"/>
    <n v="3.4242989345688217"/>
    <n v="63.68824100633713"/>
    <n v="71.214172730664217"/>
  </r>
  <r>
    <s v="Local"/>
    <x v="13"/>
    <s v="28_57VTA"/>
    <b v="0"/>
    <n v="28"/>
    <n v="2394"/>
    <n v="200"/>
    <n v="15"/>
    <n v="15"/>
    <n v="15"/>
    <n v="68.5"/>
    <n v="1"/>
    <b v="1"/>
    <n v="200"/>
    <n v="10"/>
    <n v="10"/>
    <n v="10"/>
    <n v="68.5"/>
    <n v="121.54153846153848"/>
    <n v="5"/>
    <n v="5.3756655173764862"/>
    <n v="2.4459278104063018"/>
    <n v="45.491600718812244"/>
    <n v="50.867266236188726"/>
  </r>
  <r>
    <s v="Local"/>
    <x v="13"/>
    <s v="28_77VTA"/>
    <b v="0"/>
    <n v="28"/>
    <n v="1960"/>
    <n v="200"/>
    <n v="15"/>
    <n v="15"/>
    <n v="15"/>
    <n v="60"/>
    <n v="1"/>
    <b v="0"/>
    <m/>
    <m/>
    <m/>
    <m/>
    <m/>
    <n v="99.507692307692324"/>
    <n v="0"/>
    <n v="0"/>
    <n v="0"/>
    <n v="0"/>
    <n v="0"/>
  </r>
  <r>
    <s v="Local"/>
    <x v="13"/>
    <s v="28_61VTA"/>
    <b v="0"/>
    <n v="28"/>
    <n v="3514"/>
    <n v="0"/>
    <n v="30"/>
    <n v="30"/>
    <n v="30"/>
    <n v="160"/>
    <n v="1"/>
    <b v="1"/>
    <n v="0"/>
    <n v="10"/>
    <n v="10"/>
    <n v="10"/>
    <n v="160"/>
    <n v="178.40307692307692"/>
    <n v="12"/>
    <n v="12.901597241703568"/>
    <n v="5.870226744975124"/>
    <n v="109.17984172514939"/>
    <n v="122.08143896685296"/>
  </r>
  <r>
    <s v="Local"/>
    <x v="13"/>
    <s v="28_22VTA"/>
    <b v="0"/>
    <n v="28"/>
    <n v="5292"/>
    <n v="35"/>
    <n v="15"/>
    <n v="15"/>
    <n v="15"/>
    <n v="30"/>
    <n v="1"/>
    <b v="1"/>
    <n v="35"/>
    <n v="10"/>
    <n v="10"/>
    <n v="10"/>
    <n v="30"/>
    <n v="268.67076923076922"/>
    <n v="9"/>
    <n v="9.6761979312776756"/>
    <n v="4.402670058731343"/>
    <n v="81.884881293862037"/>
    <n v="91.561079225139707"/>
  </r>
  <r>
    <s v="Local"/>
    <x v="13"/>
    <s v="28_25VTA"/>
    <b v="0"/>
    <n v="28"/>
    <n v="3778"/>
    <n v="90"/>
    <n v="24"/>
    <n v="24"/>
    <n v="24"/>
    <n v="120"/>
    <n v="1"/>
    <b v="1"/>
    <n v="90"/>
    <n v="10"/>
    <n v="10"/>
    <n v="10"/>
    <n v="120"/>
    <n v="191.80615384615388"/>
    <n v="12"/>
    <n v="12.901597241703568"/>
    <n v="5.870226744975124"/>
    <n v="109.17984172514939"/>
    <n v="122.08143896685296"/>
  </r>
  <r>
    <s v="Local"/>
    <x v="13"/>
    <s v="28_44VTA"/>
    <b v="1"/>
    <n v="28"/>
    <n v="434"/>
    <n v="0"/>
    <n v="30"/>
    <n v="30"/>
    <n v="30"/>
    <n v="160"/>
    <n v="1"/>
    <b v="1"/>
    <n v="0"/>
    <n v="10"/>
    <n v="10"/>
    <n v="10"/>
    <n v="160"/>
    <n v="44.067692307692312"/>
    <n v="3"/>
    <n v="3.225399310425892"/>
    <n v="1.467556686243781"/>
    <n v="27.294960431287347"/>
    <n v="30.520359741713239"/>
  </r>
  <r>
    <s v="Local"/>
    <x v="13"/>
    <s v="28_47VTA"/>
    <b v="1"/>
    <n v="28"/>
    <n v="662"/>
    <n v="0"/>
    <n v="30"/>
    <n v="30"/>
    <n v="30"/>
    <n v="120"/>
    <n v="1"/>
    <b v="0"/>
    <m/>
    <m/>
    <m/>
    <m/>
    <m/>
    <n v="67.218461538461554"/>
    <n v="0"/>
    <n v="0"/>
    <n v="0"/>
    <n v="0"/>
    <n v="0"/>
  </r>
  <r>
    <s v="Local"/>
    <x v="13"/>
    <s v="28_60VTA"/>
    <b v="0"/>
    <n v="28"/>
    <n v="3220"/>
    <n v="99.99"/>
    <n v="15"/>
    <n v="15"/>
    <n v="15"/>
    <n v="120"/>
    <n v="1"/>
    <b v="1"/>
    <n v="99.99"/>
    <n v="10"/>
    <n v="10"/>
    <n v="10"/>
    <n v="120"/>
    <n v="163.47692307692313"/>
    <n v="6"/>
    <n v="6.450798620851784"/>
    <n v="2.935113372487562"/>
    <n v="54.589920862574694"/>
    <n v="61.040719483426479"/>
  </r>
  <r>
    <s v="Local"/>
    <x v="13"/>
    <s v="28_25VTAA"/>
    <b v="0"/>
    <n v="28"/>
    <n v="2172"/>
    <n v="0"/>
    <n v="12"/>
    <n v="12"/>
    <n v="12"/>
    <n v="160"/>
    <n v="1"/>
    <b v="1"/>
    <n v="0"/>
    <n v="10"/>
    <n v="10"/>
    <n v="10"/>
    <n v="160"/>
    <n v="110.27076923076923"/>
    <n v="2"/>
    <n v="2.1502662069505947"/>
    <n v="0.97837112416252059"/>
    <n v="18.196640287524897"/>
    <n v="20.34690649447549"/>
  </r>
  <r>
    <s v="Local"/>
    <x v="13"/>
    <s v="28_68VTASB"/>
    <b v="1"/>
    <n v="28"/>
    <n v="3207"/>
    <n v="90"/>
    <n v="15"/>
    <n v="15"/>
    <n v="15"/>
    <n v="48"/>
    <n v="1"/>
    <b v="1"/>
    <n v="90"/>
    <n v="10"/>
    <n v="10"/>
    <n v="10"/>
    <n v="48"/>
    <n v="325.63384615384615"/>
    <n v="11"/>
    <n v="11.826464138228271"/>
    <n v="5.3810411828938634"/>
    <n v="100.08152158138692"/>
    <n v="111.9079857196152"/>
  </r>
  <r>
    <s v="Local"/>
    <x v="13"/>
    <s v="28_68VTANB"/>
    <b v="1"/>
    <n v="28"/>
    <n v="3207"/>
    <n v="45"/>
    <n v="15"/>
    <n v="15"/>
    <n v="15"/>
    <n v="68.5"/>
    <n v="0"/>
    <b v="1"/>
    <n v="45"/>
    <n v="10"/>
    <n v="10"/>
    <n v="10"/>
    <n v="68.5"/>
    <n v="325.63384615384615"/>
    <n v="0"/>
    <n v="0"/>
    <n v="0"/>
    <n v="0"/>
    <n v="0"/>
  </r>
  <r>
    <s v="Local"/>
    <x v="13"/>
    <s v="28_72VTANB"/>
    <b v="1"/>
    <n v="28"/>
    <n v="1012"/>
    <n v="90"/>
    <n v="15"/>
    <n v="15"/>
    <n v="15"/>
    <n v="80"/>
    <n v="1"/>
    <b v="1"/>
    <n v="90"/>
    <n v="10"/>
    <n v="10"/>
    <n v="10"/>
    <n v="80"/>
    <n v="102.75692307692307"/>
    <n v="4"/>
    <n v="4.3005324139011893"/>
    <n v="1.9567422483250412"/>
    <n v="36.393280575049793"/>
    <n v="40.693812988950981"/>
  </r>
  <r>
    <s v="Local"/>
    <x v="13"/>
    <s v="28_72VTASB"/>
    <b v="1"/>
    <n v="28"/>
    <n v="1009"/>
    <n v="0"/>
    <n v="15"/>
    <n v="15"/>
    <n v="15"/>
    <n v="60"/>
    <n v="0"/>
    <b v="1"/>
    <n v="0"/>
    <n v="10"/>
    <n v="10"/>
    <n v="10"/>
    <n v="60"/>
    <n v="102.4523076923077"/>
    <n v="0"/>
    <n v="0"/>
    <n v="0"/>
    <n v="0"/>
    <n v="0"/>
  </r>
  <r>
    <s v="Local"/>
    <x v="13"/>
    <s v="28_73VTANB"/>
    <b v="1"/>
    <n v="28"/>
    <n v="829"/>
    <n v="99.99"/>
    <n v="15"/>
    <n v="15"/>
    <n v="15"/>
    <n v="70"/>
    <n v="1"/>
    <b v="0"/>
    <m/>
    <m/>
    <m/>
    <m/>
    <m/>
    <n v="84.175384615384615"/>
    <n v="0"/>
    <n v="0"/>
    <n v="0"/>
    <n v="0"/>
    <n v="0"/>
  </r>
  <r>
    <s v="Local"/>
    <x v="13"/>
    <s v="28_73VTASB"/>
    <b v="1"/>
    <n v="28"/>
    <n v="830"/>
    <n v="0"/>
    <n v="15"/>
    <n v="15"/>
    <n v="15"/>
    <n v="60"/>
    <n v="0"/>
    <b v="1"/>
    <n v="0"/>
    <n v="10"/>
    <n v="10"/>
    <n v="10"/>
    <n v="60"/>
    <n v="84.276923076923083"/>
    <n v="0"/>
    <n v="0"/>
    <n v="0"/>
    <n v="0"/>
    <n v="0"/>
  </r>
  <r>
    <s v="Local"/>
    <x v="13"/>
    <s v="28_89SVTA"/>
    <b v="0"/>
    <n v="28"/>
    <n v="472"/>
    <n v="0"/>
    <n v="60"/>
    <n v="30"/>
    <n v="60"/>
    <n v="0"/>
    <n v="1"/>
    <b v="1"/>
    <n v="0"/>
    <n v="10"/>
    <n v="10"/>
    <n v="10"/>
    <n v="0"/>
    <n v="23.963076923076922"/>
    <n v="2"/>
    <n v="2.1502662069505947"/>
    <n v="0.97837112416252059"/>
    <n v="18.196640287524897"/>
    <n v="20.34690649447549"/>
  </r>
  <r>
    <s v="Local"/>
    <x v="13"/>
    <s v="28_89VTA"/>
    <b v="0"/>
    <n v="28"/>
    <n v="902"/>
    <n v="0"/>
    <n v="30"/>
    <n v="0"/>
    <n v="30"/>
    <n v="0"/>
    <n v="1"/>
    <b v="0"/>
    <m/>
    <m/>
    <m/>
    <m/>
    <m/>
    <n v="45.793846153846154"/>
    <n v="0"/>
    <n v="0"/>
    <n v="0"/>
    <n v="0"/>
    <n v="0"/>
  </r>
  <r>
    <s v="Local"/>
    <x v="13"/>
    <s v="28_20VTA"/>
    <b v="0"/>
    <n v="28"/>
    <n v="2190"/>
    <n v="0"/>
    <n v="15"/>
    <n v="30"/>
    <n v="15"/>
    <n v="0"/>
    <n v="1"/>
    <b v="1"/>
    <n v="0"/>
    <n v="10"/>
    <n v="10"/>
    <n v="10"/>
    <n v="0"/>
    <n v="111.18461538461538"/>
    <n v="4"/>
    <n v="4.3005324139011893"/>
    <n v="1.9567422483250412"/>
    <n v="36.393280575049793"/>
    <n v="40.693812988950981"/>
  </r>
  <r>
    <s v="Local"/>
    <x v="13"/>
    <s v="28_21VTA"/>
    <b v="0"/>
    <n v="28"/>
    <n v="4238"/>
    <n v="0"/>
    <n v="30"/>
    <n v="30"/>
    <n v="30"/>
    <n v="240"/>
    <n v="1"/>
    <b v="1"/>
    <n v="0"/>
    <n v="10"/>
    <n v="10"/>
    <n v="10"/>
    <n v="240"/>
    <n v="215.16000000000005"/>
    <n v="15"/>
    <n v="16.126996552129462"/>
    <n v="7.3377834312189041"/>
    <n v="136.47480215643671"/>
    <n v="152.60179870856618"/>
  </r>
  <r>
    <s v="Local"/>
    <x v="13"/>
    <s v="28_26VTA"/>
    <b v="0"/>
    <n v="28"/>
    <n v="3150"/>
    <n v="0"/>
    <n v="30"/>
    <n v="30"/>
    <n v="30"/>
    <n v="120"/>
    <n v="1"/>
    <b v="0"/>
    <m/>
    <m/>
    <m/>
    <m/>
    <m/>
    <n v="159.92307692307693"/>
    <n v="0"/>
    <n v="0"/>
    <n v="0"/>
    <n v="0"/>
    <n v="0"/>
  </r>
  <r>
    <s v="Local"/>
    <x v="13"/>
    <s v="28_26SVTA"/>
    <b v="0"/>
    <n v="28"/>
    <n v="2690"/>
    <n v="96"/>
    <n v="30"/>
    <n v="30"/>
    <n v="30"/>
    <n v="120"/>
    <n v="1"/>
    <b v="0"/>
    <m/>
    <m/>
    <m/>
    <m/>
    <m/>
    <n v="136.56923076923076"/>
    <n v="0"/>
    <n v="0"/>
    <n v="0"/>
    <n v="0"/>
    <n v="0"/>
  </r>
  <r>
    <s v="Local"/>
    <x v="13"/>
    <s v="28_51VTA"/>
    <b v="0"/>
    <n v="28"/>
    <n v="3548"/>
    <n v="0"/>
    <n v="30"/>
    <n v="60"/>
    <n v="30"/>
    <n v="0"/>
    <n v="1"/>
    <b v="0"/>
    <m/>
    <m/>
    <m/>
    <m/>
    <m/>
    <n v="180.12923076923076"/>
    <n v="0"/>
    <n v="0"/>
    <n v="0"/>
    <n v="0"/>
    <n v="0"/>
  </r>
  <r>
    <s v="Local"/>
    <x v="13"/>
    <s v="28_51SVTA"/>
    <b v="0"/>
    <n v="28"/>
    <n v="2290"/>
    <n v="0"/>
    <n v="30"/>
    <n v="60"/>
    <n v="30"/>
    <n v="0"/>
    <n v="1"/>
    <b v="0"/>
    <m/>
    <m/>
    <m/>
    <m/>
    <m/>
    <n v="116.26153846153846"/>
    <n v="0"/>
    <n v="0"/>
    <n v="0"/>
    <n v="0"/>
    <n v="0"/>
  </r>
  <r>
    <s v="Local"/>
    <x v="13"/>
    <s v="28_56VTA"/>
    <b v="0"/>
    <n v="28"/>
    <n v="3646"/>
    <n v="0"/>
    <n v="30"/>
    <n v="30"/>
    <n v="30"/>
    <n v="160"/>
    <n v="1"/>
    <b v="1"/>
    <n v="0"/>
    <n v="10"/>
    <n v="10"/>
    <n v="10"/>
    <n v="160"/>
    <n v="185.10461538461539"/>
    <n v="13"/>
    <n v="13.976730345178865"/>
    <n v="6.3594123070563837"/>
    <n v="118.27816186891181"/>
    <n v="132.25489221409066"/>
  </r>
  <r>
    <s v="Local"/>
    <x v="13"/>
    <s v="28_59VTA"/>
    <b v="0"/>
    <n v="28"/>
    <n v="2676"/>
    <n v="0"/>
    <n v="30"/>
    <n v="30"/>
    <n v="30"/>
    <n v="160"/>
    <n v="1"/>
    <b v="1"/>
    <n v="0"/>
    <n v="10"/>
    <n v="10"/>
    <n v="10"/>
    <n v="160"/>
    <n v="135.85846153846154"/>
    <n v="10"/>
    <n v="10.751331034752972"/>
    <n v="4.8918556208126036"/>
    <n v="90.983201437624487"/>
    <n v="101.73453247237745"/>
  </r>
  <r>
    <s v="Local"/>
    <x v="13"/>
    <s v="28_61SVTA"/>
    <b v="0"/>
    <n v="28"/>
    <n v="1952"/>
    <n v="0"/>
    <n v="30"/>
    <n v="30"/>
    <n v="30"/>
    <n v="160"/>
    <n v="1"/>
    <b v="1"/>
    <n v="0"/>
    <n v="10"/>
    <n v="10"/>
    <n v="10"/>
    <n v="160"/>
    <n v="99.101538461538468"/>
    <n v="7"/>
    <n v="7.5259317243270818"/>
    <n v="3.4242989345688217"/>
    <n v="63.68824100633713"/>
    <n v="71.214172730664217"/>
  </r>
  <r>
    <s v="Local"/>
    <x v="13"/>
    <s v="28_70SVTA"/>
    <b v="0"/>
    <n v="28"/>
    <n v="1254"/>
    <n v="90"/>
    <n v="15"/>
    <n v="15"/>
    <n v="15"/>
    <n v="80"/>
    <n v="1"/>
    <b v="0"/>
    <m/>
    <m/>
    <m/>
    <m/>
    <m/>
    <n v="63.664615384615381"/>
    <n v="0"/>
    <n v="0"/>
    <n v="0"/>
    <n v="0"/>
    <n v="0"/>
  </r>
  <r>
    <s v="Local"/>
    <x v="13"/>
    <s v="28_500VTASB"/>
    <b v="1"/>
    <n v="28"/>
    <n v="123"/>
    <n v="0"/>
    <n v="7.5"/>
    <n v="15"/>
    <n v="7.5"/>
    <n v="96"/>
    <n v="1"/>
    <b v="0"/>
    <m/>
    <m/>
    <m/>
    <m/>
    <m/>
    <n v="12.489230769230769"/>
    <n v="0"/>
    <n v="0"/>
    <n v="0"/>
    <n v="0"/>
    <n v="0"/>
  </r>
  <r>
    <s v="Local"/>
    <x v="13"/>
    <s v="28_500VTANB"/>
    <b v="1"/>
    <n v="28"/>
    <n v="123"/>
    <n v="0"/>
    <n v="7.5"/>
    <n v="15"/>
    <n v="7.5"/>
    <n v="96"/>
    <n v="0"/>
    <b v="0"/>
    <m/>
    <m/>
    <m/>
    <m/>
    <m/>
    <n v="12.489230769230769"/>
    <n v="0"/>
    <n v="0"/>
    <n v="0"/>
    <n v="0"/>
    <n v="0"/>
  </r>
  <r>
    <s v="Local"/>
    <x v="13"/>
    <s v="28_523VTA"/>
    <b v="0"/>
    <n v="28"/>
    <n v="4150"/>
    <n v="300"/>
    <n v="15"/>
    <n v="15"/>
    <n v="15"/>
    <n v="48"/>
    <n v="1"/>
    <b v="1"/>
    <n v="300"/>
    <n v="10"/>
    <n v="10"/>
    <n v="10"/>
    <n v="48"/>
    <n v="210.69230769230771"/>
    <n v="8"/>
    <n v="8.6010648278023787"/>
    <n v="3.9134844966500824"/>
    <n v="72.786561150099587"/>
    <n v="81.387625977901962"/>
  </r>
  <r>
    <s v="Local"/>
    <x v="13"/>
    <s v="28_64ASBVTA"/>
    <b v="1"/>
    <n v="28"/>
    <n v="1378"/>
    <n v="0"/>
    <n v="30"/>
    <n v="30"/>
    <n v="30"/>
    <n v="80"/>
    <n v="1"/>
    <b v="1"/>
    <n v="0"/>
    <n v="10"/>
    <n v="10"/>
    <n v="10"/>
    <n v="80"/>
    <n v="139.92000000000002"/>
    <n v="10"/>
    <n v="10.751331034752972"/>
    <n v="4.8918556208126036"/>
    <n v="90.983201437624487"/>
    <n v="101.73453247237745"/>
  </r>
  <r>
    <s v="Local"/>
    <x v="13"/>
    <s v="28_64ANBVTA"/>
    <b v="1"/>
    <n v="28"/>
    <n v="1370"/>
    <n v="0"/>
    <n v="30"/>
    <n v="30"/>
    <n v="30"/>
    <n v="80"/>
    <n v="1"/>
    <b v="0"/>
    <m/>
    <m/>
    <m/>
    <m/>
    <m/>
    <n v="139.1076923076923"/>
    <n v="0"/>
    <n v="0"/>
    <n v="0"/>
    <n v="0"/>
    <n v="0"/>
  </r>
  <r>
    <s v="Local"/>
    <x v="13"/>
    <s v="28_64BSBVTA"/>
    <b v="1"/>
    <n v="28"/>
    <n v="1654"/>
    <n v="0"/>
    <n v="30"/>
    <n v="30"/>
    <n v="30"/>
    <n v="0"/>
    <n v="1"/>
    <b v="1"/>
    <n v="0"/>
    <n v="10"/>
    <n v="10"/>
    <n v="10"/>
    <n v="0"/>
    <n v="167.94461538461536"/>
    <n v="12"/>
    <n v="12.901597241703568"/>
    <n v="5.870226744975124"/>
    <n v="109.17984172514939"/>
    <n v="122.08143896685296"/>
  </r>
  <r>
    <s v="Local"/>
    <x v="13"/>
    <s v="28_64BNBVTA"/>
    <b v="1"/>
    <n v="28"/>
    <n v="1646"/>
    <n v="0"/>
    <n v="30"/>
    <n v="30"/>
    <n v="30"/>
    <n v="0"/>
    <n v="1"/>
    <b v="1"/>
    <n v="0"/>
    <n v="10"/>
    <n v="10"/>
    <n v="10"/>
    <n v="0"/>
    <n v="167.13230769230771"/>
    <n v="12"/>
    <n v="12.901597241703568"/>
    <n v="5.870226744975124"/>
    <n v="109.17984172514939"/>
    <n v="122.08143896685296"/>
  </r>
  <r>
    <s v="Local"/>
    <x v="13"/>
    <s v="28_66VTANB"/>
    <b v="1"/>
    <n v="28"/>
    <n v="2077"/>
    <n v="90"/>
    <n v="15"/>
    <n v="15"/>
    <n v="15"/>
    <n v="65"/>
    <n v="1"/>
    <b v="1"/>
    <n v="90"/>
    <n v="10"/>
    <n v="10"/>
    <n v="10"/>
    <n v="65"/>
    <n v="210.89538461538464"/>
    <n v="8"/>
    <n v="8.6010648278023787"/>
    <n v="3.9134844966500824"/>
    <n v="72.786561150099587"/>
    <n v="81.387625977901962"/>
  </r>
  <r>
    <s v="Local"/>
    <x v="14"/>
    <s v="30_7AC"/>
    <b v="0"/>
    <n v="30"/>
    <n v="1664"/>
    <n v="0"/>
    <n v="30"/>
    <n v="30"/>
    <n v="30"/>
    <n v="160"/>
    <n v="1"/>
    <b v="0"/>
    <m/>
    <m/>
    <m/>
    <m/>
    <m/>
    <n v="84.48"/>
    <n v="0"/>
    <n v="0"/>
    <n v="0"/>
    <n v="0"/>
    <n v="0"/>
  </r>
  <r>
    <s v="Local"/>
    <x v="14"/>
    <s v="30_45AC"/>
    <b v="0"/>
    <n v="30"/>
    <n v="2020"/>
    <n v="0"/>
    <n v="20"/>
    <n v="30"/>
    <n v="20"/>
    <n v="68"/>
    <n v="1"/>
    <b v="0"/>
    <m/>
    <m/>
    <m/>
    <m/>
    <m/>
    <n v="102.55384615384617"/>
    <n v="0"/>
    <n v="0"/>
    <n v="0"/>
    <n v="0"/>
    <n v="0"/>
  </r>
  <r>
    <s v="Local"/>
    <x v="14"/>
    <s v="30_46AC"/>
    <b v="0"/>
    <n v="30"/>
    <n v="1106"/>
    <n v="0"/>
    <n v="60"/>
    <n v="60"/>
    <n v="60"/>
    <n v="0"/>
    <n v="1"/>
    <b v="0"/>
    <m/>
    <m/>
    <m/>
    <m/>
    <m/>
    <n v="56.150769230769242"/>
    <n v="0"/>
    <n v="0"/>
    <n v="0"/>
    <n v="0"/>
    <n v="0"/>
  </r>
  <r>
    <s v="Local"/>
    <x v="14"/>
    <s v="30_47AC"/>
    <b v="0"/>
    <n v="30"/>
    <n v="622"/>
    <n v="0"/>
    <n v="45"/>
    <n v="0"/>
    <n v="45"/>
    <n v="240"/>
    <n v="1"/>
    <b v="0"/>
    <m/>
    <m/>
    <m/>
    <m/>
    <m/>
    <n v="31.578461538461543"/>
    <n v="0"/>
    <n v="0"/>
    <n v="0"/>
    <n v="0"/>
    <n v="0"/>
  </r>
  <r>
    <s v="Local"/>
    <x v="14"/>
    <s v="30_54AC"/>
    <b v="0"/>
    <n v="30"/>
    <n v="866"/>
    <n v="0"/>
    <n v="10"/>
    <n v="15"/>
    <n v="15"/>
    <n v="80"/>
    <n v="1"/>
    <b v="0"/>
    <m/>
    <m/>
    <m/>
    <m/>
    <m/>
    <n v="43.966153846153851"/>
    <n v="0"/>
    <n v="0"/>
    <n v="0"/>
    <n v="0"/>
    <n v="0"/>
  </r>
  <r>
    <s v="Local"/>
    <x v="14"/>
    <s v="30_65AC"/>
    <b v="0"/>
    <n v="30"/>
    <n v="802"/>
    <n v="0"/>
    <n v="30"/>
    <n v="30"/>
    <n v="30"/>
    <n v="140"/>
    <n v="1"/>
    <b v="1"/>
    <n v="0"/>
    <n v="10"/>
    <n v="10"/>
    <n v="10"/>
    <n v="140"/>
    <n v="40.716923076923081"/>
    <n v="3"/>
    <n v="3.225399310425892"/>
    <n v="1.467556686243781"/>
    <n v="27.294960431287347"/>
    <n v="30.520359741713239"/>
  </r>
  <r>
    <s v="Local"/>
    <x v="14"/>
    <s v="30_74AC"/>
    <b v="0"/>
    <n v="30"/>
    <n v="2490"/>
    <n v="100"/>
    <n v="30"/>
    <n v="30"/>
    <n v="30"/>
    <n v="80"/>
    <n v="1"/>
    <b v="1"/>
    <n v="100"/>
    <n v="10"/>
    <n v="10"/>
    <n v="10"/>
    <n v="80"/>
    <n v="126.41538461538461"/>
    <n v="9"/>
    <n v="9.6761979312776756"/>
    <n v="4.402670058731343"/>
    <n v="81.884881293862037"/>
    <n v="91.561079225139707"/>
  </r>
  <r>
    <s v="Local"/>
    <x v="14"/>
    <s v="30_57WB"/>
    <b v="1"/>
    <n v="30"/>
    <n v="1272"/>
    <n v="60"/>
    <n v="10"/>
    <n v="10"/>
    <n v="10"/>
    <n v="10"/>
    <n v="1"/>
    <b v="1"/>
    <n v="60"/>
    <n v="10"/>
    <n v="10"/>
    <n v="10"/>
    <n v="10"/>
    <n v="129.15692307692308"/>
    <n v="0"/>
    <n v="0"/>
    <n v="0"/>
    <n v="0"/>
    <n v="0"/>
  </r>
  <r>
    <s v="Local"/>
    <x v="14"/>
    <s v="30_57EB"/>
    <b v="1"/>
    <n v="30"/>
    <n v="1270"/>
    <n v="60"/>
    <n v="10"/>
    <n v="10"/>
    <n v="10"/>
    <n v="10"/>
    <n v="0"/>
    <b v="1"/>
    <n v="60"/>
    <n v="10"/>
    <n v="10"/>
    <n v="10"/>
    <n v="10"/>
    <n v="128.95384615384617"/>
    <n v="0"/>
    <n v="0"/>
    <n v="0"/>
    <n v="0"/>
    <n v="0"/>
  </r>
  <r>
    <s v="Local"/>
    <x v="14"/>
    <s v="30_12AC"/>
    <b v="0"/>
    <n v="30"/>
    <n v="2112"/>
    <n v="0"/>
    <n v="20"/>
    <n v="20"/>
    <n v="20"/>
    <n v="30"/>
    <n v="1"/>
    <b v="1"/>
    <n v="0"/>
    <n v="10"/>
    <n v="10"/>
    <n v="10"/>
    <n v="30"/>
    <n v="107.22461538461539"/>
    <n v="6"/>
    <n v="6.450798620851784"/>
    <n v="2.935113372487562"/>
    <n v="54.589920862574694"/>
    <n v="61.040719483426479"/>
  </r>
  <r>
    <s v="Local"/>
    <x v="14"/>
    <s v="30_70AC"/>
    <b v="0"/>
    <n v="30"/>
    <n v="1566"/>
    <n v="0"/>
    <n v="30"/>
    <n v="30"/>
    <n v="30"/>
    <n v="160"/>
    <n v="1"/>
    <b v="0"/>
    <m/>
    <m/>
    <m/>
    <m/>
    <m/>
    <n v="79.504615384615391"/>
    <n v="0"/>
    <n v="0"/>
    <n v="0"/>
    <n v="0"/>
    <n v="0"/>
  </r>
  <r>
    <s v="Local"/>
    <x v="14"/>
    <s v="30_72M"/>
    <b v="0"/>
    <n v="30"/>
    <n v="2924"/>
    <n v="80"/>
    <n v="20"/>
    <n v="20"/>
    <n v="20"/>
    <n v="30"/>
    <n v="1"/>
    <b v="1"/>
    <n v="80"/>
    <n v="10"/>
    <n v="10"/>
    <n v="10"/>
    <n v="30"/>
    <n v="148.44923076923078"/>
    <n v="8"/>
    <n v="8.6010648278023787"/>
    <n v="3.9134844966500824"/>
    <n v="72.786561150099587"/>
    <n v="81.387625977901962"/>
  </r>
  <r>
    <s v="Local"/>
    <x v="14"/>
    <s v="30_76AC"/>
    <b v="0"/>
    <n v="30"/>
    <n v="2504"/>
    <n v="100"/>
    <n v="30"/>
    <n v="30"/>
    <n v="30"/>
    <n v="160"/>
    <n v="1"/>
    <b v="1"/>
    <n v="100"/>
    <n v="10"/>
    <n v="10"/>
    <n v="10"/>
    <n v="160"/>
    <n v="127.12615384615384"/>
    <n v="9"/>
    <n v="9.6761979312776756"/>
    <n v="4.402670058731343"/>
    <n v="81.884881293862037"/>
    <n v="91.561079225139707"/>
  </r>
  <r>
    <s v="Local"/>
    <x v="14"/>
    <s v="30_88NBAC"/>
    <b v="1"/>
    <n v="30"/>
    <n v="652"/>
    <n v="90"/>
    <n v="15"/>
    <n v="20"/>
    <n v="15"/>
    <n v="48"/>
    <n v="1"/>
    <b v="1"/>
    <n v="90"/>
    <n v="10"/>
    <n v="10"/>
    <n v="10"/>
    <n v="48"/>
    <n v="66.203076923076921"/>
    <n v="3"/>
    <n v="3.225399310425892"/>
    <n v="1.467556686243781"/>
    <n v="27.294960431287347"/>
    <n v="30.520359741713239"/>
  </r>
  <r>
    <s v="Local"/>
    <x v="14"/>
    <s v="30_88SBAC"/>
    <b v="1"/>
    <n v="30"/>
    <n v="675"/>
    <n v="90"/>
    <n v="15"/>
    <n v="20"/>
    <n v="15"/>
    <n v="48"/>
    <n v="1"/>
    <b v="1"/>
    <n v="90"/>
    <n v="10"/>
    <n v="10"/>
    <n v="10"/>
    <n v="48"/>
    <n v="68.538461538461547"/>
    <n v="3"/>
    <n v="3.225399310425892"/>
    <n v="1.467556686243781"/>
    <n v="27.294960431287347"/>
    <n v="30.520359741713239"/>
  </r>
  <r>
    <s v="Local"/>
    <x v="14"/>
    <s v="30_67AC"/>
    <b v="0"/>
    <n v="30"/>
    <n v="542"/>
    <n v="0"/>
    <n v="30"/>
    <n v="30"/>
    <n v="30"/>
    <n v="160"/>
    <n v="1"/>
    <b v="1"/>
    <n v="0"/>
    <n v="10"/>
    <n v="10"/>
    <n v="10"/>
    <n v="160"/>
    <n v="27.516923076923078"/>
    <n v="2"/>
    <n v="2.1502662069505947"/>
    <n v="0.97837112416252059"/>
    <n v="18.196640287524897"/>
    <n v="20.34690649447549"/>
  </r>
  <r>
    <s v="Local"/>
    <x v="14"/>
    <s v="30_18EBAC"/>
    <b v="1"/>
    <n v="30"/>
    <n v="901"/>
    <n v="50"/>
    <n v="10"/>
    <n v="10"/>
    <n v="10"/>
    <n v="30"/>
    <n v="1"/>
    <b v="1"/>
    <n v="50"/>
    <n v="10"/>
    <n v="10"/>
    <n v="10"/>
    <n v="30"/>
    <n v="91.486153846153854"/>
    <n v="0"/>
    <n v="0"/>
    <n v="0"/>
    <n v="0"/>
    <n v="0"/>
  </r>
  <r>
    <s v="Local"/>
    <x v="14"/>
    <s v="30_18WBAC"/>
    <b v="1"/>
    <n v="30"/>
    <n v="893"/>
    <n v="50"/>
    <n v="10"/>
    <n v="10"/>
    <n v="10"/>
    <n v="30"/>
    <n v="1"/>
    <b v="1"/>
    <n v="50"/>
    <n v="10"/>
    <n v="10"/>
    <n v="10"/>
    <n v="30"/>
    <n v="90.673846153846156"/>
    <n v="0"/>
    <n v="0"/>
    <n v="0"/>
    <n v="0"/>
    <n v="0"/>
  </r>
  <r>
    <s v="Local"/>
    <x v="14"/>
    <s v="30_21AC"/>
    <b v="0"/>
    <n v="30"/>
    <n v="2016"/>
    <n v="0"/>
    <n v="10"/>
    <n v="10"/>
    <n v="10"/>
    <n v="70"/>
    <n v="1"/>
    <b v="1"/>
    <n v="0"/>
    <n v="10"/>
    <n v="10"/>
    <n v="10"/>
    <n v="70"/>
    <n v="102.35076923076925"/>
    <n v="0"/>
    <n v="0"/>
    <n v="0"/>
    <n v="0"/>
    <n v="0"/>
  </r>
  <r>
    <s v="Local"/>
    <x v="14"/>
    <s v="30_39AC"/>
    <b v="0"/>
    <n v="30"/>
    <n v="1034"/>
    <n v="0"/>
    <n v="60"/>
    <n v="60"/>
    <n v="60"/>
    <n v="500"/>
    <n v="1"/>
    <b v="1"/>
    <n v="0"/>
    <n v="10"/>
    <n v="10"/>
    <n v="10"/>
    <n v="500"/>
    <n v="52.495384615384616"/>
    <n v="5"/>
    <n v="5.3756655173764862"/>
    <n v="2.4459278104063018"/>
    <n v="45.491600718812244"/>
    <n v="50.867266236188726"/>
  </r>
  <r>
    <s v="Local"/>
    <x v="14"/>
    <s v="30_51BAC"/>
    <b v="0"/>
    <n v="30"/>
    <n v="930"/>
    <n v="60"/>
    <n v="6"/>
    <n v="6"/>
    <n v="6"/>
    <n v="20"/>
    <n v="1"/>
    <b v="1"/>
    <n v="60"/>
    <n v="6"/>
    <n v="6"/>
    <n v="6"/>
    <n v="20"/>
    <n v="47.215384615384622"/>
    <n v="0"/>
    <n v="0"/>
    <n v="0"/>
    <n v="0"/>
    <n v="0"/>
  </r>
  <r>
    <s v="Local"/>
    <x v="14"/>
    <s v="30_52AC"/>
    <b v="0"/>
    <n v="30"/>
    <n v="1008"/>
    <n v="0"/>
    <n v="15"/>
    <n v="20"/>
    <n v="15"/>
    <n v="20"/>
    <n v="1"/>
    <b v="0"/>
    <m/>
    <m/>
    <m/>
    <m/>
    <m/>
    <n v="51.175384615384623"/>
    <n v="0"/>
    <n v="0"/>
    <n v="0"/>
    <n v="0"/>
    <n v="0"/>
  </r>
  <r>
    <s v="Local"/>
    <x v="14"/>
    <s v="30_73AC"/>
    <b v="0"/>
    <n v="30"/>
    <n v="1024"/>
    <n v="90"/>
    <n v="15"/>
    <n v="15"/>
    <n v="15"/>
    <n v="18"/>
    <n v="1"/>
    <b v="1"/>
    <n v="90"/>
    <n v="10"/>
    <n v="10"/>
    <n v="10"/>
    <n v="18"/>
    <n v="51.987692307692313"/>
    <n v="2"/>
    <n v="2.1502662069505947"/>
    <n v="0.97837112416252059"/>
    <n v="18.196640287524897"/>
    <n v="20.34690649447549"/>
  </r>
  <r>
    <s v="Local"/>
    <x v="14"/>
    <s v="30_98AC"/>
    <b v="0"/>
    <n v="30"/>
    <n v="1510"/>
    <n v="0"/>
    <n v="20"/>
    <n v="20"/>
    <n v="20"/>
    <n v="20"/>
    <n v="1"/>
    <b v="1"/>
    <n v="0"/>
    <n v="10"/>
    <n v="10"/>
    <n v="10"/>
    <n v="20"/>
    <n v="76.661538461538456"/>
    <n v="4"/>
    <n v="4.3005324139011893"/>
    <n v="1.9567422483250412"/>
    <n v="36.393280575049793"/>
    <n v="40.693812988950981"/>
  </r>
  <r>
    <s v="Local"/>
    <x v="14"/>
    <s v="30_71AC"/>
    <b v="0"/>
    <n v="30"/>
    <n v="2350"/>
    <n v="95"/>
    <n v="30"/>
    <n v="30"/>
    <n v="30"/>
    <n v="360"/>
    <n v="1"/>
    <b v="1"/>
    <n v="95"/>
    <n v="10"/>
    <n v="10"/>
    <n v="10"/>
    <n v="360"/>
    <n v="119.30769230769231"/>
    <n v="8"/>
    <n v="8.6010648278023787"/>
    <n v="3.9134844966500824"/>
    <n v="72.786561150099587"/>
    <n v="81.387625977901962"/>
  </r>
  <r>
    <s v="Local"/>
    <x v="14"/>
    <s v="30_72AC"/>
    <b v="0"/>
    <n v="30"/>
    <n v="3052"/>
    <n v="90"/>
    <n v="5"/>
    <n v="5"/>
    <n v="5"/>
    <n v="34"/>
    <n v="1"/>
    <b v="1"/>
    <n v="90"/>
    <n v="5"/>
    <n v="5"/>
    <n v="5"/>
    <n v="34"/>
    <n v="154.94769230769234"/>
    <n v="0"/>
    <n v="0"/>
    <n v="0"/>
    <n v="0"/>
    <n v="0"/>
  </r>
  <r>
    <s v="Local"/>
    <x v="14"/>
    <s v="30_85AC"/>
    <b v="0"/>
    <n v="30"/>
    <n v="3724"/>
    <n v="0"/>
    <n v="60"/>
    <n v="60"/>
    <n v="60"/>
    <n v="240"/>
    <n v="1"/>
    <b v="1"/>
    <n v="0"/>
    <n v="10"/>
    <n v="10"/>
    <n v="10"/>
    <n v="240"/>
    <n v="189.06461538461542"/>
    <n v="16"/>
    <n v="17.202129655604757"/>
    <n v="7.8269689933001647"/>
    <n v="145.57312230019917"/>
    <n v="162.77525195580392"/>
  </r>
  <r>
    <s v="Local"/>
    <x v="14"/>
    <s v="30_93AC"/>
    <b v="0"/>
    <n v="30"/>
    <n v="2402"/>
    <n v="99.99"/>
    <n v="60"/>
    <n v="60"/>
    <n v="60"/>
    <n v="240"/>
    <n v="1"/>
    <b v="0"/>
    <m/>
    <m/>
    <m/>
    <m/>
    <m/>
    <n v="121.94769230769231"/>
    <n v="0"/>
    <n v="0"/>
    <n v="0"/>
    <n v="0"/>
    <n v="0"/>
  </r>
  <r>
    <s v="Local"/>
    <x v="14"/>
    <s v="30_94AC"/>
    <b v="0"/>
    <n v="30"/>
    <n v="692"/>
    <n v="99.99"/>
    <n v="60"/>
    <n v="0"/>
    <n v="60"/>
    <n v="240"/>
    <n v="1"/>
    <b v="1"/>
    <n v="99.99"/>
    <n v="10"/>
    <n v="0"/>
    <n v="10"/>
    <n v="240"/>
    <n v="35.132307692307691"/>
    <n v="3"/>
    <n v="3.225399310425892"/>
    <n v="1.467556686243781"/>
    <n v="27.294960431287347"/>
    <n v="30.520359741713239"/>
  </r>
  <r>
    <s v="Local"/>
    <x v="14"/>
    <s v="30_95AC"/>
    <b v="0"/>
    <n v="30"/>
    <n v="570"/>
    <n v="99.99"/>
    <n v="40"/>
    <n v="40"/>
    <n v="40"/>
    <n v="240"/>
    <n v="1"/>
    <b v="0"/>
    <m/>
    <m/>
    <m/>
    <m/>
    <m/>
    <n v="28.938461538461539"/>
    <n v="0"/>
    <n v="0"/>
    <n v="0"/>
    <n v="0"/>
    <n v="0"/>
  </r>
  <r>
    <s v="Local"/>
    <x v="14"/>
    <s v="30_97AC"/>
    <b v="0"/>
    <n v="30"/>
    <n v="2638"/>
    <n v="0"/>
    <n v="20"/>
    <n v="20"/>
    <n v="20"/>
    <n v="20"/>
    <n v="1"/>
    <b v="1"/>
    <n v="0"/>
    <n v="10"/>
    <n v="10"/>
    <n v="10"/>
    <n v="20"/>
    <n v="133.92923076923077"/>
    <n v="7"/>
    <n v="7.5259317243270818"/>
    <n v="3.4242989345688217"/>
    <n v="63.68824100633713"/>
    <n v="71.214172730664217"/>
  </r>
  <r>
    <s v="Local"/>
    <x v="14"/>
    <s v="30_83AC"/>
    <b v="0"/>
    <n v="30"/>
    <n v="2332"/>
    <n v="99.99"/>
    <n v="60"/>
    <n v="60"/>
    <n v="60"/>
    <n v="240"/>
    <n v="1"/>
    <b v="1"/>
    <n v="99.99"/>
    <n v="10"/>
    <n v="10"/>
    <n v="10"/>
    <n v="240"/>
    <n v="118.39384615384616"/>
    <n v="10"/>
    <n v="10.751331034752972"/>
    <n v="4.8918556208126036"/>
    <n v="90.983201437624487"/>
    <n v="101.73453247237745"/>
  </r>
  <r>
    <s v="Local"/>
    <x v="14"/>
    <s v="30_99AC"/>
    <b v="0"/>
    <n v="30"/>
    <n v="3422"/>
    <n v="0"/>
    <n v="5"/>
    <n v="5"/>
    <n v="5"/>
    <n v="10"/>
    <n v="1"/>
    <b v="1"/>
    <n v="0"/>
    <n v="5"/>
    <n v="5"/>
    <n v="5"/>
    <n v="10"/>
    <n v="173.7323076923077"/>
    <n v="0"/>
    <n v="0"/>
    <n v="0"/>
    <n v="0"/>
    <n v="0"/>
  </r>
  <r>
    <s v="Local"/>
    <x v="14"/>
    <s v="30_22AC"/>
    <b v="0"/>
    <n v="30"/>
    <n v="1832"/>
    <n v="0"/>
    <n v="30"/>
    <n v="30"/>
    <n v="30"/>
    <n v="60"/>
    <n v="1"/>
    <b v="1"/>
    <n v="0"/>
    <n v="10"/>
    <n v="10"/>
    <n v="10"/>
    <n v="60"/>
    <n v="93.009230769230768"/>
    <n v="7"/>
    <n v="7.5259317243270818"/>
    <n v="3.4242989345688217"/>
    <n v="63.68824100633713"/>
    <n v="71.214172730664217"/>
  </r>
  <r>
    <s v="Local"/>
    <x v="14"/>
    <s v="30_32AC"/>
    <b v="0"/>
    <n v="30"/>
    <n v="2284"/>
    <n v="99.99"/>
    <n v="60"/>
    <n v="60"/>
    <n v="60"/>
    <n v="240"/>
    <n v="1"/>
    <b v="1"/>
    <n v="99.99"/>
    <n v="10"/>
    <n v="10"/>
    <n v="10"/>
    <n v="240"/>
    <n v="115.95692307692309"/>
    <n v="10"/>
    <n v="10.751331034752972"/>
    <n v="4.8918556208126036"/>
    <n v="90.983201437624487"/>
    <n v="101.73453247237745"/>
  </r>
  <r>
    <s v="Local"/>
    <x v="14"/>
    <s v="30_37AC"/>
    <b v="0"/>
    <n v="30"/>
    <n v="2090"/>
    <n v="0"/>
    <n v="60"/>
    <n v="60"/>
    <n v="60"/>
    <n v="240"/>
    <n v="1"/>
    <b v="0"/>
    <m/>
    <m/>
    <m/>
    <m/>
    <m/>
    <n v="106.10769230769232"/>
    <n v="0"/>
    <n v="0"/>
    <n v="0"/>
    <n v="0"/>
    <n v="0"/>
  </r>
  <r>
    <s v="Local"/>
    <x v="14"/>
    <s v="30_48AC"/>
    <b v="0"/>
    <n v="30"/>
    <n v="1858"/>
    <n v="0"/>
    <n v="60"/>
    <n v="60"/>
    <n v="60"/>
    <n v="240"/>
    <n v="1"/>
    <b v="1"/>
    <n v="0"/>
    <n v="10"/>
    <n v="10"/>
    <n v="10"/>
    <n v="240"/>
    <n v="94.329230769230762"/>
    <n v="8"/>
    <n v="8.6010648278023787"/>
    <n v="3.9134844966500824"/>
    <n v="72.786561150099587"/>
    <n v="81.387625977901962"/>
  </r>
  <r>
    <s v="Local"/>
    <x v="14"/>
    <s v="30_89AC"/>
    <b v="0"/>
    <n v="30"/>
    <n v="2336"/>
    <n v="90"/>
    <n v="30"/>
    <n v="30"/>
    <n v="30"/>
    <n v="240"/>
    <n v="1"/>
    <b v="0"/>
    <m/>
    <m/>
    <m/>
    <m/>
    <m/>
    <n v="118.59692307692308"/>
    <n v="0"/>
    <n v="0"/>
    <n v="0"/>
    <n v="0"/>
    <n v="0"/>
  </r>
  <r>
    <s v="Local"/>
    <x v="14"/>
    <s v="30_60AC"/>
    <b v="0"/>
    <n v="30"/>
    <n v="596"/>
    <n v="90"/>
    <n v="20"/>
    <n v="20"/>
    <n v="20"/>
    <n v="20"/>
    <n v="1"/>
    <b v="0"/>
    <m/>
    <m/>
    <m/>
    <m/>
    <m/>
    <n v="30.258461538461539"/>
    <n v="0"/>
    <n v="0"/>
    <n v="0"/>
    <n v="0"/>
    <n v="0"/>
  </r>
  <r>
    <s v="Local"/>
    <x v="14"/>
    <s v="30_212"/>
    <b v="0"/>
    <n v="30"/>
    <n v="1692"/>
    <n v="100"/>
    <n v="20"/>
    <n v="20"/>
    <n v="20"/>
    <n v="20"/>
    <n v="1"/>
    <b v="0"/>
    <m/>
    <m/>
    <m/>
    <m/>
    <m/>
    <n v="85.901538461538465"/>
    <n v="0"/>
    <n v="0"/>
    <n v="0"/>
    <n v="0"/>
    <n v="0"/>
  </r>
  <r>
    <s v="Local"/>
    <x v="14"/>
    <s v="30_215"/>
    <b v="0"/>
    <n v="30"/>
    <n v="2042"/>
    <n v="100"/>
    <n v="30"/>
    <n v="30"/>
    <n v="30"/>
    <n v="30"/>
    <n v="0"/>
    <b v="0"/>
    <m/>
    <m/>
    <m/>
    <m/>
    <m/>
    <n v="103.67076923076924"/>
    <n v="0"/>
    <n v="0"/>
    <n v="0"/>
    <n v="0"/>
    <n v="0"/>
  </r>
  <r>
    <s v="Local"/>
    <x v="14"/>
    <s v="30_217"/>
    <b v="0"/>
    <n v="30"/>
    <n v="2810"/>
    <n v="90"/>
    <n v="30"/>
    <n v="30"/>
    <n v="30"/>
    <n v="30"/>
    <n v="0"/>
    <b v="1"/>
    <n v="90"/>
    <n v="10"/>
    <n v="10"/>
    <n v="10"/>
    <n v="30"/>
    <n v="142.66153846153847"/>
    <n v="0"/>
    <n v="0"/>
    <n v="0"/>
    <n v="0"/>
    <n v="0"/>
  </r>
  <r>
    <s v="Local"/>
    <x v="14"/>
    <s v="30_232"/>
    <b v="0"/>
    <n v="30"/>
    <n v="3066"/>
    <n v="99.99"/>
    <n v="60"/>
    <n v="60"/>
    <n v="60"/>
    <n v="500"/>
    <n v="0"/>
    <b v="1"/>
    <n v="99.99"/>
    <n v="10"/>
    <n v="10"/>
    <n v="10"/>
    <n v="500"/>
    <n v="155.65846153846155"/>
    <n v="0"/>
    <n v="0"/>
    <n v="0"/>
    <n v="0"/>
    <n v="0"/>
  </r>
  <r>
    <s v="Local"/>
    <x v="14"/>
    <s v="30_210"/>
    <b v="0"/>
    <n v="30"/>
    <n v="2198"/>
    <n v="100"/>
    <n v="20"/>
    <n v="20"/>
    <n v="20"/>
    <n v="20"/>
    <n v="0"/>
    <b v="0"/>
    <m/>
    <m/>
    <m/>
    <m/>
    <m/>
    <n v="111.59076923076924"/>
    <n v="0"/>
    <n v="0"/>
    <n v="0"/>
    <n v="0"/>
    <n v="0"/>
  </r>
  <r>
    <s v="Local"/>
    <x v="14"/>
    <s v="30_251"/>
    <b v="0"/>
    <n v="30"/>
    <n v="1304"/>
    <n v="0"/>
    <n v="60"/>
    <n v="60"/>
    <n v="60"/>
    <n v="500"/>
    <n v="0"/>
    <b v="0"/>
    <m/>
    <m/>
    <m/>
    <m/>
    <m/>
    <n v="66.203076923076921"/>
    <n v="0"/>
    <n v="0"/>
    <n v="0"/>
    <n v="0"/>
    <n v="0"/>
  </r>
  <r>
    <s v="Local"/>
    <x v="14"/>
    <s v="30_239"/>
    <b v="0"/>
    <n v="30"/>
    <n v="2380"/>
    <n v="100"/>
    <n v="15"/>
    <n v="30"/>
    <n v="15"/>
    <n v="120"/>
    <n v="0"/>
    <b v="1"/>
    <n v="100"/>
    <n v="10"/>
    <n v="10"/>
    <n v="10"/>
    <n v="120"/>
    <n v="120.83076923076925"/>
    <n v="0"/>
    <n v="0"/>
    <n v="0"/>
    <n v="0"/>
    <n v="0"/>
  </r>
  <r>
    <s v="Local"/>
    <x v="14"/>
    <s v="30_805"/>
    <b v="0"/>
    <n v="30"/>
    <m/>
    <n v="60"/>
    <n v="0"/>
    <n v="0"/>
    <n v="0"/>
    <n v="160"/>
    <n v="1"/>
    <b v="0"/>
    <m/>
    <m/>
    <m/>
    <m/>
    <m/>
    <n v="0"/>
    <n v="0"/>
    <n v="0"/>
    <n v="0"/>
    <n v="0"/>
    <n v="0"/>
  </r>
  <r>
    <s v="Local"/>
    <x v="14"/>
    <s v="30_851NBAC"/>
    <b v="1"/>
    <n v="30"/>
    <m/>
    <n v="90"/>
    <n v="0"/>
    <n v="0"/>
    <n v="0"/>
    <n v="160"/>
    <n v="1"/>
    <b v="0"/>
    <m/>
    <m/>
    <m/>
    <m/>
    <m/>
    <n v="0"/>
    <n v="0"/>
    <n v="0"/>
    <n v="0"/>
    <n v="0"/>
    <n v="0"/>
  </r>
  <r>
    <s v="Local"/>
    <x v="14"/>
    <s v="30_851SBAC"/>
    <b v="1"/>
    <n v="30"/>
    <m/>
    <n v="90"/>
    <n v="0"/>
    <n v="0"/>
    <n v="0"/>
    <n v="160"/>
    <n v="1"/>
    <b v="0"/>
    <m/>
    <m/>
    <m/>
    <m/>
    <m/>
    <n v="0"/>
    <n v="0"/>
    <n v="0"/>
    <n v="0"/>
    <n v="0"/>
    <n v="0"/>
  </r>
  <r>
    <s v="Local"/>
    <x v="14"/>
    <s v="30_51ANB"/>
    <b v="1"/>
    <n v="30"/>
    <n v="872"/>
    <n v="36"/>
    <n v="6"/>
    <n v="6"/>
    <n v="6"/>
    <n v="20"/>
    <n v="1"/>
    <b v="1"/>
    <n v="36"/>
    <n v="6"/>
    <n v="6"/>
    <n v="6"/>
    <n v="20"/>
    <n v="88.54153846153848"/>
    <n v="0"/>
    <n v="0"/>
    <n v="0"/>
    <n v="0"/>
    <n v="0"/>
  </r>
  <r>
    <s v="Local"/>
    <x v="14"/>
    <s v="30_51ASB"/>
    <b v="1"/>
    <n v="30"/>
    <n v="864"/>
    <n v="36"/>
    <n v="6"/>
    <n v="6"/>
    <n v="6"/>
    <n v="20"/>
    <n v="0"/>
    <b v="1"/>
    <n v="36"/>
    <n v="6"/>
    <n v="6"/>
    <n v="6"/>
    <n v="20"/>
    <n v="87.729230769230782"/>
    <n v="0"/>
    <n v="0"/>
    <n v="0"/>
    <n v="0"/>
    <n v="0"/>
  </r>
  <r>
    <s v="Local"/>
    <x v="14"/>
    <s v="30_216"/>
    <b v="0"/>
    <n v="30"/>
    <n v="1952"/>
    <n v="0"/>
    <n v="60"/>
    <n v="60"/>
    <n v="60"/>
    <n v="240"/>
    <n v="1"/>
    <b v="1"/>
    <n v="0"/>
    <n v="10"/>
    <n v="10"/>
    <n v="10"/>
    <n v="240"/>
    <n v="99.101538461538468"/>
    <n v="9"/>
    <n v="9.6761979312776756"/>
    <n v="4.402670058731343"/>
    <n v="81.884881293862037"/>
    <n v="91.561079225139707"/>
  </r>
  <r>
    <s v="Local"/>
    <x v="14"/>
    <s v="30_801AC"/>
    <b v="0"/>
    <n v="30"/>
    <m/>
    <n v="90"/>
    <n v="0"/>
    <n v="0"/>
    <n v="0"/>
    <n v="160"/>
    <n v="1"/>
    <b v="0"/>
    <m/>
    <m/>
    <m/>
    <m/>
    <m/>
    <n v="0"/>
    <n v="0"/>
    <n v="0"/>
    <n v="0"/>
    <n v="0"/>
    <n v="0"/>
  </r>
  <r>
    <s v="Local"/>
    <x v="14"/>
    <s v="30_802NB"/>
    <b v="1"/>
    <n v="30"/>
    <m/>
    <n v="90"/>
    <n v="0"/>
    <n v="0"/>
    <n v="0"/>
    <n v="160"/>
    <n v="1"/>
    <b v="0"/>
    <m/>
    <m/>
    <m/>
    <m/>
    <m/>
    <n v="0"/>
    <n v="0"/>
    <n v="0"/>
    <n v="0"/>
    <n v="0"/>
    <n v="0"/>
  </r>
  <r>
    <s v="Local"/>
    <x v="14"/>
    <s v="30_802SB"/>
    <b v="1"/>
    <n v="30"/>
    <m/>
    <n v="60"/>
    <n v="0"/>
    <n v="0"/>
    <n v="0"/>
    <n v="160"/>
    <n v="0"/>
    <b v="0"/>
    <m/>
    <m/>
    <m/>
    <m/>
    <m/>
    <n v="0"/>
    <n v="0"/>
    <n v="0"/>
    <n v="0"/>
    <n v="0"/>
    <n v="0"/>
  </r>
  <r>
    <s v="Local"/>
    <x v="14"/>
    <s v="30_10AC"/>
    <b v="0"/>
    <n v="30"/>
    <n v="1196"/>
    <n v="17"/>
    <n v="10"/>
    <n v="17"/>
    <n v="10"/>
    <n v="17"/>
    <n v="1"/>
    <b v="0"/>
    <m/>
    <m/>
    <m/>
    <m/>
    <m/>
    <n v="60.720000000000013"/>
    <n v="0"/>
    <n v="0"/>
    <n v="0"/>
    <n v="0"/>
    <n v="0"/>
  </r>
  <r>
    <s v="Local"/>
    <x v="14"/>
    <s v="30_1TACNB"/>
    <b v="1"/>
    <n v="30"/>
    <n v="1476"/>
    <n v="0"/>
    <n v="5"/>
    <n v="10"/>
    <n v="5"/>
    <n v="10"/>
    <n v="1"/>
    <b v="1"/>
    <n v="0"/>
    <n v="5"/>
    <n v="10"/>
    <n v="5"/>
    <n v="10"/>
    <n v="149.87076923076924"/>
    <n v="0"/>
    <n v="0"/>
    <n v="0"/>
    <n v="0"/>
    <n v="0"/>
  </r>
  <r>
    <s v="Local"/>
    <x v="14"/>
    <s v="30_1TACSB"/>
    <b v="1"/>
    <n v="30"/>
    <n v="1473"/>
    <n v="0"/>
    <n v="5"/>
    <n v="10"/>
    <n v="5"/>
    <n v="10"/>
    <n v="0"/>
    <b v="1"/>
    <n v="0"/>
    <n v="5"/>
    <n v="10"/>
    <n v="5"/>
    <n v="10"/>
    <n v="149.56615384615387"/>
    <n v="0"/>
    <n v="0"/>
    <n v="0"/>
    <n v="0"/>
    <n v="0"/>
  </r>
  <r>
    <s v="Local"/>
    <x v="14"/>
    <s v="30_6ACNB"/>
    <b v="1"/>
    <n v="30"/>
    <n v="571"/>
    <n v="20"/>
    <n v="5"/>
    <n v="5"/>
    <n v="5"/>
    <n v="20"/>
    <n v="1"/>
    <b v="1"/>
    <n v="20"/>
    <n v="5"/>
    <n v="5"/>
    <n v="5"/>
    <n v="20"/>
    <n v="57.978461538461545"/>
    <n v="0"/>
    <n v="0"/>
    <n v="0"/>
    <n v="0"/>
    <n v="0"/>
  </r>
  <r>
    <s v="Local"/>
    <x v="14"/>
    <s v="30_6ACSB"/>
    <b v="1"/>
    <n v="30"/>
    <n v="618"/>
    <n v="20"/>
    <n v="5"/>
    <n v="5"/>
    <n v="5"/>
    <n v="20"/>
    <n v="0"/>
    <b v="1"/>
    <n v="20"/>
    <n v="5"/>
    <n v="5"/>
    <n v="5"/>
    <n v="20"/>
    <n v="62.75076923076923"/>
    <n v="0"/>
    <n v="0"/>
    <n v="0"/>
    <n v="0"/>
    <n v="0"/>
  </r>
  <r>
    <s v="Local"/>
    <x v="14"/>
    <s v="30_14ACOUT"/>
    <b v="1"/>
    <n v="30"/>
    <n v="1108"/>
    <n v="100"/>
    <n v="15"/>
    <n v="15"/>
    <n v="15"/>
    <n v="30"/>
    <n v="1"/>
    <b v="1"/>
    <n v="100"/>
    <n v="10"/>
    <n v="10"/>
    <n v="10"/>
    <n v="30"/>
    <n v="112.50461538461539"/>
    <n v="4"/>
    <n v="4.3005324139011893"/>
    <n v="1.9567422483250412"/>
    <n v="36.393280575049793"/>
    <n v="40.693812988950981"/>
  </r>
  <r>
    <s v="Local"/>
    <x v="14"/>
    <s v="30_14ACIN"/>
    <b v="1"/>
    <n v="30"/>
    <n v="1103"/>
    <n v="90"/>
    <n v="15"/>
    <n v="15"/>
    <n v="15"/>
    <n v="30"/>
    <n v="1"/>
    <b v="1"/>
    <n v="90"/>
    <n v="10"/>
    <n v="10"/>
    <n v="10"/>
    <n v="30"/>
    <n v="111.99692307692308"/>
    <n v="4"/>
    <n v="4.3005324139011893"/>
    <n v="1.9567422483250412"/>
    <n v="36.393280575049793"/>
    <n v="40.693812988950981"/>
  </r>
  <r>
    <s v="Local"/>
    <x v="14"/>
    <s v="30_20ACNB"/>
    <b v="1"/>
    <n v="30"/>
    <n v="861"/>
    <n v="80"/>
    <n v="10"/>
    <n v="10"/>
    <n v="10"/>
    <n v="50"/>
    <n v="1"/>
    <b v="0"/>
    <m/>
    <m/>
    <m/>
    <m/>
    <m/>
    <n v="87.424615384615393"/>
    <n v="0"/>
    <n v="0"/>
    <n v="0"/>
    <n v="0"/>
    <n v="0"/>
  </r>
  <r>
    <s v="Local"/>
    <x v="14"/>
    <s v="30_20ACSB"/>
    <b v="1"/>
    <n v="30"/>
    <n v="856"/>
    <n v="80"/>
    <n v="10"/>
    <n v="10"/>
    <n v="10"/>
    <n v="50"/>
    <n v="0"/>
    <b v="0"/>
    <m/>
    <m/>
    <m/>
    <m/>
    <m/>
    <n v="86.916923076923098"/>
    <n v="0"/>
    <n v="0"/>
    <n v="0"/>
    <n v="0"/>
    <n v="0"/>
  </r>
  <r>
    <s v="Local"/>
    <x v="14"/>
    <s v="30_20ACNBEVE"/>
    <b v="1"/>
    <n v="30"/>
    <m/>
    <n v="0"/>
    <n v="0"/>
    <n v="0"/>
    <n v="0"/>
    <n v="160"/>
    <n v="1"/>
    <b v="0"/>
    <m/>
    <m/>
    <m/>
    <m/>
    <m/>
    <n v="0"/>
    <n v="0"/>
    <n v="0"/>
    <n v="0"/>
    <n v="0"/>
    <n v="0"/>
  </r>
  <r>
    <s v="Local"/>
    <x v="14"/>
    <s v="30_20ACSBEVE"/>
    <b v="1"/>
    <n v="30"/>
    <m/>
    <n v="0"/>
    <n v="0"/>
    <n v="0"/>
    <n v="0"/>
    <n v="160"/>
    <n v="1"/>
    <b v="0"/>
    <m/>
    <m/>
    <m/>
    <m/>
    <m/>
    <n v="0"/>
    <n v="0"/>
    <n v="0"/>
    <n v="0"/>
    <n v="0"/>
    <n v="0"/>
  </r>
  <r>
    <s v="Local"/>
    <x v="14"/>
    <s v="30_46LAC"/>
    <b v="0"/>
    <n v="30"/>
    <n v="1430"/>
    <n v="0"/>
    <n v="60"/>
    <n v="60"/>
    <n v="60"/>
    <n v="0"/>
    <n v="1"/>
    <b v="0"/>
    <m/>
    <m/>
    <m/>
    <m/>
    <m/>
    <n v="72.600000000000009"/>
    <n v="0"/>
    <n v="0"/>
    <n v="0"/>
    <n v="0"/>
    <n v="0"/>
  </r>
  <r>
    <s v="Local"/>
    <x v="14"/>
    <s v="30_62ACNB"/>
    <b v="1"/>
    <n v="30"/>
    <n v="742"/>
    <n v="90"/>
    <n v="15"/>
    <n v="20"/>
    <n v="15"/>
    <n v="30"/>
    <n v="1"/>
    <b v="1"/>
    <n v="90"/>
    <n v="10"/>
    <n v="10"/>
    <n v="10"/>
    <n v="30"/>
    <n v="75.341538461538477"/>
    <n v="3"/>
    <n v="3.225399310425892"/>
    <n v="1.467556686243781"/>
    <n v="27.294960431287347"/>
    <n v="30.520359741713239"/>
  </r>
  <r>
    <s v="Local"/>
    <x v="14"/>
    <s v="30_62ACSB"/>
    <b v="1"/>
    <n v="30"/>
    <n v="758"/>
    <n v="0"/>
    <n v="15"/>
    <n v="20"/>
    <n v="15"/>
    <n v="30"/>
    <n v="0"/>
    <b v="1"/>
    <n v="0"/>
    <n v="10"/>
    <n v="10"/>
    <n v="10"/>
    <n v="30"/>
    <n v="76.966153846153858"/>
    <n v="0"/>
    <n v="0"/>
    <n v="0"/>
    <n v="0"/>
    <n v="0"/>
  </r>
  <r>
    <s v="Local"/>
    <x v="14"/>
    <s v="30_75ACCCL"/>
    <b v="1"/>
    <n v="30"/>
    <n v="1343"/>
    <n v="0"/>
    <n v="60"/>
    <n v="60"/>
    <n v="60"/>
    <n v="240"/>
    <n v="1"/>
    <b v="1"/>
    <n v="0"/>
    <n v="10"/>
    <n v="10"/>
    <n v="10"/>
    <n v="240"/>
    <n v="136.36615384615388"/>
    <n v="12"/>
    <n v="12.901597241703568"/>
    <n v="5.870226744975124"/>
    <n v="109.17984172514939"/>
    <n v="122.08143896685296"/>
  </r>
  <r>
    <s v="Local"/>
    <x v="14"/>
    <s v="30_75ACCL"/>
    <b v="1"/>
    <n v="30"/>
    <n v="1391"/>
    <n v="99.99"/>
    <n v="60"/>
    <n v="60"/>
    <n v="60"/>
    <n v="240"/>
    <n v="1"/>
    <b v="0"/>
    <m/>
    <m/>
    <m/>
    <m/>
    <m/>
    <n v="141.24"/>
    <n v="0"/>
    <n v="0"/>
    <n v="0"/>
    <n v="0"/>
    <n v="0"/>
  </r>
  <r>
    <s v="Local"/>
    <x v="14"/>
    <s v="30_86ACSHB"/>
    <b v="0"/>
    <n v="30"/>
    <n v="1940"/>
    <n v="90"/>
    <n v="60"/>
    <n v="0"/>
    <n v="60"/>
    <n v="500"/>
    <n v="1"/>
    <b v="1"/>
    <n v="90"/>
    <n v="10"/>
    <n v="0"/>
    <n v="10"/>
    <n v="500"/>
    <n v="98.492307692307691"/>
    <n v="9"/>
    <n v="9.6761979312776756"/>
    <n v="4.402670058731343"/>
    <n v="81.884881293862037"/>
    <n v="91.561079225139707"/>
  </r>
  <r>
    <s v="Local"/>
    <x v="14"/>
    <s v="30_86AC"/>
    <b v="0"/>
    <n v="30"/>
    <n v="728"/>
    <n v="60"/>
    <n v="60"/>
    <n v="40"/>
    <n v="60"/>
    <n v="64"/>
    <n v="1"/>
    <b v="0"/>
    <m/>
    <m/>
    <m/>
    <m/>
    <m/>
    <n v="36.960000000000008"/>
    <n v="0"/>
    <n v="0"/>
    <n v="0"/>
    <n v="0"/>
    <n v="0"/>
  </r>
  <r>
    <s v="Local"/>
    <x v="14"/>
    <s v="30_90AC"/>
    <b v="0"/>
    <n v="30"/>
    <n v="1096"/>
    <n v="0"/>
    <n v="20"/>
    <n v="20"/>
    <n v="20"/>
    <n v="20"/>
    <n v="1"/>
    <b v="0"/>
    <m/>
    <m/>
    <m/>
    <m/>
    <m/>
    <n v="55.643076923076933"/>
    <n v="0"/>
    <n v="0"/>
    <n v="0"/>
    <n v="0"/>
    <n v="0"/>
  </r>
  <r>
    <s v="Local"/>
    <x v="14"/>
    <s v="30_275"/>
    <b v="0"/>
    <n v="30"/>
    <n v="2156"/>
    <n v="0"/>
    <n v="45"/>
    <n v="45"/>
    <n v="45"/>
    <n v="500"/>
    <n v="1"/>
    <b v="1"/>
    <n v="0"/>
    <n v="10"/>
    <n v="10"/>
    <n v="10"/>
    <n v="500"/>
    <n v="109.45846153846155"/>
    <n v="9"/>
    <n v="9.6761979312776756"/>
    <n v="4.402670058731343"/>
    <n v="81.884881293862037"/>
    <n v="91.561079225139707"/>
  </r>
  <r>
    <s v="Local"/>
    <x v="14"/>
    <s v="30_840ACNB"/>
    <b v="1"/>
    <n v="30"/>
    <m/>
    <n v="60"/>
    <n v="0"/>
    <n v="0"/>
    <n v="0"/>
    <n v="160"/>
    <n v="1"/>
    <b v="0"/>
    <m/>
    <m/>
    <m/>
    <m/>
    <m/>
    <n v="0"/>
    <n v="0"/>
    <n v="0"/>
    <n v="0"/>
    <n v="0"/>
    <n v="0"/>
  </r>
  <r>
    <s v="Local"/>
    <x v="14"/>
    <s v="30_840ACSB"/>
    <b v="1"/>
    <n v="30"/>
    <m/>
    <n v="60"/>
    <n v="0"/>
    <n v="0"/>
    <n v="0"/>
    <n v="160"/>
    <n v="0"/>
    <b v="0"/>
    <m/>
    <m/>
    <m/>
    <m/>
    <m/>
    <n v="0"/>
    <n v="0"/>
    <n v="0"/>
    <n v="0"/>
    <n v="0"/>
    <n v="0"/>
  </r>
  <r>
    <s v="Local"/>
    <x v="14"/>
    <s v="30_33EB"/>
    <b v="1"/>
    <n v="30"/>
    <n v="745"/>
    <n v="180"/>
    <n v="15"/>
    <n v="20"/>
    <n v="15"/>
    <n v="20"/>
    <n v="1"/>
    <b v="1"/>
    <n v="180"/>
    <n v="10"/>
    <n v="10"/>
    <n v="10"/>
    <n v="20"/>
    <n v="75.646153846153851"/>
    <n v="3"/>
    <n v="3.225399310425892"/>
    <n v="1.467556686243781"/>
    <n v="27.294960431287347"/>
    <n v="30.520359741713239"/>
  </r>
  <r>
    <s v="Local"/>
    <x v="14"/>
    <s v="30_33WB"/>
    <b v="1"/>
    <n v="30"/>
    <n v="749"/>
    <n v="60"/>
    <n v="15"/>
    <n v="20"/>
    <n v="15"/>
    <n v="20"/>
    <n v="0"/>
    <b v="1"/>
    <n v="60"/>
    <n v="10"/>
    <n v="10"/>
    <n v="10"/>
    <n v="20"/>
    <n v="76.052307692307707"/>
    <n v="0"/>
    <n v="0"/>
    <n v="0"/>
    <n v="0"/>
    <n v="0"/>
  </r>
  <r>
    <s v="Local"/>
    <x v="14"/>
    <s v="30_96ACEB"/>
    <b v="1"/>
    <n v="30"/>
    <n v="856"/>
    <n v="0"/>
    <n v="30"/>
    <n v="30"/>
    <n v="30"/>
    <n v="30"/>
    <n v="1"/>
    <b v="1"/>
    <n v="0"/>
    <n v="10"/>
    <n v="10"/>
    <n v="10"/>
    <n v="30"/>
    <n v="86.916923076923098"/>
    <n v="6"/>
    <n v="6.450798620851784"/>
    <n v="2.935113372487562"/>
    <n v="54.589920862574694"/>
    <n v="61.040719483426479"/>
  </r>
  <r>
    <s v="Local"/>
    <x v="14"/>
    <s v="30_96ACWB"/>
    <b v="1"/>
    <n v="30"/>
    <n v="840"/>
    <n v="0"/>
    <n v="30"/>
    <n v="30"/>
    <n v="30"/>
    <n v="30"/>
    <n v="0"/>
    <b v="1"/>
    <n v="0"/>
    <n v="10"/>
    <n v="10"/>
    <n v="10"/>
    <n v="30"/>
    <n v="85.292307692307716"/>
    <n v="0"/>
    <n v="0"/>
    <n v="0"/>
    <n v="0"/>
    <n v="0"/>
  </r>
  <r>
    <s v="Local"/>
    <x v="14"/>
    <s v="30_80AC"/>
    <b v="0"/>
    <n v="30"/>
    <n v="1452"/>
    <n v="0"/>
    <n v="30"/>
    <n v="30"/>
    <n v="30"/>
    <n v="40"/>
    <n v="1"/>
    <b v="1"/>
    <n v="0"/>
    <n v="10"/>
    <n v="10"/>
    <n v="10"/>
    <n v="40"/>
    <n v="73.716923076923081"/>
    <n v="5"/>
    <n v="5.3756655173764862"/>
    <n v="2.4459278104063018"/>
    <n v="45.491600718812244"/>
    <n v="50.867266236188726"/>
  </r>
  <r>
    <s v="Local"/>
    <x v="14"/>
    <s v="30_79AC"/>
    <b v="0"/>
    <n v="30"/>
    <n v="1358"/>
    <n v="0"/>
    <n v="30"/>
    <n v="30"/>
    <n v="30"/>
    <n v="30"/>
    <n v="1"/>
    <b v="0"/>
    <m/>
    <m/>
    <m/>
    <m/>
    <m/>
    <n v="68.944615384615389"/>
    <n v="0"/>
    <n v="0"/>
    <n v="0"/>
    <n v="0"/>
    <n v="0"/>
  </r>
  <r>
    <s v="Local"/>
    <x v="14"/>
    <s v="30_29ACEB"/>
    <b v="1"/>
    <n v="30"/>
    <n v="787"/>
    <n v="0"/>
    <n v="20"/>
    <n v="30"/>
    <n v="20"/>
    <n v="30"/>
    <n v="1"/>
    <b v="1"/>
    <n v="0"/>
    <n v="10"/>
    <n v="10"/>
    <n v="10"/>
    <n v="30"/>
    <n v="79.910769230769233"/>
    <n v="4"/>
    <n v="4.3005324139011893"/>
    <n v="1.9567422483250412"/>
    <n v="36.393280575049793"/>
    <n v="40.693812988950981"/>
  </r>
  <r>
    <s v="Local"/>
    <x v="14"/>
    <s v="30_29ACWB"/>
    <b v="1"/>
    <n v="30"/>
    <n v="768"/>
    <n v="0"/>
    <n v="20"/>
    <n v="30"/>
    <n v="20"/>
    <n v="30"/>
    <n v="0"/>
    <b v="1"/>
    <n v="0"/>
    <n v="10"/>
    <n v="10"/>
    <n v="10"/>
    <n v="30"/>
    <n v="77.981538461538463"/>
    <n v="0"/>
    <n v="0"/>
    <n v="0"/>
    <n v="0"/>
    <n v="0"/>
  </r>
  <r>
    <s v="Local"/>
    <x v="14"/>
    <s v="30_36AC"/>
    <b v="0"/>
    <n v="30"/>
    <n v="1434"/>
    <n v="0"/>
    <n v="30"/>
    <n v="30"/>
    <n v="30"/>
    <n v="30"/>
    <n v="1"/>
    <b v="1"/>
    <n v="0"/>
    <n v="10"/>
    <n v="10"/>
    <n v="10"/>
    <n v="30"/>
    <n v="72.803076923076929"/>
    <n v="5"/>
    <n v="5.3756655173764862"/>
    <n v="2.4459278104063018"/>
    <n v="45.491600718812244"/>
    <n v="50.867266236188726"/>
  </r>
  <r>
    <s v="Local"/>
    <x v="14"/>
    <s v="30_218L"/>
    <b v="0"/>
    <n v="30"/>
    <n v="2488"/>
    <n v="0"/>
    <n v="30"/>
    <n v="30"/>
    <n v="30"/>
    <n v="0"/>
    <n v="1"/>
    <b v="1"/>
    <n v="0"/>
    <n v="10"/>
    <n v="10"/>
    <n v="10"/>
    <n v="0"/>
    <n v="126.31384615384617"/>
    <n v="9"/>
    <n v="9.6761979312776756"/>
    <n v="4.402670058731343"/>
    <n v="81.884881293862037"/>
    <n v="91.561079225139707"/>
  </r>
  <r>
    <s v="Local"/>
    <x v="14"/>
    <s v="30_218S"/>
    <b v="0"/>
    <n v="30"/>
    <n v="1980"/>
    <n v="0"/>
    <n v="30"/>
    <n v="30"/>
    <n v="30"/>
    <n v="0"/>
    <n v="0"/>
    <b v="0"/>
    <m/>
    <m/>
    <m/>
    <m/>
    <m/>
    <n v="100.52307692307693"/>
    <n v="0"/>
    <n v="0"/>
    <n v="0"/>
    <n v="0"/>
    <n v="0"/>
  </r>
  <r>
    <s v="Local"/>
    <x v="14"/>
    <s v="30_97R"/>
    <b v="0"/>
    <n v="30"/>
    <n v="2638"/>
    <n v="0"/>
    <n v="12"/>
    <n v="12"/>
    <n v="12"/>
    <n v="0"/>
    <n v="1"/>
    <b v="1"/>
    <n v="0"/>
    <n v="10"/>
    <n v="10"/>
    <n v="10"/>
    <n v="0"/>
    <n v="133.92923076923077"/>
    <n v="3"/>
    <n v="3.225399310425892"/>
    <n v="1.467556686243781"/>
    <n v="27.294960431287347"/>
    <n v="30.520359741713239"/>
  </r>
  <r>
    <s v="Local"/>
    <x v="14"/>
    <s v="30_FLOC"/>
    <b v="0"/>
    <n v="30"/>
    <n v="1334"/>
    <n v="90"/>
    <n v="10"/>
    <n v="10"/>
    <n v="10"/>
    <n v="30"/>
    <n v="1"/>
    <b v="1"/>
    <n v="90"/>
    <n v="10"/>
    <n v="10"/>
    <n v="10"/>
    <n v="30"/>
    <n v="67.726153846153863"/>
    <n v="0"/>
    <n v="0"/>
    <n v="0"/>
    <n v="0"/>
    <n v="0"/>
  </r>
  <r>
    <s v="Local"/>
    <x v="14"/>
    <s v="30_AP1"/>
    <b v="0"/>
    <n v="30"/>
    <n v="1024"/>
    <n v="0"/>
    <n v="20"/>
    <n v="40"/>
    <n v="20"/>
    <n v="40"/>
    <n v="1"/>
    <b v="1"/>
    <n v="0"/>
    <n v="10"/>
    <n v="10"/>
    <n v="10"/>
    <n v="40"/>
    <n v="51.987692307692313"/>
    <n v="3"/>
    <n v="3.225399310425892"/>
    <n v="1.467556686243781"/>
    <n v="27.294960431287347"/>
    <n v="30.520359741713239"/>
  </r>
  <r>
    <s v="Local"/>
    <x v="14"/>
    <s v="30_APBRTNB"/>
    <b v="1"/>
    <n v="30"/>
    <n v="355"/>
    <n v="30"/>
    <n v="15"/>
    <n v="30"/>
    <n v="15"/>
    <n v="30"/>
    <n v="1"/>
    <b v="1"/>
    <n v="30"/>
    <n v="10"/>
    <n v="10"/>
    <n v="10"/>
    <n v="30"/>
    <n v="36.04615384615385"/>
    <n v="2"/>
    <n v="2.1502662069505947"/>
    <n v="0.97837112416252059"/>
    <n v="18.196640287524897"/>
    <n v="20.34690649447549"/>
  </r>
  <r>
    <s v="Local"/>
    <x v="14"/>
    <s v="30_APBRTSB"/>
    <b v="1"/>
    <n v="30"/>
    <n v="347"/>
    <n v="30"/>
    <n v="15"/>
    <n v="30"/>
    <n v="15"/>
    <n v="30"/>
    <n v="0"/>
    <b v="1"/>
    <n v="30"/>
    <n v="10"/>
    <n v="10"/>
    <n v="10"/>
    <n v="30"/>
    <n v="35.233846153846159"/>
    <n v="0"/>
    <n v="0"/>
    <n v="0"/>
    <n v="0"/>
    <n v="0"/>
  </r>
  <r>
    <s v="Local"/>
    <x v="14"/>
    <s v="30_AP2"/>
    <b v="0"/>
    <n v="30"/>
    <n v="1224"/>
    <n v="0"/>
    <n v="20"/>
    <n v="40"/>
    <n v="20"/>
    <n v="40"/>
    <n v="1"/>
    <b v="1"/>
    <n v="0"/>
    <n v="10"/>
    <n v="10"/>
    <n v="10"/>
    <n v="40"/>
    <n v="62.141538461538474"/>
    <n v="4"/>
    <n v="4.3005324139011893"/>
    <n v="1.9567422483250412"/>
    <n v="36.393280575049793"/>
    <n v="40.693812988950981"/>
  </r>
  <r>
    <s v="Local"/>
    <x v="14"/>
    <s v="30_MIRAPID"/>
    <b v="0"/>
    <n v="30"/>
    <n v="4314"/>
    <n v="0"/>
    <n v="10"/>
    <n v="0"/>
    <n v="10"/>
    <n v="0"/>
    <n v="1"/>
    <b v="1"/>
    <n v="0"/>
    <n v="10"/>
    <n v="0"/>
    <n v="10"/>
    <n v="0"/>
    <n v="219.01846153846157"/>
    <n v="0"/>
    <n v="0"/>
    <n v="0"/>
    <n v="0"/>
    <n v="0"/>
  </r>
  <r>
    <s v="Local"/>
    <x v="14"/>
    <s v="30_FLEX1"/>
    <b v="0"/>
    <n v="30"/>
    <n v="1612"/>
    <n v="0"/>
    <n v="7.5"/>
    <n v="7.5"/>
    <n v="7.5"/>
    <n v="0"/>
    <n v="1"/>
    <b v="0"/>
    <m/>
    <m/>
    <m/>
    <m/>
    <m/>
    <n v="81.840000000000018"/>
    <n v="0"/>
    <n v="0"/>
    <n v="0"/>
    <n v="0"/>
    <n v="0"/>
  </r>
  <r>
    <s v="Local"/>
    <x v="14"/>
    <s v="30_FLEX2"/>
    <b v="0"/>
    <n v="30"/>
    <n v="2272"/>
    <n v="0"/>
    <n v="7.5"/>
    <n v="7.5"/>
    <n v="7.5"/>
    <n v="0"/>
    <n v="0"/>
    <b v="1"/>
    <n v="0"/>
    <n v="7.5"/>
    <n v="7.5"/>
    <n v="7.5"/>
    <n v="0"/>
    <n v="115.34769230769231"/>
    <n v="0"/>
    <n v="0"/>
    <n v="0"/>
    <n v="0"/>
    <n v="0"/>
  </r>
  <r>
    <s v="Local"/>
    <x v="14"/>
    <s v="30_FLEX3"/>
    <b v="0"/>
    <n v="30"/>
    <n v="2420"/>
    <n v="0"/>
    <n v="5"/>
    <n v="5"/>
    <n v="5"/>
    <n v="0"/>
    <n v="0"/>
    <b v="1"/>
    <n v="0"/>
    <n v="5"/>
    <n v="5"/>
    <n v="5"/>
    <n v="0"/>
    <n v="122.86153846153846"/>
    <n v="0"/>
    <n v="0"/>
    <n v="0"/>
    <n v="0"/>
    <n v="0"/>
  </r>
  <r>
    <s v="Local"/>
    <x v="14"/>
    <s v="30_FLEX4"/>
    <b v="0"/>
    <n v="30"/>
    <n v="1994"/>
    <n v="0"/>
    <n v="7.5"/>
    <n v="7.5"/>
    <n v="7.5"/>
    <n v="0"/>
    <n v="0"/>
    <b v="0"/>
    <m/>
    <m/>
    <m/>
    <m/>
    <m/>
    <n v="101.23384615384617"/>
    <n v="0"/>
    <n v="0"/>
    <n v="0"/>
    <n v="0"/>
    <n v="0"/>
  </r>
  <r>
    <s v="Local"/>
    <x v="14"/>
    <s v="30_201AC"/>
    <b v="0"/>
    <n v="30"/>
    <n v="1860"/>
    <n v="0"/>
    <n v="15"/>
    <n v="30"/>
    <n v="15"/>
    <n v="30"/>
    <n v="1"/>
    <b v="1"/>
    <n v="0"/>
    <n v="10"/>
    <n v="10"/>
    <n v="10"/>
    <n v="30"/>
    <n v="94.430769230769243"/>
    <n v="4"/>
    <n v="4.3005324139011893"/>
    <n v="1.9567422483250412"/>
    <n v="36.393280575049793"/>
    <n v="40.693812988950981"/>
  </r>
  <r>
    <s v="Local"/>
    <x v="14"/>
    <s v="30_202AC"/>
    <b v="0"/>
    <n v="30"/>
    <n v="1294"/>
    <n v="0"/>
    <n v="15"/>
    <n v="30"/>
    <n v="15"/>
    <n v="30"/>
    <n v="1"/>
    <b v="1"/>
    <n v="0"/>
    <n v="10"/>
    <n v="10"/>
    <n v="10"/>
    <n v="30"/>
    <n v="65.695384615384611"/>
    <n v="3"/>
    <n v="3.225399310425892"/>
    <n v="1.467556686243781"/>
    <n v="27.294960431287347"/>
    <n v="30.520359741713239"/>
  </r>
  <r>
    <s v="Local"/>
    <x v="14"/>
    <s v="30_34AC"/>
    <b v="0"/>
    <n v="30"/>
    <n v="2394"/>
    <n v="0"/>
    <n v="30"/>
    <n v="30"/>
    <n v="30"/>
    <n v="68"/>
    <n v="1"/>
    <b v="1"/>
    <n v="0"/>
    <n v="10"/>
    <n v="10"/>
    <n v="10"/>
    <n v="68"/>
    <n v="121.54153846153848"/>
    <n v="9"/>
    <n v="9.6761979312776756"/>
    <n v="4.402670058731343"/>
    <n v="81.884881293862037"/>
    <n v="91.561079225139707"/>
  </r>
  <r>
    <s v="Local"/>
    <x v="15"/>
    <s v="33_2"/>
    <b v="0"/>
    <n v="33"/>
    <n v="894"/>
    <n v="0"/>
    <n v="80"/>
    <n v="0"/>
    <n v="80"/>
    <n v="0"/>
    <n v="1"/>
    <b v="0"/>
    <m/>
    <m/>
    <m/>
    <m/>
    <m/>
    <n v="45.387692307692305"/>
    <n v="0"/>
    <n v="0"/>
    <n v="0"/>
    <n v="0"/>
    <n v="0"/>
  </r>
  <r>
    <s v="Local"/>
    <x v="15"/>
    <s v="33_20XEB"/>
    <b v="1"/>
    <n v="33"/>
    <n v="2193"/>
    <n v="0"/>
    <n v="120"/>
    <n v="0"/>
    <n v="0"/>
    <n v="0"/>
    <n v="1"/>
    <b v="0"/>
    <m/>
    <m/>
    <m/>
    <m/>
    <m/>
    <n v="222.67384615384617"/>
    <n v="0"/>
    <n v="0"/>
    <n v="0"/>
    <n v="0"/>
    <n v="0"/>
  </r>
  <r>
    <s v="Local"/>
    <x v="15"/>
    <s v="33_20XWB"/>
    <b v="1"/>
    <n v="33"/>
    <n v="2184"/>
    <n v="0"/>
    <n v="0"/>
    <n v="0"/>
    <n v="120"/>
    <n v="0"/>
    <n v="0"/>
    <b v="0"/>
    <m/>
    <m/>
    <m/>
    <m/>
    <m/>
    <n v="221.76000000000002"/>
    <n v="0"/>
    <n v="0"/>
    <n v="0"/>
    <n v="0"/>
    <n v="0"/>
  </r>
  <r>
    <s v="Local"/>
    <x v="15"/>
    <s v="33_11"/>
    <b v="0"/>
    <n v="33"/>
    <n v="1766"/>
    <n v="0"/>
    <n v="80"/>
    <n v="0"/>
    <n v="80"/>
    <n v="0"/>
    <n v="1"/>
    <b v="0"/>
    <m/>
    <m/>
    <m/>
    <m/>
    <m/>
    <n v="89.658461538461552"/>
    <n v="0"/>
    <n v="0"/>
    <n v="0"/>
    <n v="0"/>
    <n v="0"/>
  </r>
  <r>
    <s v="Local"/>
    <x v="15"/>
    <s v="33_14"/>
    <b v="0"/>
    <n v="33"/>
    <n v="2328"/>
    <n v="0"/>
    <n v="30"/>
    <n v="60"/>
    <n v="30"/>
    <n v="160"/>
    <n v="0"/>
    <b v="1"/>
    <n v="0"/>
    <n v="15"/>
    <n v="15"/>
    <n v="15"/>
    <n v="160"/>
    <n v="118.19076923076925"/>
    <n v="0"/>
    <n v="0"/>
    <n v="0"/>
    <n v="0"/>
    <n v="0"/>
  </r>
  <r>
    <s v="Local"/>
    <x v="15"/>
    <s v="33_70XNB"/>
    <b v="1"/>
    <n v="33"/>
    <n v="2009"/>
    <n v="0"/>
    <n v="0"/>
    <n v="0"/>
    <n v="40"/>
    <n v="0"/>
    <n v="1"/>
    <b v="1"/>
    <n v="0"/>
    <n v="0"/>
    <n v="0"/>
    <n v="15"/>
    <n v="0"/>
    <n v="203.99076923076922"/>
    <n v="9"/>
    <n v="9.6761979312776756"/>
    <n v="4.402670058731343"/>
    <n v="81.884881293862037"/>
    <n v="91.561079225139707"/>
  </r>
  <r>
    <s v="Local"/>
    <x v="15"/>
    <s v="33_70XSB"/>
    <b v="1"/>
    <n v="33"/>
    <n v="2041"/>
    <n v="200"/>
    <n v="48"/>
    <n v="0"/>
    <n v="0"/>
    <n v="0"/>
    <n v="0"/>
    <b v="0"/>
    <m/>
    <m/>
    <m/>
    <m/>
    <m/>
    <n v="207.24"/>
    <n v="0"/>
    <n v="0"/>
    <n v="0"/>
    <n v="0"/>
    <n v="0"/>
  </r>
  <r>
    <s v="Local"/>
    <x v="15"/>
    <s v="33_53"/>
    <b v="1"/>
    <n v="33"/>
    <n v="1043"/>
    <n v="200"/>
    <n v="80"/>
    <n v="0"/>
    <n v="80"/>
    <n v="500"/>
    <n v="1"/>
    <b v="1"/>
    <n v="200"/>
    <n v="15"/>
    <n v="0"/>
    <n v="15"/>
    <n v="500"/>
    <n v="105.9046153846154"/>
    <n v="6"/>
    <n v="6.450798620851784"/>
    <n v="2.935113372487562"/>
    <n v="54.589920862574694"/>
    <n v="61.040719483426479"/>
  </r>
  <r>
    <s v="Local"/>
    <x v="15"/>
    <s v="33_54AM"/>
    <b v="1"/>
    <n v="33"/>
    <n v="1592"/>
    <n v="0"/>
    <n v="120"/>
    <n v="0"/>
    <n v="0"/>
    <n v="0"/>
    <n v="1"/>
    <b v="1"/>
    <n v="0"/>
    <n v="15"/>
    <n v="0"/>
    <n v="0"/>
    <n v="0"/>
    <n v="161.64923076923077"/>
    <n v="10"/>
    <n v="10.751331034752972"/>
    <n v="4.8918556208126036"/>
    <n v="90.983201437624487"/>
    <n v="101.73453247237745"/>
  </r>
  <r>
    <s v="Local"/>
    <x v="15"/>
    <s v="33_54PM"/>
    <b v="1"/>
    <n v="33"/>
    <n v="1530"/>
    <n v="0"/>
    <n v="0"/>
    <n v="0"/>
    <n v="80"/>
    <n v="0"/>
    <n v="0"/>
    <b v="0"/>
    <m/>
    <m/>
    <m/>
    <m/>
    <m/>
    <n v="155.35384615384618"/>
    <n v="0"/>
    <n v="0"/>
    <n v="0"/>
    <n v="0"/>
    <n v="0"/>
  </r>
  <r>
    <s v="Local"/>
    <x v="15"/>
    <s v="33_70XASB"/>
    <b v="1"/>
    <n v="33"/>
    <n v="2034"/>
    <n v="0"/>
    <n v="0"/>
    <n v="0"/>
    <n v="60"/>
    <n v="0"/>
    <n v="1"/>
    <b v="0"/>
    <m/>
    <m/>
    <m/>
    <m/>
    <m/>
    <n v="206.52923076923079"/>
    <n v="0"/>
    <n v="0"/>
    <n v="0"/>
    <n v="0"/>
    <n v="0"/>
  </r>
  <r>
    <s v="Local"/>
    <x v="15"/>
    <s v="33_70XANB"/>
    <b v="1"/>
    <n v="33"/>
    <n v="1996"/>
    <n v="0"/>
    <n v="80"/>
    <n v="0"/>
    <n v="0"/>
    <n v="0"/>
    <n v="0"/>
    <b v="1"/>
    <n v="0"/>
    <n v="15"/>
    <n v="0"/>
    <n v="0"/>
    <n v="0"/>
    <n v="202.67076923076925"/>
    <n v="0"/>
    <n v="0"/>
    <n v="0"/>
    <n v="0"/>
    <n v="0"/>
  </r>
  <r>
    <s v="Local"/>
    <x v="15"/>
    <s v="33_1"/>
    <b v="0"/>
    <n v="33"/>
    <n v="364"/>
    <n v="0"/>
    <n v="30"/>
    <n v="60"/>
    <n v="30"/>
    <n v="160"/>
    <n v="1"/>
    <b v="0"/>
    <m/>
    <m/>
    <m/>
    <m/>
    <m/>
    <n v="18.480000000000004"/>
    <n v="0"/>
    <n v="0"/>
    <n v="0"/>
    <n v="0"/>
    <n v="0"/>
  </r>
  <r>
    <s v="Local"/>
    <x v="15"/>
    <s v="33_3"/>
    <b v="0"/>
    <n v="33"/>
    <n v="766"/>
    <n v="0"/>
    <n v="30"/>
    <n v="60"/>
    <n v="30"/>
    <n v="80"/>
    <n v="0"/>
    <b v="1"/>
    <n v="0"/>
    <n v="15"/>
    <n v="15"/>
    <n v="15"/>
    <n v="80"/>
    <n v="38.889230769230771"/>
    <n v="0"/>
    <n v="0"/>
    <n v="0"/>
    <n v="0"/>
    <n v="0"/>
  </r>
  <r>
    <s v="Local"/>
    <x v="15"/>
    <s v="33_8"/>
    <b v="0"/>
    <n v="33"/>
    <n v="1188"/>
    <n v="0"/>
    <n v="30"/>
    <n v="60"/>
    <n v="30"/>
    <n v="240"/>
    <n v="0"/>
    <b v="1"/>
    <n v="0"/>
    <n v="15"/>
    <n v="15"/>
    <n v="15"/>
    <n v="240"/>
    <n v="60.313846153846164"/>
    <n v="0"/>
    <n v="0"/>
    <n v="0"/>
    <n v="0"/>
    <n v="0"/>
  </r>
  <r>
    <s v="Local"/>
    <x v="15"/>
    <s v="33_10REB"/>
    <b v="1"/>
    <n v="33"/>
    <n v="1124"/>
    <n v="60"/>
    <n v="15"/>
    <n v="15"/>
    <n v="15"/>
    <n v="48"/>
    <n v="1"/>
    <b v="0"/>
    <m/>
    <m/>
    <m/>
    <m/>
    <m/>
    <n v="114.12923076923077"/>
    <n v="0"/>
    <n v="0"/>
    <n v="0"/>
    <n v="0"/>
    <n v="0"/>
  </r>
  <r>
    <s v="Local"/>
    <x v="15"/>
    <s v="33_10RWB"/>
    <b v="1"/>
    <n v="33"/>
    <n v="1124"/>
    <n v="30"/>
    <n v="15"/>
    <n v="15"/>
    <n v="15"/>
    <n v="80"/>
    <n v="0"/>
    <b v="1"/>
    <n v="30"/>
    <n v="15"/>
    <n v="15"/>
    <n v="15"/>
    <n v="80"/>
    <n v="114.12923076923077"/>
    <n v="0"/>
    <n v="0"/>
    <n v="0"/>
    <n v="0"/>
    <n v="0"/>
  </r>
  <r>
    <s v="Local"/>
    <x v="15"/>
    <s v="33_15"/>
    <b v="0"/>
    <n v="33"/>
    <n v="1232"/>
    <n v="90"/>
    <n v="30"/>
    <n v="30"/>
    <n v="30"/>
    <n v="96"/>
    <n v="1"/>
    <b v="0"/>
    <m/>
    <m/>
    <m/>
    <m/>
    <m/>
    <n v="62.547692307692316"/>
    <n v="0"/>
    <n v="0"/>
    <n v="0"/>
    <n v="0"/>
    <n v="0"/>
  </r>
  <r>
    <s v="Local"/>
    <x v="15"/>
    <s v="33_30REB"/>
    <b v="1"/>
    <n v="33"/>
    <n v="1450"/>
    <n v="200"/>
    <n v="15"/>
    <n v="15"/>
    <n v="15"/>
    <n v="60"/>
    <n v="1"/>
    <b v="1"/>
    <n v="200"/>
    <n v="15"/>
    <n v="15"/>
    <n v="15"/>
    <n v="60"/>
    <n v="147.23076923076923"/>
    <n v="0"/>
    <n v="0"/>
    <n v="0"/>
    <n v="0"/>
    <n v="0"/>
  </r>
  <r>
    <s v="Local"/>
    <x v="15"/>
    <s v="33_30RWB"/>
    <b v="1"/>
    <n v="33"/>
    <n v="1411"/>
    <n v="45"/>
    <n v="15"/>
    <n v="15"/>
    <n v="15"/>
    <n v="80"/>
    <n v="0"/>
    <b v="1"/>
    <n v="45"/>
    <n v="15"/>
    <n v="15"/>
    <n v="15"/>
    <n v="80"/>
    <n v="143.27076923076925"/>
    <n v="0"/>
    <n v="0"/>
    <n v="0"/>
    <n v="0"/>
    <n v="0"/>
  </r>
  <r>
    <s v="Local"/>
    <x v="15"/>
    <s v="33_580XEB"/>
    <b v="1"/>
    <n v="33"/>
    <n v="911"/>
    <n v="0"/>
    <n v="80"/>
    <n v="0"/>
    <n v="60"/>
    <n v="500"/>
    <n v="1"/>
    <b v="0"/>
    <m/>
    <m/>
    <m/>
    <m/>
    <m/>
    <n v="92.501538461538473"/>
    <n v="0"/>
    <n v="0"/>
    <n v="0"/>
    <n v="0"/>
    <n v="0"/>
  </r>
  <r>
    <s v="Local"/>
    <x v="15"/>
    <s v="33_580XWB"/>
    <b v="1"/>
    <n v="33"/>
    <n v="919"/>
    <n v="0"/>
    <n v="48"/>
    <n v="0"/>
    <n v="80"/>
    <n v="0"/>
    <n v="0"/>
    <b v="0"/>
    <m/>
    <m/>
    <m/>
    <m/>
    <m/>
    <n v="93.313846153846157"/>
    <n v="0"/>
    <n v="0"/>
    <n v="0"/>
    <n v="0"/>
    <n v="0"/>
  </r>
  <r>
    <s v="Local"/>
    <x v="16"/>
    <s v="38_1A"/>
    <b v="0"/>
    <n v="38"/>
    <n v="1150"/>
    <n v="30"/>
    <n v="30"/>
    <n v="60"/>
    <n v="30"/>
    <n v="60"/>
    <n v="1"/>
    <b v="1"/>
    <n v="30"/>
    <n v="15"/>
    <n v="15"/>
    <n v="15"/>
    <n v="60"/>
    <n v="58.384615384615387"/>
    <n v="2"/>
    <n v="2.1502662069505947"/>
    <n v="0.97837112416252059"/>
    <n v="18.196640287524897"/>
    <n v="20.34690649447549"/>
  </r>
  <r>
    <s v="Local"/>
    <x v="16"/>
    <s v="38_1B"/>
    <b v="0"/>
    <n v="38"/>
    <n v="1132"/>
    <n v="30"/>
    <n v="30"/>
    <n v="60"/>
    <n v="30"/>
    <n v="30"/>
    <n v="0"/>
    <b v="1"/>
    <n v="30"/>
    <n v="15"/>
    <n v="15"/>
    <n v="15"/>
    <n v="30"/>
    <n v="57.470769230769243"/>
    <n v="0"/>
    <n v="0"/>
    <n v="0"/>
    <n v="0"/>
    <n v="0"/>
  </r>
  <r>
    <s v="Local"/>
    <x v="16"/>
    <s v="38_2"/>
    <b v="0"/>
    <n v="38"/>
    <n v="1258"/>
    <n v="90"/>
    <n v="20"/>
    <n v="30"/>
    <n v="20"/>
    <n v="30"/>
    <n v="1"/>
    <b v="1"/>
    <n v="90"/>
    <n v="15"/>
    <n v="15"/>
    <n v="15"/>
    <n v="30"/>
    <n v="63.867692307692316"/>
    <n v="2"/>
    <n v="2.1502662069505947"/>
    <n v="0.97837112416252059"/>
    <n v="18.196640287524897"/>
    <n v="20.34690649447549"/>
  </r>
  <r>
    <s v="Local"/>
    <x v="16"/>
    <s v="38_3"/>
    <b v="0"/>
    <n v="38"/>
    <n v="1088"/>
    <n v="0"/>
    <n v="60"/>
    <n v="60"/>
    <n v="60"/>
    <n v="60"/>
    <n v="0"/>
    <b v="0"/>
    <m/>
    <m/>
    <m/>
    <m/>
    <m/>
    <n v="55.236923076923084"/>
    <n v="0"/>
    <n v="0"/>
    <n v="0"/>
    <n v="0"/>
    <n v="0"/>
  </r>
  <r>
    <s v="Local"/>
    <x v="16"/>
    <s v="38_4"/>
    <b v="0"/>
    <n v="38"/>
    <n v="990"/>
    <n v="90"/>
    <n v="60"/>
    <n v="60"/>
    <n v="60"/>
    <n v="60"/>
    <n v="0"/>
    <b v="0"/>
    <m/>
    <m/>
    <m/>
    <m/>
    <m/>
    <n v="50.261538461538464"/>
    <n v="0"/>
    <n v="0"/>
    <n v="0"/>
    <n v="0"/>
    <n v="0"/>
  </r>
  <r>
    <s v="Local"/>
    <x v="17"/>
    <s v="42_1"/>
    <b v="0"/>
    <n v="42"/>
    <n v="1476"/>
    <n v="0"/>
    <n v="60"/>
    <n v="60"/>
    <n v="60"/>
    <n v="0"/>
    <n v="1"/>
    <b v="0"/>
    <m/>
    <m/>
    <m/>
    <m/>
    <m/>
    <n v="74.935384615384621"/>
    <n v="0"/>
    <n v="0"/>
    <n v="0"/>
    <n v="0"/>
    <n v="0"/>
  </r>
  <r>
    <s v="Local"/>
    <x v="17"/>
    <s v="42_2"/>
    <b v="0"/>
    <n v="42"/>
    <n v="686"/>
    <n v="0"/>
    <n v="120"/>
    <n v="0"/>
    <n v="120"/>
    <n v="0"/>
    <n v="0"/>
    <b v="0"/>
    <m/>
    <m/>
    <m/>
    <m/>
    <m/>
    <n v="34.827692307692317"/>
    <n v="0"/>
    <n v="0"/>
    <n v="0"/>
    <n v="0"/>
    <n v="0"/>
  </r>
  <r>
    <s v="Local"/>
    <x v="17"/>
    <s v="42_6"/>
    <b v="0"/>
    <n v="42"/>
    <n v="2218"/>
    <n v="0"/>
    <n v="48"/>
    <n v="100"/>
    <n v="40"/>
    <n v="500"/>
    <n v="0"/>
    <b v="1"/>
    <n v="0"/>
    <n v="15"/>
    <n v="15"/>
    <n v="15"/>
    <n v="500"/>
    <n v="112.60615384615386"/>
    <n v="0"/>
    <n v="0"/>
    <n v="0"/>
    <n v="0"/>
    <n v="0"/>
  </r>
  <r>
    <s v="Local"/>
    <x v="17"/>
    <s v="42_9"/>
    <b v="0"/>
    <n v="42"/>
    <n v="1494"/>
    <n v="0"/>
    <n v="30"/>
    <n v="60"/>
    <n v="30"/>
    <n v="120"/>
    <n v="0"/>
    <b v="1"/>
    <n v="0"/>
    <n v="15"/>
    <n v="15"/>
    <n v="15"/>
    <n v="120"/>
    <n v="75.849230769230772"/>
    <n v="0"/>
    <n v="0"/>
    <n v="0"/>
    <n v="0"/>
    <n v="0"/>
  </r>
  <r>
    <s v="Local"/>
    <x v="17"/>
    <s v="42_10"/>
    <b v="0"/>
    <n v="42"/>
    <n v="1500"/>
    <n v="99.99"/>
    <n v="30"/>
    <n v="30"/>
    <n v="30"/>
    <n v="190"/>
    <n v="1"/>
    <b v="1"/>
    <n v="99.99"/>
    <n v="15"/>
    <n v="15"/>
    <n v="15"/>
    <n v="190"/>
    <n v="76.153846153846146"/>
    <n v="3"/>
    <n v="3.225399310425892"/>
    <n v="1.467556686243781"/>
    <n v="27.294960431287347"/>
    <n v="30.520359741713239"/>
  </r>
  <r>
    <s v="Local"/>
    <x v="17"/>
    <s v="42_11"/>
    <b v="0"/>
    <n v="42"/>
    <n v="1208"/>
    <n v="0"/>
    <n v="45"/>
    <n v="90"/>
    <n v="45"/>
    <n v="0"/>
    <n v="0"/>
    <b v="1"/>
    <n v="0"/>
    <n v="15"/>
    <n v="15"/>
    <n v="15"/>
    <n v="0"/>
    <n v="61.329230769230783"/>
    <n v="0"/>
    <n v="0"/>
    <n v="0"/>
    <n v="0"/>
    <n v="0"/>
  </r>
  <r>
    <s v="Local"/>
    <x v="17"/>
    <s v="42_14"/>
    <b v="0"/>
    <n v="42"/>
    <n v="1202"/>
    <n v="0"/>
    <n v="40"/>
    <n v="40"/>
    <n v="40"/>
    <n v="160"/>
    <n v="0"/>
    <b v="0"/>
    <m/>
    <m/>
    <m/>
    <m/>
    <m/>
    <n v="61.024615384615394"/>
    <n v="0"/>
    <n v="0"/>
    <n v="0"/>
    <n v="0"/>
    <n v="0"/>
  </r>
  <r>
    <s v="Local"/>
    <x v="17"/>
    <s v="42_15"/>
    <b v="0"/>
    <n v="42"/>
    <n v="2188"/>
    <n v="99.99"/>
    <n v="60"/>
    <n v="60"/>
    <n v="60"/>
    <n v="500"/>
    <n v="0"/>
    <b v="1"/>
    <n v="99.99"/>
    <n v="15"/>
    <n v="15"/>
    <n v="15"/>
    <n v="500"/>
    <n v="111.08307692307693"/>
    <n v="0"/>
    <n v="0"/>
    <n v="0"/>
    <n v="0"/>
    <n v="0"/>
  </r>
  <r>
    <s v="Local"/>
    <x v="17"/>
    <s v="42_17"/>
    <b v="0"/>
    <n v="42"/>
    <n v="998"/>
    <n v="0"/>
    <n v="45"/>
    <n v="75"/>
    <n v="45"/>
    <n v="0"/>
    <n v="0"/>
    <b v="1"/>
    <n v="0"/>
    <n v="15"/>
    <n v="15"/>
    <n v="15"/>
    <n v="0"/>
    <n v="50.667692307692313"/>
    <n v="0"/>
    <n v="0"/>
    <n v="0"/>
    <n v="0"/>
    <n v="0"/>
  </r>
  <r>
    <s v="Local"/>
    <x v="17"/>
    <s v="42_18"/>
    <b v="0"/>
    <n v="42"/>
    <n v="2654"/>
    <n v="0"/>
    <n v="80"/>
    <n v="80"/>
    <n v="80"/>
    <n v="500"/>
    <n v="0"/>
    <b v="1"/>
    <n v="0"/>
    <n v="15"/>
    <n v="15"/>
    <n v="15"/>
    <n v="500"/>
    <n v="134.74153846153848"/>
    <n v="0"/>
    <n v="0"/>
    <n v="0"/>
    <n v="0"/>
    <n v="0"/>
  </r>
  <r>
    <s v="Local"/>
    <x v="17"/>
    <s v="42_19"/>
    <b v="0"/>
    <n v="42"/>
    <n v="2084"/>
    <n v="0"/>
    <n v="120"/>
    <n v="120"/>
    <n v="120"/>
    <n v="0"/>
    <n v="0"/>
    <b v="1"/>
    <n v="0"/>
    <n v="15"/>
    <n v="15"/>
    <n v="15"/>
    <n v="0"/>
    <n v="105.80307692307693"/>
    <n v="0"/>
    <n v="0"/>
    <n v="0"/>
    <n v="0"/>
    <n v="0"/>
  </r>
  <r>
    <s v="Local"/>
    <x v="17"/>
    <s v="42_20"/>
    <b v="0"/>
    <n v="42"/>
    <n v="520"/>
    <n v="0"/>
    <n v="30"/>
    <n v="30"/>
    <n v="30"/>
    <n v="75"/>
    <n v="0"/>
    <b v="1"/>
    <n v="0"/>
    <n v="15"/>
    <n v="15"/>
    <n v="15"/>
    <n v="75"/>
    <n v="26.400000000000002"/>
    <n v="0"/>
    <n v="0"/>
    <n v="0"/>
    <n v="0"/>
    <n v="0"/>
  </r>
  <r>
    <s v="Local"/>
    <x v="17"/>
    <s v="42_21"/>
    <b v="0"/>
    <n v="42"/>
    <n v="2328"/>
    <n v="0"/>
    <n v="30"/>
    <n v="60"/>
    <n v="30"/>
    <n v="96"/>
    <n v="0"/>
    <b v="1"/>
    <n v="0"/>
    <n v="15"/>
    <n v="15"/>
    <n v="15"/>
    <n v="96"/>
    <n v="118.19076923076925"/>
    <n v="0"/>
    <n v="0"/>
    <n v="0"/>
    <n v="0"/>
    <n v="0"/>
  </r>
  <r>
    <s v="Local"/>
    <x v="17"/>
    <s v="42_25EB"/>
    <b v="0"/>
    <n v="42"/>
    <n v="1214"/>
    <n v="0"/>
    <n v="80"/>
    <n v="100"/>
    <n v="60"/>
    <n v="0"/>
    <n v="1"/>
    <b v="1"/>
    <n v="0"/>
    <n v="15"/>
    <n v="15"/>
    <n v="15"/>
    <n v="0"/>
    <n v="61.633846153846164"/>
    <n v="4"/>
    <n v="4.3005324139011893"/>
    <n v="1.9567422483250412"/>
    <n v="36.393280575049793"/>
    <n v="40.693812988950981"/>
  </r>
  <r>
    <s v="Local"/>
    <x v="17"/>
    <s v="42_25WB"/>
    <b v="0"/>
    <n v="42"/>
    <n v="1210"/>
    <n v="0"/>
    <n v="120"/>
    <n v="100"/>
    <n v="60"/>
    <n v="0"/>
    <n v="0"/>
    <b v="1"/>
    <n v="0"/>
    <n v="15"/>
    <n v="15"/>
    <n v="15"/>
    <n v="0"/>
    <n v="61.430769230769229"/>
    <n v="0"/>
    <n v="0"/>
    <n v="0"/>
    <n v="0"/>
    <n v="0"/>
  </r>
  <r>
    <s v="Local"/>
    <x v="17"/>
    <s v="42_28EB"/>
    <b v="0"/>
    <n v="42"/>
    <n v="2758"/>
    <n v="100"/>
    <n v="80"/>
    <n v="75"/>
    <n v="60"/>
    <n v="500"/>
    <n v="1"/>
    <b v="0"/>
    <m/>
    <m/>
    <m/>
    <m/>
    <m/>
    <n v="140.02153846153846"/>
    <n v="0"/>
    <n v="0"/>
    <n v="0"/>
    <n v="0"/>
    <n v="0"/>
  </r>
  <r>
    <s v="Local"/>
    <x v="17"/>
    <s v="42_28WB"/>
    <b v="0"/>
    <n v="42"/>
    <n v="2760"/>
    <n v="100"/>
    <n v="80"/>
    <n v="100"/>
    <n v="60"/>
    <n v="500"/>
    <n v="0"/>
    <b v="0"/>
    <m/>
    <m/>
    <m/>
    <m/>
    <m/>
    <n v="140.12307692307695"/>
    <n v="0"/>
    <n v="0"/>
    <n v="0"/>
    <n v="0"/>
    <n v="0"/>
  </r>
  <r>
    <s v="Local"/>
    <x v="17"/>
    <s v="42_35"/>
    <b v="0"/>
    <n v="42"/>
    <n v="2032"/>
    <n v="0"/>
    <n v="30"/>
    <n v="60"/>
    <n v="30"/>
    <n v="500"/>
    <n v="1"/>
    <b v="0"/>
    <m/>
    <m/>
    <m/>
    <m/>
    <m/>
    <n v="103.16307692307694"/>
    <n v="0"/>
    <n v="0"/>
    <n v="0"/>
    <n v="0"/>
    <n v="0"/>
  </r>
  <r>
    <s v="Local"/>
    <x v="17"/>
    <s v="42_36"/>
    <b v="0"/>
    <n v="42"/>
    <n v="2662"/>
    <n v="0"/>
    <n v="60"/>
    <n v="60"/>
    <n v="60"/>
    <n v="500"/>
    <n v="0"/>
    <b v="1"/>
    <n v="0"/>
    <n v="15"/>
    <n v="15"/>
    <n v="15"/>
    <n v="500"/>
    <n v="135.14769230769232"/>
    <n v="0"/>
    <n v="0"/>
    <n v="0"/>
    <n v="0"/>
    <n v="0"/>
  </r>
  <r>
    <s v="Local"/>
    <x v="17"/>
    <s v="42_10EVE"/>
    <b v="0"/>
    <n v="42"/>
    <m/>
    <n v="0"/>
    <n v="0"/>
    <n v="0"/>
    <n v="0"/>
    <n v="160"/>
    <n v="1"/>
    <b v="0"/>
    <m/>
    <m/>
    <m/>
    <m/>
    <m/>
    <n v="0"/>
    <n v="0"/>
    <n v="0"/>
    <n v="0"/>
    <n v="0"/>
    <n v="0"/>
  </r>
  <r>
    <s v="Local"/>
    <x v="17"/>
    <s v="42_16EB"/>
    <b v="1"/>
    <n v="42"/>
    <n v="1068"/>
    <n v="0"/>
    <n v="40"/>
    <n v="40"/>
    <n v="40"/>
    <n v="140"/>
    <n v="1"/>
    <b v="0"/>
    <m/>
    <m/>
    <m/>
    <m/>
    <m/>
    <n v="108.44307692307693"/>
    <n v="0"/>
    <n v="0"/>
    <n v="0"/>
    <n v="0"/>
    <n v="0"/>
  </r>
  <r>
    <s v="Local"/>
    <x v="17"/>
    <s v="42_16WB"/>
    <b v="1"/>
    <n v="42"/>
    <n v="1102"/>
    <n v="0"/>
    <n v="40"/>
    <n v="40"/>
    <n v="40"/>
    <n v="140"/>
    <n v="0"/>
    <b v="1"/>
    <n v="0"/>
    <n v="15"/>
    <n v="15"/>
    <n v="15"/>
    <n v="140"/>
    <n v="111.89538461538461"/>
    <n v="0"/>
    <n v="0"/>
    <n v="0"/>
    <n v="0"/>
    <n v="0"/>
  </r>
  <r>
    <s v="Local"/>
    <x v="18"/>
    <s v="44_200EB"/>
    <b v="1"/>
    <n v="44"/>
    <n v="1430"/>
    <n v="0"/>
    <n v="80"/>
    <n v="60"/>
    <n v="80"/>
    <n v="0"/>
    <n v="1"/>
    <b v="0"/>
    <m/>
    <m/>
    <m/>
    <m/>
    <m/>
    <n v="145.20000000000002"/>
    <n v="0"/>
    <n v="0"/>
    <n v="0"/>
    <n v="0"/>
    <n v="0"/>
  </r>
  <r>
    <s v="Local"/>
    <x v="18"/>
    <s v="44_200WB"/>
    <b v="1"/>
    <n v="44"/>
    <n v="1449"/>
    <n v="0"/>
    <n v="80"/>
    <n v="60"/>
    <n v="80"/>
    <n v="0"/>
    <n v="0"/>
    <b v="0"/>
    <m/>
    <m/>
    <m/>
    <m/>
    <m/>
    <n v="147.12923076923079"/>
    <n v="0"/>
    <n v="0"/>
    <n v="0"/>
    <n v="0"/>
    <n v="0"/>
  </r>
  <r>
    <s v="Local"/>
    <x v="18"/>
    <s v="44_300EB"/>
    <b v="1"/>
    <n v="44"/>
    <n v="1134"/>
    <n v="0"/>
    <n v="30"/>
    <n v="30"/>
    <n v="20"/>
    <n v="30"/>
    <n v="1"/>
    <b v="0"/>
    <m/>
    <m/>
    <m/>
    <m/>
    <m/>
    <n v="115.14461538461539"/>
    <n v="0"/>
    <n v="0"/>
    <n v="0"/>
    <n v="0"/>
    <n v="0"/>
  </r>
  <r>
    <s v="Local"/>
    <x v="18"/>
    <s v="44_300WB"/>
    <b v="1"/>
    <n v="44"/>
    <n v="1176"/>
    <n v="30"/>
    <n v="20"/>
    <n v="30"/>
    <n v="36"/>
    <n v="0"/>
    <n v="0"/>
    <b v="0"/>
    <m/>
    <m/>
    <m/>
    <m/>
    <m/>
    <n v="119.40923076923077"/>
    <n v="0"/>
    <n v="0"/>
    <n v="0"/>
    <n v="0"/>
    <n v="0"/>
  </r>
  <r>
    <s v="Local"/>
    <x v="18"/>
    <s v="44_201EB"/>
    <b v="1"/>
    <n v="44"/>
    <n v="1129"/>
    <n v="0"/>
    <n v="60"/>
    <n v="60"/>
    <n v="40"/>
    <n v="0"/>
    <n v="1"/>
    <b v="0"/>
    <m/>
    <m/>
    <m/>
    <m/>
    <m/>
    <n v="114.63692307692308"/>
    <n v="0"/>
    <n v="0"/>
    <n v="0"/>
    <n v="0"/>
    <n v="0"/>
  </r>
  <r>
    <s v="Local"/>
    <x v="18"/>
    <s v="44_201WB"/>
    <b v="1"/>
    <n v="44"/>
    <n v="1151"/>
    <n v="0"/>
    <n v="36"/>
    <n v="60"/>
    <n v="36"/>
    <n v="0"/>
    <n v="0"/>
    <b v="0"/>
    <m/>
    <m/>
    <m/>
    <m/>
    <m/>
    <n v="116.87076923076924"/>
    <n v="0"/>
    <n v="0"/>
    <n v="0"/>
    <n v="0"/>
    <n v="0"/>
  </r>
  <r>
    <s v="Local"/>
    <x v="18"/>
    <s v="44_380A"/>
    <b v="1"/>
    <n v="44"/>
    <n v="1571"/>
    <n v="90"/>
    <n v="240"/>
    <n v="0"/>
    <n v="0"/>
    <n v="0"/>
    <n v="1"/>
    <b v="0"/>
    <m/>
    <m/>
    <m/>
    <m/>
    <m/>
    <n v="159.51692307692309"/>
    <n v="0"/>
    <n v="0"/>
    <n v="0"/>
    <n v="0"/>
    <n v="0"/>
  </r>
  <r>
    <s v="Local"/>
    <x v="18"/>
    <s v="44_380"/>
    <b v="0"/>
    <n v="44"/>
    <n v="4926"/>
    <n v="45"/>
    <n v="30"/>
    <n v="60"/>
    <n v="30"/>
    <n v="160"/>
    <n v="1"/>
    <b v="1"/>
    <n v="45"/>
    <n v="15"/>
    <n v="15"/>
    <n v="15"/>
    <n v="160"/>
    <n v="250.08923076923077"/>
    <n v="9"/>
    <n v="9.6761979312776756"/>
    <n v="4.402670058731343"/>
    <n v="81.884881293862037"/>
    <n v="91.561079225139707"/>
  </r>
  <r>
    <s v="Local"/>
    <x v="18"/>
    <s v="44_383CC"/>
    <b v="1"/>
    <n v="44"/>
    <n v="1527"/>
    <n v="0"/>
    <n v="240"/>
    <n v="60"/>
    <n v="120"/>
    <n v="0"/>
    <n v="1"/>
    <b v="0"/>
    <m/>
    <m/>
    <m/>
    <m/>
    <m/>
    <n v="155.04923076923077"/>
    <n v="0"/>
    <n v="0"/>
    <n v="0"/>
    <n v="0"/>
    <n v="0"/>
  </r>
  <r>
    <s v="Local"/>
    <x v="18"/>
    <s v="44_383C"/>
    <b v="1"/>
    <n v="44"/>
    <n v="1527"/>
    <n v="0"/>
    <n v="240"/>
    <n v="0"/>
    <n v="0"/>
    <n v="0"/>
    <n v="1"/>
    <b v="0"/>
    <m/>
    <m/>
    <m/>
    <m/>
    <m/>
    <n v="155.04923076923077"/>
    <n v="0"/>
    <n v="0"/>
    <n v="0"/>
    <n v="0"/>
    <n v="0"/>
  </r>
  <r>
    <s v="Local"/>
    <x v="18"/>
    <s v="44_386"/>
    <b v="0"/>
    <n v="44"/>
    <n v="1600"/>
    <n v="0"/>
    <n v="240"/>
    <n v="0"/>
    <n v="240"/>
    <n v="0"/>
    <n v="1"/>
    <b v="0"/>
    <m/>
    <m/>
    <m/>
    <m/>
    <m/>
    <n v="81.230769230769241"/>
    <n v="0"/>
    <n v="0"/>
    <n v="0"/>
    <n v="0"/>
    <n v="0"/>
  </r>
  <r>
    <s v="Local"/>
    <x v="18"/>
    <s v="44_389"/>
    <b v="0"/>
    <n v="44"/>
    <n v="1152"/>
    <n v="90"/>
    <n v="30"/>
    <n v="60"/>
    <n v="30"/>
    <n v="240"/>
    <n v="0"/>
    <b v="0"/>
    <m/>
    <m/>
    <m/>
    <m/>
    <m/>
    <n v="58.486153846153847"/>
    <n v="0"/>
    <n v="0"/>
    <n v="0"/>
    <n v="0"/>
    <n v="0"/>
  </r>
  <r>
    <s v="Local"/>
    <x v="18"/>
    <s v="44_390WB"/>
    <b v="1"/>
    <n v="44"/>
    <n v="883"/>
    <n v="60"/>
    <n v="30"/>
    <n v="0"/>
    <n v="0"/>
    <n v="0"/>
    <n v="1"/>
    <b v="0"/>
    <m/>
    <m/>
    <m/>
    <m/>
    <m/>
    <n v="89.658461538461552"/>
    <n v="0"/>
    <n v="0"/>
    <n v="0"/>
    <n v="0"/>
    <n v="0"/>
  </r>
  <r>
    <s v="Local"/>
    <x v="18"/>
    <s v="44_390EB"/>
    <b v="1"/>
    <n v="44"/>
    <n v="883"/>
    <n v="0"/>
    <n v="240"/>
    <n v="0"/>
    <n v="30"/>
    <n v="240"/>
    <n v="0"/>
    <b v="0"/>
    <m/>
    <m/>
    <m/>
    <m/>
    <m/>
    <n v="89.658461538461552"/>
    <n v="0"/>
    <n v="0"/>
    <n v="0"/>
    <n v="0"/>
    <n v="0"/>
  </r>
  <r>
    <s v="Local"/>
    <x v="18"/>
    <s v="44_391EB"/>
    <b v="1"/>
    <n v="44"/>
    <n v="1911"/>
    <n v="0"/>
    <n v="30"/>
    <n v="60"/>
    <n v="30"/>
    <n v="60"/>
    <n v="1"/>
    <b v="1"/>
    <n v="0"/>
    <n v="15"/>
    <n v="15"/>
    <n v="15"/>
    <n v="60"/>
    <n v="194.04"/>
    <n v="7"/>
    <n v="7.5259317243270818"/>
    <n v="3.4242989345688217"/>
    <n v="63.68824100633713"/>
    <n v="71.214172730664217"/>
  </r>
  <r>
    <s v="Local"/>
    <x v="18"/>
    <s v="44_391WB"/>
    <b v="1"/>
    <n v="44"/>
    <n v="1950"/>
    <n v="30"/>
    <n v="30"/>
    <n v="60"/>
    <n v="30"/>
    <n v="60"/>
    <n v="0"/>
    <b v="1"/>
    <n v="30"/>
    <n v="15"/>
    <n v="15"/>
    <n v="15"/>
    <n v="60"/>
    <n v="198.00000000000003"/>
    <n v="0"/>
    <n v="0"/>
    <n v="0"/>
    <n v="0"/>
    <n v="0"/>
  </r>
  <r>
    <s v="Local"/>
    <x v="18"/>
    <s v="44_379EB"/>
    <b v="1"/>
    <n v="44"/>
    <n v="497"/>
    <n v="0"/>
    <n v="90"/>
    <n v="120"/>
    <n v="90"/>
    <n v="0"/>
    <n v="1"/>
    <b v="0"/>
    <m/>
    <m/>
    <m/>
    <m/>
    <m/>
    <n v="50.464615384615392"/>
    <n v="0"/>
    <n v="0"/>
    <n v="0"/>
    <n v="0"/>
    <n v="0"/>
  </r>
  <r>
    <s v="Local"/>
    <x v="18"/>
    <s v="44_379WB"/>
    <b v="1"/>
    <n v="44"/>
    <n v="497"/>
    <n v="0"/>
    <n v="0"/>
    <n v="100"/>
    <n v="60"/>
    <n v="0"/>
    <n v="0"/>
    <b v="0"/>
    <m/>
    <m/>
    <m/>
    <m/>
    <m/>
    <n v="50.464615384615392"/>
    <n v="0"/>
    <n v="0"/>
    <n v="0"/>
    <n v="0"/>
    <n v="0"/>
  </r>
  <r>
    <s v="Local"/>
    <x v="18"/>
    <s v="44_385EB"/>
    <b v="1"/>
    <n v="44"/>
    <n v="1941"/>
    <n v="0"/>
    <n v="80"/>
    <n v="60"/>
    <n v="60"/>
    <n v="0"/>
    <n v="1"/>
    <b v="0"/>
    <m/>
    <m/>
    <m/>
    <m/>
    <m/>
    <n v="197.08615384615388"/>
    <n v="0"/>
    <n v="0"/>
    <n v="0"/>
    <n v="0"/>
    <n v="0"/>
  </r>
  <r>
    <s v="Local"/>
    <x v="18"/>
    <s v="44_385WB"/>
    <b v="1"/>
    <n v="44"/>
    <n v="1941"/>
    <n v="0"/>
    <n v="80"/>
    <n v="60"/>
    <n v="120"/>
    <n v="0"/>
    <n v="0"/>
    <b v="0"/>
    <m/>
    <m/>
    <m/>
    <m/>
    <m/>
    <n v="197.08615384615388"/>
    <n v="0"/>
    <n v="0"/>
    <n v="0"/>
    <n v="0"/>
    <n v="0"/>
  </r>
  <r>
    <s v="Local"/>
    <x v="18"/>
    <s v="44_387WB"/>
    <b v="1"/>
    <n v="44"/>
    <n v="1602"/>
    <n v="90"/>
    <n v="60"/>
    <n v="60"/>
    <n v="60"/>
    <n v="240"/>
    <n v="1"/>
    <b v="0"/>
    <m/>
    <m/>
    <m/>
    <m/>
    <m/>
    <n v="162.66461538461539"/>
    <n v="0"/>
    <n v="0"/>
    <n v="0"/>
    <n v="0"/>
    <n v="0"/>
  </r>
  <r>
    <s v="Local"/>
    <x v="18"/>
    <s v="44_387EB"/>
    <b v="1"/>
    <n v="44"/>
    <n v="1602"/>
    <n v="0"/>
    <n v="80"/>
    <n v="60"/>
    <n v="60"/>
    <n v="240"/>
    <n v="0"/>
    <b v="1"/>
    <n v="0"/>
    <n v="15"/>
    <n v="15"/>
    <n v="15"/>
    <n v="240"/>
    <n v="162.66461538461539"/>
    <n v="0"/>
    <n v="0"/>
    <n v="0"/>
    <n v="0"/>
    <n v="0"/>
  </r>
  <r>
    <s v="Local"/>
    <x v="18"/>
    <s v="44_388WB"/>
    <b v="1"/>
    <n v="44"/>
    <n v="2278"/>
    <n v="90"/>
    <n v="30"/>
    <n v="60"/>
    <n v="30"/>
    <n v="240"/>
    <n v="1"/>
    <b v="1"/>
    <n v="90"/>
    <n v="15"/>
    <n v="15"/>
    <n v="15"/>
    <n v="240"/>
    <n v="231.30461538461543"/>
    <n v="8"/>
    <n v="8.6010648278023787"/>
    <n v="3.9134844966500824"/>
    <n v="72.786561150099587"/>
    <n v="81.387625977901962"/>
  </r>
  <r>
    <s v="Local"/>
    <x v="18"/>
    <s v="44_388EB"/>
    <b v="1"/>
    <n v="44"/>
    <n v="2278"/>
    <n v="99.99"/>
    <n v="30"/>
    <n v="60"/>
    <n v="30"/>
    <n v="120"/>
    <n v="0"/>
    <b v="0"/>
    <m/>
    <m/>
    <m/>
    <m/>
    <m/>
    <n v="231.30461538461543"/>
    <n v="0"/>
    <n v="0"/>
    <n v="0"/>
    <n v="0"/>
    <n v="0"/>
  </r>
  <r>
    <s v="Local"/>
    <x v="18"/>
    <s v="44_301"/>
    <b v="0"/>
    <n v="44"/>
    <n v="1828"/>
    <n v="100"/>
    <n v="60"/>
    <n v="60"/>
    <n v="60"/>
    <n v="0"/>
    <n v="1"/>
    <b v="0"/>
    <m/>
    <m/>
    <m/>
    <m/>
    <m/>
    <n v="92.806153846153862"/>
    <n v="0"/>
    <n v="0"/>
    <n v="0"/>
    <n v="0"/>
    <n v="0"/>
  </r>
  <r>
    <s v="Local"/>
    <x v="19"/>
    <s v="46_10WC"/>
    <b v="1"/>
    <n v="46"/>
    <n v="665"/>
    <n v="0"/>
    <n v="45"/>
    <n v="45"/>
    <n v="45"/>
    <n v="500"/>
    <n v="1"/>
    <b v="0"/>
    <m/>
    <m/>
    <m/>
    <m/>
    <m/>
    <n v="67.523076923076943"/>
    <n v="0"/>
    <n v="0"/>
    <n v="0"/>
    <n v="0"/>
    <n v="0"/>
  </r>
  <r>
    <s v="Local"/>
    <x v="19"/>
    <s v="46_12WC"/>
    <b v="1"/>
    <n v="46"/>
    <n v="430"/>
    <n v="99.99"/>
    <n v="30"/>
    <n v="45"/>
    <n v="30"/>
    <n v="240"/>
    <n v="1"/>
    <b v="0"/>
    <m/>
    <m/>
    <m/>
    <m/>
    <m/>
    <n v="43.661538461538463"/>
    <n v="0"/>
    <n v="0"/>
    <n v="0"/>
    <n v="0"/>
    <n v="0"/>
  </r>
  <r>
    <s v="Local"/>
    <x v="19"/>
    <s v="46_15WC"/>
    <b v="0"/>
    <n v="46"/>
    <n v="424"/>
    <n v="0"/>
    <n v="45"/>
    <n v="45"/>
    <n v="30"/>
    <n v="240"/>
    <n v="1"/>
    <b v="0"/>
    <m/>
    <m/>
    <m/>
    <m/>
    <m/>
    <n v="21.52615384615385"/>
    <n v="0"/>
    <n v="0"/>
    <n v="0"/>
    <n v="0"/>
    <n v="0"/>
  </r>
  <r>
    <s v="Local"/>
    <x v="19"/>
    <s v="46_16WC"/>
    <b v="0"/>
    <n v="46"/>
    <n v="1168"/>
    <n v="90"/>
    <n v="30"/>
    <n v="30"/>
    <n v="30"/>
    <n v="500"/>
    <n v="1"/>
    <b v="0"/>
    <m/>
    <m/>
    <m/>
    <m/>
    <m/>
    <n v="59.298461538461538"/>
    <n v="0"/>
    <n v="0"/>
    <n v="0"/>
    <n v="0"/>
    <n v="0"/>
  </r>
  <r>
    <s v="Local"/>
    <x v="19"/>
    <s v="46_17WC"/>
    <b v="0"/>
    <n v="46"/>
    <n v="648"/>
    <n v="0"/>
    <n v="30"/>
    <n v="100"/>
    <n v="30"/>
    <n v="0"/>
    <n v="1"/>
    <b v="0"/>
    <m/>
    <m/>
    <m/>
    <m/>
    <m/>
    <n v="32.898461538461547"/>
    <n v="0"/>
    <n v="0"/>
    <n v="0"/>
    <n v="0"/>
    <n v="0"/>
  </r>
  <r>
    <s v="Local"/>
    <x v="19"/>
    <s v="46_18WC"/>
    <b v="0"/>
    <n v="46"/>
    <n v="638"/>
    <n v="0"/>
    <n v="60"/>
    <n v="120"/>
    <n v="80"/>
    <n v="0"/>
    <n v="1"/>
    <b v="0"/>
    <m/>
    <m/>
    <m/>
    <m/>
    <m/>
    <n v="32.39076923076923"/>
    <n v="0"/>
    <n v="0"/>
    <n v="0"/>
    <n v="0"/>
    <n v="0"/>
  </r>
  <r>
    <s v="Local"/>
    <x v="19"/>
    <s v="46_JRNB"/>
    <b v="1"/>
    <n v="46"/>
    <n v="1040"/>
    <n v="90"/>
    <n v="30"/>
    <n v="60"/>
    <n v="30"/>
    <n v="80"/>
    <n v="1"/>
    <b v="0"/>
    <m/>
    <m/>
    <m/>
    <m/>
    <m/>
    <n v="105.60000000000001"/>
    <n v="0"/>
    <n v="0"/>
    <n v="0"/>
    <n v="0"/>
    <n v="0"/>
  </r>
  <r>
    <s v="Local"/>
    <x v="19"/>
    <s v="46_JLNB"/>
    <b v="1"/>
    <n v="46"/>
    <n v="1195"/>
    <n v="90"/>
    <n v="30"/>
    <n v="60"/>
    <n v="30"/>
    <n v="96"/>
    <n v="1"/>
    <b v="1"/>
    <n v="90"/>
    <n v="15"/>
    <n v="15"/>
    <n v="15"/>
    <n v="96"/>
    <n v="121.33846153846153"/>
    <n v="5"/>
    <n v="5.3756655173764862"/>
    <n v="2.4459278104063018"/>
    <n v="45.491600718812244"/>
    <n v="50.867266236188726"/>
  </r>
  <r>
    <s v="Local"/>
    <x v="19"/>
    <s v="46_JLSB"/>
    <b v="1"/>
    <n v="46"/>
    <n v="1214"/>
    <n v="30"/>
    <n v="30"/>
    <n v="60"/>
    <n v="30"/>
    <n v="120"/>
    <n v="0"/>
    <b v="1"/>
    <n v="30"/>
    <n v="15"/>
    <n v="15"/>
    <n v="15"/>
    <n v="120"/>
    <n v="123.26769230769233"/>
    <n v="0"/>
    <n v="0"/>
    <n v="0"/>
    <n v="0"/>
    <n v="0"/>
  </r>
  <r>
    <s v="Local"/>
    <x v="19"/>
    <s v="46_JRSB"/>
    <b v="1"/>
    <n v="46"/>
    <n v="1059"/>
    <n v="90"/>
    <n v="30"/>
    <n v="60"/>
    <n v="30"/>
    <n v="120"/>
    <n v="1"/>
    <b v="0"/>
    <m/>
    <m/>
    <m/>
    <m/>
    <m/>
    <n v="107.52923076923078"/>
    <n v="0"/>
    <n v="0"/>
    <n v="0"/>
    <n v="0"/>
    <n v="0"/>
  </r>
  <r>
    <s v="Local"/>
    <x v="19"/>
    <s v="46_JXNB"/>
    <b v="1"/>
    <n v="46"/>
    <n v="906"/>
    <n v="90"/>
    <n v="15"/>
    <n v="0"/>
    <n v="15"/>
    <n v="120"/>
    <n v="1"/>
    <b v="0"/>
    <m/>
    <m/>
    <m/>
    <m/>
    <m/>
    <n v="91.993846153846164"/>
    <n v="0"/>
    <n v="0"/>
    <n v="0"/>
    <n v="0"/>
    <n v="0"/>
  </r>
  <r>
    <s v="Local"/>
    <x v="19"/>
    <s v="46_JXSB"/>
    <b v="1"/>
    <n v="46"/>
    <n v="930"/>
    <n v="90"/>
    <n v="15"/>
    <n v="0"/>
    <n v="15"/>
    <n v="160"/>
    <n v="0"/>
    <b v="0"/>
    <m/>
    <m/>
    <m/>
    <m/>
    <m/>
    <n v="94.430769230769243"/>
    <n v="0"/>
    <n v="0"/>
    <n v="0"/>
    <n v="0"/>
    <n v="0"/>
  </r>
  <r>
    <s v="Local"/>
    <x v="19"/>
    <s v="46_ML30ZEB"/>
    <b v="1"/>
    <n v="46"/>
    <n v="1132"/>
    <n v="0"/>
    <n v="30"/>
    <n v="75"/>
    <n v="30"/>
    <n v="0"/>
    <n v="1"/>
    <b v="1"/>
    <n v="0"/>
    <n v="15"/>
    <n v="15"/>
    <n v="15"/>
    <n v="0"/>
    <n v="114.94153846153849"/>
    <n v="4"/>
    <n v="4.3005324139011893"/>
    <n v="1.9567422483250412"/>
    <n v="36.393280575049793"/>
    <n v="40.693812988950981"/>
  </r>
  <r>
    <s v="Local"/>
    <x v="19"/>
    <s v="46_ML30ZWB"/>
    <b v="1"/>
    <n v="46"/>
    <n v="1085"/>
    <n v="0"/>
    <n v="30"/>
    <n v="75"/>
    <n v="30"/>
    <n v="500"/>
    <n v="0"/>
    <b v="1"/>
    <n v="0"/>
    <n v="15"/>
    <n v="15"/>
    <n v="15"/>
    <n v="500"/>
    <n v="110.16923076923078"/>
    <n v="0"/>
    <n v="0"/>
    <n v="0"/>
    <n v="0"/>
    <n v="0"/>
  </r>
  <r>
    <s v="Local"/>
    <x v="19"/>
    <s v="46_C3WC"/>
    <b v="0"/>
    <n v="46"/>
    <n v="1186"/>
    <n v="0"/>
    <n v="30"/>
    <n v="60"/>
    <n v="30"/>
    <n v="240"/>
    <n v="1"/>
    <b v="1"/>
    <n v="0"/>
    <n v="15"/>
    <n v="15"/>
    <n v="15"/>
    <n v="240"/>
    <n v="60.212307692307704"/>
    <n v="3"/>
    <n v="3.225399310425892"/>
    <n v="1.467556686243781"/>
    <n v="27.294960431287347"/>
    <n v="30.520359741713239"/>
  </r>
  <r>
    <s v="Local"/>
    <x v="19"/>
    <s v="46_JPXNB"/>
    <b v="1"/>
    <n v="46"/>
    <n v="983"/>
    <n v="90"/>
    <n v="15"/>
    <n v="60"/>
    <n v="15"/>
    <n v="160"/>
    <n v="1"/>
    <b v="1"/>
    <n v="90"/>
    <n v="15"/>
    <n v="15"/>
    <n v="15"/>
    <n v="160"/>
    <n v="99.812307692307698"/>
    <n v="0"/>
    <n v="0"/>
    <n v="0"/>
    <n v="0"/>
    <n v="0"/>
  </r>
  <r>
    <s v="Local"/>
    <x v="19"/>
    <s v="46_JPXSB"/>
    <b v="1"/>
    <n v="46"/>
    <n v="1006"/>
    <n v="90"/>
    <n v="15"/>
    <n v="60"/>
    <n v="15"/>
    <n v="240"/>
    <n v="0"/>
    <b v="1"/>
    <n v="90"/>
    <n v="15"/>
    <n v="15"/>
    <n v="15"/>
    <n v="240"/>
    <n v="102.14769230769231"/>
    <n v="0"/>
    <n v="0"/>
    <n v="0"/>
    <n v="0"/>
    <n v="0"/>
  </r>
  <r>
    <s v="Local"/>
    <x v="19"/>
    <s v="46_11EBWC"/>
    <b v="1"/>
    <n v="46"/>
    <n v="667"/>
    <n v="100"/>
    <n v="30"/>
    <n v="45"/>
    <n v="30"/>
    <n v="160"/>
    <n v="1"/>
    <b v="1"/>
    <n v="100"/>
    <n v="15"/>
    <n v="15"/>
    <n v="15"/>
    <n v="160"/>
    <n v="67.726153846153863"/>
    <n v="3"/>
    <n v="3.225399310425892"/>
    <n v="1.467556686243781"/>
    <n v="27.294960431287347"/>
    <n v="30.520359741713239"/>
  </r>
  <r>
    <s v="Local"/>
    <x v="19"/>
    <s v="46_11WBWC"/>
    <b v="1"/>
    <n v="46"/>
    <n v="599"/>
    <n v="0"/>
    <n v="30"/>
    <n v="45"/>
    <n v="30"/>
    <n v="120"/>
    <n v="1"/>
    <b v="1"/>
    <n v="0"/>
    <n v="15"/>
    <n v="15"/>
    <n v="15"/>
    <n v="120"/>
    <n v="60.821538461538459"/>
    <n v="3"/>
    <n v="3.225399310425892"/>
    <n v="1.467556686243781"/>
    <n v="27.294960431287347"/>
    <n v="30.520359741713239"/>
  </r>
  <r>
    <s v="Local"/>
    <x v="19"/>
    <s v="46_23BRT1"/>
    <b v="0"/>
    <n v="46"/>
    <n v="1534"/>
    <n v="0"/>
    <n v="10"/>
    <n v="15"/>
    <n v="10"/>
    <n v="0"/>
    <n v="1"/>
    <b v="0"/>
    <m/>
    <m/>
    <m/>
    <m/>
    <m/>
    <n v="77.88000000000001"/>
    <n v="0"/>
    <n v="0"/>
    <n v="0"/>
    <n v="0"/>
    <n v="0"/>
  </r>
  <r>
    <s v="Local"/>
    <x v="19"/>
    <s v="46_23BRT2"/>
    <b v="0"/>
    <n v="46"/>
    <n v="830"/>
    <n v="0"/>
    <n v="15"/>
    <n v="15"/>
    <n v="15"/>
    <n v="0"/>
    <n v="0"/>
    <b v="0"/>
    <m/>
    <m/>
    <m/>
    <m/>
    <m/>
    <n v="42.138461538461542"/>
    <n v="0"/>
    <n v="0"/>
    <n v="0"/>
    <n v="0"/>
    <n v="0"/>
  </r>
  <r>
    <s v="Local"/>
    <x v="20"/>
    <s v="49_2N"/>
    <b v="1"/>
    <n v="49"/>
    <n v="1253"/>
    <n v="0"/>
    <n v="30"/>
    <n v="30"/>
    <n v="30"/>
    <n v="240"/>
    <n v="1"/>
    <b v="1"/>
    <n v="0"/>
    <n v="15"/>
    <n v="15"/>
    <n v="15"/>
    <n v="240"/>
    <n v="127.22769230769232"/>
    <n v="5"/>
    <n v="5.3756655173764862"/>
    <n v="2.4459278104063018"/>
    <n v="45.491600718812244"/>
    <n v="50.867266236188726"/>
  </r>
  <r>
    <s v="Local"/>
    <x v="20"/>
    <s v="49_5"/>
    <b v="0"/>
    <n v="49"/>
    <n v="1386"/>
    <n v="0"/>
    <n v="40"/>
    <n v="60"/>
    <n v="35"/>
    <n v="0"/>
    <n v="1"/>
    <b v="1"/>
    <n v="0"/>
    <n v="15"/>
    <n v="15"/>
    <n v="15"/>
    <n v="0"/>
    <n v="70.36615384615385"/>
    <n v="3"/>
    <n v="3.225399310425892"/>
    <n v="1.467556686243781"/>
    <n v="27.294960431287347"/>
    <n v="30.520359741713239"/>
  </r>
  <r>
    <s v="Local"/>
    <x v="20"/>
    <s v="49_6"/>
    <b v="0"/>
    <n v="49"/>
    <n v="1408"/>
    <n v="0"/>
    <n v="60"/>
    <n v="60"/>
    <n v="60"/>
    <n v="500"/>
    <n v="0"/>
    <b v="1"/>
    <n v="0"/>
    <n v="15"/>
    <n v="15"/>
    <n v="15"/>
    <n v="500"/>
    <n v="71.483076923076936"/>
    <n v="0"/>
    <n v="0"/>
    <n v="0"/>
    <n v="0"/>
    <n v="0"/>
  </r>
  <r>
    <s v="Local"/>
    <x v="20"/>
    <s v="49_2S"/>
    <b v="1"/>
    <n v="49"/>
    <n v="866"/>
    <n v="0"/>
    <n v="30"/>
    <n v="30"/>
    <n v="30"/>
    <n v="240"/>
    <n v="1"/>
    <b v="1"/>
    <n v="0"/>
    <n v="15"/>
    <n v="15"/>
    <n v="15"/>
    <n v="240"/>
    <n v="87.932307692307702"/>
    <n v="3"/>
    <n v="3.225399310425892"/>
    <n v="1.467556686243781"/>
    <n v="27.294960431287347"/>
    <n v="30.520359741713239"/>
  </r>
  <r>
    <s v="Local"/>
    <x v="20"/>
    <s v="49_7"/>
    <b v="0"/>
    <n v="49"/>
    <n v="1462"/>
    <n v="0"/>
    <n v="30"/>
    <n v="30"/>
    <n v="30"/>
    <n v="240"/>
    <n v="1"/>
    <b v="1"/>
    <n v="0"/>
    <n v="15"/>
    <n v="15"/>
    <n v="15"/>
    <n v="240"/>
    <n v="74.22461538461539"/>
    <n v="3"/>
    <n v="3.225399310425892"/>
    <n v="1.467556686243781"/>
    <n v="27.294960431287347"/>
    <n v="30.520359741713239"/>
  </r>
  <r>
    <s v="Local"/>
    <x v="20"/>
    <s v="49_1N"/>
    <b v="1"/>
    <n v="49"/>
    <n v="742"/>
    <n v="0"/>
    <n v="30"/>
    <n v="30"/>
    <n v="30"/>
    <n v="500"/>
    <n v="1"/>
    <b v="1"/>
    <n v="0"/>
    <n v="15"/>
    <n v="15"/>
    <n v="15"/>
    <n v="500"/>
    <n v="75.341538461538477"/>
    <n v="3"/>
    <n v="3.225399310425892"/>
    <n v="1.467556686243781"/>
    <n v="27.294960431287347"/>
    <n v="30.520359741713239"/>
  </r>
  <r>
    <s v="Local"/>
    <x v="20"/>
    <s v="49_1S"/>
    <b v="1"/>
    <n v="49"/>
    <n v="950"/>
    <n v="180"/>
    <n v="30"/>
    <n v="30"/>
    <n v="30"/>
    <n v="500"/>
    <n v="0"/>
    <b v="0"/>
    <m/>
    <m/>
    <m/>
    <m/>
    <m/>
    <n v="96.461538461538467"/>
    <n v="0"/>
    <n v="0"/>
    <n v="0"/>
    <n v="0"/>
    <n v="0"/>
  </r>
  <r>
    <s v="Local"/>
    <x v="20"/>
    <s v="49_3"/>
    <b v="1"/>
    <n v="49"/>
    <n v="951"/>
    <n v="0"/>
    <n v="40"/>
    <n v="60"/>
    <n v="35"/>
    <n v="0"/>
    <n v="1"/>
    <b v="1"/>
    <n v="0"/>
    <n v="15"/>
    <n v="15"/>
    <n v="15"/>
    <n v="0"/>
    <n v="96.56307692307692"/>
    <n v="5"/>
    <n v="5.3756655173764862"/>
    <n v="2.4459278104063018"/>
    <n v="45.491600718812244"/>
    <n v="50.867266236188726"/>
  </r>
  <r>
    <s v="Local"/>
    <x v="20"/>
    <s v="49_4"/>
    <b v="0"/>
    <n v="49"/>
    <n v="1216"/>
    <n v="0"/>
    <n v="40"/>
    <n v="60"/>
    <n v="40"/>
    <n v="0"/>
    <n v="0"/>
    <b v="0"/>
    <m/>
    <m/>
    <m/>
    <m/>
    <m/>
    <n v="61.735384615384625"/>
    <n v="0"/>
    <n v="0"/>
    <n v="0"/>
    <n v="0"/>
    <n v="0"/>
  </r>
  <r>
    <s v="Local"/>
    <x v="20"/>
    <s v="49_8"/>
    <b v="0"/>
    <n v="49"/>
    <n v="1696"/>
    <n v="0"/>
    <n v="60"/>
    <n v="60"/>
    <n v="60"/>
    <n v="500"/>
    <n v="0"/>
    <b v="1"/>
    <n v="0"/>
    <n v="15"/>
    <n v="15"/>
    <n v="15"/>
    <n v="500"/>
    <n v="86.1046153846154"/>
    <n v="0"/>
    <n v="0"/>
    <n v="0"/>
    <n v="0"/>
    <n v="0"/>
  </r>
  <r>
    <s v="Local"/>
    <x v="20"/>
    <s v="49_20EB"/>
    <b v="1"/>
    <n v="49"/>
    <n v="1071"/>
    <n v="0"/>
    <n v="120"/>
    <n v="60"/>
    <n v="60"/>
    <n v="0"/>
    <n v="1"/>
    <b v="0"/>
    <m/>
    <m/>
    <m/>
    <m/>
    <m/>
    <n v="108.74769230769233"/>
    <n v="0"/>
    <n v="0"/>
    <n v="0"/>
    <n v="0"/>
    <n v="0"/>
  </r>
  <r>
    <s v="Local"/>
    <x v="20"/>
    <s v="49_20WB"/>
    <b v="1"/>
    <n v="49"/>
    <n v="1067"/>
    <n v="0"/>
    <n v="120"/>
    <n v="60"/>
    <n v="60"/>
    <n v="0"/>
    <n v="0"/>
    <b v="0"/>
    <m/>
    <m/>
    <m/>
    <m/>
    <m/>
    <n v="108.34153846153846"/>
    <n v="0"/>
    <n v="0"/>
    <n v="0"/>
    <n v="0"/>
    <n v="0"/>
  </r>
  <r>
    <s v="Local"/>
    <x v="21"/>
    <s v="52_4"/>
    <b v="0"/>
    <n v="52"/>
    <n v="954"/>
    <n v="0"/>
    <n v="60"/>
    <n v="60"/>
    <n v="60"/>
    <n v="500"/>
    <n v="1"/>
    <b v="0"/>
    <m/>
    <m/>
    <m/>
    <m/>
    <m/>
    <n v="48.433846153846154"/>
    <n v="0"/>
    <n v="0"/>
    <n v="0"/>
    <n v="0"/>
    <n v="0"/>
  </r>
  <r>
    <s v="Local"/>
    <x v="21"/>
    <s v="52_7EB"/>
    <b v="1"/>
    <n v="52"/>
    <n v="658"/>
    <n v="0"/>
    <n v="30"/>
    <n v="30"/>
    <n v="30"/>
    <n v="0"/>
    <n v="1"/>
    <b v="0"/>
    <m/>
    <m/>
    <m/>
    <m/>
    <m/>
    <n v="66.812307692307698"/>
    <n v="0"/>
    <n v="0"/>
    <n v="0"/>
    <n v="0"/>
    <n v="0"/>
  </r>
  <r>
    <s v="Local"/>
    <x v="21"/>
    <s v="52_7WB"/>
    <b v="1"/>
    <n v="52"/>
    <n v="647"/>
    <n v="0"/>
    <n v="30"/>
    <n v="30"/>
    <n v="30"/>
    <n v="0"/>
    <n v="0"/>
    <b v="0"/>
    <m/>
    <m/>
    <m/>
    <m/>
    <m/>
    <n v="65.695384615384611"/>
    <n v="0"/>
    <n v="0"/>
    <n v="0"/>
    <n v="0"/>
    <n v="0"/>
  </r>
  <r>
    <s v="Local"/>
    <x v="21"/>
    <s v="52_8"/>
    <b v="0"/>
    <n v="52"/>
    <n v="866"/>
    <n v="0"/>
    <n v="60"/>
    <n v="60"/>
    <n v="60"/>
    <n v="0"/>
    <n v="1"/>
    <b v="0"/>
    <m/>
    <m/>
    <m/>
    <m/>
    <m/>
    <n v="43.966153846153851"/>
    <n v="0"/>
    <n v="0"/>
    <n v="0"/>
    <n v="0"/>
    <n v="0"/>
  </r>
  <r>
    <s v="Local"/>
    <x v="21"/>
    <s v="52_1SB"/>
    <b v="1"/>
    <n v="52"/>
    <n v="642"/>
    <n v="0"/>
    <n v="30"/>
    <n v="30"/>
    <n v="30"/>
    <n v="500"/>
    <n v="1"/>
    <b v="0"/>
    <m/>
    <m/>
    <m/>
    <m/>
    <m/>
    <n v="65.187692307692316"/>
    <n v="0"/>
    <n v="0"/>
    <n v="0"/>
    <n v="0"/>
    <n v="0"/>
  </r>
  <r>
    <s v="Local"/>
    <x v="21"/>
    <s v="52_1NB"/>
    <b v="1"/>
    <n v="52"/>
    <n v="361"/>
    <n v="0"/>
    <n v="30"/>
    <n v="30"/>
    <n v="30"/>
    <n v="500"/>
    <n v="0"/>
    <b v="0"/>
    <m/>
    <m/>
    <m/>
    <m/>
    <m/>
    <n v="36.655384615384612"/>
    <n v="0"/>
    <n v="0"/>
    <n v="0"/>
    <n v="0"/>
    <n v="0"/>
  </r>
  <r>
    <s v="Local"/>
    <x v="21"/>
    <s v="52_2EB"/>
    <b v="1"/>
    <n v="52"/>
    <n v="564"/>
    <n v="0"/>
    <n v="30"/>
    <n v="30"/>
    <n v="30"/>
    <n v="500"/>
    <n v="1"/>
    <b v="1"/>
    <n v="0"/>
    <n v="15"/>
    <n v="15"/>
    <n v="15"/>
    <n v="500"/>
    <n v="57.267692307692307"/>
    <n v="2"/>
    <n v="2.1502662069505947"/>
    <n v="0.97837112416252059"/>
    <n v="18.196640287524897"/>
    <n v="20.34690649447549"/>
  </r>
  <r>
    <s v="Local"/>
    <x v="21"/>
    <s v="52_2WB"/>
    <b v="1"/>
    <n v="52"/>
    <n v="564"/>
    <n v="0"/>
    <n v="30"/>
    <n v="30"/>
    <n v="30"/>
    <n v="250"/>
    <n v="0"/>
    <b v="1"/>
    <n v="0"/>
    <n v="15"/>
    <n v="15"/>
    <n v="15"/>
    <n v="250"/>
    <n v="57.267692307692307"/>
    <n v="0"/>
    <n v="0"/>
    <n v="0"/>
    <n v="0"/>
    <n v="0"/>
  </r>
  <r>
    <s v="Local"/>
    <x v="21"/>
    <s v="52_3EB"/>
    <b v="1"/>
    <n v="52"/>
    <n v="595"/>
    <n v="0"/>
    <n v="30"/>
    <n v="30"/>
    <n v="30"/>
    <n v="500"/>
    <n v="1"/>
    <b v="0"/>
    <m/>
    <m/>
    <m/>
    <m/>
    <m/>
    <n v="60.415384615384625"/>
    <n v="0"/>
    <n v="0"/>
    <n v="0"/>
    <n v="0"/>
    <n v="0"/>
  </r>
  <r>
    <s v="Local"/>
    <x v="21"/>
    <s v="52_3WB"/>
    <b v="1"/>
    <n v="52"/>
    <n v="595"/>
    <n v="0"/>
    <n v="30"/>
    <n v="30"/>
    <n v="30"/>
    <n v="250"/>
    <n v="0"/>
    <b v="0"/>
    <m/>
    <m/>
    <m/>
    <m/>
    <m/>
    <n v="60.415384615384625"/>
    <n v="0"/>
    <n v="0"/>
    <n v="0"/>
    <n v="0"/>
    <n v="0"/>
  </r>
  <r>
    <s v="Local"/>
    <x v="21"/>
    <s v="52_5"/>
    <b v="0"/>
    <n v="52"/>
    <n v="1158"/>
    <n v="0"/>
    <n v="30"/>
    <n v="30"/>
    <n v="30"/>
    <n v="500"/>
    <n v="1"/>
    <b v="1"/>
    <n v="0"/>
    <n v="15"/>
    <n v="15"/>
    <n v="15"/>
    <n v="500"/>
    <n v="58.790769230769236"/>
    <n v="2"/>
    <n v="2.1502662069505947"/>
    <n v="0.97837112416252059"/>
    <n v="18.196640287524897"/>
    <n v="20.34690649447549"/>
  </r>
  <r>
    <s v="Local"/>
    <x v="21"/>
    <s v="52_6"/>
    <b v="0"/>
    <n v="52"/>
    <n v="1026"/>
    <n v="0"/>
    <n v="30"/>
    <n v="30"/>
    <n v="30"/>
    <n v="500"/>
    <n v="0"/>
    <b v="0"/>
    <m/>
    <m/>
    <m/>
    <m/>
    <m/>
    <n v="52.089230769230774"/>
    <n v="0"/>
    <n v="0"/>
    <n v="0"/>
    <n v="0"/>
    <n v="0"/>
  </r>
  <r>
    <s v="Local"/>
    <x v="22"/>
    <s v="55_AMCNSB"/>
    <b v="1"/>
    <n v="55"/>
    <n v="718"/>
    <n v="0"/>
    <n v="60"/>
    <n v="40"/>
    <n v="240"/>
    <n v="0"/>
    <n v="1"/>
    <b v="0"/>
    <m/>
    <m/>
    <m/>
    <m/>
    <m/>
    <n v="72.904615384615397"/>
    <n v="0"/>
    <n v="0"/>
    <n v="0"/>
    <n v="0"/>
    <n v="0"/>
  </r>
  <r>
    <s v="Local"/>
    <x v="22"/>
    <s v="55_AMCNNB"/>
    <b v="1"/>
    <n v="55"/>
    <n v="718"/>
    <n v="0"/>
    <n v="120"/>
    <n v="40"/>
    <n v="48"/>
    <n v="0"/>
    <n v="0"/>
    <b v="0"/>
    <m/>
    <m/>
    <m/>
    <m/>
    <m/>
    <n v="72.904615384615397"/>
    <n v="0"/>
    <n v="0"/>
    <n v="0"/>
    <n v="0"/>
    <n v="0"/>
  </r>
  <r>
    <s v="Local"/>
    <x v="23"/>
    <s v="56_5"/>
    <b v="0"/>
    <n v="56"/>
    <n v="1664"/>
    <n v="0"/>
    <n v="30"/>
    <n v="30"/>
    <n v="30"/>
    <n v="0"/>
    <n v="1"/>
    <b v="0"/>
    <m/>
    <m/>
    <m/>
    <m/>
    <m/>
    <n v="84.48"/>
    <n v="0"/>
    <n v="0"/>
    <n v="0"/>
    <n v="0"/>
    <n v="0"/>
  </r>
  <r>
    <s v="Local"/>
    <x v="23"/>
    <s v="56_6"/>
    <b v="0"/>
    <n v="56"/>
    <n v="1376"/>
    <n v="0"/>
    <n v="30"/>
    <n v="30"/>
    <n v="30"/>
    <n v="0"/>
    <n v="0"/>
    <b v="0"/>
    <m/>
    <m/>
    <m/>
    <m/>
    <m/>
    <n v="69.858461538461555"/>
    <n v="0"/>
    <n v="0"/>
    <n v="0"/>
    <n v="0"/>
    <n v="0"/>
  </r>
  <r>
    <s v="Local"/>
    <x v="23"/>
    <s v="56_8"/>
    <b v="1"/>
    <n v="56"/>
    <n v="1180"/>
    <n v="0"/>
    <n v="30"/>
    <n v="30"/>
    <n v="30"/>
    <n v="0"/>
    <n v="0"/>
    <b v="0"/>
    <m/>
    <m/>
    <m/>
    <m/>
    <m/>
    <n v="119.81538461538463"/>
    <n v="0"/>
    <n v="0"/>
    <n v="0"/>
    <n v="0"/>
    <n v="0"/>
  </r>
  <r>
    <s v="Local"/>
    <x v="23"/>
    <s v="56_4"/>
    <b v="1"/>
    <n v="56"/>
    <n v="1057"/>
    <n v="0"/>
    <n v="30"/>
    <n v="30"/>
    <n v="30"/>
    <n v="0"/>
    <n v="0"/>
    <b v="0"/>
    <m/>
    <m/>
    <m/>
    <m/>
    <m/>
    <n v="107.32615384615386"/>
    <n v="0"/>
    <n v="0"/>
    <n v="0"/>
    <n v="0"/>
    <n v="0"/>
  </r>
  <r>
    <s v="Local"/>
    <x v="23"/>
    <s v="56_1"/>
    <b v="0"/>
    <n v="56"/>
    <n v="716"/>
    <n v="0"/>
    <n v="60"/>
    <n v="60"/>
    <n v="60"/>
    <n v="0"/>
    <n v="0"/>
    <b v="0"/>
    <m/>
    <m/>
    <m/>
    <m/>
    <m/>
    <n v="36.350769230769238"/>
    <n v="0"/>
    <n v="0"/>
    <n v="0"/>
    <n v="0"/>
    <n v="0"/>
  </r>
  <r>
    <s v="Local"/>
    <x v="23"/>
    <s v="56_2"/>
    <b v="1"/>
    <n v="56"/>
    <n v="853"/>
    <n v="0"/>
    <n v="30"/>
    <n v="30"/>
    <n v="30"/>
    <n v="0"/>
    <n v="0"/>
    <b v="0"/>
    <m/>
    <m/>
    <m/>
    <m/>
    <m/>
    <n v="86.612307692307695"/>
    <n v="0"/>
    <n v="0"/>
    <n v="0"/>
    <n v="0"/>
    <n v="0"/>
  </r>
  <r>
    <s v="Local"/>
    <x v="24"/>
    <s v="60_2"/>
    <b v="1"/>
    <n v="60"/>
    <n v="702"/>
    <n v="0"/>
    <n v="30"/>
    <n v="30"/>
    <n v="30"/>
    <n v="0"/>
    <n v="1"/>
    <b v="1"/>
    <n v="0"/>
    <n v="15"/>
    <n v="15"/>
    <n v="15"/>
    <n v="0"/>
    <n v="71.280000000000015"/>
    <n v="3"/>
    <n v="3.225399310425892"/>
    <n v="1.467556686243781"/>
    <n v="27.294960431287347"/>
    <n v="30.520359741713239"/>
  </r>
  <r>
    <s v="Local"/>
    <x v="24"/>
    <s v="60_3"/>
    <b v="1"/>
    <n v="60"/>
    <n v="665"/>
    <n v="0"/>
    <n v="30"/>
    <n v="30"/>
    <n v="30"/>
    <n v="0"/>
    <n v="0"/>
    <b v="0"/>
    <m/>
    <m/>
    <m/>
    <m/>
    <m/>
    <n v="67.523076923076943"/>
    <n v="0"/>
    <n v="0"/>
    <n v="0"/>
    <n v="0"/>
    <n v="0"/>
  </r>
  <r>
    <s v="Local"/>
    <x v="24"/>
    <s v="60_4"/>
    <b v="1"/>
    <n v="60"/>
    <n v="373"/>
    <n v="0"/>
    <n v="30"/>
    <n v="30"/>
    <n v="30"/>
    <n v="0"/>
    <n v="0"/>
    <b v="0"/>
    <m/>
    <m/>
    <m/>
    <m/>
    <m/>
    <n v="37.873846153846159"/>
    <n v="0"/>
    <n v="0"/>
    <n v="0"/>
    <n v="0"/>
    <n v="0"/>
  </r>
  <r>
    <s v="Local"/>
    <x v="24"/>
    <s v="60_5"/>
    <b v="1"/>
    <n v="60"/>
    <n v="703"/>
    <n v="0"/>
    <n v="30"/>
    <n v="30"/>
    <n v="30"/>
    <n v="0"/>
    <n v="0"/>
    <b v="0"/>
    <m/>
    <m/>
    <m/>
    <m/>
    <m/>
    <n v="71.381538461538469"/>
    <n v="0"/>
    <n v="0"/>
    <n v="0"/>
    <n v="0"/>
    <n v="0"/>
  </r>
  <r>
    <s v="Local"/>
    <x v="24"/>
    <s v="60_6"/>
    <b v="1"/>
    <n v="60"/>
    <n v="739"/>
    <n v="0"/>
    <n v="45"/>
    <n v="45"/>
    <n v="45"/>
    <n v="0"/>
    <n v="0"/>
    <b v="0"/>
    <m/>
    <m/>
    <m/>
    <m/>
    <m/>
    <n v="75.036923076923074"/>
    <n v="0"/>
    <n v="0"/>
    <n v="0"/>
    <n v="0"/>
    <n v="0"/>
  </r>
  <r>
    <s v="Local"/>
    <x v="24"/>
    <s v="60_25WB"/>
    <b v="1"/>
    <n v="60"/>
    <n v="1555"/>
    <n v="0"/>
    <n v="120"/>
    <n v="180"/>
    <n v="80"/>
    <n v="0"/>
    <n v="1"/>
    <b v="0"/>
    <m/>
    <m/>
    <m/>
    <m/>
    <m/>
    <n v="157.8923076923077"/>
    <n v="0"/>
    <n v="0"/>
    <n v="0"/>
    <n v="0"/>
    <n v="0"/>
  </r>
  <r>
    <s v="Local"/>
    <x v="24"/>
    <s v="60_25EB"/>
    <b v="1"/>
    <n v="60"/>
    <n v="1567"/>
    <n v="0"/>
    <n v="120"/>
    <n v="180"/>
    <n v="80"/>
    <n v="0"/>
    <n v="0"/>
    <b v="0"/>
    <m/>
    <m/>
    <m/>
    <m/>
    <m/>
    <n v="159.11076923076925"/>
    <n v="0"/>
    <n v="0"/>
    <n v="0"/>
    <n v="0"/>
    <n v="0"/>
  </r>
  <r>
    <s v="Local"/>
    <x v="24"/>
    <s v="60_11"/>
    <b v="0"/>
    <n v="60"/>
    <n v="3958"/>
    <n v="180"/>
    <n v="30"/>
    <n v="60"/>
    <n v="30"/>
    <n v="500"/>
    <n v="1"/>
    <b v="1"/>
    <n v="180"/>
    <n v="15"/>
    <n v="15"/>
    <n v="15"/>
    <n v="500"/>
    <n v="200.94461538461542"/>
    <n v="7"/>
    <n v="7.5259317243270818"/>
    <n v="3.4242989345688217"/>
    <n v="63.68824100633713"/>
    <n v="71.214172730664217"/>
  </r>
  <r>
    <s v="Local"/>
    <x v="24"/>
    <s v="60_10NB"/>
    <b v="1"/>
    <n v="60"/>
    <n v="3155"/>
    <n v="0"/>
    <n v="60"/>
    <n v="50"/>
    <n v="48"/>
    <n v="240"/>
    <n v="1"/>
    <b v="0"/>
    <m/>
    <m/>
    <m/>
    <m/>
    <m/>
    <n v="320.35384615384623"/>
    <n v="0"/>
    <n v="0"/>
    <n v="0"/>
    <n v="0"/>
    <n v="0"/>
  </r>
  <r>
    <s v="Local"/>
    <x v="24"/>
    <s v="60_10NBA"/>
    <b v="1"/>
    <n v="60"/>
    <n v="2970"/>
    <n v="90"/>
    <n v="80"/>
    <n v="0"/>
    <n v="0"/>
    <n v="0"/>
    <n v="1"/>
    <b v="0"/>
    <m/>
    <m/>
    <m/>
    <m/>
    <m/>
    <n v="301.56923076923078"/>
    <n v="0"/>
    <n v="0"/>
    <n v="0"/>
    <n v="0"/>
    <n v="0"/>
  </r>
  <r>
    <s v="Local"/>
    <x v="24"/>
    <s v="60_10SB"/>
    <b v="1"/>
    <n v="60"/>
    <n v="3128"/>
    <n v="0"/>
    <n v="30"/>
    <n v="60"/>
    <n v="30"/>
    <n v="240"/>
    <n v="1"/>
    <b v="0"/>
    <m/>
    <m/>
    <m/>
    <m/>
    <m/>
    <n v="317.6123076923077"/>
    <n v="0"/>
    <n v="0"/>
    <n v="0"/>
    <n v="0"/>
    <n v="0"/>
  </r>
  <r>
    <s v="Local"/>
    <x v="24"/>
    <s v="60_10NBC"/>
    <b v="1"/>
    <n v="60"/>
    <n v="530"/>
    <n v="0"/>
    <n v="240"/>
    <n v="300"/>
    <n v="0"/>
    <n v="240"/>
    <n v="1"/>
    <b v="0"/>
    <m/>
    <m/>
    <m/>
    <m/>
    <m/>
    <n v="53.815384615384616"/>
    <n v="0"/>
    <n v="0"/>
    <n v="0"/>
    <n v="0"/>
    <n v="0"/>
  </r>
  <r>
    <s v="Local"/>
    <x v="24"/>
    <s v="60_10SBA"/>
    <b v="1"/>
    <n v="60"/>
    <m/>
    <n v="0"/>
    <n v="0"/>
    <n v="0"/>
    <n v="0"/>
    <n v="120"/>
    <n v="1"/>
    <b v="0"/>
    <m/>
    <m/>
    <m/>
    <m/>
    <m/>
    <n v="0"/>
    <n v="0"/>
    <n v="0"/>
    <n v="0"/>
    <n v="0"/>
    <n v="0"/>
  </r>
  <r>
    <s v="Local"/>
    <x v="24"/>
    <s v="60_1WB"/>
    <b v="1"/>
    <n v="60"/>
    <n v="369"/>
    <n v="0"/>
    <n v="60"/>
    <n v="42"/>
    <n v="60"/>
    <n v="0"/>
    <n v="1"/>
    <b v="0"/>
    <m/>
    <m/>
    <m/>
    <m/>
    <m/>
    <n v="37.46769230769231"/>
    <n v="0"/>
    <n v="0"/>
    <n v="0"/>
    <n v="0"/>
    <n v="0"/>
  </r>
  <r>
    <s v="Local"/>
    <x v="24"/>
    <s v="60_1EB"/>
    <b v="1"/>
    <n v="60"/>
    <n v="369"/>
    <n v="0"/>
    <n v="60"/>
    <n v="42"/>
    <n v="60"/>
    <n v="0"/>
    <n v="0"/>
    <b v="0"/>
    <m/>
    <m/>
    <m/>
    <m/>
    <m/>
    <n v="37.46769230769231"/>
    <n v="0"/>
    <n v="0"/>
    <n v="0"/>
    <n v="0"/>
    <n v="0"/>
  </r>
  <r>
    <s v="Local"/>
    <x v="24"/>
    <s v="60_7"/>
    <b v="1"/>
    <n v="60"/>
    <n v="669"/>
    <n v="0"/>
    <n v="30"/>
    <n v="30"/>
    <n v="30"/>
    <n v="0"/>
    <n v="1"/>
    <b v="0"/>
    <m/>
    <m/>
    <m/>
    <m/>
    <m/>
    <n v="67.92923076923077"/>
    <n v="0"/>
    <n v="0"/>
    <n v="0"/>
    <n v="0"/>
    <n v="0"/>
  </r>
  <r>
    <s v="Local"/>
    <x v="24"/>
    <s v="60_8NB"/>
    <b v="1"/>
    <n v="60"/>
    <n v="335"/>
    <n v="0"/>
    <n v="30"/>
    <n v="30"/>
    <n v="30"/>
    <n v="0"/>
    <n v="1"/>
    <b v="0"/>
    <m/>
    <m/>
    <m/>
    <m/>
    <m/>
    <n v="34.015384615384619"/>
    <n v="0"/>
    <n v="0"/>
    <n v="0"/>
    <n v="0"/>
    <n v="0"/>
  </r>
  <r>
    <s v="Local"/>
    <x v="24"/>
    <s v="60_8SB"/>
    <b v="1"/>
    <n v="60"/>
    <n v="339"/>
    <n v="0"/>
    <n v="30"/>
    <n v="30"/>
    <n v="30"/>
    <n v="0"/>
    <n v="0"/>
    <b v="0"/>
    <m/>
    <m/>
    <m/>
    <m/>
    <m/>
    <n v="34.421538461538461"/>
    <n v="0"/>
    <n v="0"/>
    <n v="0"/>
    <n v="0"/>
    <n v="0"/>
  </r>
  <r>
    <s v="Local"/>
    <x v="24"/>
    <s v="60_11XSB"/>
    <b v="1"/>
    <n v="60"/>
    <n v="1802"/>
    <n v="90"/>
    <n v="30"/>
    <n v="60"/>
    <n v="30"/>
    <n v="0"/>
    <n v="1"/>
    <b v="1"/>
    <n v="90"/>
    <n v="15"/>
    <n v="15"/>
    <n v="15"/>
    <n v="0"/>
    <n v="182.97230769230771"/>
    <n v="7"/>
    <n v="7.5259317243270818"/>
    <n v="3.4242989345688217"/>
    <n v="63.68824100633713"/>
    <n v="71.214172730664217"/>
  </r>
  <r>
    <s v="Local"/>
    <x v="24"/>
    <s v="60_11XNB"/>
    <b v="1"/>
    <n v="60"/>
    <n v="1800"/>
    <n v="0"/>
    <n v="30"/>
    <n v="60"/>
    <n v="30"/>
    <n v="480"/>
    <n v="0"/>
    <b v="0"/>
    <m/>
    <m/>
    <m/>
    <m/>
    <m/>
    <n v="182.76923076923077"/>
    <n v="0"/>
    <n v="0"/>
    <n v="0"/>
    <n v="0"/>
    <n v="0"/>
  </r>
  <r>
    <s v="Local"/>
    <x v="25"/>
    <s v="63_10"/>
    <b v="1"/>
    <n v="63"/>
    <n v="845"/>
    <n v="0"/>
    <n v="30"/>
    <n v="70"/>
    <n v="30"/>
    <n v="0"/>
    <n v="1"/>
    <b v="0"/>
    <m/>
    <m/>
    <m/>
    <m/>
    <m/>
    <n v="85.8"/>
    <n v="0"/>
    <n v="0"/>
    <n v="0"/>
    <n v="0"/>
    <n v="0"/>
  </r>
  <r>
    <s v="Local"/>
    <x v="25"/>
    <s v="63_12"/>
    <b v="1"/>
    <n v="63"/>
    <n v="1210"/>
    <n v="0"/>
    <n v="60"/>
    <n v="90"/>
    <n v="60"/>
    <n v="0"/>
    <n v="0"/>
    <b v="1"/>
    <n v="0"/>
    <n v="15"/>
    <n v="15"/>
    <n v="15"/>
    <n v="0"/>
    <n v="122.86153846153846"/>
    <n v="0"/>
    <n v="0"/>
    <n v="0"/>
    <n v="0"/>
    <n v="0"/>
  </r>
  <r>
    <s v="Local"/>
    <x v="25"/>
    <s v="63_14"/>
    <b v="1"/>
    <n v="63"/>
    <n v="1210"/>
    <n v="0"/>
    <n v="30"/>
    <n v="90"/>
    <n v="30"/>
    <n v="0"/>
    <n v="0"/>
    <b v="1"/>
    <n v="0"/>
    <n v="15"/>
    <n v="15"/>
    <n v="15"/>
    <n v="0"/>
    <n v="122.86153846153846"/>
    <n v="0"/>
    <n v="0"/>
    <n v="0"/>
    <n v="0"/>
    <n v="0"/>
  </r>
  <r>
    <s v="Local"/>
    <x v="25"/>
    <s v="63_24"/>
    <b v="1"/>
    <n v="63"/>
    <n v="1360"/>
    <n v="0"/>
    <n v="50"/>
    <n v="50"/>
    <n v="50"/>
    <n v="0"/>
    <n v="0"/>
    <b v="0"/>
    <m/>
    <m/>
    <m/>
    <m/>
    <m/>
    <n v="138.09230769230768"/>
    <n v="0"/>
    <n v="0"/>
    <n v="0"/>
    <n v="0"/>
    <n v="0"/>
  </r>
  <r>
    <s v="Local"/>
    <x v="25"/>
    <s v="63_28"/>
    <b v="0"/>
    <n v="63"/>
    <n v="1940"/>
    <n v="0"/>
    <n v="0"/>
    <n v="70"/>
    <n v="0"/>
    <n v="0"/>
    <n v="0"/>
    <b v="0"/>
    <m/>
    <m/>
    <m/>
    <m/>
    <m/>
    <n v="98.492307692307691"/>
    <n v="0"/>
    <n v="0"/>
    <n v="0"/>
    <n v="0"/>
    <n v="0"/>
  </r>
  <r>
    <s v="Local"/>
    <x v="25"/>
    <s v="63_66"/>
    <b v="1"/>
    <n v="63"/>
    <n v="907"/>
    <n v="0"/>
    <n v="45"/>
    <n v="45"/>
    <n v="45"/>
    <n v="0"/>
    <n v="0"/>
    <b v="0"/>
    <m/>
    <m/>
    <m/>
    <m/>
    <m/>
    <n v="92.095384615384617"/>
    <n v="0"/>
    <n v="0"/>
    <n v="0"/>
    <n v="0"/>
    <n v="0"/>
  </r>
  <r>
    <s v="Local"/>
    <x v="25"/>
    <s v="63_26EB"/>
    <b v="1"/>
    <n v="63"/>
    <n v="913"/>
    <n v="0"/>
    <n v="22.5"/>
    <n v="0"/>
    <n v="22.5"/>
    <n v="0"/>
    <n v="1"/>
    <b v="0"/>
    <m/>
    <m/>
    <m/>
    <m/>
    <m/>
    <n v="92.704615384615394"/>
    <n v="0"/>
    <n v="0"/>
    <n v="0"/>
    <n v="0"/>
    <n v="0"/>
  </r>
  <r>
    <s v="Local"/>
    <x v="25"/>
    <s v="63_30WBX"/>
    <b v="1"/>
    <n v="63"/>
    <n v="296"/>
    <n v="0"/>
    <n v="240"/>
    <n v="0"/>
    <n v="0"/>
    <n v="0"/>
    <n v="1"/>
    <b v="0"/>
    <m/>
    <m/>
    <m/>
    <m/>
    <m/>
    <n v="30.055384615384614"/>
    <n v="0"/>
    <n v="0"/>
    <n v="0"/>
    <n v="0"/>
    <n v="0"/>
  </r>
  <r>
    <s v="Local"/>
    <x v="25"/>
    <s v="63_26WB"/>
    <b v="1"/>
    <n v="63"/>
    <m/>
    <n v="0"/>
    <n v="22.5"/>
    <n v="0"/>
    <n v="22.5"/>
    <n v="0"/>
    <n v="1"/>
    <b v="0"/>
    <m/>
    <m/>
    <m/>
    <m/>
    <m/>
    <n v="0"/>
    <n v="0"/>
    <n v="0"/>
    <n v="0"/>
    <n v="0"/>
    <n v="0"/>
  </r>
  <r>
    <s v="Local"/>
    <x v="25"/>
    <s v="63_38SB"/>
    <b v="1"/>
    <n v="63"/>
    <n v="4247"/>
    <n v="0"/>
    <n v="120"/>
    <n v="0"/>
    <n v="120"/>
    <n v="0"/>
    <n v="1"/>
    <b v="0"/>
    <m/>
    <m/>
    <m/>
    <m/>
    <m/>
    <n v="431.23384615384623"/>
    <n v="0"/>
    <n v="0"/>
    <n v="0"/>
    <n v="0"/>
    <n v="0"/>
  </r>
  <r>
    <s v="Local"/>
    <x v="25"/>
    <s v="63_38NB"/>
    <b v="1"/>
    <n v="63"/>
    <n v="4278"/>
    <n v="0"/>
    <n v="120"/>
    <n v="0"/>
    <n v="120"/>
    <n v="0"/>
    <n v="0"/>
    <b v="0"/>
    <m/>
    <m/>
    <m/>
    <m/>
    <m/>
    <n v="434.38153846153853"/>
    <n v="0"/>
    <n v="0"/>
    <n v="0"/>
    <n v="0"/>
    <n v="0"/>
  </r>
  <r>
    <s v="Local"/>
    <x v="25"/>
    <s v="63_48XNB"/>
    <b v="1"/>
    <n v="63"/>
    <n v="1928"/>
    <n v="0"/>
    <n v="120"/>
    <n v="0"/>
    <n v="0"/>
    <n v="0"/>
    <n v="1"/>
    <b v="0"/>
    <m/>
    <m/>
    <m/>
    <m/>
    <m/>
    <n v="195.76615384615386"/>
    <n v="0"/>
    <n v="0"/>
    <n v="0"/>
    <n v="0"/>
    <n v="0"/>
  </r>
  <r>
    <s v="Local"/>
    <x v="25"/>
    <s v="63_20WB"/>
    <b v="0"/>
    <n v="63"/>
    <n v="5984"/>
    <n v="0"/>
    <n v="90"/>
    <n v="90"/>
    <n v="90"/>
    <n v="240"/>
    <n v="1"/>
    <b v="0"/>
    <m/>
    <m/>
    <m/>
    <m/>
    <m/>
    <n v="303.80307692307696"/>
    <n v="0"/>
    <n v="0"/>
    <n v="0"/>
    <n v="0"/>
    <n v="0"/>
  </r>
  <r>
    <s v="Local"/>
    <x v="25"/>
    <s v="63_20EB"/>
    <b v="0"/>
    <n v="63"/>
    <n v="5968"/>
    <n v="0"/>
    <n v="90"/>
    <n v="90"/>
    <n v="90"/>
    <n v="0"/>
    <n v="0"/>
    <b v="0"/>
    <m/>
    <m/>
    <m/>
    <m/>
    <m/>
    <n v="302.99076923076927"/>
    <n v="0"/>
    <n v="0"/>
    <n v="0"/>
    <n v="0"/>
    <n v="0"/>
  </r>
  <r>
    <s v="Local"/>
    <x v="25"/>
    <s v="63_22WB"/>
    <b v="1"/>
    <n v="63"/>
    <n v="1043"/>
    <n v="0"/>
    <n v="60"/>
    <n v="120"/>
    <n v="60"/>
    <n v="0"/>
    <n v="1"/>
    <b v="0"/>
    <m/>
    <m/>
    <m/>
    <m/>
    <m/>
    <n v="105.9046153846154"/>
    <n v="0"/>
    <n v="0"/>
    <n v="0"/>
    <n v="0"/>
    <n v="0"/>
  </r>
  <r>
    <s v="Local"/>
    <x v="25"/>
    <s v="63_22EB"/>
    <b v="1"/>
    <n v="63"/>
    <n v="1043"/>
    <n v="0"/>
    <n v="60"/>
    <n v="120"/>
    <n v="60"/>
    <n v="0"/>
    <n v="0"/>
    <b v="0"/>
    <m/>
    <m/>
    <m/>
    <m/>
    <m/>
    <n v="105.9046153846154"/>
    <n v="0"/>
    <n v="0"/>
    <n v="0"/>
    <n v="0"/>
    <n v="0"/>
  </r>
  <r>
    <s v="Local"/>
    <x v="25"/>
    <s v="63_30WB"/>
    <b v="1"/>
    <n v="63"/>
    <n v="2644"/>
    <n v="0"/>
    <n v="30"/>
    <n v="105"/>
    <n v="30"/>
    <n v="0"/>
    <n v="1"/>
    <b v="0"/>
    <m/>
    <m/>
    <m/>
    <m/>
    <m/>
    <n v="268.46769230769235"/>
    <n v="0"/>
    <n v="0"/>
    <n v="0"/>
    <n v="0"/>
    <n v="0"/>
  </r>
  <r>
    <s v="Local"/>
    <x v="25"/>
    <s v="63_30EB"/>
    <b v="1"/>
    <n v="63"/>
    <n v="2644"/>
    <n v="0"/>
    <n v="30"/>
    <n v="105"/>
    <n v="30"/>
    <n v="0"/>
    <n v="0"/>
    <b v="0"/>
    <m/>
    <m/>
    <m/>
    <m/>
    <m/>
    <n v="268.46769230769235"/>
    <n v="0"/>
    <n v="0"/>
    <n v="0"/>
    <n v="0"/>
    <n v="0"/>
  </r>
  <r>
    <s v="Local"/>
    <x v="25"/>
    <s v="63_40EB"/>
    <b v="1"/>
    <n v="63"/>
    <n v="1478"/>
    <n v="0"/>
    <n v="60"/>
    <n v="120"/>
    <n v="60"/>
    <n v="0"/>
    <n v="1"/>
    <b v="0"/>
    <m/>
    <m/>
    <m/>
    <m/>
    <m/>
    <n v="150.07384615384615"/>
    <n v="0"/>
    <n v="0"/>
    <n v="0"/>
    <n v="0"/>
    <n v="0"/>
  </r>
  <r>
    <s v="Local"/>
    <x v="25"/>
    <s v="63_40WB"/>
    <b v="1"/>
    <n v="63"/>
    <n v="1478"/>
    <n v="0"/>
    <n v="60"/>
    <n v="120"/>
    <n v="60"/>
    <n v="0"/>
    <n v="0"/>
    <b v="0"/>
    <m/>
    <m/>
    <m/>
    <m/>
    <m/>
    <n v="150.07384615384615"/>
    <n v="0"/>
    <n v="0"/>
    <n v="0"/>
    <n v="0"/>
    <n v="0"/>
  </r>
  <r>
    <s v="Local"/>
    <x v="25"/>
    <s v="63_42SB"/>
    <b v="1"/>
    <n v="63"/>
    <n v="521"/>
    <n v="0"/>
    <n v="80"/>
    <n v="120"/>
    <n v="80"/>
    <n v="0"/>
    <n v="1"/>
    <b v="0"/>
    <m/>
    <m/>
    <m/>
    <m/>
    <m/>
    <n v="52.901538461538465"/>
    <n v="0"/>
    <n v="0"/>
    <n v="0"/>
    <n v="0"/>
    <n v="0"/>
  </r>
  <r>
    <s v="Local"/>
    <x v="25"/>
    <s v="63_42NB"/>
    <b v="1"/>
    <n v="63"/>
    <n v="521"/>
    <n v="0"/>
    <n v="80"/>
    <n v="120"/>
    <n v="80"/>
    <n v="0"/>
    <n v="0"/>
    <b v="0"/>
    <m/>
    <m/>
    <m/>
    <m/>
    <m/>
    <n v="52.901538461538465"/>
    <n v="0"/>
    <n v="0"/>
    <n v="0"/>
    <n v="0"/>
    <n v="0"/>
  </r>
  <r>
    <s v="Local"/>
    <x v="25"/>
    <s v="63_44NB"/>
    <b v="1"/>
    <n v="63"/>
    <n v="2370"/>
    <n v="99.99"/>
    <n v="50"/>
    <n v="90"/>
    <n v="50"/>
    <n v="240"/>
    <n v="1"/>
    <b v="1"/>
    <n v="99.99"/>
    <n v="15"/>
    <n v="15"/>
    <n v="15"/>
    <n v="240"/>
    <n v="240.64615384615388"/>
    <n v="12"/>
    <n v="12.901597241703568"/>
    <n v="5.870226744975124"/>
    <n v="109.17984172514939"/>
    <n v="122.08143896685296"/>
  </r>
  <r>
    <s v="Local"/>
    <x v="25"/>
    <s v="63_44SB"/>
    <b v="1"/>
    <n v="63"/>
    <n v="2370"/>
    <n v="0"/>
    <n v="50"/>
    <n v="90"/>
    <n v="50"/>
    <n v="240"/>
    <n v="0"/>
    <b v="0"/>
    <m/>
    <m/>
    <m/>
    <m/>
    <m/>
    <n v="240.64615384615388"/>
    <n v="0"/>
    <n v="0"/>
    <n v="0"/>
    <n v="0"/>
    <n v="0"/>
  </r>
  <r>
    <s v="Local"/>
    <x v="25"/>
    <s v="63_48NB"/>
    <b v="1"/>
    <n v="63"/>
    <n v="2129"/>
    <n v="0"/>
    <n v="50"/>
    <n v="70"/>
    <n v="50"/>
    <n v="0"/>
    <n v="1"/>
    <b v="1"/>
    <n v="0"/>
    <n v="15"/>
    <n v="15"/>
    <n v="15"/>
    <n v="0"/>
    <n v="216.17538461538462"/>
    <n v="11"/>
    <n v="11.826464138228271"/>
    <n v="5.3810411828938634"/>
    <n v="100.08152158138692"/>
    <n v="111.9079857196152"/>
  </r>
  <r>
    <s v="Local"/>
    <x v="25"/>
    <s v="63_48SB"/>
    <b v="1"/>
    <n v="63"/>
    <n v="2129"/>
    <n v="0"/>
    <n v="50"/>
    <n v="70"/>
    <n v="50"/>
    <n v="0"/>
    <n v="0"/>
    <b v="1"/>
    <n v="0"/>
    <n v="15"/>
    <n v="15"/>
    <n v="15"/>
    <n v="0"/>
    <n v="216.17538461538462"/>
    <n v="0"/>
    <n v="0"/>
    <n v="0"/>
    <n v="0"/>
    <n v="0"/>
  </r>
  <r>
    <s v="Local"/>
    <x v="25"/>
    <s v="63_60XSB"/>
    <b v="1"/>
    <n v="63"/>
    <n v="1590"/>
    <n v="0"/>
    <n v="240"/>
    <n v="0"/>
    <n v="0"/>
    <n v="0"/>
    <n v="1"/>
    <b v="0"/>
    <m/>
    <m/>
    <m/>
    <m/>
    <m/>
    <n v="161.44615384615386"/>
    <n v="0"/>
    <n v="0"/>
    <n v="0"/>
    <n v="0"/>
    <n v="0"/>
  </r>
  <r>
    <s v="Local"/>
    <x v="25"/>
    <s v="63_60XNB"/>
    <b v="1"/>
    <n v="63"/>
    <n v="1486"/>
    <n v="0"/>
    <n v="240"/>
    <n v="0"/>
    <n v="240"/>
    <n v="0"/>
    <n v="0"/>
    <b v="0"/>
    <m/>
    <m/>
    <m/>
    <m/>
    <m/>
    <n v="150.88615384615383"/>
    <n v="0"/>
    <n v="0"/>
    <n v="0"/>
    <n v="0"/>
    <n v="0"/>
  </r>
  <r>
    <s v="Local"/>
    <x v="25"/>
    <s v="63_62"/>
    <b v="0"/>
    <n v="63"/>
    <n v="2370"/>
    <n v="0"/>
    <n v="90"/>
    <n v="90"/>
    <n v="90"/>
    <n v="0"/>
    <n v="1"/>
    <b v="0"/>
    <m/>
    <m/>
    <m/>
    <m/>
    <m/>
    <n v="120.32307692307694"/>
    <n v="0"/>
    <n v="0"/>
    <n v="0"/>
    <n v="0"/>
    <n v="0"/>
  </r>
  <r>
    <s v="Local"/>
    <x v="25"/>
    <s v="63_30AWB"/>
    <b v="1"/>
    <n v="63"/>
    <n v="2668"/>
    <n v="0"/>
    <n v="0"/>
    <n v="0"/>
    <n v="240"/>
    <n v="0"/>
    <n v="1"/>
    <b v="0"/>
    <m/>
    <m/>
    <m/>
    <m/>
    <m/>
    <n v="270.90461538461545"/>
    <n v="0"/>
    <n v="0"/>
    <n v="0"/>
    <n v="0"/>
    <n v="0"/>
  </r>
  <r>
    <s v="Local"/>
    <x v="25"/>
    <s v="63_30EBX"/>
    <b v="1"/>
    <n v="63"/>
    <n v="2624"/>
    <n v="0"/>
    <n v="0"/>
    <n v="0"/>
    <n v="240"/>
    <n v="0"/>
    <n v="1"/>
    <b v="0"/>
    <m/>
    <m/>
    <m/>
    <m/>
    <m/>
    <n v="266.43692307692311"/>
    <n v="0"/>
    <n v="0"/>
    <n v="0"/>
    <n v="0"/>
    <n v="0"/>
  </r>
  <r>
    <s v="Local"/>
    <x v="25"/>
    <s v="63_30BEB"/>
    <b v="1"/>
    <n v="63"/>
    <m/>
    <n v="99.99"/>
    <n v="0"/>
    <n v="0"/>
    <n v="0"/>
    <n v="0"/>
    <n v="1"/>
    <b v="0"/>
    <m/>
    <m/>
    <m/>
    <m/>
    <m/>
    <n v="0"/>
    <n v="0"/>
    <n v="0"/>
    <n v="0"/>
    <n v="0"/>
    <n v="0"/>
  </r>
  <r>
    <s v="Local"/>
    <x v="25"/>
    <s v="63_30AEB"/>
    <b v="1"/>
    <n v="63"/>
    <n v="2516"/>
    <n v="0"/>
    <n v="0"/>
    <n v="0"/>
    <n v="240"/>
    <n v="500"/>
    <n v="1"/>
    <b v="0"/>
    <m/>
    <m/>
    <m/>
    <m/>
    <m/>
    <n v="255.47076923076926"/>
    <n v="0"/>
    <n v="0"/>
    <n v="0"/>
    <n v="0"/>
    <n v="0"/>
  </r>
  <r>
    <s v="Local"/>
    <x v="25"/>
    <s v="63_34EB"/>
    <b v="1"/>
    <n v="63"/>
    <n v="2588"/>
    <n v="0"/>
    <n v="120"/>
    <n v="0"/>
    <n v="120"/>
    <n v="0"/>
    <n v="1"/>
    <b v="0"/>
    <m/>
    <m/>
    <m/>
    <m/>
    <m/>
    <n v="262.78153846153845"/>
    <n v="0"/>
    <n v="0"/>
    <n v="0"/>
    <n v="0"/>
    <n v="0"/>
  </r>
  <r>
    <s v="Local"/>
    <x v="25"/>
    <s v="63_34WB"/>
    <b v="1"/>
    <n v="63"/>
    <n v="2588"/>
    <n v="0"/>
    <n v="120"/>
    <n v="0"/>
    <n v="120"/>
    <n v="0"/>
    <n v="0"/>
    <b v="0"/>
    <m/>
    <m/>
    <m/>
    <m/>
    <m/>
    <n v="262.78153846153845"/>
    <n v="0"/>
    <n v="0"/>
    <n v="0"/>
    <n v="0"/>
    <n v="0"/>
  </r>
  <r>
    <s v="Local"/>
    <x v="25"/>
    <s v="63_48XSB"/>
    <b v="1"/>
    <n v="63"/>
    <n v="1970"/>
    <n v="0"/>
    <n v="0"/>
    <n v="240"/>
    <n v="120"/>
    <n v="0"/>
    <n v="1"/>
    <b v="1"/>
    <n v="0"/>
    <n v="0"/>
    <n v="15"/>
    <n v="15"/>
    <n v="0"/>
    <n v="200.03076923076924"/>
    <n v="12"/>
    <n v="12.901597241703568"/>
    <n v="5.870226744975124"/>
    <n v="109.17984172514939"/>
    <n v="122.08143896685296"/>
  </r>
  <r>
    <s v="Local"/>
    <x v="25"/>
    <s v="63_46SB"/>
    <b v="0"/>
    <n v="63"/>
    <n v="2022"/>
    <n v="0"/>
    <n v="45"/>
    <n v="0"/>
    <n v="45"/>
    <n v="0"/>
    <n v="1"/>
    <b v="0"/>
    <m/>
    <m/>
    <m/>
    <m/>
    <m/>
    <n v="102.65538461538462"/>
    <n v="0"/>
    <n v="0"/>
    <n v="0"/>
    <n v="0"/>
    <n v="0"/>
  </r>
  <r>
    <s v="Local"/>
    <x v="25"/>
    <s v="63_46NB"/>
    <b v="0"/>
    <n v="63"/>
    <n v="2022"/>
    <n v="0"/>
    <n v="45"/>
    <n v="0"/>
    <n v="45"/>
    <n v="0"/>
    <n v="0"/>
    <b v="0"/>
    <m/>
    <m/>
    <m/>
    <m/>
    <m/>
    <n v="102.65538461538462"/>
    <n v="0"/>
    <n v="0"/>
    <n v="0"/>
    <n v="0"/>
    <n v="0"/>
  </r>
  <r>
    <s v="Local"/>
    <x v="25"/>
    <s v="63_60NBCL"/>
    <b v="1"/>
    <n v="63"/>
    <n v="3316"/>
    <n v="0"/>
    <n v="60"/>
    <n v="100"/>
    <n v="60"/>
    <n v="500"/>
    <n v="1"/>
    <b v="1"/>
    <n v="0"/>
    <n v="15"/>
    <n v="15"/>
    <n v="15"/>
    <n v="500"/>
    <n v="336.70153846153846"/>
    <n v="17"/>
    <n v="18.277262759080056"/>
    <n v="8.3161545553814253"/>
    <n v="154.67144244396164"/>
    <n v="172.9487052030417"/>
  </r>
  <r>
    <s v="Local"/>
    <x v="25"/>
    <s v="63_60NBHL"/>
    <b v="1"/>
    <n v="63"/>
    <n v="1631"/>
    <n v="0"/>
    <n v="60"/>
    <n v="100"/>
    <n v="60"/>
    <n v="240"/>
    <n v="0"/>
    <b v="0"/>
    <m/>
    <m/>
    <m/>
    <m/>
    <m/>
    <n v="165.60923076923075"/>
    <n v="0"/>
    <n v="0"/>
    <n v="0"/>
    <n v="0"/>
    <n v="0"/>
  </r>
  <r>
    <s v="Local"/>
    <x v="25"/>
    <s v="63_60SBCL"/>
    <b v="1"/>
    <n v="63"/>
    <n v="3333"/>
    <n v="0"/>
    <n v="60"/>
    <n v="100"/>
    <n v="60"/>
    <n v="0"/>
    <n v="1"/>
    <b v="0"/>
    <m/>
    <m/>
    <m/>
    <m/>
    <m/>
    <n v="338.42769230769233"/>
    <n v="0"/>
    <n v="0"/>
    <n v="0"/>
    <n v="0"/>
    <n v="0"/>
  </r>
  <r>
    <s v="Local"/>
    <x v="25"/>
    <s v="63_60SBHL"/>
    <b v="1"/>
    <n v="63"/>
    <n v="1631"/>
    <n v="99.99"/>
    <n v="60"/>
    <n v="100"/>
    <n v="60"/>
    <n v="240"/>
    <n v="0"/>
    <b v="0"/>
    <m/>
    <m/>
    <m/>
    <m/>
    <m/>
    <n v="165.60923076923075"/>
    <n v="0"/>
    <n v="0"/>
    <n v="0"/>
    <n v="0"/>
    <n v="0"/>
  </r>
  <r>
    <s v="Local"/>
    <x v="25"/>
    <s v="63_SBVALMOON"/>
    <b v="1"/>
    <n v="63"/>
    <m/>
    <n v="99.99"/>
    <n v="0"/>
    <n v="0"/>
    <n v="0"/>
    <n v="0"/>
    <n v="1"/>
    <b v="0"/>
    <m/>
    <m/>
    <m/>
    <m/>
    <m/>
    <n v="0"/>
    <n v="0"/>
    <n v="0"/>
    <n v="0"/>
    <n v="0"/>
    <n v="0"/>
  </r>
  <r>
    <s v="Local"/>
    <x v="25"/>
    <s v="63_NBVALMOON"/>
    <b v="1"/>
    <n v="63"/>
    <n v="4959"/>
    <n v="0"/>
    <n v="0"/>
    <n v="0"/>
    <n v="240"/>
    <n v="0"/>
    <n v="1"/>
    <b v="1"/>
    <n v="0"/>
    <n v="0"/>
    <n v="0"/>
    <n v="15"/>
    <n v="0"/>
    <n v="503.52923076923088"/>
    <n v="32"/>
    <n v="34.404259311209515"/>
    <n v="15.653937986600329"/>
    <n v="291.14624460039835"/>
    <n v="325.55050391160785"/>
  </r>
  <r>
    <s v="Local"/>
    <x v="25"/>
    <s v="63_20XEB"/>
    <b v="1"/>
    <n v="63"/>
    <n v="3038"/>
    <n v="0"/>
    <n v="240"/>
    <n v="0"/>
    <n v="0"/>
    <n v="0"/>
    <n v="1"/>
    <b v="0"/>
    <m/>
    <m/>
    <m/>
    <m/>
    <m/>
    <n v="308.47384615384613"/>
    <n v="0"/>
    <n v="0"/>
    <n v="0"/>
    <n v="0"/>
    <n v="0"/>
  </r>
  <r>
    <s v="Local"/>
    <x v="25"/>
    <s v="63_20XWB"/>
    <b v="1"/>
    <n v="63"/>
    <n v="3038"/>
    <n v="0"/>
    <n v="0"/>
    <n v="0"/>
    <n v="240"/>
    <n v="0"/>
    <n v="0"/>
    <b v="0"/>
    <m/>
    <m/>
    <m/>
    <m/>
    <m/>
    <n v="308.47384615384613"/>
    <n v="0"/>
    <n v="0"/>
    <n v="0"/>
    <n v="0"/>
    <n v="0"/>
  </r>
  <r>
    <s v="Local"/>
    <x v="25"/>
    <s v="63_30BWB"/>
    <b v="1"/>
    <n v="63"/>
    <m/>
    <n v="0"/>
    <n v="0"/>
    <n v="0"/>
    <n v="0"/>
    <n v="500"/>
    <n v="1"/>
    <b v="0"/>
    <m/>
    <m/>
    <m/>
    <m/>
    <m/>
    <n v="0"/>
    <n v="0"/>
    <n v="0"/>
    <n v="0"/>
    <n v="0"/>
    <n v="0"/>
  </r>
  <r>
    <s v="Local"/>
    <x v="25"/>
    <s v="63_32SB"/>
    <b v="1"/>
    <n v="63"/>
    <n v="943"/>
    <n v="0"/>
    <n v="40"/>
    <n v="45"/>
    <n v="40"/>
    <n v="0"/>
    <n v="1"/>
    <b v="0"/>
    <m/>
    <m/>
    <m/>
    <m/>
    <m/>
    <n v="95.750769230769237"/>
    <n v="0"/>
    <n v="0"/>
    <n v="0"/>
    <n v="0"/>
    <n v="0"/>
  </r>
  <r>
    <s v="Local"/>
    <x v="25"/>
    <s v="63_32NB"/>
    <b v="1"/>
    <n v="63"/>
    <n v="943"/>
    <n v="0"/>
    <n v="40"/>
    <n v="45"/>
    <n v="40"/>
    <n v="0"/>
    <n v="0"/>
    <b v="0"/>
    <m/>
    <m/>
    <m/>
    <m/>
    <m/>
    <n v="95.750769230769237"/>
    <n v="0"/>
    <n v="0"/>
    <n v="0"/>
    <n v="0"/>
    <n v="0"/>
  </r>
  <r>
    <s v="Local"/>
    <x v="25"/>
    <s v="63_44XSB"/>
    <b v="1"/>
    <n v="63"/>
    <n v="2131"/>
    <n v="0"/>
    <n v="0"/>
    <n v="300"/>
    <n v="240"/>
    <n v="0"/>
    <n v="1"/>
    <b v="0"/>
    <m/>
    <m/>
    <m/>
    <m/>
    <m/>
    <n v="216.37846153846152"/>
    <n v="0"/>
    <n v="0"/>
    <n v="0"/>
    <n v="0"/>
    <n v="0"/>
  </r>
  <r>
    <s v="Local"/>
    <x v="25"/>
    <s v="63_44XNB"/>
    <b v="1"/>
    <n v="63"/>
    <n v="2153"/>
    <n v="0"/>
    <n v="240"/>
    <n v="0"/>
    <n v="240"/>
    <n v="0"/>
    <n v="0"/>
    <b v="0"/>
    <m/>
    <m/>
    <m/>
    <m/>
    <m/>
    <n v="218.61230769230772"/>
    <n v="0"/>
    <n v="0"/>
    <n v="0"/>
    <n v="0"/>
    <n v="0"/>
  </r>
  <r>
    <s v="Local"/>
    <x v="25"/>
    <s v="63_67"/>
    <b v="1"/>
    <n v="63"/>
    <n v="720"/>
    <n v="0"/>
    <n v="60"/>
    <n v="60"/>
    <n v="60"/>
    <n v="0"/>
    <n v="1"/>
    <b v="0"/>
    <m/>
    <m/>
    <m/>
    <m/>
    <m/>
    <n v="73.107692307692304"/>
    <n v="0"/>
    <n v="0"/>
    <n v="0"/>
    <n v="0"/>
    <n v="0"/>
  </r>
  <r>
    <s v="Local"/>
    <x v="25"/>
    <s v="63_68"/>
    <b v="1"/>
    <n v="63"/>
    <n v="640"/>
    <n v="0"/>
    <n v="45"/>
    <n v="45"/>
    <n v="45"/>
    <n v="0"/>
    <n v="0"/>
    <b v="0"/>
    <m/>
    <m/>
    <m/>
    <m/>
    <m/>
    <n v="64.984615384615395"/>
    <n v="0"/>
    <n v="0"/>
    <n v="0"/>
    <n v="0"/>
    <n v="0"/>
  </r>
  <r>
    <s v="Local"/>
    <x v="25"/>
    <s v="63_52WB"/>
    <b v="1"/>
    <n v="63"/>
    <n v="1178"/>
    <n v="0"/>
    <n v="30"/>
    <n v="0"/>
    <n v="30"/>
    <n v="0"/>
    <n v="1"/>
    <b v="0"/>
    <m/>
    <m/>
    <m/>
    <m/>
    <m/>
    <n v="119.6123076923077"/>
    <n v="0"/>
    <n v="0"/>
    <n v="0"/>
    <n v="0"/>
    <n v="0"/>
  </r>
  <r>
    <s v="Local"/>
    <x v="25"/>
    <s v="63_52EB"/>
    <b v="1"/>
    <n v="63"/>
    <n v="1178"/>
    <n v="0"/>
    <n v="30"/>
    <n v="0"/>
    <n v="30"/>
    <n v="0"/>
    <n v="0"/>
    <b v="0"/>
    <m/>
    <m/>
    <m/>
    <m/>
    <m/>
    <n v="119.6123076923077"/>
    <n v="0"/>
    <n v="0"/>
    <n v="0"/>
    <n v="0"/>
    <n v="0"/>
  </r>
  <r>
    <s v="Local"/>
    <x v="26"/>
    <s v="66_15"/>
    <b v="0"/>
    <n v="66"/>
    <n v="1328"/>
    <n v="0"/>
    <n v="30"/>
    <n v="30"/>
    <n v="30"/>
    <n v="500"/>
    <n v="1"/>
    <b v="0"/>
    <m/>
    <m/>
    <m/>
    <m/>
    <m/>
    <n v="67.421538461538461"/>
    <n v="0"/>
    <n v="0"/>
    <n v="0"/>
    <n v="0"/>
    <n v="0"/>
  </r>
  <r>
    <s v="Local"/>
    <x v="26"/>
    <s v="66_16"/>
    <b v="0"/>
    <n v="66"/>
    <n v="828"/>
    <n v="0"/>
    <n v="120"/>
    <n v="100"/>
    <n v="240"/>
    <n v="0"/>
    <n v="0"/>
    <b v="0"/>
    <m/>
    <m/>
    <m/>
    <m/>
    <m/>
    <n v="42.036923076923081"/>
    <n v="0"/>
    <n v="0"/>
    <n v="0"/>
    <n v="0"/>
    <n v="0"/>
  </r>
  <r>
    <s v="Local"/>
    <x v="26"/>
    <s v="66_17"/>
    <b v="0"/>
    <n v="66"/>
    <n v="1450"/>
    <n v="0"/>
    <n v="60"/>
    <n v="60"/>
    <n v="60"/>
    <n v="500"/>
    <n v="0"/>
    <b v="1"/>
    <n v="0"/>
    <n v="15"/>
    <n v="15"/>
    <n v="15"/>
    <n v="500"/>
    <n v="73.615384615384613"/>
    <n v="0"/>
    <n v="0"/>
    <n v="0"/>
    <n v="0"/>
    <n v="0"/>
  </r>
  <r>
    <s v="Local"/>
    <x v="26"/>
    <s v="66_18"/>
    <b v="1"/>
    <n v="66"/>
    <n v="903"/>
    <n v="0"/>
    <n v="60"/>
    <n v="60"/>
    <n v="60"/>
    <n v="0"/>
    <n v="0"/>
    <b v="0"/>
    <m/>
    <m/>
    <m/>
    <m/>
    <m/>
    <n v="91.689230769230775"/>
    <n v="0"/>
    <n v="0"/>
    <n v="0"/>
    <n v="0"/>
    <n v="0"/>
  </r>
  <r>
    <s v="Local"/>
    <x v="26"/>
    <s v="66_4OUT"/>
    <b v="1"/>
    <n v="66"/>
    <n v="654"/>
    <n v="0"/>
    <n v="15"/>
    <n v="15"/>
    <n v="15"/>
    <n v="500"/>
    <n v="1"/>
    <b v="0"/>
    <m/>
    <m/>
    <m/>
    <m/>
    <m/>
    <n v="66.406153846153856"/>
    <n v="0"/>
    <n v="0"/>
    <n v="0"/>
    <n v="0"/>
    <n v="0"/>
  </r>
  <r>
    <s v="Local"/>
    <x v="26"/>
    <s v="66_4IN"/>
    <b v="1"/>
    <n v="66"/>
    <n v="716"/>
    <n v="0"/>
    <n v="15"/>
    <n v="15"/>
    <n v="15"/>
    <n v="500"/>
    <n v="1"/>
    <b v="0"/>
    <m/>
    <m/>
    <m/>
    <m/>
    <m/>
    <n v="72.701538461538476"/>
    <n v="0"/>
    <n v="0"/>
    <n v="0"/>
    <n v="0"/>
    <n v="0"/>
  </r>
  <r>
    <s v="Local"/>
    <x v="26"/>
    <s v="66_1IN"/>
    <b v="1"/>
    <n v="66"/>
    <n v="420"/>
    <n v="0"/>
    <n v="15"/>
    <n v="10"/>
    <n v="15"/>
    <n v="240"/>
    <n v="1"/>
    <b v="1"/>
    <n v="0"/>
    <n v="15"/>
    <n v="10"/>
    <n v="15"/>
    <n v="240"/>
    <n v="42.646153846153858"/>
    <n v="0"/>
    <n v="0"/>
    <n v="0"/>
    <n v="0"/>
    <n v="0"/>
  </r>
  <r>
    <s v="Local"/>
    <x v="26"/>
    <s v="66_1OUT"/>
    <b v="1"/>
    <n v="66"/>
    <n v="393"/>
    <n v="0"/>
    <n v="15"/>
    <n v="10"/>
    <n v="15"/>
    <n v="240"/>
    <n v="1"/>
    <b v="0"/>
    <m/>
    <m/>
    <m/>
    <m/>
    <m/>
    <n v="39.90461538461539"/>
    <n v="0"/>
    <n v="0"/>
    <n v="0"/>
    <n v="0"/>
    <n v="0"/>
  </r>
  <r>
    <s v="Local"/>
    <x v="26"/>
    <s v="66_2IN"/>
    <b v="1"/>
    <n v="66"/>
    <n v="560"/>
    <n v="0"/>
    <n v="15"/>
    <n v="60"/>
    <n v="15"/>
    <n v="500"/>
    <n v="1"/>
    <b v="0"/>
    <m/>
    <m/>
    <m/>
    <m/>
    <m/>
    <n v="56.861538461538466"/>
    <n v="0"/>
    <n v="0"/>
    <n v="0"/>
    <n v="0"/>
    <n v="0"/>
  </r>
  <r>
    <s v="Local"/>
    <x v="26"/>
    <s v="66_2OUT"/>
    <b v="1"/>
    <n v="66"/>
    <n v="492"/>
    <n v="0"/>
    <n v="15"/>
    <n v="60"/>
    <n v="15"/>
    <n v="500"/>
    <n v="1"/>
    <b v="0"/>
    <m/>
    <m/>
    <m/>
    <m/>
    <m/>
    <n v="49.956923076923076"/>
    <n v="0"/>
    <n v="0"/>
    <n v="0"/>
    <n v="0"/>
    <n v="0"/>
  </r>
  <r>
    <s v="Local"/>
    <x v="26"/>
    <s v="66_5OUT"/>
    <b v="1"/>
    <n v="66"/>
    <n v="636"/>
    <n v="0"/>
    <n v="15"/>
    <n v="30"/>
    <n v="15"/>
    <n v="240"/>
    <n v="1"/>
    <b v="0"/>
    <m/>
    <m/>
    <m/>
    <m/>
    <m/>
    <n v="64.578461538461539"/>
    <n v="0"/>
    <n v="0"/>
    <n v="0"/>
    <n v="0"/>
    <n v="0"/>
  </r>
  <r>
    <s v="Local"/>
    <x v="26"/>
    <s v="66_5IN"/>
    <b v="1"/>
    <n v="66"/>
    <n v="584"/>
    <n v="0"/>
    <n v="15"/>
    <n v="30"/>
    <n v="15"/>
    <n v="240"/>
    <n v="1"/>
    <b v="0"/>
    <m/>
    <m/>
    <m/>
    <m/>
    <m/>
    <n v="59.298461538461538"/>
    <n v="0"/>
    <n v="0"/>
    <n v="0"/>
    <n v="0"/>
    <n v="0"/>
  </r>
  <r>
    <s v="Local"/>
    <x v="26"/>
    <s v="66_6IN"/>
    <b v="1"/>
    <n v="66"/>
    <n v="382"/>
    <n v="0"/>
    <n v="15"/>
    <n v="30"/>
    <n v="15"/>
    <n v="500"/>
    <n v="1"/>
    <b v="0"/>
    <m/>
    <m/>
    <m/>
    <m/>
    <m/>
    <n v="38.787692307692303"/>
    <n v="0"/>
    <n v="0"/>
    <n v="0"/>
    <n v="0"/>
    <n v="0"/>
  </r>
  <r>
    <s v="Local"/>
    <x v="26"/>
    <s v="66_6OUT"/>
    <b v="1"/>
    <n v="66"/>
    <n v="400"/>
    <n v="0"/>
    <n v="15"/>
    <n v="30"/>
    <n v="15"/>
    <n v="500"/>
    <n v="1"/>
    <b v="0"/>
    <m/>
    <m/>
    <m/>
    <m/>
    <m/>
    <n v="40.61538461538462"/>
    <n v="0"/>
    <n v="0"/>
    <n v="0"/>
    <n v="0"/>
    <n v="0"/>
  </r>
  <r>
    <s v="Local"/>
    <x v="26"/>
    <s v="66_7OUT"/>
    <b v="1"/>
    <n v="66"/>
    <n v="760"/>
    <n v="0"/>
    <n v="30"/>
    <n v="30"/>
    <n v="30"/>
    <n v="500"/>
    <n v="1"/>
    <b v="0"/>
    <m/>
    <m/>
    <m/>
    <m/>
    <m/>
    <n v="77.169230769230765"/>
    <n v="0"/>
    <n v="0"/>
    <n v="0"/>
    <n v="0"/>
    <n v="0"/>
  </r>
  <r>
    <s v="Local"/>
    <x v="26"/>
    <s v="66_7IN"/>
    <b v="1"/>
    <n v="66"/>
    <n v="689"/>
    <n v="0"/>
    <n v="30"/>
    <n v="30"/>
    <n v="30"/>
    <n v="500"/>
    <n v="1"/>
    <b v="0"/>
    <m/>
    <m/>
    <m/>
    <m/>
    <m/>
    <n v="69.960000000000008"/>
    <n v="0"/>
    <n v="0"/>
    <n v="0"/>
    <n v="0"/>
    <n v="0"/>
  </r>
  <r>
    <s v="Local"/>
    <x v="26"/>
    <s v="66_8OUT"/>
    <b v="1"/>
    <n v="66"/>
    <n v="406"/>
    <n v="0"/>
    <n v="15"/>
    <n v="30"/>
    <n v="15"/>
    <n v="240"/>
    <n v="1"/>
    <b v="0"/>
    <m/>
    <m/>
    <m/>
    <m/>
    <m/>
    <n v="41.22461538461539"/>
    <n v="0"/>
    <n v="0"/>
    <n v="0"/>
    <n v="0"/>
    <n v="0"/>
  </r>
  <r>
    <s v="Local"/>
    <x v="26"/>
    <s v="66_8IN"/>
    <b v="1"/>
    <n v="66"/>
    <n v="384"/>
    <n v="0"/>
    <n v="15"/>
    <n v="30"/>
    <n v="15"/>
    <n v="240"/>
    <n v="1"/>
    <b v="0"/>
    <m/>
    <m/>
    <m/>
    <m/>
    <m/>
    <n v="38.990769230769232"/>
    <n v="0"/>
    <n v="0"/>
    <n v="0"/>
    <n v="0"/>
    <n v="0"/>
  </r>
  <r>
    <s v="Local"/>
    <x v="26"/>
    <s v="66_9OUT"/>
    <b v="1"/>
    <n v="66"/>
    <n v="530"/>
    <n v="0"/>
    <n v="15"/>
    <n v="30"/>
    <n v="15"/>
    <n v="240"/>
    <n v="1"/>
    <b v="1"/>
    <n v="0"/>
    <n v="15"/>
    <n v="15"/>
    <n v="15"/>
    <n v="240"/>
    <n v="53.815384615384616"/>
    <n v="0"/>
    <n v="0"/>
    <n v="0"/>
    <n v="0"/>
    <n v="0"/>
  </r>
  <r>
    <s v="Local"/>
    <x v="26"/>
    <s v="66_9IN"/>
    <b v="1"/>
    <n v="66"/>
    <n v="387"/>
    <n v="0"/>
    <n v="15"/>
    <n v="30"/>
    <n v="15"/>
    <n v="240"/>
    <n v="1"/>
    <b v="0"/>
    <m/>
    <m/>
    <m/>
    <m/>
    <m/>
    <n v="39.29538461538462"/>
    <n v="0"/>
    <n v="0"/>
    <n v="0"/>
    <n v="0"/>
    <n v="0"/>
  </r>
  <r>
    <s v="Local"/>
    <x v="26"/>
    <s v="66_3"/>
    <b v="1"/>
    <n v="66"/>
    <n v="469"/>
    <n v="0"/>
    <n v="15"/>
    <n v="15"/>
    <n v="15"/>
    <n v="240"/>
    <n v="1"/>
    <b v="0"/>
    <m/>
    <m/>
    <m/>
    <m/>
    <m/>
    <n v="47.621538461538471"/>
    <n v="0"/>
    <n v="0"/>
    <n v="0"/>
    <n v="0"/>
    <n v="0"/>
  </r>
  <r>
    <s v="Local"/>
    <x v="26"/>
    <s v="66_10"/>
    <b v="1"/>
    <n v="66"/>
    <n v="495"/>
    <n v="0"/>
    <n v="15"/>
    <n v="15"/>
    <n v="15"/>
    <n v="240"/>
    <n v="1"/>
    <b v="0"/>
    <m/>
    <m/>
    <m/>
    <m/>
    <m/>
    <n v="50.261538461538464"/>
    <n v="0"/>
    <n v="0"/>
    <n v="0"/>
    <n v="0"/>
    <n v="0"/>
  </r>
  <r>
    <s v="Local"/>
    <x v="26"/>
    <s v="66_11"/>
    <b v="1"/>
    <n v="66"/>
    <n v="650"/>
    <n v="0"/>
    <n v="30"/>
    <n v="30"/>
    <n v="30"/>
    <n v="240"/>
    <n v="0"/>
    <b v="0"/>
    <m/>
    <m/>
    <m/>
    <m/>
    <m/>
    <n v="66"/>
    <n v="0"/>
    <n v="0"/>
    <n v="0"/>
    <n v="0"/>
    <n v="0"/>
  </r>
  <r>
    <s v="Local"/>
    <x v="26"/>
    <s v="66_12IN"/>
    <b v="1"/>
    <n v="66"/>
    <n v="242"/>
    <n v="0"/>
    <n v="15"/>
    <n v="15"/>
    <n v="15"/>
    <n v="240"/>
    <n v="1"/>
    <b v="0"/>
    <m/>
    <m/>
    <m/>
    <m/>
    <m/>
    <n v="24.572307692307692"/>
    <n v="0"/>
    <n v="0"/>
    <n v="0"/>
    <n v="0"/>
    <n v="0"/>
  </r>
  <r>
    <s v="Local"/>
    <x v="26"/>
    <s v="66_12OUT"/>
    <b v="1"/>
    <n v="66"/>
    <n v="242"/>
    <n v="0"/>
    <n v="15"/>
    <n v="15"/>
    <n v="15"/>
    <n v="240"/>
    <n v="1"/>
    <b v="0"/>
    <m/>
    <m/>
    <m/>
    <m/>
    <m/>
    <n v="24.572307692307692"/>
    <n v="0"/>
    <n v="0"/>
    <n v="0"/>
    <n v="0"/>
    <n v="0"/>
  </r>
  <r>
    <s v="Local"/>
    <x v="26"/>
    <s v="66_14IN"/>
    <b v="1"/>
    <n v="66"/>
    <n v="413"/>
    <n v="0"/>
    <n v="30"/>
    <n v="30"/>
    <n v="30"/>
    <n v="240"/>
    <n v="1"/>
    <b v="1"/>
    <n v="0"/>
    <n v="15"/>
    <n v="15"/>
    <n v="15"/>
    <n v="240"/>
    <n v="41.935384615384621"/>
    <n v="2"/>
    <n v="2.1502662069505947"/>
    <n v="0.97837112416252059"/>
    <n v="18.196640287524897"/>
    <n v="20.34690649447549"/>
  </r>
  <r>
    <s v="Local"/>
    <x v="26"/>
    <s v="66_14OUT"/>
    <b v="1"/>
    <n v="66"/>
    <n v="533"/>
    <n v="0"/>
    <n v="30"/>
    <n v="30"/>
    <n v="30"/>
    <n v="240"/>
    <n v="1"/>
    <b v="0"/>
    <m/>
    <m/>
    <m/>
    <m/>
    <m/>
    <n v="54.120000000000005"/>
    <n v="0"/>
    <n v="0"/>
    <n v="0"/>
    <n v="0"/>
    <n v="0"/>
  </r>
  <r>
    <s v="Local"/>
    <x v="26"/>
    <s v="66_19"/>
    <b v="0"/>
    <n v="66"/>
    <n v="768"/>
    <n v="0"/>
    <n v="60"/>
    <n v="60"/>
    <n v="60"/>
    <n v="240"/>
    <n v="1"/>
    <b v="0"/>
    <m/>
    <m/>
    <m/>
    <m/>
    <m/>
    <n v="38.990769230769232"/>
    <n v="0"/>
    <n v="0"/>
    <n v="0"/>
    <n v="0"/>
    <n v="0"/>
  </r>
  <r>
    <s v="Local"/>
    <x v="26"/>
    <s v="66_RAPIDNS"/>
    <b v="0"/>
    <n v="66"/>
    <n v="1078"/>
    <n v="0"/>
    <n v="10"/>
    <n v="10"/>
    <n v="10"/>
    <n v="0"/>
    <n v="1"/>
    <b v="0"/>
    <m/>
    <m/>
    <m/>
    <m/>
    <m/>
    <n v="54.729230769230774"/>
    <n v="0"/>
    <n v="0"/>
    <n v="0"/>
    <n v="0"/>
    <n v="0"/>
  </r>
  <r>
    <s v="Local"/>
    <x v="26"/>
    <s v="66_RAPIDEW"/>
    <b v="0"/>
    <n v="66"/>
    <n v="1274"/>
    <n v="0"/>
    <n v="10"/>
    <n v="10"/>
    <n v="10"/>
    <n v="0"/>
    <n v="0"/>
    <b v="0"/>
    <m/>
    <m/>
    <m/>
    <m/>
    <m/>
    <n v="64.680000000000007"/>
    <n v="0"/>
    <n v="0"/>
    <n v="0"/>
    <n v="0"/>
    <n v="0"/>
  </r>
  <r>
    <s v="Local"/>
    <x v="27"/>
    <s v="68_1CHERYVAL"/>
    <b v="1"/>
    <n v="68"/>
    <n v="996"/>
    <n v="0"/>
    <n v="30"/>
    <n v="60"/>
    <n v="30"/>
    <n v="0"/>
    <n v="1"/>
    <b v="1"/>
    <n v="0"/>
    <n v="15"/>
    <n v="15"/>
    <n v="15"/>
    <n v="0"/>
    <n v="101.13230769230771"/>
    <n v="4"/>
    <n v="4.3005324139011893"/>
    <n v="1.9567422483250412"/>
    <n v="36.393280575049793"/>
    <n v="40.693812988950981"/>
  </r>
  <r>
    <s v="Local"/>
    <x v="27"/>
    <s v="68_2SOUTHMCD"/>
    <b v="1"/>
    <n v="68"/>
    <n v="688"/>
    <n v="0"/>
    <n v="30"/>
    <n v="30"/>
    <n v="30"/>
    <n v="0"/>
    <n v="1"/>
    <b v="0"/>
    <m/>
    <m/>
    <m/>
    <m/>
    <m/>
    <n v="69.858461538461555"/>
    <n v="0"/>
    <n v="0"/>
    <n v="0"/>
    <n v="0"/>
    <n v="0"/>
  </r>
  <r>
    <s v="Local"/>
    <x v="27"/>
    <s v="68_2NORTHMCD"/>
    <b v="1"/>
    <n v="68"/>
    <n v="836"/>
    <n v="0"/>
    <n v="30"/>
    <n v="30"/>
    <n v="30"/>
    <n v="0"/>
    <n v="1"/>
    <b v="0"/>
    <m/>
    <m/>
    <m/>
    <m/>
    <m/>
    <n v="84.886153846153846"/>
    <n v="0"/>
    <n v="0"/>
    <n v="0"/>
    <n v="0"/>
    <n v="0"/>
  </r>
  <r>
    <s v="Local"/>
    <x v="27"/>
    <s v="68_3ELY"/>
    <b v="0"/>
    <n v="68"/>
    <n v="2786"/>
    <n v="0"/>
    <n v="30"/>
    <n v="15"/>
    <n v="30"/>
    <n v="0"/>
    <n v="1"/>
    <b v="1"/>
    <n v="0"/>
    <n v="15"/>
    <n v="15"/>
    <n v="15"/>
    <n v="0"/>
    <n v="141.44307692307692"/>
    <n v="5"/>
    <n v="5.3756655173764862"/>
    <n v="2.4459278104063018"/>
    <n v="45.491600718812244"/>
    <n v="50.867266236188726"/>
  </r>
  <r>
    <s v="Local"/>
    <x v="27"/>
    <s v="68_11"/>
    <b v="0"/>
    <n v="68"/>
    <n v="750"/>
    <n v="0"/>
    <n v="10"/>
    <n v="10"/>
    <n v="10"/>
    <n v="0"/>
    <n v="1"/>
    <b v="1"/>
    <n v="0"/>
    <n v="10"/>
    <n v="10"/>
    <n v="10"/>
    <n v="0"/>
    <n v="38.076923076923073"/>
    <n v="0"/>
    <n v="0"/>
    <n v="0"/>
    <n v="0"/>
    <n v="0"/>
  </r>
  <r>
    <s v="Local"/>
    <x v="27"/>
    <s v="68_24"/>
    <b v="0"/>
    <n v="68"/>
    <n v="1570"/>
    <n v="0"/>
    <n v="30"/>
    <n v="30"/>
    <n v="30"/>
    <n v="0"/>
    <n v="0"/>
    <b v="0"/>
    <m/>
    <m/>
    <m/>
    <m/>
    <m/>
    <n v="79.707692307692298"/>
    <n v="0"/>
    <n v="0"/>
    <n v="0"/>
    <n v="0"/>
    <n v="0"/>
  </r>
  <r>
    <s v="Local"/>
    <x v="28"/>
    <s v="69_MICROA"/>
    <b v="1"/>
    <n v="69"/>
    <n v="359"/>
    <n v="30"/>
    <n v="30"/>
    <n v="60"/>
    <n v="30"/>
    <n v="60"/>
    <n v="1"/>
    <b v="1"/>
    <n v="30"/>
    <n v="15"/>
    <n v="15"/>
    <n v="15"/>
    <n v="60"/>
    <n v="36.452307692307699"/>
    <n v="2"/>
    <n v="2.1502662069505947"/>
    <n v="0.97837112416252059"/>
    <n v="18.196640287524897"/>
    <n v="20.34690649447549"/>
  </r>
  <r>
    <s v="Local"/>
    <x v="28"/>
    <s v="69_MICROB"/>
    <b v="1"/>
    <n v="69"/>
    <n v="430"/>
    <n v="30"/>
    <n v="30"/>
    <n v="60"/>
    <n v="30"/>
    <n v="60"/>
    <n v="0"/>
    <b v="1"/>
    <n v="30"/>
    <n v="15"/>
    <n v="15"/>
    <n v="15"/>
    <n v="60"/>
    <n v="43.661538461538463"/>
    <n v="0"/>
    <n v="0"/>
    <n v="0"/>
    <n v="0"/>
    <n v="0"/>
  </r>
  <r>
    <s v="Local"/>
    <x v="28"/>
    <s v="69_MICROC"/>
    <b v="0"/>
    <n v="69"/>
    <n v="960"/>
    <n v="30"/>
    <n v="30"/>
    <n v="60"/>
    <n v="30"/>
    <n v="60"/>
    <n v="0"/>
    <b v="1"/>
    <n v="30"/>
    <n v="15"/>
    <n v="15"/>
    <n v="15"/>
    <n v="60"/>
    <n v="48.738461538461543"/>
    <n v="0"/>
    <n v="0"/>
    <n v="0"/>
    <n v="0"/>
    <n v="0"/>
  </r>
  <r>
    <s v="Local"/>
    <x v="29"/>
    <s v="70_GG22SB"/>
    <b v="1"/>
    <n v="70"/>
    <n v="1187"/>
    <n v="0"/>
    <n v="30"/>
    <n v="60"/>
    <n v="30"/>
    <n v="120"/>
    <n v="1"/>
    <b v="1"/>
    <n v="0"/>
    <n v="15"/>
    <n v="15"/>
    <n v="15"/>
    <n v="120"/>
    <n v="120.52615384615385"/>
    <n v="5"/>
    <n v="5.3756655173764862"/>
    <n v="2.4459278104063018"/>
    <n v="45.491600718812244"/>
    <n v="50.867266236188726"/>
  </r>
  <r>
    <s v="Local"/>
    <x v="29"/>
    <s v="70_GG22NB"/>
    <b v="1"/>
    <n v="70"/>
    <n v="1252"/>
    <n v="0"/>
    <n v="30"/>
    <n v="60"/>
    <n v="30"/>
    <n v="120"/>
    <n v="0"/>
    <b v="1"/>
    <n v="0"/>
    <n v="15"/>
    <n v="15"/>
    <n v="15"/>
    <n v="120"/>
    <n v="127.12615384615384"/>
    <n v="0"/>
    <n v="0"/>
    <n v="0"/>
    <n v="0"/>
    <n v="0"/>
  </r>
  <r>
    <s v="Local"/>
    <x v="29"/>
    <s v="70_GG36SB"/>
    <b v="1"/>
    <n v="70"/>
    <n v="1044"/>
    <n v="0"/>
    <n v="30"/>
    <n v="30"/>
    <n v="30"/>
    <n v="500"/>
    <n v="1"/>
    <b v="1"/>
    <n v="0"/>
    <n v="15"/>
    <n v="15"/>
    <n v="15"/>
    <n v="500"/>
    <n v="106.00615384615385"/>
    <n v="4"/>
    <n v="4.3005324139011893"/>
    <n v="1.9567422483250412"/>
    <n v="36.393280575049793"/>
    <n v="40.693812988950981"/>
  </r>
  <r>
    <s v="Local"/>
    <x v="29"/>
    <s v="70_GG36NB"/>
    <b v="1"/>
    <n v="70"/>
    <n v="1083"/>
    <n v="0"/>
    <n v="30"/>
    <n v="30"/>
    <n v="30"/>
    <n v="500"/>
    <n v="0"/>
    <b v="1"/>
    <n v="0"/>
    <n v="15"/>
    <n v="15"/>
    <n v="15"/>
    <n v="500"/>
    <n v="109.96615384615384"/>
    <n v="0"/>
    <n v="0"/>
    <n v="0"/>
    <n v="0"/>
    <n v="0"/>
  </r>
  <r>
    <s v="Local"/>
    <x v="29"/>
    <s v="70_GG17NB"/>
    <b v="1"/>
    <n v="70"/>
    <n v="1524"/>
    <n v="0"/>
    <n v="30"/>
    <n v="60"/>
    <n v="30"/>
    <n v="160"/>
    <n v="1"/>
    <b v="1"/>
    <n v="0"/>
    <n v="15"/>
    <n v="15"/>
    <n v="15"/>
    <n v="160"/>
    <n v="154.7446153846154"/>
    <n v="6"/>
    <n v="6.450798620851784"/>
    <n v="2.935113372487562"/>
    <n v="54.589920862574694"/>
    <n v="61.040719483426479"/>
  </r>
  <r>
    <s v="Local"/>
    <x v="29"/>
    <s v="70_GG17SB"/>
    <b v="1"/>
    <n v="70"/>
    <n v="1509"/>
    <n v="99.99"/>
    <n v="30"/>
    <n v="60"/>
    <n v="30"/>
    <n v="160"/>
    <n v="0"/>
    <b v="1"/>
    <n v="99.99"/>
    <n v="15"/>
    <n v="15"/>
    <n v="15"/>
    <n v="160"/>
    <n v="153.22153846153847"/>
    <n v="0"/>
    <n v="0"/>
    <n v="0"/>
    <n v="0"/>
    <n v="0"/>
  </r>
  <r>
    <s v="Local"/>
    <x v="29"/>
    <s v="70_GG23"/>
    <b v="0"/>
    <n v="70"/>
    <n v="1558"/>
    <n v="0"/>
    <n v="60"/>
    <n v="60"/>
    <n v="60"/>
    <n v="240"/>
    <n v="1"/>
    <b v="1"/>
    <n v="0"/>
    <n v="15"/>
    <n v="15"/>
    <n v="15"/>
    <n v="240"/>
    <n v="79.098461538461549"/>
    <n v="4"/>
    <n v="4.3005324139011893"/>
    <n v="1.9567422483250412"/>
    <n v="36.393280575049793"/>
    <n v="40.693812988950981"/>
  </r>
  <r>
    <s v="Local"/>
    <x v="29"/>
    <s v="70_GG49NB"/>
    <b v="1"/>
    <n v="70"/>
    <n v="1398"/>
    <n v="0"/>
    <n v="30"/>
    <n v="42"/>
    <n v="30"/>
    <n v="240"/>
    <n v="1"/>
    <b v="1"/>
    <n v="0"/>
    <n v="15"/>
    <n v="15"/>
    <n v="15"/>
    <n v="240"/>
    <n v="141.95076923076923"/>
    <n v="5"/>
    <n v="5.3756655173764862"/>
    <n v="2.4459278104063018"/>
    <n v="45.491600718812244"/>
    <n v="50.867266236188726"/>
  </r>
  <r>
    <s v="Local"/>
    <x v="29"/>
    <s v="70_GG49SB"/>
    <b v="1"/>
    <n v="70"/>
    <n v="1379"/>
    <n v="0"/>
    <n v="30"/>
    <n v="37"/>
    <n v="30"/>
    <n v="500"/>
    <n v="0"/>
    <b v="1"/>
    <n v="0"/>
    <n v="15"/>
    <n v="15"/>
    <n v="15"/>
    <n v="500"/>
    <n v="140.02153846153846"/>
    <n v="0"/>
    <n v="0"/>
    <n v="0"/>
    <n v="0"/>
    <n v="0"/>
  </r>
  <r>
    <s v="Local"/>
    <x v="29"/>
    <s v="70_GG61"/>
    <b v="0"/>
    <n v="70"/>
    <n v="4706"/>
    <n v="0"/>
    <n v="240"/>
    <n v="300"/>
    <n v="120"/>
    <n v="0"/>
    <n v="1"/>
    <b v="1"/>
    <n v="0"/>
    <n v="15"/>
    <n v="15"/>
    <n v="15"/>
    <n v="0"/>
    <n v="238.92000000000002"/>
    <n v="15"/>
    <n v="16.126996552129462"/>
    <n v="7.3377834312189041"/>
    <n v="136.47480215643671"/>
    <n v="152.60179870856618"/>
  </r>
  <r>
    <s v="Local"/>
    <x v="29"/>
    <s v="70_GG233"/>
    <b v="0"/>
    <n v="70"/>
    <n v="1040"/>
    <n v="0"/>
    <n v="60"/>
    <n v="60"/>
    <n v="60"/>
    <n v="500"/>
    <n v="1"/>
    <b v="1"/>
    <n v="0"/>
    <n v="15"/>
    <n v="15"/>
    <n v="15"/>
    <n v="500"/>
    <n v="52.800000000000004"/>
    <n v="3"/>
    <n v="3.225399310425892"/>
    <n v="1.467556686243781"/>
    <n v="27.294960431287347"/>
    <n v="30.520359741713239"/>
  </r>
  <r>
    <s v="Local"/>
    <x v="29"/>
    <s v="70_GG68"/>
    <b v="0"/>
    <n v="70"/>
    <n v="5792"/>
    <n v="0"/>
    <n v="120"/>
    <n v="125"/>
    <n v="80"/>
    <n v="500"/>
    <n v="1"/>
    <b v="0"/>
    <m/>
    <m/>
    <m/>
    <m/>
    <m/>
    <n v="294.05538461538464"/>
    <n v="0"/>
    <n v="0"/>
    <n v="0"/>
    <n v="0"/>
    <n v="0"/>
  </r>
  <r>
    <s v="Local"/>
    <x v="29"/>
    <s v="70_GG68A"/>
    <b v="0"/>
    <n v="70"/>
    <n v="1862"/>
    <n v="0"/>
    <n v="240"/>
    <n v="300"/>
    <n v="0"/>
    <n v="500"/>
    <n v="1"/>
    <b v="0"/>
    <m/>
    <m/>
    <m/>
    <m/>
    <m/>
    <n v="94.532307692307711"/>
    <n v="0"/>
    <n v="0"/>
    <n v="0"/>
    <n v="0"/>
    <n v="0"/>
  </r>
  <r>
    <s v="Local"/>
    <x v="29"/>
    <s v="70_GG251"/>
    <b v="0"/>
    <n v="70"/>
    <n v="2190"/>
    <n v="0"/>
    <n v="60"/>
    <n v="60"/>
    <n v="60"/>
    <n v="500"/>
    <n v="1"/>
    <b v="1"/>
    <n v="0"/>
    <n v="15"/>
    <n v="15"/>
    <n v="15"/>
    <n v="500"/>
    <n v="111.18461538461538"/>
    <n v="6"/>
    <n v="6.450798620851784"/>
    <n v="2.935113372487562"/>
    <n v="54.589920862574694"/>
    <n v="61.040719483426479"/>
  </r>
  <r>
    <s v="Local"/>
    <x v="29"/>
    <s v="70_GG23X"/>
    <b v="0"/>
    <n v="70"/>
    <n v="1334"/>
    <n v="0"/>
    <n v="60"/>
    <n v="0"/>
    <n v="60"/>
    <n v="500"/>
    <n v="0"/>
    <b v="0"/>
    <m/>
    <m/>
    <m/>
    <m/>
    <m/>
    <n v="67.726153846153863"/>
    <n v="0"/>
    <n v="0"/>
    <n v="0"/>
    <n v="0"/>
    <n v="0"/>
  </r>
  <r>
    <s v="Local"/>
    <x v="29"/>
    <s v="70_GG29EB"/>
    <b v="1"/>
    <n v="70"/>
    <n v="616"/>
    <n v="0"/>
    <n v="80"/>
    <n v="300"/>
    <n v="80"/>
    <n v="0"/>
    <n v="1"/>
    <b v="1"/>
    <n v="0"/>
    <n v="15"/>
    <n v="15"/>
    <n v="15"/>
    <n v="0"/>
    <n v="62.547692307692316"/>
    <n v="4"/>
    <n v="4.3005324139011893"/>
    <n v="1.9567422483250412"/>
    <n v="36.393280575049793"/>
    <n v="40.693812988950981"/>
  </r>
  <r>
    <s v="Local"/>
    <x v="29"/>
    <s v="70_GG29WB"/>
    <b v="1"/>
    <n v="70"/>
    <n v="625"/>
    <n v="0"/>
    <n v="80"/>
    <n v="300"/>
    <n v="80"/>
    <n v="0"/>
    <n v="0"/>
    <b v="1"/>
    <n v="0"/>
    <n v="15"/>
    <n v="15"/>
    <n v="15"/>
    <n v="0"/>
    <n v="63.461538461538474"/>
    <n v="0"/>
    <n v="0"/>
    <n v="0"/>
    <n v="0"/>
    <n v="0"/>
  </r>
  <r>
    <s v="Local"/>
    <x v="29"/>
    <s v="70_GG35SB"/>
    <b v="1"/>
    <n v="70"/>
    <n v="1541"/>
    <n v="0"/>
    <n v="30"/>
    <n v="30"/>
    <n v="30"/>
    <n v="500"/>
    <n v="1"/>
    <b v="1"/>
    <n v="0"/>
    <n v="15"/>
    <n v="15"/>
    <n v="15"/>
    <n v="500"/>
    <n v="156.47076923076924"/>
    <n v="6"/>
    <n v="6.450798620851784"/>
    <n v="2.935113372487562"/>
    <n v="54.589920862574694"/>
    <n v="61.040719483426479"/>
  </r>
  <r>
    <s v="Local"/>
    <x v="29"/>
    <s v="70_GG35NB"/>
    <b v="1"/>
    <n v="70"/>
    <n v="1556"/>
    <n v="0"/>
    <n v="30"/>
    <n v="30"/>
    <n v="30"/>
    <n v="96"/>
    <n v="0"/>
    <b v="1"/>
    <n v="0"/>
    <n v="15"/>
    <n v="15"/>
    <n v="15"/>
    <n v="96"/>
    <n v="157.99384615384619"/>
    <n v="0"/>
    <n v="0"/>
    <n v="0"/>
    <n v="0"/>
    <n v="0"/>
  </r>
  <r>
    <s v="Local"/>
    <x v="29"/>
    <s v="70_GG35ANB"/>
    <b v="1"/>
    <n v="70"/>
    <n v="225"/>
    <n v="90"/>
    <n v="30"/>
    <n v="0"/>
    <n v="30"/>
    <n v="48"/>
    <n v="1"/>
    <b v="0"/>
    <m/>
    <m/>
    <m/>
    <m/>
    <m/>
    <n v="22.846153846153847"/>
    <n v="0"/>
    <n v="0"/>
    <n v="0"/>
    <n v="0"/>
    <n v="0"/>
  </r>
  <r>
    <s v="Local"/>
    <x v="29"/>
    <s v="70_GG219EB"/>
    <b v="1"/>
    <n v="70"/>
    <n v="475"/>
    <n v="0"/>
    <n v="34"/>
    <n v="43"/>
    <n v="30"/>
    <n v="160"/>
    <n v="1"/>
    <b v="1"/>
    <n v="0"/>
    <n v="15"/>
    <n v="15"/>
    <n v="15"/>
    <n v="160"/>
    <n v="48.230769230769234"/>
    <n v="2"/>
    <n v="2.1502662069505947"/>
    <n v="0.97837112416252059"/>
    <n v="18.196640287524897"/>
    <n v="20.34690649447549"/>
  </r>
  <r>
    <s v="Local"/>
    <x v="29"/>
    <s v="70_GG219WB"/>
    <b v="1"/>
    <n v="70"/>
    <n v="503"/>
    <n v="0"/>
    <n v="48"/>
    <n v="37"/>
    <n v="35"/>
    <n v="120"/>
    <n v="0"/>
    <b v="1"/>
    <n v="0"/>
    <n v="15"/>
    <n v="15"/>
    <n v="15"/>
    <n v="120"/>
    <n v="51.073846153846155"/>
    <n v="0"/>
    <n v="0"/>
    <n v="0"/>
    <n v="0"/>
    <n v="0"/>
  </r>
  <r>
    <s v="Local"/>
    <x v="29"/>
    <s v="70_GG35ASB"/>
    <b v="1"/>
    <n v="70"/>
    <n v="225"/>
    <n v="100"/>
    <n v="30"/>
    <n v="150"/>
    <n v="30"/>
    <n v="40"/>
    <n v="1"/>
    <b v="0"/>
    <m/>
    <m/>
    <m/>
    <m/>
    <m/>
    <n v="22.846153846153847"/>
    <n v="0"/>
    <n v="0"/>
    <n v="0"/>
    <n v="0"/>
    <n v="0"/>
  </r>
  <r>
    <s v="Local"/>
    <x v="30"/>
    <s v="78_EP2_EB"/>
    <b v="1"/>
    <n v="78"/>
    <n v="2608"/>
    <n v="0"/>
    <n v="10"/>
    <n v="10"/>
    <n v="10"/>
    <n v="20"/>
    <n v="1"/>
    <b v="1"/>
    <n v="0"/>
    <n v="10"/>
    <n v="10"/>
    <n v="10"/>
    <n v="20"/>
    <n v="264.81230769230768"/>
    <n v="0"/>
    <n v="0"/>
    <n v="0"/>
    <n v="0"/>
    <n v="0"/>
  </r>
  <r>
    <s v="Local"/>
    <x v="30"/>
    <s v="78_EP2_WB"/>
    <b v="1"/>
    <n v="78"/>
    <n v="2606"/>
    <n v="0"/>
    <n v="10"/>
    <n v="10"/>
    <n v="10"/>
    <n v="20"/>
    <n v="0"/>
    <b v="1"/>
    <n v="0"/>
    <n v="10"/>
    <n v="10"/>
    <n v="10"/>
    <n v="20"/>
    <n v="264.60923076923075"/>
    <n v="0"/>
    <n v="0"/>
    <n v="0"/>
    <n v="0"/>
    <n v="0"/>
  </r>
  <r>
    <s v="Local"/>
    <x v="30"/>
    <s v="78_TB1_EB"/>
    <b v="1"/>
    <n v="78"/>
    <n v="1512"/>
    <n v="0"/>
    <n v="10"/>
    <n v="10"/>
    <n v="10"/>
    <n v="20"/>
    <n v="1"/>
    <b v="1"/>
    <n v="0"/>
    <n v="10"/>
    <n v="10"/>
    <n v="10"/>
    <n v="20"/>
    <n v="153.52615384615387"/>
    <n v="0"/>
    <n v="0"/>
    <n v="0"/>
    <n v="0"/>
    <n v="0"/>
  </r>
  <r>
    <s v="Local"/>
    <x v="30"/>
    <s v="78_TB1_WB"/>
    <b v="1"/>
    <n v="78"/>
    <n v="1604"/>
    <n v="0"/>
    <n v="10"/>
    <n v="10"/>
    <n v="10"/>
    <n v="20"/>
    <n v="0"/>
    <b v="1"/>
    <n v="0"/>
    <n v="10"/>
    <n v="10"/>
    <n v="10"/>
    <n v="20"/>
    <n v="162.86769230769232"/>
    <n v="0"/>
    <n v="0"/>
    <n v="0"/>
    <n v="0"/>
    <n v="0"/>
  </r>
  <r>
    <s v="Local"/>
    <x v="30"/>
    <s v="78_TB2_EB"/>
    <b v="1"/>
    <n v="78"/>
    <n v="856"/>
    <n v="0"/>
    <n v="10"/>
    <n v="10"/>
    <n v="10"/>
    <n v="20"/>
    <n v="1"/>
    <b v="1"/>
    <n v="0"/>
    <n v="10"/>
    <n v="10"/>
    <n v="10"/>
    <n v="20"/>
    <n v="86.916923076923098"/>
    <n v="0"/>
    <n v="0"/>
    <n v="0"/>
    <n v="0"/>
    <n v="0"/>
  </r>
  <r>
    <s v="Local"/>
    <x v="30"/>
    <s v="78_TB2_WB"/>
    <b v="1"/>
    <n v="78"/>
    <n v="855"/>
    <n v="0"/>
    <n v="10"/>
    <n v="10"/>
    <n v="10"/>
    <n v="20"/>
    <n v="0"/>
    <b v="1"/>
    <n v="0"/>
    <n v="10"/>
    <n v="10"/>
    <n v="10"/>
    <n v="20"/>
    <n v="86.81538461538463"/>
    <n v="0"/>
    <n v="0"/>
    <n v="0"/>
    <n v="0"/>
    <n v="0"/>
  </r>
  <r>
    <s v="Express"/>
    <x v="31"/>
    <s v="80_KXNB"/>
    <b v="1"/>
    <n v="80"/>
    <n v="3017"/>
    <n v="100"/>
    <n v="80"/>
    <n v="0"/>
    <n v="0"/>
    <n v="0"/>
    <n v="1"/>
    <b v="0"/>
    <m/>
    <m/>
    <m/>
    <m/>
    <m/>
    <n v="306.34153846153851"/>
    <n v="0"/>
    <n v="0"/>
    <n v="0"/>
    <n v="0"/>
    <n v="0"/>
  </r>
  <r>
    <s v="Express"/>
    <x v="31"/>
    <s v="80_KXSB"/>
    <b v="1"/>
    <n v="80"/>
    <n v="3008"/>
    <n v="0"/>
    <n v="0"/>
    <n v="0"/>
    <n v="60"/>
    <n v="0"/>
    <n v="0"/>
    <b v="0"/>
    <m/>
    <m/>
    <m/>
    <m/>
    <m/>
    <n v="305.42769230769233"/>
    <n v="0"/>
    <n v="0"/>
    <n v="0"/>
    <n v="0"/>
    <n v="0"/>
  </r>
  <r>
    <s v="Express"/>
    <x v="31"/>
    <s v="80_11SB"/>
    <b v="1"/>
    <n v="80"/>
    <n v="2028"/>
    <n v="0"/>
    <n v="20"/>
    <n v="0"/>
    <n v="20"/>
    <n v="0"/>
    <n v="1"/>
    <b v="0"/>
    <m/>
    <m/>
    <m/>
    <m/>
    <m/>
    <n v="205.92000000000002"/>
    <n v="0"/>
    <n v="0"/>
    <n v="0"/>
    <n v="0"/>
    <n v="0"/>
  </r>
  <r>
    <s v="Express"/>
    <x v="31"/>
    <s v="80_11NB"/>
    <b v="1"/>
    <n v="80"/>
    <n v="2040"/>
    <n v="0"/>
    <n v="20"/>
    <n v="0"/>
    <n v="20"/>
    <n v="0"/>
    <n v="0"/>
    <b v="0"/>
    <m/>
    <m/>
    <m/>
    <m/>
    <m/>
    <n v="207.13846153846154"/>
    <n v="0"/>
    <n v="0"/>
    <n v="0"/>
    <n v="0"/>
    <n v="0"/>
  </r>
  <r>
    <s v="Express"/>
    <x v="31"/>
    <s v="80_12SB"/>
    <b v="1"/>
    <n v="80"/>
    <n v="2247"/>
    <n v="0"/>
    <n v="20"/>
    <n v="0"/>
    <n v="20"/>
    <n v="0"/>
    <n v="1"/>
    <b v="0"/>
    <m/>
    <m/>
    <m/>
    <m/>
    <m/>
    <n v="228.15692307692311"/>
    <n v="0"/>
    <n v="0"/>
    <n v="0"/>
    <n v="0"/>
    <n v="0"/>
  </r>
  <r>
    <s v="Express"/>
    <x v="31"/>
    <s v="80_12NB"/>
    <b v="1"/>
    <n v="80"/>
    <n v="2319"/>
    <n v="0"/>
    <n v="20"/>
    <n v="0"/>
    <n v="20"/>
    <n v="0"/>
    <n v="0"/>
    <b v="0"/>
    <m/>
    <m/>
    <m/>
    <m/>
    <m/>
    <n v="235.46769230769235"/>
    <n v="0"/>
    <n v="0"/>
    <n v="0"/>
    <n v="0"/>
    <n v="0"/>
  </r>
  <r>
    <s v="Express"/>
    <x v="31"/>
    <s v="80_2SB"/>
    <b v="1"/>
    <n v="80"/>
    <n v="2646"/>
    <n v="0"/>
    <n v="20"/>
    <n v="20"/>
    <n v="20"/>
    <n v="0"/>
    <n v="1"/>
    <b v="0"/>
    <m/>
    <m/>
    <m/>
    <m/>
    <m/>
    <n v="268.67076923076922"/>
    <n v="0"/>
    <n v="0"/>
    <n v="0"/>
    <n v="0"/>
    <n v="0"/>
  </r>
  <r>
    <s v="Express"/>
    <x v="31"/>
    <s v="80_2NB"/>
    <b v="1"/>
    <n v="80"/>
    <n v="2662"/>
    <n v="0"/>
    <n v="20"/>
    <n v="20"/>
    <n v="20"/>
    <n v="0"/>
    <n v="0"/>
    <b v="0"/>
    <m/>
    <m/>
    <m/>
    <m/>
    <m/>
    <n v="270.29538461538465"/>
    <n v="0"/>
    <n v="0"/>
    <n v="0"/>
    <n v="0"/>
    <n v="0"/>
  </r>
  <r>
    <s v="Express"/>
    <x v="31"/>
    <s v="80_3NB"/>
    <b v="1"/>
    <n v="80"/>
    <n v="2797"/>
    <n v="0"/>
    <n v="20"/>
    <n v="0"/>
    <n v="20"/>
    <n v="0"/>
    <n v="1"/>
    <b v="0"/>
    <m/>
    <m/>
    <m/>
    <m/>
    <m/>
    <n v="284.00307692307695"/>
    <n v="0"/>
    <n v="0"/>
    <n v="0"/>
    <n v="0"/>
    <n v="0"/>
  </r>
  <r>
    <s v="Express"/>
    <x v="31"/>
    <s v="80_3SB"/>
    <b v="1"/>
    <n v="80"/>
    <n v="2790"/>
    <n v="0"/>
    <n v="20"/>
    <n v="0"/>
    <n v="20"/>
    <n v="0"/>
    <n v="0"/>
    <b v="0"/>
    <m/>
    <m/>
    <m/>
    <m/>
    <m/>
    <n v="283.2923076923077"/>
    <n v="0"/>
    <n v="0"/>
    <n v="0"/>
    <n v="0"/>
    <n v="0"/>
  </r>
  <r>
    <s v="Express"/>
    <x v="31"/>
    <s v="80_6SB"/>
    <b v="1"/>
    <n v="80"/>
    <n v="4511"/>
    <n v="0"/>
    <n v="20"/>
    <n v="0"/>
    <n v="20"/>
    <n v="0"/>
    <n v="1"/>
    <b v="0"/>
    <m/>
    <m/>
    <m/>
    <m/>
    <m/>
    <n v="458.04"/>
    <n v="0"/>
    <n v="0"/>
    <n v="0"/>
    <n v="0"/>
    <n v="0"/>
  </r>
  <r>
    <s v="Express"/>
    <x v="31"/>
    <s v="80_6NB"/>
    <b v="1"/>
    <n v="80"/>
    <n v="4453"/>
    <n v="0"/>
    <n v="20"/>
    <n v="0"/>
    <n v="20"/>
    <n v="0"/>
    <n v="0"/>
    <b v="0"/>
    <m/>
    <m/>
    <m/>
    <m/>
    <m/>
    <n v="452.1507692307693"/>
    <n v="0"/>
    <n v="0"/>
    <n v="0"/>
    <n v="0"/>
    <n v="0"/>
  </r>
  <r>
    <s v="Express"/>
    <x v="31"/>
    <s v="80_8SB"/>
    <b v="1"/>
    <n v="80"/>
    <n v="2694"/>
    <n v="0"/>
    <n v="20"/>
    <n v="0"/>
    <n v="20"/>
    <n v="0"/>
    <n v="1"/>
    <b v="0"/>
    <m/>
    <m/>
    <m/>
    <m/>
    <m/>
    <n v="273.54461538461538"/>
    <n v="0"/>
    <n v="0"/>
    <n v="0"/>
    <n v="0"/>
    <n v="0"/>
  </r>
  <r>
    <s v="Express"/>
    <x v="31"/>
    <s v="80_8NB"/>
    <b v="1"/>
    <n v="80"/>
    <n v="2642"/>
    <n v="0"/>
    <n v="20"/>
    <n v="0"/>
    <n v="20"/>
    <n v="0"/>
    <n v="0"/>
    <b v="0"/>
    <m/>
    <m/>
    <m/>
    <m/>
    <m/>
    <n v="268.26461538461541"/>
    <n v="0"/>
    <n v="0"/>
    <n v="0"/>
    <n v="0"/>
    <n v="0"/>
  </r>
  <r>
    <s v="Express"/>
    <x v="32"/>
    <s v="81_101VTANB"/>
    <b v="1"/>
    <n v="81"/>
    <n v="2688"/>
    <n v="0"/>
    <n v="120"/>
    <n v="0"/>
    <n v="0"/>
    <n v="0"/>
    <n v="1"/>
    <b v="0"/>
    <m/>
    <m/>
    <m/>
    <m/>
    <m/>
    <n v="272.93538461538463"/>
    <n v="0"/>
    <n v="0"/>
    <n v="0"/>
    <n v="0"/>
    <n v="0"/>
  </r>
  <r>
    <s v="Express"/>
    <x v="32"/>
    <s v="81_101VTASB"/>
    <b v="1"/>
    <n v="81"/>
    <n v="2634"/>
    <n v="0"/>
    <n v="0"/>
    <n v="0"/>
    <n v="120"/>
    <n v="0"/>
    <n v="0"/>
    <b v="0"/>
    <m/>
    <m/>
    <m/>
    <m/>
    <m/>
    <n v="267.45230769230773"/>
    <n v="0"/>
    <n v="0"/>
    <n v="0"/>
    <n v="0"/>
    <n v="0"/>
  </r>
  <r>
    <s v="Express"/>
    <x v="32"/>
    <s v="81_102VTANB"/>
    <b v="1"/>
    <n v="81"/>
    <n v="3272"/>
    <n v="200"/>
    <n v="40"/>
    <n v="0"/>
    <n v="0"/>
    <n v="0"/>
    <n v="1"/>
    <b v="0"/>
    <m/>
    <m/>
    <m/>
    <m/>
    <m/>
    <n v="332.23384615384617"/>
    <n v="0"/>
    <n v="0"/>
    <n v="0"/>
    <n v="0"/>
    <n v="0"/>
  </r>
  <r>
    <s v="Express"/>
    <x v="32"/>
    <s v="81_102VTASB"/>
    <b v="1"/>
    <n v="81"/>
    <n v="3308"/>
    <n v="0"/>
    <n v="0"/>
    <n v="0"/>
    <n v="34"/>
    <n v="0"/>
    <n v="0"/>
    <b v="0"/>
    <m/>
    <m/>
    <m/>
    <m/>
    <m/>
    <n v="335.88923076923072"/>
    <n v="0"/>
    <n v="0"/>
    <n v="0"/>
    <n v="0"/>
    <n v="0"/>
  </r>
  <r>
    <s v="Express"/>
    <x v="32"/>
    <s v="81_103VTAWB"/>
    <b v="1"/>
    <n v="81"/>
    <n v="3026"/>
    <n v="200"/>
    <n v="80"/>
    <n v="0"/>
    <n v="0"/>
    <n v="0"/>
    <n v="1"/>
    <b v="0"/>
    <m/>
    <m/>
    <m/>
    <m/>
    <m/>
    <n v="307.25538461538463"/>
    <n v="0"/>
    <n v="0"/>
    <n v="0"/>
    <n v="0"/>
    <n v="0"/>
  </r>
  <r>
    <s v="Express"/>
    <x v="32"/>
    <s v="81_103VTAEB"/>
    <b v="1"/>
    <n v="81"/>
    <n v="2944"/>
    <n v="0"/>
    <n v="0"/>
    <n v="300"/>
    <n v="80"/>
    <n v="0"/>
    <n v="0"/>
    <b v="0"/>
    <m/>
    <m/>
    <m/>
    <m/>
    <m/>
    <n v="298.92923076923086"/>
    <n v="0"/>
    <n v="0"/>
    <n v="0"/>
    <n v="0"/>
    <n v="0"/>
  </r>
  <r>
    <s v="Express"/>
    <x v="32"/>
    <s v="81_104VTAEB"/>
    <b v="1"/>
    <n v="81"/>
    <n v="2543"/>
    <n v="0"/>
    <n v="0"/>
    <n v="0"/>
    <n v="120"/>
    <n v="0"/>
    <n v="1"/>
    <b v="0"/>
    <m/>
    <m/>
    <m/>
    <m/>
    <m/>
    <n v="258.21230769230772"/>
    <n v="0"/>
    <n v="0"/>
    <n v="0"/>
    <n v="0"/>
    <n v="0"/>
  </r>
  <r>
    <s v="Express"/>
    <x v="32"/>
    <s v="81_104VTAWB"/>
    <b v="1"/>
    <n v="81"/>
    <n v="2548"/>
    <n v="0"/>
    <n v="120"/>
    <n v="0"/>
    <n v="0"/>
    <n v="0"/>
    <n v="0"/>
    <b v="0"/>
    <m/>
    <m/>
    <m/>
    <m/>
    <m/>
    <n v="258.72000000000003"/>
    <n v="0"/>
    <n v="0"/>
    <n v="0"/>
    <n v="0"/>
    <n v="0"/>
  </r>
  <r>
    <s v="Express"/>
    <x v="32"/>
    <s v="81_120VTANBA"/>
    <b v="1"/>
    <n v="81"/>
    <n v="2662"/>
    <n v="0"/>
    <n v="0"/>
    <n v="0"/>
    <n v="120"/>
    <n v="0"/>
    <n v="1"/>
    <b v="0"/>
    <m/>
    <m/>
    <m/>
    <m/>
    <m/>
    <n v="270.29538461538465"/>
    <n v="0"/>
    <n v="0"/>
    <n v="0"/>
    <n v="0"/>
    <n v="0"/>
  </r>
  <r>
    <s v="Express"/>
    <x v="32"/>
    <s v="81_120VTASBA"/>
    <b v="1"/>
    <n v="81"/>
    <n v="2696"/>
    <n v="0"/>
    <n v="120"/>
    <n v="0"/>
    <n v="0"/>
    <n v="0"/>
    <n v="1"/>
    <b v="0"/>
    <m/>
    <m/>
    <m/>
    <m/>
    <m/>
    <n v="273.74769230769238"/>
    <n v="0"/>
    <n v="0"/>
    <n v="0"/>
    <n v="0"/>
    <n v="0"/>
  </r>
  <r>
    <s v="Express"/>
    <x v="32"/>
    <s v="81_120VTANB"/>
    <b v="1"/>
    <n v="81"/>
    <n v="1990"/>
    <n v="0"/>
    <n v="0"/>
    <n v="0"/>
    <n v="60"/>
    <n v="0"/>
    <n v="1"/>
    <b v="0"/>
    <m/>
    <m/>
    <m/>
    <m/>
    <m/>
    <n v="202.06153846153848"/>
    <n v="0"/>
    <n v="0"/>
    <n v="0"/>
    <n v="0"/>
    <n v="0"/>
  </r>
  <r>
    <s v="Express"/>
    <x v="32"/>
    <s v="81_120VTASB"/>
    <b v="1"/>
    <n v="81"/>
    <n v="1943"/>
    <n v="0"/>
    <n v="60"/>
    <n v="0"/>
    <n v="0"/>
    <n v="0"/>
    <n v="0"/>
    <b v="0"/>
    <m/>
    <m/>
    <m/>
    <m/>
    <m/>
    <n v="197.28923076923078"/>
    <n v="0"/>
    <n v="0"/>
    <n v="0"/>
    <n v="0"/>
    <n v="0"/>
  </r>
  <r>
    <s v="Express"/>
    <x v="32"/>
    <s v="81_121VTANB"/>
    <b v="1"/>
    <n v="81"/>
    <n v="4425"/>
    <n v="60"/>
    <n v="40"/>
    <n v="0"/>
    <n v="0"/>
    <n v="0"/>
    <n v="1"/>
    <b v="0"/>
    <m/>
    <m/>
    <m/>
    <m/>
    <m/>
    <n v="449.30769230769238"/>
    <n v="0"/>
    <n v="0"/>
    <n v="0"/>
    <n v="0"/>
    <n v="0"/>
  </r>
  <r>
    <s v="Express"/>
    <x v="32"/>
    <s v="81_121VTASB"/>
    <b v="1"/>
    <n v="81"/>
    <n v="4393"/>
    <n v="0"/>
    <n v="0"/>
    <n v="0"/>
    <n v="27"/>
    <n v="0"/>
    <n v="0"/>
    <b v="0"/>
    <m/>
    <m/>
    <m/>
    <m/>
    <m/>
    <n v="446.05846153846153"/>
    <n v="0"/>
    <n v="0"/>
    <n v="0"/>
    <n v="0"/>
    <n v="0"/>
  </r>
  <r>
    <s v="Express"/>
    <x v="32"/>
    <s v="81_122VTANB"/>
    <b v="1"/>
    <n v="81"/>
    <n v="2421"/>
    <n v="0"/>
    <n v="240"/>
    <n v="0"/>
    <n v="0"/>
    <n v="0"/>
    <n v="1"/>
    <b v="0"/>
    <m/>
    <m/>
    <m/>
    <m/>
    <m/>
    <n v="245.82461538461541"/>
    <n v="0"/>
    <n v="0"/>
    <n v="0"/>
    <n v="0"/>
    <n v="0"/>
  </r>
  <r>
    <s v="Express"/>
    <x v="32"/>
    <s v="81_122VTASB"/>
    <b v="1"/>
    <n v="81"/>
    <n v="2447"/>
    <n v="0"/>
    <n v="0"/>
    <n v="0"/>
    <n v="240"/>
    <n v="0"/>
    <n v="0"/>
    <b v="0"/>
    <m/>
    <m/>
    <m/>
    <m/>
    <m/>
    <n v="248.4646153846154"/>
    <n v="0"/>
    <n v="0"/>
    <n v="0"/>
    <n v="0"/>
    <n v="0"/>
  </r>
  <r>
    <s v="Express"/>
    <x v="32"/>
    <s v="81_140VTANB"/>
    <b v="1"/>
    <n v="81"/>
    <n v="1910"/>
    <n v="0"/>
    <n v="0"/>
    <n v="0"/>
    <n v="80"/>
    <n v="0"/>
    <n v="1"/>
    <b v="0"/>
    <m/>
    <m/>
    <m/>
    <m/>
    <m/>
    <n v="193.93846153846155"/>
    <n v="0"/>
    <n v="0"/>
    <n v="0"/>
    <n v="0"/>
    <n v="0"/>
  </r>
  <r>
    <s v="Express"/>
    <x v="32"/>
    <s v="81_140VTASB"/>
    <b v="1"/>
    <n v="81"/>
    <n v="1896"/>
    <n v="0"/>
    <n v="80"/>
    <n v="0"/>
    <n v="0"/>
    <n v="0"/>
    <n v="0"/>
    <b v="0"/>
    <m/>
    <m/>
    <m/>
    <m/>
    <m/>
    <n v="192.51692307692309"/>
    <n v="0"/>
    <n v="0"/>
    <n v="0"/>
    <n v="0"/>
    <n v="0"/>
  </r>
  <r>
    <s v="Express"/>
    <x v="32"/>
    <s v="81_168VTANB"/>
    <b v="1"/>
    <n v="81"/>
    <n v="3529"/>
    <n v="200"/>
    <n v="48"/>
    <n v="0"/>
    <n v="0"/>
    <n v="0"/>
    <n v="1"/>
    <b v="0"/>
    <m/>
    <m/>
    <m/>
    <m/>
    <m/>
    <n v="358.32923076923078"/>
    <n v="0"/>
    <n v="0"/>
    <n v="0"/>
    <n v="0"/>
    <n v="0"/>
  </r>
  <r>
    <s v="Express"/>
    <x v="32"/>
    <s v="81_168VTASB"/>
    <b v="1"/>
    <n v="81"/>
    <n v="3579"/>
    <n v="0"/>
    <n v="0"/>
    <n v="0"/>
    <n v="40"/>
    <n v="0"/>
    <n v="0"/>
    <b v="0"/>
    <m/>
    <m/>
    <m/>
    <m/>
    <m/>
    <n v="363.40615384615381"/>
    <n v="0"/>
    <n v="0"/>
    <n v="0"/>
    <n v="0"/>
    <n v="0"/>
  </r>
  <r>
    <s v="Express"/>
    <x v="32"/>
    <s v="81_180VTASB"/>
    <b v="1"/>
    <n v="81"/>
    <n v="1619"/>
    <n v="0"/>
    <n v="30"/>
    <n v="30"/>
    <n v="48"/>
    <n v="120"/>
    <n v="1"/>
    <b v="0"/>
    <m/>
    <m/>
    <m/>
    <m/>
    <m/>
    <n v="164.39076923076928"/>
    <n v="0"/>
    <n v="0"/>
    <n v="0"/>
    <n v="0"/>
    <n v="0"/>
  </r>
  <r>
    <s v="Express"/>
    <x v="32"/>
    <s v="81_180VTANB"/>
    <b v="1"/>
    <n v="81"/>
    <n v="1610"/>
    <n v="0"/>
    <n v="48"/>
    <n v="30"/>
    <n v="30"/>
    <n v="120"/>
    <n v="0"/>
    <b v="0"/>
    <m/>
    <m/>
    <m/>
    <m/>
    <m/>
    <n v="163.47692307692313"/>
    <n v="0"/>
    <n v="0"/>
    <n v="0"/>
    <n v="0"/>
    <n v="0"/>
  </r>
  <r>
    <s v="Express"/>
    <x v="32"/>
    <s v="81_180VTASBA"/>
    <b v="1"/>
    <n v="81"/>
    <n v="2910"/>
    <n v="0"/>
    <n v="0"/>
    <n v="0"/>
    <n v="80"/>
    <n v="0"/>
    <n v="1"/>
    <b v="0"/>
    <m/>
    <m/>
    <m/>
    <m/>
    <m/>
    <n v="295.47692307692313"/>
    <n v="0"/>
    <n v="0"/>
    <n v="0"/>
    <n v="0"/>
    <n v="0"/>
  </r>
  <r>
    <s v="Express"/>
    <x v="32"/>
    <s v="81_180VTANBA"/>
    <b v="1"/>
    <n v="81"/>
    <n v="2712"/>
    <n v="99.99"/>
    <n v="120"/>
    <n v="0"/>
    <n v="0"/>
    <n v="0"/>
    <n v="1"/>
    <b v="0"/>
    <m/>
    <m/>
    <m/>
    <m/>
    <m/>
    <n v="275.37230769230769"/>
    <n v="0"/>
    <n v="0"/>
    <n v="0"/>
    <n v="0"/>
    <n v="0"/>
  </r>
  <r>
    <s v="Express"/>
    <x v="32"/>
    <s v="81_181VTANBA"/>
    <b v="1"/>
    <n v="81"/>
    <m/>
    <n v="0"/>
    <n v="0"/>
    <n v="0"/>
    <n v="0"/>
    <n v="160"/>
    <n v="1"/>
    <b v="0"/>
    <m/>
    <m/>
    <m/>
    <m/>
    <m/>
    <n v="0"/>
    <n v="0"/>
    <n v="0"/>
    <n v="0"/>
    <n v="0"/>
    <n v="0"/>
  </r>
  <r>
    <s v="Express"/>
    <x v="32"/>
    <s v="81_181VTASBA"/>
    <b v="1"/>
    <n v="81"/>
    <m/>
    <n v="0"/>
    <n v="0"/>
    <n v="0"/>
    <n v="0"/>
    <n v="120"/>
    <n v="1"/>
    <b v="0"/>
    <m/>
    <m/>
    <m/>
    <m/>
    <m/>
    <n v="0"/>
    <n v="0"/>
    <n v="0"/>
    <n v="0"/>
    <n v="0"/>
    <n v="0"/>
  </r>
  <r>
    <s v="Express"/>
    <x v="32"/>
    <s v="81_181VTANB"/>
    <b v="1"/>
    <n v="81"/>
    <n v="1898"/>
    <n v="99.99"/>
    <n v="15"/>
    <n v="15"/>
    <n v="15"/>
    <n v="68"/>
    <n v="1"/>
    <b v="0"/>
    <m/>
    <m/>
    <m/>
    <m/>
    <m/>
    <n v="192.72000000000003"/>
    <n v="0"/>
    <n v="0"/>
    <n v="0"/>
    <n v="0"/>
    <n v="0"/>
  </r>
  <r>
    <s v="Express"/>
    <x v="32"/>
    <s v="81_181VTASB"/>
    <b v="1"/>
    <n v="81"/>
    <n v="1931"/>
    <n v="99.99"/>
    <n v="15"/>
    <n v="15"/>
    <n v="15"/>
    <n v="68"/>
    <n v="0"/>
    <b v="0"/>
    <m/>
    <m/>
    <m/>
    <m/>
    <m/>
    <n v="196.07076923076923"/>
    <n v="0"/>
    <n v="0"/>
    <n v="0"/>
    <n v="0"/>
    <n v="0"/>
  </r>
  <r>
    <s v="Express"/>
    <x v="32"/>
    <s v="81_182VTANB"/>
    <b v="1"/>
    <n v="81"/>
    <n v="3633"/>
    <n v="0"/>
    <n v="0"/>
    <n v="0"/>
    <n v="240"/>
    <n v="0"/>
    <n v="1"/>
    <b v="0"/>
    <m/>
    <m/>
    <m/>
    <m/>
    <m/>
    <n v="368.88923076923078"/>
    <n v="0"/>
    <n v="0"/>
    <n v="0"/>
    <n v="0"/>
    <n v="0"/>
  </r>
  <r>
    <s v="Express"/>
    <x v="32"/>
    <s v="81_182VTASB"/>
    <b v="1"/>
    <n v="81"/>
    <n v="3643"/>
    <n v="0"/>
    <n v="240"/>
    <n v="0"/>
    <n v="0"/>
    <n v="0"/>
    <n v="0"/>
    <b v="0"/>
    <m/>
    <m/>
    <m/>
    <m/>
    <m/>
    <n v="369.9046153846154"/>
    <n v="0"/>
    <n v="0"/>
    <n v="0"/>
    <n v="0"/>
    <n v="0"/>
  </r>
  <r>
    <s v="Express"/>
    <x v="33"/>
    <s v="82_DB1WB"/>
    <b v="1"/>
    <n v="82"/>
    <n v="2136"/>
    <n v="30"/>
    <n v="30"/>
    <n v="60"/>
    <n v="30"/>
    <n v="500"/>
    <n v="1"/>
    <b v="0"/>
    <m/>
    <m/>
    <m/>
    <m/>
    <m/>
    <n v="216.88615384615386"/>
    <n v="0"/>
    <n v="0"/>
    <n v="0"/>
    <n v="0"/>
    <n v="0"/>
  </r>
  <r>
    <s v="Express"/>
    <x v="33"/>
    <s v="82_DB1EB"/>
    <b v="1"/>
    <n v="82"/>
    <n v="2020"/>
    <n v="0"/>
    <n v="30"/>
    <n v="60"/>
    <n v="30"/>
    <n v="30"/>
    <n v="0"/>
    <b v="0"/>
    <m/>
    <m/>
    <m/>
    <m/>
    <m/>
    <n v="205.10769230769233"/>
    <n v="0"/>
    <n v="0"/>
    <n v="0"/>
    <n v="0"/>
    <n v="0"/>
  </r>
  <r>
    <s v="Express"/>
    <x v="33"/>
    <s v="82_DBWB"/>
    <b v="1"/>
    <n v="82"/>
    <n v="1543"/>
    <n v="30"/>
    <n v="30"/>
    <n v="60"/>
    <n v="30"/>
    <n v="500"/>
    <n v="1"/>
    <b v="0"/>
    <m/>
    <m/>
    <m/>
    <m/>
    <m/>
    <n v="156.67384615384617"/>
    <n v="0"/>
    <n v="0"/>
    <n v="0"/>
    <n v="0"/>
    <n v="0"/>
  </r>
  <r>
    <s v="Express"/>
    <x v="33"/>
    <s v="82_DBEB"/>
    <b v="1"/>
    <n v="82"/>
    <n v="1451"/>
    <n v="0"/>
    <n v="30"/>
    <n v="60"/>
    <n v="30"/>
    <n v="30"/>
    <n v="0"/>
    <b v="0"/>
    <m/>
    <m/>
    <m/>
    <m/>
    <m/>
    <n v="147.33230769230769"/>
    <n v="0"/>
    <n v="0"/>
    <n v="0"/>
    <n v="0"/>
    <n v="0"/>
  </r>
  <r>
    <s v="Express"/>
    <x v="34"/>
    <s v="84_FSWB"/>
    <b v="1"/>
    <n v="83"/>
    <n v="1927"/>
    <n v="0"/>
    <n v="27"/>
    <n v="0"/>
    <n v="0"/>
    <n v="0"/>
    <n v="1"/>
    <b v="0"/>
    <m/>
    <m/>
    <m/>
    <m/>
    <m/>
    <n v="195.66461538461542"/>
    <n v="0"/>
    <n v="0"/>
    <n v="0"/>
    <n v="0"/>
    <n v="0"/>
  </r>
  <r>
    <s v="Express"/>
    <x v="34"/>
    <s v="84_FSEB"/>
    <b v="1"/>
    <n v="83"/>
    <n v="1907"/>
    <n v="0"/>
    <n v="0"/>
    <n v="0"/>
    <n v="40"/>
    <n v="500"/>
    <n v="0"/>
    <b v="0"/>
    <m/>
    <m/>
    <m/>
    <m/>
    <m/>
    <n v="193.63384615384615"/>
    <n v="0"/>
    <n v="0"/>
    <n v="0"/>
    <n v="0"/>
    <n v="0"/>
  </r>
  <r>
    <s v="Express"/>
    <x v="34"/>
    <s v="84_LWB"/>
    <b v="1"/>
    <n v="83"/>
    <n v="2552"/>
    <n v="100"/>
    <n v="15"/>
    <n v="0"/>
    <n v="15"/>
    <n v="0"/>
    <n v="1"/>
    <b v="0"/>
    <m/>
    <m/>
    <m/>
    <m/>
    <m/>
    <n v="259.12615384615384"/>
    <n v="0"/>
    <n v="0"/>
    <n v="0"/>
    <n v="0"/>
    <n v="0"/>
  </r>
  <r>
    <s v="Express"/>
    <x v="34"/>
    <s v="84_LEB"/>
    <b v="1"/>
    <n v="83"/>
    <n v="2574"/>
    <n v="0"/>
    <n v="15"/>
    <n v="0"/>
    <n v="15"/>
    <n v="500"/>
    <n v="0"/>
    <b v="0"/>
    <m/>
    <m/>
    <m/>
    <m/>
    <m/>
    <n v="261.36"/>
    <n v="0"/>
    <n v="0"/>
    <n v="0"/>
    <n v="0"/>
    <n v="0"/>
  </r>
  <r>
    <s v="Express"/>
    <x v="34"/>
    <s v="84_WWB"/>
    <b v="1"/>
    <n v="83"/>
    <n v="2318"/>
    <n v="99.99"/>
    <n v="24"/>
    <n v="0"/>
    <n v="0"/>
    <n v="0"/>
    <n v="1"/>
    <b v="0"/>
    <m/>
    <m/>
    <m/>
    <m/>
    <m/>
    <n v="235.36615384615385"/>
    <n v="0"/>
    <n v="0"/>
    <n v="0"/>
    <n v="0"/>
    <n v="0"/>
  </r>
  <r>
    <s v="Express"/>
    <x v="34"/>
    <s v="84_WEB"/>
    <b v="1"/>
    <n v="83"/>
    <n v="2294"/>
    <n v="0"/>
    <n v="0"/>
    <n v="0"/>
    <n v="27"/>
    <n v="160"/>
    <n v="0"/>
    <b v="0"/>
    <m/>
    <m/>
    <m/>
    <m/>
    <m/>
    <n v="232.92923076923077"/>
    <n v="0"/>
    <n v="0"/>
    <n v="0"/>
    <n v="0"/>
    <n v="0"/>
  </r>
  <r>
    <s v="Express"/>
    <x v="34"/>
    <s v="84_NX3WB"/>
    <b v="1"/>
    <n v="83"/>
    <n v="2520"/>
    <n v="100"/>
    <n v="40"/>
    <n v="0"/>
    <n v="0"/>
    <n v="0"/>
    <n v="1"/>
    <b v="0"/>
    <m/>
    <m/>
    <m/>
    <m/>
    <m/>
    <n v="255.87692307692311"/>
    <n v="0"/>
    <n v="0"/>
    <n v="0"/>
    <n v="0"/>
    <n v="0"/>
  </r>
  <r>
    <s v="Express"/>
    <x v="34"/>
    <s v="84_NX3EB"/>
    <b v="1"/>
    <n v="83"/>
    <n v="2481"/>
    <n v="0"/>
    <n v="0"/>
    <n v="0"/>
    <n v="34"/>
    <n v="0"/>
    <n v="0"/>
    <b v="0"/>
    <m/>
    <m/>
    <m/>
    <m/>
    <m/>
    <n v="251.9169230769231"/>
    <n v="0"/>
    <n v="0"/>
    <n v="0"/>
    <n v="0"/>
    <n v="0"/>
  </r>
  <r>
    <s v="Express"/>
    <x v="34"/>
    <s v="84_UWB"/>
    <b v="1"/>
    <n v="83"/>
    <n v="2152"/>
    <n v="0"/>
    <n v="48"/>
    <n v="0"/>
    <n v="0"/>
    <n v="0"/>
    <n v="1"/>
    <b v="0"/>
    <m/>
    <m/>
    <m/>
    <m/>
    <m/>
    <n v="218.51076923076923"/>
    <n v="0"/>
    <n v="0"/>
    <n v="0"/>
    <n v="0"/>
    <n v="0"/>
  </r>
  <r>
    <s v="Express"/>
    <x v="34"/>
    <s v="84_UEB"/>
    <b v="1"/>
    <n v="83"/>
    <n v="2029"/>
    <n v="0"/>
    <n v="0"/>
    <n v="0"/>
    <n v="40"/>
    <n v="0"/>
    <n v="0"/>
    <b v="0"/>
    <m/>
    <m/>
    <m/>
    <m/>
    <m/>
    <n v="206.02153846153848"/>
    <n v="0"/>
    <n v="0"/>
    <n v="0"/>
    <n v="0"/>
    <n v="0"/>
  </r>
  <r>
    <s v="Express"/>
    <x v="34"/>
    <s v="84_NX"/>
    <b v="1"/>
    <n v="83"/>
    <n v="2137"/>
    <n v="0"/>
    <n v="22"/>
    <n v="0"/>
    <n v="0"/>
    <n v="0"/>
    <n v="1"/>
    <b v="0"/>
    <m/>
    <m/>
    <m/>
    <m/>
    <m/>
    <n v="216.98769230769233"/>
    <n v="0"/>
    <n v="0"/>
    <n v="0"/>
    <n v="0"/>
    <n v="0"/>
  </r>
  <r>
    <s v="Express"/>
    <x v="34"/>
    <s v="84_NX1"/>
    <b v="1"/>
    <n v="83"/>
    <n v="1836"/>
    <n v="0"/>
    <n v="0"/>
    <n v="0"/>
    <n v="34"/>
    <n v="0"/>
    <n v="1"/>
    <b v="0"/>
    <m/>
    <m/>
    <m/>
    <m/>
    <m/>
    <n v="186.42461538461541"/>
    <n v="0"/>
    <n v="0"/>
    <n v="0"/>
    <n v="0"/>
    <n v="0"/>
  </r>
  <r>
    <s v="Express"/>
    <x v="34"/>
    <s v="84_NX2"/>
    <b v="1"/>
    <n v="83"/>
    <n v="1953"/>
    <n v="0"/>
    <n v="0"/>
    <n v="0"/>
    <n v="24"/>
    <n v="0"/>
    <n v="0"/>
    <b v="0"/>
    <m/>
    <m/>
    <m/>
    <m/>
    <m/>
    <n v="198.30461538461543"/>
    <n v="0"/>
    <n v="0"/>
    <n v="0"/>
    <n v="0"/>
    <n v="0"/>
  </r>
  <r>
    <s v="Express"/>
    <x v="35"/>
    <s v="84_BWB"/>
    <b v="1"/>
    <n v="84"/>
    <n v="1727"/>
    <n v="0"/>
    <n v="80"/>
    <n v="0"/>
    <n v="80"/>
    <n v="0"/>
    <n v="1"/>
    <b v="0"/>
    <m/>
    <m/>
    <m/>
    <m/>
    <m/>
    <n v="175.35692307692307"/>
    <n v="0"/>
    <n v="0"/>
    <n v="0"/>
    <n v="0"/>
    <n v="0"/>
  </r>
  <r>
    <s v="Express"/>
    <x v="35"/>
    <s v="84_CWB"/>
    <b v="1"/>
    <n v="84"/>
    <n v="1848"/>
    <n v="99.99"/>
    <n v="30"/>
    <n v="0"/>
    <n v="0"/>
    <n v="0"/>
    <n v="1"/>
    <b v="0"/>
    <m/>
    <m/>
    <m/>
    <m/>
    <m/>
    <n v="187.64307692307696"/>
    <n v="0"/>
    <n v="0"/>
    <n v="0"/>
    <n v="0"/>
    <n v="0"/>
  </r>
  <r>
    <s v="Express"/>
    <x v="35"/>
    <s v="84_CEB"/>
    <b v="1"/>
    <n v="84"/>
    <n v="1985"/>
    <n v="0"/>
    <n v="0"/>
    <n v="0"/>
    <n v="40"/>
    <n v="500"/>
    <n v="0"/>
    <b v="0"/>
    <m/>
    <m/>
    <m/>
    <m/>
    <m/>
    <n v="201.55384615384619"/>
    <n v="0"/>
    <n v="0"/>
    <n v="0"/>
    <n v="0"/>
    <n v="0"/>
  </r>
  <r>
    <s v="Express"/>
    <x v="35"/>
    <s v="84_CBWB"/>
    <b v="1"/>
    <n v="84"/>
    <n v="1925"/>
    <n v="0"/>
    <n v="48"/>
    <n v="0"/>
    <n v="0"/>
    <n v="0"/>
    <n v="1"/>
    <b v="0"/>
    <m/>
    <m/>
    <m/>
    <m/>
    <m/>
    <n v="195.46153846153845"/>
    <n v="0"/>
    <n v="0"/>
    <n v="0"/>
    <n v="0"/>
    <n v="0"/>
  </r>
  <r>
    <s v="Express"/>
    <x v="35"/>
    <s v="84_CBEB"/>
    <b v="1"/>
    <n v="84"/>
    <n v="1906"/>
    <n v="0"/>
    <n v="0"/>
    <n v="0"/>
    <n v="60"/>
    <n v="0"/>
    <n v="0"/>
    <b v="0"/>
    <m/>
    <m/>
    <m/>
    <m/>
    <m/>
    <n v="193.53230769230771"/>
    <n v="0"/>
    <n v="0"/>
    <n v="0"/>
    <n v="0"/>
    <n v="0"/>
  </r>
  <r>
    <s v="Express"/>
    <x v="35"/>
    <s v="84_FWB"/>
    <b v="1"/>
    <n v="84"/>
    <n v="2083"/>
    <n v="90"/>
    <n v="10"/>
    <n v="10"/>
    <n v="10"/>
    <n v="30"/>
    <n v="1"/>
    <b v="0"/>
    <m/>
    <m/>
    <m/>
    <m/>
    <m/>
    <n v="211.50461538461539"/>
    <n v="0"/>
    <n v="0"/>
    <n v="0"/>
    <n v="0"/>
    <n v="0"/>
  </r>
  <r>
    <s v="Express"/>
    <x v="35"/>
    <s v="84_FEB"/>
    <b v="1"/>
    <n v="84"/>
    <n v="1921"/>
    <n v="0"/>
    <n v="10"/>
    <n v="10"/>
    <n v="10"/>
    <n v="30"/>
    <n v="0"/>
    <b v="0"/>
    <m/>
    <m/>
    <m/>
    <m/>
    <m/>
    <n v="195.05538461538464"/>
    <n v="0"/>
    <n v="0"/>
    <n v="0"/>
    <n v="0"/>
    <n v="0"/>
  </r>
  <r>
    <s v="Express"/>
    <x v="35"/>
    <s v="84_HWB"/>
    <b v="1"/>
    <n v="84"/>
    <n v="2404"/>
    <n v="0"/>
    <n v="27"/>
    <n v="0"/>
    <n v="0"/>
    <n v="0"/>
    <n v="1"/>
    <b v="0"/>
    <m/>
    <m/>
    <m/>
    <m/>
    <m/>
    <n v="244.09846153846158"/>
    <n v="0"/>
    <n v="0"/>
    <n v="0"/>
    <n v="0"/>
    <n v="0"/>
  </r>
  <r>
    <s v="Express"/>
    <x v="35"/>
    <s v="84_HEB"/>
    <b v="1"/>
    <n v="84"/>
    <n v="2379"/>
    <n v="0"/>
    <n v="0"/>
    <n v="0"/>
    <n v="30"/>
    <n v="240"/>
    <n v="0"/>
    <b v="0"/>
    <m/>
    <m/>
    <m/>
    <m/>
    <m/>
    <n v="241.56"/>
    <n v="0"/>
    <n v="0"/>
    <n v="0"/>
    <n v="0"/>
    <n v="0"/>
  </r>
  <r>
    <s v="Express"/>
    <x v="35"/>
    <s v="84_LAWB"/>
    <b v="1"/>
    <n v="84"/>
    <n v="2843"/>
    <n v="99.99"/>
    <n v="30"/>
    <n v="0"/>
    <n v="0"/>
    <n v="0"/>
    <n v="1"/>
    <b v="0"/>
    <m/>
    <m/>
    <m/>
    <m/>
    <m/>
    <n v="288.67384615384617"/>
    <n v="0"/>
    <n v="0"/>
    <n v="0"/>
    <n v="0"/>
    <n v="0"/>
  </r>
  <r>
    <s v="Express"/>
    <x v="35"/>
    <s v="84_NLWB"/>
    <b v="1"/>
    <n v="84"/>
    <n v="2322"/>
    <n v="12"/>
    <n v="10"/>
    <n v="10"/>
    <n v="10"/>
    <n v="10"/>
    <n v="1"/>
    <b v="0"/>
    <m/>
    <m/>
    <m/>
    <m/>
    <m/>
    <n v="235.77230769230769"/>
    <n v="0"/>
    <n v="0"/>
    <n v="0"/>
    <n v="0"/>
    <n v="0"/>
  </r>
  <r>
    <s v="Express"/>
    <x v="35"/>
    <s v="84_OXWB"/>
    <b v="1"/>
    <n v="84"/>
    <n v="2291"/>
    <n v="99.99"/>
    <n v="30"/>
    <n v="0"/>
    <n v="0"/>
    <n v="0"/>
    <n v="1"/>
    <b v="0"/>
    <m/>
    <m/>
    <m/>
    <m/>
    <m/>
    <n v="232.6246153846154"/>
    <n v="0"/>
    <n v="0"/>
    <n v="0"/>
    <n v="0"/>
    <n v="0"/>
  </r>
  <r>
    <s v="Express"/>
    <x v="35"/>
    <s v="84_OXEB"/>
    <b v="1"/>
    <n v="84"/>
    <n v="2275"/>
    <n v="0"/>
    <n v="0"/>
    <n v="20"/>
    <n v="22"/>
    <n v="0"/>
    <n v="0"/>
    <b v="0"/>
    <m/>
    <m/>
    <m/>
    <m/>
    <m/>
    <n v="231.00000000000003"/>
    <n v="0"/>
    <n v="0"/>
    <n v="0"/>
    <n v="0"/>
    <n v="0"/>
  </r>
  <r>
    <s v="Express"/>
    <x v="35"/>
    <s v="84_PWB"/>
    <b v="1"/>
    <n v="84"/>
    <n v="1696"/>
    <n v="0"/>
    <n v="15"/>
    <n v="0"/>
    <n v="15"/>
    <n v="0"/>
    <n v="1"/>
    <b v="0"/>
    <m/>
    <m/>
    <m/>
    <m/>
    <m/>
    <n v="172.2092307692308"/>
    <n v="0"/>
    <n v="0"/>
    <n v="0"/>
    <n v="0"/>
    <n v="0"/>
  </r>
  <r>
    <s v="Express"/>
    <x v="35"/>
    <s v="84_PEB"/>
    <b v="1"/>
    <n v="84"/>
    <n v="1684"/>
    <n v="0"/>
    <n v="15"/>
    <n v="0"/>
    <n v="15"/>
    <n v="160"/>
    <n v="0"/>
    <b v="0"/>
    <m/>
    <m/>
    <m/>
    <m/>
    <m/>
    <n v="170.99076923076925"/>
    <n v="0"/>
    <n v="0"/>
    <n v="0"/>
    <n v="0"/>
    <n v="0"/>
  </r>
  <r>
    <s v="Express"/>
    <x v="35"/>
    <s v="84_SWB"/>
    <b v="1"/>
    <n v="84"/>
    <n v="3436"/>
    <n v="99.99"/>
    <n v="60"/>
    <n v="0"/>
    <n v="0"/>
    <n v="0"/>
    <n v="1"/>
    <b v="0"/>
    <m/>
    <m/>
    <m/>
    <m/>
    <m/>
    <n v="348.88615384615383"/>
    <n v="0"/>
    <n v="0"/>
    <n v="0"/>
    <n v="0"/>
    <n v="0"/>
  </r>
  <r>
    <s v="Express"/>
    <x v="35"/>
    <s v="84_SEB"/>
    <b v="1"/>
    <n v="84"/>
    <n v="3385"/>
    <n v="0"/>
    <n v="0"/>
    <n v="0"/>
    <n v="48"/>
    <n v="500"/>
    <n v="0"/>
    <b v="0"/>
    <m/>
    <m/>
    <m/>
    <m/>
    <m/>
    <n v="343.70769230769235"/>
    <n v="0"/>
    <n v="0"/>
    <n v="0"/>
    <n v="0"/>
    <n v="0"/>
  </r>
  <r>
    <s v="Express"/>
    <x v="35"/>
    <s v="84_SBWB"/>
    <b v="1"/>
    <n v="84"/>
    <n v="4414"/>
    <n v="99.99"/>
    <n v="30"/>
    <n v="0"/>
    <n v="0"/>
    <n v="0"/>
    <n v="1"/>
    <b v="0"/>
    <m/>
    <m/>
    <m/>
    <m/>
    <m/>
    <n v="448.19076923076926"/>
    <n v="0"/>
    <n v="0"/>
    <n v="0"/>
    <n v="0"/>
    <n v="0"/>
  </r>
  <r>
    <s v="Express"/>
    <x v="35"/>
    <s v="84_SBEB"/>
    <b v="1"/>
    <n v="84"/>
    <n v="4366"/>
    <n v="0"/>
    <n v="0"/>
    <n v="0"/>
    <n v="30"/>
    <n v="500"/>
    <n v="0"/>
    <b v="0"/>
    <m/>
    <m/>
    <m/>
    <m/>
    <m/>
    <n v="443.3169230769231"/>
    <n v="0"/>
    <n v="0"/>
    <n v="0"/>
    <n v="0"/>
    <n v="0"/>
  </r>
  <r>
    <s v="Express"/>
    <x v="35"/>
    <s v="84_VWB"/>
    <b v="1"/>
    <n v="84"/>
    <n v="2288"/>
    <n v="99.99"/>
    <n v="15"/>
    <n v="0"/>
    <n v="15"/>
    <n v="0"/>
    <n v="1"/>
    <b v="0"/>
    <m/>
    <m/>
    <m/>
    <m/>
    <m/>
    <n v="232.32"/>
    <n v="0"/>
    <n v="0"/>
    <n v="0"/>
    <n v="0"/>
    <n v="0"/>
  </r>
  <r>
    <s v="Express"/>
    <x v="35"/>
    <s v="84_VEB"/>
    <b v="1"/>
    <n v="84"/>
    <n v="2216"/>
    <n v="0"/>
    <n v="15"/>
    <n v="0"/>
    <n v="15"/>
    <n v="160"/>
    <n v="0"/>
    <b v="0"/>
    <m/>
    <m/>
    <m/>
    <m/>
    <m/>
    <n v="225.00923076923078"/>
    <n v="0"/>
    <n v="0"/>
    <n v="0"/>
    <n v="0"/>
    <n v="0"/>
  </r>
  <r>
    <s v="Express"/>
    <x v="35"/>
    <s v="84_ZEB"/>
    <b v="1"/>
    <n v="84"/>
    <n v="1795"/>
    <n v="0"/>
    <n v="0"/>
    <n v="0"/>
    <n v="120"/>
    <n v="0"/>
    <n v="1"/>
    <b v="0"/>
    <m/>
    <m/>
    <m/>
    <m/>
    <m/>
    <n v="182.26153846153846"/>
    <n v="0"/>
    <n v="0"/>
    <n v="0"/>
    <n v="0"/>
    <n v="0"/>
  </r>
  <r>
    <s v="Express"/>
    <x v="35"/>
    <s v="84_ZWB"/>
    <b v="1"/>
    <n v="84"/>
    <n v="1813"/>
    <n v="0"/>
    <n v="120"/>
    <n v="0"/>
    <n v="0"/>
    <n v="0"/>
    <n v="0"/>
    <b v="0"/>
    <m/>
    <m/>
    <m/>
    <m/>
    <m/>
    <n v="184.08923076923077"/>
    <n v="0"/>
    <n v="0"/>
    <n v="0"/>
    <n v="0"/>
    <n v="0"/>
  </r>
  <r>
    <s v="Express"/>
    <x v="35"/>
    <s v="84_EEB"/>
    <b v="1"/>
    <n v="84"/>
    <n v="1898"/>
    <n v="0"/>
    <n v="0"/>
    <n v="0"/>
    <n v="40"/>
    <n v="500"/>
    <n v="1"/>
    <b v="0"/>
    <m/>
    <m/>
    <m/>
    <m/>
    <m/>
    <n v="192.72000000000003"/>
    <n v="0"/>
    <n v="0"/>
    <n v="0"/>
    <n v="0"/>
    <n v="0"/>
  </r>
  <r>
    <s v="Express"/>
    <x v="35"/>
    <s v="84_EWB"/>
    <b v="1"/>
    <n v="84"/>
    <n v="1928"/>
    <n v="0"/>
    <n v="48"/>
    <n v="0"/>
    <n v="0"/>
    <n v="0"/>
    <n v="0"/>
    <b v="0"/>
    <m/>
    <m/>
    <m/>
    <m/>
    <m/>
    <n v="195.76615384615386"/>
    <n v="0"/>
    <n v="0"/>
    <n v="0"/>
    <n v="0"/>
    <n v="0"/>
  </r>
  <r>
    <s v="Express"/>
    <x v="35"/>
    <s v="84_GWB"/>
    <b v="1"/>
    <n v="84"/>
    <n v="2278"/>
    <n v="99.99"/>
    <n v="40"/>
    <n v="0"/>
    <n v="0"/>
    <n v="0"/>
    <n v="1"/>
    <b v="0"/>
    <m/>
    <m/>
    <m/>
    <m/>
    <m/>
    <n v="231.30461538461543"/>
    <n v="0"/>
    <n v="0"/>
    <n v="0"/>
    <n v="0"/>
    <n v="0"/>
  </r>
  <r>
    <s v="Express"/>
    <x v="35"/>
    <s v="84_GEB"/>
    <b v="1"/>
    <n v="84"/>
    <n v="2258"/>
    <n v="0"/>
    <n v="0"/>
    <n v="0"/>
    <n v="40"/>
    <n v="500"/>
    <n v="0"/>
    <b v="0"/>
    <m/>
    <m/>
    <m/>
    <m/>
    <m/>
    <n v="229.27384615384616"/>
    <n v="0"/>
    <n v="0"/>
    <n v="0"/>
    <n v="0"/>
    <n v="0"/>
  </r>
  <r>
    <s v="Express"/>
    <x v="35"/>
    <s v="84_MWB"/>
    <b v="1"/>
    <n v="84"/>
    <n v="2058"/>
    <n v="0"/>
    <n v="40"/>
    <n v="300"/>
    <n v="48"/>
    <n v="0"/>
    <n v="1"/>
    <b v="0"/>
    <m/>
    <m/>
    <m/>
    <m/>
    <m/>
    <n v="208.96615384615387"/>
    <n v="0"/>
    <n v="0"/>
    <n v="0"/>
    <n v="0"/>
    <n v="0"/>
  </r>
  <r>
    <s v="Express"/>
    <x v="35"/>
    <s v="84_NLEB"/>
    <b v="1"/>
    <n v="84"/>
    <n v="2175"/>
    <n v="12"/>
    <n v="10"/>
    <n v="10"/>
    <n v="10"/>
    <n v="10"/>
    <n v="1"/>
    <b v="0"/>
    <m/>
    <m/>
    <m/>
    <m/>
    <m/>
    <n v="220.84615384615387"/>
    <n v="0"/>
    <n v="0"/>
    <n v="0"/>
    <n v="0"/>
    <n v="0"/>
  </r>
  <r>
    <s v="Express"/>
    <x v="35"/>
    <s v="84_JWB"/>
    <b v="1"/>
    <n v="84"/>
    <n v="1684"/>
    <n v="100"/>
    <n v="15"/>
    <n v="0"/>
    <n v="15"/>
    <n v="0"/>
    <n v="1"/>
    <b v="0"/>
    <m/>
    <m/>
    <m/>
    <m/>
    <m/>
    <n v="170.99076923076925"/>
    <n v="0"/>
    <n v="0"/>
    <n v="0"/>
    <n v="0"/>
    <n v="0"/>
  </r>
  <r>
    <s v="Express"/>
    <x v="35"/>
    <s v="84_MEB"/>
    <b v="1"/>
    <n v="84"/>
    <n v="2082"/>
    <n v="0"/>
    <n v="48"/>
    <n v="300"/>
    <n v="40"/>
    <n v="0"/>
    <n v="1"/>
    <b v="0"/>
    <m/>
    <m/>
    <m/>
    <m/>
    <m/>
    <n v="211.40307692307692"/>
    <n v="0"/>
    <n v="0"/>
    <n v="0"/>
    <n v="0"/>
    <n v="0"/>
  </r>
  <r>
    <s v="Express"/>
    <x v="35"/>
    <s v="84_LAEB"/>
    <b v="1"/>
    <n v="84"/>
    <n v="2822"/>
    <n v="0"/>
    <n v="0"/>
    <n v="0"/>
    <n v="22"/>
    <n v="240"/>
    <n v="1"/>
    <b v="0"/>
    <m/>
    <m/>
    <m/>
    <m/>
    <m/>
    <n v="286.54153846153849"/>
    <n v="0"/>
    <n v="0"/>
    <n v="0"/>
    <n v="0"/>
    <n v="0"/>
  </r>
  <r>
    <s v="Express"/>
    <x v="35"/>
    <s v="84_BEB"/>
    <b v="1"/>
    <n v="84"/>
    <n v="1720"/>
    <n v="0"/>
    <n v="240"/>
    <n v="0"/>
    <n v="40"/>
    <n v="500"/>
    <n v="1"/>
    <b v="0"/>
    <m/>
    <m/>
    <m/>
    <m/>
    <m/>
    <n v="174.64615384615385"/>
    <n v="0"/>
    <n v="0"/>
    <n v="0"/>
    <n v="0"/>
    <n v="0"/>
  </r>
  <r>
    <s v="Express"/>
    <x v="35"/>
    <s v="84_NX4WB"/>
    <b v="1"/>
    <n v="84"/>
    <n v="3468"/>
    <n v="99.99"/>
    <n v="40"/>
    <n v="0"/>
    <n v="0"/>
    <n v="0"/>
    <n v="1"/>
    <b v="0"/>
    <m/>
    <m/>
    <m/>
    <m/>
    <m/>
    <n v="352.13538461538462"/>
    <n v="0"/>
    <n v="0"/>
    <n v="0"/>
    <n v="0"/>
    <n v="0"/>
  </r>
  <r>
    <s v="Express"/>
    <x v="35"/>
    <s v="84_NX4EB"/>
    <b v="1"/>
    <n v="84"/>
    <n v="3396"/>
    <n v="0"/>
    <n v="0"/>
    <n v="0"/>
    <n v="30"/>
    <n v="0"/>
    <n v="0"/>
    <b v="0"/>
    <m/>
    <m/>
    <m/>
    <m/>
    <m/>
    <n v="344.82461538461541"/>
    <n v="0"/>
    <n v="0"/>
    <n v="0"/>
    <n v="0"/>
    <n v="0"/>
  </r>
  <r>
    <s v="Express"/>
    <x v="35"/>
    <s v="84_OWB"/>
    <b v="1"/>
    <n v="84"/>
    <n v="2363"/>
    <n v="90"/>
    <n v="15"/>
    <n v="60"/>
    <n v="15"/>
    <n v="160"/>
    <n v="1"/>
    <b v="0"/>
    <m/>
    <m/>
    <m/>
    <m/>
    <m/>
    <n v="239.93538461538463"/>
    <n v="0"/>
    <n v="0"/>
    <n v="0"/>
    <n v="0"/>
    <n v="0"/>
  </r>
  <r>
    <s v="Express"/>
    <x v="35"/>
    <s v="84_OEB"/>
    <b v="1"/>
    <n v="84"/>
    <n v="2345"/>
    <n v="0"/>
    <n v="15"/>
    <n v="60"/>
    <n v="15"/>
    <n v="96"/>
    <n v="0"/>
    <b v="0"/>
    <m/>
    <m/>
    <m/>
    <m/>
    <m/>
    <n v="238.10769230769233"/>
    <n v="0"/>
    <n v="0"/>
    <n v="0"/>
    <n v="0"/>
    <n v="0"/>
  </r>
  <r>
    <s v="Express"/>
    <x v="35"/>
    <s v="84_JEB"/>
    <b v="1"/>
    <n v="84"/>
    <n v="1829"/>
    <n v="0"/>
    <n v="15"/>
    <n v="0"/>
    <n v="15"/>
    <n v="500"/>
    <n v="1"/>
    <b v="0"/>
    <m/>
    <m/>
    <m/>
    <m/>
    <m/>
    <n v="185.71384615384616"/>
    <n v="0"/>
    <n v="0"/>
    <n v="0"/>
    <n v="0"/>
    <n v="0"/>
  </r>
  <r>
    <s v="Express"/>
    <x v="35"/>
    <s v="84_800EB"/>
    <b v="1"/>
    <n v="84"/>
    <m/>
    <n v="60"/>
    <n v="0"/>
    <n v="0"/>
    <n v="0"/>
    <n v="160"/>
    <n v="1"/>
    <b v="0"/>
    <m/>
    <m/>
    <m/>
    <m/>
    <m/>
    <n v="0"/>
    <n v="0"/>
    <n v="0"/>
    <n v="0"/>
    <n v="0"/>
    <n v="0"/>
  </r>
  <r>
    <s v="Express"/>
    <x v="35"/>
    <s v="84_800WB"/>
    <b v="1"/>
    <n v="84"/>
    <m/>
    <n v="60"/>
    <n v="0"/>
    <n v="0"/>
    <n v="0"/>
    <n v="160"/>
    <n v="0"/>
    <b v="0"/>
    <m/>
    <m/>
    <m/>
    <m/>
    <m/>
    <n v="0"/>
    <n v="0"/>
    <n v="0"/>
    <n v="0"/>
    <n v="0"/>
    <n v="0"/>
  </r>
  <r>
    <s v="Express"/>
    <x v="35"/>
    <s v="84_NXC"/>
    <b v="1"/>
    <n v="84"/>
    <m/>
    <n v="0"/>
    <n v="0"/>
    <n v="0"/>
    <n v="0"/>
    <n v="500"/>
    <n v="1"/>
    <b v="0"/>
    <m/>
    <m/>
    <m/>
    <m/>
    <m/>
    <n v="0"/>
    <n v="0"/>
    <n v="0"/>
    <n v="0"/>
    <n v="0"/>
    <n v="0"/>
  </r>
  <r>
    <s v="Express"/>
    <x v="35"/>
    <s v="84_65WB"/>
    <b v="1"/>
    <n v="84"/>
    <n v="932"/>
    <n v="0"/>
    <n v="10"/>
    <n v="30"/>
    <n v="10"/>
    <n v="30"/>
    <n v="1"/>
    <b v="0"/>
    <m/>
    <m/>
    <m/>
    <m/>
    <m/>
    <n v="94.633846153846164"/>
    <n v="0"/>
    <n v="0"/>
    <n v="0"/>
    <n v="0"/>
    <n v="0"/>
  </r>
  <r>
    <s v="Express"/>
    <x v="35"/>
    <s v="84_65EB"/>
    <b v="1"/>
    <n v="84"/>
    <n v="942"/>
    <n v="0"/>
    <n v="10"/>
    <n v="30"/>
    <n v="10"/>
    <n v="30"/>
    <n v="0"/>
    <b v="0"/>
    <m/>
    <m/>
    <m/>
    <m/>
    <m/>
    <n v="95.649230769230769"/>
    <n v="0"/>
    <n v="0"/>
    <n v="0"/>
    <n v="0"/>
    <n v="0"/>
  </r>
  <r>
    <s v="Express"/>
    <x v="36"/>
    <s v="86_91X"/>
    <b v="1"/>
    <n v="86"/>
    <n v="407"/>
    <n v="0"/>
    <n v="48"/>
    <n v="0"/>
    <n v="48"/>
    <n v="0"/>
    <n v="1"/>
    <b v="0"/>
    <m/>
    <m/>
    <m/>
    <m/>
    <m/>
    <n v="41.326153846153851"/>
    <n v="0"/>
    <n v="0"/>
    <n v="0"/>
    <n v="0"/>
    <n v="0"/>
  </r>
  <r>
    <s v="Express"/>
    <x v="36"/>
    <s v="86_92XSB"/>
    <b v="1"/>
    <n v="86"/>
    <n v="2767"/>
    <n v="0"/>
    <n v="80"/>
    <n v="0"/>
    <n v="0"/>
    <n v="0"/>
    <n v="1"/>
    <b v="0"/>
    <m/>
    <m/>
    <m/>
    <m/>
    <m/>
    <n v="280.95692307692309"/>
    <n v="0"/>
    <n v="0"/>
    <n v="0"/>
    <n v="0"/>
    <n v="0"/>
  </r>
  <r>
    <s v="Express"/>
    <x v="36"/>
    <s v="86_93XWB"/>
    <b v="1"/>
    <n v="86"/>
    <n v="2089"/>
    <n v="60"/>
    <n v="80"/>
    <n v="0"/>
    <n v="0"/>
    <n v="0"/>
    <n v="1"/>
    <b v="0"/>
    <m/>
    <m/>
    <m/>
    <m/>
    <m/>
    <n v="212.11384615384617"/>
    <n v="0"/>
    <n v="0"/>
    <n v="0"/>
    <n v="0"/>
    <n v="0"/>
  </r>
  <r>
    <s v="Express"/>
    <x v="36"/>
    <s v="86_95XSB"/>
    <b v="1"/>
    <n v="86"/>
    <n v="1264"/>
    <n v="0"/>
    <n v="60"/>
    <n v="0"/>
    <n v="60"/>
    <n v="0"/>
    <n v="1"/>
    <b v="0"/>
    <m/>
    <m/>
    <m/>
    <m/>
    <m/>
    <n v="128.34461538461542"/>
    <n v="0"/>
    <n v="0"/>
    <n v="0"/>
    <n v="0"/>
    <n v="0"/>
  </r>
  <r>
    <s v="Express"/>
    <x v="36"/>
    <s v="86_95XNB"/>
    <b v="1"/>
    <n v="86"/>
    <n v="1200"/>
    <n v="0"/>
    <n v="80"/>
    <n v="0"/>
    <n v="48"/>
    <n v="0"/>
    <n v="0"/>
    <b v="0"/>
    <m/>
    <m/>
    <m/>
    <m/>
    <m/>
    <n v="121.84615384615387"/>
    <n v="0"/>
    <n v="0"/>
    <n v="0"/>
    <n v="0"/>
    <n v="0"/>
  </r>
  <r>
    <s v="Express"/>
    <x v="36"/>
    <s v="86_96XSB"/>
    <b v="1"/>
    <n v="86"/>
    <n v="1545"/>
    <n v="99.99"/>
    <n v="20"/>
    <n v="300"/>
    <n v="20"/>
    <n v="0"/>
    <n v="1"/>
    <b v="0"/>
    <m/>
    <m/>
    <m/>
    <m/>
    <m/>
    <n v="156.87692307692308"/>
    <n v="0"/>
    <n v="0"/>
    <n v="0"/>
    <n v="0"/>
    <n v="0"/>
  </r>
  <r>
    <s v="Express"/>
    <x v="36"/>
    <s v="86_96XNB"/>
    <b v="1"/>
    <n v="86"/>
    <n v="1506"/>
    <n v="0"/>
    <n v="20"/>
    <n v="150"/>
    <n v="20"/>
    <n v="500"/>
    <n v="0"/>
    <b v="0"/>
    <m/>
    <m/>
    <m/>
    <m/>
    <m/>
    <n v="152.9169230769231"/>
    <n v="0"/>
    <n v="0"/>
    <n v="0"/>
    <n v="0"/>
    <n v="0"/>
  </r>
  <r>
    <s v="Express"/>
    <x v="36"/>
    <s v="86_97XSB"/>
    <b v="1"/>
    <n v="86"/>
    <n v="927"/>
    <n v="0"/>
    <n v="40"/>
    <n v="0"/>
    <n v="60"/>
    <n v="0"/>
    <n v="1"/>
    <b v="0"/>
    <m/>
    <m/>
    <m/>
    <m/>
    <m/>
    <n v="94.126153846153855"/>
    <n v="0"/>
    <n v="0"/>
    <n v="0"/>
    <n v="0"/>
    <n v="0"/>
  </r>
  <r>
    <s v="Express"/>
    <x v="36"/>
    <s v="86_97XNB"/>
    <b v="1"/>
    <n v="86"/>
    <n v="865"/>
    <n v="0"/>
    <n v="40"/>
    <n v="0"/>
    <n v="60"/>
    <n v="0"/>
    <n v="0"/>
    <b v="0"/>
    <m/>
    <m/>
    <m/>
    <m/>
    <m/>
    <n v="87.830769230769235"/>
    <n v="0"/>
    <n v="0"/>
    <n v="0"/>
    <n v="0"/>
    <n v="0"/>
  </r>
  <r>
    <s v="Express"/>
    <x v="36"/>
    <s v="86_98XSB"/>
    <b v="0"/>
    <n v="86"/>
    <n v="2518"/>
    <n v="100"/>
    <n v="48"/>
    <n v="45"/>
    <n v="48"/>
    <n v="0"/>
    <n v="1"/>
    <b v="0"/>
    <m/>
    <m/>
    <m/>
    <m/>
    <m/>
    <n v="127.83692307692307"/>
    <n v="0"/>
    <n v="0"/>
    <n v="0"/>
    <n v="0"/>
    <n v="0"/>
  </r>
  <r>
    <s v="Express"/>
    <x v="36"/>
    <s v="86_98XNB"/>
    <b v="0"/>
    <n v="86"/>
    <n v="2592"/>
    <n v="0"/>
    <n v="48"/>
    <n v="45"/>
    <n v="48"/>
    <n v="500"/>
    <n v="0"/>
    <b v="0"/>
    <m/>
    <m/>
    <m/>
    <m/>
    <m/>
    <n v="131.59384615384619"/>
    <n v="0"/>
    <n v="0"/>
    <n v="0"/>
    <n v="0"/>
    <n v="0"/>
  </r>
  <r>
    <s v="Express"/>
    <x v="36"/>
    <s v="86_93XEB"/>
    <b v="1"/>
    <n v="86"/>
    <n v="2087"/>
    <n v="0"/>
    <n v="0"/>
    <n v="0"/>
    <n v="40"/>
    <n v="0"/>
    <n v="1"/>
    <b v="0"/>
    <m/>
    <m/>
    <m/>
    <m/>
    <m/>
    <n v="211.91076923076926"/>
    <n v="0"/>
    <n v="0"/>
    <n v="0"/>
    <n v="0"/>
    <n v="0"/>
  </r>
  <r>
    <s v="Express"/>
    <x v="36"/>
    <s v="86_92XASB"/>
    <b v="1"/>
    <n v="86"/>
    <n v="1226"/>
    <n v="0"/>
    <n v="0"/>
    <n v="0"/>
    <n v="80"/>
    <n v="0"/>
    <n v="1"/>
    <b v="0"/>
    <m/>
    <m/>
    <m/>
    <m/>
    <m/>
    <n v="124.48615384615384"/>
    <n v="0"/>
    <n v="0"/>
    <n v="0"/>
    <n v="0"/>
    <n v="0"/>
  </r>
  <r>
    <s v="Express"/>
    <x v="36"/>
    <s v="86_92XANB"/>
    <b v="1"/>
    <n v="86"/>
    <n v="1177"/>
    <n v="0"/>
    <n v="80"/>
    <n v="0"/>
    <n v="0"/>
    <n v="0"/>
    <n v="0"/>
    <b v="0"/>
    <m/>
    <m/>
    <m/>
    <m/>
    <m/>
    <n v="119.51076923076924"/>
    <n v="0"/>
    <n v="0"/>
    <n v="0"/>
    <n v="0"/>
    <n v="0"/>
  </r>
  <r>
    <s v="Express"/>
    <x v="36"/>
    <s v="86_92XNB"/>
    <b v="1"/>
    <n v="86"/>
    <n v="2654"/>
    <n v="0"/>
    <n v="0"/>
    <n v="0"/>
    <n v="80"/>
    <n v="0"/>
    <n v="1"/>
    <b v="0"/>
    <m/>
    <m/>
    <m/>
    <m/>
    <m/>
    <n v="269.48307692307696"/>
    <n v="0"/>
    <n v="0"/>
    <n v="0"/>
    <n v="0"/>
    <n v="0"/>
  </r>
  <r>
    <s v="Express"/>
    <x v="36"/>
    <s v="86_CCSJMARNB"/>
    <b v="1"/>
    <n v="86"/>
    <n v="6515"/>
    <n v="0"/>
    <n v="20"/>
    <n v="60"/>
    <n v="20"/>
    <n v="0"/>
    <n v="1"/>
    <b v="0"/>
    <m/>
    <m/>
    <m/>
    <m/>
    <m/>
    <n v="661.52307692307704"/>
    <n v="0"/>
    <n v="0"/>
    <n v="0"/>
    <n v="0"/>
    <n v="0"/>
  </r>
  <r>
    <s v="Express"/>
    <x v="36"/>
    <s v="86_CCSJMARSB"/>
    <b v="1"/>
    <n v="86"/>
    <n v="6656"/>
    <n v="0"/>
    <n v="20"/>
    <n v="60"/>
    <n v="20"/>
    <n v="0"/>
    <n v="0"/>
    <b v="0"/>
    <m/>
    <m/>
    <m/>
    <m/>
    <m/>
    <n v="675.84"/>
    <n v="0"/>
    <n v="0"/>
    <n v="0"/>
    <n v="0"/>
    <n v="0"/>
  </r>
  <r>
    <s v="Express"/>
    <x v="37"/>
    <s v="87_GG4NB"/>
    <b v="1"/>
    <n v="87"/>
    <n v="1936"/>
    <n v="0"/>
    <n v="80"/>
    <n v="50"/>
    <n v="21"/>
    <n v="0"/>
    <n v="1"/>
    <b v="0"/>
    <m/>
    <m/>
    <m/>
    <m/>
    <m/>
    <n v="196.57846153846154"/>
    <n v="0"/>
    <n v="0"/>
    <n v="0"/>
    <n v="0"/>
    <n v="0"/>
  </r>
  <r>
    <s v="Express"/>
    <x v="37"/>
    <s v="87_GG8SB"/>
    <b v="1"/>
    <n v="87"/>
    <n v="1989"/>
    <n v="0"/>
    <n v="120"/>
    <n v="0"/>
    <n v="0"/>
    <n v="0"/>
    <n v="1"/>
    <b v="0"/>
    <m/>
    <m/>
    <m/>
    <m/>
    <m/>
    <n v="201.96"/>
    <n v="0"/>
    <n v="0"/>
    <n v="0"/>
    <n v="0"/>
    <n v="0"/>
  </r>
  <r>
    <s v="Express"/>
    <x v="37"/>
    <s v="87_GG8NB"/>
    <b v="1"/>
    <n v="87"/>
    <n v="1945"/>
    <n v="0"/>
    <n v="0"/>
    <n v="0"/>
    <n v="240"/>
    <n v="0"/>
    <n v="0"/>
    <b v="0"/>
    <m/>
    <m/>
    <m/>
    <m/>
    <m/>
    <n v="197.49230769230769"/>
    <n v="0"/>
    <n v="0"/>
    <n v="0"/>
    <n v="0"/>
    <n v="0"/>
  </r>
  <r>
    <s v="Express"/>
    <x v="37"/>
    <s v="87_GG18SB"/>
    <b v="1"/>
    <n v="87"/>
    <n v="2057"/>
    <n v="0"/>
    <n v="21"/>
    <n v="0"/>
    <n v="0"/>
    <n v="0"/>
    <n v="1"/>
    <b v="0"/>
    <m/>
    <m/>
    <m/>
    <m/>
    <m/>
    <n v="208.8646153846154"/>
    <n v="0"/>
    <n v="0"/>
    <n v="0"/>
    <n v="0"/>
    <n v="0"/>
  </r>
  <r>
    <s v="Express"/>
    <x v="37"/>
    <s v="87_GG18NB"/>
    <b v="1"/>
    <n v="87"/>
    <n v="2067"/>
    <n v="0"/>
    <n v="0"/>
    <n v="0"/>
    <n v="24"/>
    <n v="500"/>
    <n v="0"/>
    <b v="0"/>
    <m/>
    <m/>
    <m/>
    <m/>
    <m/>
    <n v="209.88000000000005"/>
    <n v="0"/>
    <n v="0"/>
    <n v="0"/>
    <n v="0"/>
    <n v="0"/>
  </r>
  <r>
    <s v="Express"/>
    <x v="37"/>
    <s v="87_GG38SB"/>
    <b v="1"/>
    <n v="87"/>
    <n v="2781"/>
    <n v="0"/>
    <n v="80"/>
    <n v="0"/>
    <n v="0"/>
    <n v="0"/>
    <n v="1"/>
    <b v="0"/>
    <m/>
    <m/>
    <m/>
    <m/>
    <m/>
    <n v="282.37846153846158"/>
    <n v="0"/>
    <n v="0"/>
    <n v="0"/>
    <n v="0"/>
    <n v="0"/>
  </r>
  <r>
    <s v="Express"/>
    <x v="37"/>
    <s v="87_GG38NB"/>
    <b v="1"/>
    <n v="87"/>
    <n v="2799"/>
    <n v="0"/>
    <n v="0"/>
    <n v="0"/>
    <n v="80"/>
    <n v="0"/>
    <n v="0"/>
    <b v="0"/>
    <m/>
    <m/>
    <m/>
    <m/>
    <m/>
    <n v="284.20615384615388"/>
    <n v="0"/>
    <n v="0"/>
    <n v="0"/>
    <n v="0"/>
    <n v="0"/>
  </r>
  <r>
    <s v="Express"/>
    <x v="37"/>
    <s v="87_GG44SB"/>
    <b v="1"/>
    <n v="87"/>
    <n v="2898"/>
    <n v="0"/>
    <n v="120"/>
    <n v="0"/>
    <n v="0"/>
    <n v="0"/>
    <n v="1"/>
    <b v="0"/>
    <m/>
    <m/>
    <m/>
    <m/>
    <m/>
    <n v="294.25846153846157"/>
    <n v="0"/>
    <n v="0"/>
    <n v="0"/>
    <n v="0"/>
    <n v="0"/>
  </r>
  <r>
    <s v="Express"/>
    <x v="37"/>
    <s v="87_GG44NB"/>
    <b v="1"/>
    <n v="87"/>
    <n v="2923"/>
    <n v="0"/>
    <n v="0"/>
    <n v="0"/>
    <n v="120"/>
    <n v="0"/>
    <n v="0"/>
    <b v="0"/>
    <m/>
    <m/>
    <m/>
    <m/>
    <m/>
    <n v="296.79692307692312"/>
    <n v="0"/>
    <n v="0"/>
    <n v="0"/>
    <n v="0"/>
    <n v="0"/>
  </r>
  <r>
    <s v="Express"/>
    <x v="37"/>
    <s v="87_GG56SB"/>
    <b v="1"/>
    <n v="87"/>
    <n v="3676"/>
    <n v="60"/>
    <n v="34"/>
    <n v="0"/>
    <n v="0"/>
    <n v="0"/>
    <n v="1"/>
    <b v="0"/>
    <m/>
    <m/>
    <m/>
    <m/>
    <m/>
    <n v="373.25538461538463"/>
    <n v="0"/>
    <n v="0"/>
    <n v="0"/>
    <n v="0"/>
    <n v="0"/>
  </r>
  <r>
    <s v="Express"/>
    <x v="37"/>
    <s v="87_GG56NB"/>
    <b v="1"/>
    <n v="87"/>
    <n v="3708"/>
    <n v="0"/>
    <n v="0"/>
    <n v="0"/>
    <n v="30"/>
    <n v="0"/>
    <n v="0"/>
    <b v="0"/>
    <m/>
    <m/>
    <m/>
    <m/>
    <m/>
    <n v="376.50461538461542"/>
    <n v="0"/>
    <n v="0"/>
    <n v="0"/>
    <n v="0"/>
    <n v="0"/>
  </r>
  <r>
    <s v="Express"/>
    <x v="37"/>
    <s v="87_GG72SB"/>
    <b v="1"/>
    <n v="87"/>
    <n v="7286"/>
    <n v="0"/>
    <n v="20"/>
    <n v="0"/>
    <n v="30"/>
    <n v="0"/>
    <n v="1"/>
    <b v="0"/>
    <m/>
    <m/>
    <m/>
    <m/>
    <m/>
    <n v="739.80923076923079"/>
    <n v="0"/>
    <n v="0"/>
    <n v="0"/>
    <n v="0"/>
    <n v="0"/>
  </r>
  <r>
    <s v="Express"/>
    <x v="37"/>
    <s v="87_GG76SB"/>
    <b v="1"/>
    <n v="87"/>
    <n v="4792"/>
    <n v="90"/>
    <n v="120"/>
    <n v="0"/>
    <n v="0"/>
    <n v="0"/>
    <n v="1"/>
    <b v="0"/>
    <m/>
    <m/>
    <m/>
    <m/>
    <m/>
    <n v="486.57230769230767"/>
    <n v="0"/>
    <n v="0"/>
    <n v="0"/>
    <n v="0"/>
    <n v="0"/>
  </r>
  <r>
    <s v="Express"/>
    <x v="37"/>
    <s v="87_GG76NB"/>
    <b v="1"/>
    <n v="87"/>
    <n v="4834"/>
    <n v="0"/>
    <n v="0"/>
    <n v="0"/>
    <n v="48"/>
    <n v="0"/>
    <n v="0"/>
    <b v="0"/>
    <m/>
    <m/>
    <m/>
    <m/>
    <m/>
    <n v="490.8369230769232"/>
    <n v="0"/>
    <n v="0"/>
    <n v="0"/>
    <n v="0"/>
    <n v="0"/>
  </r>
  <r>
    <s v="Express"/>
    <x v="37"/>
    <s v="87_GG2SB"/>
    <b v="1"/>
    <n v="87"/>
    <n v="1397"/>
    <n v="0"/>
    <n v="30"/>
    <n v="0"/>
    <n v="0"/>
    <n v="0"/>
    <n v="1"/>
    <b v="0"/>
    <m/>
    <m/>
    <m/>
    <m/>
    <m/>
    <n v="141.84923076923079"/>
    <n v="0"/>
    <n v="0"/>
    <n v="0"/>
    <n v="0"/>
    <n v="0"/>
  </r>
  <r>
    <s v="Express"/>
    <x v="37"/>
    <s v="87_GG2NB"/>
    <b v="1"/>
    <n v="87"/>
    <n v="1371"/>
    <n v="0"/>
    <n v="0"/>
    <n v="0"/>
    <n v="30"/>
    <n v="0"/>
    <n v="0"/>
    <b v="0"/>
    <m/>
    <m/>
    <m/>
    <m/>
    <m/>
    <n v="139.2092307692308"/>
    <n v="0"/>
    <n v="0"/>
    <n v="0"/>
    <n v="0"/>
    <n v="0"/>
  </r>
  <r>
    <s v="Express"/>
    <x v="37"/>
    <s v="87_GG27SB"/>
    <b v="1"/>
    <n v="87"/>
    <n v="2347"/>
    <n v="0"/>
    <n v="24"/>
    <n v="0"/>
    <n v="0"/>
    <n v="0"/>
    <n v="1"/>
    <b v="0"/>
    <m/>
    <m/>
    <m/>
    <m/>
    <m/>
    <n v="238.31076923076924"/>
    <n v="0"/>
    <n v="0"/>
    <n v="0"/>
    <n v="0"/>
    <n v="0"/>
  </r>
  <r>
    <s v="Express"/>
    <x v="37"/>
    <s v="87_GG58SB"/>
    <b v="1"/>
    <n v="87"/>
    <n v="3256"/>
    <n v="0"/>
    <n v="60"/>
    <n v="0"/>
    <n v="0"/>
    <n v="0"/>
    <n v="1"/>
    <b v="0"/>
    <m/>
    <m/>
    <m/>
    <m/>
    <m/>
    <n v="330.60923076923081"/>
    <n v="0"/>
    <n v="0"/>
    <n v="0"/>
    <n v="0"/>
    <n v="0"/>
  </r>
  <r>
    <s v="Express"/>
    <x v="37"/>
    <s v="87_GG58NB"/>
    <b v="1"/>
    <n v="87"/>
    <n v="3235"/>
    <n v="0"/>
    <n v="0"/>
    <n v="0"/>
    <n v="60"/>
    <n v="0"/>
    <n v="0"/>
    <b v="0"/>
    <m/>
    <m/>
    <m/>
    <m/>
    <m/>
    <n v="328.47692307692313"/>
    <n v="0"/>
    <n v="0"/>
    <n v="0"/>
    <n v="0"/>
    <n v="0"/>
  </r>
  <r>
    <s v="Express"/>
    <x v="37"/>
    <s v="87_GG72XSB"/>
    <b v="1"/>
    <n v="87"/>
    <n v="6542"/>
    <n v="30"/>
    <n v="80"/>
    <n v="0"/>
    <n v="0"/>
    <n v="0"/>
    <n v="1"/>
    <b v="0"/>
    <m/>
    <m/>
    <m/>
    <m/>
    <m/>
    <n v="664.26461538461535"/>
    <n v="0"/>
    <n v="0"/>
    <n v="0"/>
    <n v="0"/>
    <n v="0"/>
  </r>
  <r>
    <s v="Express"/>
    <x v="37"/>
    <s v="87_GG70NB"/>
    <b v="1"/>
    <n v="87"/>
    <n v="3394"/>
    <n v="90"/>
    <n v="60"/>
    <n v="60"/>
    <n v="60"/>
    <n v="96"/>
    <n v="1"/>
    <b v="0"/>
    <m/>
    <m/>
    <m/>
    <m/>
    <m/>
    <n v="344.62153846153848"/>
    <n v="0"/>
    <n v="0"/>
    <n v="0"/>
    <n v="0"/>
    <n v="0"/>
  </r>
  <r>
    <s v="Express"/>
    <x v="37"/>
    <s v="87_GG54NB"/>
    <b v="1"/>
    <n v="87"/>
    <n v="3690"/>
    <n v="0"/>
    <n v="0"/>
    <n v="0"/>
    <n v="24"/>
    <n v="0"/>
    <n v="1"/>
    <b v="0"/>
    <m/>
    <m/>
    <m/>
    <m/>
    <m/>
    <n v="374.67692307692312"/>
    <n v="0"/>
    <n v="0"/>
    <n v="0"/>
    <n v="0"/>
    <n v="0"/>
  </r>
  <r>
    <s v="Express"/>
    <x v="37"/>
    <s v="87_GG74SB"/>
    <b v="1"/>
    <n v="87"/>
    <n v="6478"/>
    <n v="60"/>
    <n v="120"/>
    <n v="0"/>
    <n v="0"/>
    <n v="0"/>
    <n v="1"/>
    <b v="0"/>
    <m/>
    <m/>
    <m/>
    <m/>
    <m/>
    <n v="657.766153846154"/>
    <n v="0"/>
    <n v="0"/>
    <n v="0"/>
    <n v="0"/>
    <n v="0"/>
  </r>
  <r>
    <s v="Express"/>
    <x v="37"/>
    <s v="87_GG74NB"/>
    <b v="1"/>
    <n v="87"/>
    <n v="6472"/>
    <n v="0"/>
    <n v="0"/>
    <n v="0"/>
    <n v="48"/>
    <n v="0"/>
    <n v="0"/>
    <b v="0"/>
    <m/>
    <m/>
    <m/>
    <m/>
    <m/>
    <n v="657.15692307692314"/>
    <n v="0"/>
    <n v="0"/>
    <n v="0"/>
    <n v="0"/>
    <n v="0"/>
  </r>
  <r>
    <s v="Express"/>
    <x v="37"/>
    <s v="87_GG70SB"/>
    <b v="1"/>
    <n v="87"/>
    <n v="3291"/>
    <n v="90"/>
    <n v="60"/>
    <n v="60"/>
    <n v="60"/>
    <n v="120"/>
    <n v="1"/>
    <b v="0"/>
    <m/>
    <m/>
    <m/>
    <m/>
    <m/>
    <n v="334.16307692307691"/>
    <n v="0"/>
    <n v="0"/>
    <n v="0"/>
    <n v="0"/>
    <n v="0"/>
  </r>
  <r>
    <s v="Express"/>
    <x v="37"/>
    <s v="87_GG101NB"/>
    <b v="1"/>
    <n v="87"/>
    <n v="6683"/>
    <n v="100"/>
    <n v="34"/>
    <n v="27"/>
    <n v="20"/>
    <n v="80"/>
    <n v="1"/>
    <b v="0"/>
    <m/>
    <m/>
    <m/>
    <m/>
    <m/>
    <n v="678.58153846153857"/>
    <n v="0"/>
    <n v="0"/>
    <n v="0"/>
    <n v="0"/>
    <n v="0"/>
  </r>
  <r>
    <s v="Express"/>
    <x v="37"/>
    <s v="87_GG101SB"/>
    <b v="1"/>
    <n v="87"/>
    <n v="6633"/>
    <n v="45"/>
    <n v="26"/>
    <n v="27"/>
    <n v="30"/>
    <n v="160"/>
    <n v="0"/>
    <b v="0"/>
    <m/>
    <m/>
    <m/>
    <m/>
    <m/>
    <n v="673.50461538461548"/>
    <n v="0"/>
    <n v="0"/>
    <n v="0"/>
    <n v="0"/>
    <n v="0"/>
  </r>
  <r>
    <s v="Express"/>
    <x v="37"/>
    <s v="87_GG92NB"/>
    <b v="1"/>
    <n v="87"/>
    <n v="1526"/>
    <n v="0"/>
    <n v="48"/>
    <n v="300"/>
    <n v="80"/>
    <n v="0"/>
    <n v="1"/>
    <b v="0"/>
    <m/>
    <m/>
    <m/>
    <m/>
    <m/>
    <n v="154.94769230769234"/>
    <n v="0"/>
    <n v="0"/>
    <n v="0"/>
    <n v="0"/>
    <n v="0"/>
  </r>
  <r>
    <s v="Express"/>
    <x v="37"/>
    <s v="87_GG92SB"/>
    <b v="1"/>
    <n v="87"/>
    <n v="1493"/>
    <n v="0"/>
    <n v="80"/>
    <n v="300"/>
    <n v="60"/>
    <n v="0"/>
    <n v="0"/>
    <b v="0"/>
    <m/>
    <m/>
    <m/>
    <m/>
    <m/>
    <n v="151.5969230769231"/>
    <n v="0"/>
    <n v="0"/>
    <n v="0"/>
    <n v="0"/>
    <n v="0"/>
  </r>
  <r>
    <s v="Express"/>
    <x v="37"/>
    <s v="87_GG24NBB"/>
    <b v="1"/>
    <n v="87"/>
    <n v="2393"/>
    <n v="0"/>
    <n v="0"/>
    <n v="0"/>
    <n v="300"/>
    <n v="0"/>
    <n v="1"/>
    <b v="0"/>
    <m/>
    <m/>
    <m/>
    <m/>
    <m/>
    <n v="242.98153846153843"/>
    <n v="0"/>
    <n v="0"/>
    <n v="0"/>
    <n v="0"/>
    <n v="0"/>
  </r>
  <r>
    <s v="Express"/>
    <x v="37"/>
    <s v="87_GG27SBA"/>
    <b v="1"/>
    <n v="87"/>
    <n v="2112"/>
    <n v="180"/>
    <n v="240"/>
    <n v="60"/>
    <n v="80"/>
    <n v="0"/>
    <n v="1"/>
    <b v="0"/>
    <m/>
    <m/>
    <m/>
    <m/>
    <m/>
    <n v="214.44923076923078"/>
    <n v="0"/>
    <n v="0"/>
    <n v="0"/>
    <n v="0"/>
    <n v="0"/>
  </r>
  <r>
    <s v="Express"/>
    <x v="37"/>
    <s v="87_GG27NB"/>
    <b v="1"/>
    <n v="87"/>
    <n v="2350"/>
    <n v="0"/>
    <n v="0"/>
    <n v="0"/>
    <n v="24"/>
    <n v="0"/>
    <n v="1"/>
    <b v="0"/>
    <m/>
    <m/>
    <m/>
    <m/>
    <m/>
    <n v="238.61538461538461"/>
    <n v="0"/>
    <n v="0"/>
    <n v="0"/>
    <n v="0"/>
    <n v="0"/>
  </r>
  <r>
    <s v="Express"/>
    <x v="37"/>
    <s v="87_GG72NB"/>
    <b v="1"/>
    <n v="87"/>
    <n v="7045"/>
    <n v="0"/>
    <n v="34"/>
    <n v="0"/>
    <n v="20"/>
    <n v="0"/>
    <n v="1"/>
    <b v="0"/>
    <m/>
    <m/>
    <m/>
    <m/>
    <m/>
    <n v="715.33846153846162"/>
    <n v="0"/>
    <n v="0"/>
    <n v="0"/>
    <n v="0"/>
    <n v="0"/>
  </r>
  <r>
    <s v="Express"/>
    <x v="37"/>
    <s v="87_GG72XNB"/>
    <b v="1"/>
    <n v="87"/>
    <n v="6526"/>
    <n v="0"/>
    <n v="0"/>
    <n v="150"/>
    <n v="34"/>
    <n v="0"/>
    <n v="1"/>
    <b v="0"/>
    <m/>
    <m/>
    <m/>
    <m/>
    <m/>
    <n v="662.6400000000001"/>
    <n v="0"/>
    <n v="0"/>
    <n v="0"/>
    <n v="0"/>
    <n v="0"/>
  </r>
  <r>
    <s v="Express"/>
    <x v="37"/>
    <s v="87_GG27NBA"/>
    <b v="1"/>
    <n v="87"/>
    <n v="2062"/>
    <n v="0"/>
    <n v="80"/>
    <n v="60"/>
    <n v="0"/>
    <n v="0"/>
    <n v="1"/>
    <b v="0"/>
    <m/>
    <m/>
    <m/>
    <m/>
    <m/>
    <n v="209.37230769230771"/>
    <n v="0"/>
    <n v="0"/>
    <n v="0"/>
    <n v="0"/>
    <n v="0"/>
  </r>
  <r>
    <s v="Express"/>
    <x v="37"/>
    <s v="87_GG101XSB"/>
    <b v="1"/>
    <n v="87"/>
    <n v="6425"/>
    <n v="0"/>
    <n v="120"/>
    <n v="0"/>
    <n v="0"/>
    <n v="0"/>
    <n v="1"/>
    <b v="0"/>
    <m/>
    <m/>
    <m/>
    <m/>
    <m/>
    <n v="652.38461538461547"/>
    <n v="0"/>
    <n v="0"/>
    <n v="0"/>
    <n v="0"/>
    <n v="0"/>
  </r>
  <r>
    <s v="Express"/>
    <x v="37"/>
    <s v="87_GG101XNB"/>
    <b v="1"/>
    <n v="87"/>
    <n v="6482"/>
    <n v="0"/>
    <n v="0"/>
    <n v="0"/>
    <n v="120"/>
    <n v="0"/>
    <n v="0"/>
    <b v="0"/>
    <m/>
    <m/>
    <m/>
    <m/>
    <m/>
    <n v="658.17230769230764"/>
    <n v="0"/>
    <n v="0"/>
    <n v="0"/>
    <n v="0"/>
    <n v="0"/>
  </r>
  <r>
    <s v="Express"/>
    <x v="37"/>
    <s v="87_GG101SBS"/>
    <b v="1"/>
    <n v="87"/>
    <m/>
    <n v="90"/>
    <n v="0"/>
    <n v="0"/>
    <n v="0"/>
    <n v="0"/>
    <n v="1"/>
    <b v="0"/>
    <m/>
    <m/>
    <m/>
    <m/>
    <m/>
    <n v="0"/>
    <n v="0"/>
    <n v="0"/>
    <n v="0"/>
    <n v="0"/>
    <n v="0"/>
  </r>
  <r>
    <s v="Express"/>
    <x v="37"/>
    <s v="87_GG101NBS"/>
    <b v="1"/>
    <n v="87"/>
    <n v="2041"/>
    <n v="0"/>
    <n v="0"/>
    <n v="0"/>
    <n v="240"/>
    <n v="240"/>
    <n v="1"/>
    <b v="0"/>
    <m/>
    <m/>
    <m/>
    <m/>
    <m/>
    <n v="207.24"/>
    <n v="0"/>
    <n v="0"/>
    <n v="0"/>
    <n v="0"/>
    <n v="0"/>
  </r>
  <r>
    <s v="Express"/>
    <x v="37"/>
    <s v="87_GG4SBA"/>
    <b v="1"/>
    <n v="87"/>
    <n v="1868"/>
    <n v="0"/>
    <n v="240"/>
    <n v="60"/>
    <n v="60"/>
    <n v="0"/>
    <n v="1"/>
    <b v="0"/>
    <m/>
    <m/>
    <m/>
    <m/>
    <m/>
    <n v="189.67384615384617"/>
    <n v="0"/>
    <n v="0"/>
    <n v="0"/>
    <n v="0"/>
    <n v="0"/>
  </r>
  <r>
    <s v="Express"/>
    <x v="37"/>
    <s v="87_GG4SB"/>
    <b v="1"/>
    <n v="87"/>
    <n v="1951"/>
    <n v="90"/>
    <n v="30"/>
    <n v="0"/>
    <n v="0"/>
    <n v="0"/>
    <n v="1"/>
    <b v="0"/>
    <m/>
    <m/>
    <m/>
    <m/>
    <m/>
    <n v="198.1015384615385"/>
    <n v="0"/>
    <n v="0"/>
    <n v="0"/>
    <n v="0"/>
    <n v="0"/>
  </r>
  <r>
    <s v="Express"/>
    <x v="37"/>
    <s v="87_GG4SBB"/>
    <b v="1"/>
    <n v="87"/>
    <m/>
    <n v="180"/>
    <n v="0"/>
    <n v="0"/>
    <n v="0"/>
    <n v="0"/>
    <n v="1"/>
    <b v="0"/>
    <m/>
    <m/>
    <m/>
    <m/>
    <m/>
    <n v="0"/>
    <n v="0"/>
    <n v="0"/>
    <n v="0"/>
    <n v="0"/>
    <n v="0"/>
  </r>
  <r>
    <s v="Express"/>
    <x v="37"/>
    <s v="87_GG4NBA"/>
    <b v="1"/>
    <n v="87"/>
    <n v="1936"/>
    <n v="0"/>
    <n v="0"/>
    <n v="0"/>
    <n v="15"/>
    <n v="160"/>
    <n v="1"/>
    <b v="0"/>
    <m/>
    <m/>
    <m/>
    <m/>
    <m/>
    <n v="196.57846153846154"/>
    <n v="0"/>
    <n v="0"/>
    <n v="0"/>
    <n v="0"/>
    <n v="0"/>
  </r>
  <r>
    <s v="Express"/>
    <x v="37"/>
    <s v="87_GG4NBB"/>
    <b v="1"/>
    <n v="87"/>
    <n v="1853"/>
    <n v="0"/>
    <n v="0"/>
    <n v="300"/>
    <n v="0"/>
    <n v="0"/>
    <n v="0"/>
    <b v="0"/>
    <m/>
    <m/>
    <m/>
    <m/>
    <m/>
    <n v="188.15076923076927"/>
    <n v="0"/>
    <n v="0"/>
    <n v="0"/>
    <n v="0"/>
    <n v="0"/>
  </r>
  <r>
    <s v="Express"/>
    <x v="37"/>
    <s v="87_GG24SB"/>
    <b v="1"/>
    <n v="87"/>
    <m/>
    <n v="100"/>
    <n v="0"/>
    <n v="0"/>
    <n v="0"/>
    <n v="0"/>
    <n v="1"/>
    <b v="0"/>
    <m/>
    <m/>
    <m/>
    <m/>
    <m/>
    <n v="0"/>
    <n v="0"/>
    <n v="0"/>
    <n v="0"/>
    <n v="0"/>
    <n v="0"/>
  </r>
  <r>
    <s v="Express"/>
    <x v="37"/>
    <s v="87_GG24SBA"/>
    <b v="1"/>
    <n v="87"/>
    <m/>
    <n v="100"/>
    <n v="0"/>
    <n v="0"/>
    <n v="0"/>
    <n v="0"/>
    <n v="1"/>
    <b v="0"/>
    <m/>
    <m/>
    <m/>
    <m/>
    <m/>
    <n v="0"/>
    <n v="0"/>
    <n v="0"/>
    <n v="0"/>
    <n v="0"/>
    <n v="0"/>
  </r>
  <r>
    <s v="Express"/>
    <x v="37"/>
    <s v="87_GG24XSB"/>
    <b v="1"/>
    <n v="87"/>
    <n v="2379"/>
    <n v="0"/>
    <n v="80"/>
    <n v="0"/>
    <n v="120"/>
    <n v="0"/>
    <n v="1"/>
    <b v="0"/>
    <m/>
    <m/>
    <m/>
    <m/>
    <m/>
    <n v="241.56"/>
    <n v="0"/>
    <n v="0"/>
    <n v="0"/>
    <n v="0"/>
    <n v="0"/>
  </r>
  <r>
    <s v="Express"/>
    <x v="37"/>
    <s v="87_GG24SBB"/>
    <b v="1"/>
    <n v="87"/>
    <n v="2382"/>
    <n v="0"/>
    <n v="300"/>
    <n v="0"/>
    <n v="0"/>
    <n v="0"/>
    <n v="1"/>
    <b v="0"/>
    <m/>
    <m/>
    <m/>
    <m/>
    <m/>
    <n v="241.86461538461538"/>
    <n v="0"/>
    <n v="0"/>
    <n v="0"/>
    <n v="0"/>
    <n v="0"/>
  </r>
  <r>
    <s v="Express"/>
    <x v="37"/>
    <s v="87_GG24NB"/>
    <b v="1"/>
    <n v="87"/>
    <n v="2438"/>
    <n v="0"/>
    <n v="0"/>
    <n v="300"/>
    <n v="26"/>
    <n v="500"/>
    <n v="1"/>
    <b v="0"/>
    <m/>
    <m/>
    <m/>
    <m/>
    <m/>
    <n v="247.55076923076922"/>
    <n v="0"/>
    <n v="0"/>
    <n v="0"/>
    <n v="0"/>
    <n v="0"/>
  </r>
  <r>
    <s v="Express"/>
    <x v="37"/>
    <s v="87_GG24XNB"/>
    <b v="1"/>
    <n v="87"/>
    <n v="2377"/>
    <n v="0"/>
    <n v="0"/>
    <n v="0"/>
    <n v="120"/>
    <n v="0"/>
    <n v="1"/>
    <b v="0"/>
    <m/>
    <m/>
    <m/>
    <m/>
    <m/>
    <n v="241.3569230769231"/>
    <n v="0"/>
    <n v="0"/>
    <n v="0"/>
    <n v="0"/>
    <n v="0"/>
  </r>
  <r>
    <s v="Express"/>
    <x v="37"/>
    <s v="87_GG30SB"/>
    <b v="1"/>
    <n v="87"/>
    <n v="2406"/>
    <n v="100"/>
    <n v="60"/>
    <n v="60"/>
    <n v="60"/>
    <n v="120"/>
    <n v="1"/>
    <b v="0"/>
    <m/>
    <m/>
    <m/>
    <m/>
    <m/>
    <n v="244.30153846153846"/>
    <n v="0"/>
    <n v="0"/>
    <n v="0"/>
    <n v="0"/>
    <n v="0"/>
  </r>
  <r>
    <s v="Express"/>
    <x v="37"/>
    <s v="87_GG30NB"/>
    <b v="1"/>
    <n v="87"/>
    <n v="2422"/>
    <n v="100"/>
    <n v="60"/>
    <n v="60"/>
    <n v="60"/>
    <n v="80"/>
    <n v="0"/>
    <b v="0"/>
    <m/>
    <m/>
    <m/>
    <m/>
    <m/>
    <n v="245.92615384615382"/>
    <n v="0"/>
    <n v="0"/>
    <n v="0"/>
    <n v="0"/>
    <n v="0"/>
  </r>
  <r>
    <s v="Express"/>
    <x v="37"/>
    <s v="87_GG54SBA"/>
    <b v="1"/>
    <n v="87"/>
    <m/>
    <n v="60"/>
    <n v="0"/>
    <n v="0"/>
    <n v="0"/>
    <n v="0"/>
    <n v="1"/>
    <b v="0"/>
    <m/>
    <m/>
    <m/>
    <m/>
    <m/>
    <n v="0"/>
    <n v="0"/>
    <n v="0"/>
    <n v="0"/>
    <n v="0"/>
    <n v="0"/>
  </r>
  <r>
    <s v="Express"/>
    <x v="37"/>
    <s v="87_GG54SB"/>
    <b v="1"/>
    <n v="87"/>
    <n v="3656"/>
    <n v="0"/>
    <n v="18"/>
    <n v="0"/>
    <n v="0"/>
    <n v="0"/>
    <n v="1"/>
    <b v="0"/>
    <m/>
    <m/>
    <m/>
    <m/>
    <m/>
    <n v="371.22461538461545"/>
    <n v="0"/>
    <n v="0"/>
    <n v="0"/>
    <n v="0"/>
    <n v="0"/>
  </r>
  <r>
    <s v="Express"/>
    <x v="37"/>
    <s v="87_GG54SBB"/>
    <b v="1"/>
    <n v="87"/>
    <n v="3604"/>
    <n v="0"/>
    <n v="240"/>
    <n v="0"/>
    <n v="0"/>
    <n v="0"/>
    <n v="1"/>
    <b v="0"/>
    <m/>
    <m/>
    <m/>
    <m/>
    <m/>
    <n v="365.94461538461542"/>
    <n v="0"/>
    <n v="0"/>
    <n v="0"/>
    <n v="0"/>
    <n v="0"/>
  </r>
  <r>
    <s v="Express"/>
    <x v="37"/>
    <s v="87_GG54NBA"/>
    <b v="1"/>
    <n v="87"/>
    <n v="3698"/>
    <n v="0"/>
    <n v="0"/>
    <n v="300"/>
    <n v="120"/>
    <n v="500"/>
    <n v="1"/>
    <b v="0"/>
    <m/>
    <m/>
    <m/>
    <m/>
    <m/>
    <n v="375.48923076923074"/>
    <n v="0"/>
    <n v="0"/>
    <n v="0"/>
    <n v="0"/>
    <n v="0"/>
  </r>
  <r>
    <s v="Express"/>
    <x v="37"/>
    <s v="87_GG54NBB"/>
    <b v="1"/>
    <n v="87"/>
    <n v="3653"/>
    <n v="0"/>
    <n v="0"/>
    <n v="0"/>
    <n v="240"/>
    <n v="0"/>
    <n v="0"/>
    <b v="0"/>
    <m/>
    <m/>
    <m/>
    <m/>
    <m/>
    <n v="370.92000000000007"/>
    <n v="0"/>
    <n v="0"/>
    <n v="0"/>
    <n v="0"/>
    <n v="0"/>
  </r>
  <r>
    <s v="Express"/>
    <x v="37"/>
    <s v="70_GG25WB"/>
    <b v="1"/>
    <n v="87"/>
    <n v="635"/>
    <n v="0"/>
    <n v="0"/>
    <n v="0"/>
    <n v="40"/>
    <n v="240"/>
    <n v="1"/>
    <b v="0"/>
    <m/>
    <m/>
    <m/>
    <m/>
    <m/>
    <n v="64.476923076923086"/>
    <n v="0"/>
    <n v="0"/>
    <n v="0"/>
    <n v="0"/>
    <n v="0"/>
  </r>
  <r>
    <s v="Express"/>
    <x v="37"/>
    <s v="70_GG25EB"/>
    <b v="1"/>
    <n v="87"/>
    <n v="635"/>
    <n v="0"/>
    <n v="34"/>
    <n v="0"/>
    <n v="0"/>
    <n v="0"/>
    <n v="0"/>
    <b v="0"/>
    <m/>
    <m/>
    <m/>
    <m/>
    <m/>
    <n v="64.476923076923086"/>
    <n v="0"/>
    <n v="0"/>
    <n v="0"/>
    <n v="0"/>
    <n v="0"/>
  </r>
  <r>
    <s v="Express"/>
    <x v="37"/>
    <s v="70_GG71SB"/>
    <b v="1"/>
    <n v="87"/>
    <n v="2168"/>
    <n v="0"/>
    <n v="40"/>
    <n v="60"/>
    <n v="60"/>
    <n v="0"/>
    <n v="1"/>
    <b v="0"/>
    <m/>
    <m/>
    <m/>
    <m/>
    <m/>
    <n v="220.13538461538462"/>
    <n v="0"/>
    <n v="0"/>
    <n v="0"/>
    <n v="0"/>
    <n v="0"/>
  </r>
  <r>
    <s v="Express"/>
    <x v="37"/>
    <s v="70_GG71NB"/>
    <b v="1"/>
    <n v="87"/>
    <n v="2250"/>
    <n v="0"/>
    <n v="48"/>
    <n v="60"/>
    <n v="48"/>
    <n v="0"/>
    <n v="0"/>
    <b v="0"/>
    <m/>
    <m/>
    <m/>
    <m/>
    <m/>
    <n v="228.46153846153851"/>
    <n v="0"/>
    <n v="0"/>
    <n v="0"/>
    <n v="0"/>
    <n v="0"/>
  </r>
  <r>
    <s v="Express"/>
    <x v="37"/>
    <s v="70_GG228WB"/>
    <b v="1"/>
    <n v="87"/>
    <n v="929"/>
    <n v="0"/>
    <n v="60"/>
    <n v="60"/>
    <n v="60"/>
    <n v="500"/>
    <n v="1"/>
    <b v="0"/>
    <m/>
    <m/>
    <m/>
    <m/>
    <m/>
    <n v="94.329230769230762"/>
    <n v="0"/>
    <n v="0"/>
    <n v="0"/>
    <n v="0"/>
    <n v="0"/>
  </r>
  <r>
    <s v="Express"/>
    <x v="37"/>
    <s v="70_GG228EB"/>
    <b v="1"/>
    <n v="87"/>
    <n v="928"/>
    <n v="0"/>
    <n v="80"/>
    <n v="60"/>
    <n v="60"/>
    <n v="500"/>
    <n v="0"/>
    <b v="0"/>
    <m/>
    <m/>
    <m/>
    <m/>
    <m/>
    <n v="94.227692307692308"/>
    <n v="0"/>
    <n v="0"/>
    <n v="0"/>
    <n v="0"/>
    <n v="0"/>
  </r>
  <r>
    <s v="Express"/>
    <x v="37"/>
    <s v="70_GG257NB"/>
    <b v="1"/>
    <n v="87"/>
    <n v="1221"/>
    <n v="0"/>
    <n v="60"/>
    <n v="60"/>
    <n v="60"/>
    <n v="240"/>
    <n v="1"/>
    <b v="0"/>
    <m/>
    <m/>
    <m/>
    <m/>
    <m/>
    <n v="123.97846153846156"/>
    <n v="0"/>
    <n v="0"/>
    <n v="0"/>
    <n v="0"/>
    <n v="0"/>
  </r>
  <r>
    <s v="Express"/>
    <x v="37"/>
    <s v="70_GG257SB"/>
    <b v="1"/>
    <n v="87"/>
    <n v="1223"/>
    <n v="0"/>
    <n v="60"/>
    <n v="60"/>
    <n v="60"/>
    <n v="160"/>
    <n v="0"/>
    <b v="0"/>
    <m/>
    <m/>
    <m/>
    <m/>
    <m/>
    <n v="124.18153846153848"/>
    <n v="0"/>
    <n v="0"/>
    <n v="0"/>
    <n v="0"/>
    <n v="0"/>
  </r>
  <r>
    <s v="Express"/>
    <x v="37"/>
    <s v="70_GG245NB"/>
    <b v="1"/>
    <n v="87"/>
    <n v="601"/>
    <n v="0"/>
    <n v="80"/>
    <n v="60"/>
    <n v="60"/>
    <n v="0"/>
    <n v="1"/>
    <b v="0"/>
    <m/>
    <m/>
    <m/>
    <m/>
    <m/>
    <n v="61.024615384615394"/>
    <n v="0"/>
    <n v="0"/>
    <n v="0"/>
    <n v="0"/>
    <n v="0"/>
  </r>
  <r>
    <s v="Express"/>
    <x v="37"/>
    <s v="70_GG245SB"/>
    <b v="1"/>
    <n v="87"/>
    <n v="574"/>
    <n v="0"/>
    <n v="80"/>
    <n v="60"/>
    <n v="60"/>
    <n v="0"/>
    <n v="0"/>
    <b v="0"/>
    <m/>
    <m/>
    <m/>
    <m/>
    <m/>
    <n v="58.283076923076933"/>
    <n v="0"/>
    <n v="0"/>
    <n v="0"/>
    <n v="0"/>
    <n v="0"/>
  </r>
  <r>
    <s v="Express"/>
    <x v="37"/>
    <s v="87_GG4SBC"/>
    <b v="1"/>
    <n v="87"/>
    <n v="1796"/>
    <n v="0"/>
    <n v="120"/>
    <n v="0"/>
    <n v="0"/>
    <n v="0"/>
    <n v="1"/>
    <b v="0"/>
    <m/>
    <m/>
    <m/>
    <m/>
    <m/>
    <n v="182.36307692307696"/>
    <n v="0"/>
    <n v="0"/>
    <n v="0"/>
    <n v="0"/>
    <n v="0"/>
  </r>
  <r>
    <s v="Express"/>
    <x v="37"/>
    <s v="87_GG4NBC"/>
    <b v="1"/>
    <n v="87"/>
    <n v="1808"/>
    <n v="0"/>
    <n v="0"/>
    <n v="0"/>
    <n v="120"/>
    <n v="0"/>
    <n v="1"/>
    <b v="0"/>
    <m/>
    <m/>
    <m/>
    <m/>
    <m/>
    <n v="183.58153846153843"/>
    <n v="0"/>
    <n v="0"/>
    <n v="0"/>
    <n v="0"/>
    <n v="0"/>
  </r>
  <r>
    <s v="Express"/>
    <x v="37"/>
    <s v="87_GG25EB"/>
    <b v="1"/>
    <n v="87"/>
    <n v="424"/>
    <n v="0"/>
    <n v="48"/>
    <n v="100"/>
    <n v="0"/>
    <n v="0"/>
    <n v="1"/>
    <b v="0"/>
    <m/>
    <m/>
    <m/>
    <m/>
    <m/>
    <n v="43.0523076923077"/>
    <n v="0"/>
    <n v="0"/>
    <n v="0"/>
    <n v="0"/>
    <n v="0"/>
  </r>
  <r>
    <s v="Express"/>
    <x v="37"/>
    <s v="87_GG25WB"/>
    <b v="1"/>
    <n v="87"/>
    <n v="424"/>
    <n v="0"/>
    <n v="0"/>
    <n v="300"/>
    <n v="30"/>
    <n v="240"/>
    <n v="0"/>
    <b v="0"/>
    <m/>
    <m/>
    <m/>
    <m/>
    <m/>
    <n v="43.0523076923077"/>
    <n v="0"/>
    <n v="0"/>
    <n v="0"/>
    <n v="0"/>
    <n v="0"/>
  </r>
  <r>
    <s v="Express"/>
    <x v="37"/>
    <s v="87_GG38SBA"/>
    <b v="1"/>
    <n v="87"/>
    <n v="2993"/>
    <n v="0"/>
    <n v="120"/>
    <n v="0"/>
    <n v="0"/>
    <n v="0"/>
    <n v="1"/>
    <b v="0"/>
    <m/>
    <m/>
    <m/>
    <m/>
    <m/>
    <n v="303.9046153846154"/>
    <n v="0"/>
    <n v="0"/>
    <n v="0"/>
    <n v="0"/>
    <n v="0"/>
  </r>
  <r>
    <s v="Express"/>
    <x v="37"/>
    <s v="87_GG38NBA"/>
    <b v="1"/>
    <n v="87"/>
    <n v="3011"/>
    <n v="0"/>
    <n v="0"/>
    <n v="0"/>
    <n v="120"/>
    <n v="0"/>
    <n v="1"/>
    <b v="0"/>
    <m/>
    <m/>
    <m/>
    <m/>
    <m/>
    <n v="305.7323076923077"/>
    <n v="0"/>
    <n v="0"/>
    <n v="0"/>
    <n v="0"/>
    <n v="0"/>
  </r>
  <r>
    <s v="Express"/>
    <x v="38"/>
    <s v="88_GG40EB"/>
    <b v="1"/>
    <n v="88"/>
    <n v="1591"/>
    <n v="100"/>
    <n v="48"/>
    <n v="50"/>
    <n v="30"/>
    <n v="120"/>
    <n v="1"/>
    <b v="0"/>
    <m/>
    <m/>
    <m/>
    <m/>
    <m/>
    <n v="161.54769230769233"/>
    <n v="0"/>
    <n v="0"/>
    <n v="0"/>
    <n v="0"/>
    <n v="0"/>
  </r>
  <r>
    <s v="Express"/>
    <x v="38"/>
    <s v="88_GG40WB"/>
    <b v="1"/>
    <n v="88"/>
    <n v="1503"/>
    <n v="100"/>
    <n v="40"/>
    <n v="60"/>
    <n v="30"/>
    <n v="160"/>
    <n v="0"/>
    <b v="0"/>
    <m/>
    <m/>
    <m/>
    <m/>
    <m/>
    <n v="152.6123076923077"/>
    <n v="0"/>
    <n v="0"/>
    <n v="0"/>
    <n v="0"/>
    <n v="0"/>
  </r>
  <r>
    <s v="Express"/>
    <x v="38"/>
    <s v="88_GG40XWB"/>
    <b v="1"/>
    <n v="88"/>
    <n v="1476"/>
    <n v="0"/>
    <n v="40"/>
    <n v="0"/>
    <n v="0"/>
    <n v="0"/>
    <n v="1"/>
    <b v="0"/>
    <m/>
    <m/>
    <m/>
    <m/>
    <m/>
    <n v="149.87076923076924"/>
    <n v="0"/>
    <n v="0"/>
    <n v="0"/>
    <n v="0"/>
    <n v="0"/>
  </r>
  <r>
    <s v="Express"/>
    <x v="38"/>
    <s v="88_GG40XEB"/>
    <b v="1"/>
    <n v="88"/>
    <n v="1567"/>
    <n v="0"/>
    <n v="0"/>
    <n v="0"/>
    <n v="40"/>
    <n v="0"/>
    <n v="0"/>
    <b v="0"/>
    <m/>
    <m/>
    <m/>
    <m/>
    <m/>
    <n v="159.11076923076925"/>
    <n v="0"/>
    <n v="0"/>
    <n v="0"/>
    <n v="0"/>
    <n v="0"/>
  </r>
  <r>
    <s v="Express"/>
    <x v="39"/>
    <s v="90_LYNSB"/>
    <b v="1"/>
    <n v="90"/>
    <n v="3025"/>
    <n v="60"/>
    <n v="15"/>
    <n v="0"/>
    <n v="15"/>
    <n v="500"/>
    <n v="1"/>
    <b v="0"/>
    <m/>
    <m/>
    <m/>
    <m/>
    <m/>
    <n v="307.15384615384619"/>
    <n v="0"/>
    <n v="0"/>
    <n v="0"/>
    <n v="0"/>
    <n v="0"/>
  </r>
  <r>
    <s v="Express"/>
    <x v="39"/>
    <s v="90_LYNNB"/>
    <b v="1"/>
    <n v="90"/>
    <n v="3103"/>
    <n v="0"/>
    <n v="15"/>
    <n v="0"/>
    <n v="15"/>
    <n v="96"/>
    <n v="0"/>
    <b v="0"/>
    <m/>
    <m/>
    <m/>
    <m/>
    <m/>
    <n v="315.07384615384615"/>
    <n v="0"/>
    <n v="0"/>
    <n v="0"/>
    <n v="0"/>
    <n v="0"/>
  </r>
  <r>
    <s v="Express"/>
    <x v="39"/>
    <s v="90_LYNSBMID"/>
    <b v="1"/>
    <n v="90"/>
    <n v="2865"/>
    <n v="0"/>
    <n v="0"/>
    <n v="75"/>
    <n v="60"/>
    <n v="0"/>
    <n v="1"/>
    <b v="0"/>
    <m/>
    <m/>
    <m/>
    <m/>
    <m/>
    <n v="290.90769230769234"/>
    <n v="0"/>
    <n v="0"/>
    <n v="0"/>
    <n v="0"/>
    <n v="0"/>
  </r>
  <r>
    <s v="Express"/>
    <x v="39"/>
    <s v="90_LYNNBMID"/>
    <b v="1"/>
    <n v="90"/>
    <n v="2823"/>
    <n v="0"/>
    <n v="40"/>
    <n v="75"/>
    <n v="0"/>
    <n v="0"/>
    <n v="1"/>
    <b v="0"/>
    <m/>
    <m/>
    <m/>
    <m/>
    <m/>
    <n v="286.64307692307693"/>
    <n v="0"/>
    <n v="0"/>
    <n v="0"/>
    <n v="0"/>
    <n v="0"/>
  </r>
  <r>
    <s v="Express"/>
    <x v="40"/>
    <s v="91_200SB"/>
    <b v="1"/>
    <n v="91"/>
    <n v="3061"/>
    <n v="0"/>
    <n v="120"/>
    <n v="150"/>
    <n v="240"/>
    <n v="500"/>
    <n v="1"/>
    <b v="0"/>
    <m/>
    <m/>
    <m/>
    <m/>
    <m/>
    <n v="310.80923076923079"/>
    <n v="0"/>
    <n v="0"/>
    <n v="0"/>
    <n v="0"/>
    <n v="0"/>
  </r>
  <r>
    <s v="Express"/>
    <x v="40"/>
    <s v="91_200NB"/>
    <b v="1"/>
    <n v="91"/>
    <n v="3039"/>
    <n v="0"/>
    <n v="240"/>
    <n v="100"/>
    <n v="80"/>
    <n v="500"/>
    <n v="0"/>
    <b v="0"/>
    <m/>
    <m/>
    <m/>
    <m/>
    <m/>
    <n v="308.57538461538462"/>
    <n v="0"/>
    <n v="0"/>
    <n v="0"/>
    <n v="0"/>
    <n v="0"/>
  </r>
  <r>
    <s v="Express"/>
    <x v="40"/>
    <s v="91_YNB"/>
    <b v="1"/>
    <n v="91"/>
    <n v="2160"/>
    <n v="0"/>
    <n v="15"/>
    <n v="50"/>
    <n v="15"/>
    <n v="60"/>
    <n v="1"/>
    <b v="0"/>
    <m/>
    <m/>
    <m/>
    <m/>
    <m/>
    <n v="219.32307692307697"/>
    <n v="0"/>
    <n v="0"/>
    <n v="0"/>
    <n v="0"/>
    <n v="0"/>
  </r>
  <r>
    <s v="Express"/>
    <x v="40"/>
    <s v="91_YSB"/>
    <b v="1"/>
    <n v="91"/>
    <n v="2166"/>
    <n v="180"/>
    <n v="15"/>
    <n v="50"/>
    <n v="15"/>
    <n v="75"/>
    <n v="0"/>
    <b v="0"/>
    <m/>
    <m/>
    <m/>
    <m/>
    <m/>
    <n v="219.93230769230769"/>
    <n v="0"/>
    <n v="0"/>
    <n v="0"/>
    <n v="0"/>
    <n v="0"/>
  </r>
  <r>
    <s v="Express"/>
    <x v="40"/>
    <s v="91_REDSB"/>
    <b v="1"/>
    <n v="91"/>
    <n v="3938"/>
    <n v="30"/>
    <n v="15"/>
    <n v="19"/>
    <n v="15"/>
    <n v="50"/>
    <n v="1"/>
    <b v="0"/>
    <m/>
    <m/>
    <m/>
    <m/>
    <m/>
    <n v="399.8584615384616"/>
    <n v="0"/>
    <n v="0"/>
    <n v="0"/>
    <n v="0"/>
    <n v="0"/>
  </r>
  <r>
    <s v="Express"/>
    <x v="40"/>
    <s v="91_REDNB"/>
    <b v="1"/>
    <n v="91"/>
    <n v="3954"/>
    <n v="36"/>
    <n v="15"/>
    <n v="20"/>
    <n v="15"/>
    <n v="25"/>
    <n v="0"/>
    <b v="0"/>
    <m/>
    <m/>
    <m/>
    <m/>
    <m/>
    <n v="401.48307692307691"/>
    <n v="0"/>
    <n v="0"/>
    <n v="0"/>
    <n v="0"/>
    <n v="0"/>
  </r>
  <r>
    <s v="Express"/>
    <x v="41"/>
    <s v="92_BLUENB"/>
    <b v="1"/>
    <n v="92"/>
    <n v="4956"/>
    <n v="0"/>
    <n v="15"/>
    <n v="43"/>
    <n v="15"/>
    <n v="150"/>
    <n v="1"/>
    <b v="0"/>
    <m/>
    <m/>
    <m/>
    <m/>
    <m/>
    <n v="503.22461538461545"/>
    <n v="0"/>
    <n v="0"/>
    <n v="0"/>
    <n v="0"/>
    <n v="0"/>
  </r>
  <r>
    <s v="Express"/>
    <x v="41"/>
    <s v="92_BLUESB"/>
    <b v="1"/>
    <n v="92"/>
    <n v="4955"/>
    <n v="60"/>
    <n v="15"/>
    <n v="33"/>
    <n v="15"/>
    <n v="300"/>
    <n v="0"/>
    <b v="0"/>
    <m/>
    <m/>
    <m/>
    <m/>
    <m/>
    <n v="503.12307692307695"/>
    <n v="0"/>
    <n v="0"/>
    <n v="0"/>
    <n v="0"/>
    <n v="0"/>
  </r>
  <r>
    <s v="Express"/>
    <x v="41"/>
    <s v="92_GREENWB"/>
    <b v="1"/>
    <n v="92"/>
    <n v="3301"/>
    <n v="30"/>
    <n v="15"/>
    <n v="75"/>
    <n v="15"/>
    <n v="0"/>
    <n v="1"/>
    <b v="0"/>
    <m/>
    <m/>
    <m/>
    <m/>
    <m/>
    <n v="335.17846153846153"/>
    <n v="0"/>
    <n v="0"/>
    <n v="0"/>
    <n v="0"/>
    <n v="0"/>
  </r>
  <r>
    <s v="Express"/>
    <x v="41"/>
    <s v="92_GREENEB"/>
    <b v="1"/>
    <n v="92"/>
    <n v="3209"/>
    <n v="45"/>
    <n v="15"/>
    <n v="0"/>
    <n v="15"/>
    <n v="300"/>
    <n v="0"/>
    <b v="0"/>
    <m/>
    <m/>
    <m/>
    <m/>
    <m/>
    <n v="325.83692307692314"/>
    <n v="0"/>
    <n v="0"/>
    <n v="0"/>
    <n v="0"/>
    <n v="0"/>
  </r>
  <r>
    <s v="Express"/>
    <x v="42"/>
    <s v="93_29SB"/>
    <b v="1"/>
    <n v="93"/>
    <n v="3638"/>
    <n v="60"/>
    <n v="30"/>
    <n v="60"/>
    <n v="30"/>
    <n v="0"/>
    <n v="1"/>
    <b v="0"/>
    <m/>
    <m/>
    <m/>
    <m/>
    <m/>
    <n v="369.39692307692314"/>
    <n v="0"/>
    <n v="0"/>
    <n v="0"/>
    <n v="0"/>
    <n v="0"/>
  </r>
  <r>
    <s v="Express"/>
    <x v="42"/>
    <s v="93_29NB"/>
    <b v="1"/>
    <n v="93"/>
    <n v="3516"/>
    <n v="0"/>
    <n v="30"/>
    <n v="60"/>
    <n v="30"/>
    <n v="0"/>
    <n v="0"/>
    <b v="0"/>
    <m/>
    <m/>
    <m/>
    <m/>
    <m/>
    <n v="357.00923076923078"/>
    <n v="0"/>
    <n v="0"/>
    <n v="0"/>
    <n v="0"/>
    <n v="0"/>
  </r>
  <r>
    <s v="Express"/>
    <x v="43"/>
    <s v="94_37EB"/>
    <b v="1"/>
    <n v="94"/>
    <n v="2481"/>
    <n v="30"/>
    <n v="30"/>
    <n v="60"/>
    <n v="30"/>
    <n v="60"/>
    <n v="1"/>
    <b v="0"/>
    <m/>
    <m/>
    <m/>
    <m/>
    <m/>
    <n v="251.9169230769231"/>
    <n v="0"/>
    <n v="0"/>
    <n v="0"/>
    <n v="0"/>
    <n v="0"/>
  </r>
  <r>
    <s v="Express"/>
    <x v="43"/>
    <s v="94_37WB"/>
    <b v="1"/>
    <n v="94"/>
    <n v="2518"/>
    <n v="30"/>
    <n v="30"/>
    <n v="60"/>
    <n v="30"/>
    <n v="60"/>
    <n v="0"/>
    <b v="0"/>
    <m/>
    <m/>
    <m/>
    <m/>
    <m/>
    <n v="255.67384615384614"/>
    <n v="0"/>
    <n v="0"/>
    <n v="0"/>
    <n v="0"/>
    <n v="0"/>
  </r>
  <r>
    <s v="Express"/>
    <x v="44"/>
    <s v="95_21SB"/>
    <b v="1"/>
    <n v="95"/>
    <n v="1977"/>
    <n v="180"/>
    <n v="240"/>
    <n v="150"/>
    <n v="80"/>
    <n v="0"/>
    <n v="1"/>
    <b v="0"/>
    <m/>
    <m/>
    <m/>
    <m/>
    <m/>
    <n v="200.74153846153845"/>
    <n v="0"/>
    <n v="0"/>
    <n v="0"/>
    <n v="0"/>
    <n v="0"/>
  </r>
  <r>
    <s v="Express"/>
    <x v="44"/>
    <s v="95_21NB"/>
    <b v="1"/>
    <n v="95"/>
    <n v="2048"/>
    <n v="0"/>
    <n v="120"/>
    <n v="150"/>
    <n v="120"/>
    <n v="500"/>
    <n v="0"/>
    <b v="0"/>
    <m/>
    <m/>
    <m/>
    <m/>
    <m/>
    <n v="207.95076923076925"/>
    <n v="0"/>
    <n v="0"/>
    <n v="0"/>
    <n v="0"/>
    <n v="0"/>
  </r>
  <r>
    <s v="Express"/>
    <x v="45"/>
    <s v="98_DD10_SB"/>
    <b v="1"/>
    <n v="98"/>
    <n v="5954"/>
    <n v="60"/>
    <n v="5"/>
    <n v="10"/>
    <n v="5"/>
    <n v="20"/>
    <n v="1"/>
    <b v="0"/>
    <m/>
    <m/>
    <m/>
    <m/>
    <m/>
    <n v="604.56000000000006"/>
    <n v="0"/>
    <n v="0"/>
    <n v="0"/>
    <n v="0"/>
    <n v="0"/>
  </r>
  <r>
    <s v="Express"/>
    <x v="45"/>
    <s v="98_DD10_NB"/>
    <b v="1"/>
    <n v="98"/>
    <n v="5725"/>
    <n v="60"/>
    <n v="5"/>
    <n v="10"/>
    <n v="5"/>
    <n v="20"/>
    <n v="0"/>
    <b v="0"/>
    <m/>
    <m/>
    <m/>
    <m/>
    <m/>
    <n v="581.30769230769238"/>
    <n v="0"/>
    <n v="0"/>
    <n v="0"/>
    <n v="0"/>
    <n v="0"/>
  </r>
  <r>
    <s v="Express"/>
    <x v="45"/>
    <s v="98_DD20_NB"/>
    <b v="1"/>
    <n v="98"/>
    <n v="7741"/>
    <n v="0"/>
    <n v="5"/>
    <n v="10"/>
    <n v="5"/>
    <n v="20"/>
    <n v="1"/>
    <b v="0"/>
    <m/>
    <m/>
    <m/>
    <m/>
    <m/>
    <n v="786.00923076923073"/>
    <n v="0"/>
    <n v="0"/>
    <n v="0"/>
    <n v="0"/>
    <n v="0"/>
  </r>
  <r>
    <s v="Express"/>
    <x v="45"/>
    <s v="98_DD20_SB"/>
    <b v="1"/>
    <n v="98"/>
    <n v="7988"/>
    <n v="0"/>
    <n v="5"/>
    <n v="10"/>
    <n v="5"/>
    <n v="20"/>
    <n v="0"/>
    <b v="0"/>
    <m/>
    <m/>
    <m/>
    <m/>
    <m/>
    <n v="811.08923076923077"/>
    <n v="0"/>
    <n v="0"/>
    <n v="0"/>
    <n v="0"/>
    <n v="0"/>
  </r>
  <r>
    <s v="Express"/>
    <x v="45"/>
    <s v="98_DD30_NB"/>
    <b v="1"/>
    <n v="98"/>
    <n v="6516"/>
    <n v="0"/>
    <n v="5"/>
    <n v="10"/>
    <n v="5"/>
    <n v="20"/>
    <n v="1"/>
    <b v="0"/>
    <m/>
    <m/>
    <m/>
    <m/>
    <m/>
    <n v="661.62461538461537"/>
    <n v="0"/>
    <n v="0"/>
    <n v="0"/>
    <n v="0"/>
    <n v="0"/>
  </r>
  <r>
    <s v="Express"/>
    <x v="45"/>
    <s v="98_DD30_SB"/>
    <b v="1"/>
    <n v="98"/>
    <n v="6481"/>
    <n v="0"/>
    <n v="5"/>
    <n v="10"/>
    <n v="5"/>
    <n v="20"/>
    <n v="0"/>
    <b v="0"/>
    <m/>
    <m/>
    <m/>
    <m/>
    <m/>
    <n v="658.07076923076932"/>
    <n v="0"/>
    <n v="0"/>
    <n v="0"/>
    <n v="0"/>
    <n v="0"/>
  </r>
  <r>
    <s v="Express"/>
    <x v="45"/>
    <s v="98_MN10_NB"/>
    <b v="1"/>
    <n v="98"/>
    <n v="7036"/>
    <n v="0"/>
    <n v="5"/>
    <n v="10"/>
    <n v="5"/>
    <n v="20"/>
    <n v="1"/>
    <b v="0"/>
    <m/>
    <m/>
    <m/>
    <m/>
    <m/>
    <n v="714.42461538461544"/>
    <n v="0"/>
    <n v="0"/>
    <n v="0"/>
    <n v="0"/>
    <n v="0"/>
  </r>
  <r>
    <s v="Express"/>
    <x v="45"/>
    <s v="98_MN10_SB"/>
    <b v="1"/>
    <n v="98"/>
    <n v="6994"/>
    <n v="0"/>
    <n v="5"/>
    <n v="10"/>
    <n v="5"/>
    <n v="20"/>
    <n v="0"/>
    <b v="0"/>
    <m/>
    <m/>
    <m/>
    <m/>
    <m/>
    <n v="710.16"/>
    <n v="0"/>
    <n v="0"/>
    <n v="0"/>
    <n v="0"/>
    <n v="0"/>
  </r>
  <r>
    <s v="Express"/>
    <x v="45"/>
    <s v="98_MV10_NB"/>
    <b v="1"/>
    <n v="98"/>
    <n v="5749"/>
    <n v="0"/>
    <n v="5"/>
    <n v="10"/>
    <n v="5"/>
    <n v="20"/>
    <n v="1"/>
    <b v="0"/>
    <m/>
    <m/>
    <m/>
    <m/>
    <m/>
    <n v="583.74461538461549"/>
    <n v="0"/>
    <n v="0"/>
    <n v="0"/>
    <n v="0"/>
    <n v="0"/>
  </r>
  <r>
    <s v="Express"/>
    <x v="45"/>
    <s v="98_MV10_SB"/>
    <b v="1"/>
    <n v="98"/>
    <n v="5789"/>
    <n v="0"/>
    <n v="5"/>
    <n v="10"/>
    <n v="5"/>
    <n v="20"/>
    <n v="0"/>
    <b v="0"/>
    <m/>
    <m/>
    <m/>
    <m/>
    <m/>
    <n v="587.80615384615396"/>
    <n v="0"/>
    <n v="0"/>
    <n v="0"/>
    <n v="0"/>
    <n v="0"/>
  </r>
  <r>
    <s v="Express"/>
    <x v="45"/>
    <s v="98_PA10_NB"/>
    <b v="1"/>
    <n v="98"/>
    <n v="4347"/>
    <n v="0"/>
    <n v="5"/>
    <n v="10"/>
    <n v="5"/>
    <n v="20"/>
    <n v="1"/>
    <b v="0"/>
    <m/>
    <m/>
    <m/>
    <m/>
    <m/>
    <n v="441.3876923076923"/>
    <n v="0"/>
    <n v="0"/>
    <n v="0"/>
    <n v="0"/>
    <n v="0"/>
  </r>
  <r>
    <s v="Express"/>
    <x v="45"/>
    <s v="98_PA10_SB"/>
    <b v="1"/>
    <n v="98"/>
    <n v="4301"/>
    <n v="0"/>
    <n v="5"/>
    <n v="10"/>
    <n v="5"/>
    <n v="20"/>
    <n v="0"/>
    <b v="0"/>
    <m/>
    <m/>
    <m/>
    <m/>
    <m/>
    <n v="436.71692307692308"/>
    <n v="0"/>
    <n v="0"/>
    <n v="0"/>
    <n v="0"/>
    <n v="0"/>
  </r>
  <r>
    <s v="Express"/>
    <x v="45"/>
    <s v="98_PK10_EB"/>
    <b v="1"/>
    <n v="98"/>
    <n v="1519"/>
    <n v="0"/>
    <n v="5"/>
    <n v="10"/>
    <n v="5"/>
    <n v="20"/>
    <n v="1"/>
    <b v="0"/>
    <m/>
    <m/>
    <m/>
    <m/>
    <m/>
    <n v="154.23692307692306"/>
    <n v="0"/>
    <n v="0"/>
    <n v="0"/>
    <n v="0"/>
    <n v="0"/>
  </r>
  <r>
    <s v="Express"/>
    <x v="45"/>
    <s v="98_PK10_WB"/>
    <b v="1"/>
    <n v="98"/>
    <n v="1589"/>
    <n v="0"/>
    <n v="5"/>
    <n v="10"/>
    <n v="5"/>
    <n v="20"/>
    <n v="0"/>
    <b v="0"/>
    <m/>
    <m/>
    <m/>
    <m/>
    <m/>
    <n v="161.34461538461539"/>
    <n v="0"/>
    <n v="0"/>
    <n v="0"/>
    <n v="0"/>
    <n v="0"/>
  </r>
  <r>
    <s v="Express"/>
    <x v="45"/>
    <s v="98_SF20_EB"/>
    <b v="1"/>
    <n v="98"/>
    <n v="3316"/>
    <n v="0"/>
    <n v="5"/>
    <n v="10"/>
    <n v="5"/>
    <n v="20"/>
    <n v="1"/>
    <b v="0"/>
    <m/>
    <m/>
    <m/>
    <m/>
    <m/>
    <n v="336.70153846153846"/>
    <n v="0"/>
    <n v="0"/>
    <n v="0"/>
    <n v="0"/>
    <n v="0"/>
  </r>
  <r>
    <s v="Express"/>
    <x v="45"/>
    <s v="98_SF20_WB"/>
    <b v="1"/>
    <n v="98"/>
    <n v="3389"/>
    <n v="0"/>
    <n v="5"/>
    <n v="10"/>
    <n v="5"/>
    <n v="20"/>
    <n v="0"/>
    <b v="0"/>
    <m/>
    <m/>
    <m/>
    <m/>
    <m/>
    <n v="344.11384615384617"/>
    <n v="0"/>
    <n v="0"/>
    <n v="0"/>
    <n v="0"/>
    <n v="0"/>
  </r>
  <r>
    <s v="Express"/>
    <x v="45"/>
    <s v="98_SF30_NB"/>
    <b v="1"/>
    <n v="98"/>
    <n v="3570"/>
    <n v="60"/>
    <n v="5"/>
    <n v="10"/>
    <n v="5"/>
    <n v="20"/>
    <n v="1"/>
    <b v="0"/>
    <m/>
    <m/>
    <m/>
    <m/>
    <m/>
    <n v="362.49230769230769"/>
    <n v="0"/>
    <n v="0"/>
    <n v="0"/>
    <n v="0"/>
    <n v="0"/>
  </r>
  <r>
    <s v="Express"/>
    <x v="45"/>
    <s v="98_SF30_SB"/>
    <b v="1"/>
    <n v="98"/>
    <n v="2862"/>
    <n v="60"/>
    <n v="5"/>
    <n v="10"/>
    <n v="5"/>
    <n v="20"/>
    <n v="0"/>
    <b v="0"/>
    <m/>
    <m/>
    <m/>
    <m/>
    <m/>
    <n v="290.60307692307691"/>
    <n v="0"/>
    <n v="0"/>
    <n v="0"/>
    <n v="0"/>
    <n v="0"/>
  </r>
  <r>
    <s v="Ferry"/>
    <x v="46"/>
    <s v="100_HBFB"/>
    <b v="1"/>
    <n v="100"/>
    <n v="880"/>
    <n v="0"/>
    <n v="30"/>
    <n v="0"/>
    <n v="30"/>
    <n v="480"/>
    <n v="1"/>
    <b v="0"/>
    <m/>
    <m/>
    <m/>
    <m/>
    <m/>
    <n v="89.353846153846163"/>
    <n v="0"/>
    <n v="0"/>
    <n v="0"/>
    <n v="0"/>
    <n v="0"/>
  </r>
  <r>
    <s v="Ferry"/>
    <x v="46"/>
    <s v="100_FBHB"/>
    <b v="1"/>
    <n v="100"/>
    <n v="880"/>
    <n v="0"/>
    <n v="30"/>
    <n v="0"/>
    <n v="30"/>
    <n v="480"/>
    <n v="1"/>
    <b v="0"/>
    <m/>
    <m/>
    <m/>
    <m/>
    <m/>
    <n v="89.353846153846163"/>
    <n v="0"/>
    <n v="0"/>
    <n v="0"/>
    <n v="0"/>
    <n v="0"/>
  </r>
  <r>
    <s v="Ferry"/>
    <x v="46"/>
    <s v="100_FBOAKALA"/>
    <b v="1"/>
    <n v="100"/>
    <n v="730"/>
    <n v="0"/>
    <n v="0"/>
    <n v="0"/>
    <n v="20"/>
    <n v="60"/>
    <n v="1"/>
    <b v="0"/>
    <m/>
    <m/>
    <m/>
    <m/>
    <m/>
    <n v="74.123076923076937"/>
    <n v="0"/>
    <n v="0"/>
    <n v="0"/>
    <n v="0"/>
    <n v="0"/>
  </r>
  <r>
    <s v="Ferry"/>
    <x v="46"/>
    <s v="100_FBALA"/>
    <b v="1"/>
    <n v="100"/>
    <n v="560"/>
    <n v="0"/>
    <n v="240"/>
    <n v="0"/>
    <n v="0"/>
    <n v="0"/>
    <n v="1"/>
    <b v="0"/>
    <m/>
    <m/>
    <m/>
    <m/>
    <m/>
    <n v="56.861538461538466"/>
    <n v="0"/>
    <n v="0"/>
    <n v="0"/>
    <n v="0"/>
    <n v="0"/>
  </r>
  <r>
    <s v="Ferry"/>
    <x v="46"/>
    <s v="100_ALAFB"/>
    <b v="1"/>
    <n v="100"/>
    <n v="560"/>
    <n v="0"/>
    <n v="120"/>
    <n v="0"/>
    <n v="0"/>
    <n v="0"/>
    <n v="1"/>
    <b v="0"/>
    <m/>
    <m/>
    <m/>
    <m/>
    <m/>
    <n v="56.861538461538466"/>
    <n v="0"/>
    <n v="0"/>
    <n v="0"/>
    <n v="0"/>
    <n v="0"/>
  </r>
  <r>
    <s v="Ferry"/>
    <x v="46"/>
    <s v="100_FWALOK"/>
    <b v="0"/>
    <n v="100"/>
    <n v="1670"/>
    <n v="0"/>
    <n v="0"/>
    <n v="0"/>
    <n v="240"/>
    <n v="0"/>
    <n v="1"/>
    <b v="0"/>
    <m/>
    <m/>
    <m/>
    <m/>
    <m/>
    <n v="84.784615384615392"/>
    <n v="0"/>
    <n v="0"/>
    <n v="0"/>
    <n v="0"/>
    <n v="0"/>
  </r>
  <r>
    <s v="Ferry"/>
    <x v="46"/>
    <s v="100_FBALAOAK"/>
    <b v="1"/>
    <n v="100"/>
    <n v="650"/>
    <n v="0"/>
    <n v="20"/>
    <n v="0"/>
    <n v="0"/>
    <n v="0"/>
    <n v="1"/>
    <b v="0"/>
    <m/>
    <m/>
    <m/>
    <m/>
    <m/>
    <n v="66"/>
    <n v="0"/>
    <n v="0"/>
    <n v="0"/>
    <n v="0"/>
    <n v="0"/>
  </r>
  <r>
    <s v="Ferry"/>
    <x v="46"/>
    <s v="100_OAKALAFB"/>
    <b v="1"/>
    <n v="100"/>
    <n v="650"/>
    <n v="0"/>
    <n v="0"/>
    <n v="0"/>
    <n v="20"/>
    <n v="60"/>
    <n v="1"/>
    <b v="0"/>
    <m/>
    <m/>
    <m/>
    <m/>
    <m/>
    <n v="66"/>
    <n v="0"/>
    <n v="0"/>
    <n v="0"/>
    <n v="0"/>
    <n v="0"/>
  </r>
  <r>
    <s v="Ferry"/>
    <x v="46"/>
    <s v="100_ALOKFBFW"/>
    <b v="1"/>
    <n v="100"/>
    <n v="940"/>
    <n v="0"/>
    <n v="0"/>
    <n v="60"/>
    <n v="0"/>
    <n v="0"/>
    <n v="1"/>
    <b v="0"/>
    <m/>
    <m/>
    <m/>
    <m/>
    <m/>
    <n v="95.446153846153862"/>
    <n v="0"/>
    <n v="0"/>
    <n v="0"/>
    <n v="0"/>
    <n v="0"/>
  </r>
  <r>
    <s v="Ferry"/>
    <x v="46"/>
    <s v="100_ALAOAKFB"/>
    <b v="1"/>
    <n v="100"/>
    <n v="730"/>
    <n v="0"/>
    <n v="20"/>
    <n v="0"/>
    <n v="0"/>
    <n v="0"/>
    <n v="1"/>
    <b v="0"/>
    <m/>
    <m/>
    <m/>
    <m/>
    <m/>
    <n v="74.123076923076937"/>
    <n v="0"/>
    <n v="0"/>
    <n v="0"/>
    <n v="0"/>
    <n v="0"/>
  </r>
  <r>
    <s v="Ferry"/>
    <x v="46"/>
    <s v="100_SSFOAKAL"/>
    <b v="1"/>
    <n v="100"/>
    <n v="1390"/>
    <n v="0"/>
    <n v="0"/>
    <n v="0"/>
    <n v="120"/>
    <n v="0"/>
    <n v="1"/>
    <b v="0"/>
    <m/>
    <m/>
    <m/>
    <m/>
    <m/>
    <n v="141.13846153846157"/>
    <n v="0"/>
    <n v="0"/>
    <n v="0"/>
    <n v="0"/>
    <n v="0"/>
  </r>
  <r>
    <s v="Ferry"/>
    <x v="46"/>
    <s v="100_SSFALOAK"/>
    <b v="1"/>
    <n v="100"/>
    <n v="1390"/>
    <n v="0"/>
    <n v="0"/>
    <n v="0"/>
    <n v="120"/>
    <n v="0"/>
    <n v="1"/>
    <b v="0"/>
    <m/>
    <m/>
    <m/>
    <m/>
    <m/>
    <n v="141.13846153846157"/>
    <n v="0"/>
    <n v="0"/>
    <n v="0"/>
    <n v="0"/>
    <n v="0"/>
  </r>
  <r>
    <s v="Ferry"/>
    <x v="46"/>
    <s v="100_ALOAKSSF"/>
    <b v="1"/>
    <n v="100"/>
    <n v="1390"/>
    <n v="0"/>
    <n v="60"/>
    <n v="0"/>
    <n v="0"/>
    <n v="0"/>
    <n v="1"/>
    <b v="0"/>
    <m/>
    <m/>
    <m/>
    <m/>
    <m/>
    <n v="141.13846153846157"/>
    <n v="0"/>
    <n v="0"/>
    <n v="0"/>
    <n v="0"/>
    <n v="0"/>
  </r>
  <r>
    <s v="Ferry"/>
    <x v="46"/>
    <s v="100_RCMFB"/>
    <b v="1"/>
    <n v="100"/>
    <n v="919"/>
    <n v="0"/>
    <n v="30"/>
    <n v="60"/>
    <n v="30"/>
    <n v="60"/>
    <n v="1"/>
    <b v="0"/>
    <m/>
    <m/>
    <m/>
    <m/>
    <m/>
    <n v="93.313846153846157"/>
    <n v="0"/>
    <n v="0"/>
    <n v="0"/>
    <n v="0"/>
    <n v="0"/>
  </r>
  <r>
    <s v="Ferry"/>
    <x v="46"/>
    <s v="100_FBRCM"/>
    <b v="1"/>
    <n v="100"/>
    <n v="919"/>
    <n v="0"/>
    <n v="30"/>
    <n v="60"/>
    <n v="30"/>
    <n v="60"/>
    <n v="1"/>
    <b v="0"/>
    <m/>
    <m/>
    <m/>
    <m/>
    <m/>
    <n v="93.313846153846157"/>
    <n v="0"/>
    <n v="0"/>
    <n v="0"/>
    <n v="0"/>
    <n v="0"/>
  </r>
  <r>
    <s v="Ferry"/>
    <x v="46"/>
    <s v="100_FWFBOKAL"/>
    <b v="1"/>
    <n v="100"/>
    <n v="940"/>
    <n v="0"/>
    <n v="0"/>
    <n v="60"/>
    <n v="240"/>
    <n v="480"/>
    <n v="1"/>
    <b v="0"/>
    <m/>
    <m/>
    <m/>
    <m/>
    <m/>
    <n v="95.446153846153862"/>
    <n v="0"/>
    <n v="0"/>
    <n v="0"/>
    <n v="0"/>
    <n v="0"/>
  </r>
  <r>
    <s v="Ferry"/>
    <x v="46"/>
    <s v="100_BERKFB"/>
    <b v="1"/>
    <n v="100"/>
    <n v="725"/>
    <n v="0"/>
    <n v="30"/>
    <n v="60"/>
    <n v="30"/>
    <n v="60"/>
    <n v="1"/>
    <b v="0"/>
    <m/>
    <m/>
    <m/>
    <m/>
    <m/>
    <n v="73.615384615384613"/>
    <n v="0"/>
    <n v="0"/>
    <n v="0"/>
    <n v="0"/>
    <n v="0"/>
  </r>
  <r>
    <s v="Ferry"/>
    <x v="46"/>
    <s v="100_FBBERK"/>
    <b v="1"/>
    <n v="100"/>
    <n v="725"/>
    <n v="0"/>
    <n v="30"/>
    <n v="60"/>
    <n v="30"/>
    <n v="60"/>
    <n v="1"/>
    <b v="0"/>
    <m/>
    <m/>
    <m/>
    <m/>
    <m/>
    <n v="73.615384615384613"/>
    <n v="0"/>
    <n v="0"/>
    <n v="0"/>
    <n v="0"/>
    <n v="0"/>
  </r>
  <r>
    <s v="Ferry"/>
    <x v="46"/>
    <s v="100_RCFB"/>
    <b v="1"/>
    <n v="100"/>
    <n v="2841"/>
    <n v="0"/>
    <n v="30"/>
    <n v="0"/>
    <n v="30"/>
    <n v="0"/>
    <n v="1"/>
    <b v="0"/>
    <m/>
    <m/>
    <m/>
    <m/>
    <m/>
    <n v="288.47076923076924"/>
    <n v="0"/>
    <n v="0"/>
    <n v="0"/>
    <n v="0"/>
    <n v="0"/>
  </r>
  <r>
    <s v="Ferry"/>
    <x v="46"/>
    <s v="100_FBRC"/>
    <b v="1"/>
    <n v="100"/>
    <n v="2841"/>
    <n v="0"/>
    <n v="30"/>
    <n v="0"/>
    <n v="30"/>
    <n v="0"/>
    <n v="1"/>
    <b v="0"/>
    <m/>
    <m/>
    <m/>
    <m/>
    <m/>
    <n v="288.47076923076924"/>
    <n v="0"/>
    <n v="0"/>
    <n v="0"/>
    <n v="0"/>
    <n v="0"/>
  </r>
  <r>
    <s v="Ferry"/>
    <x v="46"/>
    <s v="100_APFB"/>
    <b v="1"/>
    <n v="100"/>
    <n v="570"/>
    <n v="0"/>
    <n v="30"/>
    <n v="60"/>
    <n v="30"/>
    <n v="60"/>
    <n v="1"/>
    <b v="0"/>
    <m/>
    <m/>
    <m/>
    <m/>
    <m/>
    <n v="57.876923076923077"/>
    <n v="0"/>
    <n v="0"/>
    <n v="0"/>
    <n v="0"/>
    <n v="0"/>
  </r>
  <r>
    <s v="Ferry"/>
    <x v="46"/>
    <s v="100_FBAP"/>
    <b v="1"/>
    <n v="100"/>
    <n v="570"/>
    <n v="0"/>
    <n v="30"/>
    <n v="60"/>
    <n v="30"/>
    <n v="60"/>
    <n v="1"/>
    <b v="0"/>
    <m/>
    <m/>
    <m/>
    <m/>
    <m/>
    <n v="57.876923076923077"/>
    <n v="0"/>
    <n v="0"/>
    <n v="0"/>
    <n v="0"/>
    <n v="0"/>
  </r>
  <r>
    <s v="Ferry"/>
    <x v="46"/>
    <s v="100_MBFB"/>
    <b v="1"/>
    <n v="100"/>
    <n v="209"/>
    <n v="0"/>
    <n v="20"/>
    <n v="60"/>
    <n v="20"/>
    <n v="0"/>
    <n v="1"/>
    <b v="0"/>
    <m/>
    <m/>
    <m/>
    <m/>
    <m/>
    <n v="21.221538461538461"/>
    <n v="0"/>
    <n v="0"/>
    <n v="0"/>
    <n v="0"/>
    <n v="0"/>
  </r>
  <r>
    <s v="Ferry"/>
    <x v="46"/>
    <s v="100_FBMB"/>
    <b v="1"/>
    <n v="100"/>
    <n v="209"/>
    <n v="0"/>
    <n v="20"/>
    <n v="60"/>
    <n v="20"/>
    <n v="0"/>
    <n v="1"/>
    <b v="0"/>
    <m/>
    <m/>
    <m/>
    <m/>
    <m/>
    <n v="21.221538461538461"/>
    <n v="0"/>
    <n v="0"/>
    <n v="0"/>
    <n v="0"/>
    <n v="0"/>
  </r>
  <r>
    <s v="Ferry"/>
    <x v="46"/>
    <s v="100_ANMARSF"/>
    <b v="1"/>
    <n v="100"/>
    <n v="3900"/>
    <n v="0"/>
    <n v="120"/>
    <n v="0"/>
    <n v="0"/>
    <n v="0"/>
    <n v="1"/>
    <b v="0"/>
    <m/>
    <m/>
    <m/>
    <m/>
    <m/>
    <n v="396.00000000000006"/>
    <n v="0"/>
    <n v="0"/>
    <n v="0"/>
    <n v="0"/>
    <n v="0"/>
  </r>
  <r>
    <s v="Ferry"/>
    <x v="46"/>
    <s v="100_HERSF"/>
    <b v="1"/>
    <n v="100"/>
    <n v="1700"/>
    <n v="0"/>
    <n v="48"/>
    <n v="0"/>
    <n v="240"/>
    <n v="0"/>
    <n v="1"/>
    <b v="0"/>
    <m/>
    <m/>
    <m/>
    <m/>
    <m/>
    <n v="172.61538461538464"/>
    <n v="0"/>
    <n v="0"/>
    <n v="0"/>
    <n v="0"/>
    <n v="0"/>
  </r>
  <r>
    <s v="Ferry"/>
    <x v="46"/>
    <s v="100_MARSF"/>
    <b v="1"/>
    <n v="100"/>
    <n v="2200"/>
    <n v="0"/>
    <n v="240"/>
    <n v="300"/>
    <n v="240"/>
    <n v="0"/>
    <n v="1"/>
    <b v="0"/>
    <m/>
    <m/>
    <m/>
    <m/>
    <m/>
    <n v="223.38461538461542"/>
    <n v="0"/>
    <n v="0"/>
    <n v="0"/>
    <n v="0"/>
    <n v="0"/>
  </r>
  <r>
    <s v="Ferry"/>
    <x v="46"/>
    <s v="100_SFMAR"/>
    <b v="1"/>
    <n v="100"/>
    <n v="2200"/>
    <n v="0"/>
    <n v="240"/>
    <n v="0"/>
    <n v="240"/>
    <n v="480"/>
    <n v="1"/>
    <b v="0"/>
    <m/>
    <m/>
    <m/>
    <m/>
    <m/>
    <n v="223.38461538461542"/>
    <n v="0"/>
    <n v="0"/>
    <n v="0"/>
    <n v="0"/>
    <n v="0"/>
  </r>
  <r>
    <s v="Ferry"/>
    <x v="46"/>
    <s v="100_SFHER"/>
    <b v="1"/>
    <n v="100"/>
    <n v="1700"/>
    <n v="0"/>
    <n v="80"/>
    <n v="0"/>
    <n v="240"/>
    <n v="480"/>
    <n v="1"/>
    <b v="0"/>
    <m/>
    <m/>
    <m/>
    <m/>
    <m/>
    <n v="172.61538461538464"/>
    <n v="0"/>
    <n v="0"/>
    <n v="0"/>
    <n v="0"/>
    <n v="0"/>
  </r>
  <r>
    <s v="Ferry"/>
    <x v="46"/>
    <s v="100_SFHERAN"/>
    <b v="1"/>
    <n v="100"/>
    <n v="4400"/>
    <n v="0"/>
    <n v="0"/>
    <n v="0"/>
    <n v="240"/>
    <n v="0"/>
    <n v="1"/>
    <b v="0"/>
    <m/>
    <m/>
    <m/>
    <m/>
    <m/>
    <n v="446.76923076923083"/>
    <n v="0"/>
    <n v="0"/>
    <n v="0"/>
    <n v="0"/>
    <n v="0"/>
  </r>
  <r>
    <s v="Ferry"/>
    <x v="46"/>
    <s v="100_SFMARAN"/>
    <b v="1"/>
    <n v="100"/>
    <n v="3900"/>
    <n v="0"/>
    <n v="0"/>
    <n v="0"/>
    <n v="240"/>
    <n v="0"/>
    <n v="1"/>
    <b v="0"/>
    <m/>
    <m/>
    <m/>
    <m/>
    <m/>
    <n v="396.00000000000006"/>
    <n v="0"/>
    <n v="0"/>
    <n v="0"/>
    <n v="0"/>
    <n v="0"/>
  </r>
  <r>
    <s v="Ferry"/>
    <x v="46"/>
    <s v="100_TISF"/>
    <b v="0"/>
    <n v="100"/>
    <n v="450"/>
    <n v="0"/>
    <n v="15"/>
    <n v="15"/>
    <n v="15"/>
    <n v="15"/>
    <n v="1"/>
    <b v="0"/>
    <m/>
    <m/>
    <m/>
    <m/>
    <m/>
    <n v="22.846153846153847"/>
    <n v="0"/>
    <n v="0"/>
    <n v="0"/>
    <n v="0"/>
    <n v="0"/>
  </r>
  <r>
    <s v="Ferry"/>
    <x v="47"/>
    <s v="101_LARKS"/>
    <b v="1"/>
    <n v="101"/>
    <n v="1280"/>
    <n v="180"/>
    <n v="22"/>
    <n v="50"/>
    <n v="30"/>
    <n v="160"/>
    <n v="1"/>
    <b v="0"/>
    <m/>
    <m/>
    <m/>
    <m/>
    <m/>
    <n v="129.96923076923079"/>
    <n v="0"/>
    <n v="0"/>
    <n v="0"/>
    <n v="0"/>
    <n v="0"/>
  </r>
  <r>
    <s v="Ferry"/>
    <x v="47"/>
    <s v="101_LARKN"/>
    <b v="1"/>
    <n v="101"/>
    <n v="1280"/>
    <n v="0"/>
    <n v="24"/>
    <n v="50"/>
    <n v="22"/>
    <n v="120"/>
    <n v="0"/>
    <b v="0"/>
    <m/>
    <m/>
    <m/>
    <m/>
    <m/>
    <n v="129.96923076923079"/>
    <n v="0"/>
    <n v="0"/>
    <n v="0"/>
    <n v="0"/>
    <n v="0"/>
  </r>
  <r>
    <s v="Ferry"/>
    <x v="47"/>
    <s v="101_LARKMBSB"/>
    <b v="1"/>
    <n v="101"/>
    <n v="1285"/>
    <n v="0"/>
    <n v="80"/>
    <n v="0"/>
    <n v="0"/>
    <n v="0"/>
    <n v="1"/>
    <b v="0"/>
    <m/>
    <m/>
    <m/>
    <m/>
    <m/>
    <n v="130.4769230769231"/>
    <n v="0"/>
    <n v="0"/>
    <n v="0"/>
    <n v="0"/>
    <n v="0"/>
  </r>
  <r>
    <s v="Ferry"/>
    <x v="47"/>
    <s v="101_LARKMBNB"/>
    <b v="1"/>
    <n v="101"/>
    <n v="1285"/>
    <n v="0"/>
    <n v="0"/>
    <n v="0"/>
    <n v="80"/>
    <n v="0"/>
    <n v="0"/>
    <b v="0"/>
    <m/>
    <m/>
    <m/>
    <m/>
    <m/>
    <n v="130.4769230769231"/>
    <n v="0"/>
    <n v="0"/>
    <n v="0"/>
    <n v="0"/>
    <n v="0"/>
  </r>
  <r>
    <s v="Ferry"/>
    <x v="48"/>
    <s v="102_SAUFB"/>
    <b v="1"/>
    <n v="102"/>
    <n v="680"/>
    <n v="0"/>
    <n v="120"/>
    <n v="100"/>
    <n v="80"/>
    <n v="480"/>
    <n v="1"/>
    <b v="0"/>
    <m/>
    <m/>
    <m/>
    <m/>
    <m/>
    <n v="69.046153846153842"/>
    <n v="0"/>
    <n v="0"/>
    <n v="0"/>
    <n v="0"/>
    <n v="0"/>
  </r>
  <r>
    <s v="Ferry"/>
    <x v="48"/>
    <s v="102_FBSAU"/>
    <b v="1"/>
    <n v="102"/>
    <n v="680"/>
    <n v="0"/>
    <n v="240"/>
    <n v="75"/>
    <n v="80"/>
    <n v="480"/>
    <n v="1"/>
    <b v="0"/>
    <m/>
    <m/>
    <m/>
    <m/>
    <m/>
    <n v="69.046153846153842"/>
    <n v="0"/>
    <n v="0"/>
    <n v="0"/>
    <n v="0"/>
    <n v="0"/>
  </r>
  <r>
    <s v="Ferry"/>
    <x v="49"/>
    <s v="103_TIBFW"/>
    <b v="1"/>
    <n v="103"/>
    <n v="660"/>
    <n v="0"/>
    <n v="0"/>
    <n v="300"/>
    <n v="240"/>
    <n v="0"/>
    <n v="1"/>
    <b v="0"/>
    <m/>
    <m/>
    <m/>
    <m/>
    <m/>
    <n v="67.015384615384619"/>
    <n v="0"/>
    <n v="0"/>
    <n v="0"/>
    <n v="0"/>
    <n v="0"/>
  </r>
  <r>
    <s v="Ferry"/>
    <x v="49"/>
    <s v="103_FWTIB"/>
    <b v="1"/>
    <n v="103"/>
    <n v="660"/>
    <n v="0"/>
    <n v="240"/>
    <n v="150"/>
    <n v="240"/>
    <n v="0"/>
    <n v="1"/>
    <b v="0"/>
    <m/>
    <m/>
    <m/>
    <m/>
    <m/>
    <n v="67.015384615384619"/>
    <n v="0"/>
    <n v="0"/>
    <n v="0"/>
    <n v="0"/>
    <n v="0"/>
  </r>
  <r>
    <s v="Ferry"/>
    <x v="49"/>
    <s v="103_SAUTIBFW"/>
    <b v="1"/>
    <n v="103"/>
    <n v="840"/>
    <n v="0"/>
    <n v="0"/>
    <n v="150"/>
    <n v="240"/>
    <n v="0"/>
    <n v="1"/>
    <b v="0"/>
    <m/>
    <m/>
    <m/>
    <m/>
    <m/>
    <n v="85.292307692307716"/>
    <n v="0"/>
    <n v="0"/>
    <n v="0"/>
    <n v="0"/>
    <n v="0"/>
  </r>
  <r>
    <s v="Ferry"/>
    <x v="49"/>
    <s v="103_FWSAUTIB"/>
    <b v="1"/>
    <n v="103"/>
    <n v="700"/>
    <n v="0"/>
    <n v="0"/>
    <n v="0"/>
    <n v="240"/>
    <n v="0"/>
    <n v="1"/>
    <b v="0"/>
    <m/>
    <m/>
    <m/>
    <m/>
    <m/>
    <n v="71.076923076923094"/>
    <n v="0"/>
    <n v="0"/>
    <n v="0"/>
    <n v="0"/>
    <n v="0"/>
  </r>
  <r>
    <s v="Ferry"/>
    <x v="49"/>
    <s v="103_TIBSAUFW"/>
    <b v="1"/>
    <n v="103"/>
    <n v="700"/>
    <n v="0"/>
    <n v="0"/>
    <n v="150"/>
    <n v="240"/>
    <n v="0"/>
    <n v="1"/>
    <b v="0"/>
    <m/>
    <m/>
    <m/>
    <m/>
    <m/>
    <n v="71.076923076923094"/>
    <n v="0"/>
    <n v="0"/>
    <n v="0"/>
    <n v="0"/>
    <n v="0"/>
  </r>
  <r>
    <s v="Ferry"/>
    <x v="49"/>
    <s v="103_SAUFW"/>
    <b v="1"/>
    <n v="103"/>
    <n v="520"/>
    <n v="0"/>
    <n v="0"/>
    <n v="150"/>
    <n v="240"/>
    <n v="0"/>
    <n v="1"/>
    <b v="0"/>
    <m/>
    <m/>
    <m/>
    <m/>
    <m/>
    <n v="52.800000000000004"/>
    <n v="0"/>
    <n v="0"/>
    <n v="0"/>
    <n v="0"/>
    <n v="0"/>
  </r>
  <r>
    <s v="Ferry"/>
    <x v="49"/>
    <s v="103_FWSAU"/>
    <b v="1"/>
    <n v="103"/>
    <n v="520"/>
    <n v="0"/>
    <n v="0"/>
    <n v="0"/>
    <n v="240"/>
    <n v="0"/>
    <n v="1"/>
    <b v="0"/>
    <m/>
    <m/>
    <m/>
    <m/>
    <m/>
    <n v="52.800000000000004"/>
    <n v="0"/>
    <n v="0"/>
    <n v="0"/>
    <n v="0"/>
    <n v="0"/>
  </r>
  <r>
    <s v="Ferry"/>
    <x v="50"/>
    <s v="104_VALFB"/>
    <b v="1"/>
    <n v="104"/>
    <n v="3000"/>
    <n v="0"/>
    <n v="30"/>
    <n v="0"/>
    <n v="30"/>
    <n v="0"/>
    <n v="1"/>
    <b v="0"/>
    <m/>
    <m/>
    <m/>
    <m/>
    <m/>
    <n v="304.61538461538458"/>
    <n v="0"/>
    <n v="0"/>
    <n v="0"/>
    <n v="0"/>
    <n v="0"/>
  </r>
  <r>
    <s v="Ferry"/>
    <x v="50"/>
    <s v="104_FWFBVAL"/>
    <b v="1"/>
    <n v="104"/>
    <n v="3210"/>
    <n v="0"/>
    <n v="0"/>
    <n v="0"/>
    <n v="240"/>
    <n v="0"/>
    <n v="1"/>
    <b v="0"/>
    <m/>
    <m/>
    <m/>
    <m/>
    <m/>
    <n v="325.93846153846158"/>
    <n v="0"/>
    <n v="0"/>
    <n v="0"/>
    <n v="0"/>
    <n v="0"/>
  </r>
  <r>
    <s v="Ferry"/>
    <x v="50"/>
    <s v="104_FBVAL"/>
    <b v="1"/>
    <n v="104"/>
    <n v="3000"/>
    <n v="0"/>
    <n v="30"/>
    <n v="0"/>
    <n v="30"/>
    <n v="0"/>
    <n v="1"/>
    <b v="0"/>
    <m/>
    <m/>
    <m/>
    <m/>
    <m/>
    <n v="304.61538461538458"/>
    <n v="0"/>
    <n v="0"/>
    <n v="0"/>
    <n v="0"/>
    <n v="0"/>
  </r>
  <r>
    <s v="Ferry"/>
    <x v="50"/>
    <s v="104_VALFWFB"/>
    <b v="1"/>
    <n v="104"/>
    <n v="3050"/>
    <n v="0"/>
    <n v="240"/>
    <n v="0"/>
    <n v="0"/>
    <n v="0"/>
    <n v="1"/>
    <b v="0"/>
    <m/>
    <m/>
    <m/>
    <m/>
    <m/>
    <n v="309.69230769230774"/>
    <n v="0"/>
    <n v="0"/>
    <n v="0"/>
    <n v="0"/>
    <n v="0"/>
  </r>
  <r>
    <s v="Ferry"/>
    <x v="50"/>
    <s v="104_VALFBFW"/>
    <b v="1"/>
    <n v="104"/>
    <n v="3210"/>
    <n v="0"/>
    <n v="240"/>
    <n v="0"/>
    <n v="0"/>
    <n v="0"/>
    <n v="1"/>
    <b v="0"/>
    <m/>
    <m/>
    <m/>
    <m/>
    <m/>
    <n v="325.93846153846158"/>
    <n v="0"/>
    <n v="0"/>
    <n v="0"/>
    <n v="0"/>
    <n v="0"/>
  </r>
  <r>
    <s v="Ferry"/>
    <x v="50"/>
    <s v="104_MIVALFB"/>
    <b v="1"/>
    <n v="104"/>
    <n v="3840"/>
    <n v="0"/>
    <n v="30"/>
    <n v="120"/>
    <n v="30"/>
    <n v="120"/>
    <n v="1"/>
    <b v="0"/>
    <m/>
    <m/>
    <m/>
    <m/>
    <m/>
    <n v="389.90769230769234"/>
    <n v="0"/>
    <n v="0"/>
    <n v="0"/>
    <n v="0"/>
    <n v="0"/>
  </r>
  <r>
    <s v="Ferry"/>
    <x v="50"/>
    <s v="104_FBVALMI"/>
    <b v="1"/>
    <n v="104"/>
    <n v="3840"/>
    <n v="0"/>
    <n v="30"/>
    <n v="120"/>
    <n v="30"/>
    <n v="120"/>
    <n v="1"/>
    <b v="0"/>
    <m/>
    <m/>
    <m/>
    <m/>
    <m/>
    <n v="389.90769230769234"/>
    <n v="0"/>
    <n v="0"/>
    <n v="0"/>
    <n v="0"/>
    <n v="0"/>
  </r>
  <r>
    <s v="Ferry"/>
    <x v="50"/>
    <s v="104_FBMILONG"/>
    <b v="1"/>
    <n v="104"/>
    <n v="3890"/>
    <n v="0"/>
    <n v="0"/>
    <n v="120"/>
    <n v="0"/>
    <n v="120"/>
    <n v="1"/>
    <b v="0"/>
    <m/>
    <m/>
    <m/>
    <m/>
    <m/>
    <n v="394.98461538461538"/>
    <n v="0"/>
    <n v="0"/>
    <n v="0"/>
    <n v="0"/>
    <n v="0"/>
  </r>
  <r>
    <s v="Ferry"/>
    <x v="50"/>
    <s v="104_MIFBLONG"/>
    <b v="1"/>
    <n v="104"/>
    <n v="4050"/>
    <n v="0"/>
    <n v="0"/>
    <n v="120"/>
    <n v="0"/>
    <n v="120"/>
    <n v="1"/>
    <b v="0"/>
    <m/>
    <m/>
    <m/>
    <m/>
    <m/>
    <n v="411.23076923076928"/>
    <n v="0"/>
    <n v="0"/>
    <n v="0"/>
    <n v="0"/>
    <n v="0"/>
  </r>
  <r>
    <s v="Ferry"/>
    <x v="51"/>
    <s v="106_ROUTE1P"/>
    <b v="0"/>
    <n v="106"/>
    <n v="3460"/>
    <n v="0"/>
    <n v="30"/>
    <n v="0"/>
    <n v="30"/>
    <n v="0"/>
    <n v="1"/>
    <b v="0"/>
    <m/>
    <m/>
    <m/>
    <m/>
    <m/>
    <n v="175.66153846153847"/>
    <n v="0"/>
    <n v="0"/>
    <n v="0"/>
    <n v="0"/>
    <n v="0"/>
  </r>
  <r>
    <s v="Light Rail"/>
    <x v="52"/>
    <s v="110_F_IN"/>
    <b v="1"/>
    <n v="110"/>
    <n v="623"/>
    <n v="45"/>
    <n v="6"/>
    <n v="7"/>
    <n v="6"/>
    <n v="15"/>
    <n v="1"/>
    <b v="1"/>
    <n v="45"/>
    <n v="6"/>
    <n v="7"/>
    <n v="6"/>
    <n v="15"/>
    <n v="63.258461538461546"/>
    <n v="0"/>
    <n v="0"/>
    <n v="0"/>
    <n v="0"/>
    <n v="0"/>
  </r>
  <r>
    <s v="Light Rail"/>
    <x v="52"/>
    <s v="110_F_INA"/>
    <b v="1"/>
    <n v="110"/>
    <n v="345"/>
    <n v="0"/>
    <n v="0"/>
    <n v="0"/>
    <n v="120"/>
    <n v="26"/>
    <n v="1"/>
    <b v="1"/>
    <n v="0"/>
    <n v="0"/>
    <n v="0"/>
    <n v="10"/>
    <n v="26"/>
    <n v="35.030769230769238"/>
    <n v="4"/>
    <n v="4.3005324139011893"/>
    <n v="1.9567422483250412"/>
    <n v="36.393280575049793"/>
    <n v="40.693812988950981"/>
  </r>
  <r>
    <s v="Light Rail"/>
    <x v="52"/>
    <s v="110_F_OUT"/>
    <b v="1"/>
    <n v="110"/>
    <n v="612"/>
    <n v="100"/>
    <n v="6"/>
    <n v="7"/>
    <n v="6"/>
    <n v="15"/>
    <n v="1"/>
    <b v="1"/>
    <n v="100"/>
    <n v="6"/>
    <n v="7"/>
    <n v="6"/>
    <n v="15"/>
    <n v="62.141538461538474"/>
    <n v="0"/>
    <n v="0"/>
    <n v="0"/>
    <n v="0"/>
    <n v="0"/>
  </r>
  <r>
    <s v="Light Rail"/>
    <x v="52"/>
    <s v="110_F_OUTA"/>
    <b v="1"/>
    <n v="110"/>
    <n v="345"/>
    <n v="12"/>
    <n v="22"/>
    <n v="0"/>
    <n v="0"/>
    <n v="0"/>
    <n v="1"/>
    <b v="1"/>
    <n v="12"/>
    <n v="10"/>
    <n v="0"/>
    <n v="0"/>
    <n v="0"/>
    <n v="35.030769230769238"/>
    <n v="2"/>
    <n v="2.1502662069505947"/>
    <n v="0.97837112416252059"/>
    <n v="18.196640287524897"/>
    <n v="20.34690649447549"/>
  </r>
  <r>
    <s v="Light Rail"/>
    <x v="52"/>
    <s v="110_J"/>
    <b v="0"/>
    <n v="110"/>
    <n v="1344"/>
    <n v="45"/>
    <n v="9"/>
    <n v="10"/>
    <n v="10"/>
    <n v="15"/>
    <n v="1"/>
    <b v="1"/>
    <n v="45"/>
    <n v="9"/>
    <n v="10"/>
    <n v="10"/>
    <n v="15"/>
    <n v="68.233846153846159"/>
    <n v="0"/>
    <n v="0"/>
    <n v="0"/>
    <n v="0"/>
    <n v="0"/>
  </r>
  <r>
    <s v="Light Rail"/>
    <x v="52"/>
    <s v="110_J_INA"/>
    <b v="1"/>
    <n v="110"/>
    <n v="410"/>
    <n v="60"/>
    <n v="0"/>
    <n v="100"/>
    <n v="0"/>
    <n v="0"/>
    <n v="1"/>
    <b v="1"/>
    <n v="60"/>
    <n v="0"/>
    <n v="10"/>
    <n v="0"/>
    <n v="0"/>
    <n v="41.630769230769225"/>
    <n v="0"/>
    <n v="0"/>
    <n v="0"/>
    <n v="0"/>
    <n v="0"/>
  </r>
  <r>
    <s v="Light Rail"/>
    <x v="52"/>
    <s v="110_J_OUTA"/>
    <b v="1"/>
    <n v="110"/>
    <n v="410"/>
    <n v="0"/>
    <n v="0"/>
    <n v="100"/>
    <n v="0"/>
    <n v="120"/>
    <n v="1"/>
    <b v="1"/>
    <n v="0"/>
    <n v="0"/>
    <n v="10"/>
    <n v="0"/>
    <n v="120"/>
    <n v="41.630769230769225"/>
    <n v="0"/>
    <n v="0"/>
    <n v="0"/>
    <n v="0"/>
    <n v="0"/>
  </r>
  <r>
    <s v="Light Rail"/>
    <x v="52"/>
    <s v="110_K"/>
    <b v="0"/>
    <n v="110"/>
    <n v="1618"/>
    <n v="36"/>
    <n v="8"/>
    <n v="10"/>
    <n v="8"/>
    <n v="30"/>
    <n v="1"/>
    <b v="1"/>
    <n v="36"/>
    <n v="8"/>
    <n v="10"/>
    <n v="8"/>
    <n v="30"/>
    <n v="82.144615384615392"/>
    <n v="0"/>
    <n v="0"/>
    <n v="0"/>
    <n v="0"/>
    <n v="0"/>
  </r>
  <r>
    <s v="Light Rail"/>
    <x v="52"/>
    <s v="110_K_IN1"/>
    <b v="1"/>
    <n v="110"/>
    <m/>
    <n v="90"/>
    <n v="0"/>
    <n v="0"/>
    <n v="0"/>
    <n v="0"/>
    <n v="1"/>
    <b v="0"/>
    <m/>
    <m/>
    <m/>
    <m/>
    <m/>
    <n v="0"/>
    <n v="0"/>
    <n v="0"/>
    <n v="0"/>
    <n v="0"/>
    <n v="0"/>
  </r>
  <r>
    <s v="Light Rail"/>
    <x v="52"/>
    <s v="110_K_IN4"/>
    <b v="1"/>
    <n v="110"/>
    <n v="809"/>
    <n v="0"/>
    <n v="0"/>
    <n v="300"/>
    <n v="0"/>
    <n v="80"/>
    <n v="0"/>
    <b v="1"/>
    <n v="0"/>
    <n v="0"/>
    <n v="10"/>
    <n v="0"/>
    <n v="80"/>
    <n v="82.144615384615392"/>
    <n v="0"/>
    <n v="0"/>
    <n v="0"/>
    <n v="0"/>
    <n v="0"/>
  </r>
  <r>
    <s v="Light Rail"/>
    <x v="52"/>
    <s v="110_K_OUT3"/>
    <b v="1"/>
    <n v="110"/>
    <n v="255"/>
    <n v="0"/>
    <n v="0"/>
    <n v="300"/>
    <n v="0"/>
    <n v="120"/>
    <n v="1"/>
    <b v="1"/>
    <n v="0"/>
    <n v="0"/>
    <n v="10"/>
    <n v="0"/>
    <n v="120"/>
    <n v="25.892307692307693"/>
    <n v="0"/>
    <n v="0"/>
    <n v="0"/>
    <n v="0"/>
    <n v="0"/>
  </r>
  <r>
    <s v="Light Rail"/>
    <x v="52"/>
    <s v="110_L"/>
    <b v="0"/>
    <n v="110"/>
    <n v="1718"/>
    <n v="36"/>
    <n v="9"/>
    <n v="10"/>
    <n v="10"/>
    <n v="18"/>
    <n v="1"/>
    <b v="1"/>
    <n v="36"/>
    <n v="9"/>
    <n v="10"/>
    <n v="10"/>
    <n v="18"/>
    <n v="87.221538461538458"/>
    <n v="0"/>
    <n v="0"/>
    <n v="0"/>
    <n v="0"/>
    <n v="0"/>
  </r>
  <r>
    <s v="Light Rail"/>
    <x v="52"/>
    <s v="110_L_IN"/>
    <b v="1"/>
    <n v="110"/>
    <m/>
    <n v="0"/>
    <n v="0"/>
    <n v="0"/>
    <n v="0"/>
    <n v="160"/>
    <n v="1"/>
    <b v="0"/>
    <m/>
    <m/>
    <m/>
    <m/>
    <m/>
    <n v="0"/>
    <n v="0"/>
    <n v="0"/>
    <n v="0"/>
    <n v="0"/>
    <n v="0"/>
  </r>
  <r>
    <s v="Light Rail"/>
    <x v="52"/>
    <s v="110_L_OUT"/>
    <b v="1"/>
    <n v="110"/>
    <m/>
    <n v="90"/>
    <n v="0"/>
    <n v="0"/>
    <n v="0"/>
    <n v="0"/>
    <n v="1"/>
    <b v="0"/>
    <m/>
    <m/>
    <m/>
    <m/>
    <m/>
    <n v="0"/>
    <n v="0"/>
    <n v="0"/>
    <n v="0"/>
    <n v="0"/>
    <n v="0"/>
  </r>
  <r>
    <s v="Light Rail"/>
    <x v="52"/>
    <s v="110_M"/>
    <b v="0"/>
    <n v="110"/>
    <n v="1792"/>
    <n v="45"/>
    <n v="9"/>
    <n v="10"/>
    <n v="10"/>
    <n v="18"/>
    <n v="1"/>
    <b v="1"/>
    <n v="45"/>
    <n v="9"/>
    <n v="10"/>
    <n v="10"/>
    <n v="18"/>
    <n v="90.978461538461559"/>
    <n v="0"/>
    <n v="0"/>
    <n v="0"/>
    <n v="0"/>
    <n v="0"/>
  </r>
  <r>
    <s v="Light Rail"/>
    <x v="52"/>
    <s v="110_N"/>
    <b v="0"/>
    <n v="110"/>
    <n v="1958"/>
    <n v="15"/>
    <n v="4"/>
    <n v="10"/>
    <n v="4"/>
    <n v="10"/>
    <n v="0"/>
    <b v="1"/>
    <n v="15"/>
    <n v="4"/>
    <n v="10"/>
    <n v="4"/>
    <n v="10"/>
    <n v="99.406153846153842"/>
    <n v="0"/>
    <n v="0"/>
    <n v="0"/>
    <n v="0"/>
    <n v="0"/>
  </r>
  <r>
    <s v="Light Rail"/>
    <x v="52"/>
    <s v="110_N_IN1"/>
    <b v="1"/>
    <n v="110"/>
    <n v="326"/>
    <n v="0"/>
    <n v="120"/>
    <n v="300"/>
    <n v="0"/>
    <n v="120"/>
    <n v="1"/>
    <b v="1"/>
    <n v="0"/>
    <n v="10"/>
    <n v="10"/>
    <n v="0"/>
    <n v="120"/>
    <n v="33.10153846153846"/>
    <n v="4"/>
    <n v="4.3005324139011893"/>
    <n v="1.9567422483250412"/>
    <n v="36.393280575049793"/>
    <n v="40.693812988950981"/>
  </r>
  <r>
    <s v="Light Rail"/>
    <x v="52"/>
    <s v="110_N_OUT1"/>
    <b v="1"/>
    <n v="110"/>
    <n v="326"/>
    <n v="60"/>
    <n v="0"/>
    <n v="0"/>
    <n v="120"/>
    <n v="0"/>
    <n v="1"/>
    <b v="1"/>
    <n v="60"/>
    <n v="0"/>
    <n v="0"/>
    <n v="10"/>
    <n v="0"/>
    <n v="33.10153846153846"/>
    <n v="4"/>
    <n v="4.3005324139011893"/>
    <n v="1.9567422483250412"/>
    <n v="36.393280575049793"/>
    <n v="40.693812988950981"/>
  </r>
  <r>
    <s v="Light Rail"/>
    <x v="52"/>
    <s v="110_E_IN"/>
    <b v="1"/>
    <n v="110"/>
    <n v="418"/>
    <n v="0"/>
    <n v="0"/>
    <n v="20"/>
    <n v="12"/>
    <n v="0"/>
    <n v="1"/>
    <b v="1"/>
    <n v="0"/>
    <n v="0"/>
    <n v="10"/>
    <n v="10"/>
    <n v="0"/>
    <n v="42.443076923076923"/>
    <n v="1"/>
    <n v="1.0751331034752973"/>
    <n v="0.48918556208126029"/>
    <n v="9.0983201437624484"/>
    <n v="10.173453247237745"/>
  </r>
  <r>
    <s v="Light Rail"/>
    <x v="52"/>
    <s v="110_E_OUT"/>
    <b v="1"/>
    <n v="110"/>
    <n v="407"/>
    <n v="0"/>
    <n v="0"/>
    <n v="20"/>
    <n v="12"/>
    <n v="0"/>
    <n v="1"/>
    <b v="1"/>
    <n v="0"/>
    <n v="0"/>
    <n v="10"/>
    <n v="10"/>
    <n v="0"/>
    <n v="41.326153846153851"/>
    <n v="1"/>
    <n v="1.0751331034752973"/>
    <n v="0.48918556208126029"/>
    <n v="9.0983201437624484"/>
    <n v="10.173453247237745"/>
  </r>
  <r>
    <s v="Light Rail"/>
    <x v="52"/>
    <s v="110_T_SHORT"/>
    <b v="0"/>
    <n v="110"/>
    <n v="482"/>
    <n v="60"/>
    <n v="7.5"/>
    <n v="10"/>
    <n v="7.5"/>
    <n v="15"/>
    <n v="1"/>
    <b v="1"/>
    <n v="60"/>
    <n v="7.5"/>
    <n v="10"/>
    <n v="7.5"/>
    <n v="15"/>
    <n v="24.470769230769232"/>
    <n v="0"/>
    <n v="0"/>
    <n v="0"/>
    <n v="0"/>
    <n v="0"/>
  </r>
  <r>
    <s v="Light Rail"/>
    <x v="52"/>
    <s v="110_T_LONG"/>
    <b v="0"/>
    <n v="110"/>
    <n v="1308"/>
    <n v="60"/>
    <n v="7.5"/>
    <n v="10"/>
    <n v="7.5"/>
    <n v="15"/>
    <n v="1"/>
    <b v="1"/>
    <n v="60"/>
    <n v="7.5"/>
    <n v="10"/>
    <n v="7.5"/>
    <n v="15"/>
    <n v="66.406153846153856"/>
    <n v="0"/>
    <n v="0"/>
    <n v="0"/>
    <n v="0"/>
    <n v="0"/>
  </r>
  <r>
    <s v="Light Rail"/>
    <x v="53"/>
    <s v="111_BLUE"/>
    <b v="0"/>
    <n v="111"/>
    <n v="3320"/>
    <n v="30"/>
    <n v="15"/>
    <n v="15"/>
    <n v="15"/>
    <n v="30"/>
    <n v="1"/>
    <b v="1"/>
    <n v="30"/>
    <n v="15"/>
    <n v="15"/>
    <n v="15"/>
    <n v="30"/>
    <n v="168.55384615384617"/>
    <n v="0"/>
    <n v="0"/>
    <n v="0"/>
    <n v="0"/>
    <n v="0"/>
  </r>
  <r>
    <s v="Light Rail"/>
    <x v="53"/>
    <s v="111_GREEN"/>
    <b v="0"/>
    <n v="111"/>
    <n v="2860"/>
    <n v="15"/>
    <n v="15"/>
    <n v="15"/>
    <n v="15"/>
    <n v="30"/>
    <n v="1"/>
    <b v="1"/>
    <n v="15"/>
    <n v="15"/>
    <n v="15"/>
    <n v="15"/>
    <n v="30"/>
    <n v="145.20000000000002"/>
    <n v="0"/>
    <n v="0"/>
    <n v="0"/>
    <n v="0"/>
    <n v="0"/>
  </r>
  <r>
    <s v="Light Rail"/>
    <x v="53"/>
    <s v="111_ORANGE"/>
    <b v="0"/>
    <n v="111"/>
    <n v="4122"/>
    <n v="30"/>
    <n v="15"/>
    <n v="15"/>
    <n v="15"/>
    <n v="30"/>
    <n v="1"/>
    <b v="1"/>
    <n v="30"/>
    <n v="15"/>
    <n v="15"/>
    <n v="15"/>
    <n v="30"/>
    <n v="209.27076923076925"/>
    <n v="0"/>
    <n v="0"/>
    <n v="0"/>
    <n v="0"/>
    <n v="0"/>
  </r>
  <r>
    <s v="Heavy Rail"/>
    <x v="54"/>
    <s v="120_RED"/>
    <b v="0"/>
    <n v="120"/>
    <n v="7898"/>
    <n v="15"/>
    <n v="12"/>
    <n v="15"/>
    <n v="12"/>
    <n v="15"/>
    <n v="1"/>
    <b v="0"/>
    <m/>
    <m/>
    <m/>
    <m/>
    <m/>
    <n v="400.97538461538471"/>
    <n v="0"/>
    <n v="0"/>
    <n v="0"/>
    <n v="0"/>
    <n v="0"/>
  </r>
  <r>
    <s v="Heavy Rail"/>
    <x v="54"/>
    <s v="120_ORANGE"/>
    <b v="0"/>
    <n v="120"/>
    <n v="11406"/>
    <n v="15"/>
    <n v="12"/>
    <n v="15"/>
    <n v="12"/>
    <n v="15"/>
    <n v="1"/>
    <b v="0"/>
    <m/>
    <m/>
    <m/>
    <m/>
    <m/>
    <n v="579.07384615384615"/>
    <n v="0"/>
    <n v="0"/>
    <n v="0"/>
    <n v="0"/>
    <n v="0"/>
  </r>
  <r>
    <s v="Heavy Rail"/>
    <x v="54"/>
    <s v="120_YELLOWE"/>
    <b v="1"/>
    <n v="120"/>
    <n v="5318"/>
    <n v="15"/>
    <n v="12"/>
    <n v="15"/>
    <n v="12"/>
    <n v="15"/>
    <n v="1"/>
    <b v="0"/>
    <m/>
    <m/>
    <m/>
    <m/>
    <m/>
    <n v="539.98153846153855"/>
    <n v="0"/>
    <n v="0"/>
    <n v="0"/>
    <n v="0"/>
    <n v="0"/>
  </r>
  <r>
    <s v="Heavy Rail"/>
    <x v="54"/>
    <s v="120_YELLOWW"/>
    <b v="1"/>
    <n v="120"/>
    <n v="5318"/>
    <n v="15"/>
    <n v="12"/>
    <n v="15"/>
    <n v="12"/>
    <n v="15"/>
    <n v="0"/>
    <b v="0"/>
    <m/>
    <m/>
    <m/>
    <m/>
    <m/>
    <n v="539.98153846153855"/>
    <n v="0"/>
    <n v="0"/>
    <n v="0"/>
    <n v="0"/>
    <n v="0"/>
  </r>
  <r>
    <s v="Heavy Rail"/>
    <x v="54"/>
    <s v="120_BLUE"/>
    <b v="0"/>
    <n v="120"/>
    <n v="7800"/>
    <n v="15"/>
    <n v="12"/>
    <n v="15"/>
    <n v="12"/>
    <n v="15"/>
    <n v="1"/>
    <b v="0"/>
    <m/>
    <m/>
    <m/>
    <m/>
    <m/>
    <n v="396.00000000000006"/>
    <n v="0"/>
    <n v="0"/>
    <n v="0"/>
    <n v="0"/>
    <n v="0"/>
  </r>
  <r>
    <s v="Heavy Rail"/>
    <x v="54"/>
    <s v="120_GREEN"/>
    <b v="0"/>
    <n v="120"/>
    <n v="11948"/>
    <n v="15"/>
    <n v="12"/>
    <n v="15"/>
    <n v="12"/>
    <n v="0"/>
    <n v="1"/>
    <b v="0"/>
    <m/>
    <m/>
    <m/>
    <m/>
    <m/>
    <n v="606.59076923076941"/>
    <n v="0"/>
    <n v="0"/>
    <n v="0"/>
    <n v="0"/>
    <n v="0"/>
  </r>
  <r>
    <s v="Heavy Rail"/>
    <x v="54"/>
    <s v="120_OR_YEL"/>
    <b v="1"/>
    <n v="120"/>
    <n v="3799"/>
    <n v="15"/>
    <n v="12"/>
    <n v="15"/>
    <n v="12"/>
    <n v="15"/>
    <n v="1"/>
    <b v="0"/>
    <m/>
    <m/>
    <m/>
    <m/>
    <m/>
    <n v="385.74461538461549"/>
    <n v="0"/>
    <n v="0"/>
    <n v="0"/>
    <n v="0"/>
    <n v="0"/>
  </r>
  <r>
    <s v="Heavy Rail"/>
    <x v="54"/>
    <s v="120_OR_YER"/>
    <b v="1"/>
    <n v="120"/>
    <n v="3799"/>
    <n v="15"/>
    <n v="12"/>
    <n v="15"/>
    <n v="12"/>
    <n v="15"/>
    <n v="0"/>
    <b v="0"/>
    <m/>
    <m/>
    <m/>
    <m/>
    <m/>
    <n v="385.74461538461549"/>
    <n v="0"/>
    <n v="0"/>
    <n v="0"/>
    <n v="0"/>
    <n v="0"/>
  </r>
  <r>
    <s v="Heavy Rail"/>
    <x v="54"/>
    <s v="120_EBART"/>
    <b v="0"/>
    <n v="120"/>
    <n v="2000"/>
    <n v="15"/>
    <n v="15"/>
    <n v="15"/>
    <n v="15"/>
    <n v="20"/>
    <n v="1"/>
    <b v="0"/>
    <m/>
    <m/>
    <m/>
    <m/>
    <m/>
    <n v="101.53846153846153"/>
    <n v="0"/>
    <n v="0"/>
    <n v="0"/>
    <n v="0"/>
    <n v="0"/>
  </r>
  <r>
    <s v="Heavy Rail"/>
    <x v="54"/>
    <s v="120_GREEN1"/>
    <b v="0"/>
    <n v="120"/>
    <n v="6360"/>
    <n v="0"/>
    <n v="60"/>
    <n v="0"/>
    <n v="60"/>
    <n v="0"/>
    <n v="1"/>
    <b v="0"/>
    <m/>
    <m/>
    <m/>
    <m/>
    <m/>
    <n v="322.89230769230772"/>
    <n v="0"/>
    <n v="0"/>
    <n v="0"/>
    <n v="0"/>
    <n v="0"/>
  </r>
  <r>
    <s v="Heavy Rail"/>
    <x v="54"/>
    <s v="120_GREEN2"/>
    <b v="1"/>
    <n v="120"/>
    <m/>
    <n v="15"/>
    <n v="0"/>
    <n v="0"/>
    <n v="0"/>
    <n v="0"/>
    <n v="0"/>
    <b v="0"/>
    <m/>
    <m/>
    <m/>
    <m/>
    <m/>
    <n v="0"/>
    <n v="0"/>
    <n v="0"/>
    <n v="0"/>
    <n v="0"/>
    <n v="0"/>
  </r>
  <r>
    <s v="Heavy Rail"/>
    <x v="54"/>
    <s v="120_YELLOWB"/>
    <b v="0"/>
    <n v="120"/>
    <n v="6480"/>
    <n v="0"/>
    <n v="12"/>
    <n v="0"/>
    <n v="12"/>
    <n v="0"/>
    <n v="1"/>
    <b v="0"/>
    <m/>
    <m/>
    <m/>
    <m/>
    <m/>
    <n v="328.98461538461538"/>
    <n v="0"/>
    <n v="0"/>
    <n v="0"/>
    <n v="0"/>
    <n v="0"/>
  </r>
  <r>
    <s v="Heavy Rail"/>
    <x v="54"/>
    <s v="120_YELLOWC"/>
    <b v="1"/>
    <n v="120"/>
    <m/>
    <n v="0"/>
    <n v="0"/>
    <n v="0"/>
    <n v="0"/>
    <n v="15"/>
    <n v="0"/>
    <b v="0"/>
    <m/>
    <m/>
    <m/>
    <m/>
    <m/>
    <n v="0"/>
    <n v="0"/>
    <n v="0"/>
    <n v="0"/>
    <n v="0"/>
    <n v="0"/>
  </r>
  <r>
    <s v="Heavy Rail"/>
    <x v="54"/>
    <s v="120_YELLOWD"/>
    <b v="1"/>
    <n v="120"/>
    <m/>
    <n v="15"/>
    <n v="0"/>
    <n v="0"/>
    <n v="0"/>
    <n v="20"/>
    <n v="0"/>
    <b v="0"/>
    <m/>
    <m/>
    <m/>
    <m/>
    <m/>
    <n v="0"/>
    <n v="0"/>
    <n v="0"/>
    <n v="0"/>
    <n v="0"/>
    <n v="0"/>
  </r>
  <r>
    <s v="Heavy Rail"/>
    <x v="55"/>
    <s v="121_OAKCON"/>
    <b v="0"/>
    <n v="121"/>
    <n v="640"/>
    <n v="6"/>
    <n v="6"/>
    <n v="6"/>
    <n v="6"/>
    <n v="6"/>
    <n v="1"/>
    <b v="0"/>
    <m/>
    <m/>
    <m/>
    <m/>
    <m/>
    <n v="32.492307692307698"/>
    <n v="0"/>
    <n v="0"/>
    <n v="0"/>
    <n v="0"/>
    <n v="0"/>
  </r>
  <r>
    <s v="Commuter Rail"/>
    <x v="56"/>
    <s v="130_500SB"/>
    <b v="1"/>
    <n v="130"/>
    <n v="4997"/>
    <n v="180"/>
    <n v="240"/>
    <n v="30"/>
    <n v="240"/>
    <n v="160"/>
    <n v="1"/>
    <b v="0"/>
    <m/>
    <m/>
    <m/>
    <m/>
    <m/>
    <n v="507.38769230769236"/>
    <n v="0"/>
    <n v="0"/>
    <n v="0"/>
    <n v="0"/>
    <n v="0"/>
  </r>
  <r>
    <s v="Commuter Rail"/>
    <x v="56"/>
    <s v="130_600SB"/>
    <b v="1"/>
    <n v="130"/>
    <n v="4837"/>
    <n v="180"/>
    <n v="240"/>
    <n v="30"/>
    <n v="0"/>
    <n v="53"/>
    <n v="1"/>
    <b v="0"/>
    <m/>
    <m/>
    <m/>
    <m/>
    <m/>
    <n v="491.14153846153852"/>
    <n v="0"/>
    <n v="0"/>
    <n v="0"/>
    <n v="0"/>
    <n v="0"/>
  </r>
  <r>
    <s v="Commuter Rail"/>
    <x v="56"/>
    <s v="130_500NB"/>
    <b v="1"/>
    <n v="130"/>
    <n v="4997"/>
    <n v="90"/>
    <n v="0"/>
    <n v="27"/>
    <n v="0"/>
    <n v="240"/>
    <n v="1"/>
    <b v="0"/>
    <m/>
    <m/>
    <m/>
    <m/>
    <m/>
    <n v="507.38769230769236"/>
    <n v="0"/>
    <n v="0"/>
    <n v="0"/>
    <n v="0"/>
    <n v="0"/>
  </r>
  <r>
    <s v="Commuter Rail"/>
    <x v="56"/>
    <s v="130_600NB"/>
    <b v="1"/>
    <n v="130"/>
    <n v="4837"/>
    <n v="90"/>
    <n v="0"/>
    <n v="30"/>
    <n v="0"/>
    <n v="48"/>
    <n v="1"/>
    <b v="0"/>
    <m/>
    <m/>
    <m/>
    <m/>
    <m/>
    <n v="491.14153846153852"/>
    <n v="0"/>
    <n v="0"/>
    <n v="0"/>
    <n v="0"/>
    <n v="0"/>
  </r>
  <r>
    <s v="Commuter Rail"/>
    <x v="56"/>
    <s v="130_10SB"/>
    <b v="1"/>
    <n v="130"/>
    <n v="4997"/>
    <n v="0"/>
    <n v="34"/>
    <n v="0"/>
    <n v="30"/>
    <n v="0"/>
    <n v="1"/>
    <b v="0"/>
    <m/>
    <m/>
    <m/>
    <m/>
    <m/>
    <n v="507.38769230769236"/>
    <n v="0"/>
    <n v="0"/>
    <n v="0"/>
    <n v="0"/>
    <n v="0"/>
  </r>
  <r>
    <s v="Commuter Rail"/>
    <x v="56"/>
    <s v="130_100SB"/>
    <b v="1"/>
    <n v="130"/>
    <n v="4997"/>
    <n v="0"/>
    <n v="80"/>
    <n v="0"/>
    <n v="60"/>
    <n v="0"/>
    <n v="1"/>
    <b v="0"/>
    <m/>
    <m/>
    <m/>
    <m/>
    <m/>
    <n v="507.38769230769236"/>
    <n v="0"/>
    <n v="0"/>
    <n v="0"/>
    <n v="0"/>
    <n v="0"/>
  </r>
  <r>
    <s v="Commuter Rail"/>
    <x v="56"/>
    <s v="130_200PH8SB"/>
    <b v="1"/>
    <n v="130"/>
    <n v="4837"/>
    <n v="0"/>
    <n v="60"/>
    <n v="0"/>
    <n v="60"/>
    <n v="0"/>
    <n v="1"/>
    <b v="0"/>
    <m/>
    <m/>
    <m/>
    <m/>
    <m/>
    <n v="491.14153846153852"/>
    <n v="0"/>
    <n v="0"/>
    <n v="0"/>
    <n v="0"/>
    <n v="0"/>
  </r>
  <r>
    <s v="Commuter Rail"/>
    <x v="56"/>
    <s v="130_300PH8SB"/>
    <b v="1"/>
    <n v="130"/>
    <n v="4837"/>
    <n v="0"/>
    <n v="17"/>
    <n v="0"/>
    <n v="15"/>
    <n v="0"/>
    <n v="1"/>
    <b v="0"/>
    <m/>
    <m/>
    <m/>
    <m/>
    <m/>
    <n v="491.14153846153852"/>
    <n v="0"/>
    <n v="0"/>
    <n v="0"/>
    <n v="0"/>
    <n v="0"/>
  </r>
  <r>
    <s v="Commuter Rail"/>
    <x v="56"/>
    <s v="130_900PH8SB"/>
    <b v="1"/>
    <n v="130"/>
    <n v="2990"/>
    <n v="0"/>
    <n v="0"/>
    <n v="0"/>
    <n v="48"/>
    <n v="0"/>
    <n v="1"/>
    <b v="0"/>
    <m/>
    <m/>
    <m/>
    <m/>
    <m/>
    <n v="303.60000000000002"/>
    <n v="0"/>
    <n v="0"/>
    <n v="0"/>
    <n v="0"/>
    <n v="0"/>
  </r>
  <r>
    <s v="Commuter Rail"/>
    <x v="56"/>
    <s v="130_10NB"/>
    <b v="1"/>
    <n v="130"/>
    <n v="4997"/>
    <n v="0"/>
    <n v="34"/>
    <n v="0"/>
    <n v="30"/>
    <n v="0"/>
    <n v="1"/>
    <b v="0"/>
    <m/>
    <m/>
    <m/>
    <m/>
    <m/>
    <n v="507.38769230769236"/>
    <n v="0"/>
    <n v="0"/>
    <n v="0"/>
    <n v="0"/>
    <n v="0"/>
  </r>
  <r>
    <s v="Commuter Rail"/>
    <x v="56"/>
    <s v="130_100NB"/>
    <b v="1"/>
    <n v="130"/>
    <n v="4997"/>
    <n v="0"/>
    <n v="80"/>
    <n v="0"/>
    <n v="60"/>
    <n v="0"/>
    <n v="1"/>
    <b v="0"/>
    <m/>
    <m/>
    <m/>
    <m/>
    <m/>
    <n v="507.38769230769236"/>
    <n v="0"/>
    <n v="0"/>
    <n v="0"/>
    <n v="0"/>
    <n v="0"/>
  </r>
  <r>
    <s v="Commuter Rail"/>
    <x v="56"/>
    <s v="130_200PH8NB"/>
    <b v="1"/>
    <n v="130"/>
    <n v="4997"/>
    <n v="0"/>
    <n v="60"/>
    <n v="0"/>
    <n v="60"/>
    <n v="0"/>
    <n v="1"/>
    <b v="0"/>
    <m/>
    <m/>
    <m/>
    <m/>
    <m/>
    <n v="507.38769230769236"/>
    <n v="0"/>
    <n v="0"/>
    <n v="0"/>
    <n v="0"/>
    <n v="0"/>
  </r>
  <r>
    <s v="Commuter Rail"/>
    <x v="56"/>
    <s v="130_300PH8NB"/>
    <b v="1"/>
    <n v="130"/>
    <n v="4837"/>
    <n v="0"/>
    <n v="17"/>
    <n v="0"/>
    <n v="15"/>
    <n v="0"/>
    <n v="1"/>
    <b v="0"/>
    <m/>
    <m/>
    <m/>
    <m/>
    <m/>
    <n v="491.14153846153852"/>
    <n v="0"/>
    <n v="0"/>
    <n v="0"/>
    <n v="0"/>
    <n v="0"/>
  </r>
  <r>
    <s v="Commuter Rail"/>
    <x v="56"/>
    <s v="130_900PH8NB"/>
    <b v="1"/>
    <n v="130"/>
    <n v="2990"/>
    <n v="0"/>
    <n v="48"/>
    <n v="0"/>
    <n v="0"/>
    <n v="0"/>
    <n v="1"/>
    <b v="0"/>
    <m/>
    <m/>
    <m/>
    <m/>
    <m/>
    <n v="303.60000000000002"/>
    <n v="0"/>
    <n v="0"/>
    <n v="0"/>
    <n v="0"/>
    <n v="0"/>
  </r>
  <r>
    <s v="Commuter Rail"/>
    <x v="57"/>
    <s v="131_CAP1NB"/>
    <b v="1"/>
    <n v="131"/>
    <n v="8818"/>
    <n v="0"/>
    <n v="120"/>
    <n v="300"/>
    <n v="80"/>
    <n v="480"/>
    <n v="1"/>
    <b v="0"/>
    <m/>
    <m/>
    <m/>
    <m/>
    <m/>
    <n v="895.36615384615402"/>
    <n v="0"/>
    <n v="0"/>
    <n v="0"/>
    <n v="0"/>
    <n v="0"/>
  </r>
  <r>
    <s v="Commuter Rail"/>
    <x v="57"/>
    <s v="131_CAP1SB"/>
    <b v="1"/>
    <n v="131"/>
    <n v="8818"/>
    <n v="180"/>
    <n v="80"/>
    <n v="300"/>
    <n v="80"/>
    <n v="480"/>
    <n v="0"/>
    <b v="0"/>
    <m/>
    <m/>
    <m/>
    <m/>
    <m/>
    <n v="895.36615384615402"/>
    <n v="0"/>
    <n v="0"/>
    <n v="0"/>
    <n v="0"/>
    <n v="0"/>
  </r>
  <r>
    <s v="Commuter Rail"/>
    <x v="57"/>
    <s v="131_CAP2NB"/>
    <b v="1"/>
    <n v="131"/>
    <m/>
    <n v="0"/>
    <n v="0"/>
    <n v="0"/>
    <n v="0"/>
    <n v="480"/>
    <n v="1"/>
    <b v="0"/>
    <m/>
    <m/>
    <m/>
    <m/>
    <m/>
    <n v="0"/>
    <n v="0"/>
    <n v="0"/>
    <n v="0"/>
    <n v="0"/>
    <n v="0"/>
  </r>
  <r>
    <s v="Commuter Rail"/>
    <x v="57"/>
    <s v="131_CAP2SB"/>
    <b v="1"/>
    <n v="131"/>
    <n v="5348"/>
    <n v="0"/>
    <n v="240"/>
    <n v="300"/>
    <n v="0"/>
    <n v="480"/>
    <n v="0"/>
    <b v="0"/>
    <m/>
    <m/>
    <m/>
    <m/>
    <m/>
    <n v="543.02769230769229"/>
    <n v="0"/>
    <n v="0"/>
    <n v="0"/>
    <n v="0"/>
    <n v="0"/>
  </r>
  <r>
    <s v="Commuter Rail"/>
    <x v="57"/>
    <s v="131_CAP3NB"/>
    <b v="1"/>
    <n v="131"/>
    <n v="4839"/>
    <n v="180"/>
    <n v="240"/>
    <n v="150"/>
    <n v="80"/>
    <n v="0"/>
    <n v="1"/>
    <b v="0"/>
    <m/>
    <m/>
    <m/>
    <m/>
    <m/>
    <n v="491.34461538461539"/>
    <n v="0"/>
    <n v="0"/>
    <n v="0"/>
    <n v="0"/>
    <n v="0"/>
  </r>
  <r>
    <s v="Commuter Rail"/>
    <x v="57"/>
    <s v="131_CAP3SB"/>
    <b v="1"/>
    <n v="131"/>
    <n v="4839"/>
    <n v="0"/>
    <n v="240"/>
    <n v="0"/>
    <n v="120"/>
    <n v="240"/>
    <n v="0"/>
    <b v="0"/>
    <m/>
    <m/>
    <m/>
    <m/>
    <m/>
    <n v="491.34461538461539"/>
    <n v="0"/>
    <n v="0"/>
    <n v="0"/>
    <n v="0"/>
    <n v="0"/>
  </r>
  <r>
    <s v="Commuter Rail"/>
    <x v="58"/>
    <s v="132_SJQNB"/>
    <b v="1"/>
    <n v="132"/>
    <n v="4289"/>
    <n v="180"/>
    <n v="120"/>
    <n v="300"/>
    <n v="240"/>
    <n v="0"/>
    <n v="1"/>
    <b v="0"/>
    <m/>
    <m/>
    <m/>
    <m/>
    <m/>
    <n v="435.49846153846153"/>
    <n v="0"/>
    <n v="0"/>
    <n v="0"/>
    <n v="0"/>
    <n v="0"/>
  </r>
  <r>
    <s v="Commuter Rail"/>
    <x v="58"/>
    <s v="132_SJQSB"/>
    <b v="1"/>
    <n v="132"/>
    <n v="4289"/>
    <n v="0"/>
    <n v="240"/>
    <n v="300"/>
    <n v="240"/>
    <n v="240"/>
    <n v="0"/>
    <b v="0"/>
    <m/>
    <m/>
    <m/>
    <m/>
    <m/>
    <n v="435.49846153846153"/>
    <n v="0"/>
    <n v="0"/>
    <n v="0"/>
    <n v="0"/>
    <n v="0"/>
  </r>
  <r>
    <s v="Commuter Rail"/>
    <x v="58"/>
    <s v="132_SJQNB_O"/>
    <b v="1"/>
    <n v="132"/>
    <n v="4889"/>
    <n v="0"/>
    <n v="0"/>
    <n v="0"/>
    <n v="240"/>
    <n v="0"/>
    <n v="1"/>
    <b v="0"/>
    <m/>
    <m/>
    <m/>
    <m/>
    <m/>
    <n v="496.42153846153849"/>
    <n v="0"/>
    <n v="0"/>
    <n v="0"/>
    <n v="0"/>
    <n v="0"/>
  </r>
  <r>
    <s v="Commuter Rail"/>
    <x v="58"/>
    <s v="132_SJQSB_O"/>
    <b v="1"/>
    <n v="132"/>
    <n v="4889"/>
    <n v="0"/>
    <n v="240"/>
    <n v="0"/>
    <n v="0"/>
    <n v="0"/>
    <n v="1"/>
    <b v="0"/>
    <m/>
    <m/>
    <m/>
    <m/>
    <m/>
    <n v="496.42153846153849"/>
    <n v="0"/>
    <n v="0"/>
    <n v="0"/>
    <n v="0"/>
    <n v="0"/>
  </r>
  <r>
    <s v="Commuter Rail"/>
    <x v="59"/>
    <s v="133_ACE"/>
    <b v="1"/>
    <n v="133"/>
    <n v="3660"/>
    <n v="0"/>
    <n v="40"/>
    <n v="0"/>
    <n v="0"/>
    <n v="0"/>
    <n v="1"/>
    <b v="0"/>
    <m/>
    <m/>
    <m/>
    <m/>
    <m/>
    <n v="371.63076923076926"/>
    <n v="0"/>
    <n v="0"/>
    <n v="0"/>
    <n v="0"/>
    <n v="0"/>
  </r>
  <r>
    <s v="Commuter Rail"/>
    <x v="59"/>
    <s v="133_ACE_N"/>
    <b v="1"/>
    <n v="133"/>
    <n v="3660"/>
    <n v="0"/>
    <n v="0"/>
    <n v="0"/>
    <n v="40"/>
    <n v="0"/>
    <n v="1"/>
    <b v="0"/>
    <m/>
    <m/>
    <m/>
    <m/>
    <m/>
    <n v="371.63076923076926"/>
    <n v="0"/>
    <n v="0"/>
    <n v="0"/>
    <n v="0"/>
    <n v="0"/>
  </r>
  <r>
    <s v="Commuter Rail"/>
    <x v="60"/>
    <s v="135_SMART_SB"/>
    <b v="1"/>
    <n v="135"/>
    <n v="4797"/>
    <n v="60"/>
    <n v="30"/>
    <n v="100"/>
    <n v="30"/>
    <n v="0"/>
    <n v="1"/>
    <b v="0"/>
    <m/>
    <m/>
    <m/>
    <m/>
    <m/>
    <n v="487.08000000000004"/>
    <n v="0"/>
    <n v="0"/>
    <n v="0"/>
    <n v="0"/>
    <n v="0"/>
  </r>
  <r>
    <s v="Commuter Rail"/>
    <x v="60"/>
    <s v="135_SMART_NB"/>
    <b v="1"/>
    <n v="135"/>
    <n v="4797"/>
    <n v="0"/>
    <n v="30"/>
    <n v="100"/>
    <n v="30"/>
    <n v="120"/>
    <n v="0"/>
    <b v="0"/>
    <m/>
    <m/>
    <m/>
    <m/>
    <m/>
    <n v="487.08000000000004"/>
    <n v="0"/>
    <n v="0"/>
    <n v="0"/>
    <n v="0"/>
    <n v="0"/>
  </r>
  <r>
    <s v="Commuter Rail"/>
    <x v="61"/>
    <s v="136_VALLLINK"/>
    <b v="0"/>
    <n v="136"/>
    <n v="2240"/>
    <n v="15"/>
    <n v="12"/>
    <n v="15"/>
    <n v="12"/>
    <n v="20"/>
    <n v="1"/>
    <b v="0"/>
    <m/>
    <m/>
    <m/>
    <m/>
    <m/>
    <n v="113.72307692307693"/>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
  <r>
    <s v="80_KXNB"/>
    <b v="1"/>
    <n v="80"/>
    <n v="3017"/>
    <n v="6442"/>
    <n v="80"/>
    <n v="0"/>
    <n v="0"/>
    <b v="1"/>
    <n v="10"/>
    <n v="0"/>
    <n v="0"/>
    <n v="1"/>
    <n v="132.74800000000002"/>
    <n v="12"/>
    <n v="12.901597241703568"/>
    <n v="5.870226744975124"/>
    <n v="109.17984172514939"/>
    <n v="122.08143896685296"/>
    <n v="80"/>
    <x v="0"/>
  </r>
  <r>
    <s v="80_KXSB"/>
    <b v="1"/>
    <n v="80"/>
    <n v="3008"/>
    <n v="6529"/>
    <n v="0"/>
    <n v="0"/>
    <n v="60"/>
    <b v="1"/>
    <n v="0"/>
    <n v="0"/>
    <n v="10"/>
    <n v="0"/>
    <n v="132.352"/>
    <n v="0"/>
    <n v="0"/>
    <n v="0"/>
    <n v="0"/>
    <n v="0"/>
    <n v="80"/>
    <x v="0"/>
  </r>
  <r>
    <s v="80_11SB"/>
    <b v="1"/>
    <n v="80"/>
    <n v="2028"/>
    <n v="4179"/>
    <n v="20"/>
    <n v="0"/>
    <n v="20"/>
    <b v="1"/>
    <n v="10"/>
    <n v="0"/>
    <n v="10"/>
    <n v="1"/>
    <n v="89.232000000000014"/>
    <n v="5"/>
    <n v="5.3756655173764862"/>
    <n v="2.4459278104063018"/>
    <n v="45.491600718812244"/>
    <n v="50.867266236188726"/>
    <n v="80"/>
    <x v="0"/>
  </r>
  <r>
    <s v="80_11NB"/>
    <b v="1"/>
    <n v="80"/>
    <n v="2040"/>
    <n v="4123"/>
    <n v="20"/>
    <n v="0"/>
    <n v="20"/>
    <b v="1"/>
    <n v="10"/>
    <n v="0"/>
    <n v="10"/>
    <n v="0"/>
    <n v="89.76"/>
    <n v="0"/>
    <n v="0"/>
    <n v="0"/>
    <n v="0"/>
    <n v="0"/>
    <n v="80"/>
    <x v="0"/>
  </r>
  <r>
    <s v="80_12SB"/>
    <b v="1"/>
    <n v="80"/>
    <n v="2247"/>
    <n v="3737"/>
    <n v="20"/>
    <n v="0"/>
    <n v="20"/>
    <b v="1"/>
    <n v="10"/>
    <n v="0"/>
    <n v="10"/>
    <n v="1"/>
    <n v="98.868000000000009"/>
    <n v="5"/>
    <n v="5.3756655173764862"/>
    <n v="2.4459278104063018"/>
    <n v="45.491600718812244"/>
    <n v="50.867266236188726"/>
    <n v="80"/>
    <x v="0"/>
  </r>
  <r>
    <s v="80_12NB"/>
    <b v="1"/>
    <n v="80"/>
    <n v="2319"/>
    <n v="3685"/>
    <n v="20"/>
    <n v="0"/>
    <n v="20"/>
    <b v="1"/>
    <n v="10"/>
    <n v="0"/>
    <n v="10"/>
    <n v="0"/>
    <n v="102.03600000000002"/>
    <n v="0"/>
    <n v="0"/>
    <n v="0"/>
    <n v="0"/>
    <n v="0"/>
    <n v="80"/>
    <x v="0"/>
  </r>
  <r>
    <s v="80_2SB"/>
    <b v="1"/>
    <n v="80"/>
    <n v="2646"/>
    <n v="6026"/>
    <n v="20"/>
    <n v="20"/>
    <n v="20"/>
    <b v="1"/>
    <n v="10"/>
    <n v="10"/>
    <n v="10"/>
    <n v="1"/>
    <n v="116.42400000000001"/>
    <n v="6"/>
    <n v="6.450798620851784"/>
    <n v="2.935113372487562"/>
    <n v="54.589920862574694"/>
    <n v="61.040719483426479"/>
    <n v="80"/>
    <x v="0"/>
  </r>
  <r>
    <s v="80_2NB"/>
    <b v="1"/>
    <n v="80"/>
    <n v="2662"/>
    <n v="6078"/>
    <n v="20"/>
    <n v="20"/>
    <n v="20"/>
    <b v="1"/>
    <n v="10"/>
    <n v="10"/>
    <n v="10"/>
    <n v="0"/>
    <n v="117.12800000000001"/>
    <n v="0"/>
    <n v="0"/>
    <n v="0"/>
    <n v="0"/>
    <n v="0"/>
    <n v="80"/>
    <x v="0"/>
  </r>
  <r>
    <s v="80_3NB"/>
    <b v="1"/>
    <n v="80"/>
    <n v="2797"/>
    <n v="6547"/>
    <n v="20"/>
    <n v="0"/>
    <n v="20"/>
    <b v="1"/>
    <n v="10"/>
    <n v="0"/>
    <n v="10"/>
    <n v="1"/>
    <n v="123.06800000000001"/>
    <n v="7"/>
    <n v="7.5259317243270818"/>
    <n v="3.4242989345688217"/>
    <n v="63.68824100633713"/>
    <n v="71.214172730664217"/>
    <n v="80"/>
    <x v="0"/>
  </r>
  <r>
    <s v="80_3SB"/>
    <b v="1"/>
    <n v="80"/>
    <n v="2790"/>
    <n v="6773"/>
    <n v="20"/>
    <n v="0"/>
    <n v="20"/>
    <b v="1"/>
    <n v="10"/>
    <n v="0"/>
    <n v="10"/>
    <n v="0"/>
    <n v="122.76000000000002"/>
    <n v="0"/>
    <n v="0"/>
    <n v="0"/>
    <n v="0"/>
    <n v="0"/>
    <n v="80"/>
    <x v="0"/>
  </r>
  <r>
    <s v="80_6SB"/>
    <b v="1"/>
    <n v="80"/>
    <n v="4511"/>
    <n v="7624"/>
    <n v="20"/>
    <n v="0"/>
    <n v="20"/>
    <b v="1"/>
    <n v="10"/>
    <n v="0"/>
    <n v="10"/>
    <n v="1"/>
    <n v="198.48400000000001"/>
    <n v="10"/>
    <n v="10.751331034752972"/>
    <n v="4.8918556208126036"/>
    <n v="90.983201437624487"/>
    <n v="101.73453247237745"/>
    <n v="80"/>
    <x v="0"/>
  </r>
  <r>
    <s v="80_6NB"/>
    <b v="1"/>
    <n v="80"/>
    <n v="4453"/>
    <n v="7615"/>
    <n v="20"/>
    <n v="0"/>
    <n v="20"/>
    <b v="1"/>
    <n v="10"/>
    <n v="0"/>
    <n v="10"/>
    <n v="0"/>
    <n v="195.93200000000002"/>
    <n v="0"/>
    <n v="0"/>
    <n v="0"/>
    <n v="0"/>
    <n v="0"/>
    <n v="80"/>
    <x v="0"/>
  </r>
  <r>
    <s v="80_8SB"/>
    <b v="1"/>
    <n v="80"/>
    <n v="2694"/>
    <n v="5384"/>
    <n v="20"/>
    <n v="0"/>
    <n v="20"/>
    <b v="1"/>
    <n v="10"/>
    <n v="0"/>
    <n v="10"/>
    <n v="1"/>
    <n v="118.53600000000002"/>
    <n v="6"/>
    <n v="6.450798620851784"/>
    <n v="2.935113372487562"/>
    <n v="54.589920862574694"/>
    <n v="61.040719483426479"/>
    <n v="80"/>
    <x v="0"/>
  </r>
  <r>
    <s v="80_8NB"/>
    <b v="1"/>
    <n v="80"/>
    <n v="2642"/>
    <n v="5080"/>
    <n v="20"/>
    <n v="0"/>
    <n v="20"/>
    <b v="1"/>
    <n v="10"/>
    <n v="0"/>
    <n v="10"/>
    <n v="0"/>
    <n v="116.24800000000002"/>
    <n v="0"/>
    <n v="0"/>
    <n v="0"/>
    <n v="0"/>
    <n v="0"/>
    <n v="80"/>
    <x v="0"/>
  </r>
  <r>
    <s v="81_101VTANB"/>
    <b v="1"/>
    <n v="81"/>
    <n v="2688"/>
    <n v="6594"/>
    <n v="120"/>
    <n v="0"/>
    <n v="0"/>
    <b v="1"/>
    <n v="10"/>
    <n v="0"/>
    <n v="0"/>
    <n v="1"/>
    <n v="118.27200000000001"/>
    <n v="11"/>
    <n v="11.826464138228271"/>
    <n v="5.3810411828938634"/>
    <n v="100.08152158138692"/>
    <n v="111.9079857196152"/>
    <n v="81"/>
    <x v="1"/>
  </r>
  <r>
    <s v="81_101VTASB"/>
    <b v="1"/>
    <n v="81"/>
    <n v="2634"/>
    <n v="6297"/>
    <n v="0"/>
    <n v="0"/>
    <n v="120"/>
    <b v="1"/>
    <n v="0"/>
    <n v="0"/>
    <n v="10"/>
    <n v="0"/>
    <n v="115.89600000000002"/>
    <n v="0"/>
    <n v="0"/>
    <n v="0"/>
    <n v="0"/>
    <n v="0"/>
    <n v="81"/>
    <x v="1"/>
  </r>
  <r>
    <s v="81_102VTANB"/>
    <b v="1"/>
    <n v="81"/>
    <n v="3272"/>
    <n v="5724"/>
    <n v="40"/>
    <n v="0"/>
    <n v="0"/>
    <b v="1"/>
    <n v="10"/>
    <n v="0"/>
    <n v="0"/>
    <n v="1"/>
    <n v="143.96800000000002"/>
    <n v="11"/>
    <n v="11.826464138228271"/>
    <n v="5.3810411828938634"/>
    <n v="100.08152158138692"/>
    <n v="111.9079857196152"/>
    <n v="81"/>
    <x v="1"/>
  </r>
  <r>
    <s v="81_102VTASB"/>
    <b v="1"/>
    <n v="81"/>
    <n v="3308"/>
    <n v="5536"/>
    <n v="0"/>
    <n v="0"/>
    <n v="34"/>
    <b v="1"/>
    <n v="0"/>
    <n v="0"/>
    <n v="10"/>
    <n v="0"/>
    <n v="145.55199999999999"/>
    <n v="0"/>
    <n v="0"/>
    <n v="0"/>
    <n v="0"/>
    <n v="0"/>
    <n v="81"/>
    <x v="1"/>
  </r>
  <r>
    <s v="81_103VTAWB"/>
    <b v="1"/>
    <n v="81"/>
    <n v="3026"/>
    <n v="5017"/>
    <n v="80"/>
    <n v="0"/>
    <n v="0"/>
    <b v="1"/>
    <n v="10"/>
    <n v="0"/>
    <n v="0"/>
    <n v="1"/>
    <n v="133.14400000000001"/>
    <n v="12"/>
    <n v="12.901597241703568"/>
    <n v="5.870226744975124"/>
    <n v="109.17984172514939"/>
    <n v="122.08143896685296"/>
    <n v="81"/>
    <x v="1"/>
  </r>
  <r>
    <s v="81_103VTAEB"/>
    <b v="1"/>
    <n v="81"/>
    <n v="2944"/>
    <n v="4436"/>
    <n v="0"/>
    <n v="300"/>
    <n v="80"/>
    <b v="1"/>
    <n v="0"/>
    <n v="10"/>
    <n v="10"/>
    <n v="0"/>
    <n v="129.53600000000003"/>
    <n v="0"/>
    <n v="0"/>
    <n v="0"/>
    <n v="0"/>
    <n v="0"/>
    <n v="81"/>
    <x v="1"/>
  </r>
  <r>
    <s v="81_104VTAEB"/>
    <b v="1"/>
    <n v="81"/>
    <n v="2543"/>
    <n v="6018"/>
    <n v="0"/>
    <n v="0"/>
    <n v="120"/>
    <b v="1"/>
    <n v="0"/>
    <n v="0"/>
    <n v="10"/>
    <n v="1"/>
    <n v="111.89200000000001"/>
    <n v="11"/>
    <n v="11.826464138228271"/>
    <n v="5.3810411828938634"/>
    <n v="100.08152158138692"/>
    <n v="111.9079857196152"/>
    <n v="81"/>
    <x v="1"/>
  </r>
  <r>
    <s v="81_104VTAWB"/>
    <b v="1"/>
    <n v="81"/>
    <n v="2548"/>
    <n v="6208"/>
    <n v="120"/>
    <n v="0"/>
    <n v="0"/>
    <b v="1"/>
    <n v="10"/>
    <n v="0"/>
    <n v="0"/>
    <n v="0"/>
    <n v="112.11200000000001"/>
    <n v="0"/>
    <n v="0"/>
    <n v="0"/>
    <n v="0"/>
    <n v="0"/>
    <n v="81"/>
    <x v="1"/>
  </r>
  <r>
    <s v="81_120VTANBA"/>
    <b v="1"/>
    <n v="81"/>
    <n v="2662"/>
    <n v="6158"/>
    <n v="0"/>
    <n v="0"/>
    <n v="120"/>
    <b v="1"/>
    <n v="0"/>
    <n v="0"/>
    <n v="10"/>
    <n v="1"/>
    <n v="117.12800000000001"/>
    <n v="11"/>
    <n v="11.826464138228271"/>
    <n v="5.3810411828938634"/>
    <n v="100.08152158138692"/>
    <n v="111.9079857196152"/>
    <n v="81"/>
    <x v="1"/>
  </r>
  <r>
    <s v="81_120VTASBA"/>
    <b v="1"/>
    <n v="81"/>
    <n v="2696"/>
    <n v="7307"/>
    <n v="120"/>
    <n v="0"/>
    <n v="0"/>
    <b v="1"/>
    <n v="10"/>
    <n v="0"/>
    <n v="0"/>
    <n v="1"/>
    <n v="118.62400000000001"/>
    <n v="11"/>
    <n v="11.826464138228271"/>
    <n v="5.3810411828938634"/>
    <n v="100.08152158138692"/>
    <n v="111.9079857196152"/>
    <n v="81"/>
    <x v="1"/>
  </r>
  <r>
    <s v="81_120VTANB"/>
    <b v="1"/>
    <n v="81"/>
    <n v="1990"/>
    <n v="4480"/>
    <n v="0"/>
    <n v="0"/>
    <n v="60"/>
    <b v="1"/>
    <n v="0"/>
    <n v="0"/>
    <n v="10"/>
    <n v="1"/>
    <n v="87.56"/>
    <n v="8"/>
    <n v="8.6010648278023787"/>
    <n v="3.9134844966500824"/>
    <n v="72.786561150099587"/>
    <n v="81.387625977901962"/>
    <n v="81"/>
    <x v="1"/>
  </r>
  <r>
    <s v="81_120VTASB"/>
    <b v="1"/>
    <n v="81"/>
    <n v="1943"/>
    <n v="4514"/>
    <n v="60"/>
    <n v="0"/>
    <n v="0"/>
    <b v="1"/>
    <n v="10"/>
    <n v="0"/>
    <n v="0"/>
    <n v="0"/>
    <n v="85.492000000000004"/>
    <n v="0"/>
    <n v="0"/>
    <n v="0"/>
    <n v="0"/>
    <n v="0"/>
    <n v="81"/>
    <x v="1"/>
  </r>
  <r>
    <s v="81_121VTANB"/>
    <b v="1"/>
    <n v="81"/>
    <n v="4425"/>
    <n v="8418"/>
    <n v="40"/>
    <n v="0"/>
    <n v="0"/>
    <b v="1"/>
    <n v="10"/>
    <n v="0"/>
    <n v="0"/>
    <n v="1"/>
    <n v="194.70000000000002"/>
    <n v="15"/>
    <n v="16.126996552129462"/>
    <n v="7.3377834312189041"/>
    <n v="136.47480215643671"/>
    <n v="152.60179870856618"/>
    <n v="81"/>
    <x v="1"/>
  </r>
  <r>
    <s v="81_121VTASB"/>
    <b v="1"/>
    <n v="81"/>
    <n v="4393"/>
    <n v="8313"/>
    <n v="0"/>
    <n v="0"/>
    <n v="27"/>
    <b v="1"/>
    <n v="0"/>
    <n v="0"/>
    <n v="10"/>
    <n v="0"/>
    <n v="193.292"/>
    <n v="0"/>
    <n v="0"/>
    <n v="0"/>
    <n v="0"/>
    <n v="0"/>
    <n v="81"/>
    <x v="1"/>
  </r>
  <r>
    <s v="81_122VTANB"/>
    <b v="1"/>
    <n v="81"/>
    <n v="2421"/>
    <n v="4672"/>
    <n v="240"/>
    <n v="0"/>
    <n v="0"/>
    <b v="1"/>
    <n v="10"/>
    <n v="0"/>
    <n v="0"/>
    <n v="1"/>
    <n v="106.52400000000002"/>
    <n v="11"/>
    <n v="11.826464138228271"/>
    <n v="5.3810411828938634"/>
    <n v="100.08152158138692"/>
    <n v="111.9079857196152"/>
    <n v="81"/>
    <x v="1"/>
  </r>
  <r>
    <s v="81_122VTASB"/>
    <b v="1"/>
    <n v="81"/>
    <n v="2447"/>
    <n v="4664"/>
    <n v="0"/>
    <n v="0"/>
    <n v="240"/>
    <b v="1"/>
    <n v="0"/>
    <n v="0"/>
    <n v="10"/>
    <n v="0"/>
    <n v="107.66800000000001"/>
    <n v="0"/>
    <n v="0"/>
    <n v="0"/>
    <n v="0"/>
    <n v="0"/>
    <n v="81"/>
    <x v="1"/>
  </r>
  <r>
    <s v="81_140VTANB"/>
    <b v="1"/>
    <n v="81"/>
    <n v="1910"/>
    <n v="5311"/>
    <n v="0"/>
    <n v="0"/>
    <n v="80"/>
    <b v="1"/>
    <n v="0"/>
    <n v="0"/>
    <n v="10"/>
    <n v="1"/>
    <n v="84.04"/>
    <n v="8"/>
    <n v="8.6010648278023787"/>
    <n v="3.9134844966500824"/>
    <n v="72.786561150099587"/>
    <n v="81.387625977901962"/>
    <n v="81"/>
    <x v="1"/>
  </r>
  <r>
    <s v="81_140VTASB"/>
    <b v="1"/>
    <n v="81"/>
    <n v="1896"/>
    <n v="5426"/>
    <n v="80"/>
    <n v="0"/>
    <n v="0"/>
    <b v="1"/>
    <n v="10"/>
    <n v="0"/>
    <n v="0"/>
    <n v="0"/>
    <n v="83.424000000000007"/>
    <n v="0"/>
    <n v="0"/>
    <n v="0"/>
    <n v="0"/>
    <n v="0"/>
    <n v="81"/>
    <x v="1"/>
  </r>
  <r>
    <s v="81_168VTANB"/>
    <b v="1"/>
    <n v="81"/>
    <n v="3529"/>
    <n v="7043"/>
    <n v="48"/>
    <n v="0"/>
    <n v="0"/>
    <b v="1"/>
    <n v="10"/>
    <n v="0"/>
    <n v="0"/>
    <n v="1"/>
    <n v="155.27600000000001"/>
    <n v="13"/>
    <n v="13.976730345178865"/>
    <n v="6.3594123070563837"/>
    <n v="118.27816186891181"/>
    <n v="132.25489221409066"/>
    <n v="81"/>
    <x v="1"/>
  </r>
  <r>
    <s v="81_168VTASB"/>
    <b v="1"/>
    <n v="81"/>
    <n v="3579"/>
    <n v="7213"/>
    <n v="0"/>
    <n v="0"/>
    <n v="40"/>
    <b v="1"/>
    <n v="0"/>
    <n v="0"/>
    <n v="10"/>
    <n v="0"/>
    <n v="157.476"/>
    <n v="0"/>
    <n v="0"/>
    <n v="0"/>
    <n v="0"/>
    <n v="0"/>
    <n v="81"/>
    <x v="1"/>
  </r>
  <r>
    <s v="81_180VTASB"/>
    <b v="1"/>
    <n v="81"/>
    <n v="1619"/>
    <n v="2863"/>
    <n v="30"/>
    <n v="30"/>
    <n v="48"/>
    <b v="1"/>
    <n v="10"/>
    <n v="10"/>
    <n v="10"/>
    <n v="1"/>
    <n v="71.236000000000018"/>
    <n v="5"/>
    <n v="5.3756655173764862"/>
    <n v="2.4459278104063018"/>
    <n v="45.491600718812244"/>
    <n v="50.867266236188726"/>
    <n v="81"/>
    <x v="1"/>
  </r>
  <r>
    <s v="81_180VTANB"/>
    <b v="1"/>
    <n v="81"/>
    <n v="1610"/>
    <n v="2848"/>
    <n v="48"/>
    <n v="30"/>
    <n v="30"/>
    <b v="1"/>
    <n v="10"/>
    <n v="10"/>
    <n v="10"/>
    <n v="0"/>
    <n v="70.840000000000018"/>
    <n v="0"/>
    <n v="0"/>
    <n v="0"/>
    <n v="0"/>
    <n v="0"/>
    <n v="81"/>
    <x v="1"/>
  </r>
  <r>
    <s v="81_180VTASBA"/>
    <b v="1"/>
    <n v="81"/>
    <n v="2910"/>
    <n v="6090"/>
    <n v="0"/>
    <n v="0"/>
    <n v="80"/>
    <b v="1"/>
    <n v="0"/>
    <n v="0"/>
    <n v="10"/>
    <n v="1"/>
    <n v="128.04000000000002"/>
    <n v="12"/>
    <n v="12.901597241703568"/>
    <n v="5.870226744975124"/>
    <n v="109.17984172514939"/>
    <n v="122.08143896685296"/>
    <n v="81"/>
    <x v="1"/>
  </r>
  <r>
    <s v="81_180VTANBA"/>
    <b v="1"/>
    <n v="81"/>
    <n v="2712"/>
    <n v="5738"/>
    <n v="120"/>
    <n v="0"/>
    <n v="0"/>
    <b v="1"/>
    <n v="10"/>
    <n v="0"/>
    <n v="0"/>
    <n v="1"/>
    <n v="119.32800000000002"/>
    <n v="11"/>
    <n v="11.826464138228271"/>
    <n v="5.3810411828938634"/>
    <n v="100.08152158138692"/>
    <n v="111.9079857196152"/>
    <n v="81"/>
    <x v="1"/>
  </r>
  <r>
    <s v="81_181VTANBA"/>
    <b v="1"/>
    <n v="81"/>
    <n v="2021"/>
    <n v="4301"/>
    <n v="0"/>
    <n v="0"/>
    <n v="0"/>
    <b v="1"/>
    <n v="0"/>
    <n v="0"/>
    <n v="0"/>
    <n v="1"/>
    <n v="88.924000000000007"/>
    <n v="0"/>
    <n v="0"/>
    <n v="0"/>
    <n v="0"/>
    <n v="0"/>
    <n v="81"/>
    <x v="1"/>
  </r>
  <r>
    <s v="81_181VTASBA"/>
    <b v="1"/>
    <n v="81"/>
    <n v="2100"/>
    <n v="4462"/>
    <n v="0"/>
    <n v="0"/>
    <n v="0"/>
    <b v="1"/>
    <n v="0"/>
    <n v="0"/>
    <n v="0"/>
    <n v="1"/>
    <n v="92.4"/>
    <n v="0"/>
    <n v="0"/>
    <n v="0"/>
    <n v="0"/>
    <n v="0"/>
    <n v="81"/>
    <x v="1"/>
  </r>
  <r>
    <s v="81_181VTANB"/>
    <b v="1"/>
    <n v="81"/>
    <n v="1898"/>
    <n v="3801"/>
    <n v="15"/>
    <n v="15"/>
    <n v="15"/>
    <b v="1"/>
    <n v="10"/>
    <n v="10"/>
    <n v="10"/>
    <n v="1"/>
    <n v="83.512000000000015"/>
    <n v="3"/>
    <n v="3.225399310425892"/>
    <n v="1.467556686243781"/>
    <n v="27.294960431287347"/>
    <n v="30.520359741713239"/>
    <n v="81"/>
    <x v="1"/>
  </r>
  <r>
    <s v="81_181VTASB"/>
    <b v="1"/>
    <n v="81"/>
    <n v="1931"/>
    <n v="3856"/>
    <n v="15"/>
    <n v="15"/>
    <n v="15"/>
    <b v="1"/>
    <n v="10"/>
    <n v="10"/>
    <n v="10"/>
    <n v="0"/>
    <n v="84.963999999999999"/>
    <n v="0"/>
    <n v="0"/>
    <n v="0"/>
    <n v="0"/>
    <n v="0"/>
    <n v="81"/>
    <x v="1"/>
  </r>
  <r>
    <s v="81_182VTANB"/>
    <b v="1"/>
    <n v="81"/>
    <n v="3633"/>
    <n v="5813"/>
    <n v="0"/>
    <n v="0"/>
    <n v="240"/>
    <b v="1"/>
    <n v="0"/>
    <n v="0"/>
    <n v="10"/>
    <n v="1"/>
    <n v="159.852"/>
    <n v="16"/>
    <n v="17.202129655604757"/>
    <n v="7.8269689933001647"/>
    <n v="145.57312230019917"/>
    <n v="162.77525195580392"/>
    <n v="81"/>
    <x v="1"/>
  </r>
  <r>
    <s v="81_182VTASB"/>
    <b v="1"/>
    <n v="81"/>
    <n v="3643"/>
    <n v="6152"/>
    <n v="240"/>
    <n v="0"/>
    <n v="0"/>
    <b v="1"/>
    <n v="10"/>
    <n v="0"/>
    <n v="0"/>
    <n v="0"/>
    <n v="160.292"/>
    <n v="0"/>
    <n v="0"/>
    <n v="0"/>
    <n v="0"/>
    <n v="0"/>
    <n v="81"/>
    <x v="1"/>
  </r>
  <r>
    <s v="82_DB1WB"/>
    <b v="1"/>
    <n v="82"/>
    <n v="2136"/>
    <n v="3790"/>
    <n v="30"/>
    <n v="60"/>
    <n v="30"/>
    <b v="1"/>
    <n v="10"/>
    <n v="10"/>
    <n v="10"/>
    <n v="1"/>
    <n v="93.984000000000009"/>
    <n v="7"/>
    <n v="7.5259317243270818"/>
    <n v="3.4242989345688217"/>
    <n v="63.68824100633713"/>
    <n v="71.214172730664217"/>
    <n v="82"/>
    <x v="2"/>
  </r>
  <r>
    <s v="82_DB1EB"/>
    <b v="1"/>
    <n v="82"/>
    <n v="2020"/>
    <n v="3381"/>
    <n v="30"/>
    <n v="60"/>
    <n v="30"/>
    <b v="1"/>
    <n v="10"/>
    <n v="10"/>
    <n v="10"/>
    <n v="0"/>
    <n v="88.88000000000001"/>
    <n v="0"/>
    <n v="0"/>
    <n v="0"/>
    <n v="0"/>
    <n v="0"/>
    <n v="82"/>
    <x v="2"/>
  </r>
  <r>
    <s v="82_DBWB"/>
    <b v="1"/>
    <n v="82"/>
    <n v="1543"/>
    <n v="2908"/>
    <n v="30"/>
    <n v="60"/>
    <n v="30"/>
    <b v="1"/>
    <n v="10"/>
    <n v="10"/>
    <n v="10"/>
    <n v="1"/>
    <n v="67.89200000000001"/>
    <n v="5"/>
    <n v="5.3756655173764862"/>
    <n v="2.4459278104063018"/>
    <n v="45.491600718812244"/>
    <n v="50.867266236188726"/>
    <n v="82"/>
    <x v="2"/>
  </r>
  <r>
    <s v="82_DBEB"/>
    <b v="1"/>
    <n v="82"/>
    <n v="1451"/>
    <n v="2809"/>
    <n v="30"/>
    <n v="60"/>
    <n v="30"/>
    <b v="1"/>
    <n v="10"/>
    <n v="10"/>
    <n v="10"/>
    <n v="0"/>
    <n v="63.844000000000001"/>
    <n v="0"/>
    <n v="0"/>
    <n v="0"/>
    <n v="0"/>
    <n v="0"/>
    <n v="82"/>
    <x v="2"/>
  </r>
  <r>
    <s v="84_FSWB"/>
    <b v="1"/>
    <n v="83"/>
    <n v="1927"/>
    <n v="2783"/>
    <n v="27"/>
    <n v="0"/>
    <n v="0"/>
    <b v="1"/>
    <n v="10"/>
    <n v="0"/>
    <n v="0"/>
    <n v="1"/>
    <n v="84.788000000000011"/>
    <n v="6"/>
    <n v="6.450798620851784"/>
    <n v="2.935113372487562"/>
    <n v="54.589920862574694"/>
    <n v="61.040719483426479"/>
    <n v="84"/>
    <x v="3"/>
  </r>
  <r>
    <s v="84_FSEB"/>
    <b v="1"/>
    <n v="83"/>
    <n v="1907"/>
    <n v="2705"/>
    <n v="0"/>
    <n v="0"/>
    <n v="40"/>
    <b v="1"/>
    <n v="0"/>
    <n v="0"/>
    <n v="10"/>
    <n v="0"/>
    <n v="83.908000000000001"/>
    <n v="0"/>
    <n v="0"/>
    <n v="0"/>
    <n v="0"/>
    <n v="0"/>
    <n v="84"/>
    <x v="3"/>
  </r>
  <r>
    <s v="84_LWB"/>
    <b v="1"/>
    <n v="83"/>
    <n v="2552"/>
    <n v="4670"/>
    <n v="15"/>
    <n v="0"/>
    <n v="15"/>
    <b v="1"/>
    <n v="10"/>
    <n v="0"/>
    <n v="10"/>
    <n v="1"/>
    <n v="112.28800000000001"/>
    <n v="4"/>
    <n v="4.3005324139011893"/>
    <n v="1.9567422483250412"/>
    <n v="36.393280575049793"/>
    <n v="40.693812988950981"/>
    <n v="84"/>
    <x v="3"/>
  </r>
  <r>
    <s v="84_LEB"/>
    <b v="1"/>
    <n v="83"/>
    <n v="2574"/>
    <n v="4748"/>
    <n v="15"/>
    <n v="0"/>
    <n v="15"/>
    <b v="1"/>
    <n v="10"/>
    <n v="0"/>
    <n v="10"/>
    <n v="0"/>
    <n v="113.256"/>
    <n v="0"/>
    <n v="0"/>
    <n v="0"/>
    <n v="0"/>
    <n v="0"/>
    <n v="84"/>
    <x v="3"/>
  </r>
  <r>
    <s v="84_WWB"/>
    <b v="1"/>
    <n v="83"/>
    <n v="2318"/>
    <n v="4244"/>
    <n v="24"/>
    <n v="0"/>
    <n v="0"/>
    <b v="1"/>
    <n v="10"/>
    <n v="0"/>
    <n v="0"/>
    <n v="1"/>
    <n v="101.992"/>
    <n v="6"/>
    <n v="6.450798620851784"/>
    <n v="2.935113372487562"/>
    <n v="54.589920862574694"/>
    <n v="61.040719483426479"/>
    <n v="84"/>
    <x v="3"/>
  </r>
  <r>
    <s v="84_WEB"/>
    <b v="1"/>
    <n v="83"/>
    <n v="2294"/>
    <n v="4376"/>
    <n v="0"/>
    <n v="0"/>
    <n v="27"/>
    <b v="1"/>
    <n v="0"/>
    <n v="0"/>
    <n v="10"/>
    <n v="0"/>
    <n v="100.93600000000001"/>
    <n v="0"/>
    <n v="0"/>
    <n v="0"/>
    <n v="0"/>
    <n v="0"/>
    <n v="84"/>
    <x v="3"/>
  </r>
  <r>
    <s v="84_NX3WB"/>
    <b v="1"/>
    <n v="83"/>
    <n v="2520"/>
    <n v="4088"/>
    <n v="40"/>
    <n v="0"/>
    <n v="0"/>
    <b v="1"/>
    <n v="10"/>
    <n v="0"/>
    <n v="0"/>
    <n v="1"/>
    <n v="110.88000000000001"/>
    <n v="9"/>
    <n v="9.6761979312776756"/>
    <n v="4.402670058731343"/>
    <n v="81.884881293862037"/>
    <n v="91.561079225139707"/>
    <n v="84"/>
    <x v="3"/>
  </r>
  <r>
    <s v="84_NX3EB"/>
    <b v="1"/>
    <n v="83"/>
    <n v="2481"/>
    <n v="4133"/>
    <n v="0"/>
    <n v="0"/>
    <n v="34"/>
    <b v="1"/>
    <n v="0"/>
    <n v="0"/>
    <n v="10"/>
    <n v="0"/>
    <n v="109.164"/>
    <n v="0"/>
    <n v="0"/>
    <n v="0"/>
    <n v="0"/>
    <n v="0"/>
    <n v="84"/>
    <x v="3"/>
  </r>
  <r>
    <s v="84_UWB"/>
    <b v="1"/>
    <n v="83"/>
    <n v="2152"/>
    <n v="4655"/>
    <n v="48"/>
    <n v="0"/>
    <n v="0"/>
    <b v="1"/>
    <n v="10"/>
    <n v="0"/>
    <n v="0"/>
    <n v="1"/>
    <n v="94.688000000000002"/>
    <n v="8"/>
    <n v="8.6010648278023787"/>
    <n v="3.9134844966500824"/>
    <n v="72.786561150099587"/>
    <n v="81.387625977901962"/>
    <n v="84"/>
    <x v="3"/>
  </r>
  <r>
    <s v="84_UEB"/>
    <b v="1"/>
    <n v="83"/>
    <n v="2029"/>
    <n v="4344"/>
    <n v="0"/>
    <n v="0"/>
    <n v="40"/>
    <b v="1"/>
    <n v="0"/>
    <n v="0"/>
    <n v="10"/>
    <n v="0"/>
    <n v="89.27600000000001"/>
    <n v="0"/>
    <n v="0"/>
    <n v="0"/>
    <n v="0"/>
    <n v="0"/>
    <n v="84"/>
    <x v="3"/>
  </r>
  <r>
    <s v="84_NX"/>
    <b v="1"/>
    <n v="83"/>
    <n v="2137"/>
    <n v="3651"/>
    <n v="22"/>
    <n v="0"/>
    <n v="0"/>
    <b v="1"/>
    <n v="10"/>
    <n v="0"/>
    <n v="0"/>
    <n v="1"/>
    <n v="94.028000000000006"/>
    <n v="6"/>
    <n v="6.450798620851784"/>
    <n v="2.935113372487562"/>
    <n v="54.589920862574694"/>
    <n v="61.040719483426479"/>
    <n v="84"/>
    <x v="3"/>
  </r>
  <r>
    <s v="84_NX1"/>
    <b v="1"/>
    <n v="83"/>
    <n v="1836"/>
    <n v="2607"/>
    <n v="0"/>
    <n v="0"/>
    <n v="34"/>
    <b v="1"/>
    <n v="0"/>
    <n v="0"/>
    <n v="10"/>
    <n v="1"/>
    <n v="80.784000000000006"/>
    <n v="6"/>
    <n v="6.450798620851784"/>
    <n v="2.935113372487562"/>
    <n v="54.589920862574694"/>
    <n v="61.040719483426479"/>
    <n v="84"/>
    <x v="3"/>
  </r>
  <r>
    <s v="84_NX2"/>
    <b v="1"/>
    <n v="83"/>
    <n v="1953"/>
    <n v="2561"/>
    <n v="0"/>
    <n v="0"/>
    <n v="24"/>
    <b v="1"/>
    <n v="0"/>
    <n v="0"/>
    <n v="10"/>
    <n v="0"/>
    <n v="85.932000000000016"/>
    <n v="0"/>
    <n v="0"/>
    <n v="0"/>
    <n v="0"/>
    <n v="0"/>
    <n v="84"/>
    <x v="3"/>
  </r>
  <r>
    <s v="84_BWB"/>
    <b v="1"/>
    <n v="84"/>
    <n v="1727"/>
    <n v="2147"/>
    <n v="80"/>
    <n v="0"/>
    <n v="80"/>
    <b v="1"/>
    <n v="10"/>
    <n v="0"/>
    <n v="10"/>
    <n v="1"/>
    <n v="75.988"/>
    <n v="7"/>
    <n v="7.5259317243270818"/>
    <n v="3.4242989345688217"/>
    <n v="63.68824100633713"/>
    <n v="71.214172730664217"/>
    <n v="84"/>
    <x v="3"/>
  </r>
  <r>
    <s v="84_CWB"/>
    <b v="1"/>
    <n v="84"/>
    <n v="1848"/>
    <n v="3330"/>
    <n v="30"/>
    <n v="0"/>
    <n v="0"/>
    <b v="1"/>
    <n v="10"/>
    <n v="0"/>
    <n v="0"/>
    <n v="1"/>
    <n v="81.312000000000012"/>
    <n v="6"/>
    <n v="6.450798620851784"/>
    <n v="2.935113372487562"/>
    <n v="54.589920862574694"/>
    <n v="61.040719483426479"/>
    <n v="84"/>
    <x v="3"/>
  </r>
  <r>
    <s v="84_CEB"/>
    <b v="1"/>
    <n v="84"/>
    <n v="1985"/>
    <n v="3615"/>
    <n v="0"/>
    <n v="0"/>
    <n v="40"/>
    <b v="1"/>
    <n v="0"/>
    <n v="0"/>
    <n v="10"/>
    <n v="0"/>
    <n v="87.340000000000018"/>
    <n v="0"/>
    <n v="0"/>
    <n v="0"/>
    <n v="0"/>
    <n v="0"/>
    <n v="84"/>
    <x v="3"/>
  </r>
  <r>
    <s v="84_CBWB"/>
    <b v="1"/>
    <n v="84"/>
    <n v="1925"/>
    <n v="3345"/>
    <n v="48"/>
    <n v="0"/>
    <n v="0"/>
    <b v="1"/>
    <n v="10"/>
    <n v="0"/>
    <n v="0"/>
    <n v="1"/>
    <n v="84.7"/>
    <n v="7"/>
    <n v="7.5259317243270818"/>
    <n v="3.4242989345688217"/>
    <n v="63.68824100633713"/>
    <n v="71.214172730664217"/>
    <n v="84"/>
    <x v="3"/>
  </r>
  <r>
    <s v="84_CBEB"/>
    <b v="1"/>
    <n v="84"/>
    <n v="1906"/>
    <n v="3334"/>
    <n v="0"/>
    <n v="0"/>
    <n v="60"/>
    <b v="1"/>
    <n v="0"/>
    <n v="0"/>
    <n v="10"/>
    <n v="0"/>
    <n v="83.864000000000004"/>
    <n v="0"/>
    <n v="0"/>
    <n v="0"/>
    <n v="0"/>
    <n v="0"/>
    <n v="84"/>
    <x v="3"/>
  </r>
  <r>
    <s v="84_FWB"/>
    <b v="1"/>
    <n v="84"/>
    <n v="2083"/>
    <n v="3986"/>
    <n v="15"/>
    <n v="30"/>
    <n v="15"/>
    <b v="1"/>
    <n v="10"/>
    <n v="10"/>
    <n v="10"/>
    <n v="1"/>
    <n v="91.652000000000001"/>
    <n v="4"/>
    <n v="4.3005324139011893"/>
    <n v="1.9567422483250412"/>
    <n v="36.393280575049793"/>
    <n v="40.693812988950981"/>
    <n v="84"/>
    <x v="3"/>
  </r>
  <r>
    <s v="84_FEB"/>
    <b v="1"/>
    <n v="84"/>
    <n v="1921"/>
    <n v="3592"/>
    <n v="15"/>
    <n v="30"/>
    <n v="15"/>
    <b v="1"/>
    <n v="10"/>
    <n v="10"/>
    <n v="10"/>
    <n v="0"/>
    <n v="84.524000000000015"/>
    <n v="0"/>
    <n v="0"/>
    <n v="0"/>
    <n v="0"/>
    <n v="0"/>
    <n v="84"/>
    <x v="3"/>
  </r>
  <r>
    <s v="84_HWB"/>
    <b v="1"/>
    <n v="84"/>
    <n v="2404"/>
    <n v="4410"/>
    <n v="27"/>
    <n v="0"/>
    <n v="0"/>
    <b v="1"/>
    <n v="10"/>
    <n v="0"/>
    <n v="0"/>
    <n v="1"/>
    <n v="105.77600000000001"/>
    <n v="7"/>
    <n v="7.5259317243270818"/>
    <n v="3.4242989345688217"/>
    <n v="63.68824100633713"/>
    <n v="71.214172730664217"/>
    <n v="84"/>
    <x v="3"/>
  </r>
  <r>
    <s v="84_HEB"/>
    <b v="1"/>
    <n v="84"/>
    <n v="2379"/>
    <n v="4332"/>
    <n v="0"/>
    <n v="0"/>
    <n v="30"/>
    <b v="1"/>
    <n v="0"/>
    <n v="0"/>
    <n v="10"/>
    <n v="0"/>
    <n v="104.676"/>
    <n v="0"/>
    <n v="0"/>
    <n v="0"/>
    <n v="0"/>
    <n v="0"/>
    <n v="84"/>
    <x v="3"/>
  </r>
  <r>
    <s v="84_LAWB"/>
    <b v="1"/>
    <n v="84"/>
    <n v="2843"/>
    <n v="3569"/>
    <n v="30"/>
    <n v="0"/>
    <n v="0"/>
    <b v="1"/>
    <n v="10"/>
    <n v="0"/>
    <n v="0"/>
    <n v="1"/>
    <n v="125.09200000000003"/>
    <n v="9"/>
    <n v="9.6761979312776756"/>
    <n v="4.402670058731343"/>
    <n v="81.884881293862037"/>
    <n v="91.561079225139707"/>
    <n v="84"/>
    <x v="3"/>
  </r>
  <r>
    <s v="84_NLWB"/>
    <b v="1"/>
    <n v="84"/>
    <n v="2322"/>
    <n v="5065"/>
    <n v="10"/>
    <n v="10"/>
    <n v="10"/>
    <b v="1"/>
    <n v="10"/>
    <n v="10"/>
    <n v="10"/>
    <n v="1"/>
    <n v="102.16800000000001"/>
    <n v="0"/>
    <n v="0"/>
    <n v="0"/>
    <n v="0"/>
    <n v="0"/>
    <n v="84"/>
    <x v="3"/>
  </r>
  <r>
    <s v="84_OXWB"/>
    <b v="1"/>
    <n v="84"/>
    <n v="2291"/>
    <n v="3469"/>
    <n v="30"/>
    <n v="0"/>
    <n v="0"/>
    <b v="1"/>
    <n v="10"/>
    <n v="0"/>
    <n v="0"/>
    <n v="1"/>
    <n v="100.804"/>
    <n v="7"/>
    <n v="7.5259317243270818"/>
    <n v="3.4242989345688217"/>
    <n v="63.68824100633713"/>
    <n v="71.214172730664217"/>
    <n v="84"/>
    <x v="3"/>
  </r>
  <r>
    <s v="84_OXEB"/>
    <b v="1"/>
    <n v="84"/>
    <n v="2275"/>
    <n v="3437"/>
    <n v="0"/>
    <n v="20"/>
    <n v="22"/>
    <b v="1"/>
    <n v="0"/>
    <n v="10"/>
    <n v="10"/>
    <n v="0"/>
    <n v="100.10000000000001"/>
    <n v="0"/>
    <n v="0"/>
    <n v="0"/>
    <n v="0"/>
    <n v="0"/>
    <n v="84"/>
    <x v="3"/>
  </r>
  <r>
    <s v="84_PWB"/>
    <b v="1"/>
    <n v="84"/>
    <n v="1696"/>
    <n v="2190"/>
    <n v="15"/>
    <n v="0"/>
    <n v="15"/>
    <b v="1"/>
    <n v="10"/>
    <n v="0"/>
    <n v="10"/>
    <n v="1"/>
    <n v="74.624000000000009"/>
    <n v="3"/>
    <n v="3.225399310425892"/>
    <n v="1.467556686243781"/>
    <n v="27.294960431287347"/>
    <n v="30.520359741713239"/>
    <n v="84"/>
    <x v="3"/>
  </r>
  <r>
    <s v="84_PEB"/>
    <b v="1"/>
    <n v="84"/>
    <n v="1684"/>
    <n v="2223"/>
    <n v="15"/>
    <n v="0"/>
    <n v="15"/>
    <b v="1"/>
    <n v="10"/>
    <n v="0"/>
    <n v="10"/>
    <n v="0"/>
    <n v="74.096000000000004"/>
    <n v="0"/>
    <n v="0"/>
    <n v="0"/>
    <n v="0"/>
    <n v="0"/>
    <n v="84"/>
    <x v="3"/>
  </r>
  <r>
    <s v="84_SWB"/>
    <b v="1"/>
    <n v="84"/>
    <n v="3436"/>
    <n v="5785"/>
    <n v="60"/>
    <n v="0"/>
    <n v="0"/>
    <b v="1"/>
    <n v="10"/>
    <n v="0"/>
    <n v="0"/>
    <n v="1"/>
    <n v="151.184"/>
    <n v="13"/>
    <n v="13.976730345178865"/>
    <n v="6.3594123070563837"/>
    <n v="118.27816186891181"/>
    <n v="132.25489221409066"/>
    <n v="84"/>
    <x v="3"/>
  </r>
  <r>
    <s v="84_SEB"/>
    <b v="1"/>
    <n v="84"/>
    <n v="3385"/>
    <n v="5619"/>
    <n v="0"/>
    <n v="0"/>
    <n v="48"/>
    <b v="1"/>
    <n v="0"/>
    <n v="0"/>
    <n v="10"/>
    <n v="0"/>
    <n v="148.94000000000003"/>
    <n v="0"/>
    <n v="0"/>
    <n v="0"/>
    <n v="0"/>
    <n v="0"/>
    <n v="84"/>
    <x v="3"/>
  </r>
  <r>
    <s v="84_SBWB"/>
    <b v="1"/>
    <n v="84"/>
    <n v="4414"/>
    <n v="7032"/>
    <n v="30"/>
    <n v="0"/>
    <n v="0"/>
    <b v="1"/>
    <n v="10"/>
    <n v="0"/>
    <n v="0"/>
    <n v="1"/>
    <n v="194.21600000000001"/>
    <n v="13"/>
    <n v="13.976730345178865"/>
    <n v="6.3594123070563837"/>
    <n v="118.27816186891181"/>
    <n v="132.25489221409066"/>
    <n v="84"/>
    <x v="3"/>
  </r>
  <r>
    <s v="84_SBEB"/>
    <b v="1"/>
    <n v="84"/>
    <n v="4366"/>
    <n v="6893"/>
    <n v="0"/>
    <n v="0"/>
    <n v="30"/>
    <b v="1"/>
    <n v="0"/>
    <n v="0"/>
    <n v="10"/>
    <n v="0"/>
    <n v="192.10400000000001"/>
    <n v="0"/>
    <n v="0"/>
    <n v="0"/>
    <n v="0"/>
    <n v="0"/>
    <n v="84"/>
    <x v="3"/>
  </r>
  <r>
    <s v="84_VWB"/>
    <b v="1"/>
    <n v="84"/>
    <n v="2288"/>
    <n v="3709"/>
    <n v="15"/>
    <n v="0"/>
    <n v="15"/>
    <b v="1"/>
    <n v="10"/>
    <n v="0"/>
    <n v="10"/>
    <n v="1"/>
    <n v="100.672"/>
    <n v="4"/>
    <n v="4.3005324139011893"/>
    <n v="1.9567422483250412"/>
    <n v="36.393280575049793"/>
    <n v="40.693812988950981"/>
    <n v="84"/>
    <x v="3"/>
  </r>
  <r>
    <s v="84_VEB"/>
    <b v="1"/>
    <n v="84"/>
    <n v="2216"/>
    <n v="3637"/>
    <n v="15"/>
    <n v="0"/>
    <n v="15"/>
    <b v="1"/>
    <n v="10"/>
    <n v="0"/>
    <n v="10"/>
    <n v="0"/>
    <n v="97.504000000000005"/>
    <n v="0"/>
    <n v="0"/>
    <n v="0"/>
    <n v="0"/>
    <n v="0"/>
    <n v="84"/>
    <x v="3"/>
  </r>
  <r>
    <s v="84_ZEB"/>
    <b v="1"/>
    <n v="84"/>
    <n v="1795"/>
    <n v="2987"/>
    <n v="0"/>
    <n v="0"/>
    <n v="120"/>
    <b v="1"/>
    <n v="0"/>
    <n v="0"/>
    <n v="10"/>
    <n v="1"/>
    <n v="78.98"/>
    <n v="8"/>
    <n v="8.6010648278023787"/>
    <n v="3.9134844966500824"/>
    <n v="72.786561150099587"/>
    <n v="81.387625977901962"/>
    <n v="84"/>
    <x v="3"/>
  </r>
  <r>
    <s v="84_ZWB"/>
    <b v="1"/>
    <n v="84"/>
    <n v="1813"/>
    <n v="3033"/>
    <n v="120"/>
    <n v="0"/>
    <n v="0"/>
    <b v="1"/>
    <n v="10"/>
    <n v="0"/>
    <n v="0"/>
    <n v="0"/>
    <n v="79.772000000000006"/>
    <n v="0"/>
    <n v="0"/>
    <n v="0"/>
    <n v="0"/>
    <n v="0"/>
    <n v="84"/>
    <x v="3"/>
  </r>
  <r>
    <s v="84_EEB"/>
    <b v="1"/>
    <n v="84"/>
    <n v="1898"/>
    <n v="2882"/>
    <n v="0"/>
    <n v="0"/>
    <n v="40"/>
    <b v="1"/>
    <n v="0"/>
    <n v="0"/>
    <n v="10"/>
    <n v="1"/>
    <n v="83.512000000000015"/>
    <n v="7"/>
    <n v="7.5259317243270818"/>
    <n v="3.4242989345688217"/>
    <n v="63.68824100633713"/>
    <n v="71.214172730664217"/>
    <n v="84"/>
    <x v="3"/>
  </r>
  <r>
    <s v="84_EWB"/>
    <b v="1"/>
    <n v="84"/>
    <n v="1928"/>
    <n v="2917"/>
    <n v="48"/>
    <n v="0"/>
    <n v="0"/>
    <b v="1"/>
    <n v="10"/>
    <n v="0"/>
    <n v="0"/>
    <n v="0"/>
    <n v="84.832000000000008"/>
    <n v="0"/>
    <n v="0"/>
    <n v="0"/>
    <n v="0"/>
    <n v="0"/>
    <n v="84"/>
    <x v="3"/>
  </r>
  <r>
    <s v="84_GWB"/>
    <b v="1"/>
    <n v="84"/>
    <n v="2278"/>
    <n v="4247"/>
    <n v="40"/>
    <n v="0"/>
    <n v="0"/>
    <b v="1"/>
    <n v="10"/>
    <n v="0"/>
    <n v="0"/>
    <n v="1"/>
    <n v="100.23200000000001"/>
    <n v="8"/>
    <n v="8.6010648278023787"/>
    <n v="3.9134844966500824"/>
    <n v="72.786561150099587"/>
    <n v="81.387625977901962"/>
    <n v="84"/>
    <x v="3"/>
  </r>
  <r>
    <s v="84_GEB"/>
    <b v="1"/>
    <n v="84"/>
    <n v="2258"/>
    <n v="4169"/>
    <n v="0"/>
    <n v="0"/>
    <n v="40"/>
    <b v="1"/>
    <n v="0"/>
    <n v="0"/>
    <n v="10"/>
    <n v="0"/>
    <n v="99.352000000000004"/>
    <n v="0"/>
    <n v="0"/>
    <n v="0"/>
    <n v="0"/>
    <n v="0"/>
    <n v="84"/>
    <x v="3"/>
  </r>
  <r>
    <s v="84_MWB"/>
    <b v="1"/>
    <n v="84"/>
    <n v="2058"/>
    <n v="4512"/>
    <n v="40"/>
    <n v="300"/>
    <n v="48"/>
    <b v="1"/>
    <n v="10"/>
    <n v="10"/>
    <n v="10"/>
    <n v="1"/>
    <n v="90.552000000000007"/>
    <n v="7"/>
    <n v="7.5259317243270818"/>
    <n v="3.4242989345688217"/>
    <n v="63.68824100633713"/>
    <n v="71.214172730664217"/>
    <n v="84"/>
    <x v="3"/>
  </r>
  <r>
    <s v="84_NLEB"/>
    <b v="1"/>
    <n v="84"/>
    <n v="2175"/>
    <n v="4588"/>
    <n v="10"/>
    <n v="10"/>
    <n v="10"/>
    <b v="1"/>
    <n v="10"/>
    <n v="10"/>
    <n v="10"/>
    <n v="1"/>
    <n v="95.7"/>
    <n v="0"/>
    <n v="0"/>
    <n v="0"/>
    <n v="0"/>
    <n v="0"/>
    <n v="84"/>
    <x v="3"/>
  </r>
  <r>
    <s v="84_JWB"/>
    <b v="1"/>
    <n v="84"/>
    <n v="1684"/>
    <n v="2629.666667"/>
    <n v="15"/>
    <n v="0"/>
    <n v="15"/>
    <b v="1"/>
    <n v="10"/>
    <n v="0"/>
    <n v="10"/>
    <n v="1"/>
    <n v="74.096000000000004"/>
    <n v="3"/>
    <n v="3.225399310425892"/>
    <n v="1.467556686243781"/>
    <n v="27.294960431287347"/>
    <n v="30.520359741713239"/>
    <n v="84"/>
    <x v="3"/>
  </r>
  <r>
    <s v="84_MEB"/>
    <b v="1"/>
    <n v="84"/>
    <n v="2082"/>
    <n v="4466"/>
    <n v="48"/>
    <n v="300"/>
    <n v="40"/>
    <b v="1"/>
    <n v="10"/>
    <n v="10"/>
    <n v="10"/>
    <n v="1"/>
    <n v="91.608000000000004"/>
    <n v="8"/>
    <n v="8.6010648278023787"/>
    <n v="3.9134844966500824"/>
    <n v="72.786561150099587"/>
    <n v="81.387625977901962"/>
    <n v="84"/>
    <x v="3"/>
  </r>
  <r>
    <s v="84_LAEB"/>
    <b v="1"/>
    <n v="84"/>
    <n v="2822"/>
    <n v="3479"/>
    <n v="0"/>
    <n v="0"/>
    <n v="22"/>
    <b v="1"/>
    <n v="0"/>
    <n v="0"/>
    <n v="10"/>
    <n v="1"/>
    <n v="124.16799999999999"/>
    <n v="7"/>
    <n v="7.5259317243270818"/>
    <n v="3.4242989345688217"/>
    <n v="63.68824100633713"/>
    <n v="71.214172730664217"/>
    <n v="84"/>
    <x v="3"/>
  </r>
  <r>
    <s v="84_BEB"/>
    <b v="1"/>
    <n v="84"/>
    <n v="1720"/>
    <n v="2223"/>
    <n v="240"/>
    <n v="0"/>
    <n v="40"/>
    <b v="1"/>
    <n v="10"/>
    <n v="0"/>
    <n v="10"/>
    <n v="1"/>
    <n v="75.680000000000007"/>
    <n v="8"/>
    <n v="8.6010648278023787"/>
    <n v="3.9134844966500824"/>
    <n v="72.786561150099587"/>
    <n v="81.387625977901962"/>
    <n v="84"/>
    <x v="3"/>
  </r>
  <r>
    <s v="84_NX4WB"/>
    <b v="1"/>
    <n v="84"/>
    <n v="3468"/>
    <n v="5987"/>
    <n v="40"/>
    <n v="0"/>
    <n v="0"/>
    <b v="1"/>
    <n v="10"/>
    <n v="0"/>
    <n v="0"/>
    <n v="1"/>
    <n v="152.59200000000001"/>
    <n v="12"/>
    <n v="12.901597241703568"/>
    <n v="5.870226744975124"/>
    <n v="109.17984172514939"/>
    <n v="122.08143896685296"/>
    <n v="84"/>
    <x v="3"/>
  </r>
  <r>
    <s v="84_NX4EB"/>
    <b v="1"/>
    <n v="84"/>
    <n v="3396"/>
    <n v="5876"/>
    <n v="0"/>
    <n v="0"/>
    <n v="30"/>
    <b v="1"/>
    <n v="0"/>
    <n v="0"/>
    <n v="10"/>
    <n v="0"/>
    <n v="149.42400000000001"/>
    <n v="0"/>
    <n v="0"/>
    <n v="0"/>
    <n v="0"/>
    <n v="0"/>
    <n v="84"/>
    <x v="3"/>
  </r>
  <r>
    <s v="84_OWB"/>
    <b v="1"/>
    <n v="84"/>
    <n v="2363"/>
    <n v="4596"/>
    <n v="15"/>
    <n v="60"/>
    <n v="15"/>
    <b v="1"/>
    <n v="10"/>
    <n v="10"/>
    <n v="10"/>
    <n v="1"/>
    <n v="103.97200000000001"/>
    <n v="4"/>
    <n v="4.3005324139011893"/>
    <n v="1.9567422483250412"/>
    <n v="36.393280575049793"/>
    <n v="40.693812988950981"/>
    <n v="84"/>
    <x v="3"/>
  </r>
  <r>
    <s v="84_OEB"/>
    <b v="1"/>
    <n v="84"/>
    <n v="2345"/>
    <n v="4745"/>
    <n v="15"/>
    <n v="60"/>
    <n v="15"/>
    <b v="1"/>
    <n v="10"/>
    <n v="10"/>
    <n v="10"/>
    <n v="0"/>
    <n v="103.18"/>
    <n v="0"/>
    <n v="0"/>
    <n v="0"/>
    <n v="0"/>
    <n v="0"/>
    <n v="84"/>
    <x v="3"/>
  </r>
  <r>
    <s v="84_JEB"/>
    <b v="1"/>
    <n v="84"/>
    <n v="1829"/>
    <n v="3168"/>
    <n v="15"/>
    <n v="0"/>
    <n v="15"/>
    <b v="1"/>
    <n v="10"/>
    <n v="0"/>
    <n v="10"/>
    <n v="1"/>
    <n v="80.475999999999999"/>
    <n v="3"/>
    <n v="3.225399310425892"/>
    <n v="1.467556686243781"/>
    <n v="27.294960431287347"/>
    <n v="30.520359741713239"/>
    <n v="84"/>
    <x v="3"/>
  </r>
  <r>
    <s v="84_800EB"/>
    <b v="1"/>
    <n v="84"/>
    <n v="3359"/>
    <n v="8445"/>
    <n v="0"/>
    <n v="0"/>
    <n v="0"/>
    <b v="1"/>
    <n v="0"/>
    <n v="0"/>
    <n v="0"/>
    <n v="1"/>
    <n v="147.79600000000002"/>
    <n v="0"/>
    <n v="0"/>
    <n v="0"/>
    <n v="0"/>
    <n v="0"/>
    <n v="84"/>
    <x v="3"/>
  </r>
  <r>
    <s v="84_800WB"/>
    <b v="1"/>
    <n v="84"/>
    <n v="2759"/>
    <n v="7100"/>
    <n v="0"/>
    <n v="0"/>
    <n v="0"/>
    <b v="1"/>
    <n v="0"/>
    <n v="0"/>
    <n v="0"/>
    <n v="0"/>
    <n v="121.396"/>
    <n v="0"/>
    <n v="0"/>
    <n v="0"/>
    <n v="0"/>
    <n v="0"/>
    <n v="84"/>
    <x v="3"/>
  </r>
  <r>
    <s v="84_NXC"/>
    <b v="1"/>
    <n v="84"/>
    <n v="3397"/>
    <n v="7475"/>
    <n v="0"/>
    <n v="0"/>
    <n v="0"/>
    <b v="1"/>
    <n v="0"/>
    <n v="0"/>
    <n v="0"/>
    <n v="1"/>
    <n v="149.46800000000002"/>
    <n v="0"/>
    <n v="0"/>
    <n v="0"/>
    <n v="0"/>
    <n v="0"/>
    <n v="84"/>
    <x v="3"/>
  </r>
  <r>
    <s v="84_65WB"/>
    <b v="1"/>
    <n v="84"/>
    <n v="932"/>
    <n v="1751"/>
    <n v="10"/>
    <n v="30"/>
    <n v="10"/>
    <b v="1"/>
    <n v="10"/>
    <n v="10"/>
    <n v="10"/>
    <n v="1"/>
    <n v="41.008000000000003"/>
    <n v="0"/>
    <n v="0"/>
    <n v="0"/>
    <n v="0"/>
    <n v="0"/>
    <n v="84"/>
    <x v="3"/>
  </r>
  <r>
    <s v="84_65EB"/>
    <b v="1"/>
    <n v="84"/>
    <n v="942"/>
    <n v="2210"/>
    <n v="10"/>
    <n v="30"/>
    <n v="10"/>
    <b v="1"/>
    <n v="10"/>
    <n v="10"/>
    <n v="10"/>
    <n v="0"/>
    <n v="41.448"/>
    <n v="0"/>
    <n v="0"/>
    <n v="0"/>
    <n v="0"/>
    <n v="0"/>
    <n v="84"/>
    <x v="3"/>
  </r>
  <r>
    <s v="86_91X"/>
    <b v="1"/>
    <n v="86"/>
    <n v="407"/>
    <n v="1479"/>
    <n v="48"/>
    <n v="0"/>
    <n v="48"/>
    <b v="1"/>
    <n v="10"/>
    <n v="0"/>
    <n v="10"/>
    <n v="1"/>
    <n v="17.908000000000001"/>
    <n v="2"/>
    <n v="2.1502662069505947"/>
    <n v="0.97837112416252059"/>
    <n v="18.196640287524897"/>
    <n v="20.34690649447549"/>
    <n v="86"/>
    <x v="4"/>
  </r>
  <r>
    <s v="86_92XSB"/>
    <b v="1"/>
    <n v="86"/>
    <n v="2767"/>
    <n v="4944"/>
    <n v="80"/>
    <n v="0"/>
    <n v="0"/>
    <b v="1"/>
    <n v="10"/>
    <n v="0"/>
    <n v="0"/>
    <n v="1"/>
    <n v="121.74800000000002"/>
    <n v="11"/>
    <n v="11.826464138228271"/>
    <n v="5.3810411828938634"/>
    <n v="100.08152158138692"/>
    <n v="111.9079857196152"/>
    <n v="86"/>
    <x v="4"/>
  </r>
  <r>
    <s v="86_93XWB"/>
    <b v="1"/>
    <n v="86"/>
    <n v="2089"/>
    <n v="5330"/>
    <n v="80"/>
    <n v="0"/>
    <n v="0"/>
    <b v="1"/>
    <n v="10"/>
    <n v="0"/>
    <n v="0"/>
    <n v="1"/>
    <n v="91.916000000000011"/>
    <n v="9"/>
    <n v="9.6761979312776756"/>
    <n v="4.402670058731343"/>
    <n v="81.884881293862037"/>
    <n v="91.561079225139707"/>
    <n v="86"/>
    <x v="4"/>
  </r>
  <r>
    <s v="86_95XSB"/>
    <b v="1"/>
    <n v="86"/>
    <n v="1264"/>
    <n v="1861"/>
    <n v="60"/>
    <n v="0"/>
    <n v="60"/>
    <b v="1"/>
    <n v="10"/>
    <n v="0"/>
    <n v="10"/>
    <n v="1"/>
    <n v="55.616000000000007"/>
    <n v="5"/>
    <n v="5.3756655173764862"/>
    <n v="2.4459278104063018"/>
    <n v="45.491600718812244"/>
    <n v="50.867266236188726"/>
    <n v="86"/>
    <x v="4"/>
  </r>
  <r>
    <s v="86_95XNB"/>
    <b v="1"/>
    <n v="86"/>
    <n v="1200"/>
    <n v="1791"/>
    <n v="80"/>
    <n v="0"/>
    <n v="48"/>
    <b v="1"/>
    <n v="10"/>
    <n v="0"/>
    <n v="10"/>
    <n v="0"/>
    <n v="52.800000000000004"/>
    <n v="0"/>
    <n v="0"/>
    <n v="0"/>
    <n v="0"/>
    <n v="0"/>
    <n v="86"/>
    <x v="4"/>
  </r>
  <r>
    <s v="86_96XSB"/>
    <b v="1"/>
    <n v="86"/>
    <n v="1545"/>
    <n v="2530"/>
    <n v="20"/>
    <n v="300"/>
    <n v="20"/>
    <b v="1"/>
    <n v="10"/>
    <n v="10"/>
    <n v="10"/>
    <n v="1"/>
    <n v="67.98"/>
    <n v="4"/>
    <n v="4.3005324139011893"/>
    <n v="1.9567422483250412"/>
    <n v="36.393280575049793"/>
    <n v="40.693812988950981"/>
    <n v="86"/>
    <x v="4"/>
  </r>
  <r>
    <s v="86_96XNB"/>
    <b v="1"/>
    <n v="86"/>
    <n v="1506"/>
    <n v="2535"/>
    <n v="20"/>
    <n v="150"/>
    <n v="20"/>
    <b v="1"/>
    <n v="10"/>
    <n v="10"/>
    <n v="10"/>
    <n v="0"/>
    <n v="66.26400000000001"/>
    <n v="0"/>
    <n v="0"/>
    <n v="0"/>
    <n v="0"/>
    <n v="0"/>
    <n v="86"/>
    <x v="4"/>
  </r>
  <r>
    <s v="86_97XSB"/>
    <b v="1"/>
    <n v="86"/>
    <n v="927"/>
    <n v="1970"/>
    <n v="40"/>
    <n v="0"/>
    <n v="60"/>
    <b v="1"/>
    <n v="10"/>
    <n v="0"/>
    <n v="10"/>
    <n v="1"/>
    <n v="40.788000000000004"/>
    <n v="4"/>
    <n v="4.3005324139011893"/>
    <n v="1.9567422483250412"/>
    <n v="36.393280575049793"/>
    <n v="40.693812988950981"/>
    <n v="86"/>
    <x v="4"/>
  </r>
  <r>
    <s v="86_97XNB"/>
    <b v="1"/>
    <n v="86"/>
    <n v="865"/>
    <n v="1802"/>
    <n v="40"/>
    <n v="0"/>
    <n v="60"/>
    <b v="1"/>
    <n v="10"/>
    <n v="0"/>
    <n v="10"/>
    <n v="0"/>
    <n v="38.06"/>
    <n v="0"/>
    <n v="0"/>
    <n v="0"/>
    <n v="0"/>
    <n v="0"/>
    <n v="86"/>
    <x v="4"/>
  </r>
  <r>
    <s v="86_98XSB"/>
    <b v="0"/>
    <n v="86"/>
    <n v="2518"/>
    <n v="5617"/>
    <n v="48"/>
    <n v="45"/>
    <n v="48"/>
    <b v="1"/>
    <n v="10"/>
    <n v="10"/>
    <n v="10"/>
    <n v="1"/>
    <n v="110.792"/>
    <n v="9"/>
    <n v="9.6761979312776756"/>
    <n v="4.402670058731343"/>
    <n v="81.884881293862037"/>
    <n v="91.561079225139707"/>
    <n v="86"/>
    <x v="4"/>
  </r>
  <r>
    <s v="86_98XNB"/>
    <b v="0"/>
    <n v="86"/>
    <n v="2592"/>
    <n v="5876"/>
    <n v="48"/>
    <n v="45"/>
    <n v="48"/>
    <b v="1"/>
    <n v="10"/>
    <n v="10"/>
    <n v="10"/>
    <n v="0"/>
    <n v="114.04800000000002"/>
    <n v="0"/>
    <n v="0"/>
    <n v="0"/>
    <n v="0"/>
    <n v="0"/>
    <n v="86"/>
    <x v="4"/>
  </r>
  <r>
    <s v="86_93XEB"/>
    <b v="1"/>
    <n v="86"/>
    <n v="2087"/>
    <n v="5309"/>
    <n v="0"/>
    <n v="0"/>
    <n v="40"/>
    <b v="1"/>
    <n v="0"/>
    <n v="0"/>
    <n v="10"/>
    <n v="1"/>
    <n v="91.828000000000017"/>
    <n v="7"/>
    <n v="7.5259317243270818"/>
    <n v="3.4242989345688217"/>
    <n v="63.68824100633713"/>
    <n v="71.214172730664217"/>
    <n v="86"/>
    <x v="4"/>
  </r>
  <r>
    <s v="86_92XASB"/>
    <b v="1"/>
    <n v="86"/>
    <n v="1226"/>
    <n v="2257"/>
    <n v="0"/>
    <n v="0"/>
    <n v="80"/>
    <b v="1"/>
    <n v="0"/>
    <n v="0"/>
    <n v="10"/>
    <n v="1"/>
    <n v="53.944000000000003"/>
    <n v="5"/>
    <n v="5.3756655173764862"/>
    <n v="2.4459278104063018"/>
    <n v="45.491600718812244"/>
    <n v="50.867266236188726"/>
    <n v="86"/>
    <x v="4"/>
  </r>
  <r>
    <s v="86_92XANB"/>
    <b v="1"/>
    <n v="86"/>
    <n v="1177"/>
    <n v="2103"/>
    <n v="80"/>
    <n v="0"/>
    <n v="0"/>
    <b v="1"/>
    <n v="10"/>
    <n v="0"/>
    <n v="0"/>
    <n v="0"/>
    <n v="51.788000000000004"/>
    <n v="0"/>
    <n v="0"/>
    <n v="0"/>
    <n v="0"/>
    <n v="0"/>
    <n v="86"/>
    <x v="4"/>
  </r>
  <r>
    <s v="86_92XNB"/>
    <b v="1"/>
    <n v="86"/>
    <n v="2654"/>
    <n v="4720"/>
    <n v="0"/>
    <n v="0"/>
    <n v="80"/>
    <b v="1"/>
    <n v="0"/>
    <n v="0"/>
    <n v="10"/>
    <n v="1"/>
    <n v="116.77600000000001"/>
    <n v="11"/>
    <n v="11.826464138228271"/>
    <n v="5.3810411828938634"/>
    <n v="100.08152158138692"/>
    <n v="111.9079857196152"/>
    <n v="86"/>
    <x v="4"/>
  </r>
  <r>
    <s v="87_GG4NB"/>
    <b v="1"/>
    <n v="87"/>
    <n v="1936"/>
    <n v="4958"/>
    <n v="80"/>
    <n v="50"/>
    <n v="21"/>
    <b v="1"/>
    <n v="10"/>
    <n v="10"/>
    <n v="10"/>
    <n v="1"/>
    <n v="85.183999999999997"/>
    <n v="8"/>
    <n v="8.6010648278023787"/>
    <n v="3.9134844966500824"/>
    <n v="72.786561150099587"/>
    <n v="81.387625977901962"/>
    <n v="87"/>
    <x v="5"/>
  </r>
  <r>
    <s v="87_GG8SB"/>
    <b v="1"/>
    <n v="87"/>
    <n v="1989"/>
    <n v="4984"/>
    <n v="120"/>
    <n v="0"/>
    <n v="0"/>
    <b v="1"/>
    <n v="10"/>
    <n v="0"/>
    <n v="0"/>
    <n v="1"/>
    <n v="87.516000000000005"/>
    <n v="9"/>
    <n v="9.6761979312776756"/>
    <n v="4.402670058731343"/>
    <n v="81.884881293862037"/>
    <n v="91.561079225139707"/>
    <n v="87"/>
    <x v="5"/>
  </r>
  <r>
    <s v="87_GG8NB"/>
    <b v="1"/>
    <n v="87"/>
    <n v="1945"/>
    <n v="4660"/>
    <n v="0"/>
    <n v="0"/>
    <n v="240"/>
    <b v="1"/>
    <n v="0"/>
    <n v="0"/>
    <n v="10"/>
    <n v="0"/>
    <n v="85.58"/>
    <n v="0"/>
    <n v="0"/>
    <n v="0"/>
    <n v="0"/>
    <n v="0"/>
    <n v="87"/>
    <x v="5"/>
  </r>
  <r>
    <s v="87_GG18SB"/>
    <b v="1"/>
    <n v="87"/>
    <n v="2057"/>
    <n v="4852"/>
    <n v="21"/>
    <n v="0"/>
    <n v="0"/>
    <b v="1"/>
    <n v="10"/>
    <n v="0"/>
    <n v="0"/>
    <n v="1"/>
    <n v="90.50800000000001"/>
    <n v="5"/>
    <n v="5.3756655173764862"/>
    <n v="2.4459278104063018"/>
    <n v="45.491600718812244"/>
    <n v="50.867266236188726"/>
    <n v="87"/>
    <x v="5"/>
  </r>
  <r>
    <s v="87_GG18NB"/>
    <b v="1"/>
    <n v="87"/>
    <n v="2067"/>
    <n v="4674"/>
    <n v="0"/>
    <n v="0"/>
    <n v="24"/>
    <b v="1"/>
    <n v="0"/>
    <n v="0"/>
    <n v="10"/>
    <n v="0"/>
    <n v="90.948000000000022"/>
    <n v="0"/>
    <n v="0"/>
    <n v="0"/>
    <n v="0"/>
    <n v="0"/>
    <n v="87"/>
    <x v="5"/>
  </r>
  <r>
    <s v="87_GG38SB"/>
    <b v="1"/>
    <n v="87"/>
    <n v="2781"/>
    <n v="6027"/>
    <n v="80"/>
    <n v="0"/>
    <n v="0"/>
    <b v="1"/>
    <n v="10"/>
    <n v="0"/>
    <n v="0"/>
    <n v="1"/>
    <n v="122.364"/>
    <n v="11"/>
    <n v="11.826464138228271"/>
    <n v="5.3810411828938634"/>
    <n v="100.08152158138692"/>
    <n v="111.9079857196152"/>
    <n v="87"/>
    <x v="5"/>
  </r>
  <r>
    <s v="87_GG38NB"/>
    <b v="1"/>
    <n v="87"/>
    <n v="2799"/>
    <n v="5879"/>
    <n v="0"/>
    <n v="0"/>
    <n v="80"/>
    <b v="1"/>
    <n v="0"/>
    <n v="0"/>
    <n v="10"/>
    <n v="0"/>
    <n v="123.15600000000001"/>
    <n v="0"/>
    <n v="0"/>
    <n v="0"/>
    <n v="0"/>
    <n v="0"/>
    <n v="87"/>
    <x v="5"/>
  </r>
  <r>
    <s v="87_GG44SB"/>
    <b v="1"/>
    <n v="87"/>
    <n v="2898"/>
    <n v="6003"/>
    <n v="120"/>
    <n v="0"/>
    <n v="0"/>
    <b v="1"/>
    <n v="10"/>
    <n v="0"/>
    <n v="0"/>
    <n v="1"/>
    <n v="127.51200000000003"/>
    <n v="12"/>
    <n v="12.901597241703568"/>
    <n v="5.870226744975124"/>
    <n v="109.17984172514939"/>
    <n v="122.08143896685296"/>
    <n v="87"/>
    <x v="5"/>
  </r>
  <r>
    <s v="87_GG44NB"/>
    <b v="1"/>
    <n v="87"/>
    <n v="2923"/>
    <n v="5817"/>
    <n v="0"/>
    <n v="0"/>
    <n v="120"/>
    <b v="1"/>
    <n v="0"/>
    <n v="0"/>
    <n v="10"/>
    <n v="0"/>
    <n v="128.61200000000002"/>
    <n v="0"/>
    <n v="0"/>
    <n v="0"/>
    <n v="0"/>
    <n v="0"/>
    <n v="87"/>
    <x v="5"/>
  </r>
  <r>
    <s v="87_GG56SB"/>
    <b v="1"/>
    <n v="87"/>
    <n v="3676"/>
    <n v="6949"/>
    <n v="34"/>
    <n v="0"/>
    <n v="0"/>
    <b v="1"/>
    <n v="10"/>
    <n v="0"/>
    <n v="0"/>
    <n v="1"/>
    <n v="161.744"/>
    <n v="12"/>
    <n v="12.901597241703568"/>
    <n v="5.870226744975124"/>
    <n v="109.17984172514939"/>
    <n v="122.08143896685296"/>
    <n v="87"/>
    <x v="5"/>
  </r>
  <r>
    <s v="87_GG56NB"/>
    <b v="1"/>
    <n v="87"/>
    <n v="3708"/>
    <n v="6824"/>
    <n v="0"/>
    <n v="0"/>
    <n v="30"/>
    <b v="1"/>
    <n v="0"/>
    <n v="0"/>
    <n v="10"/>
    <n v="0"/>
    <n v="163.15200000000002"/>
    <n v="0"/>
    <n v="0"/>
    <n v="0"/>
    <n v="0"/>
    <n v="0"/>
    <n v="87"/>
    <x v="5"/>
  </r>
  <r>
    <s v="87_GG72SB"/>
    <b v="1"/>
    <n v="87"/>
    <n v="7286"/>
    <n v="14024"/>
    <n v="20"/>
    <n v="0"/>
    <n v="30"/>
    <b v="1"/>
    <n v="10"/>
    <n v="0"/>
    <n v="10"/>
    <n v="1"/>
    <n v="320.584"/>
    <n v="17"/>
    <n v="18.277262759080056"/>
    <n v="8.3161545553814253"/>
    <n v="154.67144244396164"/>
    <n v="172.9487052030417"/>
    <n v="87"/>
    <x v="5"/>
  </r>
  <r>
    <s v="87_GG76SB"/>
    <b v="1"/>
    <n v="87"/>
    <n v="4792"/>
    <n v="8448"/>
    <n v="120"/>
    <n v="0"/>
    <n v="0"/>
    <b v="1"/>
    <n v="10"/>
    <n v="0"/>
    <n v="0"/>
    <n v="1"/>
    <n v="210.84800000000001"/>
    <n v="20"/>
    <n v="21.502662069505945"/>
    <n v="9.7837112416252072"/>
    <n v="181.96640287524897"/>
    <n v="203.4690649447549"/>
    <n v="87"/>
    <x v="5"/>
  </r>
  <r>
    <s v="87_GG76NB"/>
    <b v="1"/>
    <n v="87"/>
    <n v="4834"/>
    <n v="8295"/>
    <n v="0"/>
    <n v="0"/>
    <n v="48"/>
    <b v="1"/>
    <n v="0"/>
    <n v="0"/>
    <n v="10"/>
    <n v="0"/>
    <n v="212.69600000000003"/>
    <n v="0"/>
    <n v="0"/>
    <n v="0"/>
    <n v="0"/>
    <n v="0"/>
    <n v="87"/>
    <x v="5"/>
  </r>
  <r>
    <s v="87_GG2SB"/>
    <b v="1"/>
    <n v="87"/>
    <n v="1397"/>
    <n v="4214"/>
    <n v="30"/>
    <n v="0"/>
    <n v="0"/>
    <b v="1"/>
    <n v="10"/>
    <n v="0"/>
    <n v="0"/>
    <n v="1"/>
    <n v="61.468000000000011"/>
    <n v="5"/>
    <n v="5.3756655173764862"/>
    <n v="2.4459278104063018"/>
    <n v="45.491600718812244"/>
    <n v="50.867266236188726"/>
    <n v="87"/>
    <x v="5"/>
  </r>
  <r>
    <s v="87_GG2NB"/>
    <b v="1"/>
    <n v="87"/>
    <n v="1371"/>
    <n v="3938"/>
    <n v="0"/>
    <n v="0"/>
    <n v="30"/>
    <b v="1"/>
    <n v="0"/>
    <n v="0"/>
    <n v="10"/>
    <n v="0"/>
    <n v="60.324000000000005"/>
    <n v="0"/>
    <n v="0"/>
    <n v="0"/>
    <n v="0"/>
    <n v="0"/>
    <n v="87"/>
    <x v="5"/>
  </r>
  <r>
    <s v="87_GG27SB"/>
    <b v="1"/>
    <n v="87"/>
    <n v="2347"/>
    <n v="5128"/>
    <n v="24"/>
    <n v="0"/>
    <n v="0"/>
    <b v="1"/>
    <n v="10"/>
    <n v="0"/>
    <n v="0"/>
    <n v="1"/>
    <n v="103.268"/>
    <n v="7"/>
    <n v="7.5259317243270818"/>
    <n v="3.4242989345688217"/>
    <n v="63.68824100633713"/>
    <n v="71.214172730664217"/>
    <n v="87"/>
    <x v="5"/>
  </r>
  <r>
    <s v="87_GG58SB"/>
    <b v="1"/>
    <n v="87"/>
    <n v="3256"/>
    <n v="6050"/>
    <n v="60"/>
    <n v="0"/>
    <n v="0"/>
    <b v="1"/>
    <n v="10"/>
    <n v="0"/>
    <n v="0"/>
    <n v="1"/>
    <n v="143.26400000000001"/>
    <n v="12"/>
    <n v="12.901597241703568"/>
    <n v="5.870226744975124"/>
    <n v="109.17984172514939"/>
    <n v="122.08143896685296"/>
    <n v="87"/>
    <x v="5"/>
  </r>
  <r>
    <s v="87_GG58NB"/>
    <b v="1"/>
    <n v="87"/>
    <n v="3235"/>
    <n v="5783"/>
    <n v="0"/>
    <n v="0"/>
    <n v="60"/>
    <b v="1"/>
    <n v="0"/>
    <n v="0"/>
    <n v="10"/>
    <n v="0"/>
    <n v="142.34000000000003"/>
    <n v="0"/>
    <n v="0"/>
    <n v="0"/>
    <n v="0"/>
    <n v="0"/>
    <n v="87"/>
    <x v="5"/>
  </r>
  <r>
    <s v="87_GG72XSB"/>
    <b v="1"/>
    <n v="87"/>
    <n v="6542"/>
    <n v="9208"/>
    <n v="80"/>
    <n v="0"/>
    <n v="0"/>
    <b v="1"/>
    <n v="10"/>
    <n v="0"/>
    <n v="0"/>
    <n v="1"/>
    <n v="287.84800000000001"/>
    <n v="26"/>
    <n v="27.95346069035773"/>
    <n v="12.718824614112767"/>
    <n v="236.55632373782362"/>
    <n v="264.50978442818132"/>
    <n v="87"/>
    <x v="5"/>
  </r>
  <r>
    <s v="87_GG70NB"/>
    <b v="1"/>
    <n v="87"/>
    <n v="3394"/>
    <n v="6355"/>
    <n v="60"/>
    <n v="60"/>
    <n v="60"/>
    <b v="1"/>
    <n v="10"/>
    <n v="10"/>
    <n v="10"/>
    <n v="1"/>
    <n v="149.33600000000001"/>
    <n v="13"/>
    <n v="13.976730345178865"/>
    <n v="6.3594123070563837"/>
    <n v="118.27816186891181"/>
    <n v="132.25489221409066"/>
    <n v="87"/>
    <x v="5"/>
  </r>
  <r>
    <s v="87_GG54NB"/>
    <b v="1"/>
    <n v="87"/>
    <n v="3690"/>
    <n v="7409"/>
    <n v="0"/>
    <n v="0"/>
    <n v="24"/>
    <b v="1"/>
    <n v="0"/>
    <n v="0"/>
    <n v="10"/>
    <n v="1"/>
    <n v="162.36000000000001"/>
    <n v="10"/>
    <n v="10.751331034752972"/>
    <n v="4.8918556208126036"/>
    <n v="90.983201437624487"/>
    <n v="101.73453247237745"/>
    <n v="87"/>
    <x v="5"/>
  </r>
  <r>
    <s v="87_GG74SB"/>
    <b v="1"/>
    <n v="87"/>
    <n v="6478"/>
    <n v="11402"/>
    <n v="120"/>
    <n v="0"/>
    <n v="0"/>
    <b v="1"/>
    <n v="10"/>
    <n v="0"/>
    <n v="0"/>
    <n v="1"/>
    <n v="285.03200000000004"/>
    <n v="27"/>
    <n v="29.028593793833029"/>
    <n v="13.208010176194028"/>
    <n v="245.65464388158608"/>
    <n v="274.68323767541909"/>
    <n v="87"/>
    <x v="5"/>
  </r>
  <r>
    <s v="87_GG74NB"/>
    <b v="1"/>
    <n v="87"/>
    <n v="6472"/>
    <n v="11038"/>
    <n v="0"/>
    <n v="0"/>
    <n v="48"/>
    <b v="1"/>
    <n v="0"/>
    <n v="0"/>
    <n v="10"/>
    <n v="0"/>
    <n v="284.76800000000003"/>
    <n v="0"/>
    <n v="0"/>
    <n v="0"/>
    <n v="0"/>
    <n v="0"/>
    <n v="87"/>
    <x v="5"/>
  </r>
  <r>
    <s v="87_GG70SB"/>
    <b v="1"/>
    <n v="87"/>
    <n v="3291"/>
    <n v="6091"/>
    <n v="60"/>
    <n v="60"/>
    <n v="60"/>
    <b v="1"/>
    <n v="10"/>
    <n v="10"/>
    <n v="10"/>
    <n v="1"/>
    <n v="144.804"/>
    <n v="13"/>
    <n v="13.976730345178865"/>
    <n v="6.3594123070563837"/>
    <n v="118.27816186891181"/>
    <n v="132.25489221409066"/>
    <n v="87"/>
    <x v="5"/>
  </r>
  <r>
    <s v="87_GG101NB"/>
    <b v="1"/>
    <n v="87"/>
    <n v="6683"/>
    <n v="11583"/>
    <n v="34"/>
    <n v="27"/>
    <n v="20"/>
    <b v="1"/>
    <n v="10"/>
    <n v="10"/>
    <n v="10"/>
    <n v="1"/>
    <n v="294.05200000000002"/>
    <n v="21"/>
    <n v="22.577795172981244"/>
    <n v="10.272896803706468"/>
    <n v="191.06472301901144"/>
    <n v="213.64251819199268"/>
    <n v="87"/>
    <x v="5"/>
  </r>
  <r>
    <s v="87_GG101SB"/>
    <b v="1"/>
    <n v="87"/>
    <n v="6633"/>
    <n v="11591"/>
    <n v="26"/>
    <n v="27"/>
    <n v="30"/>
    <b v="1"/>
    <n v="10"/>
    <n v="10"/>
    <n v="10"/>
    <n v="0"/>
    <n v="291.85200000000003"/>
    <n v="0"/>
    <n v="0"/>
    <n v="0"/>
    <n v="0"/>
    <n v="0"/>
    <n v="87"/>
    <x v="5"/>
  </r>
  <r>
    <s v="87_GG92NB"/>
    <b v="1"/>
    <n v="87"/>
    <n v="1526"/>
    <n v="4538"/>
    <n v="48"/>
    <n v="300"/>
    <n v="80"/>
    <b v="1"/>
    <n v="10"/>
    <n v="10"/>
    <n v="10"/>
    <n v="1"/>
    <n v="67.144000000000005"/>
    <n v="6"/>
    <n v="6.450798620851784"/>
    <n v="2.935113372487562"/>
    <n v="54.589920862574694"/>
    <n v="61.040719483426479"/>
    <n v="87"/>
    <x v="5"/>
  </r>
  <r>
    <s v="87_GG92SB"/>
    <b v="1"/>
    <n v="87"/>
    <n v="1493"/>
    <n v="4251"/>
    <n v="80"/>
    <n v="300"/>
    <n v="60"/>
    <b v="1"/>
    <n v="10"/>
    <n v="10"/>
    <n v="10"/>
    <n v="0"/>
    <n v="65.692000000000007"/>
    <n v="0"/>
    <n v="0"/>
    <n v="0"/>
    <n v="0"/>
    <n v="0"/>
    <n v="87"/>
    <x v="5"/>
  </r>
  <r>
    <s v="87_GG24NBB"/>
    <b v="1"/>
    <n v="87"/>
    <n v="2393"/>
    <n v="5657"/>
    <n v="0"/>
    <n v="0"/>
    <n v="300"/>
    <b v="1"/>
    <n v="0"/>
    <n v="0"/>
    <n v="10"/>
    <n v="1"/>
    <n v="105.292"/>
    <n v="11"/>
    <n v="11.826464138228271"/>
    <n v="5.3810411828938634"/>
    <n v="100.08152158138692"/>
    <n v="111.9079857196152"/>
    <n v="87"/>
    <x v="5"/>
  </r>
  <r>
    <s v="87_GG27SBA"/>
    <b v="1"/>
    <n v="87"/>
    <n v="2112"/>
    <n v="4344"/>
    <n v="240"/>
    <n v="60"/>
    <n v="80"/>
    <b v="1"/>
    <n v="10"/>
    <n v="10"/>
    <n v="10"/>
    <n v="1"/>
    <n v="92.928000000000011"/>
    <n v="9"/>
    <n v="9.6761979312776756"/>
    <n v="4.402670058731343"/>
    <n v="81.884881293862037"/>
    <n v="91.561079225139707"/>
    <n v="87"/>
    <x v="5"/>
  </r>
  <r>
    <s v="87_GG27NB"/>
    <b v="1"/>
    <n v="87"/>
    <n v="2350"/>
    <n v="4959"/>
    <n v="0"/>
    <n v="0"/>
    <n v="24"/>
    <b v="1"/>
    <n v="0"/>
    <n v="0"/>
    <n v="10"/>
    <n v="1"/>
    <n v="103.4"/>
    <n v="7"/>
    <n v="7.5259317243270818"/>
    <n v="3.4242989345688217"/>
    <n v="63.68824100633713"/>
    <n v="71.214172730664217"/>
    <n v="87"/>
    <x v="5"/>
  </r>
  <r>
    <s v="87_GG72NB"/>
    <b v="1"/>
    <n v="87"/>
    <n v="7045"/>
    <n v="13019"/>
    <n v="34"/>
    <n v="0"/>
    <n v="20"/>
    <b v="1"/>
    <n v="10"/>
    <n v="0"/>
    <n v="10"/>
    <n v="1"/>
    <n v="309.98"/>
    <n v="22"/>
    <n v="23.652928276456542"/>
    <n v="10.762082365787727"/>
    <n v="200.16304316277385"/>
    <n v="223.8159714392304"/>
    <n v="87"/>
    <x v="5"/>
  </r>
  <r>
    <s v="87_GG72XNB"/>
    <b v="1"/>
    <n v="87"/>
    <n v="6526"/>
    <n v="9248"/>
    <n v="0"/>
    <n v="150"/>
    <n v="34"/>
    <b v="1"/>
    <n v="0"/>
    <n v="10"/>
    <n v="10"/>
    <n v="1"/>
    <n v="287.14400000000006"/>
    <n v="21"/>
    <n v="22.577795172981244"/>
    <n v="10.272896803706468"/>
    <n v="191.06472301901144"/>
    <n v="213.64251819199268"/>
    <n v="87"/>
    <x v="5"/>
  </r>
  <r>
    <s v="87_GG27NBA"/>
    <b v="1"/>
    <n v="87"/>
    <n v="2062"/>
    <n v="3960"/>
    <n v="80"/>
    <n v="60"/>
    <n v="0"/>
    <b v="1"/>
    <n v="10"/>
    <n v="10"/>
    <n v="0"/>
    <n v="1"/>
    <n v="90.728000000000009"/>
    <n v="8"/>
    <n v="8.6010648278023787"/>
    <n v="3.9134844966500824"/>
    <n v="72.786561150099587"/>
    <n v="81.387625977901962"/>
    <n v="87"/>
    <x v="5"/>
  </r>
  <r>
    <s v="87_GG101XSB"/>
    <b v="1"/>
    <n v="87"/>
    <n v="6425"/>
    <n v="10271"/>
    <n v="120"/>
    <n v="0"/>
    <n v="0"/>
    <b v="1"/>
    <n v="10"/>
    <n v="0"/>
    <n v="0"/>
    <n v="1"/>
    <n v="282.70000000000005"/>
    <n v="26"/>
    <n v="27.95346069035773"/>
    <n v="12.718824614112767"/>
    <n v="236.55632373782362"/>
    <n v="264.50978442818132"/>
    <n v="87"/>
    <x v="5"/>
  </r>
  <r>
    <s v="87_GG101XNB"/>
    <b v="1"/>
    <n v="87"/>
    <n v="6482"/>
    <n v="10345"/>
    <n v="0"/>
    <n v="0"/>
    <n v="120"/>
    <b v="1"/>
    <n v="0"/>
    <n v="0"/>
    <n v="10"/>
    <n v="0"/>
    <n v="285.20799999999997"/>
    <n v="0"/>
    <n v="0"/>
    <n v="0"/>
    <n v="0"/>
    <n v="0"/>
    <n v="87"/>
    <x v="5"/>
  </r>
  <r>
    <s v="87_GG101SBS"/>
    <b v="1"/>
    <n v="87"/>
    <n v="2056"/>
    <n v="4093"/>
    <n v="0"/>
    <n v="0"/>
    <n v="0"/>
    <b v="1"/>
    <n v="0"/>
    <n v="0"/>
    <n v="0"/>
    <n v="1"/>
    <n v="90.463999999999999"/>
    <n v="0"/>
    <n v="0"/>
    <n v="0"/>
    <n v="0"/>
    <n v="0"/>
    <n v="87"/>
    <x v="5"/>
  </r>
  <r>
    <s v="87_GG101NBS"/>
    <b v="1"/>
    <n v="87"/>
    <n v="2041"/>
    <n v="4068"/>
    <n v="0"/>
    <n v="0"/>
    <n v="240"/>
    <b v="1"/>
    <n v="0"/>
    <n v="0"/>
    <n v="10"/>
    <n v="1"/>
    <n v="89.804000000000002"/>
    <n v="9"/>
    <n v="9.6761979312776756"/>
    <n v="4.402670058731343"/>
    <n v="81.884881293862037"/>
    <n v="91.561079225139707"/>
    <n v="87"/>
    <x v="5"/>
  </r>
  <r>
    <s v="87_GG4SBA"/>
    <b v="1"/>
    <n v="87"/>
    <n v="1868"/>
    <n v="4945"/>
    <n v="240"/>
    <n v="60"/>
    <n v="60"/>
    <b v="1"/>
    <n v="10"/>
    <n v="10"/>
    <n v="10"/>
    <n v="1"/>
    <n v="82.192000000000007"/>
    <n v="8"/>
    <n v="8.6010648278023787"/>
    <n v="3.9134844966500824"/>
    <n v="72.786561150099587"/>
    <n v="81.387625977901962"/>
    <n v="87"/>
    <x v="5"/>
  </r>
  <r>
    <s v="87_GG4SB"/>
    <b v="1"/>
    <n v="87"/>
    <n v="1951"/>
    <n v="5206"/>
    <n v="30"/>
    <n v="0"/>
    <n v="0"/>
    <b v="1"/>
    <n v="10"/>
    <n v="0"/>
    <n v="0"/>
    <n v="1"/>
    <n v="85.844000000000008"/>
    <n v="6"/>
    <n v="6.450798620851784"/>
    <n v="2.935113372487562"/>
    <n v="54.589920862574694"/>
    <n v="61.040719483426479"/>
    <n v="87"/>
    <x v="5"/>
  </r>
  <r>
    <s v="87_GG4SBB"/>
    <b v="1"/>
    <n v="87"/>
    <n v="1974"/>
    <n v="5980"/>
    <n v="0"/>
    <n v="0"/>
    <n v="0"/>
    <b v="1"/>
    <n v="0"/>
    <n v="0"/>
    <n v="0"/>
    <n v="1"/>
    <n v="86.855999999999995"/>
    <n v="0"/>
    <n v="0"/>
    <n v="0"/>
    <n v="0"/>
    <n v="0"/>
    <n v="87"/>
    <x v="5"/>
  </r>
  <r>
    <s v="87_GG4NBA"/>
    <b v="1"/>
    <n v="87"/>
    <n v="1936"/>
    <n v="4958"/>
    <n v="0"/>
    <n v="0"/>
    <n v="15"/>
    <b v="1"/>
    <n v="0"/>
    <n v="0"/>
    <n v="10"/>
    <n v="1"/>
    <n v="85.183999999999997"/>
    <n v="3"/>
    <n v="3.225399310425892"/>
    <n v="1.467556686243781"/>
    <n v="27.294960431287347"/>
    <n v="30.520359741713239"/>
    <n v="87"/>
    <x v="5"/>
  </r>
  <r>
    <s v="87_GG4NBB"/>
    <b v="1"/>
    <n v="87"/>
    <n v="1853"/>
    <n v="4697"/>
    <n v="0"/>
    <n v="300"/>
    <n v="0"/>
    <b v="1"/>
    <n v="0"/>
    <n v="10"/>
    <n v="0"/>
    <n v="0"/>
    <n v="81.532000000000011"/>
    <n v="0"/>
    <n v="0"/>
    <n v="0"/>
    <n v="0"/>
    <n v="0"/>
    <n v="87"/>
    <x v="5"/>
  </r>
  <r>
    <s v="87_GG24SB"/>
    <b v="1"/>
    <n v="87"/>
    <n v="2442"/>
    <n v="5880"/>
    <n v="0"/>
    <n v="0"/>
    <n v="0"/>
    <b v="1"/>
    <n v="0"/>
    <n v="0"/>
    <n v="0"/>
    <n v="1"/>
    <n v="107.44800000000002"/>
    <n v="0"/>
    <n v="0"/>
    <n v="0"/>
    <n v="0"/>
    <n v="0"/>
    <n v="87"/>
    <x v="5"/>
  </r>
  <r>
    <s v="87_GG24SBA"/>
    <b v="1"/>
    <n v="87"/>
    <n v="2431"/>
    <n v="5792"/>
    <n v="0"/>
    <n v="0"/>
    <n v="0"/>
    <b v="1"/>
    <n v="0"/>
    <n v="0"/>
    <n v="0"/>
    <n v="1"/>
    <n v="106.964"/>
    <n v="0"/>
    <n v="0"/>
    <n v="0"/>
    <n v="0"/>
    <n v="0"/>
    <n v="87"/>
    <x v="5"/>
  </r>
  <r>
    <s v="87_GG24XSB"/>
    <b v="1"/>
    <n v="87"/>
    <n v="2379"/>
    <n v="5600"/>
    <n v="80"/>
    <n v="0"/>
    <n v="120"/>
    <b v="1"/>
    <n v="10"/>
    <n v="0"/>
    <n v="10"/>
    <n v="1"/>
    <n v="104.676"/>
    <n v="10"/>
    <n v="10.751331034752972"/>
    <n v="4.8918556208126036"/>
    <n v="90.983201437624487"/>
    <n v="101.73453247237745"/>
    <n v="87"/>
    <x v="5"/>
  </r>
  <r>
    <s v="87_GG24SBB"/>
    <b v="1"/>
    <n v="87"/>
    <n v="2382"/>
    <n v="5403"/>
    <n v="300"/>
    <n v="0"/>
    <n v="0"/>
    <b v="1"/>
    <n v="10"/>
    <n v="0"/>
    <n v="0"/>
    <n v="1"/>
    <n v="104.80800000000001"/>
    <n v="11"/>
    <n v="11.826464138228271"/>
    <n v="5.3810411828938634"/>
    <n v="100.08152158138692"/>
    <n v="111.9079857196152"/>
    <n v="87"/>
    <x v="5"/>
  </r>
  <r>
    <s v="87_GG24NB"/>
    <b v="1"/>
    <n v="87"/>
    <n v="2438"/>
    <n v="5675"/>
    <n v="0"/>
    <n v="300"/>
    <n v="26"/>
    <b v="1"/>
    <n v="0"/>
    <n v="10"/>
    <n v="10"/>
    <n v="1"/>
    <n v="107.27200000000001"/>
    <n v="7"/>
    <n v="7.5259317243270818"/>
    <n v="3.4242989345688217"/>
    <n v="63.68824100633713"/>
    <n v="71.214172730664217"/>
    <n v="87"/>
    <x v="5"/>
  </r>
  <r>
    <s v="87_GG24XNB"/>
    <b v="1"/>
    <n v="87"/>
    <n v="2377"/>
    <n v="5543"/>
    <n v="0"/>
    <n v="0"/>
    <n v="120"/>
    <b v="1"/>
    <n v="0"/>
    <n v="0"/>
    <n v="10"/>
    <n v="1"/>
    <n v="104.58800000000001"/>
    <n v="10"/>
    <n v="10.751331034752972"/>
    <n v="4.8918556208126036"/>
    <n v="90.983201437624487"/>
    <n v="101.73453247237745"/>
    <n v="87"/>
    <x v="5"/>
  </r>
  <r>
    <s v="87_GG30SB"/>
    <b v="1"/>
    <n v="87"/>
    <n v="2406"/>
    <n v="6096"/>
    <n v="60"/>
    <n v="60"/>
    <n v="60"/>
    <b v="1"/>
    <n v="10"/>
    <n v="10"/>
    <n v="10"/>
    <n v="1"/>
    <n v="105.864"/>
    <n v="9"/>
    <n v="9.6761979312776756"/>
    <n v="4.402670058731343"/>
    <n v="81.884881293862037"/>
    <n v="91.561079225139707"/>
    <n v="87"/>
    <x v="5"/>
  </r>
  <r>
    <s v="87_GG30NB"/>
    <b v="1"/>
    <n v="87"/>
    <n v="2422"/>
    <n v="6156"/>
    <n v="60"/>
    <n v="60"/>
    <n v="60"/>
    <b v="1"/>
    <n v="10"/>
    <n v="10"/>
    <n v="10"/>
    <n v="0"/>
    <n v="106.568"/>
    <n v="0"/>
    <n v="0"/>
    <n v="0"/>
    <n v="0"/>
    <n v="0"/>
    <n v="87"/>
    <x v="5"/>
  </r>
  <r>
    <s v="87_GG54SBA"/>
    <b v="1"/>
    <n v="87"/>
    <n v="3664"/>
    <n v="7562"/>
    <n v="0"/>
    <n v="0"/>
    <n v="0"/>
    <b v="1"/>
    <n v="0"/>
    <n v="0"/>
    <n v="0"/>
    <n v="1"/>
    <n v="161.21600000000001"/>
    <n v="0"/>
    <n v="0"/>
    <n v="0"/>
    <n v="0"/>
    <n v="0"/>
    <n v="87"/>
    <x v="5"/>
  </r>
  <r>
    <s v="87_GG54SB"/>
    <b v="1"/>
    <n v="87"/>
    <n v="3656"/>
    <n v="7530"/>
    <n v="18"/>
    <n v="0"/>
    <n v="0"/>
    <b v="1"/>
    <n v="10"/>
    <n v="0"/>
    <n v="0"/>
    <n v="1"/>
    <n v="160.86400000000003"/>
    <n v="8"/>
    <n v="8.6010648278023787"/>
    <n v="3.9134844966500824"/>
    <n v="72.786561150099587"/>
    <n v="81.387625977901962"/>
    <n v="87"/>
    <x v="5"/>
  </r>
  <r>
    <s v="87_GG54SBB"/>
    <b v="1"/>
    <n v="87"/>
    <n v="3604"/>
    <n v="7085"/>
    <n v="240"/>
    <n v="0"/>
    <n v="0"/>
    <b v="1"/>
    <n v="10"/>
    <n v="0"/>
    <n v="0"/>
    <n v="1"/>
    <n v="158.57600000000002"/>
    <n v="16"/>
    <n v="17.202129655604757"/>
    <n v="7.8269689933001647"/>
    <n v="145.57312230019917"/>
    <n v="162.77525195580392"/>
    <n v="87"/>
    <x v="5"/>
  </r>
  <r>
    <s v="87_GG54NBA"/>
    <b v="1"/>
    <n v="87"/>
    <n v="3698"/>
    <n v="7441"/>
    <n v="0"/>
    <n v="300"/>
    <n v="120"/>
    <b v="1"/>
    <n v="0"/>
    <n v="10"/>
    <n v="10"/>
    <n v="1"/>
    <n v="162.71199999999999"/>
    <n v="15"/>
    <n v="16.126996552129462"/>
    <n v="7.3377834312189041"/>
    <n v="136.47480215643671"/>
    <n v="152.60179870856618"/>
    <n v="87"/>
    <x v="5"/>
  </r>
  <r>
    <s v="87_GG54NBB"/>
    <b v="1"/>
    <n v="87"/>
    <n v="3653"/>
    <n v="7423"/>
    <n v="0"/>
    <n v="0"/>
    <n v="240"/>
    <b v="1"/>
    <n v="0"/>
    <n v="0"/>
    <n v="10"/>
    <n v="0"/>
    <n v="160.73200000000003"/>
    <n v="0"/>
    <n v="0"/>
    <n v="0"/>
    <n v="0"/>
    <n v="0"/>
    <n v="87"/>
    <x v="5"/>
  </r>
  <r>
    <s v="70_GG25WB"/>
    <b v="1"/>
    <n v="87"/>
    <n v="635"/>
    <n v="2058"/>
    <n v="0"/>
    <n v="0"/>
    <n v="40"/>
    <b v="1"/>
    <n v="0"/>
    <n v="0"/>
    <n v="10"/>
    <n v="1"/>
    <n v="27.94"/>
    <n v="3"/>
    <n v="3.225399310425892"/>
    <n v="1.467556686243781"/>
    <n v="27.294960431287347"/>
    <n v="30.520359741713239"/>
    <n v="70"/>
    <x v="6"/>
  </r>
  <r>
    <s v="70_GG25EB"/>
    <b v="1"/>
    <n v="87"/>
    <n v="635"/>
    <n v="2058"/>
    <n v="34"/>
    <n v="0"/>
    <n v="0"/>
    <b v="1"/>
    <n v="10"/>
    <n v="0"/>
    <n v="0"/>
    <n v="0"/>
    <n v="27.94"/>
    <n v="0"/>
    <n v="0"/>
    <n v="0"/>
    <n v="0"/>
    <n v="0"/>
    <n v="70"/>
    <x v="6"/>
  </r>
  <r>
    <s v="70_GG71SB"/>
    <b v="1"/>
    <n v="87"/>
    <n v="2168"/>
    <n v="3436"/>
    <n v="40"/>
    <n v="60"/>
    <n v="60"/>
    <b v="1"/>
    <n v="10"/>
    <n v="10"/>
    <n v="10"/>
    <n v="1"/>
    <n v="95.39200000000001"/>
    <n v="8"/>
    <n v="8.6010648278023787"/>
    <n v="3.9134844966500824"/>
    <n v="72.786561150099587"/>
    <n v="81.387625977901962"/>
    <n v="70"/>
    <x v="6"/>
  </r>
  <r>
    <s v="70_GG71NB"/>
    <b v="1"/>
    <n v="87"/>
    <n v="2250"/>
    <n v="3619"/>
    <n v="48"/>
    <n v="60"/>
    <n v="48"/>
    <b v="1"/>
    <n v="10"/>
    <n v="10"/>
    <n v="10"/>
    <n v="0"/>
    <n v="99.000000000000014"/>
    <n v="0"/>
    <n v="0"/>
    <n v="0"/>
    <n v="0"/>
    <n v="0"/>
    <n v="70"/>
    <x v="6"/>
  </r>
  <r>
    <s v="70_GG228WB"/>
    <b v="1"/>
    <n v="87"/>
    <n v="929"/>
    <n v="2624"/>
    <n v="60"/>
    <n v="60"/>
    <n v="60"/>
    <b v="1"/>
    <n v="10"/>
    <n v="10"/>
    <n v="10"/>
    <n v="1"/>
    <n v="40.875999999999998"/>
    <n v="4"/>
    <n v="4.3005324139011893"/>
    <n v="1.9567422483250412"/>
    <n v="36.393280575049793"/>
    <n v="40.693812988950981"/>
    <n v="70"/>
    <x v="6"/>
  </r>
  <r>
    <s v="70_GG228EB"/>
    <b v="1"/>
    <n v="87"/>
    <n v="928"/>
    <n v="2606"/>
    <n v="80"/>
    <n v="60"/>
    <n v="60"/>
    <b v="1"/>
    <n v="10"/>
    <n v="10"/>
    <n v="10"/>
    <n v="0"/>
    <n v="40.832000000000001"/>
    <n v="0"/>
    <n v="0"/>
    <n v="0"/>
    <n v="0"/>
    <n v="0"/>
    <n v="70"/>
    <x v="6"/>
  </r>
  <r>
    <s v="70_GG257NB"/>
    <b v="1"/>
    <n v="87"/>
    <n v="1221"/>
    <n v="3667"/>
    <n v="60"/>
    <n v="60"/>
    <n v="60"/>
    <b v="1"/>
    <n v="10"/>
    <n v="10"/>
    <n v="10"/>
    <n v="1"/>
    <n v="53.724000000000011"/>
    <n v="5"/>
    <n v="5.3756655173764862"/>
    <n v="2.4459278104063018"/>
    <n v="45.491600718812244"/>
    <n v="50.867266236188726"/>
    <n v="70"/>
    <x v="6"/>
  </r>
  <r>
    <s v="70_GG257SB"/>
    <b v="1"/>
    <n v="87"/>
    <n v="1223"/>
    <n v="3659"/>
    <n v="60"/>
    <n v="60"/>
    <n v="60"/>
    <b v="1"/>
    <n v="10"/>
    <n v="10"/>
    <n v="10"/>
    <n v="0"/>
    <n v="53.812000000000005"/>
    <n v="0"/>
    <n v="0"/>
    <n v="0"/>
    <n v="0"/>
    <n v="0"/>
    <n v="70"/>
    <x v="6"/>
  </r>
  <r>
    <s v="70_GG245NB"/>
    <b v="1"/>
    <n v="87"/>
    <n v="601"/>
    <n v="1459"/>
    <n v="80"/>
    <n v="60"/>
    <n v="60"/>
    <b v="1"/>
    <n v="10"/>
    <n v="10"/>
    <n v="10"/>
    <n v="1"/>
    <n v="26.444000000000003"/>
    <n v="3"/>
    <n v="3.225399310425892"/>
    <n v="1.467556686243781"/>
    <n v="27.294960431287347"/>
    <n v="30.520359741713239"/>
    <n v="70"/>
    <x v="6"/>
  </r>
  <r>
    <s v="70_GG245SB"/>
    <b v="1"/>
    <n v="87"/>
    <n v="574"/>
    <n v="1422"/>
    <n v="80"/>
    <n v="60"/>
    <n v="60"/>
    <b v="1"/>
    <n v="10"/>
    <n v="10"/>
    <n v="10"/>
    <n v="0"/>
    <n v="25.256000000000004"/>
    <n v="0"/>
    <n v="0"/>
    <n v="0"/>
    <n v="0"/>
    <n v="0"/>
    <n v="70"/>
    <x v="6"/>
  </r>
  <r>
    <s v="87_GG4SBC"/>
    <b v="1"/>
    <n v="87"/>
    <n v="1796"/>
    <n v="4425"/>
    <n v="120"/>
    <n v="0"/>
    <n v="0"/>
    <b v="1"/>
    <n v="10"/>
    <n v="0"/>
    <n v="0"/>
    <n v="1"/>
    <n v="79.024000000000015"/>
    <n v="8"/>
    <n v="8.6010648278023787"/>
    <n v="3.9134844966500824"/>
    <n v="72.786561150099587"/>
    <n v="81.387625977901962"/>
    <n v="87"/>
    <x v="5"/>
  </r>
  <r>
    <s v="87_GG4NBC"/>
    <b v="1"/>
    <n v="87"/>
    <n v="1808"/>
    <n v="4679"/>
    <n v="0"/>
    <n v="0"/>
    <n v="120"/>
    <b v="1"/>
    <n v="0"/>
    <n v="0"/>
    <n v="10"/>
    <n v="1"/>
    <n v="79.551999999999992"/>
    <n v="8"/>
    <n v="8.6010648278023787"/>
    <n v="3.9134844966500824"/>
    <n v="72.786561150099587"/>
    <n v="81.387625977901962"/>
    <n v="87"/>
    <x v="5"/>
  </r>
  <r>
    <s v="87_GG25EB"/>
    <b v="1"/>
    <n v="87"/>
    <n v="424"/>
    <n v="1435"/>
    <n v="48"/>
    <n v="100"/>
    <n v="0"/>
    <b v="1"/>
    <n v="10"/>
    <n v="10"/>
    <n v="0"/>
    <n v="1"/>
    <n v="18.656000000000002"/>
    <n v="2"/>
    <n v="2.1502662069505947"/>
    <n v="0.97837112416252059"/>
    <n v="18.196640287524897"/>
    <n v="20.34690649447549"/>
    <n v="87"/>
    <x v="5"/>
  </r>
  <r>
    <s v="87_GG25WB"/>
    <b v="1"/>
    <n v="87"/>
    <n v="424"/>
    <n v="1435"/>
    <n v="0"/>
    <n v="300"/>
    <n v="30"/>
    <b v="1"/>
    <n v="0"/>
    <n v="10"/>
    <n v="10"/>
    <n v="0"/>
    <n v="18.656000000000002"/>
    <n v="0"/>
    <n v="0"/>
    <n v="0"/>
    <n v="0"/>
    <n v="0"/>
    <n v="87"/>
    <x v="5"/>
  </r>
  <r>
    <s v="87_GG38SBA"/>
    <b v="1"/>
    <n v="87"/>
    <n v="2993"/>
    <n v="6692"/>
    <n v="120"/>
    <n v="0"/>
    <n v="0"/>
    <b v="1"/>
    <n v="10"/>
    <n v="0"/>
    <n v="0"/>
    <n v="1"/>
    <n v="131.69200000000001"/>
    <n v="13"/>
    <n v="13.976730345178865"/>
    <n v="6.3594123070563837"/>
    <n v="118.27816186891181"/>
    <n v="132.25489221409066"/>
    <n v="87"/>
    <x v="5"/>
  </r>
  <r>
    <s v="87_GG38NBA"/>
    <b v="1"/>
    <n v="87"/>
    <n v="3011"/>
    <n v="6544"/>
    <n v="0"/>
    <n v="0"/>
    <n v="120"/>
    <b v="1"/>
    <n v="0"/>
    <n v="0"/>
    <n v="10"/>
    <n v="1"/>
    <n v="132.48400000000001"/>
    <n v="13"/>
    <n v="13.976730345178865"/>
    <n v="6.3594123070563837"/>
    <n v="118.27816186891181"/>
    <n v="132.25489221409066"/>
    <n v="87"/>
    <x v="5"/>
  </r>
  <r>
    <s v="88_GG40EB"/>
    <b v="1"/>
    <n v="88"/>
    <n v="1591"/>
    <n v="3684"/>
    <n v="48"/>
    <n v="50"/>
    <n v="30"/>
    <b v="1"/>
    <n v="10"/>
    <n v="10"/>
    <n v="10"/>
    <n v="1"/>
    <n v="70.004000000000005"/>
    <n v="6"/>
    <n v="6.450798620851784"/>
    <n v="2.935113372487562"/>
    <n v="54.589920862574694"/>
    <n v="61.040719483426479"/>
    <n v="88"/>
    <x v="5"/>
  </r>
  <r>
    <s v="88_GG40WB"/>
    <b v="1"/>
    <n v="88"/>
    <n v="1503"/>
    <n v="2787"/>
    <n v="40"/>
    <n v="60"/>
    <n v="30"/>
    <b v="1"/>
    <n v="10"/>
    <n v="10"/>
    <n v="10"/>
    <n v="0"/>
    <n v="66.132000000000005"/>
    <n v="0"/>
    <n v="0"/>
    <n v="0"/>
    <n v="0"/>
    <n v="0"/>
    <n v="88"/>
    <x v="5"/>
  </r>
  <r>
    <s v="88_GG40XWB"/>
    <b v="1"/>
    <n v="88"/>
    <n v="1476"/>
    <n v="2423"/>
    <n v="40"/>
    <n v="0"/>
    <n v="0"/>
    <b v="1"/>
    <n v="10"/>
    <n v="0"/>
    <n v="0"/>
    <n v="1"/>
    <n v="64.944000000000003"/>
    <n v="5"/>
    <n v="5.3756655173764862"/>
    <n v="2.4459278104063018"/>
    <n v="45.491600718812244"/>
    <n v="50.867266236188726"/>
    <n v="88"/>
    <x v="5"/>
  </r>
  <r>
    <s v="88_GG40XEB"/>
    <b v="1"/>
    <n v="88"/>
    <n v="1567"/>
    <n v="3415"/>
    <n v="0"/>
    <n v="0"/>
    <n v="40"/>
    <b v="1"/>
    <n v="0"/>
    <n v="0"/>
    <n v="10"/>
    <n v="0"/>
    <n v="68.948000000000008"/>
    <n v="0"/>
    <n v="0"/>
    <n v="0"/>
    <n v="0"/>
    <n v="0"/>
    <n v="88"/>
    <x v="5"/>
  </r>
  <r>
    <s v="90_LYNSB"/>
    <b v="1"/>
    <n v="90"/>
    <n v="3025"/>
    <n v="3507"/>
    <n v="15"/>
    <n v="0"/>
    <n v="15"/>
    <b v="1"/>
    <n v="10"/>
    <n v="0"/>
    <n v="10"/>
    <n v="1"/>
    <n v="133.10000000000002"/>
    <n v="5"/>
    <n v="5.3756655173764862"/>
    <n v="2.4459278104063018"/>
    <n v="45.491600718812244"/>
    <n v="50.867266236188726"/>
    <n v="90"/>
    <x v="7"/>
  </r>
  <r>
    <s v="90_LYNNB"/>
    <b v="1"/>
    <n v="90"/>
    <n v="3103"/>
    <n v="3607"/>
    <n v="15"/>
    <n v="0"/>
    <n v="15"/>
    <b v="1"/>
    <n v="10"/>
    <n v="0"/>
    <n v="10"/>
    <n v="0"/>
    <n v="136.53200000000001"/>
    <n v="0"/>
    <n v="0"/>
    <n v="0"/>
    <n v="0"/>
    <n v="0"/>
    <n v="90"/>
    <x v="7"/>
  </r>
  <r>
    <s v="90_LYNSBMID"/>
    <b v="1"/>
    <n v="90"/>
    <n v="2865"/>
    <n v="3144"/>
    <n v="0"/>
    <n v="75"/>
    <n v="60"/>
    <b v="1"/>
    <n v="0"/>
    <n v="10"/>
    <n v="10"/>
    <n v="1"/>
    <n v="126.06"/>
    <n v="11"/>
    <n v="11.826464138228271"/>
    <n v="5.3810411828938634"/>
    <n v="100.08152158138692"/>
    <n v="111.9079857196152"/>
    <n v="90"/>
    <x v="7"/>
  </r>
  <r>
    <s v="90_LYNNBMID"/>
    <b v="1"/>
    <n v="90"/>
    <n v="2823"/>
    <n v="3026"/>
    <n v="40"/>
    <n v="75"/>
    <n v="0"/>
    <b v="1"/>
    <n v="10"/>
    <n v="10"/>
    <n v="0"/>
    <n v="1"/>
    <n v="124.21200000000002"/>
    <n v="10"/>
    <n v="10.751331034752972"/>
    <n v="4.8918556208126036"/>
    <n v="90.983201437624487"/>
    <n v="101.73453247237745"/>
    <n v="90"/>
    <x v="7"/>
  </r>
  <r>
    <s v="91_80SB"/>
    <b v="1"/>
    <n v="91"/>
    <m/>
    <m/>
    <n v="15"/>
    <n v="30"/>
    <n v="15"/>
    <b v="1"/>
    <n v="10"/>
    <n v="10"/>
    <n v="10"/>
    <n v="1"/>
    <n v="0"/>
    <n v="0"/>
    <n v="0"/>
    <n v="0"/>
    <n v="0"/>
    <n v="0"/>
    <n v="91"/>
    <x v="8"/>
  </r>
  <r>
    <s v="91_85SB"/>
    <b v="1"/>
    <n v="91"/>
    <m/>
    <m/>
    <n v="60"/>
    <n v="60"/>
    <n v="60"/>
    <b v="1"/>
    <n v="10"/>
    <n v="10"/>
    <n v="10"/>
    <n v="1"/>
    <n v="0"/>
    <n v="0"/>
    <n v="0"/>
    <n v="0"/>
    <n v="0"/>
    <n v="0"/>
    <n v="91"/>
    <x v="8"/>
  </r>
  <r>
    <s v="91_85NB"/>
    <b v="1"/>
    <n v="91"/>
    <m/>
    <m/>
    <n v="60"/>
    <n v="60"/>
    <n v="60"/>
    <b v="1"/>
    <n v="10"/>
    <n v="10"/>
    <n v="10"/>
    <n v="0"/>
    <n v="0"/>
    <n v="0"/>
    <n v="0"/>
    <n v="0"/>
    <n v="0"/>
    <n v="0"/>
    <n v="91"/>
    <x v="8"/>
  </r>
  <r>
    <s v="91_80NB"/>
    <b v="1"/>
    <n v="91"/>
    <m/>
    <m/>
    <n v="15"/>
    <n v="0"/>
    <n v="15"/>
    <b v="1"/>
    <n v="10"/>
    <n v="0"/>
    <n v="10"/>
    <n v="1"/>
    <n v="0"/>
    <n v="0"/>
    <n v="0"/>
    <n v="0"/>
    <n v="0"/>
    <n v="0"/>
    <n v="91"/>
    <x v="8"/>
  </r>
  <r>
    <s v="91_80NB1"/>
    <b v="1"/>
    <n v="91"/>
    <m/>
    <m/>
    <n v="0"/>
    <n v="30"/>
    <n v="0"/>
    <b v="1"/>
    <n v="0"/>
    <n v="10"/>
    <n v="0"/>
    <n v="1"/>
    <n v="0"/>
    <n v="0"/>
    <n v="0"/>
    <n v="0"/>
    <n v="0"/>
    <n v="0"/>
    <n v="91"/>
    <x v="8"/>
  </r>
  <r>
    <s v="91_200SB"/>
    <b v="1"/>
    <n v="91"/>
    <n v="3061"/>
    <n v="4302"/>
    <n v="120"/>
    <n v="150"/>
    <n v="240"/>
    <b v="1"/>
    <n v="10"/>
    <n v="10"/>
    <n v="10"/>
    <n v="1"/>
    <n v="134.684"/>
    <n v="13"/>
    <n v="13.976730345178865"/>
    <n v="6.3594123070563837"/>
    <n v="118.27816186891181"/>
    <n v="132.25489221409066"/>
    <n v="91"/>
    <x v="8"/>
  </r>
  <r>
    <s v="91_200NB"/>
    <b v="1"/>
    <n v="91"/>
    <n v="3039"/>
    <n v="4246"/>
    <n v="240"/>
    <n v="100"/>
    <n v="80"/>
    <b v="1"/>
    <n v="10"/>
    <n v="10"/>
    <n v="10"/>
    <n v="0"/>
    <n v="133.71600000000001"/>
    <n v="0"/>
    <n v="0"/>
    <n v="0"/>
    <n v="0"/>
    <n v="0"/>
    <n v="91"/>
    <x v="8"/>
  </r>
  <r>
    <s v="91_80ASB"/>
    <b v="1"/>
    <n v="91"/>
    <m/>
    <m/>
    <n v="300"/>
    <n v="0"/>
    <n v="0"/>
    <b v="1"/>
    <n v="10"/>
    <n v="0"/>
    <n v="0"/>
    <n v="1"/>
    <n v="0"/>
    <n v="0"/>
    <n v="0"/>
    <n v="0"/>
    <n v="0"/>
    <n v="0"/>
    <n v="91"/>
    <x v="8"/>
  </r>
  <r>
    <s v="91_YNB"/>
    <b v="1"/>
    <n v="91"/>
    <n v="2160"/>
    <n v="4275"/>
    <n v="30"/>
    <n v="60"/>
    <n v="30"/>
    <b v="1"/>
    <n v="10"/>
    <n v="10"/>
    <n v="10"/>
    <n v="1"/>
    <n v="95.04000000000002"/>
    <n v="7"/>
    <n v="7.5259317243270818"/>
    <n v="3.4242989345688217"/>
    <n v="63.68824100633713"/>
    <n v="71.214172730664217"/>
    <n v="91"/>
    <x v="8"/>
  </r>
  <r>
    <s v="91_YSB"/>
    <b v="1"/>
    <n v="91"/>
    <n v="2166"/>
    <n v="4360"/>
    <n v="30"/>
    <n v="60"/>
    <n v="30"/>
    <b v="1"/>
    <n v="10"/>
    <n v="10"/>
    <n v="10"/>
    <n v="0"/>
    <n v="95.304000000000002"/>
    <n v="0"/>
    <n v="0"/>
    <n v="0"/>
    <n v="0"/>
    <n v="0"/>
    <n v="91"/>
    <x v="8"/>
  </r>
  <r>
    <s v="92_40SB"/>
    <b v="1"/>
    <n v="92"/>
    <m/>
    <m/>
    <n v="80"/>
    <n v="0"/>
    <n v="120"/>
    <b v="1"/>
    <n v="10"/>
    <n v="0"/>
    <n v="10"/>
    <n v="1"/>
    <n v="0"/>
    <n v="0"/>
    <n v="0"/>
    <n v="0"/>
    <n v="0"/>
    <n v="0"/>
    <n v="92"/>
    <x v="9"/>
  </r>
  <r>
    <s v="92_40NB"/>
    <b v="1"/>
    <n v="92"/>
    <m/>
    <m/>
    <n v="120"/>
    <n v="0"/>
    <n v="80"/>
    <b v="1"/>
    <n v="10"/>
    <n v="0"/>
    <n v="10"/>
    <n v="0"/>
    <n v="0"/>
    <n v="0"/>
    <n v="0"/>
    <n v="0"/>
    <n v="0"/>
    <n v="0"/>
    <n v="92"/>
    <x v="9"/>
  </r>
  <r>
    <s v="92_20EB"/>
    <b v="1"/>
    <n v="92"/>
    <m/>
    <m/>
    <n v="60"/>
    <n v="60"/>
    <n v="60"/>
    <b v="1"/>
    <n v="10"/>
    <n v="10"/>
    <n v="10"/>
    <n v="1"/>
    <n v="0"/>
    <n v="0"/>
    <n v="0"/>
    <n v="0"/>
    <n v="0"/>
    <n v="0"/>
    <n v="92"/>
    <x v="9"/>
  </r>
  <r>
    <s v="92_30EB1"/>
    <b v="1"/>
    <n v="92"/>
    <m/>
    <m/>
    <n v="240"/>
    <n v="240"/>
    <n v="120"/>
    <b v="1"/>
    <n v="10"/>
    <n v="10"/>
    <n v="10"/>
    <n v="1"/>
    <n v="0"/>
    <n v="0"/>
    <n v="0"/>
    <n v="0"/>
    <n v="0"/>
    <n v="0"/>
    <n v="92"/>
    <x v="9"/>
  </r>
  <r>
    <s v="92_30EB2"/>
    <b v="1"/>
    <n v="92"/>
    <m/>
    <m/>
    <n v="120"/>
    <n v="0"/>
    <n v="0"/>
    <b v="1"/>
    <n v="10"/>
    <n v="0"/>
    <n v="0"/>
    <n v="0"/>
    <n v="0"/>
    <n v="0"/>
    <n v="0"/>
    <n v="0"/>
    <n v="0"/>
    <n v="0"/>
    <n v="92"/>
    <x v="9"/>
  </r>
  <r>
    <s v="92_90NB"/>
    <b v="1"/>
    <n v="92"/>
    <m/>
    <m/>
    <n v="80"/>
    <n v="0"/>
    <n v="30"/>
    <b v="1"/>
    <n v="10"/>
    <n v="0"/>
    <n v="10"/>
    <n v="1"/>
    <n v="0"/>
    <n v="0"/>
    <n v="0"/>
    <n v="0"/>
    <n v="0"/>
    <n v="0"/>
    <n v="92"/>
    <x v="9"/>
  </r>
  <r>
    <s v="92_90NBA"/>
    <b v="1"/>
    <n v="92"/>
    <m/>
    <m/>
    <n v="0"/>
    <n v="0"/>
    <n v="0"/>
    <b v="1"/>
    <n v="0"/>
    <n v="0"/>
    <n v="0"/>
    <n v="1"/>
    <n v="0"/>
    <n v="0"/>
    <n v="0"/>
    <n v="0"/>
    <n v="0"/>
    <n v="0"/>
    <n v="92"/>
    <x v="9"/>
  </r>
  <r>
    <s v="92_90NB1"/>
    <b v="1"/>
    <n v="92"/>
    <m/>
    <m/>
    <n v="60"/>
    <n v="0"/>
    <n v="35"/>
    <b v="1"/>
    <n v="10"/>
    <n v="0"/>
    <n v="10"/>
    <n v="0"/>
    <n v="0"/>
    <n v="0"/>
    <n v="0"/>
    <n v="0"/>
    <n v="0"/>
    <n v="0"/>
    <n v="92"/>
    <x v="9"/>
  </r>
  <r>
    <s v="92_90NB1A"/>
    <b v="1"/>
    <n v="92"/>
    <m/>
    <m/>
    <n v="0"/>
    <n v="0"/>
    <n v="0"/>
    <b v="1"/>
    <n v="0"/>
    <n v="0"/>
    <n v="0"/>
    <n v="1"/>
    <n v="0"/>
    <n v="0"/>
    <n v="0"/>
    <n v="0"/>
    <n v="0"/>
    <n v="0"/>
    <n v="92"/>
    <x v="9"/>
  </r>
  <r>
    <s v="92_90SB"/>
    <b v="1"/>
    <n v="92"/>
    <m/>
    <m/>
    <n v="80"/>
    <n v="60"/>
    <n v="24"/>
    <b v="1"/>
    <n v="10"/>
    <n v="10"/>
    <n v="10"/>
    <n v="1"/>
    <n v="0"/>
    <n v="0"/>
    <n v="0"/>
    <n v="0"/>
    <n v="0"/>
    <n v="0"/>
    <n v="92"/>
    <x v="9"/>
  </r>
  <r>
    <s v="92_90SB1"/>
    <b v="1"/>
    <n v="92"/>
    <m/>
    <m/>
    <n v="35"/>
    <n v="0"/>
    <n v="80"/>
    <b v="1"/>
    <n v="10"/>
    <n v="0"/>
    <n v="10"/>
    <n v="1"/>
    <n v="0"/>
    <n v="0"/>
    <n v="0"/>
    <n v="0"/>
    <n v="0"/>
    <n v="0"/>
    <n v="92"/>
    <x v="9"/>
  </r>
  <r>
    <s v="92_30WB1"/>
    <b v="1"/>
    <n v="92"/>
    <m/>
    <m/>
    <n v="240"/>
    <n v="240"/>
    <n v="240"/>
    <b v="1"/>
    <n v="10"/>
    <n v="10"/>
    <n v="10"/>
    <n v="1"/>
    <n v="0"/>
    <n v="0"/>
    <n v="0"/>
    <n v="0"/>
    <n v="0"/>
    <n v="0"/>
    <n v="92"/>
    <x v="9"/>
  </r>
  <r>
    <s v="92_30WB2"/>
    <b v="1"/>
    <n v="92"/>
    <m/>
    <m/>
    <n v="0"/>
    <n v="0"/>
    <n v="120"/>
    <b v="1"/>
    <n v="0"/>
    <n v="0"/>
    <n v="10"/>
    <n v="0"/>
    <n v="0"/>
    <n v="0"/>
    <n v="0"/>
    <n v="0"/>
    <n v="0"/>
    <n v="0"/>
    <n v="92"/>
    <x v="9"/>
  </r>
  <r>
    <s v="92_20WB"/>
    <b v="1"/>
    <n v="92"/>
    <m/>
    <m/>
    <n v="60"/>
    <n v="60"/>
    <n v="60"/>
    <b v="1"/>
    <n v="10"/>
    <n v="10"/>
    <n v="10"/>
    <n v="1"/>
    <n v="0"/>
    <n v="0"/>
    <n v="0"/>
    <n v="0"/>
    <n v="0"/>
    <n v="0"/>
    <n v="92"/>
    <x v="9"/>
  </r>
  <r>
    <s v="92_40SB1"/>
    <b v="1"/>
    <n v="92"/>
    <m/>
    <m/>
    <n v="0"/>
    <n v="0"/>
    <n v="80"/>
    <b v="1"/>
    <n v="0"/>
    <n v="0"/>
    <n v="10"/>
    <n v="1"/>
    <n v="0"/>
    <n v="0"/>
    <n v="0"/>
    <n v="0"/>
    <n v="0"/>
    <n v="0"/>
    <n v="92"/>
    <x v="9"/>
  </r>
  <r>
    <s v="92_40NB1"/>
    <b v="1"/>
    <n v="92"/>
    <m/>
    <m/>
    <n v="120"/>
    <n v="0"/>
    <n v="0"/>
    <b v="1"/>
    <n v="10"/>
    <n v="0"/>
    <n v="0"/>
    <n v="1"/>
    <n v="0"/>
    <n v="0"/>
    <n v="0"/>
    <n v="0"/>
    <n v="0"/>
    <n v="0"/>
    <n v="92"/>
    <x v="9"/>
  </r>
  <r>
    <s v="93_29SB"/>
    <b v="1"/>
    <n v="93"/>
    <n v="3638"/>
    <n v="4906"/>
    <n v="30"/>
    <n v="60"/>
    <n v="30"/>
    <b v="1"/>
    <n v="10"/>
    <n v="10"/>
    <n v="10"/>
    <n v="1"/>
    <n v="160.07200000000003"/>
    <n v="11"/>
    <n v="11.826464138228271"/>
    <n v="5.3810411828938634"/>
    <n v="100.08152158138692"/>
    <n v="111.9079857196152"/>
    <n v="93"/>
    <x v="10"/>
  </r>
  <r>
    <s v="93_29NB"/>
    <b v="1"/>
    <n v="93"/>
    <n v="3516"/>
    <n v="4703"/>
    <n v="30"/>
    <n v="60"/>
    <n v="30"/>
    <b v="1"/>
    <n v="10"/>
    <n v="10"/>
    <n v="10"/>
    <n v="0"/>
    <n v="154.70400000000001"/>
    <n v="0"/>
    <n v="0"/>
    <n v="0"/>
    <n v="0"/>
    <n v="0"/>
    <n v="93"/>
    <x v="10"/>
  </r>
  <r>
    <s v="94_37EB"/>
    <b v="1"/>
    <n v="94"/>
    <n v="2481"/>
    <n v="2978"/>
    <n v="30"/>
    <n v="60"/>
    <n v="30"/>
    <b v="1"/>
    <n v="10"/>
    <n v="10"/>
    <n v="10"/>
    <n v="1"/>
    <n v="109.164"/>
    <n v="8"/>
    <n v="8.6010648278023787"/>
    <n v="3.9134844966500824"/>
    <n v="72.786561150099587"/>
    <n v="81.387625977901962"/>
    <n v="94"/>
    <x v="11"/>
  </r>
  <r>
    <s v="94_37WB"/>
    <b v="1"/>
    <n v="94"/>
    <n v="2518"/>
    <n v="3077"/>
    <n v="30"/>
    <n v="60"/>
    <n v="30"/>
    <b v="1"/>
    <n v="10"/>
    <n v="10"/>
    <n v="10"/>
    <n v="0"/>
    <n v="110.792"/>
    <n v="0"/>
    <n v="0"/>
    <n v="0"/>
    <n v="0"/>
    <n v="0"/>
    <n v="94"/>
    <x v="11"/>
  </r>
  <r>
    <s v="95_21SB"/>
    <b v="1"/>
    <n v="95"/>
    <n v="1977"/>
    <n v="2654"/>
    <n v="240"/>
    <n v="150"/>
    <n v="80"/>
    <b v="1"/>
    <n v="10"/>
    <n v="10"/>
    <n v="10"/>
    <n v="1"/>
    <n v="86.988"/>
    <n v="9"/>
    <n v="9.6761979312776756"/>
    <n v="4.402670058731343"/>
    <n v="81.884881293862037"/>
    <n v="91.561079225139707"/>
    <n v="95"/>
    <x v="10"/>
  </r>
  <r>
    <s v="95_21NB"/>
    <b v="1"/>
    <n v="95"/>
    <n v="2048"/>
    <n v="2740"/>
    <n v="120"/>
    <n v="150"/>
    <n v="120"/>
    <b v="1"/>
    <n v="10"/>
    <n v="10"/>
    <n v="10"/>
    <n v="0"/>
    <n v="90.112000000000009"/>
    <n v="0"/>
    <n v="0"/>
    <n v="0"/>
    <n v="0"/>
    <n v="0"/>
    <n v="95"/>
    <x v="10"/>
  </r>
  <r>
    <s v="98_DD10_SB"/>
    <b v="1"/>
    <n v="98"/>
    <n v="5954"/>
    <n v="7979"/>
    <n v="5"/>
    <n v="10"/>
    <n v="5"/>
    <b v="1"/>
    <n v="5"/>
    <n v="10"/>
    <n v="5"/>
    <n v="1"/>
    <n v="261.976"/>
    <n v="0"/>
    <n v="0"/>
    <n v="0"/>
    <n v="0"/>
    <n v="0"/>
    <n v="98"/>
    <x v="12"/>
  </r>
  <r>
    <s v="98_DD10_NB"/>
    <b v="1"/>
    <n v="98"/>
    <n v="5725"/>
    <n v="7303"/>
    <n v="5"/>
    <n v="10"/>
    <n v="5"/>
    <b v="1"/>
    <n v="5"/>
    <n v="10"/>
    <n v="5"/>
    <n v="0"/>
    <n v="251.90000000000003"/>
    <n v="0"/>
    <n v="0"/>
    <n v="0"/>
    <n v="0"/>
    <n v="0"/>
    <n v="98"/>
    <x v="12"/>
  </r>
  <r>
    <s v="98_DD20_NB"/>
    <b v="1"/>
    <n v="98"/>
    <n v="7741"/>
    <n v="9916"/>
    <n v="5"/>
    <n v="10"/>
    <n v="5"/>
    <b v="1"/>
    <n v="5"/>
    <n v="10"/>
    <n v="5"/>
    <n v="1"/>
    <n v="340.60399999999998"/>
    <n v="0"/>
    <n v="0"/>
    <n v="0"/>
    <n v="0"/>
    <n v="0"/>
    <n v="98"/>
    <x v="12"/>
  </r>
  <r>
    <s v="98_DD20_SB"/>
    <b v="1"/>
    <n v="98"/>
    <n v="7988"/>
    <n v="10365"/>
    <n v="5"/>
    <n v="10"/>
    <n v="5"/>
    <b v="1"/>
    <n v="5"/>
    <n v="10"/>
    <n v="5"/>
    <n v="0"/>
    <n v="351.47199999999998"/>
    <n v="0"/>
    <n v="0"/>
    <n v="0"/>
    <n v="0"/>
    <n v="0"/>
    <n v="98"/>
    <x v="12"/>
  </r>
  <r>
    <s v="98_DD30_NB"/>
    <b v="1"/>
    <n v="98"/>
    <n v="6516"/>
    <n v="8306"/>
    <n v="5"/>
    <n v="10"/>
    <n v="5"/>
    <b v="1"/>
    <n v="5"/>
    <n v="10"/>
    <n v="5"/>
    <n v="1"/>
    <n v="286.70400000000001"/>
    <n v="0"/>
    <n v="0"/>
    <n v="0"/>
    <n v="0"/>
    <n v="0"/>
    <n v="98"/>
    <x v="12"/>
  </r>
  <r>
    <s v="98_DD30_SB"/>
    <b v="1"/>
    <n v="98"/>
    <n v="6481"/>
    <n v="8510"/>
    <n v="5"/>
    <n v="10"/>
    <n v="5"/>
    <b v="1"/>
    <n v="5"/>
    <n v="10"/>
    <n v="5"/>
    <n v="0"/>
    <n v="285.16400000000004"/>
    <n v="0"/>
    <n v="0"/>
    <n v="0"/>
    <n v="0"/>
    <n v="0"/>
    <n v="98"/>
    <x v="12"/>
  </r>
  <r>
    <s v="98_MN10_NB"/>
    <b v="1"/>
    <n v="98"/>
    <n v="7036"/>
    <n v="8992"/>
    <n v="5"/>
    <n v="10"/>
    <n v="5"/>
    <b v="1"/>
    <n v="5"/>
    <n v="10"/>
    <n v="5"/>
    <n v="1"/>
    <n v="309.584"/>
    <n v="0"/>
    <n v="0"/>
    <n v="0"/>
    <n v="0"/>
    <n v="0"/>
    <n v="98"/>
    <x v="12"/>
  </r>
  <r>
    <s v="98_MN10_SB"/>
    <b v="1"/>
    <n v="98"/>
    <n v="6994"/>
    <n v="9133"/>
    <n v="5"/>
    <n v="10"/>
    <n v="5"/>
    <b v="1"/>
    <n v="5"/>
    <n v="10"/>
    <n v="5"/>
    <n v="0"/>
    <n v="307.73599999999999"/>
    <n v="0"/>
    <n v="0"/>
    <n v="0"/>
    <n v="0"/>
    <n v="0"/>
    <n v="98"/>
    <x v="12"/>
  </r>
  <r>
    <s v="98_MV10_NB"/>
    <b v="1"/>
    <n v="98"/>
    <n v="5749"/>
    <n v="7431"/>
    <n v="5"/>
    <n v="10"/>
    <n v="5"/>
    <b v="1"/>
    <n v="5"/>
    <n v="10"/>
    <n v="5"/>
    <n v="1"/>
    <n v="252.95600000000005"/>
    <n v="0"/>
    <n v="0"/>
    <n v="0"/>
    <n v="0"/>
    <n v="0"/>
    <n v="98"/>
    <x v="12"/>
  </r>
  <r>
    <s v="98_MV10_SB"/>
    <b v="1"/>
    <n v="98"/>
    <n v="5789"/>
    <n v="7451"/>
    <n v="5"/>
    <n v="10"/>
    <n v="5"/>
    <b v="1"/>
    <n v="5"/>
    <n v="10"/>
    <n v="5"/>
    <n v="0"/>
    <n v="254.71600000000007"/>
    <n v="0"/>
    <n v="0"/>
    <n v="0"/>
    <n v="0"/>
    <n v="0"/>
    <n v="98"/>
    <x v="12"/>
  </r>
  <r>
    <s v="98_PA10_NB"/>
    <b v="1"/>
    <n v="98"/>
    <n v="4347"/>
    <n v="5933"/>
    <n v="5"/>
    <n v="10"/>
    <n v="5"/>
    <b v="1"/>
    <n v="5"/>
    <n v="10"/>
    <n v="5"/>
    <n v="1"/>
    <n v="191.268"/>
    <n v="0"/>
    <n v="0"/>
    <n v="0"/>
    <n v="0"/>
    <n v="0"/>
    <n v="98"/>
    <x v="12"/>
  </r>
  <r>
    <s v="98_PA10_SB"/>
    <b v="1"/>
    <n v="98"/>
    <n v="4301"/>
    <n v="5997"/>
    <n v="5"/>
    <n v="10"/>
    <n v="5"/>
    <b v="1"/>
    <n v="5"/>
    <n v="10"/>
    <n v="5"/>
    <n v="0"/>
    <n v="189.244"/>
    <n v="0"/>
    <n v="0"/>
    <n v="0"/>
    <n v="0"/>
    <n v="0"/>
    <n v="98"/>
    <x v="12"/>
  </r>
  <r>
    <s v="98_PK10_EB"/>
    <b v="1"/>
    <n v="98"/>
    <n v="1519"/>
    <n v="3761"/>
    <n v="5"/>
    <n v="10"/>
    <n v="5"/>
    <b v="1"/>
    <n v="5"/>
    <n v="10"/>
    <n v="5"/>
    <n v="1"/>
    <n v="66.835999999999999"/>
    <n v="0"/>
    <n v="0"/>
    <n v="0"/>
    <n v="0"/>
    <n v="0"/>
    <n v="98"/>
    <x v="12"/>
  </r>
  <r>
    <s v="98_PK10_WB"/>
    <b v="1"/>
    <n v="98"/>
    <n v="1589"/>
    <n v="4032"/>
    <n v="5"/>
    <n v="10"/>
    <n v="5"/>
    <b v="1"/>
    <n v="5"/>
    <n v="10"/>
    <n v="5"/>
    <n v="0"/>
    <n v="69.916000000000011"/>
    <n v="0"/>
    <n v="0"/>
    <n v="0"/>
    <n v="0"/>
    <n v="0"/>
    <n v="98"/>
    <x v="12"/>
  </r>
  <r>
    <s v="98_SF20_EB"/>
    <b v="1"/>
    <n v="98"/>
    <n v="3316"/>
    <n v="6220"/>
    <n v="5"/>
    <n v="10"/>
    <n v="5"/>
    <b v="1"/>
    <n v="5"/>
    <n v="10"/>
    <n v="5"/>
    <n v="1"/>
    <n v="145.904"/>
    <n v="0"/>
    <n v="0"/>
    <n v="0"/>
    <n v="0"/>
    <n v="0"/>
    <n v="98"/>
    <x v="12"/>
  </r>
  <r>
    <s v="98_SF20_WB"/>
    <b v="1"/>
    <n v="98"/>
    <n v="3389"/>
    <n v="6391"/>
    <n v="5"/>
    <n v="10"/>
    <n v="5"/>
    <b v="1"/>
    <n v="5"/>
    <n v="10"/>
    <n v="5"/>
    <n v="0"/>
    <n v="149.11600000000001"/>
    <n v="0"/>
    <n v="0"/>
    <n v="0"/>
    <n v="0"/>
    <n v="0"/>
    <n v="98"/>
    <x v="12"/>
  </r>
  <r>
    <s v="98_SF30_NB"/>
    <b v="1"/>
    <n v="98"/>
    <n v="3570"/>
    <n v="3849"/>
    <n v="5"/>
    <n v="10"/>
    <n v="5"/>
    <b v="1"/>
    <n v="5"/>
    <n v="10"/>
    <n v="5"/>
    <n v="1"/>
    <n v="157.08000000000001"/>
    <n v="0"/>
    <n v="0"/>
    <n v="0"/>
    <n v="0"/>
    <n v="0"/>
    <n v="98"/>
    <x v="12"/>
  </r>
  <r>
    <s v="98_SF30_SB"/>
    <b v="1"/>
    <n v="98"/>
    <n v="2862"/>
    <n v="3201"/>
    <n v="5"/>
    <n v="10"/>
    <n v="5"/>
    <b v="1"/>
    <n v="5"/>
    <n v="10"/>
    <n v="5"/>
    <n v="0"/>
    <n v="125.92800000000001"/>
    <n v="0"/>
    <n v="0"/>
    <n v="0"/>
    <n v="0"/>
    <n v="0"/>
    <n v="98"/>
    <x v="12"/>
  </r>
  <r>
    <s v="120_RED"/>
    <b v="0"/>
    <n v="120"/>
    <n v="7898"/>
    <n v="14736"/>
    <n v="12"/>
    <n v="15"/>
    <n v="12"/>
    <b v="1"/>
    <n v="10"/>
    <n v="10"/>
    <n v="10"/>
    <n v="1"/>
    <n v="347.51200000000006"/>
    <n v="6"/>
    <n v="6.450798620851784"/>
    <n v="2.935113372487562"/>
    <n v="54.589920862574694"/>
    <n v="61.040719483426479"/>
    <n v="120"/>
    <x v="13"/>
  </r>
  <r>
    <s v="120_BLUE"/>
    <b v="0"/>
    <n v="120"/>
    <n v="7800"/>
    <n v="12604"/>
    <n v="12"/>
    <n v="15"/>
    <n v="12"/>
    <b v="1"/>
    <n v="10"/>
    <n v="10"/>
    <n v="10"/>
    <n v="1"/>
    <n v="343.20000000000005"/>
    <n v="6"/>
    <n v="6.450798620851784"/>
    <n v="2.935113372487562"/>
    <n v="54.589920862574694"/>
    <n v="61.040719483426479"/>
    <n v="120"/>
    <x v="13"/>
  </r>
  <r>
    <s v="120_GREEN"/>
    <b v="0"/>
    <n v="120"/>
    <n v="11948"/>
    <n v="18672"/>
    <n v="12"/>
    <n v="15"/>
    <n v="12"/>
    <b v="1"/>
    <n v="10"/>
    <n v="10"/>
    <n v="10"/>
    <n v="1"/>
    <n v="525.7120000000001"/>
    <n v="9"/>
    <n v="9.6761979312776756"/>
    <n v="4.402670058731343"/>
    <n v="81.884881293862037"/>
    <n v="91.561079225139707"/>
    <n v="120"/>
    <x v="13"/>
  </r>
  <r>
    <s v="130_500SB"/>
    <b v="1"/>
    <n v="130"/>
    <n v="4997"/>
    <n v="7838"/>
    <n v="240"/>
    <n v="30"/>
    <n v="240"/>
    <b v="1"/>
    <n v="240"/>
    <n v="20"/>
    <n v="240"/>
    <n v="1"/>
    <n v="219.86800000000002"/>
    <n v="0"/>
    <n v="0"/>
    <n v="0"/>
    <n v="0"/>
    <n v="0"/>
    <n v="130"/>
    <x v="14"/>
  </r>
  <r>
    <s v="130_600SB"/>
    <b v="1"/>
    <n v="130"/>
    <n v="4837"/>
    <n v="7313"/>
    <n v="240"/>
    <n v="30"/>
    <n v="0"/>
    <b v="1"/>
    <n v="240"/>
    <n v="20"/>
    <n v="0"/>
    <n v="1"/>
    <n v="212.828"/>
    <n v="0"/>
    <n v="0"/>
    <n v="0"/>
    <n v="0"/>
    <n v="0"/>
    <n v="130"/>
    <x v="14"/>
  </r>
  <r>
    <s v="130_500NB"/>
    <b v="1"/>
    <n v="130"/>
    <n v="4997"/>
    <n v="8063"/>
    <n v="0"/>
    <n v="27"/>
    <n v="0"/>
    <b v="1"/>
    <n v="0"/>
    <n v="20"/>
    <n v="0"/>
    <n v="1"/>
    <n v="219.86800000000002"/>
    <n v="0"/>
    <n v="0"/>
    <n v="0"/>
    <n v="0"/>
    <n v="0"/>
    <n v="130"/>
    <x v="14"/>
  </r>
  <r>
    <s v="130_600NB"/>
    <b v="1"/>
    <n v="130"/>
    <n v="4837"/>
    <n v="7538"/>
    <n v="0"/>
    <n v="30"/>
    <n v="0"/>
    <b v="1"/>
    <n v="0"/>
    <n v="20"/>
    <n v="0"/>
    <n v="1"/>
    <n v="212.828"/>
    <n v="0"/>
    <n v="0"/>
    <n v="0"/>
    <n v="0"/>
    <n v="0"/>
    <n v="130"/>
    <x v="14"/>
  </r>
  <r>
    <s v="135_SMART_SB"/>
    <b v="1"/>
    <n v="135"/>
    <n v="4797"/>
    <n v="7900"/>
    <n v="30"/>
    <n v="100"/>
    <n v="30"/>
    <b v="1"/>
    <n v="10"/>
    <n v="10"/>
    <n v="10"/>
    <n v="1"/>
    <n v="211.06800000000001"/>
    <n v="15"/>
    <n v="16.126996552129462"/>
    <n v="7.3377834312189041"/>
    <n v="136.47480215643671"/>
    <n v="152.60179870856618"/>
    <n v="135"/>
    <x v="15"/>
  </r>
  <r>
    <s v="135_SMART_NB"/>
    <b v="1"/>
    <n v="135"/>
    <n v="4797"/>
    <n v="7900"/>
    <n v="30"/>
    <n v="100"/>
    <n v="30"/>
    <b v="1"/>
    <n v="10"/>
    <n v="10"/>
    <n v="10"/>
    <n v="0"/>
    <n v="211.06800000000001"/>
    <n v="0"/>
    <n v="0"/>
    <n v="0"/>
    <n v="0"/>
    <n v="0"/>
    <n v="135"/>
    <x v="15"/>
  </r>
  <r>
    <s v="136_VALLLINK"/>
    <b v="0"/>
    <n v="136"/>
    <n v="2240"/>
    <n v="4000"/>
    <n v="12"/>
    <n v="15"/>
    <n v="12"/>
    <b v="1"/>
    <n v="10"/>
    <n v="10"/>
    <n v="10"/>
    <n v="1"/>
    <n v="98.56"/>
    <n v="2"/>
    <n v="2.1502662069505947"/>
    <n v="0.97837112416252059"/>
    <n v="18.196640287524897"/>
    <n v="20.34690649447549"/>
    <n v="13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s v="80_KXNB"/>
    <b v="1"/>
    <n v="80"/>
    <n v="3017"/>
    <n v="6442"/>
    <n v="0"/>
    <b v="1"/>
    <n v="15"/>
    <n v="1"/>
    <n v="132.74800000000002"/>
    <n v="9"/>
    <n v="0"/>
    <n v="2.2013350293656715"/>
    <n v="40.942440646931018"/>
    <n v="40.942440646931018"/>
    <n v="80"/>
    <x v="0"/>
  </r>
  <r>
    <s v="80_KXSB"/>
    <b v="1"/>
    <n v="80"/>
    <n v="3008"/>
    <n v="6529"/>
    <n v="0"/>
    <b v="1"/>
    <n v="15"/>
    <n v="0"/>
    <n v="132.352"/>
    <n v="0"/>
    <n v="0"/>
    <n v="0"/>
    <n v="0"/>
    <n v="0"/>
    <n v="80"/>
    <x v="0"/>
  </r>
  <r>
    <s v="80_11SB"/>
    <b v="1"/>
    <n v="80"/>
    <n v="2028"/>
    <n v="4179"/>
    <n v="0"/>
    <b v="1"/>
    <n v="15"/>
    <n v="1"/>
    <n v="89.232000000000014"/>
    <n v="6"/>
    <n v="0"/>
    <n v="1.467556686243781"/>
    <n v="27.294960431287347"/>
    <n v="27.294960431287347"/>
    <n v="80"/>
    <x v="0"/>
  </r>
  <r>
    <s v="80_11NB"/>
    <b v="1"/>
    <n v="80"/>
    <n v="2040"/>
    <n v="4123"/>
    <n v="0"/>
    <b v="1"/>
    <n v="15"/>
    <n v="0"/>
    <n v="89.76"/>
    <n v="0"/>
    <n v="0"/>
    <n v="0"/>
    <n v="0"/>
    <n v="0"/>
    <n v="80"/>
    <x v="0"/>
  </r>
  <r>
    <s v="80_12SB"/>
    <b v="1"/>
    <n v="80"/>
    <n v="2247"/>
    <n v="3737"/>
    <n v="0"/>
    <b v="1"/>
    <n v="15"/>
    <n v="1"/>
    <n v="98.868000000000009"/>
    <n v="7"/>
    <n v="0"/>
    <n v="1.7121494672844109"/>
    <n v="31.844120503168565"/>
    <n v="31.844120503168565"/>
    <n v="80"/>
    <x v="0"/>
  </r>
  <r>
    <s v="80_12NB"/>
    <b v="1"/>
    <n v="80"/>
    <n v="2319"/>
    <n v="3685"/>
    <n v="0"/>
    <b v="1"/>
    <n v="15"/>
    <n v="0"/>
    <n v="102.03600000000002"/>
    <n v="0"/>
    <n v="0"/>
    <n v="0"/>
    <n v="0"/>
    <n v="0"/>
    <n v="80"/>
    <x v="0"/>
  </r>
  <r>
    <s v="80_2SB"/>
    <b v="1"/>
    <n v="80"/>
    <n v="2646"/>
    <n v="6026"/>
    <n v="0"/>
    <b v="1"/>
    <n v="15"/>
    <n v="1"/>
    <n v="116.42400000000001"/>
    <n v="8"/>
    <n v="0"/>
    <n v="1.9567422483250412"/>
    <n v="36.393280575049793"/>
    <n v="36.393280575049793"/>
    <n v="80"/>
    <x v="0"/>
  </r>
  <r>
    <s v="80_2NB"/>
    <b v="1"/>
    <n v="80"/>
    <n v="2662"/>
    <n v="6078"/>
    <n v="0"/>
    <b v="1"/>
    <n v="15"/>
    <n v="0"/>
    <n v="117.12800000000001"/>
    <n v="0"/>
    <n v="0"/>
    <n v="0"/>
    <n v="0"/>
    <n v="0"/>
    <n v="80"/>
    <x v="0"/>
  </r>
  <r>
    <s v="80_3NB"/>
    <b v="1"/>
    <n v="80"/>
    <n v="2797"/>
    <n v="6547"/>
    <n v="0"/>
    <b v="1"/>
    <n v="15"/>
    <n v="1"/>
    <n v="123.06800000000001"/>
    <n v="9"/>
    <n v="0"/>
    <n v="2.2013350293656715"/>
    <n v="40.942440646931018"/>
    <n v="40.942440646931018"/>
    <n v="80"/>
    <x v="0"/>
  </r>
  <r>
    <s v="80_3SB"/>
    <b v="1"/>
    <n v="80"/>
    <n v="2790"/>
    <n v="6773"/>
    <n v="0"/>
    <b v="1"/>
    <n v="15"/>
    <n v="0"/>
    <n v="122.76000000000002"/>
    <n v="0"/>
    <n v="0"/>
    <n v="0"/>
    <n v="0"/>
    <n v="0"/>
    <n v="80"/>
    <x v="0"/>
  </r>
  <r>
    <s v="80_6SB"/>
    <b v="1"/>
    <n v="80"/>
    <n v="4511"/>
    <n v="7624"/>
    <n v="0"/>
    <b v="1"/>
    <n v="15"/>
    <n v="1"/>
    <n v="198.48400000000001"/>
    <n v="14"/>
    <n v="0"/>
    <n v="3.4242989345688217"/>
    <n v="63.68824100633713"/>
    <n v="63.68824100633713"/>
    <n v="80"/>
    <x v="0"/>
  </r>
  <r>
    <s v="80_6NB"/>
    <b v="1"/>
    <n v="80"/>
    <n v="4453"/>
    <n v="7615"/>
    <n v="0"/>
    <b v="1"/>
    <n v="15"/>
    <n v="0"/>
    <n v="195.93200000000002"/>
    <n v="0"/>
    <n v="0"/>
    <n v="0"/>
    <n v="0"/>
    <n v="0"/>
    <n v="80"/>
    <x v="0"/>
  </r>
  <r>
    <s v="80_8SB"/>
    <b v="1"/>
    <n v="80"/>
    <n v="2694"/>
    <n v="5384"/>
    <n v="0"/>
    <b v="1"/>
    <n v="15"/>
    <n v="1"/>
    <n v="118.53600000000002"/>
    <n v="8"/>
    <n v="0"/>
    <n v="1.9567422483250412"/>
    <n v="36.393280575049793"/>
    <n v="36.393280575049793"/>
    <n v="80"/>
    <x v="0"/>
  </r>
  <r>
    <s v="80_8NB"/>
    <b v="1"/>
    <n v="80"/>
    <n v="2642"/>
    <n v="5080"/>
    <n v="0"/>
    <b v="1"/>
    <n v="15"/>
    <n v="0"/>
    <n v="116.24800000000002"/>
    <n v="0"/>
    <n v="0"/>
    <n v="0"/>
    <n v="0"/>
    <n v="0"/>
    <n v="80"/>
    <x v="0"/>
  </r>
  <r>
    <s v="81_101VTANB"/>
    <b v="1"/>
    <n v="81"/>
    <n v="2688"/>
    <n v="6594"/>
    <n v="0"/>
    <b v="1"/>
    <n v="15"/>
    <n v="1"/>
    <n v="118.27200000000001"/>
    <n v="8"/>
    <n v="0"/>
    <n v="1.9567422483250412"/>
    <n v="36.393280575049793"/>
    <n v="36.393280575049793"/>
    <n v="81"/>
    <x v="1"/>
  </r>
  <r>
    <s v="81_101VTASB"/>
    <b v="1"/>
    <n v="81"/>
    <n v="2634"/>
    <n v="6297"/>
    <n v="0"/>
    <b v="1"/>
    <n v="15"/>
    <n v="0"/>
    <n v="115.89600000000002"/>
    <n v="0"/>
    <n v="0"/>
    <n v="0"/>
    <n v="0"/>
    <n v="0"/>
    <n v="81"/>
    <x v="1"/>
  </r>
  <r>
    <s v="81_102VTANB"/>
    <b v="1"/>
    <n v="81"/>
    <n v="3272"/>
    <n v="5724"/>
    <n v="0"/>
    <b v="1"/>
    <n v="15"/>
    <n v="1"/>
    <n v="143.96800000000002"/>
    <n v="10"/>
    <n v="0"/>
    <n v="2.4459278104063018"/>
    <n v="45.491600718812244"/>
    <n v="45.491600718812244"/>
    <n v="81"/>
    <x v="1"/>
  </r>
  <r>
    <s v="81_102VTASB"/>
    <b v="1"/>
    <n v="81"/>
    <n v="3308"/>
    <n v="5536"/>
    <n v="0"/>
    <b v="1"/>
    <n v="15"/>
    <n v="0"/>
    <n v="145.55199999999999"/>
    <n v="0"/>
    <n v="0"/>
    <n v="0"/>
    <n v="0"/>
    <n v="0"/>
    <n v="81"/>
    <x v="1"/>
  </r>
  <r>
    <s v="81_103VTAWB"/>
    <b v="1"/>
    <n v="81"/>
    <n v="3026"/>
    <n v="5017"/>
    <n v="0"/>
    <b v="1"/>
    <n v="15"/>
    <n v="1"/>
    <n v="133.14400000000001"/>
    <n v="9"/>
    <n v="0"/>
    <n v="2.2013350293656715"/>
    <n v="40.942440646931018"/>
    <n v="40.942440646931018"/>
    <n v="81"/>
    <x v="1"/>
  </r>
  <r>
    <s v="81_103VTAEB"/>
    <b v="1"/>
    <n v="81"/>
    <n v="2944"/>
    <n v="4436"/>
    <n v="0"/>
    <b v="1"/>
    <n v="15"/>
    <n v="0"/>
    <n v="129.53600000000003"/>
    <n v="0"/>
    <n v="0"/>
    <n v="0"/>
    <n v="0"/>
    <n v="0"/>
    <n v="81"/>
    <x v="1"/>
  </r>
  <r>
    <s v="81_104VTAEB"/>
    <b v="1"/>
    <n v="81"/>
    <n v="2543"/>
    <n v="6018"/>
    <n v="0"/>
    <b v="1"/>
    <n v="15"/>
    <n v="1"/>
    <n v="111.89200000000001"/>
    <n v="8"/>
    <n v="0"/>
    <n v="1.9567422483250412"/>
    <n v="36.393280575049793"/>
    <n v="36.393280575049793"/>
    <n v="81"/>
    <x v="1"/>
  </r>
  <r>
    <s v="81_104VTAWB"/>
    <b v="1"/>
    <n v="81"/>
    <n v="2548"/>
    <n v="6208"/>
    <n v="0"/>
    <b v="1"/>
    <n v="15"/>
    <n v="0"/>
    <n v="112.11200000000001"/>
    <n v="0"/>
    <n v="0"/>
    <n v="0"/>
    <n v="0"/>
    <n v="0"/>
    <n v="81"/>
    <x v="1"/>
  </r>
  <r>
    <s v="81_120VTANBA"/>
    <b v="1"/>
    <n v="81"/>
    <n v="2662"/>
    <n v="6158"/>
    <n v="0"/>
    <b v="1"/>
    <n v="15"/>
    <n v="1"/>
    <n v="117.12800000000001"/>
    <n v="8"/>
    <n v="0"/>
    <n v="1.9567422483250412"/>
    <n v="36.393280575049793"/>
    <n v="36.393280575049793"/>
    <n v="81"/>
    <x v="1"/>
  </r>
  <r>
    <s v="81_120VTASBA"/>
    <b v="1"/>
    <n v="81"/>
    <n v="2696"/>
    <n v="7307"/>
    <n v="0"/>
    <b v="1"/>
    <n v="15"/>
    <n v="1"/>
    <n v="118.62400000000001"/>
    <n v="8"/>
    <n v="0"/>
    <n v="1.9567422483250412"/>
    <n v="36.393280575049793"/>
    <n v="36.393280575049793"/>
    <n v="81"/>
    <x v="1"/>
  </r>
  <r>
    <s v="81_120VTANB"/>
    <b v="1"/>
    <n v="81"/>
    <n v="1990"/>
    <n v="4480"/>
    <n v="0"/>
    <b v="1"/>
    <n v="15"/>
    <n v="1"/>
    <n v="87.56"/>
    <n v="6"/>
    <n v="0"/>
    <n v="1.467556686243781"/>
    <n v="27.294960431287347"/>
    <n v="27.294960431287347"/>
    <n v="81"/>
    <x v="1"/>
  </r>
  <r>
    <s v="81_120VTASB"/>
    <b v="1"/>
    <n v="81"/>
    <n v="1943"/>
    <n v="4514"/>
    <n v="0"/>
    <b v="1"/>
    <n v="15"/>
    <n v="0"/>
    <n v="85.492000000000004"/>
    <n v="0"/>
    <n v="0"/>
    <n v="0"/>
    <n v="0"/>
    <n v="0"/>
    <n v="81"/>
    <x v="1"/>
  </r>
  <r>
    <s v="81_121VTANB"/>
    <b v="1"/>
    <n v="81"/>
    <n v="4425"/>
    <n v="8418"/>
    <n v="0"/>
    <b v="1"/>
    <n v="15"/>
    <n v="1"/>
    <n v="194.70000000000002"/>
    <n v="13"/>
    <n v="0"/>
    <n v="3.1797061535281919"/>
    <n v="59.139080934455905"/>
    <n v="59.139080934455905"/>
    <n v="81"/>
    <x v="1"/>
  </r>
  <r>
    <s v="81_121VTASB"/>
    <b v="1"/>
    <n v="81"/>
    <n v="4393"/>
    <n v="8313"/>
    <n v="0"/>
    <b v="1"/>
    <n v="15"/>
    <n v="0"/>
    <n v="193.292"/>
    <n v="0"/>
    <n v="0"/>
    <n v="0"/>
    <n v="0"/>
    <n v="0"/>
    <n v="81"/>
    <x v="1"/>
  </r>
  <r>
    <s v="81_122VTANB"/>
    <b v="1"/>
    <n v="81"/>
    <n v="2421"/>
    <n v="4672"/>
    <n v="0"/>
    <b v="1"/>
    <n v="15"/>
    <n v="1"/>
    <n v="106.52400000000002"/>
    <n v="8"/>
    <n v="0"/>
    <n v="1.9567422483250412"/>
    <n v="36.393280575049793"/>
    <n v="36.393280575049793"/>
    <n v="81"/>
    <x v="1"/>
  </r>
  <r>
    <s v="81_122VTASB"/>
    <b v="1"/>
    <n v="81"/>
    <n v="2447"/>
    <n v="4664"/>
    <n v="0"/>
    <b v="1"/>
    <n v="15"/>
    <n v="0"/>
    <n v="107.66800000000001"/>
    <n v="0"/>
    <n v="0"/>
    <n v="0"/>
    <n v="0"/>
    <n v="0"/>
    <n v="81"/>
    <x v="1"/>
  </r>
  <r>
    <s v="81_140VTANB"/>
    <b v="1"/>
    <n v="81"/>
    <n v="1910"/>
    <n v="5311"/>
    <n v="0"/>
    <b v="1"/>
    <n v="15"/>
    <n v="1"/>
    <n v="84.04"/>
    <n v="6"/>
    <n v="0"/>
    <n v="1.467556686243781"/>
    <n v="27.294960431287347"/>
    <n v="27.294960431287347"/>
    <n v="81"/>
    <x v="1"/>
  </r>
  <r>
    <s v="81_140VTASB"/>
    <b v="1"/>
    <n v="81"/>
    <n v="1896"/>
    <n v="5426"/>
    <n v="0"/>
    <b v="1"/>
    <n v="15"/>
    <n v="0"/>
    <n v="83.424000000000007"/>
    <n v="0"/>
    <n v="0"/>
    <n v="0"/>
    <n v="0"/>
    <n v="0"/>
    <n v="81"/>
    <x v="1"/>
  </r>
  <r>
    <s v="81_168VTANB"/>
    <b v="1"/>
    <n v="81"/>
    <n v="3529"/>
    <n v="7043"/>
    <n v="0"/>
    <b v="1"/>
    <n v="15"/>
    <n v="1"/>
    <n v="155.27600000000001"/>
    <n v="11"/>
    <n v="0"/>
    <n v="2.6905205914469317"/>
    <n v="50.040760790693462"/>
    <n v="50.040760790693462"/>
    <n v="81"/>
    <x v="1"/>
  </r>
  <r>
    <s v="81_168VTASB"/>
    <b v="1"/>
    <n v="81"/>
    <n v="3579"/>
    <n v="7213"/>
    <n v="0"/>
    <b v="1"/>
    <n v="15"/>
    <n v="0"/>
    <n v="157.476"/>
    <n v="0"/>
    <n v="0"/>
    <n v="0"/>
    <n v="0"/>
    <n v="0"/>
    <n v="81"/>
    <x v="1"/>
  </r>
  <r>
    <s v="81_180VTASB"/>
    <b v="1"/>
    <n v="81"/>
    <n v="1619"/>
    <n v="2863"/>
    <n v="120"/>
    <b v="1"/>
    <n v="15"/>
    <n v="1"/>
    <n v="71.236000000000018"/>
    <n v="5"/>
    <n v="0"/>
    <n v="1.2229639052031509"/>
    <n v="22.745800359406122"/>
    <n v="22.745800359406122"/>
    <n v="81"/>
    <x v="1"/>
  </r>
  <r>
    <s v="81_180VTANB"/>
    <b v="1"/>
    <n v="81"/>
    <n v="1610"/>
    <n v="2848"/>
    <n v="120"/>
    <b v="1"/>
    <n v="15"/>
    <n v="0"/>
    <n v="70.840000000000018"/>
    <n v="0"/>
    <n v="0"/>
    <n v="0"/>
    <n v="0"/>
    <n v="0"/>
    <n v="81"/>
    <x v="1"/>
  </r>
  <r>
    <s v="81_180VTASBA"/>
    <b v="1"/>
    <n v="81"/>
    <n v="2910"/>
    <n v="6090"/>
    <n v="0"/>
    <b v="1"/>
    <n v="15"/>
    <n v="1"/>
    <n v="128.04000000000002"/>
    <n v="9"/>
    <n v="0"/>
    <n v="2.2013350293656715"/>
    <n v="40.942440646931018"/>
    <n v="40.942440646931018"/>
    <n v="81"/>
    <x v="1"/>
  </r>
  <r>
    <s v="81_180VTANBA"/>
    <b v="1"/>
    <n v="81"/>
    <n v="2712"/>
    <n v="5738"/>
    <n v="0"/>
    <b v="1"/>
    <n v="15"/>
    <n v="1"/>
    <n v="119.32800000000002"/>
    <n v="8"/>
    <n v="0"/>
    <n v="1.9567422483250412"/>
    <n v="36.393280575049793"/>
    <n v="36.393280575049793"/>
    <n v="81"/>
    <x v="1"/>
  </r>
  <r>
    <s v="81_181VTANBA"/>
    <b v="1"/>
    <n v="81"/>
    <n v="2021"/>
    <n v="4301"/>
    <n v="160"/>
    <b v="1"/>
    <n v="15"/>
    <n v="1"/>
    <n v="88.924000000000007"/>
    <n v="6"/>
    <n v="0"/>
    <n v="1.467556686243781"/>
    <n v="27.294960431287347"/>
    <n v="27.294960431287347"/>
    <n v="81"/>
    <x v="1"/>
  </r>
  <r>
    <s v="81_181VTASBA"/>
    <b v="1"/>
    <n v="81"/>
    <n v="2100"/>
    <n v="4462"/>
    <n v="120"/>
    <b v="1"/>
    <n v="15"/>
    <n v="1"/>
    <n v="92.4"/>
    <n v="6"/>
    <n v="0"/>
    <n v="1.467556686243781"/>
    <n v="27.294960431287347"/>
    <n v="27.294960431287347"/>
    <n v="81"/>
    <x v="1"/>
  </r>
  <r>
    <s v="81_181VTANB"/>
    <b v="1"/>
    <n v="81"/>
    <n v="1898"/>
    <n v="3801"/>
    <n v="68"/>
    <b v="1"/>
    <n v="15"/>
    <n v="1"/>
    <n v="83.512000000000015"/>
    <n v="5"/>
    <n v="0"/>
    <n v="1.2229639052031509"/>
    <n v="22.745800359406122"/>
    <n v="22.745800359406122"/>
    <n v="81"/>
    <x v="1"/>
  </r>
  <r>
    <s v="81_181VTASB"/>
    <b v="1"/>
    <n v="81"/>
    <n v="1931"/>
    <n v="3856"/>
    <n v="68"/>
    <b v="1"/>
    <n v="15"/>
    <n v="0"/>
    <n v="84.963999999999999"/>
    <n v="0"/>
    <n v="0"/>
    <n v="0"/>
    <n v="0"/>
    <n v="0"/>
    <n v="81"/>
    <x v="1"/>
  </r>
  <r>
    <s v="81_182VTANB"/>
    <b v="1"/>
    <n v="81"/>
    <n v="3633"/>
    <n v="5813"/>
    <n v="0"/>
    <b v="1"/>
    <n v="15"/>
    <n v="1"/>
    <n v="159.852"/>
    <n v="11"/>
    <n v="0"/>
    <n v="2.6905205914469317"/>
    <n v="50.040760790693462"/>
    <n v="50.040760790693462"/>
    <n v="81"/>
    <x v="1"/>
  </r>
  <r>
    <s v="81_182VTASB"/>
    <b v="1"/>
    <n v="81"/>
    <n v="3643"/>
    <n v="6152"/>
    <n v="0"/>
    <b v="1"/>
    <n v="15"/>
    <n v="0"/>
    <n v="160.292"/>
    <n v="0"/>
    <n v="0"/>
    <n v="0"/>
    <n v="0"/>
    <n v="0"/>
    <n v="81"/>
    <x v="1"/>
  </r>
  <r>
    <s v="82_DB1WB"/>
    <b v="1"/>
    <n v="82"/>
    <n v="2136"/>
    <n v="3790"/>
    <n v="500"/>
    <b v="1"/>
    <n v="15"/>
    <n v="1"/>
    <n v="93.984000000000009"/>
    <n v="7"/>
    <n v="0"/>
    <n v="1.7121494672844109"/>
    <n v="31.844120503168565"/>
    <n v="31.844120503168565"/>
    <n v="82"/>
    <x v="2"/>
  </r>
  <r>
    <s v="82_DB1EB"/>
    <b v="1"/>
    <n v="82"/>
    <n v="2020"/>
    <n v="3381"/>
    <n v="30"/>
    <b v="1"/>
    <n v="15"/>
    <n v="0"/>
    <n v="88.88000000000001"/>
    <n v="0"/>
    <n v="0"/>
    <n v="0"/>
    <n v="0"/>
    <n v="0"/>
    <n v="82"/>
    <x v="2"/>
  </r>
  <r>
    <s v="82_DBWB"/>
    <b v="1"/>
    <n v="82"/>
    <n v="1543"/>
    <n v="2908"/>
    <n v="500"/>
    <b v="1"/>
    <n v="15"/>
    <n v="1"/>
    <n v="67.89200000000001"/>
    <n v="5"/>
    <n v="0"/>
    <n v="1.2229639052031509"/>
    <n v="22.745800359406122"/>
    <n v="22.745800359406122"/>
    <n v="82"/>
    <x v="2"/>
  </r>
  <r>
    <s v="82_DBEB"/>
    <b v="1"/>
    <n v="82"/>
    <n v="1451"/>
    <n v="2809"/>
    <n v="30"/>
    <b v="1"/>
    <n v="15"/>
    <n v="0"/>
    <n v="63.844000000000001"/>
    <n v="0"/>
    <n v="0"/>
    <n v="0"/>
    <n v="0"/>
    <n v="0"/>
    <n v="82"/>
    <x v="2"/>
  </r>
  <r>
    <s v="84_FSWB"/>
    <b v="1"/>
    <n v="83"/>
    <n v="1927"/>
    <n v="2783"/>
    <n v="0"/>
    <b v="1"/>
    <n v="15"/>
    <n v="1"/>
    <n v="84.788000000000011"/>
    <n v="6"/>
    <n v="0"/>
    <n v="1.467556686243781"/>
    <n v="27.294960431287347"/>
    <n v="27.294960431287347"/>
    <n v="84"/>
    <x v="3"/>
  </r>
  <r>
    <s v="84_FSEB"/>
    <b v="1"/>
    <n v="83"/>
    <n v="1907"/>
    <n v="2705"/>
    <n v="500"/>
    <b v="1"/>
    <n v="15"/>
    <n v="0"/>
    <n v="83.908000000000001"/>
    <n v="0"/>
    <n v="0"/>
    <n v="0"/>
    <n v="0"/>
    <n v="0"/>
    <n v="84"/>
    <x v="3"/>
  </r>
  <r>
    <s v="84_LWB"/>
    <b v="1"/>
    <n v="83"/>
    <n v="2552"/>
    <n v="4670"/>
    <n v="0"/>
    <b v="1"/>
    <n v="15"/>
    <n v="1"/>
    <n v="112.28800000000001"/>
    <n v="8"/>
    <n v="0"/>
    <n v="1.9567422483250412"/>
    <n v="36.393280575049793"/>
    <n v="36.393280575049793"/>
    <n v="84"/>
    <x v="3"/>
  </r>
  <r>
    <s v="84_LEB"/>
    <b v="1"/>
    <n v="83"/>
    <n v="2574"/>
    <n v="4748"/>
    <n v="500"/>
    <b v="1"/>
    <n v="15"/>
    <n v="0"/>
    <n v="113.256"/>
    <n v="0"/>
    <n v="0"/>
    <n v="0"/>
    <n v="0"/>
    <n v="0"/>
    <n v="84"/>
    <x v="3"/>
  </r>
  <r>
    <s v="84_WWB"/>
    <b v="1"/>
    <n v="83"/>
    <n v="2318"/>
    <n v="4244"/>
    <n v="0"/>
    <b v="1"/>
    <n v="15"/>
    <n v="1"/>
    <n v="101.992"/>
    <n v="7"/>
    <n v="0"/>
    <n v="1.7121494672844109"/>
    <n v="31.844120503168565"/>
    <n v="31.844120503168565"/>
    <n v="84"/>
    <x v="3"/>
  </r>
  <r>
    <s v="84_WEB"/>
    <b v="1"/>
    <n v="83"/>
    <n v="2294"/>
    <n v="4376"/>
    <n v="160"/>
    <b v="1"/>
    <n v="15"/>
    <n v="0"/>
    <n v="100.93600000000001"/>
    <n v="0"/>
    <n v="0"/>
    <n v="0"/>
    <n v="0"/>
    <n v="0"/>
    <n v="84"/>
    <x v="3"/>
  </r>
  <r>
    <s v="84_NX3WB"/>
    <b v="1"/>
    <n v="83"/>
    <n v="2520"/>
    <n v="4088"/>
    <n v="0"/>
    <b v="1"/>
    <n v="15"/>
    <n v="1"/>
    <n v="110.88000000000001"/>
    <n v="8"/>
    <n v="0"/>
    <n v="1.9567422483250412"/>
    <n v="36.393280575049793"/>
    <n v="36.393280575049793"/>
    <n v="84"/>
    <x v="3"/>
  </r>
  <r>
    <s v="84_NX3EB"/>
    <b v="1"/>
    <n v="83"/>
    <n v="2481"/>
    <n v="4133"/>
    <n v="0"/>
    <b v="1"/>
    <n v="15"/>
    <n v="0"/>
    <n v="109.164"/>
    <n v="0"/>
    <n v="0"/>
    <n v="0"/>
    <n v="0"/>
    <n v="0"/>
    <n v="84"/>
    <x v="3"/>
  </r>
  <r>
    <s v="84_UWB"/>
    <b v="1"/>
    <n v="83"/>
    <n v="2152"/>
    <n v="4655"/>
    <n v="0"/>
    <b v="1"/>
    <n v="15"/>
    <n v="1"/>
    <n v="94.688000000000002"/>
    <n v="7"/>
    <n v="0"/>
    <n v="1.7121494672844109"/>
    <n v="31.844120503168565"/>
    <n v="31.844120503168565"/>
    <n v="84"/>
    <x v="3"/>
  </r>
  <r>
    <s v="84_UEB"/>
    <b v="1"/>
    <n v="83"/>
    <n v="2029"/>
    <n v="4344"/>
    <n v="0"/>
    <b v="1"/>
    <n v="15"/>
    <n v="0"/>
    <n v="89.27600000000001"/>
    <n v="0"/>
    <n v="0"/>
    <n v="0"/>
    <n v="0"/>
    <n v="0"/>
    <n v="84"/>
    <x v="3"/>
  </r>
  <r>
    <s v="84_NX"/>
    <b v="1"/>
    <n v="83"/>
    <n v="2137"/>
    <n v="3651"/>
    <n v="0"/>
    <b v="1"/>
    <n v="15"/>
    <n v="1"/>
    <n v="94.028000000000006"/>
    <n v="7"/>
    <n v="0"/>
    <n v="1.7121494672844109"/>
    <n v="31.844120503168565"/>
    <n v="31.844120503168565"/>
    <n v="84"/>
    <x v="3"/>
  </r>
  <r>
    <s v="84_NX1"/>
    <b v="1"/>
    <n v="83"/>
    <n v="1836"/>
    <n v="2607"/>
    <n v="0"/>
    <b v="1"/>
    <n v="15"/>
    <n v="1"/>
    <n v="80.784000000000006"/>
    <n v="6"/>
    <n v="0"/>
    <n v="1.467556686243781"/>
    <n v="27.294960431287347"/>
    <n v="27.294960431287347"/>
    <n v="84"/>
    <x v="3"/>
  </r>
  <r>
    <s v="84_NX2"/>
    <b v="1"/>
    <n v="83"/>
    <n v="1953"/>
    <n v="2561"/>
    <n v="0"/>
    <b v="1"/>
    <n v="15"/>
    <n v="0"/>
    <n v="85.932000000000016"/>
    <n v="0"/>
    <n v="0"/>
    <n v="0"/>
    <n v="0"/>
    <n v="0"/>
    <n v="84"/>
    <x v="3"/>
  </r>
  <r>
    <s v="84_BWB"/>
    <b v="1"/>
    <n v="84"/>
    <n v="1727"/>
    <n v="2147"/>
    <n v="0"/>
    <b v="1"/>
    <n v="15"/>
    <n v="1"/>
    <n v="75.988"/>
    <n v="6"/>
    <n v="0"/>
    <n v="1.467556686243781"/>
    <n v="27.294960431287347"/>
    <n v="27.294960431287347"/>
    <n v="84"/>
    <x v="3"/>
  </r>
  <r>
    <s v="84_CWB"/>
    <b v="1"/>
    <n v="84"/>
    <n v="1848"/>
    <n v="3330"/>
    <n v="0"/>
    <b v="1"/>
    <n v="15"/>
    <n v="1"/>
    <n v="81.312000000000012"/>
    <n v="6"/>
    <n v="0"/>
    <n v="1.467556686243781"/>
    <n v="27.294960431287347"/>
    <n v="27.294960431287347"/>
    <n v="84"/>
    <x v="3"/>
  </r>
  <r>
    <s v="84_CEB"/>
    <b v="1"/>
    <n v="84"/>
    <n v="1985"/>
    <n v="3615"/>
    <n v="500"/>
    <b v="1"/>
    <n v="15"/>
    <n v="0"/>
    <n v="87.340000000000018"/>
    <n v="0"/>
    <n v="0"/>
    <n v="0"/>
    <n v="0"/>
    <n v="0"/>
    <n v="84"/>
    <x v="3"/>
  </r>
  <r>
    <s v="84_CBWB"/>
    <b v="1"/>
    <n v="84"/>
    <n v="1925"/>
    <n v="3345"/>
    <n v="0"/>
    <b v="1"/>
    <n v="15"/>
    <n v="1"/>
    <n v="84.7"/>
    <n v="6"/>
    <n v="0"/>
    <n v="1.467556686243781"/>
    <n v="27.294960431287347"/>
    <n v="27.294960431287347"/>
    <n v="84"/>
    <x v="3"/>
  </r>
  <r>
    <s v="84_CBEB"/>
    <b v="1"/>
    <n v="84"/>
    <n v="1906"/>
    <n v="3334"/>
    <n v="0"/>
    <b v="1"/>
    <n v="15"/>
    <n v="0"/>
    <n v="83.864000000000004"/>
    <n v="0"/>
    <n v="0"/>
    <n v="0"/>
    <n v="0"/>
    <n v="0"/>
    <n v="84"/>
    <x v="3"/>
  </r>
  <r>
    <s v="84_FWB"/>
    <b v="1"/>
    <n v="84"/>
    <n v="2083"/>
    <n v="3986"/>
    <n v="30"/>
    <b v="1"/>
    <n v="15"/>
    <n v="1"/>
    <n v="91.652000000000001"/>
    <n v="4"/>
    <n v="0"/>
    <n v="0.97837112416252059"/>
    <n v="18.196640287524897"/>
    <n v="18.196640287524897"/>
    <n v="84"/>
    <x v="3"/>
  </r>
  <r>
    <s v="84_FEB"/>
    <b v="1"/>
    <n v="84"/>
    <n v="1921"/>
    <n v="3592"/>
    <n v="30"/>
    <b v="1"/>
    <n v="15"/>
    <n v="0"/>
    <n v="84.524000000000015"/>
    <n v="0"/>
    <n v="0"/>
    <n v="0"/>
    <n v="0"/>
    <n v="0"/>
    <n v="84"/>
    <x v="3"/>
  </r>
  <r>
    <s v="84_HWB"/>
    <b v="1"/>
    <n v="84"/>
    <n v="2404"/>
    <n v="4410"/>
    <n v="0"/>
    <b v="1"/>
    <n v="15"/>
    <n v="1"/>
    <n v="105.77600000000001"/>
    <n v="8"/>
    <n v="0"/>
    <n v="1.9567422483250412"/>
    <n v="36.393280575049793"/>
    <n v="36.393280575049793"/>
    <n v="84"/>
    <x v="3"/>
  </r>
  <r>
    <s v="84_HEB"/>
    <b v="1"/>
    <n v="84"/>
    <n v="2379"/>
    <n v="4332"/>
    <n v="240"/>
    <b v="1"/>
    <n v="15"/>
    <n v="0"/>
    <n v="104.676"/>
    <n v="0"/>
    <n v="0"/>
    <n v="0"/>
    <n v="0"/>
    <n v="0"/>
    <n v="84"/>
    <x v="3"/>
  </r>
  <r>
    <s v="84_LAWB"/>
    <b v="1"/>
    <n v="84"/>
    <n v="2843"/>
    <n v="3569"/>
    <n v="0"/>
    <b v="1"/>
    <n v="15"/>
    <n v="1"/>
    <n v="125.09200000000003"/>
    <n v="9"/>
    <n v="0"/>
    <n v="2.2013350293656715"/>
    <n v="40.942440646931018"/>
    <n v="40.942440646931018"/>
    <n v="84"/>
    <x v="3"/>
  </r>
  <r>
    <s v="84_NLWB"/>
    <b v="1"/>
    <n v="84"/>
    <n v="2322"/>
    <n v="5065"/>
    <n v="10"/>
    <b v="1"/>
    <n v="15"/>
    <n v="1"/>
    <n v="102.16800000000001"/>
    <n v="-4"/>
    <n v="0"/>
    <n v="-0.97837112416252059"/>
    <n v="-18.196640287524897"/>
    <n v="-18.196640287524897"/>
    <n v="84"/>
    <x v="3"/>
  </r>
  <r>
    <s v="84_OXWB"/>
    <b v="1"/>
    <n v="84"/>
    <n v="2291"/>
    <n v="3469"/>
    <n v="0"/>
    <b v="1"/>
    <n v="15"/>
    <n v="1"/>
    <n v="100.804"/>
    <n v="7"/>
    <n v="0"/>
    <n v="1.7121494672844109"/>
    <n v="31.844120503168565"/>
    <n v="31.844120503168565"/>
    <n v="84"/>
    <x v="3"/>
  </r>
  <r>
    <s v="84_OXEB"/>
    <b v="1"/>
    <n v="84"/>
    <n v="2275"/>
    <n v="3437"/>
    <n v="0"/>
    <b v="1"/>
    <n v="15"/>
    <n v="0"/>
    <n v="100.10000000000001"/>
    <n v="0"/>
    <n v="0"/>
    <n v="0"/>
    <n v="0"/>
    <n v="0"/>
    <n v="84"/>
    <x v="3"/>
  </r>
  <r>
    <s v="84_PWB"/>
    <b v="1"/>
    <n v="84"/>
    <n v="1696"/>
    <n v="2190"/>
    <n v="0"/>
    <b v="1"/>
    <n v="15"/>
    <n v="1"/>
    <n v="74.624000000000009"/>
    <n v="5"/>
    <n v="0"/>
    <n v="1.2229639052031509"/>
    <n v="22.745800359406122"/>
    <n v="22.745800359406122"/>
    <n v="84"/>
    <x v="3"/>
  </r>
  <r>
    <s v="84_PEB"/>
    <b v="1"/>
    <n v="84"/>
    <n v="1684"/>
    <n v="2223"/>
    <n v="160"/>
    <b v="1"/>
    <n v="15"/>
    <n v="0"/>
    <n v="74.096000000000004"/>
    <n v="0"/>
    <n v="0"/>
    <n v="0"/>
    <n v="0"/>
    <n v="0"/>
    <n v="84"/>
    <x v="3"/>
  </r>
  <r>
    <s v="84_SWB"/>
    <b v="1"/>
    <n v="84"/>
    <n v="3436"/>
    <n v="5785"/>
    <n v="0"/>
    <b v="1"/>
    <n v="15"/>
    <n v="1"/>
    <n v="151.184"/>
    <n v="11"/>
    <n v="0"/>
    <n v="2.6905205914469317"/>
    <n v="50.040760790693462"/>
    <n v="50.040760790693462"/>
    <n v="84"/>
    <x v="3"/>
  </r>
  <r>
    <s v="84_SEB"/>
    <b v="1"/>
    <n v="84"/>
    <n v="3385"/>
    <n v="5619"/>
    <n v="500"/>
    <b v="1"/>
    <n v="15"/>
    <n v="0"/>
    <n v="148.94000000000003"/>
    <n v="0"/>
    <n v="0"/>
    <n v="0"/>
    <n v="0"/>
    <n v="0"/>
    <n v="84"/>
    <x v="3"/>
  </r>
  <r>
    <s v="84_SBWB"/>
    <b v="1"/>
    <n v="84"/>
    <n v="4414"/>
    <n v="7032"/>
    <n v="0"/>
    <b v="1"/>
    <n v="15"/>
    <n v="1"/>
    <n v="194.21600000000001"/>
    <n v="13"/>
    <n v="0"/>
    <n v="3.1797061535281919"/>
    <n v="59.139080934455905"/>
    <n v="59.139080934455905"/>
    <n v="84"/>
    <x v="3"/>
  </r>
  <r>
    <s v="84_SBEB"/>
    <b v="1"/>
    <n v="84"/>
    <n v="4366"/>
    <n v="6893"/>
    <n v="500"/>
    <b v="1"/>
    <n v="15"/>
    <n v="0"/>
    <n v="192.10400000000001"/>
    <n v="0"/>
    <n v="0"/>
    <n v="0"/>
    <n v="0"/>
    <n v="0"/>
    <n v="84"/>
    <x v="3"/>
  </r>
  <r>
    <s v="84_VWB"/>
    <b v="1"/>
    <n v="84"/>
    <n v="2288"/>
    <n v="3709"/>
    <n v="0"/>
    <b v="1"/>
    <n v="15"/>
    <n v="1"/>
    <n v="100.672"/>
    <n v="7"/>
    <n v="0"/>
    <n v="1.7121494672844109"/>
    <n v="31.844120503168565"/>
    <n v="31.844120503168565"/>
    <n v="84"/>
    <x v="3"/>
  </r>
  <r>
    <s v="84_VEB"/>
    <b v="1"/>
    <n v="84"/>
    <n v="2216"/>
    <n v="3637"/>
    <n v="160"/>
    <b v="1"/>
    <n v="15"/>
    <n v="0"/>
    <n v="97.504000000000005"/>
    <n v="0"/>
    <n v="0"/>
    <n v="0"/>
    <n v="0"/>
    <n v="0"/>
    <n v="84"/>
    <x v="3"/>
  </r>
  <r>
    <s v="84_ZEB"/>
    <b v="1"/>
    <n v="84"/>
    <n v="1795"/>
    <n v="2987"/>
    <n v="0"/>
    <b v="1"/>
    <n v="15"/>
    <n v="1"/>
    <n v="78.98"/>
    <n v="6"/>
    <n v="0"/>
    <n v="1.467556686243781"/>
    <n v="27.294960431287347"/>
    <n v="27.294960431287347"/>
    <n v="84"/>
    <x v="3"/>
  </r>
  <r>
    <s v="84_ZWB"/>
    <b v="1"/>
    <n v="84"/>
    <n v="1813"/>
    <n v="3033"/>
    <n v="0"/>
    <b v="1"/>
    <n v="15"/>
    <n v="0"/>
    <n v="79.772000000000006"/>
    <n v="0"/>
    <n v="0"/>
    <n v="0"/>
    <n v="0"/>
    <n v="0"/>
    <n v="84"/>
    <x v="3"/>
  </r>
  <r>
    <s v="84_EEB"/>
    <b v="1"/>
    <n v="84"/>
    <n v="1898"/>
    <n v="2882"/>
    <n v="500"/>
    <b v="1"/>
    <n v="15"/>
    <n v="1"/>
    <n v="83.512000000000015"/>
    <n v="6"/>
    <n v="0"/>
    <n v="1.467556686243781"/>
    <n v="27.294960431287347"/>
    <n v="27.294960431287347"/>
    <n v="84"/>
    <x v="3"/>
  </r>
  <r>
    <s v="84_EWB"/>
    <b v="1"/>
    <n v="84"/>
    <n v="1928"/>
    <n v="2917"/>
    <n v="0"/>
    <b v="1"/>
    <n v="15"/>
    <n v="0"/>
    <n v="84.832000000000008"/>
    <n v="0"/>
    <n v="0"/>
    <n v="0"/>
    <n v="0"/>
    <n v="0"/>
    <n v="84"/>
    <x v="3"/>
  </r>
  <r>
    <s v="84_GWB"/>
    <b v="1"/>
    <n v="84"/>
    <n v="2278"/>
    <n v="4247"/>
    <n v="0"/>
    <b v="1"/>
    <n v="15"/>
    <n v="1"/>
    <n v="100.23200000000001"/>
    <n v="7"/>
    <n v="0"/>
    <n v="1.7121494672844109"/>
    <n v="31.844120503168565"/>
    <n v="31.844120503168565"/>
    <n v="84"/>
    <x v="3"/>
  </r>
  <r>
    <s v="84_GEB"/>
    <b v="1"/>
    <n v="84"/>
    <n v="2258"/>
    <n v="4169"/>
    <n v="500"/>
    <b v="1"/>
    <n v="15"/>
    <n v="0"/>
    <n v="99.352000000000004"/>
    <n v="0"/>
    <n v="0"/>
    <n v="0"/>
    <n v="0"/>
    <n v="0"/>
    <n v="84"/>
    <x v="3"/>
  </r>
  <r>
    <s v="84_MWB"/>
    <b v="1"/>
    <n v="84"/>
    <n v="2058"/>
    <n v="4512"/>
    <n v="0"/>
    <b v="1"/>
    <n v="15"/>
    <n v="1"/>
    <n v="90.552000000000007"/>
    <n v="7"/>
    <n v="0"/>
    <n v="1.7121494672844109"/>
    <n v="31.844120503168565"/>
    <n v="31.844120503168565"/>
    <n v="84"/>
    <x v="3"/>
  </r>
  <r>
    <s v="84_NLEB"/>
    <b v="1"/>
    <n v="84"/>
    <n v="2175"/>
    <n v="4588"/>
    <n v="10"/>
    <b v="1"/>
    <n v="15"/>
    <n v="1"/>
    <n v="95.7"/>
    <n v="-4"/>
    <n v="0"/>
    <n v="-0.97837112416252059"/>
    <n v="-18.196640287524897"/>
    <n v="-18.196640287524897"/>
    <n v="84"/>
    <x v="3"/>
  </r>
  <r>
    <s v="84_JWB"/>
    <b v="1"/>
    <n v="84"/>
    <n v="1684"/>
    <n v="2629.6666666666601"/>
    <n v="0"/>
    <b v="1"/>
    <n v="15"/>
    <n v="1"/>
    <n v="74.096000000000004"/>
    <n v="5"/>
    <n v="0"/>
    <n v="1.2229639052031509"/>
    <n v="22.745800359406122"/>
    <n v="22.745800359406122"/>
    <n v="84"/>
    <x v="3"/>
  </r>
  <r>
    <s v="84_MEB"/>
    <b v="1"/>
    <n v="84"/>
    <n v="2082"/>
    <n v="4466"/>
    <n v="0"/>
    <b v="1"/>
    <n v="15"/>
    <n v="1"/>
    <n v="91.608000000000004"/>
    <n v="7"/>
    <n v="0"/>
    <n v="1.7121494672844109"/>
    <n v="31.844120503168565"/>
    <n v="31.844120503168565"/>
    <n v="84"/>
    <x v="3"/>
  </r>
  <r>
    <s v="84_LAEB"/>
    <b v="1"/>
    <n v="84"/>
    <n v="2822"/>
    <n v="3479"/>
    <n v="240"/>
    <b v="1"/>
    <n v="15"/>
    <n v="1"/>
    <n v="124.16799999999999"/>
    <n v="8"/>
    <n v="0"/>
    <n v="1.9567422483250412"/>
    <n v="36.393280575049793"/>
    <n v="36.393280575049793"/>
    <n v="84"/>
    <x v="3"/>
  </r>
  <r>
    <s v="84_BEB"/>
    <b v="1"/>
    <n v="84"/>
    <n v="1720"/>
    <n v="2223"/>
    <n v="500"/>
    <b v="1"/>
    <n v="15"/>
    <n v="1"/>
    <n v="75.680000000000007"/>
    <n v="5"/>
    <n v="0"/>
    <n v="1.2229639052031509"/>
    <n v="22.745800359406122"/>
    <n v="22.745800359406122"/>
    <n v="84"/>
    <x v="3"/>
  </r>
  <r>
    <s v="84_NX4WB"/>
    <b v="1"/>
    <n v="84"/>
    <n v="3468"/>
    <n v="5987"/>
    <n v="0"/>
    <b v="1"/>
    <n v="15"/>
    <n v="1"/>
    <n v="152.59200000000001"/>
    <n v="11"/>
    <n v="0"/>
    <n v="2.6905205914469317"/>
    <n v="50.040760790693462"/>
    <n v="50.040760790693462"/>
    <n v="84"/>
    <x v="3"/>
  </r>
  <r>
    <s v="84_NX4EB"/>
    <b v="1"/>
    <n v="84"/>
    <n v="3396"/>
    <n v="5876"/>
    <n v="0"/>
    <b v="1"/>
    <n v="15"/>
    <n v="0"/>
    <n v="149.42400000000001"/>
    <n v="0"/>
    <n v="0"/>
    <n v="0"/>
    <n v="0"/>
    <n v="0"/>
    <n v="84"/>
    <x v="3"/>
  </r>
  <r>
    <s v="84_OWB"/>
    <b v="1"/>
    <n v="84"/>
    <n v="2363"/>
    <n v="4596"/>
    <n v="160"/>
    <b v="1"/>
    <n v="15"/>
    <n v="1"/>
    <n v="103.97200000000001"/>
    <n v="7"/>
    <n v="0"/>
    <n v="1.7121494672844109"/>
    <n v="31.844120503168565"/>
    <n v="31.844120503168565"/>
    <n v="84"/>
    <x v="3"/>
  </r>
  <r>
    <s v="84_OEB"/>
    <b v="1"/>
    <n v="84"/>
    <n v="2345"/>
    <n v="4745"/>
    <n v="96"/>
    <b v="1"/>
    <n v="15"/>
    <n v="0"/>
    <n v="103.18"/>
    <n v="0"/>
    <n v="0"/>
    <n v="0"/>
    <n v="0"/>
    <n v="0"/>
    <n v="84"/>
    <x v="3"/>
  </r>
  <r>
    <s v="84_JEB"/>
    <b v="1"/>
    <n v="84"/>
    <n v="1829"/>
    <n v="3168"/>
    <n v="500"/>
    <b v="1"/>
    <n v="15"/>
    <n v="1"/>
    <n v="80.475999999999999"/>
    <n v="6"/>
    <n v="0"/>
    <n v="1.467556686243781"/>
    <n v="27.294960431287347"/>
    <n v="27.294960431287347"/>
    <n v="84"/>
    <x v="3"/>
  </r>
  <r>
    <s v="84_800EB"/>
    <b v="1"/>
    <n v="84"/>
    <n v="3359"/>
    <n v="8445"/>
    <n v="160"/>
    <b v="1"/>
    <n v="15"/>
    <n v="1"/>
    <n v="147.79600000000002"/>
    <n v="9"/>
    <n v="0"/>
    <n v="2.2013350293656715"/>
    <n v="40.942440646931018"/>
    <n v="40.942440646931018"/>
    <n v="84"/>
    <x v="3"/>
  </r>
  <r>
    <s v="84_800WB"/>
    <b v="1"/>
    <n v="84"/>
    <n v="2759"/>
    <n v="7100"/>
    <n v="160"/>
    <b v="1"/>
    <n v="15"/>
    <n v="0"/>
    <n v="121.396"/>
    <n v="0"/>
    <n v="0"/>
    <n v="0"/>
    <n v="0"/>
    <n v="0"/>
    <n v="84"/>
    <x v="3"/>
  </r>
  <r>
    <s v="84_NXC"/>
    <b v="1"/>
    <n v="84"/>
    <n v="3397"/>
    <n v="7475"/>
    <n v="500"/>
    <b v="1"/>
    <n v="15"/>
    <n v="1"/>
    <n v="149.46800000000002"/>
    <n v="10"/>
    <n v="0"/>
    <n v="2.4459278104063018"/>
    <n v="45.491600718812244"/>
    <n v="45.491600718812244"/>
    <n v="84"/>
    <x v="3"/>
  </r>
  <r>
    <s v="84_65WB"/>
    <b v="1"/>
    <n v="84"/>
    <n v="932"/>
    <n v="1751"/>
    <n v="30"/>
    <b v="1"/>
    <n v="15"/>
    <n v="1"/>
    <n v="41.008000000000003"/>
    <n v="2"/>
    <n v="0"/>
    <n v="0.48918556208126029"/>
    <n v="9.0983201437624484"/>
    <n v="9.0983201437624484"/>
    <n v="84"/>
    <x v="3"/>
  </r>
  <r>
    <s v="84_65EB"/>
    <b v="1"/>
    <n v="84"/>
    <n v="942"/>
    <n v="2210"/>
    <n v="30"/>
    <b v="1"/>
    <n v="15"/>
    <n v="0"/>
    <n v="41.448"/>
    <n v="0"/>
    <n v="0"/>
    <n v="0"/>
    <n v="0"/>
    <n v="0"/>
    <n v="84"/>
    <x v="3"/>
  </r>
  <r>
    <s v="86_91X"/>
    <b v="1"/>
    <n v="86"/>
    <n v="407"/>
    <n v="1479"/>
    <n v="0"/>
    <b v="1"/>
    <n v="15"/>
    <n v="1"/>
    <n v="17.908000000000001"/>
    <n v="2"/>
    <n v="0"/>
    <n v="0.48918556208126029"/>
    <n v="9.0983201437624484"/>
    <n v="9.0983201437624484"/>
    <n v="86"/>
    <x v="4"/>
  </r>
  <r>
    <s v="86_92XSB"/>
    <b v="1"/>
    <n v="86"/>
    <n v="2767"/>
    <n v="4944"/>
    <n v="0"/>
    <b v="1"/>
    <n v="15"/>
    <n v="1"/>
    <n v="121.74800000000002"/>
    <n v="9"/>
    <n v="0"/>
    <n v="2.2013350293656715"/>
    <n v="40.942440646931018"/>
    <n v="40.942440646931018"/>
    <n v="86"/>
    <x v="4"/>
  </r>
  <r>
    <s v="86_93XWB"/>
    <b v="1"/>
    <n v="86"/>
    <n v="2089"/>
    <n v="5330"/>
    <n v="0"/>
    <b v="1"/>
    <n v="15"/>
    <n v="1"/>
    <n v="91.916000000000011"/>
    <n v="7"/>
    <n v="0"/>
    <n v="1.7121494672844109"/>
    <n v="31.844120503168565"/>
    <n v="31.844120503168565"/>
    <n v="86"/>
    <x v="4"/>
  </r>
  <r>
    <s v="86_95XSB"/>
    <b v="1"/>
    <n v="86"/>
    <n v="1264"/>
    <n v="1861"/>
    <n v="0"/>
    <b v="1"/>
    <n v="15"/>
    <n v="1"/>
    <n v="55.616000000000007"/>
    <n v="4"/>
    <n v="0"/>
    <n v="0.97837112416252059"/>
    <n v="18.196640287524897"/>
    <n v="18.196640287524897"/>
    <n v="86"/>
    <x v="4"/>
  </r>
  <r>
    <s v="86_95XNB"/>
    <b v="1"/>
    <n v="86"/>
    <n v="1200"/>
    <n v="1791"/>
    <n v="0"/>
    <b v="1"/>
    <n v="15"/>
    <n v="0"/>
    <n v="52.800000000000004"/>
    <n v="0"/>
    <n v="0"/>
    <n v="0"/>
    <n v="0"/>
    <n v="0"/>
    <n v="86"/>
    <x v="4"/>
  </r>
  <r>
    <s v="86_96XSB"/>
    <b v="1"/>
    <n v="86"/>
    <n v="1545"/>
    <n v="2530"/>
    <n v="0"/>
    <b v="1"/>
    <n v="15"/>
    <n v="1"/>
    <n v="67.98"/>
    <n v="5"/>
    <n v="0"/>
    <n v="1.2229639052031509"/>
    <n v="22.745800359406122"/>
    <n v="22.745800359406122"/>
    <n v="86"/>
    <x v="4"/>
  </r>
  <r>
    <s v="86_96XNB"/>
    <b v="1"/>
    <n v="86"/>
    <n v="1506"/>
    <n v="2535"/>
    <n v="500"/>
    <b v="1"/>
    <n v="15"/>
    <n v="0"/>
    <n v="66.26400000000001"/>
    <n v="0"/>
    <n v="0"/>
    <n v="0"/>
    <n v="0"/>
    <n v="0"/>
    <n v="86"/>
    <x v="4"/>
  </r>
  <r>
    <s v="86_97XSB"/>
    <b v="1"/>
    <n v="86"/>
    <n v="927"/>
    <n v="1970"/>
    <n v="0"/>
    <b v="1"/>
    <n v="15"/>
    <n v="1"/>
    <n v="40.788000000000004"/>
    <n v="3"/>
    <n v="0"/>
    <n v="0.7337783431218905"/>
    <n v="13.647480215643673"/>
    <n v="13.647480215643673"/>
    <n v="86"/>
    <x v="4"/>
  </r>
  <r>
    <s v="86_97XNB"/>
    <b v="1"/>
    <n v="86"/>
    <n v="865"/>
    <n v="1802"/>
    <n v="0"/>
    <b v="1"/>
    <n v="15"/>
    <n v="0"/>
    <n v="38.06"/>
    <n v="0"/>
    <n v="0"/>
    <n v="0"/>
    <n v="0"/>
    <n v="0"/>
    <n v="86"/>
    <x v="4"/>
  </r>
  <r>
    <s v="86_98XSB"/>
    <b v="0"/>
    <n v="86"/>
    <n v="2518"/>
    <n v="5617"/>
    <n v="0"/>
    <b v="1"/>
    <n v="15"/>
    <n v="1"/>
    <n v="55.396000000000001"/>
    <n v="4"/>
    <n v="0"/>
    <n v="0.97837112416252059"/>
    <n v="18.196640287524897"/>
    <n v="18.196640287524897"/>
    <n v="86"/>
    <x v="4"/>
  </r>
  <r>
    <s v="86_98XNB"/>
    <b v="0"/>
    <n v="86"/>
    <n v="2592"/>
    <n v="5876"/>
    <n v="500"/>
    <b v="1"/>
    <n v="15"/>
    <n v="0"/>
    <n v="57.024000000000008"/>
    <n v="0"/>
    <n v="0"/>
    <n v="0"/>
    <n v="0"/>
    <n v="0"/>
    <n v="86"/>
    <x v="4"/>
  </r>
  <r>
    <s v="86_93XEB"/>
    <b v="1"/>
    <n v="86"/>
    <n v="2087"/>
    <n v="5309"/>
    <n v="0"/>
    <b v="1"/>
    <n v="15"/>
    <n v="1"/>
    <n v="91.828000000000017"/>
    <n v="7"/>
    <n v="0"/>
    <n v="1.7121494672844109"/>
    <n v="31.844120503168565"/>
    <n v="31.844120503168565"/>
    <n v="86"/>
    <x v="4"/>
  </r>
  <r>
    <s v="86_92XASB"/>
    <b v="1"/>
    <n v="86"/>
    <n v="1226"/>
    <n v="2257"/>
    <n v="0"/>
    <b v="1"/>
    <n v="15"/>
    <n v="1"/>
    <n v="53.944000000000003"/>
    <n v="4"/>
    <n v="0"/>
    <n v="0.97837112416252059"/>
    <n v="18.196640287524897"/>
    <n v="18.196640287524897"/>
    <n v="86"/>
    <x v="4"/>
  </r>
  <r>
    <s v="86_92XANB"/>
    <b v="1"/>
    <n v="86"/>
    <n v="1177"/>
    <n v="2103"/>
    <n v="0"/>
    <b v="1"/>
    <n v="15"/>
    <n v="0"/>
    <n v="51.788000000000004"/>
    <n v="0"/>
    <n v="0"/>
    <n v="0"/>
    <n v="0"/>
    <n v="0"/>
    <n v="86"/>
    <x v="4"/>
  </r>
  <r>
    <s v="86_92XNB"/>
    <b v="1"/>
    <n v="86"/>
    <n v="2654"/>
    <n v="4720"/>
    <n v="0"/>
    <b v="1"/>
    <n v="15"/>
    <n v="1"/>
    <n v="116.77600000000001"/>
    <n v="8"/>
    <n v="0"/>
    <n v="1.9567422483250412"/>
    <n v="36.393280575049793"/>
    <n v="36.393280575049793"/>
    <n v="86"/>
    <x v="4"/>
  </r>
  <r>
    <s v="87_GG4NB"/>
    <b v="1"/>
    <n v="87"/>
    <n v="1936"/>
    <n v="4958"/>
    <n v="0"/>
    <b v="1"/>
    <n v="15"/>
    <n v="1"/>
    <n v="85.183999999999997"/>
    <n v="6"/>
    <n v="0"/>
    <n v="1.467556686243781"/>
    <n v="27.294960431287347"/>
    <n v="27.294960431287347"/>
    <n v="87"/>
    <x v="5"/>
  </r>
  <r>
    <s v="87_GG8SB"/>
    <b v="1"/>
    <n v="87"/>
    <n v="1989"/>
    <n v="4984"/>
    <n v="0"/>
    <b v="1"/>
    <n v="15"/>
    <n v="1"/>
    <n v="87.516000000000005"/>
    <n v="6"/>
    <n v="0"/>
    <n v="1.467556686243781"/>
    <n v="27.294960431287347"/>
    <n v="27.294960431287347"/>
    <n v="87"/>
    <x v="5"/>
  </r>
  <r>
    <s v="87_GG8NB"/>
    <b v="1"/>
    <n v="87"/>
    <n v="1945"/>
    <n v="4660"/>
    <n v="0"/>
    <b v="1"/>
    <n v="15"/>
    <n v="0"/>
    <n v="85.58"/>
    <n v="0"/>
    <n v="0"/>
    <n v="0"/>
    <n v="0"/>
    <n v="0"/>
    <n v="87"/>
    <x v="5"/>
  </r>
  <r>
    <s v="87_GG18SB"/>
    <b v="1"/>
    <n v="87"/>
    <n v="2057"/>
    <n v="4852"/>
    <n v="0"/>
    <b v="1"/>
    <n v="15"/>
    <n v="1"/>
    <n v="90.50800000000001"/>
    <n v="7"/>
    <n v="0"/>
    <n v="1.7121494672844109"/>
    <n v="31.844120503168565"/>
    <n v="31.844120503168565"/>
    <n v="87"/>
    <x v="5"/>
  </r>
  <r>
    <s v="87_GG18NB"/>
    <b v="1"/>
    <n v="87"/>
    <n v="2067"/>
    <n v="4674"/>
    <n v="500"/>
    <b v="1"/>
    <n v="15"/>
    <n v="0"/>
    <n v="90.948000000000022"/>
    <n v="0"/>
    <n v="0"/>
    <n v="0"/>
    <n v="0"/>
    <n v="0"/>
    <n v="87"/>
    <x v="5"/>
  </r>
  <r>
    <s v="87_GG38SB"/>
    <b v="1"/>
    <n v="87"/>
    <n v="2781"/>
    <n v="6027"/>
    <n v="0"/>
    <b v="1"/>
    <n v="15"/>
    <n v="1"/>
    <n v="122.364"/>
    <n v="9"/>
    <n v="0"/>
    <n v="2.2013350293656715"/>
    <n v="40.942440646931018"/>
    <n v="40.942440646931018"/>
    <n v="87"/>
    <x v="5"/>
  </r>
  <r>
    <s v="87_GG38NB"/>
    <b v="1"/>
    <n v="87"/>
    <n v="2799"/>
    <n v="5879"/>
    <n v="0"/>
    <b v="1"/>
    <n v="15"/>
    <n v="0"/>
    <n v="123.15600000000001"/>
    <n v="0"/>
    <n v="0"/>
    <n v="0"/>
    <n v="0"/>
    <n v="0"/>
    <n v="87"/>
    <x v="5"/>
  </r>
  <r>
    <s v="87_GG44SB"/>
    <b v="1"/>
    <n v="87"/>
    <n v="2898"/>
    <n v="6003"/>
    <n v="0"/>
    <b v="1"/>
    <n v="15"/>
    <n v="1"/>
    <n v="127.51200000000003"/>
    <n v="9"/>
    <n v="0"/>
    <n v="2.2013350293656715"/>
    <n v="40.942440646931018"/>
    <n v="40.942440646931018"/>
    <n v="87"/>
    <x v="5"/>
  </r>
  <r>
    <s v="87_GG44NB"/>
    <b v="1"/>
    <n v="87"/>
    <n v="2923"/>
    <n v="5817"/>
    <n v="0"/>
    <b v="1"/>
    <n v="15"/>
    <n v="0"/>
    <n v="128.61200000000002"/>
    <n v="0"/>
    <n v="0"/>
    <n v="0"/>
    <n v="0"/>
    <n v="0"/>
    <n v="87"/>
    <x v="5"/>
  </r>
  <r>
    <s v="87_GG56SB"/>
    <b v="1"/>
    <n v="87"/>
    <n v="3676"/>
    <n v="6949"/>
    <n v="0"/>
    <b v="1"/>
    <n v="15"/>
    <n v="1"/>
    <n v="161.744"/>
    <n v="11"/>
    <n v="0"/>
    <n v="2.6905205914469317"/>
    <n v="50.040760790693462"/>
    <n v="50.040760790693462"/>
    <n v="87"/>
    <x v="5"/>
  </r>
  <r>
    <s v="87_GG56NB"/>
    <b v="1"/>
    <n v="87"/>
    <n v="3708"/>
    <n v="6824"/>
    <n v="0"/>
    <b v="1"/>
    <n v="15"/>
    <n v="0"/>
    <n v="163.15200000000002"/>
    <n v="0"/>
    <n v="0"/>
    <n v="0"/>
    <n v="0"/>
    <n v="0"/>
    <n v="87"/>
    <x v="5"/>
  </r>
  <r>
    <s v="87_GG72SB"/>
    <b v="1"/>
    <n v="87"/>
    <n v="7286"/>
    <n v="14024"/>
    <n v="0"/>
    <b v="1"/>
    <n v="15"/>
    <n v="1"/>
    <n v="320.584"/>
    <n v="22"/>
    <n v="0"/>
    <n v="5.3810411828938634"/>
    <n v="100.08152158138692"/>
    <n v="100.08152158138692"/>
    <n v="87"/>
    <x v="5"/>
  </r>
  <r>
    <s v="87_GG76SB"/>
    <b v="1"/>
    <n v="87"/>
    <n v="4792"/>
    <n v="8448"/>
    <n v="0"/>
    <b v="1"/>
    <n v="15"/>
    <n v="1"/>
    <n v="210.84800000000001"/>
    <n v="15"/>
    <n v="0"/>
    <n v="3.668891715609452"/>
    <n v="68.237401078218355"/>
    <n v="68.237401078218355"/>
    <n v="87"/>
    <x v="5"/>
  </r>
  <r>
    <s v="87_GG76NB"/>
    <b v="1"/>
    <n v="87"/>
    <n v="4834"/>
    <n v="8295"/>
    <n v="0"/>
    <b v="1"/>
    <n v="15"/>
    <n v="0"/>
    <n v="212.69600000000003"/>
    <n v="0"/>
    <n v="0"/>
    <n v="0"/>
    <n v="0"/>
    <n v="0"/>
    <n v="87"/>
    <x v="5"/>
  </r>
  <r>
    <s v="87_GG2SB"/>
    <b v="1"/>
    <n v="87"/>
    <n v="1397"/>
    <n v="4214"/>
    <n v="0"/>
    <b v="1"/>
    <n v="15"/>
    <n v="1"/>
    <n v="61.468000000000011"/>
    <n v="5"/>
    <n v="0"/>
    <n v="1.2229639052031509"/>
    <n v="22.745800359406122"/>
    <n v="22.745800359406122"/>
    <n v="87"/>
    <x v="5"/>
  </r>
  <r>
    <s v="87_GG2NB"/>
    <b v="1"/>
    <n v="87"/>
    <n v="1371"/>
    <n v="3938"/>
    <n v="0"/>
    <b v="1"/>
    <n v="15"/>
    <n v="0"/>
    <n v="60.324000000000005"/>
    <n v="0"/>
    <n v="0"/>
    <n v="0"/>
    <n v="0"/>
    <n v="0"/>
    <n v="87"/>
    <x v="5"/>
  </r>
  <r>
    <s v="87_GG27SB"/>
    <b v="1"/>
    <n v="87"/>
    <n v="2347"/>
    <n v="5128"/>
    <n v="0"/>
    <b v="1"/>
    <n v="15"/>
    <n v="1"/>
    <n v="103.268"/>
    <n v="7"/>
    <n v="0"/>
    <n v="1.7121494672844109"/>
    <n v="31.844120503168565"/>
    <n v="31.844120503168565"/>
    <n v="87"/>
    <x v="5"/>
  </r>
  <r>
    <s v="87_GG58SB"/>
    <b v="1"/>
    <n v="87"/>
    <n v="3256"/>
    <n v="6050"/>
    <n v="0"/>
    <b v="1"/>
    <n v="15"/>
    <n v="1"/>
    <n v="143.26400000000001"/>
    <n v="10"/>
    <n v="0"/>
    <n v="2.4459278104063018"/>
    <n v="45.491600718812244"/>
    <n v="45.491600718812244"/>
    <n v="87"/>
    <x v="5"/>
  </r>
  <r>
    <s v="87_GG58NB"/>
    <b v="1"/>
    <n v="87"/>
    <n v="3235"/>
    <n v="5783"/>
    <n v="0"/>
    <b v="1"/>
    <n v="15"/>
    <n v="0"/>
    <n v="142.34000000000003"/>
    <n v="0"/>
    <n v="0"/>
    <n v="0"/>
    <n v="0"/>
    <n v="0"/>
    <n v="87"/>
    <x v="5"/>
  </r>
  <r>
    <s v="87_GG72XSB"/>
    <b v="1"/>
    <n v="87"/>
    <n v="6542"/>
    <n v="9208"/>
    <n v="0"/>
    <b v="1"/>
    <n v="15"/>
    <n v="1"/>
    <n v="287.84800000000001"/>
    <n v="20"/>
    <n v="0"/>
    <n v="4.8918556208126036"/>
    <n v="90.983201437624487"/>
    <n v="90.983201437624487"/>
    <n v="87"/>
    <x v="5"/>
  </r>
  <r>
    <s v="87_GG70NB"/>
    <b v="1"/>
    <n v="87"/>
    <n v="3394"/>
    <n v="6355"/>
    <n v="96"/>
    <b v="1"/>
    <n v="15"/>
    <n v="1"/>
    <n v="149.33600000000001"/>
    <n v="9"/>
    <n v="0"/>
    <n v="2.2013350293656715"/>
    <n v="40.942440646931018"/>
    <n v="40.942440646931018"/>
    <n v="87"/>
    <x v="5"/>
  </r>
  <r>
    <s v="87_GG54NB"/>
    <b v="1"/>
    <n v="87"/>
    <n v="3690"/>
    <n v="7409"/>
    <n v="0"/>
    <b v="1"/>
    <n v="15"/>
    <n v="1"/>
    <n v="162.36000000000001"/>
    <n v="11"/>
    <n v="0"/>
    <n v="2.6905205914469317"/>
    <n v="50.040760790693462"/>
    <n v="50.040760790693462"/>
    <n v="87"/>
    <x v="5"/>
  </r>
  <r>
    <s v="87_GG74SB"/>
    <b v="1"/>
    <n v="87"/>
    <n v="6478"/>
    <n v="11402"/>
    <n v="0"/>
    <b v="1"/>
    <n v="15"/>
    <n v="1"/>
    <n v="285.03200000000004"/>
    <n v="20"/>
    <n v="0"/>
    <n v="4.8918556208126036"/>
    <n v="90.983201437624487"/>
    <n v="90.983201437624487"/>
    <n v="87"/>
    <x v="5"/>
  </r>
  <r>
    <s v="87_GG74NB"/>
    <b v="1"/>
    <n v="87"/>
    <n v="6472"/>
    <n v="11038"/>
    <n v="0"/>
    <b v="1"/>
    <n v="15"/>
    <n v="0"/>
    <n v="284.76800000000003"/>
    <n v="0"/>
    <n v="0"/>
    <n v="0"/>
    <n v="0"/>
    <n v="0"/>
    <n v="87"/>
    <x v="5"/>
  </r>
  <r>
    <s v="87_GG70SB"/>
    <b v="1"/>
    <n v="87"/>
    <n v="3291"/>
    <n v="6091"/>
    <n v="120"/>
    <b v="1"/>
    <n v="15"/>
    <n v="1"/>
    <n v="144.804"/>
    <n v="9"/>
    <n v="0"/>
    <n v="2.2013350293656715"/>
    <n v="40.942440646931018"/>
    <n v="40.942440646931018"/>
    <n v="87"/>
    <x v="5"/>
  </r>
  <r>
    <s v="87_GG101NB"/>
    <b v="1"/>
    <n v="87"/>
    <n v="6683"/>
    <n v="11583"/>
    <n v="80"/>
    <b v="1"/>
    <n v="15"/>
    <n v="1"/>
    <n v="294.05200000000002"/>
    <n v="16"/>
    <n v="0"/>
    <n v="3.9134844966500824"/>
    <n v="72.786561150099587"/>
    <n v="72.786561150099587"/>
    <n v="87"/>
    <x v="5"/>
  </r>
  <r>
    <s v="87_GG101SB"/>
    <b v="1"/>
    <n v="87"/>
    <n v="6633"/>
    <n v="11591"/>
    <n v="160"/>
    <b v="1"/>
    <n v="15"/>
    <n v="0"/>
    <n v="291.85200000000003"/>
    <n v="0"/>
    <n v="0"/>
    <n v="0"/>
    <n v="0"/>
    <n v="0"/>
    <n v="87"/>
    <x v="5"/>
  </r>
  <r>
    <s v="87_GG92NB"/>
    <b v="1"/>
    <n v="87"/>
    <n v="1526"/>
    <n v="4538"/>
    <n v="0"/>
    <b v="1"/>
    <n v="15"/>
    <n v="1"/>
    <n v="67.144000000000005"/>
    <n v="5"/>
    <n v="0"/>
    <n v="1.2229639052031509"/>
    <n v="22.745800359406122"/>
    <n v="22.745800359406122"/>
    <n v="87"/>
    <x v="5"/>
  </r>
  <r>
    <s v="87_GG92SB"/>
    <b v="1"/>
    <n v="87"/>
    <n v="1493"/>
    <n v="4251"/>
    <n v="0"/>
    <b v="1"/>
    <n v="15"/>
    <n v="0"/>
    <n v="65.692000000000007"/>
    <n v="0"/>
    <n v="0"/>
    <n v="0"/>
    <n v="0"/>
    <n v="0"/>
    <n v="87"/>
    <x v="5"/>
  </r>
  <r>
    <s v="87_GG24NBB"/>
    <b v="1"/>
    <n v="87"/>
    <n v="2393"/>
    <n v="5657"/>
    <n v="0"/>
    <b v="1"/>
    <n v="15"/>
    <n v="1"/>
    <n v="105.292"/>
    <n v="8"/>
    <n v="0"/>
    <n v="1.9567422483250412"/>
    <n v="36.393280575049793"/>
    <n v="36.393280575049793"/>
    <n v="87"/>
    <x v="5"/>
  </r>
  <r>
    <s v="87_GG27SBA"/>
    <b v="1"/>
    <n v="87"/>
    <n v="2112"/>
    <n v="4344"/>
    <n v="0"/>
    <b v="1"/>
    <n v="15"/>
    <n v="1"/>
    <n v="92.928000000000011"/>
    <n v="7"/>
    <n v="0"/>
    <n v="1.7121494672844109"/>
    <n v="31.844120503168565"/>
    <n v="31.844120503168565"/>
    <n v="87"/>
    <x v="5"/>
  </r>
  <r>
    <s v="87_GG27NB"/>
    <b v="1"/>
    <n v="87"/>
    <n v="2350"/>
    <n v="4959"/>
    <n v="0"/>
    <b v="1"/>
    <n v="15"/>
    <n v="1"/>
    <n v="103.4"/>
    <n v="7"/>
    <n v="0"/>
    <n v="1.7121494672844109"/>
    <n v="31.844120503168565"/>
    <n v="31.844120503168565"/>
    <n v="87"/>
    <x v="5"/>
  </r>
  <r>
    <s v="87_GG72NB"/>
    <b v="1"/>
    <n v="87"/>
    <n v="7045"/>
    <n v="13019"/>
    <n v="0"/>
    <b v="1"/>
    <n v="15"/>
    <n v="1"/>
    <n v="309.98"/>
    <n v="21"/>
    <n v="0"/>
    <n v="5.1364484018532339"/>
    <n v="95.532361509505719"/>
    <n v="95.532361509505719"/>
    <n v="87"/>
    <x v="5"/>
  </r>
  <r>
    <s v="87_GG72XNB"/>
    <b v="1"/>
    <n v="87"/>
    <n v="6526"/>
    <n v="9248"/>
    <n v="0"/>
    <b v="1"/>
    <n v="15"/>
    <n v="1"/>
    <n v="287.14400000000006"/>
    <n v="20"/>
    <n v="0"/>
    <n v="4.8918556208126036"/>
    <n v="90.983201437624487"/>
    <n v="90.983201437624487"/>
    <n v="87"/>
    <x v="5"/>
  </r>
  <r>
    <s v="87_GG27NBA"/>
    <b v="1"/>
    <n v="87"/>
    <n v="2062"/>
    <n v="3960"/>
    <n v="0"/>
    <b v="1"/>
    <n v="15"/>
    <n v="1"/>
    <n v="90.728000000000009"/>
    <n v="7"/>
    <n v="0"/>
    <n v="1.7121494672844109"/>
    <n v="31.844120503168565"/>
    <n v="31.844120503168565"/>
    <n v="87"/>
    <x v="5"/>
  </r>
  <r>
    <s v="87_GG101XSB"/>
    <b v="1"/>
    <n v="87"/>
    <n v="6425"/>
    <n v="10271"/>
    <n v="0"/>
    <b v="1"/>
    <n v="15"/>
    <n v="1"/>
    <n v="282.70000000000005"/>
    <n v="19"/>
    <n v="0"/>
    <n v="4.6472628397719733"/>
    <n v="86.434041365743255"/>
    <n v="86.434041365743255"/>
    <n v="87"/>
    <x v="5"/>
  </r>
  <r>
    <s v="87_GG101XNB"/>
    <b v="1"/>
    <n v="87"/>
    <n v="6482"/>
    <n v="10345"/>
    <n v="0"/>
    <b v="1"/>
    <n v="15"/>
    <n v="0"/>
    <n v="285.20799999999997"/>
    <n v="0"/>
    <n v="0"/>
    <n v="0"/>
    <n v="0"/>
    <n v="0"/>
    <n v="87"/>
    <x v="5"/>
  </r>
  <r>
    <s v="87_GG101SBS"/>
    <b v="1"/>
    <n v="87"/>
    <n v="2056"/>
    <n v="4093"/>
    <n v="0"/>
    <b v="1"/>
    <n v="15"/>
    <n v="1"/>
    <n v="90.463999999999999"/>
    <n v="7"/>
    <n v="0"/>
    <n v="1.7121494672844109"/>
    <n v="31.844120503168565"/>
    <n v="31.844120503168565"/>
    <n v="87"/>
    <x v="5"/>
  </r>
  <r>
    <s v="87_GG101NBS"/>
    <b v="1"/>
    <n v="87"/>
    <n v="2041"/>
    <n v="4068"/>
    <n v="240"/>
    <b v="1"/>
    <n v="15"/>
    <n v="1"/>
    <n v="89.804000000000002"/>
    <n v="6"/>
    <n v="0"/>
    <n v="1.467556686243781"/>
    <n v="27.294960431287347"/>
    <n v="27.294960431287347"/>
    <n v="87"/>
    <x v="5"/>
  </r>
  <r>
    <s v="87_GG4SBA"/>
    <b v="1"/>
    <n v="87"/>
    <n v="1868"/>
    <n v="4945"/>
    <n v="0"/>
    <b v="1"/>
    <n v="15"/>
    <n v="1"/>
    <n v="82.192000000000007"/>
    <n v="6"/>
    <n v="0"/>
    <n v="1.467556686243781"/>
    <n v="27.294960431287347"/>
    <n v="27.294960431287347"/>
    <n v="87"/>
    <x v="5"/>
  </r>
  <r>
    <s v="87_GG4SB"/>
    <b v="1"/>
    <n v="87"/>
    <n v="1951"/>
    <n v="5206"/>
    <n v="0"/>
    <b v="1"/>
    <n v="15"/>
    <n v="1"/>
    <n v="85.844000000000008"/>
    <n v="6"/>
    <n v="0"/>
    <n v="1.467556686243781"/>
    <n v="27.294960431287347"/>
    <n v="27.294960431287347"/>
    <n v="87"/>
    <x v="5"/>
  </r>
  <r>
    <s v="87_GG4SBB"/>
    <b v="1"/>
    <n v="87"/>
    <n v="1974"/>
    <n v="5980"/>
    <n v="0"/>
    <b v="1"/>
    <n v="15"/>
    <n v="1"/>
    <n v="86.855999999999995"/>
    <n v="6"/>
    <n v="0"/>
    <n v="1.467556686243781"/>
    <n v="27.294960431287347"/>
    <n v="27.294960431287347"/>
    <n v="87"/>
    <x v="5"/>
  </r>
  <r>
    <s v="87_GG4NBA"/>
    <b v="1"/>
    <n v="87"/>
    <n v="1936"/>
    <n v="4958"/>
    <n v="160"/>
    <b v="1"/>
    <n v="15"/>
    <n v="1"/>
    <n v="85.183999999999997"/>
    <n v="6"/>
    <n v="0"/>
    <n v="1.467556686243781"/>
    <n v="27.294960431287347"/>
    <n v="27.294960431287347"/>
    <n v="87"/>
    <x v="5"/>
  </r>
  <r>
    <s v="87_GG4NBB"/>
    <b v="1"/>
    <n v="87"/>
    <n v="1853"/>
    <n v="4697"/>
    <n v="0"/>
    <b v="1"/>
    <n v="15"/>
    <n v="0"/>
    <n v="81.532000000000011"/>
    <n v="0"/>
    <n v="0"/>
    <n v="0"/>
    <n v="0"/>
    <n v="0"/>
    <n v="87"/>
    <x v="5"/>
  </r>
  <r>
    <s v="87_GG24SB"/>
    <b v="1"/>
    <n v="87"/>
    <n v="2442"/>
    <n v="5880"/>
    <n v="0"/>
    <b v="1"/>
    <n v="15"/>
    <n v="1"/>
    <n v="107.44800000000002"/>
    <n v="8"/>
    <n v="0"/>
    <n v="1.9567422483250412"/>
    <n v="36.393280575049793"/>
    <n v="36.393280575049793"/>
    <n v="87"/>
    <x v="5"/>
  </r>
  <r>
    <s v="87_GG24SBA"/>
    <b v="1"/>
    <n v="87"/>
    <n v="2431"/>
    <n v="5792"/>
    <n v="0"/>
    <b v="1"/>
    <n v="15"/>
    <n v="1"/>
    <n v="106.964"/>
    <n v="8"/>
    <n v="0"/>
    <n v="1.9567422483250412"/>
    <n v="36.393280575049793"/>
    <n v="36.393280575049793"/>
    <n v="87"/>
    <x v="5"/>
  </r>
  <r>
    <s v="87_GG24XSB"/>
    <b v="1"/>
    <n v="87"/>
    <n v="2379"/>
    <n v="5600"/>
    <n v="0"/>
    <b v="1"/>
    <n v="15"/>
    <n v="1"/>
    <n v="104.676"/>
    <n v="7"/>
    <n v="0"/>
    <n v="1.7121494672844109"/>
    <n v="31.844120503168565"/>
    <n v="31.844120503168565"/>
    <n v="87"/>
    <x v="5"/>
  </r>
  <r>
    <s v="87_GG24SBB"/>
    <b v="1"/>
    <n v="87"/>
    <n v="2382"/>
    <n v="5403"/>
    <n v="0"/>
    <b v="1"/>
    <n v="15"/>
    <n v="1"/>
    <n v="104.80800000000001"/>
    <n v="7"/>
    <n v="0"/>
    <n v="1.7121494672844109"/>
    <n v="31.844120503168565"/>
    <n v="31.844120503168565"/>
    <n v="87"/>
    <x v="5"/>
  </r>
  <r>
    <s v="87_GG24NB"/>
    <b v="1"/>
    <n v="87"/>
    <n v="2438"/>
    <n v="5675"/>
    <n v="500"/>
    <b v="1"/>
    <n v="15"/>
    <n v="1"/>
    <n v="107.27200000000001"/>
    <n v="7"/>
    <n v="0"/>
    <n v="1.7121494672844109"/>
    <n v="31.844120503168565"/>
    <n v="31.844120503168565"/>
    <n v="87"/>
    <x v="5"/>
  </r>
  <r>
    <s v="87_GG24XNB"/>
    <b v="1"/>
    <n v="87"/>
    <n v="2377"/>
    <n v="5543"/>
    <n v="0"/>
    <b v="1"/>
    <n v="15"/>
    <n v="1"/>
    <n v="104.58800000000001"/>
    <n v="7"/>
    <n v="0"/>
    <n v="1.7121494672844109"/>
    <n v="31.844120503168565"/>
    <n v="31.844120503168565"/>
    <n v="87"/>
    <x v="5"/>
  </r>
  <r>
    <s v="87_GG30SB"/>
    <b v="1"/>
    <n v="87"/>
    <n v="2406"/>
    <n v="6096"/>
    <n v="120"/>
    <b v="1"/>
    <n v="15"/>
    <n v="1"/>
    <n v="105.864"/>
    <n v="7"/>
    <n v="0"/>
    <n v="1.7121494672844109"/>
    <n v="31.844120503168565"/>
    <n v="31.844120503168565"/>
    <n v="87"/>
    <x v="5"/>
  </r>
  <r>
    <s v="87_GG30NB"/>
    <b v="1"/>
    <n v="87"/>
    <n v="2422"/>
    <n v="6156"/>
    <n v="80"/>
    <b v="1"/>
    <n v="15"/>
    <n v="0"/>
    <n v="106.568"/>
    <n v="0"/>
    <n v="0"/>
    <n v="0"/>
    <n v="0"/>
    <n v="0"/>
    <n v="87"/>
    <x v="5"/>
  </r>
  <r>
    <s v="87_GG54SBA"/>
    <b v="1"/>
    <n v="87"/>
    <n v="3664"/>
    <n v="7562"/>
    <n v="0"/>
    <b v="1"/>
    <n v="15"/>
    <n v="1"/>
    <n v="161.21600000000001"/>
    <n v="11"/>
    <n v="0"/>
    <n v="2.6905205914469317"/>
    <n v="50.040760790693462"/>
    <n v="50.040760790693462"/>
    <n v="87"/>
    <x v="5"/>
  </r>
  <r>
    <s v="87_GG54SB"/>
    <b v="1"/>
    <n v="87"/>
    <n v="3656"/>
    <n v="7530"/>
    <n v="0"/>
    <b v="1"/>
    <n v="15"/>
    <n v="1"/>
    <n v="160.86400000000003"/>
    <n v="11"/>
    <n v="0"/>
    <n v="2.6905205914469317"/>
    <n v="50.040760790693462"/>
    <n v="50.040760790693462"/>
    <n v="87"/>
    <x v="5"/>
  </r>
  <r>
    <s v="87_GG54SBB"/>
    <b v="1"/>
    <n v="87"/>
    <n v="3604"/>
    <n v="7085"/>
    <n v="0"/>
    <b v="1"/>
    <n v="15"/>
    <n v="1"/>
    <n v="158.57600000000002"/>
    <n v="11"/>
    <n v="0"/>
    <n v="2.6905205914469317"/>
    <n v="50.040760790693462"/>
    <n v="50.040760790693462"/>
    <n v="87"/>
    <x v="5"/>
  </r>
  <r>
    <s v="87_GG54NBA"/>
    <b v="1"/>
    <n v="87"/>
    <n v="3698"/>
    <n v="7441"/>
    <n v="500"/>
    <b v="1"/>
    <n v="15"/>
    <n v="1"/>
    <n v="162.71199999999999"/>
    <n v="11"/>
    <n v="0"/>
    <n v="2.6905205914469317"/>
    <n v="50.040760790693462"/>
    <n v="50.040760790693462"/>
    <n v="87"/>
    <x v="5"/>
  </r>
  <r>
    <s v="87_GG54NBB"/>
    <b v="1"/>
    <n v="87"/>
    <n v="3653"/>
    <n v="7423"/>
    <n v="0"/>
    <b v="1"/>
    <n v="15"/>
    <n v="0"/>
    <n v="160.73200000000003"/>
    <n v="0"/>
    <n v="0"/>
    <n v="0"/>
    <n v="0"/>
    <n v="0"/>
    <n v="87"/>
    <x v="5"/>
  </r>
  <r>
    <s v="70_GG25WB"/>
    <b v="1"/>
    <n v="87"/>
    <n v="635"/>
    <n v="2058"/>
    <n v="240"/>
    <b v="1"/>
    <n v="15"/>
    <n v="1"/>
    <n v="27.94"/>
    <n v="2"/>
    <n v="0"/>
    <n v="0.48918556208126029"/>
    <n v="9.0983201437624484"/>
    <n v="9.0983201437624484"/>
    <n v="70"/>
    <x v="6"/>
  </r>
  <r>
    <s v="70_GG25EB"/>
    <b v="1"/>
    <n v="87"/>
    <n v="635"/>
    <n v="2058"/>
    <n v="0"/>
    <b v="1"/>
    <n v="15"/>
    <n v="0"/>
    <n v="27.94"/>
    <n v="0"/>
    <n v="0"/>
    <n v="0"/>
    <n v="0"/>
    <n v="0"/>
    <n v="70"/>
    <x v="6"/>
  </r>
  <r>
    <s v="70_GG71SB"/>
    <b v="1"/>
    <n v="87"/>
    <n v="2168"/>
    <n v="3436"/>
    <n v="0"/>
    <b v="1"/>
    <n v="15"/>
    <n v="1"/>
    <n v="95.39200000000001"/>
    <n v="7"/>
    <n v="0"/>
    <n v="1.7121494672844109"/>
    <n v="31.844120503168565"/>
    <n v="31.844120503168565"/>
    <n v="70"/>
    <x v="6"/>
  </r>
  <r>
    <s v="70_GG71NB"/>
    <b v="1"/>
    <n v="87"/>
    <n v="2250"/>
    <n v="3619"/>
    <n v="0"/>
    <b v="1"/>
    <n v="15"/>
    <n v="0"/>
    <n v="99.000000000000014"/>
    <n v="0"/>
    <n v="0"/>
    <n v="0"/>
    <n v="0"/>
    <n v="0"/>
    <n v="70"/>
    <x v="6"/>
  </r>
  <r>
    <s v="70_GG228WB"/>
    <b v="1"/>
    <n v="87"/>
    <n v="929"/>
    <n v="2624"/>
    <n v="500"/>
    <b v="1"/>
    <n v="15"/>
    <n v="1"/>
    <n v="40.875999999999998"/>
    <n v="3"/>
    <n v="0"/>
    <n v="0.7337783431218905"/>
    <n v="13.647480215643673"/>
    <n v="13.647480215643673"/>
    <n v="70"/>
    <x v="6"/>
  </r>
  <r>
    <s v="70_GG228EB"/>
    <b v="1"/>
    <n v="87"/>
    <n v="928"/>
    <n v="2606"/>
    <n v="500"/>
    <b v="1"/>
    <n v="15"/>
    <n v="0"/>
    <n v="40.832000000000001"/>
    <n v="0"/>
    <n v="0"/>
    <n v="0"/>
    <n v="0"/>
    <n v="0"/>
    <n v="70"/>
    <x v="6"/>
  </r>
  <r>
    <s v="70_GG257NB"/>
    <b v="1"/>
    <n v="87"/>
    <n v="1221"/>
    <n v="3667"/>
    <n v="240"/>
    <b v="1"/>
    <n v="15"/>
    <n v="1"/>
    <n v="53.724000000000011"/>
    <n v="4"/>
    <n v="0"/>
    <n v="0.97837112416252059"/>
    <n v="18.196640287524897"/>
    <n v="18.196640287524897"/>
    <n v="70"/>
    <x v="6"/>
  </r>
  <r>
    <s v="70_GG257SB"/>
    <b v="1"/>
    <n v="87"/>
    <n v="1223"/>
    <n v="3659"/>
    <n v="160"/>
    <b v="1"/>
    <n v="15"/>
    <n v="0"/>
    <n v="53.812000000000005"/>
    <n v="0"/>
    <n v="0"/>
    <n v="0"/>
    <n v="0"/>
    <n v="0"/>
    <n v="70"/>
    <x v="6"/>
  </r>
  <r>
    <s v="70_GG245NB"/>
    <b v="1"/>
    <n v="87"/>
    <n v="601"/>
    <n v="1459"/>
    <n v="0"/>
    <b v="1"/>
    <n v="15"/>
    <n v="1"/>
    <n v="26.444000000000003"/>
    <n v="2"/>
    <n v="0"/>
    <n v="0.48918556208126029"/>
    <n v="9.0983201437624484"/>
    <n v="9.0983201437624484"/>
    <n v="70"/>
    <x v="6"/>
  </r>
  <r>
    <s v="70_GG245SB"/>
    <b v="1"/>
    <n v="87"/>
    <n v="574"/>
    <n v="1422"/>
    <n v="0"/>
    <b v="1"/>
    <n v="15"/>
    <n v="0"/>
    <n v="25.256000000000004"/>
    <n v="0"/>
    <n v="0"/>
    <n v="0"/>
    <n v="0"/>
    <n v="0"/>
    <n v="70"/>
    <x v="6"/>
  </r>
  <r>
    <s v="87_GG4SBC"/>
    <b v="1"/>
    <n v="87"/>
    <n v="1796"/>
    <n v="4425"/>
    <n v="0"/>
    <b v="1"/>
    <n v="15"/>
    <n v="1"/>
    <n v="79.024000000000015"/>
    <n v="6"/>
    <n v="0"/>
    <n v="1.467556686243781"/>
    <n v="27.294960431287347"/>
    <n v="27.294960431287347"/>
    <n v="87"/>
    <x v="5"/>
  </r>
  <r>
    <s v="87_GG4NBC"/>
    <b v="1"/>
    <n v="87"/>
    <n v="1808"/>
    <n v="4679"/>
    <n v="0"/>
    <b v="1"/>
    <n v="15"/>
    <n v="1"/>
    <n v="79.551999999999992"/>
    <n v="6"/>
    <n v="0"/>
    <n v="1.467556686243781"/>
    <n v="27.294960431287347"/>
    <n v="27.294960431287347"/>
    <n v="87"/>
    <x v="5"/>
  </r>
  <r>
    <s v="87_GG25EB"/>
    <b v="1"/>
    <n v="87"/>
    <n v="424"/>
    <n v="1435"/>
    <n v="0"/>
    <b v="1"/>
    <n v="15"/>
    <n v="1"/>
    <n v="18.656000000000002"/>
    <n v="2"/>
    <n v="0"/>
    <n v="0.48918556208126029"/>
    <n v="9.0983201437624484"/>
    <n v="9.0983201437624484"/>
    <n v="87"/>
    <x v="5"/>
  </r>
  <r>
    <s v="87_GG25WB"/>
    <b v="1"/>
    <n v="87"/>
    <n v="424"/>
    <n v="1435"/>
    <n v="240"/>
    <b v="1"/>
    <n v="15"/>
    <n v="0"/>
    <n v="18.656000000000002"/>
    <n v="0"/>
    <n v="0"/>
    <n v="0"/>
    <n v="0"/>
    <n v="0"/>
    <n v="87"/>
    <x v="5"/>
  </r>
  <r>
    <s v="87_GG38SBA"/>
    <b v="1"/>
    <n v="87"/>
    <n v="2993"/>
    <n v="6692"/>
    <n v="0"/>
    <b v="1"/>
    <n v="15"/>
    <n v="1"/>
    <n v="131.69200000000001"/>
    <n v="9"/>
    <n v="0"/>
    <n v="2.2013350293656715"/>
    <n v="40.942440646931018"/>
    <n v="40.942440646931018"/>
    <n v="87"/>
    <x v="5"/>
  </r>
  <r>
    <s v="87_GG38NBA"/>
    <b v="1"/>
    <n v="87"/>
    <n v="3011"/>
    <n v="6544"/>
    <n v="0"/>
    <b v="1"/>
    <n v="15"/>
    <n v="1"/>
    <n v="132.48400000000001"/>
    <n v="9"/>
    <n v="0"/>
    <n v="2.2013350293656715"/>
    <n v="40.942440646931018"/>
    <n v="40.942440646931018"/>
    <n v="87"/>
    <x v="5"/>
  </r>
  <r>
    <s v="88_GG40EB"/>
    <b v="1"/>
    <n v="88"/>
    <n v="1591"/>
    <n v="3684"/>
    <n v="120"/>
    <b v="1"/>
    <n v="15"/>
    <n v="1"/>
    <n v="70.004000000000005"/>
    <n v="5"/>
    <n v="0"/>
    <n v="1.2229639052031509"/>
    <n v="22.745800359406122"/>
    <n v="22.745800359406122"/>
    <n v="88"/>
    <x v="5"/>
  </r>
  <r>
    <s v="88_GG40WB"/>
    <b v="1"/>
    <n v="88"/>
    <n v="1503"/>
    <n v="2787"/>
    <n v="160"/>
    <b v="1"/>
    <n v="15"/>
    <n v="0"/>
    <n v="66.132000000000005"/>
    <n v="0"/>
    <n v="0"/>
    <n v="0"/>
    <n v="0"/>
    <n v="0"/>
    <n v="88"/>
    <x v="5"/>
  </r>
  <r>
    <s v="88_GG40XWB"/>
    <b v="1"/>
    <n v="88"/>
    <n v="1476"/>
    <n v="2423"/>
    <n v="0"/>
    <b v="1"/>
    <n v="15"/>
    <n v="1"/>
    <n v="64.944000000000003"/>
    <n v="5"/>
    <n v="0"/>
    <n v="1.2229639052031509"/>
    <n v="22.745800359406122"/>
    <n v="22.745800359406122"/>
    <n v="88"/>
    <x v="5"/>
  </r>
  <r>
    <s v="88_GG40XEB"/>
    <b v="1"/>
    <n v="88"/>
    <n v="1567"/>
    <n v="3415"/>
    <n v="0"/>
    <b v="1"/>
    <n v="15"/>
    <n v="0"/>
    <n v="68.948000000000008"/>
    <n v="0"/>
    <n v="0"/>
    <n v="0"/>
    <n v="0"/>
    <n v="0"/>
    <n v="88"/>
    <x v="5"/>
  </r>
  <r>
    <s v="90_LYNSB"/>
    <b v="1"/>
    <n v="90"/>
    <n v="3025"/>
    <n v="3507"/>
    <n v="500"/>
    <b v="1"/>
    <n v="15"/>
    <n v="1"/>
    <n v="133.10000000000002"/>
    <n v="9"/>
    <n v="0"/>
    <n v="2.2013350293656715"/>
    <n v="40.942440646931018"/>
    <n v="40.942440646931018"/>
    <n v="90"/>
    <x v="7"/>
  </r>
  <r>
    <s v="90_LYNNB"/>
    <b v="1"/>
    <n v="90"/>
    <n v="3103"/>
    <n v="3607"/>
    <n v="96"/>
    <b v="1"/>
    <n v="15"/>
    <n v="0"/>
    <n v="136.53200000000001"/>
    <n v="0"/>
    <n v="0"/>
    <n v="0"/>
    <n v="0"/>
    <n v="0"/>
    <n v="90"/>
    <x v="7"/>
  </r>
  <r>
    <s v="90_LYNSBMID"/>
    <b v="1"/>
    <n v="90"/>
    <n v="2865"/>
    <n v="3144"/>
    <n v="0"/>
    <b v="1"/>
    <n v="15"/>
    <n v="1"/>
    <n v="126.06"/>
    <n v="9"/>
    <n v="0"/>
    <n v="2.2013350293656715"/>
    <n v="40.942440646931018"/>
    <n v="40.942440646931018"/>
    <n v="90"/>
    <x v="7"/>
  </r>
  <r>
    <s v="90_LYNNBMID"/>
    <b v="1"/>
    <n v="90"/>
    <n v="2823"/>
    <n v="3026"/>
    <n v="0"/>
    <b v="1"/>
    <n v="15"/>
    <n v="1"/>
    <n v="124.21200000000002"/>
    <n v="9"/>
    <n v="0"/>
    <n v="2.2013350293656715"/>
    <n v="40.942440646931018"/>
    <n v="40.942440646931018"/>
    <n v="90"/>
    <x v="7"/>
  </r>
  <r>
    <s v="91_80SB"/>
    <b v="1"/>
    <n v="91"/>
    <m/>
    <m/>
    <n v="30"/>
    <b v="1"/>
    <n v="15"/>
    <n v="1"/>
    <n v="0"/>
    <n v="0"/>
    <n v="0"/>
    <n v="0"/>
    <n v="0"/>
    <n v="0"/>
    <n v="91"/>
    <x v="8"/>
  </r>
  <r>
    <s v="91_85SB"/>
    <b v="1"/>
    <n v="91"/>
    <m/>
    <m/>
    <n v="60"/>
    <b v="1"/>
    <n v="15"/>
    <n v="1"/>
    <n v="0"/>
    <n v="0"/>
    <n v="0"/>
    <n v="0"/>
    <n v="0"/>
    <n v="0"/>
    <n v="91"/>
    <x v="8"/>
  </r>
  <r>
    <s v="91_85NB"/>
    <b v="1"/>
    <n v="91"/>
    <m/>
    <m/>
    <n v="60"/>
    <b v="1"/>
    <n v="15"/>
    <n v="0"/>
    <n v="0"/>
    <n v="0"/>
    <n v="0"/>
    <n v="0"/>
    <n v="0"/>
    <n v="0"/>
    <n v="91"/>
    <x v="8"/>
  </r>
  <r>
    <s v="91_80NB"/>
    <b v="1"/>
    <n v="91"/>
    <m/>
    <m/>
    <n v="0"/>
    <b v="1"/>
    <n v="15"/>
    <n v="1"/>
    <n v="0"/>
    <n v="0"/>
    <n v="0"/>
    <n v="0"/>
    <n v="0"/>
    <n v="0"/>
    <n v="91"/>
    <x v="8"/>
  </r>
  <r>
    <s v="91_80NB1"/>
    <b v="1"/>
    <n v="91"/>
    <m/>
    <m/>
    <n v="30"/>
    <b v="1"/>
    <n v="15"/>
    <n v="1"/>
    <n v="0"/>
    <n v="0"/>
    <n v="0"/>
    <n v="0"/>
    <n v="0"/>
    <n v="0"/>
    <n v="91"/>
    <x v="8"/>
  </r>
  <r>
    <s v="91_200SB"/>
    <b v="1"/>
    <n v="91"/>
    <n v="3061"/>
    <n v="4302"/>
    <n v="500"/>
    <b v="1"/>
    <n v="15"/>
    <n v="1"/>
    <n v="134.684"/>
    <n v="9"/>
    <n v="0"/>
    <n v="2.2013350293656715"/>
    <n v="40.942440646931018"/>
    <n v="40.942440646931018"/>
    <n v="91"/>
    <x v="8"/>
  </r>
  <r>
    <s v="91_200NB"/>
    <b v="1"/>
    <n v="91"/>
    <n v="3039"/>
    <n v="4246"/>
    <n v="500"/>
    <b v="1"/>
    <n v="15"/>
    <n v="0"/>
    <n v="133.71600000000001"/>
    <n v="0"/>
    <n v="0"/>
    <n v="0"/>
    <n v="0"/>
    <n v="0"/>
    <n v="91"/>
    <x v="8"/>
  </r>
  <r>
    <s v="91_80ASB"/>
    <b v="1"/>
    <n v="91"/>
    <m/>
    <m/>
    <n v="0"/>
    <b v="1"/>
    <n v="15"/>
    <n v="1"/>
    <n v="0"/>
    <n v="0"/>
    <n v="0"/>
    <n v="0"/>
    <n v="0"/>
    <n v="0"/>
    <n v="91"/>
    <x v="8"/>
  </r>
  <r>
    <s v="91_YNB"/>
    <b v="1"/>
    <n v="91"/>
    <n v="2160"/>
    <n v="4275"/>
    <n v="96"/>
    <b v="1"/>
    <n v="15"/>
    <n v="1"/>
    <n v="95.04000000000002"/>
    <n v="6"/>
    <n v="0"/>
    <n v="1.467556686243781"/>
    <n v="27.294960431287347"/>
    <n v="27.294960431287347"/>
    <n v="91"/>
    <x v="8"/>
  </r>
  <r>
    <s v="91_YSB"/>
    <b v="1"/>
    <n v="91"/>
    <n v="2166"/>
    <n v="4360"/>
    <n v="120"/>
    <b v="1"/>
    <n v="15"/>
    <n v="0"/>
    <n v="95.304000000000002"/>
    <n v="0"/>
    <n v="0"/>
    <n v="0"/>
    <n v="0"/>
    <n v="0"/>
    <n v="91"/>
    <x v="8"/>
  </r>
  <r>
    <s v="92_40SB"/>
    <b v="1"/>
    <n v="92"/>
    <m/>
    <m/>
    <n v="0"/>
    <b v="1"/>
    <n v="15"/>
    <n v="1"/>
    <n v="0"/>
    <n v="0"/>
    <n v="0"/>
    <n v="0"/>
    <n v="0"/>
    <n v="0"/>
    <n v="92"/>
    <x v="9"/>
  </r>
  <r>
    <s v="92_40NB"/>
    <b v="1"/>
    <n v="92"/>
    <m/>
    <m/>
    <n v="240"/>
    <b v="1"/>
    <n v="15"/>
    <n v="0"/>
    <n v="0"/>
    <n v="0"/>
    <n v="0"/>
    <n v="0"/>
    <n v="0"/>
    <n v="0"/>
    <n v="92"/>
    <x v="9"/>
  </r>
  <r>
    <s v="92_20EB"/>
    <b v="1"/>
    <n v="92"/>
    <m/>
    <m/>
    <n v="0"/>
    <b v="1"/>
    <n v="15"/>
    <n v="1"/>
    <n v="0"/>
    <n v="0"/>
    <n v="0"/>
    <n v="0"/>
    <n v="0"/>
    <n v="0"/>
    <n v="92"/>
    <x v="9"/>
  </r>
  <r>
    <s v="92_30EB1"/>
    <b v="1"/>
    <n v="92"/>
    <m/>
    <m/>
    <n v="0"/>
    <b v="1"/>
    <n v="15"/>
    <n v="1"/>
    <n v="0"/>
    <n v="0"/>
    <n v="0"/>
    <n v="0"/>
    <n v="0"/>
    <n v="0"/>
    <n v="92"/>
    <x v="9"/>
  </r>
  <r>
    <s v="92_30EB2"/>
    <b v="1"/>
    <n v="92"/>
    <m/>
    <m/>
    <n v="0"/>
    <b v="1"/>
    <n v="15"/>
    <n v="0"/>
    <n v="0"/>
    <n v="0"/>
    <n v="0"/>
    <n v="0"/>
    <n v="0"/>
    <n v="0"/>
    <n v="92"/>
    <x v="9"/>
  </r>
  <r>
    <s v="92_90NB"/>
    <b v="1"/>
    <n v="92"/>
    <m/>
    <m/>
    <n v="0"/>
    <b v="1"/>
    <n v="15"/>
    <n v="1"/>
    <n v="0"/>
    <n v="0"/>
    <n v="0"/>
    <n v="0"/>
    <n v="0"/>
    <n v="0"/>
    <n v="92"/>
    <x v="9"/>
  </r>
  <r>
    <s v="92_90NBA"/>
    <b v="1"/>
    <n v="92"/>
    <m/>
    <m/>
    <n v="240"/>
    <b v="1"/>
    <n v="15"/>
    <n v="1"/>
    <n v="0"/>
    <n v="0"/>
    <n v="0"/>
    <n v="0"/>
    <n v="0"/>
    <n v="0"/>
    <n v="92"/>
    <x v="9"/>
  </r>
  <r>
    <s v="92_90NB1"/>
    <b v="1"/>
    <n v="92"/>
    <m/>
    <m/>
    <n v="0"/>
    <b v="1"/>
    <n v="15"/>
    <n v="0"/>
    <n v="0"/>
    <n v="0"/>
    <n v="0"/>
    <n v="0"/>
    <n v="0"/>
    <n v="0"/>
    <n v="92"/>
    <x v="9"/>
  </r>
  <r>
    <s v="92_90NB1A"/>
    <b v="1"/>
    <n v="92"/>
    <m/>
    <m/>
    <n v="240"/>
    <b v="1"/>
    <n v="15"/>
    <n v="1"/>
    <n v="0"/>
    <n v="0"/>
    <n v="0"/>
    <n v="0"/>
    <n v="0"/>
    <n v="0"/>
    <n v="92"/>
    <x v="9"/>
  </r>
  <r>
    <s v="92_90SB"/>
    <b v="1"/>
    <n v="92"/>
    <m/>
    <m/>
    <n v="0"/>
    <b v="1"/>
    <n v="15"/>
    <n v="1"/>
    <n v="0"/>
    <n v="0"/>
    <n v="0"/>
    <n v="0"/>
    <n v="0"/>
    <n v="0"/>
    <n v="92"/>
    <x v="9"/>
  </r>
  <r>
    <s v="92_90SB1"/>
    <b v="1"/>
    <n v="92"/>
    <m/>
    <m/>
    <n v="0"/>
    <b v="1"/>
    <n v="15"/>
    <n v="1"/>
    <n v="0"/>
    <n v="0"/>
    <n v="0"/>
    <n v="0"/>
    <n v="0"/>
    <n v="0"/>
    <n v="92"/>
    <x v="9"/>
  </r>
  <r>
    <s v="92_30WB1"/>
    <b v="1"/>
    <n v="92"/>
    <m/>
    <m/>
    <n v="0"/>
    <b v="1"/>
    <n v="15"/>
    <n v="1"/>
    <n v="0"/>
    <n v="0"/>
    <n v="0"/>
    <n v="0"/>
    <n v="0"/>
    <n v="0"/>
    <n v="92"/>
    <x v="9"/>
  </r>
  <r>
    <s v="92_30WB2"/>
    <b v="1"/>
    <n v="92"/>
    <m/>
    <m/>
    <n v="0"/>
    <b v="1"/>
    <n v="15"/>
    <n v="0"/>
    <n v="0"/>
    <n v="0"/>
    <n v="0"/>
    <n v="0"/>
    <n v="0"/>
    <n v="0"/>
    <n v="92"/>
    <x v="9"/>
  </r>
  <r>
    <s v="92_20WB"/>
    <b v="1"/>
    <n v="92"/>
    <m/>
    <m/>
    <n v="0"/>
    <b v="1"/>
    <n v="15"/>
    <n v="1"/>
    <n v="0"/>
    <n v="0"/>
    <n v="0"/>
    <n v="0"/>
    <n v="0"/>
    <n v="0"/>
    <n v="92"/>
    <x v="9"/>
  </r>
  <r>
    <s v="92_40SB1"/>
    <b v="1"/>
    <n v="92"/>
    <m/>
    <m/>
    <n v="0"/>
    <b v="1"/>
    <n v="15"/>
    <n v="1"/>
    <n v="0"/>
    <n v="0"/>
    <n v="0"/>
    <n v="0"/>
    <n v="0"/>
    <n v="0"/>
    <n v="92"/>
    <x v="9"/>
  </r>
  <r>
    <s v="92_40NB1"/>
    <b v="1"/>
    <n v="92"/>
    <m/>
    <m/>
    <n v="0"/>
    <b v="1"/>
    <n v="15"/>
    <n v="1"/>
    <n v="0"/>
    <n v="0"/>
    <n v="0"/>
    <n v="0"/>
    <n v="0"/>
    <n v="0"/>
    <n v="92"/>
    <x v="9"/>
  </r>
  <r>
    <s v="93_29SB"/>
    <b v="1"/>
    <n v="93"/>
    <n v="3638"/>
    <n v="4906"/>
    <n v="0"/>
    <b v="1"/>
    <n v="15"/>
    <n v="1"/>
    <n v="160.07200000000003"/>
    <n v="11"/>
    <n v="0"/>
    <n v="2.6905205914469317"/>
    <n v="50.040760790693462"/>
    <n v="50.040760790693462"/>
    <n v="93"/>
    <x v="10"/>
  </r>
  <r>
    <s v="93_29NB"/>
    <b v="1"/>
    <n v="93"/>
    <n v="3516"/>
    <n v="4703"/>
    <n v="0"/>
    <b v="1"/>
    <n v="15"/>
    <n v="0"/>
    <n v="154.70400000000001"/>
    <n v="0"/>
    <n v="0"/>
    <n v="0"/>
    <n v="0"/>
    <n v="0"/>
    <n v="93"/>
    <x v="10"/>
  </r>
  <r>
    <s v="94_37EB"/>
    <b v="1"/>
    <n v="94"/>
    <n v="2481"/>
    <n v="2978"/>
    <n v="60"/>
    <b v="1"/>
    <n v="15"/>
    <n v="1"/>
    <n v="109.164"/>
    <n v="6"/>
    <n v="0"/>
    <n v="1.467556686243781"/>
    <n v="27.294960431287347"/>
    <n v="27.294960431287347"/>
    <n v="94"/>
    <x v="11"/>
  </r>
  <r>
    <s v="94_37WB"/>
    <b v="1"/>
    <n v="94"/>
    <n v="2518"/>
    <n v="3077"/>
    <n v="60"/>
    <b v="1"/>
    <n v="15"/>
    <n v="0"/>
    <n v="110.792"/>
    <n v="0"/>
    <n v="0"/>
    <n v="0"/>
    <n v="0"/>
    <n v="0"/>
    <n v="94"/>
    <x v="11"/>
  </r>
  <r>
    <s v="95_21SB"/>
    <b v="1"/>
    <n v="95"/>
    <n v="1977"/>
    <n v="2654"/>
    <n v="0"/>
    <b v="1"/>
    <n v="15"/>
    <n v="1"/>
    <n v="86.988"/>
    <n v="6"/>
    <n v="0"/>
    <n v="1.467556686243781"/>
    <n v="27.294960431287347"/>
    <n v="27.294960431287347"/>
    <n v="95"/>
    <x v="10"/>
  </r>
  <r>
    <s v="95_21NB"/>
    <b v="1"/>
    <n v="95"/>
    <n v="2048"/>
    <n v="2740"/>
    <n v="500"/>
    <b v="1"/>
    <n v="15"/>
    <n v="0"/>
    <n v="90.112000000000009"/>
    <n v="0"/>
    <n v="0"/>
    <n v="0"/>
    <n v="0"/>
    <n v="0"/>
    <n v="95"/>
    <x v="10"/>
  </r>
  <r>
    <s v="135_SMART_SB"/>
    <b v="1"/>
    <n v="135"/>
    <n v="4797"/>
    <n v="7900"/>
    <n v="0"/>
    <b v="1"/>
    <n v="15"/>
    <n v="1"/>
    <n v="211.06800000000001"/>
    <n v="15"/>
    <n v="0"/>
    <n v="3.668891715609452"/>
    <n v="68.237401078218355"/>
    <n v="68.237401078218355"/>
    <n v="135"/>
    <x v="12"/>
  </r>
  <r>
    <s v="135_SMART_NB"/>
    <b v="1"/>
    <n v="135"/>
    <n v="4797"/>
    <n v="7900"/>
    <n v="120"/>
    <b v="1"/>
    <n v="15"/>
    <n v="0"/>
    <n v="211.06800000000001"/>
    <n v="0"/>
    <n v="0"/>
    <n v="0"/>
    <n v="0"/>
    <n v="0"/>
    <n v="135"/>
    <x v="12"/>
  </r>
  <r>
    <s v="136_VALLLINK"/>
    <b v="0"/>
    <n v="136"/>
    <n v="2240"/>
    <n v="4000"/>
    <n v="20"/>
    <b v="1"/>
    <n v="15"/>
    <n v="1"/>
    <n v="49.28"/>
    <n v="1"/>
    <n v="0"/>
    <n v="0.24459278104063015"/>
    <n v="4.5491600718812242"/>
    <n v="4.5491600718812242"/>
    <n v="136"/>
    <x v="13"/>
  </r>
  <r>
    <s v="120_GREEN"/>
    <b v="0"/>
    <n v="120"/>
    <n v="11948"/>
    <n v="18672"/>
    <n v="0"/>
    <b v="1"/>
    <n v="15"/>
    <n v="1"/>
    <n v="262.85600000000005"/>
    <n v="18"/>
    <n v="0"/>
    <n v="4.402670058731343"/>
    <n v="81.884881293862037"/>
    <n v="81.884881293862037"/>
    <n v="120"/>
    <x v="14"/>
  </r>
  <r>
    <s v="130_500SB"/>
    <b v="1"/>
    <n v="130"/>
    <n v="4997"/>
    <n v="7838"/>
    <n v="160"/>
    <b v="1"/>
    <n v="45"/>
    <n v="1"/>
    <n v="219.86800000000002"/>
    <n v="4"/>
    <n v="0"/>
    <n v="0.97837112416252059"/>
    <n v="18.196640287524897"/>
    <n v="18.196640287524897"/>
    <n v="130"/>
    <x v="15"/>
  </r>
  <r>
    <s v="130_600SB"/>
    <b v="1"/>
    <n v="130"/>
    <n v="4837"/>
    <n v="7313"/>
    <n v="53"/>
    <b v="1"/>
    <n v="20"/>
    <n v="1"/>
    <n v="212.828"/>
    <n v="7"/>
    <n v="0"/>
    <n v="1.7121494672844109"/>
    <n v="31.844120503168565"/>
    <n v="31.844120503168565"/>
    <n v="130"/>
    <x v="15"/>
  </r>
  <r>
    <s v="130_500NB"/>
    <b v="1"/>
    <n v="130"/>
    <n v="4997"/>
    <n v="8063"/>
    <n v="240"/>
    <b v="1"/>
    <n v="45"/>
    <n v="1"/>
    <n v="219.86800000000002"/>
    <n v="4"/>
    <n v="0"/>
    <n v="0.97837112416252059"/>
    <n v="18.196640287524897"/>
    <n v="18.196640287524897"/>
    <n v="130"/>
    <x v="15"/>
  </r>
  <r>
    <s v="130_600NB"/>
    <b v="1"/>
    <n v="130"/>
    <n v="4837"/>
    <n v="7538"/>
    <n v="48"/>
    <b v="1"/>
    <n v="20"/>
    <n v="1"/>
    <n v="212.828"/>
    <n v="7"/>
    <n v="0"/>
    <n v="1.7121494672844109"/>
    <n v="31.844120503168565"/>
    <n v="31.844120503168565"/>
    <n v="130"/>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30_12AC"/>
    <b v="0"/>
    <n v="30"/>
    <n v="1056"/>
    <n v="4468"/>
    <n v="30"/>
    <b v="1"/>
    <n v="10"/>
    <n v="1"/>
    <n v="23.232000000000003"/>
    <n v="2"/>
    <n v="0"/>
    <n v="0.48918556208126029"/>
    <n v="9.0983201437624484"/>
    <n v="9.0983201437624484"/>
    <n v="30"/>
    <x v="0"/>
  </r>
  <r>
    <s v="30_72M"/>
    <b v="0"/>
    <n v="30"/>
    <n v="1462"/>
    <n v="4813"/>
    <n v="30"/>
    <b v="1"/>
    <n v="10"/>
    <n v="1"/>
    <n v="32.164000000000001"/>
    <n v="3"/>
    <n v="0"/>
    <n v="0.7337783431218905"/>
    <n v="13.647480215643673"/>
    <n v="13.647480215643673"/>
    <n v="30"/>
    <x v="0"/>
  </r>
  <r>
    <s v="30_88NBAC"/>
    <b v="1"/>
    <n v="30"/>
    <n v="652"/>
    <n v="2465"/>
    <n v="48"/>
    <b v="1"/>
    <n v="10"/>
    <n v="1"/>
    <n v="28.687999999999999"/>
    <n v="3"/>
    <n v="0"/>
    <n v="0.7337783431218905"/>
    <n v="13.647480215643673"/>
    <n v="13.647480215643673"/>
    <n v="30"/>
    <x v="0"/>
  </r>
  <r>
    <s v="30_88SBAC"/>
    <b v="1"/>
    <n v="30"/>
    <n v="675"/>
    <n v="2601"/>
    <n v="48"/>
    <b v="1"/>
    <n v="10"/>
    <n v="1"/>
    <n v="29.700000000000003"/>
    <n v="3"/>
    <n v="0"/>
    <n v="0.7337783431218905"/>
    <n v="13.647480215643673"/>
    <n v="13.647480215643673"/>
    <n v="30"/>
    <x v="0"/>
  </r>
  <r>
    <s v="30_18EBAC"/>
    <b v="1"/>
    <n v="30"/>
    <n v="901"/>
    <n v="3713"/>
    <n v="30"/>
    <b v="1"/>
    <n v="10"/>
    <n v="1"/>
    <n v="39.644000000000005"/>
    <n v="3"/>
    <n v="0"/>
    <n v="0.7337783431218905"/>
    <n v="13.647480215643673"/>
    <n v="13.647480215643673"/>
    <n v="30"/>
    <x v="0"/>
  </r>
  <r>
    <s v="30_18WBAC"/>
    <b v="1"/>
    <n v="30"/>
    <n v="893"/>
    <n v="3702"/>
    <n v="30"/>
    <b v="1"/>
    <n v="10"/>
    <n v="1"/>
    <n v="39.292000000000002"/>
    <n v="3"/>
    <n v="0"/>
    <n v="0.7337783431218905"/>
    <n v="13.647480215643673"/>
    <n v="13.647480215643673"/>
    <n v="30"/>
    <x v="0"/>
  </r>
  <r>
    <s v="30_72AC"/>
    <b v="0"/>
    <n v="30"/>
    <n v="1526"/>
    <n v="4864"/>
    <n v="30"/>
    <b v="1"/>
    <n v="10"/>
    <n v="1"/>
    <n v="33.572000000000003"/>
    <n v="3"/>
    <n v="0"/>
    <n v="0.7337783431218905"/>
    <n v="13.647480215643673"/>
    <n v="13.647480215643673"/>
    <n v="30"/>
    <x v="0"/>
  </r>
  <r>
    <s v="30_51ANB"/>
    <b v="1"/>
    <n v="30"/>
    <n v="872"/>
    <n v="3230"/>
    <n v="20"/>
    <b v="1"/>
    <n v="10"/>
    <n v="1"/>
    <n v="38.368000000000009"/>
    <n v="2"/>
    <n v="0"/>
    <n v="0.48918556208126029"/>
    <n v="9.0983201437624484"/>
    <n v="9.0983201437624484"/>
    <n v="30"/>
    <x v="0"/>
  </r>
  <r>
    <s v="30_51ASB"/>
    <b v="1"/>
    <n v="30"/>
    <n v="864"/>
    <n v="3126"/>
    <n v="20"/>
    <b v="1"/>
    <n v="10"/>
    <n v="0"/>
    <n v="38.016000000000005"/>
    <n v="0"/>
    <n v="0"/>
    <n v="0"/>
    <n v="0"/>
    <n v="0"/>
    <n v="30"/>
    <x v="0"/>
  </r>
  <r>
    <s v="30_1TACNB"/>
    <b v="1"/>
    <n v="30"/>
    <n v="1476"/>
    <n v="4589"/>
    <n v="10"/>
    <b v="1"/>
    <n v="10"/>
    <n v="1"/>
    <n v="64.944000000000003"/>
    <n v="0"/>
    <n v="0"/>
    <n v="0"/>
    <n v="0"/>
    <n v="0"/>
    <n v="30"/>
    <x v="0"/>
  </r>
  <r>
    <s v="30_1TACSB"/>
    <b v="1"/>
    <n v="30"/>
    <n v="1473"/>
    <n v="4647"/>
    <n v="10"/>
    <b v="1"/>
    <n v="10"/>
    <n v="0"/>
    <n v="64.812000000000012"/>
    <n v="0"/>
    <n v="0"/>
    <n v="0"/>
    <n v="0"/>
    <n v="0"/>
    <n v="30"/>
    <x v="0"/>
  </r>
  <r>
    <s v="30_6ACNB"/>
    <b v="1"/>
    <n v="30"/>
    <n v="571"/>
    <n v="2308"/>
    <n v="20"/>
    <b v="1"/>
    <n v="10"/>
    <n v="1"/>
    <n v="25.124000000000002"/>
    <n v="2"/>
    <n v="0"/>
    <n v="0.48918556208126029"/>
    <n v="9.0983201437624484"/>
    <n v="9.0983201437624484"/>
    <n v="30"/>
    <x v="0"/>
  </r>
  <r>
    <s v="30_6ACSB"/>
    <b v="1"/>
    <n v="30"/>
    <n v="618"/>
    <n v="2618"/>
    <n v="20"/>
    <b v="1"/>
    <n v="10"/>
    <n v="0"/>
    <n v="27.192"/>
    <n v="0"/>
    <n v="0"/>
    <n v="0"/>
    <n v="0"/>
    <n v="0"/>
    <n v="30"/>
    <x v="0"/>
  </r>
  <r>
    <s v="30_14ACOUT"/>
    <b v="1"/>
    <n v="30"/>
    <n v="1108"/>
    <n v="4764"/>
    <n v="30"/>
    <b v="1"/>
    <n v="10"/>
    <n v="1"/>
    <n v="48.752000000000002"/>
    <n v="4"/>
    <n v="0"/>
    <n v="0.97837112416252059"/>
    <n v="18.196640287524897"/>
    <n v="18.196640287524897"/>
    <n v="30"/>
    <x v="0"/>
  </r>
  <r>
    <s v="30_14ACIN"/>
    <b v="1"/>
    <n v="30"/>
    <n v="1103"/>
    <n v="4733"/>
    <n v="30"/>
    <b v="1"/>
    <n v="10"/>
    <n v="1"/>
    <n v="48.532000000000004"/>
    <n v="4"/>
    <n v="0"/>
    <n v="0.97837112416252059"/>
    <n v="18.196640287524897"/>
    <n v="18.196640287524897"/>
    <n v="30"/>
    <x v="0"/>
  </r>
  <r>
    <s v="30_20ACNB"/>
    <b v="1"/>
    <n v="30"/>
    <n v="861"/>
    <n v="2880"/>
    <n v="50"/>
    <b v="1"/>
    <n v="10"/>
    <n v="1"/>
    <n v="37.884"/>
    <n v="4"/>
    <n v="0"/>
    <n v="0.97837112416252059"/>
    <n v="18.196640287524897"/>
    <n v="18.196640287524897"/>
    <n v="30"/>
    <x v="0"/>
  </r>
  <r>
    <s v="30_20ACSB"/>
    <b v="1"/>
    <n v="30"/>
    <n v="856"/>
    <n v="2839"/>
    <n v="50"/>
    <b v="1"/>
    <n v="10"/>
    <n v="0"/>
    <n v="37.664000000000009"/>
    <n v="0"/>
    <n v="0"/>
    <n v="0"/>
    <n v="0"/>
    <n v="0"/>
    <n v="30"/>
    <x v="0"/>
  </r>
  <r>
    <s v="30_62ACNB"/>
    <b v="1"/>
    <n v="30"/>
    <n v="742"/>
    <n v="3189"/>
    <n v="30"/>
    <b v="1"/>
    <n v="10"/>
    <n v="1"/>
    <n v="32.648000000000003"/>
    <n v="3"/>
    <n v="0"/>
    <n v="0.7337783431218905"/>
    <n v="13.647480215643673"/>
    <n v="13.647480215643673"/>
    <n v="30"/>
    <x v="0"/>
  </r>
  <r>
    <s v="30_62ACSB"/>
    <b v="1"/>
    <n v="30"/>
    <n v="758"/>
    <n v="3252"/>
    <n v="30"/>
    <b v="1"/>
    <n v="10"/>
    <n v="0"/>
    <n v="33.352000000000004"/>
    <n v="0"/>
    <n v="0"/>
    <n v="0"/>
    <n v="0"/>
    <n v="0"/>
    <n v="30"/>
    <x v="0"/>
  </r>
  <r>
    <s v="28_522VTA"/>
    <b v="0"/>
    <n v="28"/>
    <n v="2300"/>
    <n v="8117"/>
    <n v="48"/>
    <b v="1"/>
    <n v="10"/>
    <n v="1"/>
    <n v="50.6"/>
    <n v="5"/>
    <n v="0"/>
    <n v="1.2229639052031509"/>
    <n v="22.745800359406122"/>
    <n v="22.745800359406122"/>
    <n v="28"/>
    <x v="1"/>
  </r>
  <r>
    <s v="28_23VTA"/>
    <b v="0"/>
    <n v="28"/>
    <n v="1290"/>
    <n v="4853"/>
    <n v="45"/>
    <b v="1"/>
    <n v="10"/>
    <n v="1"/>
    <n v="28.380000000000003"/>
    <n v="3"/>
    <n v="0"/>
    <n v="0.7337783431218905"/>
    <n v="13.647480215643673"/>
    <n v="13.647480215643673"/>
    <n v="28"/>
    <x v="1"/>
  </r>
  <r>
    <s v="28_66VTASB"/>
    <b v="1"/>
    <n v="28"/>
    <n v="2078"/>
    <n v="7635"/>
    <n v="65"/>
    <b v="1"/>
    <n v="10"/>
    <n v="1"/>
    <n v="91.432000000000016"/>
    <n v="8"/>
    <n v="0"/>
    <n v="1.9567422483250412"/>
    <n v="36.393280575049793"/>
    <n v="36.393280575049793"/>
    <n v="28"/>
    <x v="1"/>
  </r>
  <r>
    <s v="28_22VTA"/>
    <b v="0"/>
    <n v="28"/>
    <n v="2646"/>
    <n v="8640"/>
    <n v="30"/>
    <b v="1"/>
    <n v="10"/>
    <n v="1"/>
    <n v="58.212000000000003"/>
    <n v="4"/>
    <n v="0"/>
    <n v="0.97837112416252059"/>
    <n v="18.196640287524897"/>
    <n v="18.196640287524897"/>
    <n v="28"/>
    <x v="1"/>
  </r>
  <r>
    <s v="28_68VTASB"/>
    <b v="1"/>
    <n v="28"/>
    <n v="3207"/>
    <n v="10259"/>
    <n v="48"/>
    <b v="1"/>
    <n v="10"/>
    <n v="1"/>
    <n v="141.108"/>
    <n v="12"/>
    <n v="0"/>
    <n v="2.935113372487562"/>
    <n v="54.589920862574694"/>
    <n v="54.589920862574694"/>
    <n v="28"/>
    <x v="1"/>
  </r>
  <r>
    <s v="28_68VTANB"/>
    <b v="1"/>
    <n v="28"/>
    <n v="3207"/>
    <n v="10259"/>
    <n v="68.5"/>
    <b v="1"/>
    <n v="10"/>
    <n v="0"/>
    <n v="141.108"/>
    <n v="0"/>
    <n v="0"/>
    <n v="0"/>
    <n v="0"/>
    <n v="0"/>
    <n v="28"/>
    <x v="1"/>
  </r>
  <r>
    <s v="28_72VTANB"/>
    <b v="1"/>
    <n v="28"/>
    <n v="1012"/>
    <n v="3785"/>
    <n v="80"/>
    <b v="1"/>
    <n v="10"/>
    <n v="1"/>
    <n v="44.527999999999999"/>
    <n v="4"/>
    <n v="0"/>
    <n v="0.97837112416252059"/>
    <n v="18.196640287524897"/>
    <n v="18.196640287524897"/>
    <n v="28"/>
    <x v="1"/>
  </r>
  <r>
    <s v="28_72VTASB"/>
    <b v="1"/>
    <n v="28"/>
    <n v="1009"/>
    <n v="3794"/>
    <n v="60"/>
    <b v="1"/>
    <n v="10"/>
    <n v="0"/>
    <n v="44.396000000000001"/>
    <n v="0"/>
    <n v="0"/>
    <n v="0"/>
    <n v="0"/>
    <n v="0"/>
    <n v="28"/>
    <x v="1"/>
  </r>
  <r>
    <s v="28_73VTANB"/>
    <b v="1"/>
    <n v="28"/>
    <n v="829"/>
    <n v="3192"/>
    <n v="70"/>
    <b v="1"/>
    <n v="10"/>
    <n v="1"/>
    <n v="36.475999999999999"/>
    <n v="4"/>
    <n v="0"/>
    <n v="0.97837112416252059"/>
    <n v="18.196640287524897"/>
    <n v="18.196640287524897"/>
    <n v="28"/>
    <x v="1"/>
  </r>
  <r>
    <s v="28_73VTASB"/>
    <b v="1"/>
    <n v="28"/>
    <n v="830"/>
    <n v="3301"/>
    <n v="60"/>
    <b v="1"/>
    <n v="10"/>
    <n v="0"/>
    <n v="36.520000000000003"/>
    <n v="0"/>
    <n v="0"/>
    <n v="0"/>
    <n v="0"/>
    <n v="0"/>
    <n v="28"/>
    <x v="1"/>
  </r>
  <r>
    <s v="15_201VTA"/>
    <b v="1"/>
    <n v="15"/>
    <n v="284"/>
    <n v="1330"/>
    <n v="96"/>
    <b v="1"/>
    <n v="10"/>
    <n v="1"/>
    <n v="12.496"/>
    <n v="2"/>
    <n v="0"/>
    <n v="0.48918556208126029"/>
    <n v="9.0983201437624484"/>
    <n v="9.0983201437624484"/>
    <n v="15"/>
    <x v="2"/>
  </r>
  <r>
    <s v="30_33EB"/>
    <b v="1"/>
    <n v="30"/>
    <n v="745"/>
    <n v="2933"/>
    <n v="20"/>
    <b v="1"/>
    <n v="10"/>
    <n v="1"/>
    <n v="32.78"/>
    <n v="2"/>
    <n v="0"/>
    <n v="0.48918556208126029"/>
    <n v="9.0983201437624484"/>
    <n v="9.0983201437624484"/>
    <n v="30"/>
    <x v="0"/>
  </r>
  <r>
    <s v="30_33WB"/>
    <b v="1"/>
    <n v="30"/>
    <n v="749"/>
    <n v="2963"/>
    <n v="20"/>
    <b v="1"/>
    <n v="10"/>
    <n v="0"/>
    <n v="32.956000000000003"/>
    <n v="0"/>
    <n v="0"/>
    <n v="0"/>
    <n v="0"/>
    <n v="0"/>
    <n v="30"/>
    <x v="0"/>
  </r>
  <r>
    <s v="30_96ACEB"/>
    <b v="1"/>
    <n v="30"/>
    <n v="856"/>
    <n v="3335"/>
    <n v="30"/>
    <b v="1"/>
    <n v="10"/>
    <n v="1"/>
    <n v="37.664000000000009"/>
    <n v="3"/>
    <n v="0"/>
    <n v="0.7337783431218905"/>
    <n v="13.647480215643673"/>
    <n v="13.647480215643673"/>
    <n v="30"/>
    <x v="0"/>
  </r>
  <r>
    <s v="30_96ACWB"/>
    <b v="1"/>
    <n v="30"/>
    <n v="840"/>
    <n v="3239"/>
    <n v="30"/>
    <b v="1"/>
    <n v="10"/>
    <n v="0"/>
    <n v="36.960000000000008"/>
    <n v="0"/>
    <n v="0"/>
    <n v="0"/>
    <n v="0"/>
    <n v="0"/>
    <n v="30"/>
    <x v="0"/>
  </r>
  <r>
    <s v="30_29ACEB"/>
    <b v="1"/>
    <n v="30"/>
    <n v="787"/>
    <n v="3196"/>
    <n v="30"/>
    <b v="1"/>
    <n v="10"/>
    <n v="1"/>
    <n v="34.628"/>
    <n v="3"/>
    <n v="0"/>
    <n v="0.7337783431218905"/>
    <n v="13.647480215643673"/>
    <n v="13.647480215643673"/>
    <n v="30"/>
    <x v="0"/>
  </r>
  <r>
    <s v="30_29ACWB"/>
    <b v="1"/>
    <n v="30"/>
    <n v="768"/>
    <n v="3084"/>
    <n v="30"/>
    <b v="1"/>
    <n v="10"/>
    <n v="0"/>
    <n v="33.792000000000002"/>
    <n v="0"/>
    <n v="0"/>
    <n v="0"/>
    <n v="0"/>
    <n v="0"/>
    <n v="30"/>
    <x v="0"/>
  </r>
  <r>
    <s v="30_APBRTNB"/>
    <b v="1"/>
    <n v="30"/>
    <n v="355"/>
    <n v="1129"/>
    <n v="30"/>
    <b v="1"/>
    <n v="10"/>
    <n v="1"/>
    <n v="15.620000000000001"/>
    <n v="2"/>
    <n v="0"/>
    <n v="0.48918556208126029"/>
    <n v="9.0983201437624484"/>
    <n v="9.0983201437624484"/>
    <n v="30"/>
    <x v="0"/>
  </r>
  <r>
    <s v="30_APBRTSB"/>
    <b v="1"/>
    <n v="30"/>
    <n v="347"/>
    <n v="1036"/>
    <n v="30"/>
    <b v="1"/>
    <n v="10"/>
    <n v="0"/>
    <n v="15.268000000000004"/>
    <n v="0"/>
    <n v="0"/>
    <n v="0"/>
    <n v="0"/>
    <n v="0"/>
    <n v="30"/>
    <x v="0"/>
  </r>
  <r>
    <s v="28_500VTASB"/>
    <b v="1"/>
    <n v="28"/>
    <n v="123"/>
    <n v="518"/>
    <n v="96"/>
    <b v="1"/>
    <n v="10"/>
    <n v="1"/>
    <n v="5.4119999999999999"/>
    <n v="1"/>
    <n v="0"/>
    <n v="0.24459278104063015"/>
    <n v="4.5491600718812242"/>
    <n v="4.5491600718812242"/>
    <n v="28"/>
    <x v="1"/>
  </r>
  <r>
    <s v="28_500VTANB"/>
    <b v="1"/>
    <n v="28"/>
    <n v="123"/>
    <n v="518"/>
    <n v="96"/>
    <b v="1"/>
    <n v="10"/>
    <n v="0"/>
    <n v="5.4119999999999999"/>
    <n v="0"/>
    <n v="0"/>
    <n v="0"/>
    <n v="0"/>
    <n v="0"/>
    <n v="28"/>
    <x v="1"/>
  </r>
  <r>
    <s v="28_523VTA"/>
    <b v="0"/>
    <n v="28"/>
    <n v="2075"/>
    <n v="7916"/>
    <n v="48"/>
    <b v="1"/>
    <n v="10"/>
    <n v="1"/>
    <n v="45.650000000000006"/>
    <n v="4"/>
    <n v="0"/>
    <n v="0.97837112416252059"/>
    <n v="18.196640287524897"/>
    <n v="18.196640287524897"/>
    <n v="28"/>
    <x v="1"/>
  </r>
  <r>
    <s v="28_64ASBVTA"/>
    <b v="1"/>
    <n v="28"/>
    <n v="1378"/>
    <n v="4399"/>
    <n v="80"/>
    <b v="1"/>
    <n v="10"/>
    <n v="1"/>
    <n v="60.632000000000012"/>
    <n v="6"/>
    <n v="0"/>
    <n v="1.467556686243781"/>
    <n v="27.294960431287347"/>
    <n v="27.294960431287347"/>
    <n v="28"/>
    <x v="1"/>
  </r>
  <r>
    <s v="28_64ANBVTA"/>
    <b v="1"/>
    <n v="28"/>
    <n v="1370"/>
    <n v="4373"/>
    <n v="80"/>
    <b v="1"/>
    <n v="10"/>
    <n v="1"/>
    <n v="60.279999999999994"/>
    <n v="6"/>
    <n v="0"/>
    <n v="1.467556686243781"/>
    <n v="27.294960431287347"/>
    <n v="27.294960431287347"/>
    <n v="28"/>
    <x v="1"/>
  </r>
  <r>
    <s v="28_64BSBVTA"/>
    <b v="1"/>
    <n v="28"/>
    <n v="1654"/>
    <n v="5930"/>
    <n v="0"/>
    <b v="1"/>
    <n v="10"/>
    <n v="1"/>
    <n v="72.775999999999996"/>
    <n v="8"/>
    <n v="0"/>
    <n v="1.9567422483250412"/>
    <n v="36.393280575049793"/>
    <n v="36.393280575049793"/>
    <n v="28"/>
    <x v="1"/>
  </r>
  <r>
    <s v="28_64BNBVTA"/>
    <b v="1"/>
    <n v="28"/>
    <n v="1646"/>
    <n v="5904"/>
    <n v="0"/>
    <b v="1"/>
    <n v="10"/>
    <n v="1"/>
    <n v="72.424000000000007"/>
    <n v="8"/>
    <n v="0"/>
    <n v="1.9567422483250412"/>
    <n v="36.393280575049793"/>
    <n v="36.393280575049793"/>
    <n v="28"/>
    <x v="1"/>
  </r>
  <r>
    <s v="28_66VTANB"/>
    <b v="1"/>
    <n v="28"/>
    <n v="2077"/>
    <n v="7603"/>
    <n v="65"/>
    <b v="1"/>
    <n v="10"/>
    <n v="1"/>
    <n v="91.388000000000005"/>
    <n v="8"/>
    <n v="0"/>
    <n v="1.9567422483250412"/>
    <n v="36.393280575049793"/>
    <n v="36.393280575049793"/>
    <n v="28"/>
    <x v="1"/>
  </r>
  <r>
    <s v="111_BLUE"/>
    <b v="0"/>
    <n v="111"/>
    <n v="1660"/>
    <n v="5066"/>
    <n v="30"/>
    <b v="1"/>
    <n v="10"/>
    <n v="1"/>
    <n v="36.520000000000003"/>
    <n v="3"/>
    <n v="0"/>
    <n v="0.7337783431218905"/>
    <n v="13.647480215643673"/>
    <n v="13.647480215643673"/>
    <n v="111"/>
    <x v="3"/>
  </r>
  <r>
    <s v="111_GREEN"/>
    <b v="0"/>
    <n v="111"/>
    <n v="1430"/>
    <n v="4857"/>
    <n v="30"/>
    <b v="1"/>
    <n v="10"/>
    <n v="1"/>
    <n v="31.460000000000004"/>
    <n v="3"/>
    <n v="0"/>
    <n v="0.7337783431218905"/>
    <n v="13.647480215643673"/>
    <n v="13.647480215643673"/>
    <n v="111"/>
    <x v="3"/>
  </r>
  <r>
    <s v="111_ORANGE"/>
    <b v="0"/>
    <n v="111"/>
    <n v="2061"/>
    <n v="5815"/>
    <n v="30"/>
    <b v="1"/>
    <n v="10"/>
    <n v="1"/>
    <n v="45.342000000000006"/>
    <n v="4"/>
    <n v="0"/>
    <n v="0.97837112416252059"/>
    <n v="18.196640287524897"/>
    <n v="18.196640287524897"/>
    <n v="1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5F0C3D-950A-45AE-9F83-4BCB07C01FF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8:AA3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8">
        <item x="7"/>
        <item x="1"/>
        <item x="10"/>
        <item x="8"/>
        <item x="11"/>
        <item x="15"/>
        <item x="0"/>
        <item x="12"/>
        <item x="6"/>
        <item x="5"/>
        <item x="9"/>
        <item x="2"/>
        <item x="4"/>
        <item x="14"/>
        <item x="13"/>
        <item x="3"/>
        <item x="16"/>
        <item t="default"/>
      </items>
      <autoSortScope>
        <pivotArea dataOnly="0" outline="0" fieldPosition="0">
          <references count="1">
            <reference field="4294967294" count="1" selected="0">
              <x v="0"/>
            </reference>
          </references>
        </pivotArea>
      </autoSortScope>
    </pivotField>
  </pivotFields>
  <rowFields count="1">
    <field x="20"/>
  </rowFields>
  <rowItems count="18">
    <i>
      <x v="9"/>
    </i>
    <i>
      <x v="15"/>
    </i>
    <i>
      <x v="1"/>
    </i>
    <i>
      <x v="12"/>
    </i>
    <i>
      <x v="6"/>
    </i>
    <i>
      <x/>
    </i>
    <i>
      <x v="8"/>
    </i>
    <i>
      <x v="14"/>
    </i>
    <i>
      <x v="2"/>
    </i>
    <i>
      <x v="3"/>
    </i>
    <i>
      <x v="5"/>
    </i>
    <i>
      <x v="11"/>
    </i>
    <i>
      <x v="4"/>
    </i>
    <i>
      <x v="16"/>
    </i>
    <i>
      <x v="7"/>
    </i>
    <i>
      <x v="13"/>
    </i>
    <i>
      <x v="10"/>
    </i>
    <i t="grand">
      <x/>
    </i>
  </rowItems>
  <colItems count="1">
    <i/>
  </colItems>
  <dataFields count="1">
    <dataField name="Sum of Total" fld="18"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870A6-4F37-4C0D-81C2-15D2DE8EC2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6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Count of A" fld="1"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D8570B-8C5D-4BEB-84DF-154B4B83E0E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8:AE71" firstHeaderRow="1" firstDataRow="1" firstDataCol="1"/>
  <pivotFields count="24">
    <pivotField showAll="0"/>
    <pivotField axis="axisRow" showAll="0" sortType="descending">
      <items count="63">
        <item x="7"/>
        <item x="15"/>
        <item x="19"/>
        <item x="39"/>
        <item x="0"/>
        <item x="5"/>
        <item x="44"/>
        <item x="42"/>
        <item x="24"/>
        <item x="61"/>
        <item x="20"/>
        <item x="40"/>
        <item x="50"/>
        <item x="23"/>
        <item x="16"/>
        <item x="18"/>
        <item x="49"/>
        <item x="3"/>
        <item x="25"/>
        <item x="43"/>
        <item x="60"/>
        <item x="26"/>
        <item x="53"/>
        <item x="13"/>
        <item x="32"/>
        <item x="12"/>
        <item x="8"/>
        <item x="11"/>
        <item x="31"/>
        <item x="51"/>
        <item x="30"/>
        <item x="45"/>
        <item x="27"/>
        <item x="6"/>
        <item x="55"/>
        <item x="28"/>
        <item x="52"/>
        <item x="9"/>
        <item x="10"/>
        <item x="29"/>
        <item x="37"/>
        <item x="38"/>
        <item x="48"/>
        <item x="47"/>
        <item x="21"/>
        <item x="41"/>
        <item x="2"/>
        <item x="46"/>
        <item x="33"/>
        <item x="17"/>
        <item x="36"/>
        <item x="4"/>
        <item x="56"/>
        <item x="1"/>
        <item x="54"/>
        <item x="58"/>
        <item x="57"/>
        <item x="22"/>
        <item x="59"/>
        <item x="35"/>
        <item x="34"/>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s>
  <rowFields count="1">
    <field x="1"/>
  </rowFields>
  <rowItems count="63">
    <i>
      <x v="23"/>
    </i>
    <i>
      <x v="61"/>
    </i>
    <i>
      <x v="27"/>
    </i>
    <i>
      <x v="38"/>
    </i>
    <i>
      <x v="18"/>
    </i>
    <i>
      <x v="39"/>
    </i>
    <i>
      <x v="51"/>
    </i>
    <i>
      <x v="1"/>
    </i>
    <i>
      <x v="15"/>
    </i>
    <i>
      <x v="10"/>
    </i>
    <i>
      <x v="25"/>
    </i>
    <i>
      <x v="2"/>
    </i>
    <i>
      <x v="8"/>
    </i>
    <i>
      <x v="36"/>
    </i>
    <i>
      <x v="5"/>
    </i>
    <i>
      <x v="32"/>
    </i>
    <i>
      <x v="49"/>
    </i>
    <i>
      <x v="33"/>
    </i>
    <i>
      <x v="44"/>
    </i>
    <i>
      <x v="14"/>
    </i>
    <i>
      <x v="21"/>
    </i>
    <i>
      <x v="35"/>
    </i>
    <i>
      <x v="17"/>
    </i>
    <i>
      <x v="16"/>
    </i>
    <i>
      <x v="11"/>
    </i>
    <i>
      <x v="42"/>
    </i>
    <i>
      <x v="24"/>
    </i>
    <i>
      <x v="9"/>
    </i>
    <i>
      <x v="12"/>
    </i>
    <i>
      <x v="40"/>
    </i>
    <i>
      <x v="50"/>
    </i>
    <i>
      <x v="19"/>
    </i>
    <i>
      <x v="48"/>
    </i>
    <i>
      <x v="22"/>
    </i>
    <i>
      <x v="7"/>
    </i>
    <i>
      <x v="37"/>
    </i>
    <i>
      <x v="3"/>
    </i>
    <i>
      <x v="6"/>
    </i>
    <i>
      <x v="13"/>
    </i>
    <i>
      <x v="41"/>
    </i>
    <i>
      <x v="31"/>
    </i>
    <i>
      <x v="43"/>
    </i>
    <i>
      <x v="46"/>
    </i>
    <i>
      <x v="45"/>
    </i>
    <i>
      <x v="47"/>
    </i>
    <i>
      <x v="34"/>
    </i>
    <i>
      <x v="20"/>
    </i>
    <i>
      <x v="4"/>
    </i>
    <i>
      <x v="52"/>
    </i>
    <i>
      <x v="54"/>
    </i>
    <i>
      <x v="26"/>
    </i>
    <i>
      <x v="53"/>
    </i>
    <i>
      <x v="56"/>
    </i>
    <i>
      <x v="55"/>
    </i>
    <i>
      <x v="57"/>
    </i>
    <i>
      <x v="59"/>
    </i>
    <i>
      <x v="58"/>
    </i>
    <i>
      <x v="28"/>
    </i>
    <i>
      <x v="60"/>
    </i>
    <i>
      <x v="29"/>
    </i>
    <i>
      <x/>
    </i>
    <i>
      <x v="30"/>
    </i>
    <i t="grand">
      <x/>
    </i>
  </rowItems>
  <colItems count="1">
    <i/>
  </colItems>
  <dataFields count="1">
    <dataField name="Sum of Total" fld="23"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394695-A202-4753-A92A-292592EF6D0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35"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7">
        <item x="7"/>
        <item x="1"/>
        <item x="10"/>
        <item x="8"/>
        <item x="11"/>
        <item x="12"/>
        <item x="0"/>
        <item x="6"/>
        <item x="5"/>
        <item x="9"/>
        <item x="2"/>
        <item x="4"/>
        <item x="15"/>
        <item x="14"/>
        <item x="3"/>
        <item x="13"/>
        <item t="default"/>
      </items>
      <autoSortScope>
        <pivotArea dataOnly="0" outline="0" fieldPosition="0">
          <references count="1">
            <reference field="4294967294" count="1" selected="0">
              <x v="0"/>
            </reference>
          </references>
        </pivotArea>
      </autoSortScope>
    </pivotField>
  </pivotFields>
  <rowFields count="1">
    <field x="16"/>
  </rowFields>
  <rowItems count="17">
    <i>
      <x v="8"/>
    </i>
    <i>
      <x v="14"/>
    </i>
    <i>
      <x v="1"/>
    </i>
    <i>
      <x v="6"/>
    </i>
    <i>
      <x v="11"/>
    </i>
    <i>
      <x/>
    </i>
    <i>
      <x v="12"/>
    </i>
    <i>
      <x v="13"/>
    </i>
    <i>
      <x v="7"/>
    </i>
    <i>
      <x v="2"/>
    </i>
    <i>
      <x v="3"/>
    </i>
    <i>
      <x v="5"/>
    </i>
    <i>
      <x v="10"/>
    </i>
    <i>
      <x v="4"/>
    </i>
    <i>
      <x v="15"/>
    </i>
    <i>
      <x v="9"/>
    </i>
    <i t="grand">
      <x/>
    </i>
  </rowItems>
  <colItems count="1">
    <i/>
  </colItems>
  <dataFields count="1">
    <dataField name="Sum of Total" fld="14" baseField="0" baseItem="0" numFmtId="16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8FDEB-5CB1-4BEE-A30E-A55B73CBD78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23"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9">
        <item m="1" x="7"/>
        <item m="1" x="5"/>
        <item m="1" x="4"/>
        <item m="1" x="6"/>
        <item x="0"/>
        <item x="1"/>
        <item x="2"/>
        <item x="3"/>
        <item t="default"/>
      </items>
      <autoSortScope>
        <pivotArea dataOnly="0" outline="0" fieldPosition="0">
          <references count="1">
            <reference field="4294967294" count="1" selected="0">
              <x v="0"/>
            </reference>
          </references>
        </pivotArea>
      </autoSortScope>
    </pivotField>
  </pivotFields>
  <rowFields count="1">
    <field x="16"/>
  </rowFields>
  <rowItems count="5">
    <i>
      <x v="5"/>
    </i>
    <i>
      <x v="4"/>
    </i>
    <i>
      <x v="7"/>
    </i>
    <i>
      <x v="6"/>
    </i>
    <i t="grand">
      <x/>
    </i>
  </rowItems>
  <colItems count="1">
    <i/>
  </colItems>
  <dataFields count="1">
    <dataField name="Sum of Total" fld="14" baseField="0" baseItem="0" numFmtId="169"/>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9" dT="2023-05-09T20:21:49.69" personId="{39C4B5C8-7DC3-47C9-A9AA-6A5F60989479}" id="{CD5CD57E-1D02-4983-BE40-AE4064819622}">
    <text>Travel model 2 has an all streets network. Export and repeat calculation. Subtract out freeways and other facilities that are not local streets. Could do share of lane miles instead of length. Could be between 80 and 99%</text>
  </threadedComment>
  <threadedComment ref="E48" dT="2023-05-09T05:44:13.79" personId="{39C4B5C8-7DC3-47C9-A9AA-6A5F60989479}" id="{0F1E666A-4ECB-4D12-AC41-44039EBAFC6C}" done="1">
    <text>Most of the articles are about regressive taxes and cite percentage of income or 'effective taxes paid'</text>
  </threadedComment>
</ThreadedComments>
</file>

<file path=xl/threadedComments/threadedComment2.xml><?xml version="1.0" encoding="utf-8"?>
<ThreadedComments xmlns="http://schemas.microsoft.com/office/spreadsheetml/2018/threadedcomments" xmlns:x="http://schemas.openxmlformats.org/spreadsheetml/2006/main">
  <threadedComment ref="D15" dT="2023-05-09T05:09:03.40" personId="{39C4B5C8-7DC3-47C9-A9AA-6A5F60989479}" id="{B61CB997-3B25-4B2E-9658-EE1675D1208E}">
    <text>Should the revenue be grouped since the costs are grouped? (generalized)</text>
  </threadedComment>
</ThreadedComments>
</file>

<file path=xl/threadedComments/threadedComment3.xml><?xml version="1.0" encoding="utf-8"?>
<ThreadedComments xmlns="http://schemas.microsoft.com/office/spreadsheetml/2018/threadedcomments" xmlns:x="http://schemas.openxmlformats.org/spreadsheetml/2006/main">
  <threadedComment ref="C2" dT="2023-05-09T04:29:38.87" personId="{39C4B5C8-7DC3-47C9-A9AA-6A5F60989479}" id="{E74E243B-7654-4F6A-9B4C-7CA1F2C5E7E9}">
    <text>Should this really be an average?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it.dot.gov/sites/fta.dot.gov/files/transit_agency_profile_doc/2017/90013.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app.asana.com/0/1203644633064654/1203644636776981/f"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app.asana.com/0/1203644633064654/1203987943651552/f"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FF7E-7987-46C4-B8C0-4204F03ABB4B}">
  <dimension ref="B6:L15"/>
  <sheetViews>
    <sheetView zoomScaleNormal="100" workbookViewId="0">
      <selection activeCell="S25" sqref="S25"/>
    </sheetView>
  </sheetViews>
  <sheetFormatPr defaultRowHeight="14.5"/>
  <cols>
    <col min="2" max="2" width="11.54296875" customWidth="1"/>
    <col min="3" max="3" width="20.26953125" bestFit="1" customWidth="1"/>
    <col min="4" max="4" width="12.1796875" bestFit="1" customWidth="1"/>
    <col min="5" max="5" width="11.81640625" customWidth="1"/>
    <col min="6" max="6" width="12.26953125" customWidth="1"/>
    <col min="11" max="11" width="10.81640625" customWidth="1"/>
  </cols>
  <sheetData>
    <row r="6" spans="2:12">
      <c r="B6" s="32" t="s">
        <v>1844</v>
      </c>
    </row>
    <row r="8" spans="2:12">
      <c r="C8" s="2" t="s">
        <v>1768</v>
      </c>
    </row>
    <row r="9" spans="2:12">
      <c r="D9" s="2" t="s">
        <v>1765</v>
      </c>
      <c r="E9" s="2" t="s">
        <v>1766</v>
      </c>
    </row>
    <row r="10" spans="2:12">
      <c r="C10" s="2" t="s">
        <v>1761</v>
      </c>
      <c r="D10" s="2">
        <v>4.5999999999999996</v>
      </c>
      <c r="E10" s="2">
        <v>3</v>
      </c>
    </row>
    <row r="11" spans="2:12">
      <c r="C11" t="s">
        <v>1762</v>
      </c>
      <c r="D11">
        <v>3.5</v>
      </c>
      <c r="E11">
        <v>2</v>
      </c>
    </row>
    <row r="13" spans="2:12" s="1" customFormat="1" ht="54.75" customHeight="1">
      <c r="B13" s="3" t="s">
        <v>1772</v>
      </c>
      <c r="C13" s="3" t="s">
        <v>1774</v>
      </c>
      <c r="D13" s="3" t="s">
        <v>1773</v>
      </c>
      <c r="E13" s="3" t="s">
        <v>1767</v>
      </c>
      <c r="F13" s="3" t="s">
        <v>1769</v>
      </c>
      <c r="G13" s="3" t="s">
        <v>1761</v>
      </c>
      <c r="H13" s="3" t="s">
        <v>1843</v>
      </c>
      <c r="J13" s="1" t="s">
        <v>1761</v>
      </c>
      <c r="K13" s="1" t="s">
        <v>1775</v>
      </c>
      <c r="L13" s="1" t="s">
        <v>1776</v>
      </c>
    </row>
    <row r="14" spans="2:12">
      <c r="B14" s="2" t="s">
        <v>1770</v>
      </c>
      <c r="C14" s="2" t="s">
        <v>1764</v>
      </c>
      <c r="D14" s="88">
        <v>100000</v>
      </c>
      <c r="E14">
        <v>30</v>
      </c>
      <c r="F14">
        <v>25</v>
      </c>
      <c r="G14">
        <v>100</v>
      </c>
      <c r="J14">
        <v>100</v>
      </c>
    </row>
    <row r="15" spans="2:12">
      <c r="B15" s="2" t="s">
        <v>1771</v>
      </c>
      <c r="C15" s="2" t="s">
        <v>1763</v>
      </c>
      <c r="D15" s="88">
        <v>100000</v>
      </c>
      <c r="E15">
        <v>20</v>
      </c>
      <c r="F15" s="5">
        <f>F14*E15/E14</f>
        <v>16.666666666666668</v>
      </c>
      <c r="G15" s="5">
        <f>K15*(F15/F14)^E10</f>
        <v>56.296296296296312</v>
      </c>
      <c r="H15" s="92">
        <f>(G14-G15)/G14</f>
        <v>0.43703703703703689</v>
      </c>
      <c r="K15">
        <v>190</v>
      </c>
      <c r="L15">
        <f>K15*(F15/F14)^E10</f>
        <v>56.296296296296312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206C-BD81-43FF-8997-94ABD30B5488}">
  <dimension ref="A2:O48"/>
  <sheetViews>
    <sheetView zoomScale="80" zoomScaleNormal="80" workbookViewId="0">
      <selection activeCell="C33" sqref="C33"/>
    </sheetView>
  </sheetViews>
  <sheetFormatPr defaultRowHeight="14.5"/>
  <sheetData>
    <row r="2" spans="1:9">
      <c r="B2" s="2" t="s">
        <v>38</v>
      </c>
      <c r="C2" s="14" t="s">
        <v>46</v>
      </c>
    </row>
    <row r="3" spans="1:9">
      <c r="B3" t="s">
        <v>47</v>
      </c>
    </row>
    <row r="4" spans="1:9">
      <c r="B4" t="s">
        <v>45</v>
      </c>
      <c r="C4" s="8">
        <v>300</v>
      </c>
    </row>
    <row r="5" spans="1:9">
      <c r="B5" t="s">
        <v>48</v>
      </c>
      <c r="C5" s="8">
        <f>F46</f>
        <v>18</v>
      </c>
    </row>
    <row r="6" spans="1:9">
      <c r="B6" t="s">
        <v>49</v>
      </c>
      <c r="C6" s="8">
        <f>I46</f>
        <v>561.96776840490963</v>
      </c>
    </row>
    <row r="7" spans="1:9">
      <c r="B7" s="2" t="s">
        <v>26</v>
      </c>
      <c r="C7" s="15">
        <f>SUM(C4:C6)</f>
        <v>879.96776840490963</v>
      </c>
    </row>
    <row r="13" spans="1:9">
      <c r="C13" s="2" t="s">
        <v>51</v>
      </c>
      <c r="D13" s="2" t="s">
        <v>58</v>
      </c>
      <c r="E13" s="2" t="s">
        <v>64</v>
      </c>
      <c r="F13" s="2" t="s">
        <v>59</v>
      </c>
      <c r="G13" s="2" t="s">
        <v>56</v>
      </c>
      <c r="H13" s="2" t="s">
        <v>696</v>
      </c>
      <c r="I13" s="2" t="s">
        <v>695</v>
      </c>
    </row>
    <row r="14" spans="1:9">
      <c r="A14" s="2" t="s">
        <v>33</v>
      </c>
      <c r="B14" t="s">
        <v>34</v>
      </c>
      <c r="F14" s="8">
        <f>'Revenue estimation'!D20</f>
        <v>11.4</v>
      </c>
      <c r="G14" s="5" t="e">
        <f>F14*1000/E14</f>
        <v>#DIV/0!</v>
      </c>
    </row>
    <row r="15" spans="1:9">
      <c r="B15" t="s">
        <v>35</v>
      </c>
      <c r="C15" t="s">
        <v>55</v>
      </c>
      <c r="E15">
        <v>5</v>
      </c>
      <c r="F15" s="8">
        <f>'Revenue estimation'!D21</f>
        <v>5.7</v>
      </c>
      <c r="G15" s="5">
        <f>F15*1000/E15</f>
        <v>1140</v>
      </c>
      <c r="H15" t="s">
        <v>60</v>
      </c>
      <c r="I15" t="s">
        <v>67</v>
      </c>
    </row>
    <row r="16" spans="1:9">
      <c r="B16" t="s">
        <v>36</v>
      </c>
      <c r="C16" t="s">
        <v>55</v>
      </c>
      <c r="E16">
        <v>1</v>
      </c>
      <c r="F16" s="8">
        <f>'Revenue estimation'!D22</f>
        <v>5.7</v>
      </c>
      <c r="G16" s="5">
        <f>F16*1000/E16</f>
        <v>5700</v>
      </c>
      <c r="H16" t="s">
        <v>60</v>
      </c>
    </row>
    <row r="17" spans="1:10">
      <c r="A17" s="2" t="s">
        <v>37</v>
      </c>
      <c r="B17" t="s">
        <v>38</v>
      </c>
      <c r="C17" t="s">
        <v>52</v>
      </c>
      <c r="D17" s="8">
        <f>C7</f>
        <v>879.96776840490963</v>
      </c>
      <c r="E17" s="8">
        <v>800</v>
      </c>
      <c r="F17" s="8">
        <f>'Revenue estimation'!D23</f>
        <v>9.6900000000000013</v>
      </c>
      <c r="G17" s="18">
        <f>F17*1000/E17</f>
        <v>12.112500000000002</v>
      </c>
      <c r="H17" t="s">
        <v>62</v>
      </c>
    </row>
    <row r="18" spans="1:10">
      <c r="B18" t="s">
        <v>39</v>
      </c>
      <c r="C18" t="s">
        <v>53</v>
      </c>
      <c r="D18" s="7">
        <f>I47</f>
        <v>54.893066510858091</v>
      </c>
      <c r="E18" s="8">
        <v>50</v>
      </c>
      <c r="F18" s="8">
        <f>'Revenue estimation'!D25</f>
        <v>2.2800000000000002</v>
      </c>
      <c r="G18" s="5">
        <f>F18*1000/E18</f>
        <v>45.600000000000009</v>
      </c>
      <c r="H18" t="s">
        <v>61</v>
      </c>
    </row>
    <row r="19" spans="1:10">
      <c r="B19" t="s">
        <v>1619</v>
      </c>
      <c r="C19" t="s">
        <v>55</v>
      </c>
      <c r="D19" s="16">
        <v>5</v>
      </c>
      <c r="E19" s="8">
        <v>20</v>
      </c>
      <c r="F19" s="8">
        <v>0.6</v>
      </c>
      <c r="G19" s="5">
        <f>F19*1000/D19</f>
        <v>120</v>
      </c>
      <c r="H19" t="s">
        <v>60</v>
      </c>
      <c r="I19" t="s">
        <v>66</v>
      </c>
    </row>
    <row r="20" spans="1:10">
      <c r="B20" t="s">
        <v>54</v>
      </c>
      <c r="C20" t="s">
        <v>53</v>
      </c>
      <c r="D20" s="16">
        <v>100</v>
      </c>
      <c r="E20" s="8">
        <v>100</v>
      </c>
      <c r="F20" s="8">
        <f>'Revenue estimation'!D24</f>
        <v>9.6900000000000013</v>
      </c>
      <c r="G20" s="5">
        <f>F20*1000/E20</f>
        <v>96.90000000000002</v>
      </c>
      <c r="H20" t="s">
        <v>61</v>
      </c>
    </row>
    <row r="21" spans="1:10">
      <c r="A21" s="2" t="s">
        <v>41</v>
      </c>
      <c r="B21" t="s">
        <v>42</v>
      </c>
      <c r="F21" s="8">
        <f>'Revenue estimation'!D27</f>
        <v>1</v>
      </c>
      <c r="G21" s="5" t="e">
        <f>F21*1000/E21</f>
        <v>#DIV/0!</v>
      </c>
      <c r="I21" t="s">
        <v>81</v>
      </c>
    </row>
    <row r="22" spans="1:10">
      <c r="B22" t="s">
        <v>43</v>
      </c>
      <c r="C22" t="s">
        <v>75</v>
      </c>
      <c r="D22">
        <v>16000</v>
      </c>
      <c r="E22" s="8">
        <v>16000</v>
      </c>
      <c r="F22" s="8">
        <f>'Revenue estimation'!D28</f>
        <v>4</v>
      </c>
      <c r="G22" s="4">
        <f>F22*1000/E22</f>
        <v>0.25</v>
      </c>
      <c r="H22" t="s">
        <v>76</v>
      </c>
      <c r="I22" t="s">
        <v>74</v>
      </c>
    </row>
    <row r="23" spans="1:10">
      <c r="B23" t="s">
        <v>44</v>
      </c>
      <c r="C23" t="s">
        <v>68</v>
      </c>
      <c r="E23" s="8">
        <v>50</v>
      </c>
      <c r="F23" s="8">
        <f>'Revenue estimation'!D29</f>
        <v>4</v>
      </c>
      <c r="G23" s="5">
        <f>F23*1000/E23</f>
        <v>80</v>
      </c>
      <c r="H23" t="s">
        <v>69</v>
      </c>
    </row>
    <row r="24" spans="1:10">
      <c r="B24" t="s">
        <v>0</v>
      </c>
      <c r="C24" t="s">
        <v>70</v>
      </c>
      <c r="E24">
        <v>4</v>
      </c>
      <c r="F24" s="8">
        <f>'Revenue estimation'!D30</f>
        <v>3</v>
      </c>
      <c r="G24" s="5">
        <f>F24*1000/E24</f>
        <v>750</v>
      </c>
      <c r="H24" t="s">
        <v>73</v>
      </c>
      <c r="I24" t="s">
        <v>71</v>
      </c>
      <c r="J24" t="s">
        <v>72</v>
      </c>
    </row>
    <row r="27" spans="1:10">
      <c r="F27" s="9">
        <v>0.03</v>
      </c>
    </row>
    <row r="31" spans="1:10">
      <c r="G31" t="s">
        <v>14</v>
      </c>
      <c r="H31" s="11">
        <v>800000</v>
      </c>
    </row>
    <row r="32" spans="1:10">
      <c r="G32" t="s">
        <v>22</v>
      </c>
      <c r="H32" s="12">
        <v>0.2</v>
      </c>
    </row>
    <row r="33" spans="1:15">
      <c r="G33" t="s">
        <v>15</v>
      </c>
      <c r="H33" s="10">
        <v>13</v>
      </c>
    </row>
    <row r="34" spans="1:15">
      <c r="G34" t="s">
        <v>16</v>
      </c>
      <c r="H34" s="10">
        <v>13</v>
      </c>
    </row>
    <row r="35" spans="1:15">
      <c r="G35" t="s">
        <v>17</v>
      </c>
      <c r="H35" s="10">
        <f>H33*5 + H34*2</f>
        <v>91</v>
      </c>
    </row>
    <row r="36" spans="1:15">
      <c r="G36" t="s">
        <v>63</v>
      </c>
      <c r="H36" s="10">
        <f>4*5</f>
        <v>20</v>
      </c>
    </row>
    <row r="37" spans="1:15">
      <c r="G37" t="s">
        <v>18</v>
      </c>
      <c r="H37" s="10">
        <v>52</v>
      </c>
    </row>
    <row r="38" spans="1:15">
      <c r="G38" t="s">
        <v>19</v>
      </c>
      <c r="H38" s="10">
        <v>20</v>
      </c>
    </row>
    <row r="39" spans="1:15">
      <c r="G39" t="s">
        <v>20</v>
      </c>
      <c r="H39" s="11">
        <v>182.65</v>
      </c>
      <c r="I39" s="6" t="s">
        <v>21</v>
      </c>
    </row>
    <row r="40" spans="1:15">
      <c r="G40" t="s">
        <v>677</v>
      </c>
      <c r="H40" s="4">
        <v>1.03</v>
      </c>
    </row>
    <row r="41" spans="1:15">
      <c r="A41" s="32" t="s">
        <v>712</v>
      </c>
    </row>
    <row r="42" spans="1:15">
      <c r="C42" s="2" t="s">
        <v>13</v>
      </c>
      <c r="D42" s="2" t="s">
        <v>10</v>
      </c>
      <c r="E42" s="2" t="s">
        <v>11</v>
      </c>
      <c r="F42" s="2" t="s">
        <v>12</v>
      </c>
      <c r="G42" s="2" t="s">
        <v>23</v>
      </c>
      <c r="H42" s="2" t="s">
        <v>24</v>
      </c>
      <c r="I42" s="2" t="s">
        <v>25</v>
      </c>
      <c r="J42" s="2" t="s">
        <v>26</v>
      </c>
      <c r="L42" s="2" t="s">
        <v>28</v>
      </c>
      <c r="O42" s="10">
        <v>1</v>
      </c>
    </row>
    <row r="43" spans="1:15">
      <c r="A43" s="2" t="s">
        <v>29</v>
      </c>
      <c r="B43" s="2" t="s">
        <v>27</v>
      </c>
      <c r="C43" s="10">
        <v>57</v>
      </c>
      <c r="D43" s="10">
        <v>15</v>
      </c>
      <c r="E43" s="10">
        <v>10</v>
      </c>
      <c r="F43">
        <f>ROUNDUP(((C43/E43)-IFERROR((C43/D43),0))*(1+$H$32),0)</f>
        <v>3</v>
      </c>
      <c r="G43" s="7">
        <f>F43*$H$31/1000000</f>
        <v>2.4</v>
      </c>
      <c r="H43" s="7">
        <f>$H$35*$H$37*F43*$H$39/1000000</f>
        <v>2.5928993999999999</v>
      </c>
      <c r="I43" s="7">
        <f>H43*$H$38*$H$40^$H$38</f>
        <v>93.66129473415161</v>
      </c>
      <c r="J43" s="7">
        <f>G43+I43</f>
        <v>96.061294734151616</v>
      </c>
      <c r="L43" s="5">
        <f>$O$42*1000/J43</f>
        <v>10.410020006158433</v>
      </c>
    </row>
    <row r="44" spans="1:15">
      <c r="A44" s="2" t="s">
        <v>29</v>
      </c>
      <c r="B44" s="2" t="s">
        <v>27</v>
      </c>
      <c r="C44" s="10">
        <v>120</v>
      </c>
      <c r="D44" s="10">
        <v>30</v>
      </c>
      <c r="E44" s="10">
        <v>10</v>
      </c>
      <c r="F44">
        <f>ROUNDUP(((C44/E44)-IFERROR((C44/D44),0))*(1+$H$32),0)</f>
        <v>10</v>
      </c>
      <c r="G44" s="7">
        <f>F44*$H$31/1000000</f>
        <v>8</v>
      </c>
      <c r="H44" s="7">
        <f>$H$35*$H$37*F44*$H$39/1000000</f>
        <v>8.6429980000000004</v>
      </c>
      <c r="I44" s="7">
        <f>H44*$H$38*$H$40^$H$38</f>
        <v>312.2043157805054</v>
      </c>
      <c r="J44" s="7">
        <f>G44+I44</f>
        <v>320.2043157805054</v>
      </c>
      <c r="L44" s="5">
        <f>$O$42*1000/J44</f>
        <v>3.1230060018475299</v>
      </c>
    </row>
    <row r="45" spans="1:15">
      <c r="A45" s="2" t="s">
        <v>29</v>
      </c>
      <c r="B45" s="2" t="s">
        <v>1</v>
      </c>
      <c r="C45" s="10">
        <v>240</v>
      </c>
      <c r="D45" s="10">
        <v>45</v>
      </c>
      <c r="E45" s="10">
        <v>10</v>
      </c>
      <c r="F45">
        <f>ROUNDUP(((C45/E45)-IFERROR((C45/D45),0))*(1+$H$32),0)</f>
        <v>23</v>
      </c>
      <c r="G45" s="7">
        <f>F45*$H$31/1000000</f>
        <v>18.399999999999999</v>
      </c>
      <c r="H45" s="7">
        <f>$H$35*$H$37*F45*$H$39/1000000</f>
        <v>19.878895400000001</v>
      </c>
      <c r="I45" s="7">
        <f>H45*$H$38*$H$40^$H$38</f>
        <v>718.06992629516242</v>
      </c>
      <c r="J45" s="7">
        <f>G45+I45</f>
        <v>736.4699262951624</v>
      </c>
      <c r="L45" s="5">
        <f>$O$42*1000/J45</f>
        <v>1.3578286964554478</v>
      </c>
    </row>
    <row r="46" spans="1:15">
      <c r="A46" s="2" t="s">
        <v>30</v>
      </c>
      <c r="B46" s="2" t="s">
        <v>1</v>
      </c>
      <c r="C46" s="10">
        <v>150</v>
      </c>
      <c r="D46" s="10"/>
      <c r="E46" s="10">
        <v>10</v>
      </c>
      <c r="F46">
        <f>ROUNDUP(((C46/E46)-IFERROR((C46/D46),0))*(1+$H$32),0)</f>
        <v>18</v>
      </c>
      <c r="G46" s="7">
        <f>F46*$H$31/1000000</f>
        <v>14.4</v>
      </c>
      <c r="H46" s="7">
        <f>$H$35*$H$37*F46*$H$39/1000000</f>
        <v>15.5573964</v>
      </c>
      <c r="I46" s="7">
        <f>H46*$H$38*$H$40^$H$38</f>
        <v>561.96776840490963</v>
      </c>
      <c r="J46" s="7">
        <f>G46+I46</f>
        <v>576.36776840490961</v>
      </c>
      <c r="L46" s="5">
        <f>$O$42*1000/J46</f>
        <v>1.7350033343597391</v>
      </c>
    </row>
    <row r="47" spans="1:15">
      <c r="A47" s="2" t="s">
        <v>39</v>
      </c>
      <c r="B47" s="2" t="s">
        <v>1</v>
      </c>
      <c r="C47" s="10">
        <v>150</v>
      </c>
      <c r="D47" s="10">
        <v>45</v>
      </c>
      <c r="E47" s="10">
        <v>15</v>
      </c>
      <c r="F47">
        <f>ROUNDUP(((C47/E47)-IFERROR((C47/D47),0))*(1+$H$32),0)</f>
        <v>8</v>
      </c>
      <c r="G47" s="33">
        <v>0</v>
      </c>
      <c r="H47" s="7">
        <f>$H$36*$H$37*F47*$H$39/1000000</f>
        <v>1.5196480000000001</v>
      </c>
      <c r="I47" s="7">
        <f>H47*$H$38*$H$40^$H$38</f>
        <v>54.893066510858091</v>
      </c>
      <c r="J47" s="7">
        <f>G47+I47</f>
        <v>54.893066510858091</v>
      </c>
      <c r="L47" s="5">
        <f>$O$42*1000/J47</f>
        <v>18.217236958372432</v>
      </c>
    </row>
    <row r="48" spans="1:15">
      <c r="C48" s="10"/>
      <c r="D48" s="10"/>
      <c r="E48" s="10"/>
      <c r="I48" s="73">
        <f>H46*(1-(1.03^20))/(1-1.03)</f>
        <v>418.03306734151579</v>
      </c>
    </row>
  </sheetData>
  <hyperlinks>
    <hyperlink ref="I39" r:id="rId1" xr:uid="{BEFA6376-091D-4A84-8F1E-5CB9BE3DE7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63F9-BFCE-4DE5-A439-93701ED1192B}">
  <dimension ref="A1:I58"/>
  <sheetViews>
    <sheetView zoomScale="80" zoomScaleNormal="80" workbookViewId="0">
      <selection activeCell="F42" sqref="F42"/>
    </sheetView>
  </sheetViews>
  <sheetFormatPr defaultRowHeight="14.5"/>
  <cols>
    <col min="1" max="1" width="21.81640625" customWidth="1"/>
    <col min="2" max="2" width="30" customWidth="1"/>
    <col min="3" max="3" width="12" customWidth="1"/>
    <col min="4" max="7" width="14.26953125" customWidth="1"/>
    <col min="8" max="10" width="15.54296875" customWidth="1"/>
    <col min="11" max="11" width="20.1796875" bestFit="1" customWidth="1"/>
    <col min="12" max="12" width="29.54296875" bestFit="1" customWidth="1"/>
    <col min="13" max="13" width="18.1796875" customWidth="1"/>
    <col min="14" max="14" width="16.7265625" bestFit="1" customWidth="1"/>
    <col min="15" max="15" width="18.1796875" bestFit="1" customWidth="1"/>
    <col min="16" max="16" width="15" bestFit="1" customWidth="1"/>
    <col min="17" max="17" width="20.81640625" bestFit="1" customWidth="1"/>
    <col min="18" max="18" width="20.26953125" bestFit="1" customWidth="1"/>
    <col min="19" max="19" width="18.453125" customWidth="1"/>
  </cols>
  <sheetData>
    <row r="1" spans="1:7">
      <c r="C1" s="10"/>
      <c r="D1" s="10"/>
      <c r="E1" s="10"/>
    </row>
    <row r="2" spans="1:7">
      <c r="B2" s="32" t="s">
        <v>689</v>
      </c>
      <c r="C2" s="10"/>
      <c r="D2" s="2" t="s">
        <v>686</v>
      </c>
      <c r="E2" s="2" t="s">
        <v>687</v>
      </c>
      <c r="F2" s="2" t="s">
        <v>688</v>
      </c>
      <c r="G2" s="2" t="s">
        <v>683</v>
      </c>
    </row>
    <row r="3" spans="1:7">
      <c r="B3" t="s">
        <v>31</v>
      </c>
      <c r="D3" s="10">
        <v>32</v>
      </c>
      <c r="E3" s="10">
        <v>37</v>
      </c>
      <c r="F3" s="10">
        <v>5</v>
      </c>
      <c r="G3" s="10">
        <v>0</v>
      </c>
    </row>
    <row r="4" spans="1:7">
      <c r="B4" t="s">
        <v>32</v>
      </c>
      <c r="D4" s="10">
        <v>25</v>
      </c>
      <c r="E4" s="10">
        <v>25</v>
      </c>
      <c r="F4" s="10">
        <v>25</v>
      </c>
      <c r="G4" s="10">
        <v>25</v>
      </c>
    </row>
    <row r="5" spans="1:7">
      <c r="B5" s="2" t="s">
        <v>26</v>
      </c>
      <c r="D5" s="2">
        <f>SUM(D3:D4)</f>
        <v>57</v>
      </c>
      <c r="E5" s="2">
        <f>SUM(E3:E4)</f>
        <v>62</v>
      </c>
      <c r="F5" s="2">
        <f>SUM(F3:F4)</f>
        <v>30</v>
      </c>
      <c r="G5" s="2">
        <f>SUM(G3:G4)</f>
        <v>25</v>
      </c>
    </row>
    <row r="6" spans="1:7">
      <c r="C6" s="10"/>
      <c r="D6" s="10"/>
      <c r="E6" s="10"/>
    </row>
    <row r="7" spans="1:7">
      <c r="A7" s="32" t="s">
        <v>679</v>
      </c>
      <c r="B7" s="32" t="s">
        <v>694</v>
      </c>
      <c r="C7" s="10"/>
      <c r="D7" s="2" t="s">
        <v>686</v>
      </c>
      <c r="E7" s="2" t="s">
        <v>687</v>
      </c>
      <c r="F7" s="2" t="s">
        <v>688</v>
      </c>
      <c r="G7" s="2"/>
    </row>
    <row r="8" spans="1:7">
      <c r="A8" s="2" t="s">
        <v>692</v>
      </c>
      <c r="B8" t="s">
        <v>33</v>
      </c>
      <c r="C8" s="12">
        <v>0.4</v>
      </c>
      <c r="D8" s="8">
        <f t="shared" ref="D8:F10" si="0">$C8*D$5</f>
        <v>22.8</v>
      </c>
      <c r="E8" s="8">
        <f t="shared" si="0"/>
        <v>24.8</v>
      </c>
      <c r="F8" s="8">
        <f t="shared" si="0"/>
        <v>12</v>
      </c>
      <c r="G8" s="8"/>
    </row>
    <row r="9" spans="1:7">
      <c r="B9" t="s">
        <v>37</v>
      </c>
      <c r="C9" s="12">
        <v>0.4</v>
      </c>
      <c r="D9" s="8">
        <f t="shared" si="0"/>
        <v>22.8</v>
      </c>
      <c r="E9" s="8">
        <f t="shared" si="0"/>
        <v>24.8</v>
      </c>
      <c r="F9" s="8">
        <f t="shared" si="0"/>
        <v>12</v>
      </c>
      <c r="G9" s="8"/>
    </row>
    <row r="10" spans="1:7">
      <c r="B10" t="s">
        <v>41</v>
      </c>
      <c r="C10" s="12">
        <v>0.2</v>
      </c>
      <c r="D10" s="8">
        <f t="shared" si="0"/>
        <v>11.4</v>
      </c>
      <c r="E10" s="8">
        <f t="shared" si="0"/>
        <v>12.4</v>
      </c>
      <c r="F10" s="8">
        <f t="shared" si="0"/>
        <v>6</v>
      </c>
      <c r="G10" s="8"/>
    </row>
    <row r="11" spans="1:7">
      <c r="A11" s="2" t="s">
        <v>693</v>
      </c>
      <c r="B11" t="s">
        <v>33</v>
      </c>
      <c r="D11" s="8">
        <f>SUM(D20:D22)</f>
        <v>22.8</v>
      </c>
      <c r="E11" s="8">
        <f>SUM(E20:E22)</f>
        <v>22.8</v>
      </c>
      <c r="F11" s="8">
        <f>SUM(F20:F22)</f>
        <v>9</v>
      </c>
      <c r="G11" s="8"/>
    </row>
    <row r="12" spans="1:7">
      <c r="B12" t="s">
        <v>37</v>
      </c>
      <c r="D12" s="8">
        <f>SUM(D23:D26)</f>
        <v>22.800000000000004</v>
      </c>
      <c r="E12" s="8">
        <f>SUM(E23:E26)</f>
        <v>22.800000000000004</v>
      </c>
      <c r="F12" s="8">
        <f>SUM(F23:F25)</f>
        <v>14.400000000000002</v>
      </c>
      <c r="G12" s="8"/>
    </row>
    <row r="13" spans="1:7">
      <c r="B13" t="s">
        <v>41</v>
      </c>
      <c r="D13" s="8">
        <f>SUM(D27:D30)</f>
        <v>12</v>
      </c>
      <c r="E13" s="8">
        <f>SUM(E27:E30)</f>
        <v>12</v>
      </c>
      <c r="F13" s="8">
        <f>SUM(F26:F29)</f>
        <v>5.6</v>
      </c>
      <c r="G13" s="8"/>
    </row>
    <row r="14" spans="1:7">
      <c r="B14" s="2" t="s">
        <v>26</v>
      </c>
      <c r="C14" s="10"/>
      <c r="D14" s="35">
        <f>SUM(D11:D13)</f>
        <v>57.600000000000009</v>
      </c>
      <c r="E14" s="35">
        <f>SUM(E11:E13)</f>
        <v>57.600000000000009</v>
      </c>
      <c r="F14" s="35">
        <f>SUM(F11:F13)</f>
        <v>29</v>
      </c>
    </row>
    <row r="15" spans="1:7">
      <c r="C15" s="10"/>
      <c r="D15" s="10"/>
      <c r="E15" s="10"/>
    </row>
    <row r="16" spans="1:7">
      <c r="A16" s="32" t="s">
        <v>679</v>
      </c>
      <c r="B16" s="32" t="s">
        <v>698</v>
      </c>
      <c r="C16" s="34" t="s">
        <v>702</v>
      </c>
      <c r="D16" s="10" t="s">
        <v>50</v>
      </c>
      <c r="E16" s="10" t="s">
        <v>681</v>
      </c>
      <c r="F16" s="10" t="s">
        <v>682</v>
      </c>
      <c r="G16" s="34" t="s">
        <v>703</v>
      </c>
    </row>
    <row r="17" spans="1:7">
      <c r="A17" s="2" t="s">
        <v>684</v>
      </c>
      <c r="B17" t="s">
        <v>685</v>
      </c>
      <c r="C17" s="10"/>
      <c r="D17" s="10">
        <v>1</v>
      </c>
      <c r="E17" s="10">
        <v>1</v>
      </c>
      <c r="F17" s="10"/>
    </row>
    <row r="18" spans="1:7">
      <c r="A18" s="2"/>
      <c r="B18" t="s">
        <v>690</v>
      </c>
      <c r="C18" s="10"/>
      <c r="D18" s="10"/>
      <c r="E18" s="10"/>
      <c r="F18" s="10">
        <v>-1</v>
      </c>
    </row>
    <row r="19" spans="1:7">
      <c r="A19" s="2"/>
      <c r="B19" t="s">
        <v>691</v>
      </c>
      <c r="C19" s="10"/>
      <c r="D19" s="10"/>
      <c r="E19" s="10"/>
      <c r="F19" s="10">
        <v>-1</v>
      </c>
    </row>
    <row r="20" spans="1:7">
      <c r="A20" s="2" t="s">
        <v>33</v>
      </c>
      <c r="B20" t="s">
        <v>34</v>
      </c>
      <c r="C20" s="9">
        <v>0.2</v>
      </c>
      <c r="D20" s="13">
        <f t="shared" ref="D20:D26" si="1">C20*D$5</f>
        <v>11.4</v>
      </c>
      <c r="E20" s="13">
        <f t="shared" ref="E20:E30" si="2">D20</f>
        <v>11.4</v>
      </c>
      <c r="F20" s="13">
        <f t="shared" ref="F20:F26" si="3">G20*F$5</f>
        <v>3</v>
      </c>
      <c r="G20" s="9">
        <v>0.1</v>
      </c>
    </row>
    <row r="21" spans="1:7">
      <c r="B21" t="s">
        <v>35</v>
      </c>
      <c r="C21" s="9">
        <v>0.1</v>
      </c>
      <c r="D21" s="13">
        <f t="shared" si="1"/>
        <v>5.7</v>
      </c>
      <c r="E21" s="13">
        <f t="shared" si="2"/>
        <v>5.7</v>
      </c>
      <c r="F21" s="13">
        <f t="shared" si="3"/>
        <v>0</v>
      </c>
      <c r="G21" s="9">
        <v>0</v>
      </c>
    </row>
    <row r="22" spans="1:7">
      <c r="B22" t="s">
        <v>65</v>
      </c>
      <c r="C22" s="9">
        <v>0.1</v>
      </c>
      <c r="D22" s="13">
        <f t="shared" si="1"/>
        <v>5.7</v>
      </c>
      <c r="E22" s="13">
        <f t="shared" si="2"/>
        <v>5.7</v>
      </c>
      <c r="F22" s="13">
        <f t="shared" si="3"/>
        <v>6</v>
      </c>
      <c r="G22" s="9">
        <v>0.2</v>
      </c>
    </row>
    <row r="23" spans="1:7">
      <c r="A23" s="2" t="s">
        <v>37</v>
      </c>
      <c r="B23" t="s">
        <v>38</v>
      </c>
      <c r="C23" s="9">
        <v>0.17</v>
      </c>
      <c r="D23" s="13">
        <f t="shared" si="1"/>
        <v>9.6900000000000013</v>
      </c>
      <c r="E23" s="13">
        <f t="shared" si="2"/>
        <v>9.6900000000000013</v>
      </c>
      <c r="F23" s="13">
        <f t="shared" si="3"/>
        <v>5.1000000000000005</v>
      </c>
      <c r="G23" s="9">
        <v>0.17</v>
      </c>
    </row>
    <row r="24" spans="1:7">
      <c r="B24" t="s">
        <v>57</v>
      </c>
      <c r="C24" s="9">
        <v>0.17</v>
      </c>
      <c r="D24" s="13">
        <f t="shared" si="1"/>
        <v>9.6900000000000013</v>
      </c>
      <c r="E24" s="13">
        <f t="shared" si="2"/>
        <v>9.6900000000000013</v>
      </c>
      <c r="F24" s="13">
        <f t="shared" si="3"/>
        <v>8.1000000000000014</v>
      </c>
      <c r="G24" s="9">
        <v>0.27</v>
      </c>
    </row>
    <row r="25" spans="1:7">
      <c r="B25" t="s">
        <v>39</v>
      </c>
      <c r="C25" s="9">
        <v>0.04</v>
      </c>
      <c r="D25" s="13">
        <f t="shared" si="1"/>
        <v>2.2800000000000002</v>
      </c>
      <c r="E25" s="13">
        <f t="shared" si="2"/>
        <v>2.2800000000000002</v>
      </c>
      <c r="F25" s="13">
        <f t="shared" si="3"/>
        <v>1.2</v>
      </c>
      <c r="G25" s="9">
        <v>0.04</v>
      </c>
    </row>
    <row r="26" spans="1:7">
      <c r="B26" t="s">
        <v>40</v>
      </c>
      <c r="C26" s="9">
        <v>0.02</v>
      </c>
      <c r="D26" s="13">
        <f t="shared" si="1"/>
        <v>1.1400000000000001</v>
      </c>
      <c r="E26" s="13">
        <f t="shared" si="2"/>
        <v>1.1400000000000001</v>
      </c>
      <c r="F26" s="13">
        <f t="shared" si="3"/>
        <v>0.6</v>
      </c>
      <c r="G26" s="9">
        <v>0.02</v>
      </c>
    </row>
    <row r="27" spans="1:7">
      <c r="A27" s="2" t="s">
        <v>41</v>
      </c>
      <c r="B27" t="s">
        <v>42</v>
      </c>
      <c r="D27">
        <v>1</v>
      </c>
      <c r="E27" s="13">
        <f t="shared" si="2"/>
        <v>1</v>
      </c>
      <c r="F27">
        <v>1</v>
      </c>
    </row>
    <row r="28" spans="1:7">
      <c r="B28" t="s">
        <v>43</v>
      </c>
      <c r="D28">
        <v>4</v>
      </c>
      <c r="E28" s="13">
        <f t="shared" si="2"/>
        <v>4</v>
      </c>
      <c r="F28">
        <v>2</v>
      </c>
    </row>
    <row r="29" spans="1:7">
      <c r="B29" t="s">
        <v>44</v>
      </c>
      <c r="D29">
        <v>4</v>
      </c>
      <c r="E29" s="13">
        <f t="shared" si="2"/>
        <v>4</v>
      </c>
      <c r="F29">
        <f>D29*0.5</f>
        <v>2</v>
      </c>
    </row>
    <row r="30" spans="1:7">
      <c r="B30" t="s">
        <v>0</v>
      </c>
      <c r="D30">
        <v>3</v>
      </c>
      <c r="E30" s="13">
        <f t="shared" si="2"/>
        <v>3</v>
      </c>
      <c r="F30">
        <f>D30*0.5</f>
        <v>1.5</v>
      </c>
    </row>
    <row r="34" spans="1:9">
      <c r="A34" s="32"/>
      <c r="B34" s="32"/>
      <c r="C34" s="10"/>
      <c r="D34" s="2"/>
      <c r="E34" s="2"/>
      <c r="F34" s="2"/>
      <c r="G34" s="2"/>
    </row>
    <row r="35" spans="1:9">
      <c r="A35" s="32" t="s">
        <v>680</v>
      </c>
      <c r="B35" s="32" t="s">
        <v>694</v>
      </c>
      <c r="C35" s="10"/>
      <c r="D35" s="2" t="s">
        <v>686</v>
      </c>
      <c r="E35" s="2" t="s">
        <v>687</v>
      </c>
      <c r="F35" s="2" t="s">
        <v>688</v>
      </c>
      <c r="H35" s="2" t="s">
        <v>683</v>
      </c>
    </row>
    <row r="36" spans="1:9">
      <c r="A36" s="2" t="s">
        <v>692</v>
      </c>
      <c r="B36" s="2" t="s">
        <v>33</v>
      </c>
      <c r="C36" s="12">
        <v>0.4</v>
      </c>
      <c r="D36" s="8">
        <f t="shared" ref="D36:F38" si="4">$C36*D$5</f>
        <v>22.8</v>
      </c>
      <c r="E36" s="8">
        <f t="shared" si="4"/>
        <v>24.8</v>
      </c>
      <c r="F36" s="8">
        <f t="shared" si="4"/>
        <v>12</v>
      </c>
      <c r="H36" s="8">
        <f>$I36*G$5</f>
        <v>17.5</v>
      </c>
      <c r="I36" s="12">
        <v>0.7</v>
      </c>
    </row>
    <row r="37" spans="1:9">
      <c r="B37" s="2" t="s">
        <v>697</v>
      </c>
      <c r="C37" s="12">
        <v>0.4</v>
      </c>
      <c r="D37" s="8">
        <f t="shared" si="4"/>
        <v>22.8</v>
      </c>
      <c r="E37" s="8">
        <f t="shared" si="4"/>
        <v>24.8</v>
      </c>
      <c r="F37" s="8">
        <f t="shared" si="4"/>
        <v>12</v>
      </c>
      <c r="H37" s="8">
        <f>$I37*G$5</f>
        <v>7.5</v>
      </c>
      <c r="I37" s="12">
        <v>0.3</v>
      </c>
    </row>
    <row r="38" spans="1:9">
      <c r="B38" s="2" t="s">
        <v>41</v>
      </c>
      <c r="C38" s="12">
        <v>0.2</v>
      </c>
      <c r="D38" s="8">
        <f t="shared" si="4"/>
        <v>11.4</v>
      </c>
      <c r="E38" s="8">
        <f t="shared" si="4"/>
        <v>12.4</v>
      </c>
      <c r="F38" s="8">
        <f t="shared" si="4"/>
        <v>6</v>
      </c>
      <c r="H38" s="8">
        <f>$I38*G$5</f>
        <v>0</v>
      </c>
    </row>
    <row r="39" spans="1:9">
      <c r="A39" s="2" t="s">
        <v>693</v>
      </c>
      <c r="B39" s="2" t="s">
        <v>33</v>
      </c>
      <c r="D39" s="8">
        <f>SUM(D48:D50)</f>
        <v>22.8</v>
      </c>
      <c r="E39" s="8">
        <f>SUM(E48:E50)</f>
        <v>22.8</v>
      </c>
      <c r="F39" s="8">
        <f>SUM(F48:F50)</f>
        <v>9</v>
      </c>
      <c r="H39" s="8">
        <f>SUM(H48:H50)</f>
        <v>17</v>
      </c>
    </row>
    <row r="40" spans="1:9">
      <c r="B40" s="2" t="s">
        <v>697</v>
      </c>
      <c r="D40" s="8">
        <f>SUM(D51:D54)</f>
        <v>22.800000000000004</v>
      </c>
      <c r="E40" s="8">
        <f>SUM(E51:E54)</f>
        <v>22.800000000000004</v>
      </c>
      <c r="F40" s="8">
        <f>SUM(F51:F54)</f>
        <v>12</v>
      </c>
      <c r="H40" s="8">
        <f>SUM(G51:G54)</f>
        <v>0.39999999999999997</v>
      </c>
    </row>
    <row r="41" spans="1:9">
      <c r="B41" s="2" t="s">
        <v>41</v>
      </c>
      <c r="D41" s="8">
        <f>SUM(D55:D57)</f>
        <v>10.26</v>
      </c>
      <c r="E41" s="8">
        <f>SUM(E55:E57)</f>
        <v>10.26</v>
      </c>
      <c r="F41" s="8">
        <f>SUM(F55:F57)</f>
        <v>5.4</v>
      </c>
      <c r="H41" s="8">
        <f>SUM(G55:G57)</f>
        <v>0.18</v>
      </c>
    </row>
    <row r="42" spans="1:9">
      <c r="B42" s="2"/>
    </row>
    <row r="44" spans="1:9">
      <c r="A44" s="32" t="s">
        <v>680</v>
      </c>
      <c r="B44" s="32" t="s">
        <v>698</v>
      </c>
      <c r="C44" s="10"/>
      <c r="D44" s="10" t="s">
        <v>678</v>
      </c>
      <c r="E44" s="10" t="s">
        <v>699</v>
      </c>
      <c r="F44" s="10" t="s">
        <v>700</v>
      </c>
      <c r="G44" s="34" t="s">
        <v>703</v>
      </c>
      <c r="H44" s="10" t="s">
        <v>683</v>
      </c>
    </row>
    <row r="45" spans="1:9">
      <c r="A45" s="2" t="s">
        <v>684</v>
      </c>
      <c r="B45" t="s">
        <v>685</v>
      </c>
      <c r="C45" s="10"/>
      <c r="D45" s="10">
        <v>1</v>
      </c>
      <c r="E45" s="10"/>
      <c r="F45" s="10"/>
      <c r="H45" s="10"/>
    </row>
    <row r="46" spans="1:9">
      <c r="B46" t="s">
        <v>690</v>
      </c>
      <c r="F46" s="10">
        <v>-1</v>
      </c>
      <c r="H46" s="10"/>
    </row>
    <row r="47" spans="1:9">
      <c r="B47" t="s">
        <v>691</v>
      </c>
      <c r="F47" s="10">
        <v>-1</v>
      </c>
      <c r="H47" s="10"/>
    </row>
    <row r="48" spans="1:9">
      <c r="A48" s="2" t="s">
        <v>33</v>
      </c>
      <c r="B48" t="s">
        <v>34</v>
      </c>
      <c r="C48" s="9">
        <v>0.2</v>
      </c>
      <c r="D48" s="13">
        <f t="shared" ref="D48:D57" si="5">C48*SUM($D$3:$D$4)</f>
        <v>11.4</v>
      </c>
      <c r="E48" s="13">
        <f t="shared" ref="E48:E57" si="6">D48</f>
        <v>11.4</v>
      </c>
      <c r="F48" s="13">
        <f t="shared" ref="F48:F58" si="7">G48*F$5</f>
        <v>3</v>
      </c>
      <c r="G48" s="9">
        <v>0.1</v>
      </c>
      <c r="H48" s="5">
        <v>8</v>
      </c>
    </row>
    <row r="49" spans="1:9">
      <c r="B49" t="s">
        <v>35</v>
      </c>
      <c r="C49" s="9">
        <v>0.1</v>
      </c>
      <c r="D49" s="13">
        <f t="shared" si="5"/>
        <v>5.7</v>
      </c>
      <c r="E49" s="13">
        <f t="shared" si="6"/>
        <v>5.7</v>
      </c>
      <c r="F49" s="13">
        <f t="shared" si="7"/>
        <v>0</v>
      </c>
      <c r="G49" s="9">
        <v>0</v>
      </c>
      <c r="H49" s="5">
        <v>3</v>
      </c>
    </row>
    <row r="50" spans="1:9">
      <c r="B50" t="s">
        <v>65</v>
      </c>
      <c r="C50" s="9">
        <v>0.1</v>
      </c>
      <c r="D50" s="13">
        <f t="shared" si="5"/>
        <v>5.7</v>
      </c>
      <c r="E50" s="13">
        <f t="shared" si="6"/>
        <v>5.7</v>
      </c>
      <c r="F50" s="13">
        <f t="shared" si="7"/>
        <v>6</v>
      </c>
      <c r="G50" s="9">
        <v>0.2</v>
      </c>
      <c r="H50" s="5">
        <v>6</v>
      </c>
    </row>
    <row r="51" spans="1:9">
      <c r="A51" s="2" t="s">
        <v>697</v>
      </c>
      <c r="B51" t="s">
        <v>80</v>
      </c>
      <c r="C51" s="9">
        <v>0.25</v>
      </c>
      <c r="D51" s="13">
        <f t="shared" si="5"/>
        <v>14.25</v>
      </c>
      <c r="E51" s="13">
        <f t="shared" si="6"/>
        <v>14.25</v>
      </c>
      <c r="F51" s="13">
        <f t="shared" si="7"/>
        <v>7.5</v>
      </c>
      <c r="G51" s="9">
        <v>0.25</v>
      </c>
      <c r="H51">
        <v>8</v>
      </c>
      <c r="I51" t="s">
        <v>701</v>
      </c>
    </row>
    <row r="52" spans="1:9">
      <c r="B52" t="s">
        <v>77</v>
      </c>
      <c r="C52" s="9">
        <v>0.05</v>
      </c>
      <c r="D52" s="13">
        <f t="shared" si="5"/>
        <v>2.85</v>
      </c>
      <c r="E52" s="13">
        <f t="shared" si="6"/>
        <v>2.85</v>
      </c>
      <c r="F52" s="13">
        <f t="shared" si="7"/>
        <v>1.5</v>
      </c>
      <c r="G52" s="9">
        <v>0.05</v>
      </c>
    </row>
    <row r="53" spans="1:9">
      <c r="B53" t="s">
        <v>78</v>
      </c>
      <c r="C53" s="9">
        <v>0.05</v>
      </c>
      <c r="D53" s="13">
        <f t="shared" si="5"/>
        <v>2.85</v>
      </c>
      <c r="E53" s="13">
        <f t="shared" si="6"/>
        <v>2.85</v>
      </c>
      <c r="F53" s="13">
        <f t="shared" si="7"/>
        <v>1.5</v>
      </c>
      <c r="G53" s="9">
        <v>0.05</v>
      </c>
    </row>
    <row r="54" spans="1:9">
      <c r="B54" t="s">
        <v>79</v>
      </c>
      <c r="C54" s="9">
        <v>0.05</v>
      </c>
      <c r="D54" s="13">
        <f t="shared" si="5"/>
        <v>2.85</v>
      </c>
      <c r="E54" s="13">
        <f t="shared" si="6"/>
        <v>2.85</v>
      </c>
      <c r="F54" s="13">
        <f t="shared" si="7"/>
        <v>1.5</v>
      </c>
      <c r="G54" s="9">
        <v>0.05</v>
      </c>
    </row>
    <row r="55" spans="1:9">
      <c r="A55" s="2" t="s">
        <v>41</v>
      </c>
      <c r="B55" t="s">
        <v>39</v>
      </c>
      <c r="C55" s="9">
        <v>0.05</v>
      </c>
      <c r="D55" s="13">
        <f t="shared" si="5"/>
        <v>2.85</v>
      </c>
      <c r="E55" s="13">
        <f t="shared" si="6"/>
        <v>2.85</v>
      </c>
      <c r="F55" s="13">
        <f t="shared" si="7"/>
        <v>1.5</v>
      </c>
      <c r="G55" s="9">
        <v>0.05</v>
      </c>
    </row>
    <row r="56" spans="1:9">
      <c r="B56" t="s">
        <v>44</v>
      </c>
      <c r="C56" s="9">
        <v>7.0000000000000007E-2</v>
      </c>
      <c r="D56" s="13">
        <f t="shared" si="5"/>
        <v>3.99</v>
      </c>
      <c r="E56" s="13">
        <f t="shared" si="6"/>
        <v>3.99</v>
      </c>
      <c r="F56" s="13">
        <f t="shared" si="7"/>
        <v>2.1</v>
      </c>
      <c r="G56" s="9">
        <v>7.0000000000000007E-2</v>
      </c>
    </row>
    <row r="57" spans="1:9">
      <c r="B57" t="s">
        <v>0</v>
      </c>
      <c r="C57" s="9">
        <v>0.06</v>
      </c>
      <c r="D57" s="13">
        <f t="shared" si="5"/>
        <v>3.42</v>
      </c>
      <c r="E57" s="13">
        <f t="shared" si="6"/>
        <v>3.42</v>
      </c>
      <c r="F57" s="13">
        <f t="shared" si="7"/>
        <v>1.7999999999999998</v>
      </c>
      <c r="G57" s="9">
        <v>0.06</v>
      </c>
    </row>
    <row r="58" spans="1:9">
      <c r="A58" s="2" t="s">
        <v>704</v>
      </c>
      <c r="B58" t="s">
        <v>57</v>
      </c>
      <c r="F58" s="13">
        <f t="shared" si="7"/>
        <v>3</v>
      </c>
      <c r="G58" s="9">
        <v>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EAAC3-BA3C-4BFD-A8E1-8921A4DFE6C0}">
  <dimension ref="A1:I36"/>
  <sheetViews>
    <sheetView zoomScale="80" zoomScaleNormal="80" workbookViewId="0">
      <selection activeCell="A36" sqref="A1:N36"/>
    </sheetView>
  </sheetViews>
  <sheetFormatPr defaultRowHeight="14.5"/>
  <cols>
    <col min="1" max="1" width="24.453125" bestFit="1" customWidth="1"/>
    <col min="9" max="9" width="12.453125" customWidth="1"/>
  </cols>
  <sheetData>
    <row r="1" spans="1:9" ht="16" thickBot="1">
      <c r="A1" s="138" t="s">
        <v>2585</v>
      </c>
      <c r="B1" s="139" t="s">
        <v>2586</v>
      </c>
      <c r="C1" s="140" t="s">
        <v>2587</v>
      </c>
      <c r="D1" s="140" t="s">
        <v>2588</v>
      </c>
      <c r="E1" s="140" t="s">
        <v>2589</v>
      </c>
      <c r="F1" s="140" t="s">
        <v>2590</v>
      </c>
      <c r="G1" s="140" t="s">
        <v>26</v>
      </c>
      <c r="H1" s="140" t="s">
        <v>2591</v>
      </c>
      <c r="I1" s="146" t="s">
        <v>2619</v>
      </c>
    </row>
    <row r="2" spans="1:9" ht="16" thickTop="1">
      <c r="A2" s="141" t="s">
        <v>2592</v>
      </c>
      <c r="B2" s="142">
        <v>0.49006005982299311</v>
      </c>
      <c r="C2" s="142">
        <v>0.24939977344815939</v>
      </c>
      <c r="D2" s="142">
        <v>0.10544893452626146</v>
      </c>
      <c r="E2" s="142">
        <v>6.7106824458799161E-2</v>
      </c>
      <c r="F2" s="142">
        <v>8.7984407743786977E-2</v>
      </c>
      <c r="G2" s="142">
        <v>1</v>
      </c>
      <c r="H2" s="143">
        <v>0.7394598332711525</v>
      </c>
      <c r="I2" s="147" t="s">
        <v>2620</v>
      </c>
    </row>
    <row r="3" spans="1:9" ht="15.5">
      <c r="A3" s="141" t="s">
        <v>2593</v>
      </c>
      <c r="B3" s="142">
        <v>1.8125543483527459E-2</v>
      </c>
      <c r="C3" s="142">
        <v>8.5947278203835228E-2</v>
      </c>
      <c r="D3" s="142">
        <v>0.19589512842211557</v>
      </c>
      <c r="E3" s="142">
        <v>0.19265709852790044</v>
      </c>
      <c r="F3" s="142">
        <v>0.50737495136262134</v>
      </c>
      <c r="G3" s="142">
        <v>1</v>
      </c>
      <c r="H3" s="143">
        <v>0.10407282168736269</v>
      </c>
      <c r="I3" s="147" t="s">
        <v>2620</v>
      </c>
    </row>
    <row r="4" spans="1:9" ht="15.5">
      <c r="A4" s="141" t="s">
        <v>1901</v>
      </c>
      <c r="B4" s="142">
        <v>0.14671460223638833</v>
      </c>
      <c r="C4" s="142">
        <v>0.16355947358219131</v>
      </c>
      <c r="D4" s="142">
        <v>0.17488598822940488</v>
      </c>
      <c r="E4" s="142">
        <v>0.12419854143130683</v>
      </c>
      <c r="F4" s="142">
        <v>0.39064139452071922</v>
      </c>
      <c r="G4" s="142">
        <v>1</v>
      </c>
      <c r="H4" s="143">
        <v>0.31027407581857963</v>
      </c>
      <c r="I4" s="147" t="s">
        <v>2620</v>
      </c>
    </row>
    <row r="5" spans="1:9" ht="15.5">
      <c r="A5" s="141" t="s">
        <v>6</v>
      </c>
      <c r="B5" s="142">
        <v>6.5886549110117418E-2</v>
      </c>
      <c r="C5" s="142">
        <v>0.12092746482194391</v>
      </c>
      <c r="D5" s="142">
        <v>0.15403148319569937</v>
      </c>
      <c r="E5" s="142">
        <v>0.16744059242006509</v>
      </c>
      <c r="F5" s="142">
        <v>0.49171391045217427</v>
      </c>
      <c r="G5" s="142">
        <v>1</v>
      </c>
      <c r="H5" s="143">
        <v>0.18681401393206132</v>
      </c>
      <c r="I5" s="147" t="s">
        <v>2620</v>
      </c>
    </row>
    <row r="6" spans="1:9" ht="15.5">
      <c r="A6" s="141" t="s">
        <v>2594</v>
      </c>
      <c r="B6" s="142">
        <v>0.34067996478150048</v>
      </c>
      <c r="C6" s="142">
        <v>0.30949630655681937</v>
      </c>
      <c r="D6" s="142">
        <v>0.1421729482842653</v>
      </c>
      <c r="E6" s="142">
        <v>7.6828399800375785E-2</v>
      </c>
      <c r="F6" s="142">
        <v>0.13082238057703893</v>
      </c>
      <c r="G6" s="142">
        <v>1</v>
      </c>
      <c r="H6" s="143">
        <v>0.6501762713383199</v>
      </c>
      <c r="I6" s="147" t="s">
        <v>2620</v>
      </c>
    </row>
    <row r="7" spans="1:9" ht="15.5">
      <c r="A7" s="141" t="s">
        <v>2595</v>
      </c>
      <c r="B7" s="142">
        <v>0.3843514476012681</v>
      </c>
      <c r="C7" s="142">
        <v>0.34053209563922426</v>
      </c>
      <c r="D7" s="142">
        <v>0.16369798499245439</v>
      </c>
      <c r="E7" s="142">
        <v>4.8760434233027269E-2</v>
      </c>
      <c r="F7" s="142">
        <v>6.2658037534025976E-2</v>
      </c>
      <c r="G7" s="142">
        <v>1</v>
      </c>
      <c r="H7" s="143">
        <v>0.72488354324049231</v>
      </c>
      <c r="I7" s="147" t="s">
        <v>2620</v>
      </c>
    </row>
    <row r="8" spans="1:9" ht="15.5">
      <c r="A8" s="141" t="s">
        <v>2596</v>
      </c>
      <c r="B8" s="142">
        <v>0.3751145165320231</v>
      </c>
      <c r="C8" s="142">
        <v>0.24473602519742263</v>
      </c>
      <c r="D8" s="142">
        <v>0.1983804901686137</v>
      </c>
      <c r="E8" s="142">
        <v>4.9637711335054541E-2</v>
      </c>
      <c r="F8" s="142">
        <v>0.13213125676688595</v>
      </c>
      <c r="G8" s="142">
        <v>1</v>
      </c>
      <c r="H8" s="143">
        <v>0.61985054172944576</v>
      </c>
      <c r="I8" s="147" t="s">
        <v>2620</v>
      </c>
    </row>
    <row r="9" spans="1:9" ht="15.5">
      <c r="A9" s="141" t="s">
        <v>2597</v>
      </c>
      <c r="B9" s="142">
        <v>8.4905405664323946E-2</v>
      </c>
      <c r="C9" s="142">
        <v>0.14290681213195397</v>
      </c>
      <c r="D9" s="142">
        <v>0.12880248472537853</v>
      </c>
      <c r="E9" s="142">
        <v>0.13531865393680012</v>
      </c>
      <c r="F9" s="142">
        <v>0.50806664354154352</v>
      </c>
      <c r="G9" s="142">
        <v>1</v>
      </c>
      <c r="H9" s="143">
        <v>0.22781221779627792</v>
      </c>
      <c r="I9" s="147" t="s">
        <v>2620</v>
      </c>
    </row>
    <row r="10" spans="1:9" ht="15.5">
      <c r="A10" s="141" t="s">
        <v>2598</v>
      </c>
      <c r="B10" s="142">
        <v>0.37102192533095618</v>
      </c>
      <c r="C10" s="142">
        <v>0.3090878506931572</v>
      </c>
      <c r="D10" s="142">
        <v>0.12725810760152254</v>
      </c>
      <c r="E10" s="142">
        <v>0.10521379715374225</v>
      </c>
      <c r="F10" s="142">
        <v>8.7418319220621848E-2</v>
      </c>
      <c r="G10" s="142">
        <v>1</v>
      </c>
      <c r="H10" s="143">
        <v>0.68010977602411338</v>
      </c>
      <c r="I10" s="147" t="s">
        <v>2620</v>
      </c>
    </row>
    <row r="11" spans="1:9" ht="15.5">
      <c r="A11" s="141" t="s">
        <v>2599</v>
      </c>
      <c r="B11" s="142">
        <v>0.35537491592553183</v>
      </c>
      <c r="C11" s="142">
        <v>0.24699841030107059</v>
      </c>
      <c r="D11" s="142">
        <v>0.11906415854846694</v>
      </c>
      <c r="E11" s="142">
        <v>0.10526114296098751</v>
      </c>
      <c r="F11" s="142">
        <v>0.17330137226394318</v>
      </c>
      <c r="G11" s="142">
        <v>1</v>
      </c>
      <c r="H11" s="143">
        <v>0.60237332622660245</v>
      </c>
      <c r="I11" s="147" t="s">
        <v>2620</v>
      </c>
    </row>
    <row r="12" spans="1:9" ht="15.5">
      <c r="A12" s="141" t="s">
        <v>2600</v>
      </c>
      <c r="B12" s="142">
        <v>0.20120702804269552</v>
      </c>
      <c r="C12" s="142">
        <v>0.30196986920679869</v>
      </c>
      <c r="D12" s="142">
        <v>0.21011432498166607</v>
      </c>
      <c r="E12" s="142">
        <v>0.10865453817328899</v>
      </c>
      <c r="F12" s="142">
        <v>0.17805423959555086</v>
      </c>
      <c r="G12" s="142">
        <v>1</v>
      </c>
      <c r="H12" s="143">
        <v>0.50317689724949421</v>
      </c>
      <c r="I12" s="147" t="s">
        <v>2620</v>
      </c>
    </row>
    <row r="13" spans="1:9" ht="15.5">
      <c r="A13" s="141" t="s">
        <v>2601</v>
      </c>
      <c r="B13" s="142">
        <v>0.40379003014455722</v>
      </c>
      <c r="C13" s="142">
        <v>0.41877424423083592</v>
      </c>
      <c r="D13" s="142">
        <v>9.9895538941569023E-2</v>
      </c>
      <c r="E13" s="142">
        <v>3.2627537814287934E-2</v>
      </c>
      <c r="F13" s="142">
        <v>4.4912648868749794E-2</v>
      </c>
      <c r="G13" s="142">
        <v>1</v>
      </c>
      <c r="H13" s="143">
        <v>0.82256427437539315</v>
      </c>
      <c r="I13" s="147" t="s">
        <v>2620</v>
      </c>
    </row>
    <row r="14" spans="1:9" ht="15.5">
      <c r="A14" s="141" t="s">
        <v>2602</v>
      </c>
      <c r="B14" s="142">
        <v>0.38703049763210517</v>
      </c>
      <c r="C14" s="142">
        <v>0.34170092179632372</v>
      </c>
      <c r="D14" s="142">
        <v>0.12067653318543174</v>
      </c>
      <c r="E14" s="142">
        <v>7.5801300262301863E-2</v>
      </c>
      <c r="F14" s="142">
        <v>7.4790747123837473E-2</v>
      </c>
      <c r="G14" s="142">
        <v>1</v>
      </c>
      <c r="H14" s="143">
        <v>0.72873141942842889</v>
      </c>
      <c r="I14" s="147" t="s">
        <v>2620</v>
      </c>
    </row>
    <row r="15" spans="1:9" ht="15.5">
      <c r="A15" s="141" t="s">
        <v>2603</v>
      </c>
      <c r="B15" s="142">
        <v>0.61575873692541072</v>
      </c>
      <c r="C15" s="142">
        <v>0.26730642731380833</v>
      </c>
      <c r="D15" s="142">
        <v>7.4033729308221177E-2</v>
      </c>
      <c r="E15" s="142">
        <v>2.6939926577549414E-2</v>
      </c>
      <c r="F15" s="142">
        <v>1.5961179875010275E-2</v>
      </c>
      <c r="G15" s="142">
        <v>1</v>
      </c>
      <c r="H15" s="143">
        <v>0.8830651642392191</v>
      </c>
      <c r="I15" s="147" t="s">
        <v>2620</v>
      </c>
    </row>
    <row r="16" spans="1:9" ht="15.5">
      <c r="A16" s="141" t="s">
        <v>1875</v>
      </c>
      <c r="B16" s="142">
        <v>0.56823070779771956</v>
      </c>
      <c r="C16" s="142">
        <v>0.24998473822927222</v>
      </c>
      <c r="D16" s="142">
        <v>0.1038238052960435</v>
      </c>
      <c r="E16" s="142">
        <v>5.8138565728056153E-2</v>
      </c>
      <c r="F16" s="142">
        <v>1.9822182948908609E-2</v>
      </c>
      <c r="G16" s="142">
        <v>1</v>
      </c>
      <c r="H16" s="143">
        <v>0.81821544602699181</v>
      </c>
      <c r="I16" s="147" t="s">
        <v>2620</v>
      </c>
    </row>
    <row r="17" spans="1:9" ht="15.5">
      <c r="A17" s="141" t="s">
        <v>1865</v>
      </c>
      <c r="B17" s="142">
        <v>0.42403384219875817</v>
      </c>
      <c r="C17" s="142">
        <v>0.26794818871193787</v>
      </c>
      <c r="D17" s="142">
        <v>0.11973067720384464</v>
      </c>
      <c r="E17" s="142">
        <v>8.2518786030521124E-2</v>
      </c>
      <c r="F17" s="142">
        <v>0.10576850585493837</v>
      </c>
      <c r="G17" s="142">
        <v>1</v>
      </c>
      <c r="H17" s="143">
        <v>0.6919820309106961</v>
      </c>
      <c r="I17" s="147" t="s">
        <v>2620</v>
      </c>
    </row>
    <row r="18" spans="1:9" ht="15.5">
      <c r="A18" s="141" t="s">
        <v>1949</v>
      </c>
      <c r="B18" s="142">
        <v>0.31699383486516136</v>
      </c>
      <c r="C18" s="142">
        <v>0.52225878437157225</v>
      </c>
      <c r="D18" s="142">
        <v>0.16074738076326639</v>
      </c>
      <c r="E18" s="142">
        <v>0</v>
      </c>
      <c r="F18" s="142">
        <v>0</v>
      </c>
      <c r="G18" s="142">
        <v>1</v>
      </c>
      <c r="H18" s="143">
        <v>0.83925261923673355</v>
      </c>
      <c r="I18" s="147" t="s">
        <v>2620</v>
      </c>
    </row>
    <row r="19" spans="1:9" ht="15.5">
      <c r="A19" s="141" t="s">
        <v>2604</v>
      </c>
      <c r="B19" s="142">
        <v>0.25246114791653768</v>
      </c>
      <c r="C19" s="142">
        <v>0.25610385321858298</v>
      </c>
      <c r="D19" s="142">
        <v>0.18999855530101337</v>
      </c>
      <c r="E19" s="142">
        <v>0.13273687903741771</v>
      </c>
      <c r="F19" s="142">
        <v>0.1686995645264483</v>
      </c>
      <c r="G19" s="142">
        <v>1</v>
      </c>
      <c r="H19" s="143">
        <v>0.5085650011351206</v>
      </c>
      <c r="I19" s="147" t="s">
        <v>2620</v>
      </c>
    </row>
    <row r="20" spans="1:9" ht="15.5">
      <c r="A20" s="141" t="s">
        <v>2605</v>
      </c>
      <c r="B20" s="142">
        <v>0.16106778644271147</v>
      </c>
      <c r="C20" s="142">
        <v>0.27594481103779245</v>
      </c>
      <c r="D20" s="142">
        <v>0.17516496700659867</v>
      </c>
      <c r="E20" s="142">
        <v>0.11697660467906419</v>
      </c>
      <c r="F20" s="142">
        <v>0.27084583083383323</v>
      </c>
      <c r="G20" s="142">
        <v>1</v>
      </c>
      <c r="H20" s="143">
        <v>0.43701259748050392</v>
      </c>
      <c r="I20" s="147" t="s">
        <v>2620</v>
      </c>
    </row>
    <row r="21" spans="1:9" ht="15.5">
      <c r="A21" s="141" t="s">
        <v>1877</v>
      </c>
      <c r="B21" s="142">
        <v>0.53080077103094037</v>
      </c>
      <c r="C21" s="142">
        <v>0.19814606043542043</v>
      </c>
      <c r="D21" s="142">
        <v>0.15583739044099459</v>
      </c>
      <c r="E21" s="142">
        <v>7.0590823546309162E-2</v>
      </c>
      <c r="F21" s="142">
        <v>4.4624954546335381E-2</v>
      </c>
      <c r="G21" s="142">
        <v>1</v>
      </c>
      <c r="H21" s="143">
        <v>0.72894683146636075</v>
      </c>
      <c r="I21" s="147" t="s">
        <v>2620</v>
      </c>
    </row>
    <row r="22" spans="1:9" ht="15.5">
      <c r="A22" s="141" t="s">
        <v>2606</v>
      </c>
      <c r="B22" s="142">
        <v>0.25485579752795762</v>
      </c>
      <c r="C22" s="142">
        <v>0.25485579752795762</v>
      </c>
      <c r="D22" s="142">
        <v>0.49028840494408471</v>
      </c>
      <c r="E22" s="142">
        <v>0</v>
      </c>
      <c r="F22" s="142">
        <v>0</v>
      </c>
      <c r="G22" s="142">
        <v>1</v>
      </c>
      <c r="H22" s="143">
        <v>0.50971159505591523</v>
      </c>
      <c r="I22" s="147" t="s">
        <v>2620</v>
      </c>
    </row>
    <row r="23" spans="1:9" ht="15.5">
      <c r="A23" s="141" t="s">
        <v>2607</v>
      </c>
      <c r="B23" s="142">
        <v>0.37150785319686053</v>
      </c>
      <c r="C23" s="142">
        <v>0.33148905392969419</v>
      </c>
      <c r="D23" s="142">
        <v>0.17117745889067437</v>
      </c>
      <c r="E23" s="142">
        <v>6.8051658585045569E-2</v>
      </c>
      <c r="F23" s="142">
        <v>5.7773975397725524E-2</v>
      </c>
      <c r="G23" s="142">
        <v>1</v>
      </c>
      <c r="H23" s="143">
        <v>0.70299690712655472</v>
      </c>
      <c r="I23" s="147" t="s">
        <v>2620</v>
      </c>
    </row>
    <row r="24" spans="1:9" ht="15.5">
      <c r="A24" s="141" t="s">
        <v>5</v>
      </c>
      <c r="B24" s="142">
        <v>0.1</v>
      </c>
      <c r="C24" s="142">
        <v>0.2</v>
      </c>
      <c r="D24" s="142">
        <v>0.14000000000000001</v>
      </c>
      <c r="E24" s="142">
        <v>0.14000000000000001</v>
      </c>
      <c r="F24" s="142">
        <v>0.42</v>
      </c>
      <c r="G24" s="142">
        <v>1</v>
      </c>
      <c r="H24" s="143">
        <v>0.30000000000000004</v>
      </c>
      <c r="I24" s="147" t="s">
        <v>2620</v>
      </c>
    </row>
    <row r="25" spans="1:9" ht="15.5">
      <c r="A25" s="141" t="s">
        <v>2608</v>
      </c>
      <c r="B25" s="142">
        <v>7.9139584124376678E-3</v>
      </c>
      <c r="C25" s="142">
        <v>9.6612644816678583E-2</v>
      </c>
      <c r="D25" s="142">
        <v>0.15954787547236238</v>
      </c>
      <c r="E25" s="142">
        <v>0.2234621587171419</v>
      </c>
      <c r="F25" s="142">
        <v>0.51246336258137937</v>
      </c>
      <c r="G25" s="142">
        <v>1</v>
      </c>
      <c r="H25" s="143">
        <v>0.10452660322911625</v>
      </c>
      <c r="I25" s="147" t="s">
        <v>2620</v>
      </c>
    </row>
    <row r="26" spans="1:9" ht="15.5">
      <c r="A26" s="144" t="s">
        <v>1883</v>
      </c>
      <c r="B26" s="142">
        <v>1.0803290874687023E-2</v>
      </c>
      <c r="C26" s="142">
        <v>9.5908806397008287E-2</v>
      </c>
      <c r="D26" s="142">
        <v>0.20074749904949923</v>
      </c>
      <c r="E26" s="142">
        <v>0.18801017565203371</v>
      </c>
      <c r="F26" s="142">
        <v>0.50453022802677172</v>
      </c>
      <c r="G26" s="142">
        <v>1</v>
      </c>
      <c r="H26" s="143">
        <v>0.10671209727169531</v>
      </c>
      <c r="I26" s="147" t="s">
        <v>2621</v>
      </c>
    </row>
    <row r="27" spans="1:9" ht="15.5">
      <c r="A27" s="144" t="s">
        <v>2609</v>
      </c>
      <c r="B27" s="142">
        <v>1.8125543483527459E-2</v>
      </c>
      <c r="C27" s="142">
        <v>8.5947278203835228E-2</v>
      </c>
      <c r="D27" s="142">
        <v>0.19589512842211557</v>
      </c>
      <c r="E27" s="142">
        <v>0.19265709852790044</v>
      </c>
      <c r="F27" s="142">
        <v>0.50737495136262134</v>
      </c>
      <c r="G27" s="142">
        <v>1</v>
      </c>
      <c r="H27" s="143">
        <v>0.10407282168736269</v>
      </c>
      <c r="I27" s="147" t="s">
        <v>2622</v>
      </c>
    </row>
    <row r="28" spans="1:9" ht="15.5">
      <c r="A28" s="144" t="s">
        <v>2610</v>
      </c>
      <c r="B28" s="142">
        <v>6.5886549110117418E-2</v>
      </c>
      <c r="C28" s="142">
        <v>0.12092746482194391</v>
      </c>
      <c r="D28" s="142">
        <v>0.15403148319569937</v>
      </c>
      <c r="E28" s="142">
        <v>0.16744059242006509</v>
      </c>
      <c r="F28" s="142">
        <v>0.49171391045217427</v>
      </c>
      <c r="G28" s="142">
        <v>1</v>
      </c>
      <c r="H28" s="143">
        <v>0.18681401393206132</v>
      </c>
      <c r="I28" s="147" t="s">
        <v>2623</v>
      </c>
    </row>
    <row r="29" spans="1:9" ht="15.5">
      <c r="A29" s="144" t="s">
        <v>2611</v>
      </c>
      <c r="B29" s="142">
        <v>0.31699383486516136</v>
      </c>
      <c r="C29" s="142">
        <v>0.52225878437157225</v>
      </c>
      <c r="D29" s="142">
        <v>0.16074738076326639</v>
      </c>
      <c r="E29" s="142">
        <v>0</v>
      </c>
      <c r="F29" s="142">
        <v>0</v>
      </c>
      <c r="G29" s="142">
        <v>1</v>
      </c>
      <c r="H29" s="143">
        <v>0.83925261923673355</v>
      </c>
      <c r="I29" s="148" t="s">
        <v>2624</v>
      </c>
    </row>
    <row r="30" spans="1:9" ht="15.5">
      <c r="A30" s="144" t="s">
        <v>2612</v>
      </c>
      <c r="B30" s="142">
        <v>0.14671460223638833</v>
      </c>
      <c r="C30" s="142">
        <v>0.16355947358219131</v>
      </c>
      <c r="D30" s="142">
        <v>0.17488598822940488</v>
      </c>
      <c r="E30" s="142">
        <v>0.12419854143130683</v>
      </c>
      <c r="F30" s="142">
        <v>0.39064139452071922</v>
      </c>
      <c r="G30" s="142">
        <v>1</v>
      </c>
      <c r="H30" s="143">
        <v>0.31027407581857963</v>
      </c>
      <c r="I30" s="147" t="s">
        <v>2625</v>
      </c>
    </row>
    <row r="31" spans="1:9" ht="15.5">
      <c r="A31" s="144" t="s">
        <v>2</v>
      </c>
      <c r="B31" s="142">
        <v>0.14671460223638833</v>
      </c>
      <c r="C31" s="142">
        <v>0.16355947358219131</v>
      </c>
      <c r="D31" s="142">
        <v>0.17488598822940488</v>
      </c>
      <c r="E31" s="142">
        <v>0.12419854143130683</v>
      </c>
      <c r="F31" s="142">
        <v>0.39064139452071922</v>
      </c>
      <c r="G31" s="142">
        <v>1</v>
      </c>
      <c r="H31" s="143">
        <v>0.31027407581857963</v>
      </c>
      <c r="I31" s="147" t="s">
        <v>2625</v>
      </c>
    </row>
    <row r="32" spans="1:9" ht="15.5">
      <c r="A32" s="144" t="s">
        <v>1905</v>
      </c>
      <c r="B32" s="142">
        <v>6.5886549110117418E-2</v>
      </c>
      <c r="C32" s="142">
        <v>0.12092746482194391</v>
      </c>
      <c r="D32" s="142">
        <v>0.15403148319569937</v>
      </c>
      <c r="E32" s="142">
        <v>0.16744059242006509</v>
      </c>
      <c r="F32" s="142">
        <v>0.49171391045217427</v>
      </c>
      <c r="G32" s="142">
        <v>1</v>
      </c>
      <c r="H32" s="143">
        <v>0.18681401393206132</v>
      </c>
      <c r="I32" s="147" t="s">
        <v>2623</v>
      </c>
    </row>
    <row r="33" spans="1:9" ht="15.5">
      <c r="A33" s="144" t="s">
        <v>2613</v>
      </c>
      <c r="B33" s="145">
        <v>0.21594842473854864</v>
      </c>
      <c r="C33" s="145">
        <v>0.24246617106255075</v>
      </c>
      <c r="D33" s="145">
        <v>0.18059037918486065</v>
      </c>
      <c r="E33" s="145">
        <v>0.11383856671574637</v>
      </c>
      <c r="F33" s="145">
        <v>0.24715645829829649</v>
      </c>
      <c r="G33" s="145">
        <v>1.0000000000000029</v>
      </c>
      <c r="H33" s="143">
        <v>0.45841459580109939</v>
      </c>
      <c r="I33" s="147" t="s">
        <v>2626</v>
      </c>
    </row>
    <row r="35" spans="1:9">
      <c r="A35" s="2" t="s">
        <v>2619</v>
      </c>
    </row>
    <row r="36" spans="1:9">
      <c r="A36" t="s">
        <v>2627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0D545-53DF-4BB1-8B8E-615AF6AD906C}">
  <dimension ref="A1:B8"/>
  <sheetViews>
    <sheetView tabSelected="1" workbookViewId="0">
      <selection activeCell="B8" sqref="B8"/>
    </sheetView>
  </sheetViews>
  <sheetFormatPr defaultRowHeight="14.5"/>
  <cols>
    <col min="1" max="1" width="11.81640625" style="188" bestFit="1" customWidth="1"/>
    <col min="2" max="2" width="8.7265625" style="4"/>
  </cols>
  <sheetData>
    <row r="1" spans="1:2">
      <c r="A1" s="188" t="s">
        <v>2673</v>
      </c>
      <c r="B1" s="4" t="s">
        <v>2672</v>
      </c>
    </row>
    <row r="2" spans="1:2">
      <c r="A2" s="188" t="s">
        <v>2649</v>
      </c>
      <c r="B2" s="4">
        <f>'Reparative Metrics'!$J$9*'Reparative Metrics'!B$9+'Reparative Metrics'!$J$12*'Reparative Metrics'!B$12+'Reparative Metrics'!$J$13*'Reparative Metrics'!B$13+'Reparative Metrics'!$J$15*'Reparative Metrics'!B$15+'Reparative Metrics'!$J$16*'Reparative Metrics'!B$16</f>
        <v>14.422297488995675</v>
      </c>
    </row>
    <row r="3" spans="1:2">
      <c r="A3" s="188" t="s">
        <v>2650</v>
      </c>
      <c r="B3" s="4">
        <f>'Reparative Metrics'!$K$9*'Reparative Metrics'!C$9+'Reparative Metrics'!$K$12*'Reparative Metrics'!C$12+'Reparative Metrics'!$K$13*'Reparative Metrics'!C$13+'Reparative Metrics'!$K$15*'Reparative Metrics'!C$15+'Reparative Metrics'!$K$16*'Reparative Metrics'!C$16</f>
        <v>7.7236333333333338</v>
      </c>
    </row>
    <row r="4" spans="1:2">
      <c r="A4" s="188" t="s">
        <v>2651</v>
      </c>
      <c r="B4" s="4">
        <f>'Reparative Metrics'!$J$9*'Reparative Metrics'!D$9+'Reparative Metrics'!$J$12*'Reparative Metrics'!D$12+'Reparative Metrics'!$J$13*'Reparative Metrics'!D$13+'Reparative Metrics'!$J$15*'Reparative Metrics'!D$15+'Reparative Metrics'!$J$16*'Reparative Metrics'!D$16</f>
        <v>14.422297488995675</v>
      </c>
    </row>
    <row r="5" spans="1:2">
      <c r="A5" s="188" t="s">
        <v>2652</v>
      </c>
      <c r="B5" s="4">
        <f>'Reparative Metrics'!$K$9*'Reparative Metrics'!E$9+'Reparative Metrics'!$K$12*'Reparative Metrics'!E$12+'Reparative Metrics'!$K$13*'Reparative Metrics'!E$13+'Reparative Metrics'!$K$15*'Reparative Metrics'!E$15+'Reparative Metrics'!$K$16*'Reparative Metrics'!E$16</f>
        <v>7.7236333333333338</v>
      </c>
    </row>
    <row r="6" spans="1:2">
      <c r="A6" s="188" t="s">
        <v>2653</v>
      </c>
      <c r="B6" s="4">
        <f>'Reparative Metrics'!$J$9*'Reparative Metrics'!F$9+'Reparative Metrics'!$J$12*'Reparative Metrics'!F$12+'Reparative Metrics'!$J$13*'Reparative Metrics'!F$13+'Reparative Metrics'!$J$15*'Reparative Metrics'!F$15+'Reparative Metrics'!$J$16*'Reparative Metrics'!F$16</f>
        <v>10.296414333333335</v>
      </c>
    </row>
    <row r="7" spans="1:2">
      <c r="A7" s="188" t="s">
        <v>2654</v>
      </c>
      <c r="B7" s="4">
        <f>'Reparative Metrics'!$K$9*'Reparative Metrics'!G$9+'Reparative Metrics'!$K$12*'Reparative Metrics'!G$12+'Reparative Metrics'!$K$13*'Reparative Metrics'!G$13+'Reparative Metrics'!$K$15*'Reparative Metrics'!G$15+'Reparative Metrics'!$K$16*'Reparative Metrics'!G$16</f>
        <v>8.5076333333333345</v>
      </c>
    </row>
    <row r="8" spans="1:2">
      <c r="A8" s="188">
        <v>4</v>
      </c>
      <c r="B8" s="4">
        <f>'Reparative Metrics'!$J$9*'Reparative Metrics'!H$9+'Reparative Metrics'!$J$12*'Reparative Metrics'!H$12+'Reparative Metrics'!$J$13*'Reparative Metrics'!H$13+'Reparative Metrics'!$J$15*'Reparative Metrics'!H$15+'Reparative Metrics'!$J$16*'Reparative Metrics'!H$16</f>
        <v>3.6436333333333337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DC0A8-9DCF-4FB3-A83B-9B57D25D48E6}">
  <dimension ref="A1:B8"/>
  <sheetViews>
    <sheetView workbookViewId="0">
      <selection activeCell="E13" sqref="E13"/>
    </sheetView>
  </sheetViews>
  <sheetFormatPr defaultRowHeight="14.5"/>
  <sheetData>
    <row r="1" spans="1:2">
      <c r="A1" t="s">
        <v>2673</v>
      </c>
      <c r="B1" t="s">
        <v>2672</v>
      </c>
    </row>
    <row r="2" spans="1:2">
      <c r="A2" s="188" t="s">
        <v>2649</v>
      </c>
      <c r="B2" s="5">
        <f>'Reparative Metrics'!D44</f>
        <v>3.3927326393048256</v>
      </c>
    </row>
    <row r="3" spans="1:2">
      <c r="A3" s="188" t="s">
        <v>2650</v>
      </c>
      <c r="B3" s="5">
        <f>'Reparative Metrics'!E44</f>
        <v>4.9500676142898614</v>
      </c>
    </row>
    <row r="4" spans="1:2">
      <c r="A4" s="188" t="s">
        <v>2651</v>
      </c>
      <c r="B4" s="5">
        <f>'Reparative Metrics'!F44</f>
        <v>3.3927326393048256</v>
      </c>
    </row>
    <row r="5" spans="1:2">
      <c r="A5" s="188" t="s">
        <v>2652</v>
      </c>
      <c r="B5" s="5">
        <f>'Reparative Metrics'!G44</f>
        <v>4.9500676142898614</v>
      </c>
    </row>
    <row r="6" spans="1:2">
      <c r="A6" s="188" t="s">
        <v>2653</v>
      </c>
      <c r="B6" s="5">
        <f>'Reparative Metrics'!H44</f>
        <v>1.8756426998856772</v>
      </c>
    </row>
    <row r="7" spans="1:2">
      <c r="A7" s="188" t="s">
        <v>2654</v>
      </c>
      <c r="B7" s="5">
        <f>'Reparative Metrics'!I44</f>
        <v>2.8246004776276057</v>
      </c>
    </row>
    <row r="8" spans="1:2">
      <c r="A8" s="188">
        <v>4</v>
      </c>
      <c r="B8" s="5">
        <f>'Reparative Metrics'!J44</f>
        <v>4.3565326944534082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1B58-70B4-4315-A9A1-6E566250E1FB}">
  <dimension ref="A2:O55"/>
  <sheetViews>
    <sheetView topLeftCell="A33" zoomScaleNormal="100" workbookViewId="0">
      <selection activeCell="E51" sqref="E51"/>
    </sheetView>
  </sheetViews>
  <sheetFormatPr defaultRowHeight="14.5"/>
  <cols>
    <col min="1" max="1" width="32.453125" customWidth="1"/>
    <col min="2" max="2" width="21.08984375" customWidth="1"/>
    <col min="3" max="3" width="34.81640625" customWidth="1"/>
    <col min="4" max="4" width="21.54296875" customWidth="1"/>
    <col min="5" max="5" width="19.81640625" customWidth="1"/>
    <col min="8" max="8" width="11.7265625" customWidth="1"/>
    <col min="9" max="9" width="38.08984375" customWidth="1"/>
    <col min="10" max="10" width="8.7265625" style="89"/>
  </cols>
  <sheetData>
    <row r="2" spans="1:12">
      <c r="A2" s="32" t="s">
        <v>2631</v>
      </c>
    </row>
    <row r="3" spans="1:12">
      <c r="A3" t="s">
        <v>2648</v>
      </c>
    </row>
    <row r="4" spans="1:12">
      <c r="B4" s="194" t="s">
        <v>1624</v>
      </c>
      <c r="C4" s="194"/>
      <c r="D4" s="194"/>
      <c r="E4" s="194"/>
      <c r="F4" s="194"/>
      <c r="G4" s="194"/>
      <c r="H4" s="194"/>
    </row>
    <row r="5" spans="1:12" ht="29">
      <c r="B5" s="195" t="s">
        <v>686</v>
      </c>
      <c r="C5" s="196"/>
      <c r="D5" s="195" t="s">
        <v>687</v>
      </c>
      <c r="E5" s="196"/>
      <c r="F5" s="197" t="s">
        <v>688</v>
      </c>
      <c r="G5" s="198"/>
      <c r="H5" s="167" t="s">
        <v>683</v>
      </c>
      <c r="I5" s="3" t="s">
        <v>2634</v>
      </c>
      <c r="J5" s="92" t="s">
        <v>2635</v>
      </c>
    </row>
    <row r="6" spans="1:12" ht="43.5">
      <c r="B6" s="168" t="s">
        <v>1800</v>
      </c>
      <c r="C6" s="169" t="s">
        <v>1801</v>
      </c>
      <c r="D6" s="168" t="s">
        <v>1800</v>
      </c>
      <c r="E6" s="169" t="s">
        <v>1801</v>
      </c>
      <c r="F6" s="168" t="s">
        <v>1800</v>
      </c>
      <c r="G6" s="169" t="s">
        <v>1801</v>
      </c>
      <c r="H6" s="170"/>
      <c r="J6" s="189" t="s">
        <v>1628</v>
      </c>
      <c r="K6" s="190" t="s">
        <v>1629</v>
      </c>
    </row>
    <row r="7" spans="1:12">
      <c r="A7" t="s">
        <v>34</v>
      </c>
      <c r="B7" s="106">
        <f>'Cost sufficiency'!$D$17</f>
        <v>6</v>
      </c>
      <c r="C7" s="104">
        <f>'Cost sufficiency'!$E$17</f>
        <v>6</v>
      </c>
      <c r="D7" s="106">
        <f>'Cost sufficiency'!$D$17</f>
        <v>6</v>
      </c>
      <c r="E7" s="104">
        <f>'Cost sufficiency'!$E$17</f>
        <v>6</v>
      </c>
      <c r="F7" s="106">
        <f>'Cost sufficiency'!F17</f>
        <v>6</v>
      </c>
      <c r="G7" s="104">
        <f>'Cost sufficiency'!G17</f>
        <v>6</v>
      </c>
      <c r="H7" s="106">
        <f>'Cost sufficiency'!H17</f>
        <v>6</v>
      </c>
      <c r="I7" s="151"/>
    </row>
    <row r="8" spans="1:12">
      <c r="A8" t="s">
        <v>2549</v>
      </c>
      <c r="B8" s="106">
        <f>'Cost sufficiency'!$D$18</f>
        <v>4.0703392300000001</v>
      </c>
      <c r="C8" s="104">
        <f>'Cost sufficiency'!$E$18</f>
        <v>4.0703392300000001</v>
      </c>
      <c r="D8" s="106">
        <f>'Cost sufficiency'!$D$18</f>
        <v>4.0703392300000001</v>
      </c>
      <c r="E8" s="104">
        <f>'Cost sufficiency'!$E$18</f>
        <v>4.0703392300000001</v>
      </c>
      <c r="F8" s="106">
        <f>'Cost sufficiency'!F18</f>
        <v>5.6510682697988468</v>
      </c>
      <c r="G8" s="104">
        <f>'Cost sufficiency'!G18</f>
        <v>5.6510682697988468</v>
      </c>
      <c r="H8" s="106">
        <f>'Cost sufficiency'!H18</f>
        <v>4.0703392300000001</v>
      </c>
      <c r="I8" s="151"/>
    </row>
    <row r="9" spans="1:12">
      <c r="A9" t="s">
        <v>1738</v>
      </c>
      <c r="B9" s="106">
        <f>'Cost sufficiency'!$D$19</f>
        <v>4.6833333333333336</v>
      </c>
      <c r="C9" s="104">
        <f>'Cost sufficiency'!$E$19</f>
        <v>4.6833333333333336</v>
      </c>
      <c r="D9" s="106">
        <f>'Cost sufficiency'!$D$19</f>
        <v>4.6833333333333336</v>
      </c>
      <c r="E9" s="104">
        <f>'Cost sufficiency'!$E$19</f>
        <v>4.6833333333333336</v>
      </c>
      <c r="F9" s="106">
        <f>'Cost sufficiency'!F19</f>
        <v>4.6833333333333336</v>
      </c>
      <c r="G9" s="104">
        <f>'Cost sufficiency'!G19</f>
        <v>4.6833333333333336</v>
      </c>
      <c r="H9" s="106">
        <f>'Cost sufficiency'!H19</f>
        <v>4.6833333333333336</v>
      </c>
      <c r="I9" s="151" t="s">
        <v>2655</v>
      </c>
      <c r="J9" s="191">
        <v>0.77800000000000002</v>
      </c>
      <c r="K9" s="191">
        <v>0.77800000000000002</v>
      </c>
      <c r="L9" t="s">
        <v>2637</v>
      </c>
    </row>
    <row r="10" spans="1:12">
      <c r="A10" t="s">
        <v>42</v>
      </c>
      <c r="B10" s="106">
        <f>'Cost sufficiency'!$D$20</f>
        <v>0.74409448818897628</v>
      </c>
      <c r="C10" s="104">
        <f>'Cost sufficiency'!$E$20</f>
        <v>0.74409448818897628</v>
      </c>
      <c r="D10" s="106">
        <f>'Cost sufficiency'!$D$20</f>
        <v>0.74409448818897628</v>
      </c>
      <c r="E10" s="104">
        <f>'Cost sufficiency'!$E$20</f>
        <v>0.74409448818897628</v>
      </c>
      <c r="F10" s="106">
        <f>'Cost sufficiency'!F20</f>
        <v>1.216</v>
      </c>
      <c r="G10" s="104">
        <f>'Cost sufficiency'!G20</f>
        <v>1.216</v>
      </c>
      <c r="H10" s="106">
        <v>0</v>
      </c>
      <c r="I10" s="151"/>
      <c r="J10" s="192"/>
      <c r="K10" s="192"/>
    </row>
    <row r="11" spans="1:12">
      <c r="A11" t="s">
        <v>43</v>
      </c>
      <c r="B11" s="106">
        <f>'Cost sufficiency'!$D$21</f>
        <v>4.3797687078351828</v>
      </c>
      <c r="C11" s="104">
        <v>0</v>
      </c>
      <c r="D11" s="106">
        <f>'Cost sufficiency'!$D$21</f>
        <v>4.3797687078351828</v>
      </c>
      <c r="E11" s="104">
        <v>0</v>
      </c>
      <c r="F11" s="106">
        <v>0</v>
      </c>
      <c r="G11" s="104">
        <v>0</v>
      </c>
      <c r="H11" s="106">
        <f>'Cost sufficiency'!H21</f>
        <v>8.7595374156703656</v>
      </c>
      <c r="I11" s="151"/>
      <c r="J11" s="192"/>
      <c r="K11" s="192"/>
    </row>
    <row r="12" spans="1:12">
      <c r="A12" t="s">
        <v>44</v>
      </c>
      <c r="B12" s="106">
        <f>'Cost sufficiency'!$D$22</f>
        <v>2.04</v>
      </c>
      <c r="C12" s="104">
        <f>'Cost sufficiency'!$E$22</f>
        <v>2.04</v>
      </c>
      <c r="D12" s="106">
        <f>'Cost sufficiency'!$D$22</f>
        <v>2.04</v>
      </c>
      <c r="E12" s="104">
        <f>'Cost sufficiency'!$E$22</f>
        <v>2.04</v>
      </c>
      <c r="F12" s="106">
        <f>'Cost sufficiency'!F22</f>
        <v>2.4319999999999999</v>
      </c>
      <c r="G12" s="104">
        <f>'Cost sufficiency'!G22</f>
        <v>2.4319999999999999</v>
      </c>
      <c r="H12" s="106">
        <v>0</v>
      </c>
      <c r="I12" s="151" t="s">
        <v>2655</v>
      </c>
      <c r="J12" s="193">
        <v>1</v>
      </c>
      <c r="K12" s="193">
        <v>1</v>
      </c>
      <c r="L12" t="s">
        <v>2632</v>
      </c>
    </row>
    <row r="13" spans="1:12">
      <c r="A13" t="s">
        <v>0</v>
      </c>
      <c r="B13" s="106">
        <f>'Cost sufficiency'!$D$23</f>
        <v>2.04</v>
      </c>
      <c r="C13" s="104">
        <f>'Cost sufficiency'!$E$23</f>
        <v>2.04</v>
      </c>
      <c r="D13" s="106">
        <f>'Cost sufficiency'!$D$23</f>
        <v>2.04</v>
      </c>
      <c r="E13" s="104">
        <f>'Cost sufficiency'!$E$23</f>
        <v>2.04</v>
      </c>
      <c r="F13" s="106">
        <f>'Cost sufficiency'!F23</f>
        <v>2.4319999999999999</v>
      </c>
      <c r="G13" s="104">
        <f>'Cost sufficiency'!G23</f>
        <v>2.4319999999999999</v>
      </c>
      <c r="H13" s="106">
        <v>0</v>
      </c>
      <c r="I13" s="151" t="s">
        <v>2655</v>
      </c>
      <c r="J13" s="193">
        <v>1</v>
      </c>
      <c r="K13" s="193">
        <v>1</v>
      </c>
      <c r="L13" t="s">
        <v>2632</v>
      </c>
    </row>
    <row r="14" spans="1:12">
      <c r="A14" t="s">
        <v>38</v>
      </c>
      <c r="B14" s="106">
        <f>'Cost sufficiency'!$D$24</f>
        <v>7.4181681577686822</v>
      </c>
      <c r="C14" s="104">
        <v>0</v>
      </c>
      <c r="D14" s="106">
        <f>'Cost sufficiency'!$D$24</f>
        <v>7.4181681577686822</v>
      </c>
      <c r="E14" s="104">
        <v>0</v>
      </c>
      <c r="F14" s="106">
        <f>'Cost sufficiency'!F24</f>
        <v>7.4181681577686822</v>
      </c>
      <c r="G14" s="104">
        <v>0</v>
      </c>
      <c r="H14" s="106">
        <v>0</v>
      </c>
      <c r="I14" s="151"/>
      <c r="J14" s="192"/>
      <c r="K14" s="192"/>
    </row>
    <row r="15" spans="1:12">
      <c r="A15" t="s">
        <v>54</v>
      </c>
      <c r="B15" s="106">
        <f>'Cost sufficiency'!$D$25</f>
        <v>5.8205845247117614</v>
      </c>
      <c r="C15" s="104">
        <v>0</v>
      </c>
      <c r="D15" s="106">
        <f>'Cost sufficiency'!$D$25</f>
        <v>5.8205845247117614</v>
      </c>
      <c r="E15" s="104">
        <v>0</v>
      </c>
      <c r="F15" s="106">
        <v>0</v>
      </c>
      <c r="G15" s="104">
        <v>0</v>
      </c>
      <c r="H15" s="106">
        <v>0</v>
      </c>
      <c r="I15" s="151" t="s">
        <v>2655</v>
      </c>
      <c r="J15" s="191">
        <v>0.998</v>
      </c>
      <c r="K15" s="191">
        <v>0.998</v>
      </c>
      <c r="L15" t="s">
        <v>2633</v>
      </c>
    </row>
    <row r="16" spans="1:12">
      <c r="A16" t="s">
        <v>1619</v>
      </c>
      <c r="B16" s="106">
        <f>'Cost sufficiency'!$D$26</f>
        <v>0.93360000000000221</v>
      </c>
      <c r="C16" s="104">
        <v>0</v>
      </c>
      <c r="D16" s="106">
        <f>'Cost sufficiency'!$D$26</f>
        <v>0.93360000000000221</v>
      </c>
      <c r="E16" s="104">
        <v>0</v>
      </c>
      <c r="F16" s="106">
        <f>'Cost sufficiency'!F26</f>
        <v>1.877</v>
      </c>
      <c r="G16" s="104">
        <v>0</v>
      </c>
      <c r="H16" s="106">
        <v>0</v>
      </c>
      <c r="I16" s="151" t="s">
        <v>2655</v>
      </c>
      <c r="J16" s="191">
        <v>0.95299999999999996</v>
      </c>
      <c r="K16" s="191">
        <v>1</v>
      </c>
      <c r="L16" t="s">
        <v>2636</v>
      </c>
    </row>
    <row r="17" spans="1:15">
      <c r="A17" t="s">
        <v>39</v>
      </c>
      <c r="B17" s="106">
        <f>'Cost sufficiency'!$D$27</f>
        <v>0.48676012769129084</v>
      </c>
      <c r="C17" s="104">
        <v>0</v>
      </c>
      <c r="D17" s="106">
        <f>'Cost sufficiency'!$D$27</f>
        <v>0.48676012769129084</v>
      </c>
      <c r="E17" s="104">
        <v>0</v>
      </c>
      <c r="F17" s="106">
        <f>'Cost sufficiency'!F27</f>
        <v>0.64598073020713365</v>
      </c>
      <c r="G17" s="104">
        <v>0</v>
      </c>
      <c r="H17" s="106">
        <v>0</v>
      </c>
      <c r="I17" s="151"/>
      <c r="J17" s="171"/>
    </row>
    <row r="18" spans="1:15">
      <c r="A18" t="s">
        <v>80</v>
      </c>
      <c r="B18" s="106"/>
      <c r="C18" s="104">
        <f>'Cost sufficiency'!$E$28</f>
        <v>17.376726532486572</v>
      </c>
      <c r="D18" s="106"/>
      <c r="E18" s="104">
        <f>'Cost sufficiency'!$E$28</f>
        <v>17.376726532486572</v>
      </c>
      <c r="F18" s="106"/>
      <c r="G18" s="104">
        <f>'Cost sufficiency'!G28</f>
        <v>6.426331634320678</v>
      </c>
      <c r="H18" s="106">
        <f>'Cost sufficiency'!I28</f>
        <v>0</v>
      </c>
      <c r="I18" s="151"/>
      <c r="J18" s="171"/>
    </row>
    <row r="19" spans="1:15">
      <c r="A19" t="s">
        <v>77</v>
      </c>
      <c r="B19" s="106"/>
      <c r="C19" s="104">
        <f>'Cost sufficiency'!$E$29</f>
        <v>0.74409448818897628</v>
      </c>
      <c r="D19" s="106"/>
      <c r="E19" s="104">
        <f>'Cost sufficiency'!$E$29</f>
        <v>0.74409448818897628</v>
      </c>
      <c r="F19" s="106"/>
      <c r="G19" s="104">
        <f>'Cost sufficiency'!G29</f>
        <v>0.66666666666666663</v>
      </c>
      <c r="H19" s="106">
        <f>'Cost sufficiency'!I29</f>
        <v>0</v>
      </c>
      <c r="I19" s="151"/>
    </row>
    <row r="20" spans="1:15">
      <c r="A20" t="s">
        <v>78</v>
      </c>
      <c r="B20" s="106"/>
      <c r="C20" s="104">
        <f>'Cost sufficiency'!$E$30</f>
        <v>1.02</v>
      </c>
      <c r="D20" s="106"/>
      <c r="E20" s="104">
        <f>'Cost sufficiency'!$E$30</f>
        <v>1.02</v>
      </c>
      <c r="F20" s="106"/>
      <c r="G20" s="104">
        <f>'Cost sufficiency'!G30</f>
        <v>0.76</v>
      </c>
      <c r="H20" s="106">
        <f>'Cost sufficiency'!I30</f>
        <v>0</v>
      </c>
      <c r="I20" s="151"/>
    </row>
    <row r="21" spans="1:15">
      <c r="A21" t="s">
        <v>79</v>
      </c>
      <c r="B21" s="106"/>
      <c r="C21" s="104">
        <f>'Cost sufficiency'!$E$31</f>
        <v>1.02</v>
      </c>
      <c r="D21" s="106"/>
      <c r="E21" s="104">
        <f>'Cost sufficiency'!$E$31</f>
        <v>1.02</v>
      </c>
      <c r="F21" s="106"/>
      <c r="G21" s="104">
        <f>'Cost sufficiency'!G31</f>
        <v>0.76</v>
      </c>
      <c r="H21" s="106">
        <f>'Cost sufficiency'!I31</f>
        <v>0</v>
      </c>
      <c r="I21" s="151"/>
    </row>
    <row r="22" spans="1:15">
      <c r="B22" s="124">
        <f>SUM(B7:B21)</f>
        <v>38.616648569529232</v>
      </c>
      <c r="C22" s="125">
        <f>SUM(C7:C21)</f>
        <v>39.738588072197864</v>
      </c>
      <c r="D22" s="124">
        <f t="shared" ref="D22:H22" si="0">SUM(D7:D21)</f>
        <v>38.616648569529232</v>
      </c>
      <c r="E22" s="125">
        <f t="shared" si="0"/>
        <v>39.738588072197864</v>
      </c>
      <c r="F22" s="124">
        <f t="shared" si="0"/>
        <v>32.355550491107991</v>
      </c>
      <c r="G22" s="125">
        <f t="shared" si="0"/>
        <v>31.027399904119527</v>
      </c>
      <c r="H22" s="124">
        <f t="shared" si="0"/>
        <v>23.513209979003697</v>
      </c>
    </row>
    <row r="23" spans="1:15">
      <c r="B23" s="8"/>
    </row>
    <row r="24" spans="1:15">
      <c r="A24" s="32" t="s">
        <v>2630</v>
      </c>
    </row>
    <row r="25" spans="1:15">
      <c r="A25" t="s">
        <v>2642</v>
      </c>
    </row>
    <row r="26" spans="1:15">
      <c r="C26" s="2" t="s">
        <v>2576</v>
      </c>
      <c r="D26" s="179" t="s">
        <v>2665</v>
      </c>
      <c r="E26" s="179" t="s">
        <v>2659</v>
      </c>
      <c r="F26" s="179" t="s">
        <v>2664</v>
      </c>
      <c r="G26" s="2"/>
      <c r="H26" s="2" t="s">
        <v>2584</v>
      </c>
      <c r="I26" s="179" t="s">
        <v>2666</v>
      </c>
      <c r="J26" s="179" t="s">
        <v>2668</v>
      </c>
      <c r="K26" s="179" t="s">
        <v>2670</v>
      </c>
      <c r="M26" s="2" t="s">
        <v>2643</v>
      </c>
      <c r="O26" s="89"/>
    </row>
    <row r="27" spans="1:15">
      <c r="A27" s="2" t="s">
        <v>1733</v>
      </c>
      <c r="B27" t="s">
        <v>2573</v>
      </c>
      <c r="C27" t="s">
        <v>2577</v>
      </c>
      <c r="D27" s="180">
        <f>'4 13 Toll Costs'!C3</f>
        <v>21</v>
      </c>
      <c r="E27" s="180">
        <f>'4 13 Toll Costs'!D3</f>
        <v>8</v>
      </c>
      <c r="F27" s="180">
        <f>'4 13 Toll Costs'!E3</f>
        <v>0</v>
      </c>
      <c r="G27" s="177"/>
      <c r="H27" s="9">
        <f>'4 13 Toll Costs'!C6</f>
        <v>7.0866141732283464E-2</v>
      </c>
      <c r="I27" s="183">
        <f>D27*$H$27</f>
        <v>1.4881889763779528</v>
      </c>
      <c r="J27" s="183">
        <f>E27*$H$27</f>
        <v>0.56692913385826771</v>
      </c>
      <c r="K27" s="183">
        <f>F27*$H$27</f>
        <v>0</v>
      </c>
      <c r="M27" t="s">
        <v>2645</v>
      </c>
      <c r="O27" s="89"/>
    </row>
    <row r="28" spans="1:15">
      <c r="A28" s="2"/>
      <c r="B28" t="s">
        <v>1760</v>
      </c>
      <c r="C28" t="s">
        <v>2583</v>
      </c>
      <c r="D28" s="180">
        <f>'Cost sufficiency'!D6</f>
        <v>25</v>
      </c>
      <c r="E28" s="180">
        <f>'Cost sufficiency'!$F6</f>
        <v>25</v>
      </c>
      <c r="F28" s="180">
        <f>'Cost sufficiency'!$H6</f>
        <v>25</v>
      </c>
      <c r="G28" s="177"/>
      <c r="H28" s="176">
        <f>D48</f>
        <v>9.8599999999999993E-2</v>
      </c>
      <c r="I28" s="183">
        <f>D28*$D$48</f>
        <v>2.4649999999999999</v>
      </c>
      <c r="J28" s="183">
        <f t="shared" ref="J28:K28" si="1">E28*$D$48</f>
        <v>2.4649999999999999</v>
      </c>
      <c r="K28" s="183">
        <f t="shared" si="1"/>
        <v>2.4649999999999999</v>
      </c>
      <c r="M28" t="s">
        <v>2644</v>
      </c>
      <c r="O28" s="89"/>
    </row>
    <row r="29" spans="1:15">
      <c r="A29" s="2"/>
      <c r="B29" s="2" t="s">
        <v>716</v>
      </c>
      <c r="I29" s="184">
        <f>SUM(I27:I28)</f>
        <v>3.9531889763779526</v>
      </c>
      <c r="J29" s="184">
        <f t="shared" ref="J29:K29" si="2">SUM(J27:J28)</f>
        <v>3.0319291338582675</v>
      </c>
      <c r="K29" s="184">
        <f t="shared" si="2"/>
        <v>2.4649999999999999</v>
      </c>
      <c r="O29" s="89"/>
    </row>
    <row r="30" spans="1:15">
      <c r="A30" s="2"/>
      <c r="C30" s="2" t="s">
        <v>2576</v>
      </c>
      <c r="D30" s="179" t="s">
        <v>2665</v>
      </c>
      <c r="E30" s="179" t="s">
        <v>2659</v>
      </c>
      <c r="F30" s="179" t="s">
        <v>2664</v>
      </c>
      <c r="G30" s="2"/>
      <c r="H30" s="2" t="s">
        <v>2584</v>
      </c>
      <c r="I30" s="179" t="s">
        <v>2667</v>
      </c>
      <c r="J30" s="179" t="s">
        <v>2669</v>
      </c>
      <c r="K30" s="179" t="s">
        <v>2671</v>
      </c>
      <c r="O30" s="89"/>
    </row>
    <row r="31" spans="1:15">
      <c r="A31" s="2" t="s">
        <v>2618</v>
      </c>
      <c r="B31" t="s">
        <v>2574</v>
      </c>
      <c r="C31" t="s">
        <v>2578</v>
      </c>
      <c r="D31" s="182">
        <f>'Cost sufficiency'!D17</f>
        <v>6</v>
      </c>
      <c r="E31" s="182">
        <f>'Cost sufficiency'!F17</f>
        <v>6</v>
      </c>
      <c r="F31" s="182">
        <f>'Cost sufficiency'!H17</f>
        <v>6</v>
      </c>
      <c r="G31" s="8"/>
      <c r="H31" s="9">
        <f>AVERAGE('Ridership by income group'!H26,'Ridership by income group'!H9)</f>
        <v>0.1672621575339866</v>
      </c>
      <c r="I31" s="183">
        <f>D31*$H$31</f>
        <v>1.0035729452039197</v>
      </c>
      <c r="J31" s="183">
        <f t="shared" ref="J31:K31" si="3">E31*$H$31</f>
        <v>1.0035729452039197</v>
      </c>
      <c r="K31" s="183">
        <f t="shared" si="3"/>
        <v>1.0035729452039197</v>
      </c>
      <c r="M31" t="s">
        <v>2646</v>
      </c>
      <c r="O31" s="89"/>
    </row>
    <row r="32" spans="1:15">
      <c r="A32" s="2"/>
      <c r="B32" t="s">
        <v>1738</v>
      </c>
      <c r="C32" t="s">
        <v>2579</v>
      </c>
      <c r="D32" s="182">
        <f>'Cost sufficiency'!D19</f>
        <v>4.6833333333333336</v>
      </c>
      <c r="E32" s="182">
        <f>'Cost sufficiency'!F19</f>
        <v>4.6833333333333336</v>
      </c>
      <c r="F32" s="182">
        <f>'Cost sufficiency'!H19</f>
        <v>4.6833333333333336</v>
      </c>
      <c r="G32" s="8"/>
      <c r="H32" s="172">
        <f>D49</f>
        <v>0.20834364361993574</v>
      </c>
      <c r="I32" s="183">
        <f>D32*$H$32</f>
        <v>0.97574273095336572</v>
      </c>
      <c r="J32" s="183">
        <f t="shared" ref="J32:K32" si="4">E32*$H$32</f>
        <v>0.97574273095336572</v>
      </c>
      <c r="K32" s="183">
        <f t="shared" si="4"/>
        <v>0.97574273095336572</v>
      </c>
      <c r="O32" s="89"/>
    </row>
    <row r="33" spans="1:15">
      <c r="A33" s="2"/>
      <c r="B33" t="s">
        <v>2575</v>
      </c>
      <c r="C33" t="s">
        <v>2580</v>
      </c>
      <c r="D33" s="182">
        <f>'Cost sufficiency'!D21</f>
        <v>4.3797687078351828</v>
      </c>
      <c r="E33" s="182">
        <f>'Cost sufficiency'!F21</f>
        <v>0</v>
      </c>
      <c r="F33" s="182">
        <f>'Cost sufficiency'!H21</f>
        <v>8.7595374156703656</v>
      </c>
      <c r="G33" s="8"/>
      <c r="H33" s="9">
        <v>1</v>
      </c>
      <c r="I33" s="183">
        <f>D33*$H$33</f>
        <v>4.3797687078351828</v>
      </c>
      <c r="J33" s="183">
        <f t="shared" ref="J33:K33" si="5">E33*$H$33</f>
        <v>0</v>
      </c>
      <c r="K33" s="183">
        <f t="shared" si="5"/>
        <v>8.7595374156703656</v>
      </c>
      <c r="M33" t="s">
        <v>2645</v>
      </c>
      <c r="O33" s="89"/>
    </row>
    <row r="34" spans="1:15">
      <c r="B34" t="s">
        <v>38</v>
      </c>
      <c r="C34" t="s">
        <v>2578</v>
      </c>
      <c r="D34" s="182">
        <f>'Cost sufficiency'!D24</f>
        <v>7.4181681577686822</v>
      </c>
      <c r="E34" s="182">
        <f>'Cost sufficiency'!F24</f>
        <v>7.4181681577686822</v>
      </c>
      <c r="F34" s="182">
        <f>'Cost sufficiency'!H24</f>
        <v>0</v>
      </c>
      <c r="G34" s="8"/>
      <c r="H34" s="9">
        <f>'Ridership by income group'!H30</f>
        <v>0.31027407581857963</v>
      </c>
      <c r="I34" s="183">
        <f>D34*$H$34</f>
        <v>2.3016652694184931</v>
      </c>
      <c r="J34" s="183">
        <f t="shared" ref="J34:K34" si="6">E34*$H$34</f>
        <v>2.3016652694184931</v>
      </c>
      <c r="K34" s="183">
        <f t="shared" si="6"/>
        <v>0</v>
      </c>
      <c r="M34" t="s">
        <v>2646</v>
      </c>
      <c r="O34" s="89"/>
    </row>
    <row r="35" spans="1:15">
      <c r="B35" t="s">
        <v>54</v>
      </c>
      <c r="C35" t="s">
        <v>2578</v>
      </c>
      <c r="D35" s="182">
        <f>'Cost sufficiency'!D25</f>
        <v>5.8205845247117614</v>
      </c>
      <c r="E35" s="182">
        <f>'Cost sufficiency'!F25</f>
        <v>0</v>
      </c>
      <c r="F35" s="182">
        <f>'Cost sufficiency'!H25</f>
        <v>0</v>
      </c>
      <c r="G35" s="8"/>
      <c r="H35" s="9">
        <f>AVERAGE('Ridership by income group'!H2,'Ridership by income group'!H6,'Ridership by income group'!H7,'Ridership by income group'!H8,'Ridership by income group'!H10,'Ridership by income group'!H11,'Ridership by income group'!H12,'Ridership by income group'!H13,'Ridership by income group'!H14,'Ridership by income group'!H15,'Ridership by income group'!H16,'Ridership by income group'!H17,'Ridership by income group'!H18,'Ridership by income group'!H19,'Ridership by income group'!H21,'Ridership by income group'!H22,'Ridership by income group'!H23)</f>
        <v>0.69141538106359024</v>
      </c>
      <c r="I35" s="183">
        <f>D35*$H$35</f>
        <v>4.0244416671664185</v>
      </c>
      <c r="J35" s="183">
        <f t="shared" ref="J35:K35" si="7">E35*$H$35</f>
        <v>0</v>
      </c>
      <c r="K35" s="183">
        <f t="shared" si="7"/>
        <v>0</v>
      </c>
      <c r="M35" t="s">
        <v>2646</v>
      </c>
      <c r="O35" s="89"/>
    </row>
    <row r="36" spans="1:15">
      <c r="B36" t="s">
        <v>1619</v>
      </c>
      <c r="C36" t="s">
        <v>2578</v>
      </c>
      <c r="D36" s="182">
        <f>'Cost sufficiency'!D26</f>
        <v>0.93360000000000221</v>
      </c>
      <c r="E36" s="182">
        <f>'Cost sufficiency'!F26</f>
        <v>1.877</v>
      </c>
      <c r="F36" s="182">
        <f>'Cost sufficiency'!H26</f>
        <v>0</v>
      </c>
      <c r="G36" s="8"/>
      <c r="H36" s="9">
        <f>H35</f>
        <v>0.69141538106359024</v>
      </c>
      <c r="I36" s="183">
        <f>D36*$H$36</f>
        <v>0.64550539976096932</v>
      </c>
      <c r="J36" s="183">
        <f t="shared" ref="J36:K36" si="8">E36*$H$36</f>
        <v>1.297786670256359</v>
      </c>
      <c r="K36" s="183">
        <f t="shared" si="8"/>
        <v>0</v>
      </c>
      <c r="O36" s="89"/>
    </row>
    <row r="37" spans="1:15">
      <c r="B37" t="s">
        <v>39</v>
      </c>
      <c r="C37" t="s">
        <v>2578</v>
      </c>
      <c r="D37" s="182">
        <f>'Cost sufficiency'!D27</f>
        <v>0.48676012769129084</v>
      </c>
      <c r="E37" s="182">
        <f>'Cost sufficiency'!F27</f>
        <v>0.64598073020713365</v>
      </c>
      <c r="F37" s="182">
        <f>'Cost sufficiency'!H27</f>
        <v>0</v>
      </c>
      <c r="G37" s="8"/>
      <c r="H37" s="9">
        <f>H31</f>
        <v>0.1672621575339866</v>
      </c>
      <c r="I37" s="183">
        <f>D37*$H$37</f>
        <v>8.1416549159164117E-2</v>
      </c>
      <c r="J37" s="183">
        <f t="shared" ref="J37:K37" si="9">E37*$H$37</f>
        <v>0.10804813065982528</v>
      </c>
      <c r="K37" s="183">
        <f t="shared" si="9"/>
        <v>0</v>
      </c>
      <c r="O37" s="89"/>
    </row>
    <row r="38" spans="1:15">
      <c r="B38" t="s">
        <v>80</v>
      </c>
      <c r="C38" t="s">
        <v>2581</v>
      </c>
      <c r="D38" s="182">
        <f>'Cost sufficiency'!E28</f>
        <v>17.376726532486572</v>
      </c>
      <c r="E38" s="182">
        <f>'Cost sufficiency'!G28</f>
        <v>6.426331634320678</v>
      </c>
      <c r="F38" s="182">
        <f>'Cost sufficiency'!H28</f>
        <v>0</v>
      </c>
      <c r="G38" s="8"/>
      <c r="H38" s="9">
        <v>1</v>
      </c>
      <c r="I38" s="183">
        <f>D38*$H$38</f>
        <v>17.376726532486572</v>
      </c>
      <c r="J38" s="183">
        <f t="shared" ref="J38:K38" si="10">E38*$H$38</f>
        <v>6.426331634320678</v>
      </c>
      <c r="K38" s="183">
        <f t="shared" si="10"/>
        <v>0</v>
      </c>
      <c r="O38" s="89"/>
    </row>
    <row r="39" spans="1:15">
      <c r="B39" t="s">
        <v>79</v>
      </c>
      <c r="C39" t="s">
        <v>2582</v>
      </c>
      <c r="D39" s="182">
        <f>'Cost sufficiency'!E31</f>
        <v>1.02</v>
      </c>
      <c r="E39" s="182">
        <f>'Cost sufficiency'!G31</f>
        <v>0.76</v>
      </c>
      <c r="F39" s="182">
        <f>'Cost sufficiency'!H31</f>
        <v>0</v>
      </c>
      <c r="G39" s="8"/>
      <c r="H39" s="173">
        <f>D49</f>
        <v>0.20834364361993574</v>
      </c>
      <c r="I39" s="183">
        <f>D39*$H$39</f>
        <v>0.21251051649233446</v>
      </c>
      <c r="J39" s="183">
        <f t="shared" ref="J39:K39" si="11">E39*$H$39</f>
        <v>0.15834116915115115</v>
      </c>
      <c r="K39" s="183">
        <f t="shared" si="11"/>
        <v>0</v>
      </c>
      <c r="O39" s="89"/>
    </row>
    <row r="41" spans="1:15">
      <c r="D41" s="181" t="s">
        <v>2615</v>
      </c>
      <c r="E41" s="181" t="s">
        <v>2616</v>
      </c>
      <c r="F41" s="181" t="s">
        <v>2660</v>
      </c>
      <c r="G41" s="181" t="s">
        <v>2661</v>
      </c>
      <c r="H41" s="181" t="s">
        <v>2662</v>
      </c>
      <c r="I41" s="181" t="s">
        <v>2663</v>
      </c>
      <c r="J41" s="186" t="s">
        <v>683</v>
      </c>
    </row>
    <row r="42" spans="1:15">
      <c r="B42" s="2" t="s">
        <v>716</v>
      </c>
      <c r="C42" s="185" t="s">
        <v>2656</v>
      </c>
      <c r="D42" s="184">
        <f>SUM(I31:I37)</f>
        <v>13.412113269497514</v>
      </c>
      <c r="E42" s="184">
        <f>SUM(I31:I32,I38:I39)</f>
        <v>19.56855272513619</v>
      </c>
      <c r="F42" s="184">
        <f>SUM(I31:I37)</f>
        <v>13.412113269497514</v>
      </c>
      <c r="G42" s="184">
        <f>SUM(I31:I32,I38:I39)</f>
        <v>19.56855272513619</v>
      </c>
      <c r="H42" s="184">
        <f>SUM(J31:J37)</f>
        <v>5.6868157464919635</v>
      </c>
      <c r="I42" s="184">
        <f>SUM(J31:J32,J38:J39)</f>
        <v>8.5639884796291152</v>
      </c>
      <c r="J42" s="184">
        <f>SUM(K31:K39)</f>
        <v>10.73885309182765</v>
      </c>
    </row>
    <row r="43" spans="1:15">
      <c r="C43" s="185" t="s">
        <v>2657</v>
      </c>
      <c r="D43" s="184">
        <f>I29</f>
        <v>3.9531889763779526</v>
      </c>
      <c r="E43" s="184">
        <f>I29</f>
        <v>3.9531889763779526</v>
      </c>
      <c r="F43" s="184">
        <f>I29</f>
        <v>3.9531889763779526</v>
      </c>
      <c r="G43" s="184">
        <f>I29</f>
        <v>3.9531889763779526</v>
      </c>
      <c r="H43" s="184">
        <f>J29</f>
        <v>3.0319291338582675</v>
      </c>
      <c r="I43" s="184">
        <f>J29</f>
        <v>3.0319291338582675</v>
      </c>
      <c r="J43" s="184">
        <f>I28</f>
        <v>2.4649999999999999</v>
      </c>
    </row>
    <row r="44" spans="1:15">
      <c r="C44" s="185" t="s">
        <v>2658</v>
      </c>
      <c r="D44" s="187">
        <f>D42/D43</f>
        <v>3.3927326393048256</v>
      </c>
      <c r="E44" s="187">
        <f t="shared" ref="E44:J44" si="12">E42/E43</f>
        <v>4.9500676142898614</v>
      </c>
      <c r="F44" s="187">
        <f t="shared" si="12"/>
        <v>3.3927326393048256</v>
      </c>
      <c r="G44" s="187">
        <f t="shared" si="12"/>
        <v>4.9500676142898614</v>
      </c>
      <c r="H44" s="187">
        <f t="shared" si="12"/>
        <v>1.8756426998856772</v>
      </c>
      <c r="I44" s="187">
        <f t="shared" si="12"/>
        <v>2.8246004776276057</v>
      </c>
      <c r="J44" s="187">
        <f t="shared" si="12"/>
        <v>4.3565326944534082</v>
      </c>
    </row>
    <row r="45" spans="1:15">
      <c r="F45" s="166"/>
    </row>
    <row r="46" spans="1:15">
      <c r="F46" s="166"/>
    </row>
    <row r="47" spans="1:15">
      <c r="C47" s="2" t="s">
        <v>2647</v>
      </c>
    </row>
    <row r="48" spans="1:15">
      <c r="C48" s="2" t="s">
        <v>2617</v>
      </c>
      <c r="D48" s="175">
        <v>9.8599999999999993E-2</v>
      </c>
      <c r="E48" s="150" t="s">
        <v>2629</v>
      </c>
    </row>
    <row r="49" spans="3:5">
      <c r="C49" s="2" t="s">
        <v>2614</v>
      </c>
      <c r="D49" s="174">
        <f>1886020/9052448</f>
        <v>0.20834364361993574</v>
      </c>
      <c r="E49" s="150" t="s">
        <v>2628</v>
      </c>
    </row>
    <row r="53" spans="3:5">
      <c r="C53" s="2"/>
    </row>
    <row r="54" spans="3:5">
      <c r="D54" s="149"/>
    </row>
    <row r="55" spans="3:5">
      <c r="D55" s="36"/>
    </row>
  </sheetData>
  <mergeCells count="4">
    <mergeCell ref="B4:H4"/>
    <mergeCell ref="B5:C5"/>
    <mergeCell ref="D5:E5"/>
    <mergeCell ref="F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B93B8-8E27-40B3-9FD7-0C16D2441882}">
  <sheetPr>
    <tabColor rgb="FFC00000"/>
  </sheetPr>
  <dimension ref="A2:Q52"/>
  <sheetViews>
    <sheetView zoomScaleNormal="100" workbookViewId="0">
      <selection activeCell="I19" sqref="I19"/>
    </sheetView>
  </sheetViews>
  <sheetFormatPr defaultRowHeight="14.5"/>
  <cols>
    <col min="1" max="1" width="23.81640625" bestFit="1" customWidth="1"/>
    <col min="2" max="2" width="6.7265625" customWidth="1"/>
    <col min="3" max="3" width="33.1796875" customWidth="1"/>
    <col min="4" max="5" width="21.81640625" customWidth="1"/>
    <col min="6" max="6" width="25.54296875" customWidth="1"/>
    <col min="7" max="8" width="21.81640625" customWidth="1"/>
    <col min="9" max="9" width="9.453125" customWidth="1"/>
  </cols>
  <sheetData>
    <row r="2" spans="1:15">
      <c r="A2" s="32" t="s">
        <v>689</v>
      </c>
    </row>
    <row r="4" spans="1:15">
      <c r="D4" s="99" t="s">
        <v>2539</v>
      </c>
      <c r="E4" s="100"/>
      <c r="F4" s="112" t="s">
        <v>688</v>
      </c>
      <c r="G4" s="100"/>
      <c r="H4" s="113" t="s">
        <v>683</v>
      </c>
    </row>
    <row r="5" spans="1:15">
      <c r="D5" s="133" t="s">
        <v>1800</v>
      </c>
      <c r="E5" s="134" t="s">
        <v>1801</v>
      </c>
      <c r="F5" s="133" t="s">
        <v>1800</v>
      </c>
      <c r="G5" s="134" t="s">
        <v>1801</v>
      </c>
      <c r="H5" s="136"/>
    </row>
    <row r="6" spans="1:15">
      <c r="C6" s="2" t="s">
        <v>2565</v>
      </c>
      <c r="D6" s="105">
        <v>25</v>
      </c>
      <c r="E6" s="104">
        <f>$D6</f>
        <v>25</v>
      </c>
      <c r="F6" s="106">
        <f>$D6</f>
        <v>25</v>
      </c>
      <c r="G6" s="104">
        <f>$D6</f>
        <v>25</v>
      </c>
      <c r="H6" s="114">
        <f>$D6</f>
        <v>25</v>
      </c>
    </row>
    <row r="7" spans="1:15">
      <c r="C7" s="3" t="s">
        <v>2562</v>
      </c>
      <c r="D7" s="103">
        <v>21</v>
      </c>
      <c r="E7" s="127">
        <v>21</v>
      </c>
      <c r="F7" s="103">
        <v>8</v>
      </c>
      <c r="G7" s="127">
        <v>8</v>
      </c>
      <c r="H7" s="132" t="s">
        <v>2541</v>
      </c>
    </row>
    <row r="8" spans="1:15">
      <c r="C8" s="2" t="s">
        <v>1838</v>
      </c>
      <c r="D8" s="105">
        <v>1</v>
      </c>
      <c r="E8" s="104">
        <f t="shared" ref="E8:G9" si="0">$D8</f>
        <v>1</v>
      </c>
      <c r="F8" s="106">
        <f t="shared" si="0"/>
        <v>1</v>
      </c>
      <c r="G8" s="104">
        <f t="shared" si="0"/>
        <v>1</v>
      </c>
      <c r="H8" s="132" t="s">
        <v>2541</v>
      </c>
      <c r="J8" s="15"/>
      <c r="K8" s="8"/>
    </row>
    <row r="9" spans="1:15">
      <c r="C9" s="2" t="s">
        <v>1837</v>
      </c>
      <c r="D9" s="178">
        <v>0.2</v>
      </c>
      <c r="E9" s="128">
        <f t="shared" si="0"/>
        <v>0.2</v>
      </c>
      <c r="F9" s="130">
        <f t="shared" si="0"/>
        <v>0.2</v>
      </c>
      <c r="G9" s="131">
        <f t="shared" si="0"/>
        <v>0.2</v>
      </c>
      <c r="H9" s="132" t="s">
        <v>2541</v>
      </c>
      <c r="J9" s="35"/>
      <c r="K9" s="8"/>
    </row>
    <row r="10" spans="1:15">
      <c r="C10" s="2" t="s">
        <v>2563</v>
      </c>
      <c r="D10" s="105">
        <f>D7-D8-(D7*D9)</f>
        <v>15.8</v>
      </c>
      <c r="E10" s="129">
        <f>E7-E8-(E7*E9)</f>
        <v>15.8</v>
      </c>
      <c r="F10" s="105">
        <f>F7-F8-(F7*F9)</f>
        <v>5.4</v>
      </c>
      <c r="G10" s="129">
        <f>G7-G8-(G7*G9)</f>
        <v>5.4</v>
      </c>
      <c r="H10" s="132" t="s">
        <v>2541</v>
      </c>
      <c r="J10" s="35"/>
      <c r="K10" s="8"/>
    </row>
    <row r="11" spans="1:15">
      <c r="C11" s="2" t="s">
        <v>2564</v>
      </c>
      <c r="D11" s="124">
        <f>D6+D10</f>
        <v>40.799999999999997</v>
      </c>
      <c r="E11" s="135">
        <f>E6+E10</f>
        <v>40.799999999999997</v>
      </c>
      <c r="F11" s="135">
        <f>F6+F10</f>
        <v>30.4</v>
      </c>
      <c r="G11" s="135">
        <f>G6+G10</f>
        <v>30.4</v>
      </c>
      <c r="H11" s="125">
        <f>H6</f>
        <v>25</v>
      </c>
      <c r="J11" s="15"/>
      <c r="K11" s="8"/>
      <c r="L11" s="165"/>
    </row>
    <row r="12" spans="1:15">
      <c r="D12" s="15"/>
      <c r="E12" s="15"/>
      <c r="F12" s="98" t="s">
        <v>2540</v>
      </c>
      <c r="G12" s="15"/>
      <c r="I12" t="s">
        <v>2543</v>
      </c>
      <c r="J12" s="2"/>
      <c r="K12" s="2"/>
    </row>
    <row r="14" spans="1:15">
      <c r="A14" s="32" t="s">
        <v>1824</v>
      </c>
      <c r="C14" s="3"/>
      <c r="D14" s="8"/>
    </row>
    <row r="15" spans="1:15">
      <c r="C15" s="3"/>
      <c r="D15" s="99" t="s">
        <v>2539</v>
      </c>
      <c r="E15" s="100"/>
      <c r="F15" s="112" t="s">
        <v>688</v>
      </c>
      <c r="G15" s="100"/>
      <c r="H15" s="113" t="s">
        <v>683</v>
      </c>
      <c r="J15" s="117" t="s">
        <v>2539</v>
      </c>
      <c r="K15" s="118"/>
      <c r="L15" s="122" t="s">
        <v>688</v>
      </c>
      <c r="M15" s="118"/>
      <c r="N15" s="122" t="s">
        <v>683</v>
      </c>
      <c r="O15" s="118"/>
    </row>
    <row r="16" spans="1:15">
      <c r="D16" s="133" t="s">
        <v>1800</v>
      </c>
      <c r="E16" s="134" t="s">
        <v>1801</v>
      </c>
      <c r="F16" s="133" t="s">
        <v>1800</v>
      </c>
      <c r="G16" s="134" t="s">
        <v>1801</v>
      </c>
      <c r="H16" s="136"/>
      <c r="J16" s="101" t="s">
        <v>1831</v>
      </c>
      <c r="K16" s="102" t="s">
        <v>1832</v>
      </c>
      <c r="L16" s="101" t="s">
        <v>1831</v>
      </c>
      <c r="M16" s="102" t="s">
        <v>1832</v>
      </c>
      <c r="N16" s="101" t="s">
        <v>1831</v>
      </c>
      <c r="O16" s="102" t="s">
        <v>1832</v>
      </c>
    </row>
    <row r="17" spans="1:17">
      <c r="A17" s="2" t="s">
        <v>1735</v>
      </c>
      <c r="B17">
        <v>1</v>
      </c>
      <c r="C17" t="s">
        <v>34</v>
      </c>
      <c r="D17" s="105">
        <v>6</v>
      </c>
      <c r="E17" s="104">
        <f>D17</f>
        <v>6</v>
      </c>
      <c r="F17" s="106">
        <f>D17</f>
        <v>6</v>
      </c>
      <c r="G17" s="104">
        <f>D17</f>
        <v>6</v>
      </c>
      <c r="H17" s="114">
        <f>D17</f>
        <v>6</v>
      </c>
      <c r="J17" s="119">
        <v>0.2</v>
      </c>
      <c r="K17" s="104">
        <f>J17*D$11</f>
        <v>8.16</v>
      </c>
      <c r="L17" s="119">
        <v>0.1</v>
      </c>
      <c r="M17" s="104">
        <f>L17*G$11</f>
        <v>3.04</v>
      </c>
      <c r="N17" s="119">
        <v>0.3</v>
      </c>
      <c r="O17" s="104">
        <f>N17*D$6</f>
        <v>7.5</v>
      </c>
    </row>
    <row r="18" spans="1:17">
      <c r="A18" s="2"/>
      <c r="B18">
        <v>2</v>
      </c>
      <c r="C18" t="s">
        <v>2549</v>
      </c>
      <c r="D18" s="105">
        <f>'2 - Carpool lanes'!Q14</f>
        <v>4.0703392300000001</v>
      </c>
      <c r="E18" s="104">
        <f t="shared" ref="E18:E23" si="1">D18</f>
        <v>4.0703392300000001</v>
      </c>
      <c r="F18" s="106">
        <f>'2 - Local Transit Cordon'!AB16</f>
        <v>5.6510682697988468</v>
      </c>
      <c r="G18" s="104">
        <f>F18</f>
        <v>5.6510682697988468</v>
      </c>
      <c r="H18" s="114">
        <f>D18</f>
        <v>4.0703392300000001</v>
      </c>
      <c r="J18" s="119">
        <v>0.1</v>
      </c>
      <c r="K18" s="104">
        <f t="shared" ref="K18:K31" si="2">J18*D$11</f>
        <v>4.08</v>
      </c>
      <c r="L18" s="119">
        <v>0.2</v>
      </c>
      <c r="M18" s="104">
        <f t="shared" ref="M18:M31" si="3">L18*G$11</f>
        <v>6.08</v>
      </c>
      <c r="N18" s="119">
        <v>0.15</v>
      </c>
      <c r="O18" s="104">
        <f>N18*D$6</f>
        <v>3.75</v>
      </c>
    </row>
    <row r="19" spans="1:17">
      <c r="A19" s="2"/>
      <c r="B19">
        <v>3</v>
      </c>
      <c r="C19" t="s">
        <v>1738</v>
      </c>
      <c r="D19" s="106">
        <f>'3 - Local Street'!B30</f>
        <v>4.6833333333333336</v>
      </c>
      <c r="E19" s="104">
        <f t="shared" si="1"/>
        <v>4.6833333333333336</v>
      </c>
      <c r="F19" s="106">
        <f>D19</f>
        <v>4.6833333333333336</v>
      </c>
      <c r="G19" s="104">
        <f>D19</f>
        <v>4.6833333333333336</v>
      </c>
      <c r="H19" s="114">
        <f>D19</f>
        <v>4.6833333333333336</v>
      </c>
      <c r="J19" s="119">
        <v>0.1</v>
      </c>
      <c r="K19" s="104">
        <f t="shared" si="2"/>
        <v>4.08</v>
      </c>
      <c r="L19" s="119">
        <v>0.1</v>
      </c>
      <c r="M19" s="104">
        <f t="shared" si="3"/>
        <v>3.04</v>
      </c>
      <c r="N19" s="119">
        <v>0.15</v>
      </c>
      <c r="O19" s="104">
        <f>N19*D$6</f>
        <v>3.75</v>
      </c>
    </row>
    <row r="20" spans="1:17">
      <c r="A20" s="2" t="s">
        <v>1736</v>
      </c>
      <c r="B20">
        <v>4</v>
      </c>
      <c r="C20" t="s">
        <v>42</v>
      </c>
      <c r="D20" s="107">
        <f>'4 13 Toll Costs'!C20</f>
        <v>0.74409448818897628</v>
      </c>
      <c r="E20" s="108">
        <f>D20</f>
        <v>0.74409448818897628</v>
      </c>
      <c r="F20" s="107">
        <f>M20</f>
        <v>1.216</v>
      </c>
      <c r="G20" s="108">
        <f>M20</f>
        <v>1.216</v>
      </c>
      <c r="H20" s="115">
        <v>0</v>
      </c>
      <c r="J20" s="119">
        <v>0.02</v>
      </c>
      <c r="K20" s="104">
        <f t="shared" si="2"/>
        <v>0.81599999999999995</v>
      </c>
      <c r="L20" s="119">
        <v>0.04</v>
      </c>
      <c r="M20" s="104">
        <f t="shared" si="3"/>
        <v>1.216</v>
      </c>
      <c r="N20" s="119"/>
      <c r="O20" s="104"/>
    </row>
    <row r="21" spans="1:17">
      <c r="A21" s="2"/>
      <c r="B21">
        <v>5</v>
      </c>
      <c r="C21" t="s">
        <v>43</v>
      </c>
      <c r="D21" s="106">
        <f>'5 12 - Transit Fare'!D31</f>
        <v>4.3797687078351828</v>
      </c>
      <c r="E21" s="108">
        <v>0</v>
      </c>
      <c r="F21" s="107">
        <v>0</v>
      </c>
      <c r="G21" s="108">
        <v>0</v>
      </c>
      <c r="H21" s="114">
        <f>'5 12 - Transit Fare'!G32</f>
        <v>8.7595374156703656</v>
      </c>
      <c r="J21" s="119">
        <v>0.08</v>
      </c>
      <c r="K21" s="104">
        <f t="shared" si="2"/>
        <v>3.2639999999999998</v>
      </c>
      <c r="L21" s="119"/>
      <c r="M21" s="104">
        <f t="shared" si="3"/>
        <v>0</v>
      </c>
      <c r="N21" s="120">
        <v>0.4</v>
      </c>
      <c r="O21" s="121">
        <f>N21*D$6</f>
        <v>10</v>
      </c>
    </row>
    <row r="22" spans="1:17">
      <c r="A22" s="2" t="s">
        <v>1737</v>
      </c>
      <c r="B22">
        <v>6</v>
      </c>
      <c r="C22" t="s">
        <v>44</v>
      </c>
      <c r="D22" s="107">
        <f>K22</f>
        <v>2.04</v>
      </c>
      <c r="E22" s="108">
        <f t="shared" si="1"/>
        <v>2.04</v>
      </c>
      <c r="F22" s="107">
        <f>M22</f>
        <v>2.4319999999999999</v>
      </c>
      <c r="G22" s="108">
        <f>M22</f>
        <v>2.4319999999999999</v>
      </c>
      <c r="H22" s="115">
        <v>0</v>
      </c>
      <c r="J22" s="119">
        <v>0.05</v>
      </c>
      <c r="K22" s="104">
        <f t="shared" si="2"/>
        <v>2.04</v>
      </c>
      <c r="L22" s="119">
        <v>0.08</v>
      </c>
      <c r="M22" s="104">
        <f t="shared" si="3"/>
        <v>2.4319999999999999</v>
      </c>
      <c r="N22" s="9"/>
      <c r="O22" s="8"/>
    </row>
    <row r="23" spans="1:17">
      <c r="A23" s="2"/>
      <c r="B23">
        <v>7</v>
      </c>
      <c r="C23" t="s">
        <v>0</v>
      </c>
      <c r="D23" s="107">
        <f>K23</f>
        <v>2.04</v>
      </c>
      <c r="E23" s="108">
        <f t="shared" si="1"/>
        <v>2.04</v>
      </c>
      <c r="F23" s="107">
        <f>M23</f>
        <v>2.4319999999999999</v>
      </c>
      <c r="G23" s="108">
        <f>M23</f>
        <v>2.4319999999999999</v>
      </c>
      <c r="H23" s="115">
        <v>0</v>
      </c>
      <c r="J23" s="119">
        <v>0.05</v>
      </c>
      <c r="K23" s="104">
        <f t="shared" si="2"/>
        <v>2.04</v>
      </c>
      <c r="L23" s="119">
        <v>0.08</v>
      </c>
      <c r="M23" s="104">
        <f t="shared" si="3"/>
        <v>2.4319999999999999</v>
      </c>
      <c r="N23" s="9"/>
      <c r="O23" s="8"/>
    </row>
    <row r="24" spans="1:17">
      <c r="A24" s="2" t="s">
        <v>37</v>
      </c>
      <c r="B24">
        <v>8</v>
      </c>
      <c r="C24" t="s">
        <v>38</v>
      </c>
      <c r="D24" s="105">
        <f>'8 - New Service'!B20</f>
        <v>7.4181681577686822</v>
      </c>
      <c r="E24" s="108">
        <v>0</v>
      </c>
      <c r="F24" s="107">
        <f>D24</f>
        <v>7.4181681577686822</v>
      </c>
      <c r="G24" s="108">
        <v>0</v>
      </c>
      <c r="H24" s="115">
        <v>0</v>
      </c>
      <c r="J24" s="119">
        <v>0.17</v>
      </c>
      <c r="K24" s="104">
        <f t="shared" si="2"/>
        <v>6.9359999999999999</v>
      </c>
      <c r="L24" s="119">
        <v>0.3</v>
      </c>
      <c r="M24" s="104">
        <f t="shared" si="3"/>
        <v>9.1199999999999992</v>
      </c>
      <c r="N24" s="9"/>
      <c r="O24" s="8"/>
    </row>
    <row r="25" spans="1:17">
      <c r="A25" s="2"/>
      <c r="B25">
        <v>9</v>
      </c>
      <c r="C25" t="s">
        <v>54</v>
      </c>
      <c r="D25" s="105">
        <f>'9 - Worksheet 2'!M100</f>
        <v>5.8205845247117614</v>
      </c>
      <c r="E25" s="108">
        <v>0</v>
      </c>
      <c r="F25" s="107">
        <v>0</v>
      </c>
      <c r="G25" s="108">
        <v>0</v>
      </c>
      <c r="H25" s="115">
        <v>0</v>
      </c>
      <c r="J25" s="119">
        <v>0.17</v>
      </c>
      <c r="K25" s="104">
        <f t="shared" si="2"/>
        <v>6.9359999999999999</v>
      </c>
      <c r="L25" s="119"/>
      <c r="M25" s="104">
        <f t="shared" si="3"/>
        <v>0</v>
      </c>
      <c r="N25" s="9"/>
      <c r="O25" s="8"/>
      <c r="Q25">
        <v>4.5</v>
      </c>
    </row>
    <row r="26" spans="1:17">
      <c r="A26" s="2"/>
      <c r="B26">
        <v>10</v>
      </c>
      <c r="C26" t="s">
        <v>1619</v>
      </c>
      <c r="D26" s="105">
        <f>'10 - TransitPriority - ALT'!N14</f>
        <v>0.93360000000000221</v>
      </c>
      <c r="E26" s="108">
        <v>0</v>
      </c>
      <c r="F26" s="106">
        <f>'TransitPriority - Cordons'!B23</f>
        <v>1.877</v>
      </c>
      <c r="G26" s="108">
        <v>0</v>
      </c>
      <c r="H26" s="115">
        <v>0</v>
      </c>
      <c r="J26" s="119">
        <v>0.04</v>
      </c>
      <c r="K26" s="104">
        <f t="shared" si="2"/>
        <v>1.6319999999999999</v>
      </c>
      <c r="L26" s="119">
        <v>0.04</v>
      </c>
      <c r="M26" s="104">
        <f t="shared" si="3"/>
        <v>1.216</v>
      </c>
      <c r="N26" s="9"/>
      <c r="O26" s="8"/>
    </row>
    <row r="27" spans="1:17">
      <c r="A27" s="2"/>
      <c r="B27">
        <v>11</v>
      </c>
      <c r="C27" t="s">
        <v>39</v>
      </c>
      <c r="D27" s="109">
        <f>'11 - Extended Service'!U61</f>
        <v>0.48676012769129084</v>
      </c>
      <c r="E27" s="108">
        <v>0</v>
      </c>
      <c r="F27" s="106">
        <f>'11 - Extended Service Cordons'!V8</f>
        <v>0.64598073020713365</v>
      </c>
      <c r="G27" s="108">
        <v>0</v>
      </c>
      <c r="H27" s="115">
        <v>0</v>
      </c>
      <c r="J27" s="119">
        <v>0.02</v>
      </c>
      <c r="K27" s="104">
        <f t="shared" si="2"/>
        <v>0.81599999999999995</v>
      </c>
      <c r="L27" s="119">
        <v>0.02</v>
      </c>
      <c r="M27" s="104">
        <f t="shared" si="3"/>
        <v>0.60799999999999998</v>
      </c>
      <c r="N27" s="9"/>
      <c r="O27" s="8"/>
    </row>
    <row r="28" spans="1:17">
      <c r="A28" s="2" t="s">
        <v>697</v>
      </c>
      <c r="B28">
        <v>12</v>
      </c>
      <c r="C28" t="s">
        <v>80</v>
      </c>
      <c r="D28" s="107">
        <v>0</v>
      </c>
      <c r="E28" s="104">
        <f>'5 12 - Transit Fare'!D33</f>
        <v>17.376726532486572</v>
      </c>
      <c r="F28" s="107">
        <v>0</v>
      </c>
      <c r="G28" s="104">
        <f>'5 12 - Transit Fare'!T32</f>
        <v>6.426331634320678</v>
      </c>
      <c r="H28" s="115">
        <v>0</v>
      </c>
      <c r="J28" s="119">
        <v>0.3</v>
      </c>
      <c r="K28" s="104">
        <f t="shared" si="2"/>
        <v>12.239999999999998</v>
      </c>
      <c r="L28" s="119">
        <v>0.3</v>
      </c>
      <c r="M28" s="104">
        <f t="shared" si="3"/>
        <v>9.1199999999999992</v>
      </c>
      <c r="N28" s="9"/>
      <c r="O28" s="8"/>
    </row>
    <row r="29" spans="1:17">
      <c r="B29">
        <v>13</v>
      </c>
      <c r="C29" t="s">
        <v>77</v>
      </c>
      <c r="D29" s="107">
        <v>0</v>
      </c>
      <c r="E29" s="104">
        <f>'4 13 Toll Costs'!C8</f>
        <v>0.74409448818897628</v>
      </c>
      <c r="F29" s="107">
        <v>0</v>
      </c>
      <c r="G29" s="104">
        <f>'4 13 Toll Costs'!D8</f>
        <v>0.66666666666666663</v>
      </c>
      <c r="H29" s="115">
        <v>0</v>
      </c>
      <c r="J29" s="119">
        <v>0.05</v>
      </c>
      <c r="K29" s="104">
        <f t="shared" si="2"/>
        <v>2.04</v>
      </c>
      <c r="L29" s="119">
        <v>0.05</v>
      </c>
      <c r="M29" s="104">
        <f t="shared" si="3"/>
        <v>1.52</v>
      </c>
      <c r="N29" s="9"/>
      <c r="O29" s="8"/>
    </row>
    <row r="30" spans="1:17">
      <c r="B30">
        <v>14</v>
      </c>
      <c r="C30" t="s">
        <v>78</v>
      </c>
      <c r="D30" s="107">
        <v>0</v>
      </c>
      <c r="E30" s="108">
        <f>K30</f>
        <v>1.02</v>
      </c>
      <c r="F30" s="107">
        <v>0</v>
      </c>
      <c r="G30" s="108">
        <f>M30</f>
        <v>0.76</v>
      </c>
      <c r="H30" s="115">
        <v>0</v>
      </c>
      <c r="J30" s="119">
        <v>2.5000000000000001E-2</v>
      </c>
      <c r="K30" s="104">
        <f t="shared" si="2"/>
        <v>1.02</v>
      </c>
      <c r="L30" s="119">
        <v>2.5000000000000001E-2</v>
      </c>
      <c r="M30" s="104">
        <f t="shared" si="3"/>
        <v>0.76</v>
      </c>
      <c r="N30" s="9"/>
      <c r="O30" s="8"/>
    </row>
    <row r="31" spans="1:17">
      <c r="B31">
        <v>15</v>
      </c>
      <c r="C31" t="s">
        <v>79</v>
      </c>
      <c r="D31" s="110">
        <v>0</v>
      </c>
      <c r="E31" s="111">
        <f>K31</f>
        <v>1.02</v>
      </c>
      <c r="F31" s="110">
        <v>0</v>
      </c>
      <c r="G31" s="111">
        <f>M31</f>
        <v>0.76</v>
      </c>
      <c r="H31" s="116">
        <v>0</v>
      </c>
      <c r="J31" s="120">
        <v>2.5000000000000001E-2</v>
      </c>
      <c r="K31" s="121">
        <f t="shared" si="2"/>
        <v>1.02</v>
      </c>
      <c r="L31" s="120">
        <v>2.5000000000000001E-2</v>
      </c>
      <c r="M31" s="121">
        <f t="shared" si="3"/>
        <v>0.76</v>
      </c>
      <c r="N31" s="9"/>
      <c r="O31" s="8"/>
    </row>
    <row r="32" spans="1:17">
      <c r="C32" s="3" t="s">
        <v>1833</v>
      </c>
      <c r="D32" s="124">
        <f>SUM(D17:D31)</f>
        <v>38.616648569529232</v>
      </c>
      <c r="E32" s="125">
        <f>SUM(E17:E31)</f>
        <v>39.738588072197864</v>
      </c>
      <c r="F32" s="124">
        <f>SUM(F17:F31)</f>
        <v>32.355550491107991</v>
      </c>
      <c r="G32" s="125">
        <f>SUM(G17:G31)</f>
        <v>31.027399904119527</v>
      </c>
      <c r="H32" s="126">
        <f>SUM(H17:H31)</f>
        <v>23.513209979003697</v>
      </c>
      <c r="I32" s="87"/>
      <c r="J32" s="15"/>
      <c r="K32" s="15"/>
      <c r="L32" s="2"/>
      <c r="M32" s="2"/>
    </row>
    <row r="33" spans="1:13">
      <c r="C33" s="3"/>
      <c r="M33" s="2"/>
    </row>
    <row r="34" spans="1:13">
      <c r="C34" s="3"/>
      <c r="M34" s="2"/>
    </row>
    <row r="35" spans="1:13">
      <c r="D35" s="99" t="s">
        <v>2539</v>
      </c>
      <c r="E35" s="100"/>
      <c r="F35" s="112" t="s">
        <v>688</v>
      </c>
      <c r="G35" s="100"/>
      <c r="H35" s="113" t="s">
        <v>683</v>
      </c>
    </row>
    <row r="36" spans="1:13">
      <c r="D36" s="133" t="s">
        <v>1800</v>
      </c>
      <c r="E36" s="134" t="s">
        <v>1801</v>
      </c>
      <c r="F36" s="133" t="s">
        <v>1800</v>
      </c>
      <c r="G36" s="134" t="s">
        <v>1801</v>
      </c>
      <c r="H36" s="136"/>
    </row>
    <row r="37" spans="1:13">
      <c r="A37" s="2" t="s">
        <v>1735</v>
      </c>
      <c r="B37">
        <v>1</v>
      </c>
      <c r="C37" t="s">
        <v>34</v>
      </c>
      <c r="D37" s="152">
        <f t="shared" ref="D37:H46" si="4">IFERROR(D17/D$32,0)</f>
        <v>0.15537340039224293</v>
      </c>
      <c r="E37" s="153">
        <f t="shared" si="4"/>
        <v>0.15098674339156387</v>
      </c>
      <c r="F37" s="152">
        <f t="shared" si="4"/>
        <v>0.18543958946545913</v>
      </c>
      <c r="G37" s="153">
        <f t="shared" si="4"/>
        <v>0.19337746696600822</v>
      </c>
      <c r="H37" s="154">
        <f t="shared" si="4"/>
        <v>0.25517570784073063</v>
      </c>
    </row>
    <row r="38" spans="1:13">
      <c r="A38" s="2"/>
      <c r="B38">
        <v>2</v>
      </c>
      <c r="C38" t="s">
        <v>2549</v>
      </c>
      <c r="D38" s="152">
        <f t="shared" si="4"/>
        <v>0.10540374115250729</v>
      </c>
      <c r="E38" s="153">
        <f t="shared" si="4"/>
        <v>0.10242787747277095</v>
      </c>
      <c r="F38" s="152">
        <f t="shared" si="4"/>
        <v>0.17465529666546342</v>
      </c>
      <c r="G38" s="153">
        <f t="shared" si="4"/>
        <v>0.18213154461094727</v>
      </c>
      <c r="H38" s="154">
        <f t="shared" si="4"/>
        <v>0.1731086156945241</v>
      </c>
    </row>
    <row r="39" spans="1:13">
      <c r="A39" s="2"/>
      <c r="B39">
        <v>3</v>
      </c>
      <c r="C39" t="s">
        <v>1738</v>
      </c>
      <c r="D39" s="152">
        <f t="shared" si="4"/>
        <v>0.12127757086172294</v>
      </c>
      <c r="E39" s="153">
        <f t="shared" si="4"/>
        <v>0.11785354136952626</v>
      </c>
      <c r="F39" s="152">
        <f t="shared" si="4"/>
        <v>0.14474590177720559</v>
      </c>
      <c r="G39" s="153">
        <f t="shared" si="4"/>
        <v>0.15094185615957864</v>
      </c>
      <c r="H39" s="154">
        <f t="shared" si="4"/>
        <v>0.19917881639790366</v>
      </c>
    </row>
    <row r="40" spans="1:13">
      <c r="A40" s="2" t="s">
        <v>1736</v>
      </c>
      <c r="B40">
        <v>4</v>
      </c>
      <c r="C40" t="s">
        <v>42</v>
      </c>
      <c r="D40" s="155">
        <f t="shared" si="4"/>
        <v>1.9268748473841146E-2</v>
      </c>
      <c r="E40" s="156">
        <f t="shared" si="4"/>
        <v>1.8724733924544337E-2</v>
      </c>
      <c r="F40" s="155">
        <f t="shared" si="4"/>
        <v>3.7582423464999716E-2</v>
      </c>
      <c r="G40" s="156">
        <f t="shared" si="4"/>
        <v>3.9191166638444332E-2</v>
      </c>
      <c r="H40" s="157">
        <f t="shared" si="4"/>
        <v>0</v>
      </c>
    </row>
    <row r="41" spans="1:13">
      <c r="A41" s="2"/>
      <c r="B41">
        <v>5</v>
      </c>
      <c r="C41" t="s">
        <v>43</v>
      </c>
      <c r="D41" s="152">
        <f t="shared" si="4"/>
        <v>0.11341659284464871</v>
      </c>
      <c r="E41" s="156">
        <f t="shared" si="4"/>
        <v>0</v>
      </c>
      <c r="F41" s="155">
        <f t="shared" si="4"/>
        <v>0</v>
      </c>
      <c r="G41" s="156">
        <f t="shared" si="4"/>
        <v>0</v>
      </c>
      <c r="H41" s="154">
        <f t="shared" si="4"/>
        <v>0.37253686006684167</v>
      </c>
    </row>
    <row r="42" spans="1:13">
      <c r="A42" s="2" t="s">
        <v>1737</v>
      </c>
      <c r="B42">
        <v>6</v>
      </c>
      <c r="C42" t="s">
        <v>44</v>
      </c>
      <c r="D42" s="155">
        <f t="shared" si="4"/>
        <v>5.2826956133362593E-2</v>
      </c>
      <c r="E42" s="156">
        <f t="shared" si="4"/>
        <v>5.133549275313172E-2</v>
      </c>
      <c r="F42" s="155">
        <f t="shared" si="4"/>
        <v>7.5164846929999432E-2</v>
      </c>
      <c r="G42" s="156">
        <f t="shared" si="4"/>
        <v>7.8382333276888663E-2</v>
      </c>
      <c r="H42" s="157">
        <f t="shared" si="4"/>
        <v>0</v>
      </c>
    </row>
    <row r="43" spans="1:13">
      <c r="A43" s="2"/>
      <c r="B43">
        <v>7</v>
      </c>
      <c r="C43" t="s">
        <v>0</v>
      </c>
      <c r="D43" s="155">
        <f t="shared" si="4"/>
        <v>5.2826956133362593E-2</v>
      </c>
      <c r="E43" s="156">
        <f t="shared" si="4"/>
        <v>5.133549275313172E-2</v>
      </c>
      <c r="F43" s="155">
        <f t="shared" si="4"/>
        <v>7.5164846929999432E-2</v>
      </c>
      <c r="G43" s="156">
        <f t="shared" si="4"/>
        <v>7.8382333276888663E-2</v>
      </c>
      <c r="H43" s="157">
        <f t="shared" si="4"/>
        <v>0</v>
      </c>
    </row>
    <row r="44" spans="1:13">
      <c r="A44" s="2" t="s">
        <v>37</v>
      </c>
      <c r="B44">
        <v>8</v>
      </c>
      <c r="C44" t="s">
        <v>38</v>
      </c>
      <c r="D44" s="152">
        <f t="shared" si="4"/>
        <v>0.19209766855899674</v>
      </c>
      <c r="E44" s="156">
        <f t="shared" si="4"/>
        <v>0</v>
      </c>
      <c r="F44" s="155">
        <f t="shared" si="4"/>
        <v>0.22927034296039428</v>
      </c>
      <c r="G44" s="156">
        <f t="shared" si="4"/>
        <v>0</v>
      </c>
      <c r="H44" s="157">
        <f t="shared" si="4"/>
        <v>0</v>
      </c>
    </row>
    <row r="45" spans="1:13">
      <c r="A45" s="2"/>
      <c r="B45">
        <v>9</v>
      </c>
      <c r="C45" t="s">
        <v>54</v>
      </c>
      <c r="D45" s="152">
        <f t="shared" si="4"/>
        <v>0.15072733497915558</v>
      </c>
      <c r="E45" s="156">
        <f t="shared" si="4"/>
        <v>0</v>
      </c>
      <c r="F45" s="155">
        <f t="shared" si="4"/>
        <v>0</v>
      </c>
      <c r="G45" s="156">
        <f t="shared" si="4"/>
        <v>0</v>
      </c>
      <c r="H45" s="157">
        <f t="shared" si="4"/>
        <v>0</v>
      </c>
    </row>
    <row r="46" spans="1:13">
      <c r="A46" s="2"/>
      <c r="B46">
        <v>10</v>
      </c>
      <c r="C46" t="s">
        <v>1619</v>
      </c>
      <c r="D46" s="152">
        <f t="shared" si="4"/>
        <v>2.4176101101033055E-2</v>
      </c>
      <c r="E46" s="156">
        <f t="shared" si="4"/>
        <v>0</v>
      </c>
      <c r="F46" s="152">
        <f t="shared" si="4"/>
        <v>5.8011684904444465E-2</v>
      </c>
      <c r="G46" s="156">
        <f t="shared" si="4"/>
        <v>0</v>
      </c>
      <c r="H46" s="157">
        <f t="shared" si="4"/>
        <v>0</v>
      </c>
    </row>
    <row r="47" spans="1:13">
      <c r="A47" s="2"/>
      <c r="B47">
        <v>11</v>
      </c>
      <c r="C47" t="s">
        <v>39</v>
      </c>
      <c r="D47" s="152">
        <f t="shared" ref="D47:H52" si="5">IFERROR(D27/D$32,0)</f>
        <v>1.2604929369126369E-2</v>
      </c>
      <c r="E47" s="156">
        <f t="shared" si="5"/>
        <v>0</v>
      </c>
      <c r="F47" s="152">
        <f t="shared" si="5"/>
        <v>1.9965066902034728E-2</v>
      </c>
      <c r="G47" s="156">
        <f t="shared" si="5"/>
        <v>0</v>
      </c>
      <c r="H47" s="157">
        <f t="shared" si="5"/>
        <v>0</v>
      </c>
    </row>
    <row r="48" spans="1:13">
      <c r="A48" s="2" t="s">
        <v>697</v>
      </c>
      <c r="B48">
        <v>12</v>
      </c>
      <c r="C48" t="s">
        <v>80</v>
      </c>
      <c r="D48" s="155">
        <f t="shared" si="5"/>
        <v>0</v>
      </c>
      <c r="E48" s="153">
        <f t="shared" si="5"/>
        <v>0.43727589165765496</v>
      </c>
      <c r="F48" s="155">
        <f t="shared" si="5"/>
        <v>0</v>
      </c>
      <c r="G48" s="153">
        <f t="shared" si="5"/>
        <v>0.20711795555474341</v>
      </c>
      <c r="H48" s="157">
        <f t="shared" si="5"/>
        <v>0</v>
      </c>
    </row>
    <row r="49" spans="2:8">
      <c r="B49">
        <v>13</v>
      </c>
      <c r="C49" t="s">
        <v>77</v>
      </c>
      <c r="D49" s="155">
        <f t="shared" si="5"/>
        <v>0</v>
      </c>
      <c r="E49" s="153">
        <f t="shared" si="5"/>
        <v>1.8724733924544337E-2</v>
      </c>
      <c r="F49" s="155">
        <f t="shared" si="5"/>
        <v>0</v>
      </c>
      <c r="G49" s="153">
        <f t="shared" si="5"/>
        <v>2.1486385218445356E-2</v>
      </c>
      <c r="H49" s="157">
        <f t="shared" si="5"/>
        <v>0</v>
      </c>
    </row>
    <row r="50" spans="2:8">
      <c r="B50">
        <v>14</v>
      </c>
      <c r="C50" t="s">
        <v>78</v>
      </c>
      <c r="D50" s="155">
        <f t="shared" si="5"/>
        <v>0</v>
      </c>
      <c r="E50" s="156">
        <f t="shared" si="5"/>
        <v>2.566774637656586E-2</v>
      </c>
      <c r="F50" s="155">
        <f t="shared" si="5"/>
        <v>0</v>
      </c>
      <c r="G50" s="156">
        <f t="shared" si="5"/>
        <v>2.4494479149027706E-2</v>
      </c>
      <c r="H50" s="157">
        <f t="shared" si="5"/>
        <v>0</v>
      </c>
    </row>
    <row r="51" spans="2:8">
      <c r="B51">
        <v>15</v>
      </c>
      <c r="C51" t="s">
        <v>79</v>
      </c>
      <c r="D51" s="158">
        <f t="shared" si="5"/>
        <v>0</v>
      </c>
      <c r="E51" s="159">
        <f t="shared" si="5"/>
        <v>2.566774637656586E-2</v>
      </c>
      <c r="F51" s="158">
        <f t="shared" si="5"/>
        <v>0</v>
      </c>
      <c r="G51" s="159">
        <f t="shared" si="5"/>
        <v>2.4494479149027706E-2</v>
      </c>
      <c r="H51" s="160">
        <f t="shared" si="5"/>
        <v>0</v>
      </c>
    </row>
    <row r="52" spans="2:8">
      <c r="C52" s="3" t="s">
        <v>1833</v>
      </c>
      <c r="D52" s="161">
        <f t="shared" si="5"/>
        <v>1</v>
      </c>
      <c r="E52" s="162">
        <f t="shared" si="5"/>
        <v>1</v>
      </c>
      <c r="F52" s="161">
        <f t="shared" si="5"/>
        <v>1</v>
      </c>
      <c r="G52" s="162">
        <f t="shared" si="5"/>
        <v>1</v>
      </c>
      <c r="H52" s="163">
        <f t="shared" si="5"/>
        <v>1</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F104-96E2-49FE-8ABC-E22EB7E818FB}">
  <dimension ref="A1"/>
  <sheetViews>
    <sheetView workbookViewId="0"/>
  </sheetViews>
  <sheetFormatPr defaultRowHeight="14.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E804-4312-4657-A12A-A1B389903E83}">
  <dimension ref="A2:AG262"/>
  <sheetViews>
    <sheetView workbookViewId="0">
      <pane xSplit="2" ySplit="2" topLeftCell="C3" activePane="bottomRight" state="frozen"/>
      <selection pane="topRight" activeCell="C1" sqref="C1"/>
      <selection pane="bottomLeft" activeCell="A3" sqref="A3"/>
      <selection pane="bottomRight" activeCell="J24" sqref="J24"/>
    </sheetView>
  </sheetViews>
  <sheetFormatPr defaultRowHeight="14.5"/>
  <cols>
    <col min="1" max="1" width="18.7265625" customWidth="1"/>
    <col min="14" max="14" width="14" customWidth="1"/>
    <col min="15" max="15" width="12.54296875" customWidth="1"/>
    <col min="17" max="17" width="13.1796875" customWidth="1"/>
    <col min="18" max="18" width="16" bestFit="1" customWidth="1"/>
    <col min="21" max="21" width="32.7265625" bestFit="1" customWidth="1"/>
    <col min="22" max="22" width="13.453125" bestFit="1" customWidth="1"/>
    <col min="26" max="26" width="32.7265625" bestFit="1" customWidth="1"/>
    <col min="27" max="27" width="12" bestFit="1" customWidth="1"/>
    <col min="28" max="28" width="11.81640625" customWidth="1"/>
    <col min="29" max="29" width="14.1796875" customWidth="1"/>
  </cols>
  <sheetData>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c r="T2" s="2" t="s">
        <v>1845</v>
      </c>
      <c r="U2" s="2" t="s">
        <v>1847</v>
      </c>
      <c r="V2" s="2"/>
      <c r="W2" s="2"/>
      <c r="X2" s="2"/>
    </row>
    <row r="3" spans="1:33">
      <c r="A3" t="s">
        <v>413</v>
      </c>
      <c r="B3" t="b">
        <v>1</v>
      </c>
      <c r="C3">
        <v>80</v>
      </c>
      <c r="D3">
        <v>3017</v>
      </c>
      <c r="E3">
        <v>6442</v>
      </c>
      <c r="F3">
        <v>80</v>
      </c>
      <c r="G3">
        <v>0</v>
      </c>
      <c r="H3">
        <v>0</v>
      </c>
      <c r="I3" t="b">
        <v>1</v>
      </c>
      <c r="J3">
        <v>10</v>
      </c>
      <c r="K3">
        <v>0</v>
      </c>
      <c r="L3">
        <v>0</v>
      </c>
      <c r="M3">
        <f t="shared" ref="M3:M66" si="0">IF(LEFT(A3,LEN(A3)-2)=LEFT(A2,LEN(A2)-2),0,1)</f>
        <v>1</v>
      </c>
      <c r="N3" s="17">
        <f>(D3*2/100 * $AA$3)/$AA$4 *60</f>
        <v>132.74800000000002</v>
      </c>
      <c r="O3">
        <f>IF(M3=0,0,ROUNDUP(((IFERROR((N3/J3),IFERROR((N3/L3),0))-IFERROR((N3/F3),IFERROR((N3/H3),0)))),0))</f>
        <v>12</v>
      </c>
      <c r="P3" s="7">
        <f t="shared" ref="P3:P66" si="1">O3*$AC$3/1000000</f>
        <v>12.901597241703568</v>
      </c>
      <c r="Q3" s="7">
        <f t="shared" ref="Q3:Q66" si="2">O3*$AE$5*$AG$3*$AC$5/1000000</f>
        <v>9.5391184605845751</v>
      </c>
      <c r="R3" s="7">
        <f>Q3*(($AG$5^$AG$4)-1)/($AG$5-1)</f>
        <v>177.41724280336771</v>
      </c>
      <c r="S3" s="7">
        <f t="shared" ref="S3:S66" si="3">P3+R3</f>
        <v>190.31884004507128</v>
      </c>
      <c r="T3">
        <v>80</v>
      </c>
      <c r="U3" s="7" t="str">
        <f>VLOOKUP(T3,TransitModes!$A$2:$B$68,2,0)</f>
        <v>SamTrans Express</v>
      </c>
      <c r="V3" t="s">
        <v>2009</v>
      </c>
      <c r="W3" t="str">
        <f>IFERROR(LEFT(V3,FIND(" ",V3)-1),V3)</f>
        <v>80_KX</v>
      </c>
      <c r="Z3" s="19" t="s">
        <v>675</v>
      </c>
      <c r="AA3" s="20">
        <v>1.1000000000000001</v>
      </c>
      <c r="AB3" s="20" t="s">
        <v>14</v>
      </c>
      <c r="AC3" s="21">
        <f>800000*$AG$5^10</f>
        <v>1075133.1034752973</v>
      </c>
      <c r="AD3" s="20" t="s">
        <v>15</v>
      </c>
      <c r="AE3" s="22">
        <v>13</v>
      </c>
      <c r="AF3" s="20" t="s">
        <v>18</v>
      </c>
      <c r="AG3" s="23">
        <v>52</v>
      </c>
    </row>
    <row r="4" spans="1:33">
      <c r="A4" t="s">
        <v>414</v>
      </c>
      <c r="B4" t="b">
        <v>1</v>
      </c>
      <c r="C4">
        <v>80</v>
      </c>
      <c r="D4">
        <v>3008</v>
      </c>
      <c r="E4">
        <v>6529</v>
      </c>
      <c r="F4">
        <v>0</v>
      </c>
      <c r="G4">
        <v>0</v>
      </c>
      <c r="H4">
        <v>60</v>
      </c>
      <c r="I4" t="b">
        <v>1</v>
      </c>
      <c r="J4">
        <v>0</v>
      </c>
      <c r="K4">
        <v>0</v>
      </c>
      <c r="L4">
        <v>10</v>
      </c>
      <c r="M4">
        <f t="shared" si="0"/>
        <v>0</v>
      </c>
      <c r="N4" s="17">
        <f t="shared" ref="N4:N67" si="4">(D4*2/100 * $AA$3)/$AA$4 *60</f>
        <v>132.352</v>
      </c>
      <c r="O4">
        <f t="shared" ref="O4:O67" si="5">IF(M4=0,0,ROUNDUP(((IFERROR((N4/J4),IFERROR((N4/L4),0))-IFERROR((N4/F4),IFERROR((N4/H4),0)))),0))</f>
        <v>0</v>
      </c>
      <c r="P4" s="7">
        <f t="shared" si="1"/>
        <v>0</v>
      </c>
      <c r="Q4" s="7">
        <f t="shared" si="2"/>
        <v>0</v>
      </c>
      <c r="R4" s="7">
        <f t="shared" ref="R4:R67" si="6">Q4*(($AG$5^$AG$4)-1)/($AG$5-1)</f>
        <v>0</v>
      </c>
      <c r="S4" s="7">
        <f t="shared" si="3"/>
        <v>0</v>
      </c>
      <c r="T4">
        <v>80</v>
      </c>
      <c r="U4" s="7" t="str">
        <f>VLOOKUP(T4,TransitModes!$A$2:$B$68,2,0)</f>
        <v>SamTrans Express</v>
      </c>
      <c r="V4" t="s">
        <v>2009</v>
      </c>
      <c r="W4" t="str">
        <f t="shared" ref="W4:W67" si="7">IFERROR(LEFT(V4,FIND(" ",V4)-1),V4)</f>
        <v>80_KX</v>
      </c>
      <c r="Z4" s="24" t="s">
        <v>676</v>
      </c>
      <c r="AA4">
        <v>30</v>
      </c>
      <c r="AB4" t="s">
        <v>22</v>
      </c>
      <c r="AC4" s="12">
        <v>0.1</v>
      </c>
      <c r="AD4" t="s">
        <v>16</v>
      </c>
      <c r="AE4" s="10">
        <v>0</v>
      </c>
      <c r="AF4" t="s">
        <v>19</v>
      </c>
      <c r="AG4" s="25">
        <v>15</v>
      </c>
    </row>
    <row r="5" spans="1:33">
      <c r="A5" t="s">
        <v>415</v>
      </c>
      <c r="B5" t="b">
        <v>1</v>
      </c>
      <c r="C5">
        <v>80</v>
      </c>
      <c r="D5">
        <v>2028</v>
      </c>
      <c r="E5">
        <v>4179</v>
      </c>
      <c r="F5">
        <v>20</v>
      </c>
      <c r="G5">
        <v>0</v>
      </c>
      <c r="H5">
        <v>20</v>
      </c>
      <c r="I5" t="b">
        <v>1</v>
      </c>
      <c r="J5">
        <v>10</v>
      </c>
      <c r="K5">
        <v>0</v>
      </c>
      <c r="L5">
        <v>10</v>
      </c>
      <c r="M5">
        <f t="shared" si="0"/>
        <v>1</v>
      </c>
      <c r="N5" s="17">
        <f t="shared" si="4"/>
        <v>89.232000000000014</v>
      </c>
      <c r="O5">
        <f t="shared" si="5"/>
        <v>5</v>
      </c>
      <c r="P5" s="7">
        <f t="shared" si="1"/>
        <v>5.3756655173764862</v>
      </c>
      <c r="Q5" s="7">
        <f t="shared" si="2"/>
        <v>3.9746326919102399</v>
      </c>
      <c r="R5" s="7">
        <f t="shared" si="6"/>
        <v>73.923851168069888</v>
      </c>
      <c r="S5" s="7">
        <f t="shared" si="3"/>
        <v>79.299516685446378</v>
      </c>
      <c r="T5">
        <v>80</v>
      </c>
      <c r="U5" s="7" t="str">
        <f>VLOOKUP(T5,TransitModes!$A$2:$B$68,2,0)</f>
        <v>SamTrans Express</v>
      </c>
      <c r="V5" t="s">
        <v>1970</v>
      </c>
      <c r="W5" t="str">
        <f t="shared" si="7"/>
        <v>80_11</v>
      </c>
      <c r="Z5" s="26"/>
      <c r="AA5" s="27"/>
      <c r="AB5" s="28" t="s">
        <v>20</v>
      </c>
      <c r="AC5" s="27">
        <f>175*$AG$5^10</f>
        <v>235.1853663852213</v>
      </c>
      <c r="AD5" s="28" t="s">
        <v>17</v>
      </c>
      <c r="AE5" s="29">
        <f>AE3*5 + AE4*2</f>
        <v>65</v>
      </c>
      <c r="AF5" s="30" t="s">
        <v>677</v>
      </c>
      <c r="AG5" s="31">
        <v>1.03</v>
      </c>
    </row>
    <row r="6" spans="1:33">
      <c r="A6" t="s">
        <v>416</v>
      </c>
      <c r="B6" t="b">
        <v>1</v>
      </c>
      <c r="C6">
        <v>80</v>
      </c>
      <c r="D6">
        <v>2040</v>
      </c>
      <c r="E6">
        <v>4123</v>
      </c>
      <c r="F6">
        <v>20</v>
      </c>
      <c r="G6">
        <v>0</v>
      </c>
      <c r="H6">
        <v>20</v>
      </c>
      <c r="I6" t="b">
        <v>1</v>
      </c>
      <c r="J6">
        <v>10</v>
      </c>
      <c r="K6">
        <v>0</v>
      </c>
      <c r="L6">
        <v>10</v>
      </c>
      <c r="M6">
        <f t="shared" si="0"/>
        <v>0</v>
      </c>
      <c r="N6" s="17">
        <f t="shared" si="4"/>
        <v>89.76</v>
      </c>
      <c r="O6">
        <f t="shared" si="5"/>
        <v>0</v>
      </c>
      <c r="P6" s="7">
        <f t="shared" si="1"/>
        <v>0</v>
      </c>
      <c r="Q6" s="7">
        <f t="shared" si="2"/>
        <v>0</v>
      </c>
      <c r="R6" s="7">
        <f t="shared" si="6"/>
        <v>0</v>
      </c>
      <c r="S6" s="7">
        <f t="shared" si="3"/>
        <v>0</v>
      </c>
      <c r="T6">
        <v>80</v>
      </c>
      <c r="U6" s="7" t="str">
        <f>VLOOKUP(T6,TransitModes!$A$2:$B$68,2,0)</f>
        <v>SamTrans Express</v>
      </c>
      <c r="V6" t="s">
        <v>1970</v>
      </c>
      <c r="W6" t="str">
        <f t="shared" si="7"/>
        <v>80_11</v>
      </c>
    </row>
    <row r="7" spans="1:33">
      <c r="A7" t="s">
        <v>417</v>
      </c>
      <c r="B7" t="b">
        <v>1</v>
      </c>
      <c r="C7">
        <v>80</v>
      </c>
      <c r="D7">
        <v>2247</v>
      </c>
      <c r="E7">
        <v>3737</v>
      </c>
      <c r="F7">
        <v>20</v>
      </c>
      <c r="G7">
        <v>0</v>
      </c>
      <c r="H7">
        <v>20</v>
      </c>
      <c r="I7" t="b">
        <v>1</v>
      </c>
      <c r="J7">
        <v>10</v>
      </c>
      <c r="K7">
        <v>0</v>
      </c>
      <c r="L7">
        <v>10</v>
      </c>
      <c r="M7">
        <f t="shared" si="0"/>
        <v>1</v>
      </c>
      <c r="N7" s="17">
        <f t="shared" si="4"/>
        <v>98.868000000000009</v>
      </c>
      <c r="O7">
        <f t="shared" si="5"/>
        <v>5</v>
      </c>
      <c r="P7" s="7">
        <f t="shared" si="1"/>
        <v>5.3756655173764862</v>
      </c>
      <c r="Q7" s="7">
        <f t="shared" si="2"/>
        <v>3.9746326919102399</v>
      </c>
      <c r="R7" s="7">
        <f t="shared" si="6"/>
        <v>73.923851168069888</v>
      </c>
      <c r="S7" s="7">
        <f t="shared" si="3"/>
        <v>79.299516685446378</v>
      </c>
      <c r="T7">
        <v>80</v>
      </c>
      <c r="U7" s="7" t="str">
        <f>VLOOKUP(T7,TransitModes!$A$2:$B$68,2,0)</f>
        <v>SamTrans Express</v>
      </c>
      <c r="V7" t="s">
        <v>1964</v>
      </c>
      <c r="W7" t="str">
        <f t="shared" si="7"/>
        <v>80_12</v>
      </c>
      <c r="Z7" s="2" t="s">
        <v>1626</v>
      </c>
    </row>
    <row r="8" spans="1:33">
      <c r="A8" t="s">
        <v>418</v>
      </c>
      <c r="B8" t="b">
        <v>1</v>
      </c>
      <c r="C8">
        <v>80</v>
      </c>
      <c r="D8">
        <v>2319</v>
      </c>
      <c r="E8">
        <v>3685</v>
      </c>
      <c r="F8">
        <v>20</v>
      </c>
      <c r="G8">
        <v>0</v>
      </c>
      <c r="H8">
        <v>20</v>
      </c>
      <c r="I8" t="b">
        <v>1</v>
      </c>
      <c r="J8">
        <v>10</v>
      </c>
      <c r="K8">
        <v>0</v>
      </c>
      <c r="L8">
        <v>10</v>
      </c>
      <c r="M8">
        <f t="shared" si="0"/>
        <v>0</v>
      </c>
      <c r="N8" s="17">
        <f t="shared" si="4"/>
        <v>102.03600000000002</v>
      </c>
      <c r="O8">
        <f t="shared" si="5"/>
        <v>0</v>
      </c>
      <c r="P8" s="7">
        <f t="shared" si="1"/>
        <v>0</v>
      </c>
      <c r="Q8" s="7">
        <f t="shared" si="2"/>
        <v>0</v>
      </c>
      <c r="R8" s="7">
        <f t="shared" si="6"/>
        <v>0</v>
      </c>
      <c r="S8" s="7">
        <f t="shared" si="3"/>
        <v>0</v>
      </c>
      <c r="T8">
        <v>80</v>
      </c>
      <c r="U8" s="7" t="str">
        <f>VLOOKUP(T8,TransitModes!$A$2:$B$68,2,0)</f>
        <v>SamTrans Express</v>
      </c>
      <c r="V8" t="s">
        <v>1964</v>
      </c>
      <c r="W8" t="str">
        <f t="shared" si="7"/>
        <v>80_12</v>
      </c>
      <c r="Z8" t="s">
        <v>705</v>
      </c>
      <c r="AB8" s="70">
        <f>SUM(P1:P262)/1000 * (1+$AC$4)</f>
        <v>1.4818559565200038</v>
      </c>
    </row>
    <row r="9" spans="1:33">
      <c r="A9" t="s">
        <v>419</v>
      </c>
      <c r="B9" t="b">
        <v>1</v>
      </c>
      <c r="C9">
        <v>80</v>
      </c>
      <c r="D9">
        <v>2646</v>
      </c>
      <c r="E9">
        <v>6026</v>
      </c>
      <c r="F9">
        <v>20</v>
      </c>
      <c r="G9">
        <v>20</v>
      </c>
      <c r="H9">
        <v>20</v>
      </c>
      <c r="I9" t="b">
        <v>1</v>
      </c>
      <c r="J9">
        <v>10</v>
      </c>
      <c r="K9">
        <v>10</v>
      </c>
      <c r="L9">
        <v>10</v>
      </c>
      <c r="M9">
        <f t="shared" si="0"/>
        <v>1</v>
      </c>
      <c r="N9" s="17">
        <f t="shared" si="4"/>
        <v>116.42400000000001</v>
      </c>
      <c r="O9">
        <f t="shared" si="5"/>
        <v>6</v>
      </c>
      <c r="P9" s="7">
        <f t="shared" si="1"/>
        <v>6.450798620851784</v>
      </c>
      <c r="Q9" s="7">
        <f t="shared" si="2"/>
        <v>4.7695592302922876</v>
      </c>
      <c r="R9" s="7">
        <f t="shared" si="6"/>
        <v>88.708621401683857</v>
      </c>
      <c r="S9" s="7">
        <f t="shared" si="3"/>
        <v>95.159420022535642</v>
      </c>
      <c r="T9">
        <v>80</v>
      </c>
      <c r="U9" s="7" t="str">
        <f>VLOOKUP(T9,TransitModes!$A$2:$B$68,2,0)</f>
        <v>SamTrans Express</v>
      </c>
      <c r="V9" t="s">
        <v>1974</v>
      </c>
      <c r="W9" t="str">
        <f t="shared" si="7"/>
        <v>80_2</v>
      </c>
      <c r="Z9" t="s">
        <v>713</v>
      </c>
      <c r="AB9" s="70">
        <f>SUM(R1:R262)/1000</f>
        <v>18.525317102718319</v>
      </c>
    </row>
    <row r="10" spans="1:33">
      <c r="A10" t="s">
        <v>420</v>
      </c>
      <c r="B10" t="b">
        <v>1</v>
      </c>
      <c r="C10">
        <v>80</v>
      </c>
      <c r="D10">
        <v>2662</v>
      </c>
      <c r="E10">
        <v>6078</v>
      </c>
      <c r="F10">
        <v>20</v>
      </c>
      <c r="G10">
        <v>20</v>
      </c>
      <c r="H10">
        <v>20</v>
      </c>
      <c r="I10" t="b">
        <v>1</v>
      </c>
      <c r="J10">
        <v>10</v>
      </c>
      <c r="K10">
        <v>10</v>
      </c>
      <c r="L10">
        <v>10</v>
      </c>
      <c r="M10">
        <f t="shared" si="0"/>
        <v>0</v>
      </c>
      <c r="N10" s="17">
        <f t="shared" si="4"/>
        <v>117.12800000000001</v>
      </c>
      <c r="O10">
        <f t="shared" si="5"/>
        <v>0</v>
      </c>
      <c r="P10" s="7">
        <f t="shared" si="1"/>
        <v>0</v>
      </c>
      <c r="Q10" s="7">
        <f t="shared" si="2"/>
        <v>0</v>
      </c>
      <c r="R10" s="7">
        <f t="shared" si="6"/>
        <v>0</v>
      </c>
      <c r="S10" s="7">
        <f t="shared" si="3"/>
        <v>0</v>
      </c>
      <c r="T10">
        <v>80</v>
      </c>
      <c r="U10" s="7" t="str">
        <f>VLOOKUP(T10,TransitModes!$A$2:$B$68,2,0)</f>
        <v>SamTrans Express</v>
      </c>
      <c r="V10" t="s">
        <v>1974</v>
      </c>
      <c r="W10" t="str">
        <f t="shared" si="7"/>
        <v>80_2</v>
      </c>
      <c r="Z10" t="s">
        <v>1624</v>
      </c>
      <c r="AB10" s="70">
        <f>SUM(AB8:AB9)</f>
        <v>20.007173059238323</v>
      </c>
    </row>
    <row r="11" spans="1:33">
      <c r="A11" t="s">
        <v>421</v>
      </c>
      <c r="B11" t="b">
        <v>1</v>
      </c>
      <c r="C11">
        <v>80</v>
      </c>
      <c r="D11">
        <v>2797</v>
      </c>
      <c r="E11">
        <v>6547</v>
      </c>
      <c r="F11">
        <v>20</v>
      </c>
      <c r="G11">
        <v>0</v>
      </c>
      <c r="H11">
        <v>20</v>
      </c>
      <c r="I11" t="b">
        <v>1</v>
      </c>
      <c r="J11">
        <v>10</v>
      </c>
      <c r="K11">
        <v>0</v>
      </c>
      <c r="L11">
        <v>10</v>
      </c>
      <c r="M11">
        <f t="shared" si="0"/>
        <v>1</v>
      </c>
      <c r="N11" s="17">
        <f t="shared" si="4"/>
        <v>123.06800000000001</v>
      </c>
      <c r="O11">
        <f t="shared" si="5"/>
        <v>7</v>
      </c>
      <c r="P11" s="7">
        <f t="shared" si="1"/>
        <v>7.5259317243270818</v>
      </c>
      <c r="Q11" s="7">
        <f t="shared" si="2"/>
        <v>5.5644857686743361</v>
      </c>
      <c r="R11" s="7">
        <f t="shared" si="6"/>
        <v>103.49339163529784</v>
      </c>
      <c r="S11" s="7">
        <f t="shared" si="3"/>
        <v>111.01932335962492</v>
      </c>
      <c r="T11">
        <v>80</v>
      </c>
      <c r="U11" s="7" t="str">
        <f>VLOOKUP(T11,TransitModes!$A$2:$B$68,2,0)</f>
        <v>SamTrans Express</v>
      </c>
      <c r="V11" t="s">
        <v>2005</v>
      </c>
      <c r="W11" t="str">
        <f t="shared" si="7"/>
        <v>80_3</v>
      </c>
    </row>
    <row r="12" spans="1:33">
      <c r="A12" t="s">
        <v>422</v>
      </c>
      <c r="B12" t="b">
        <v>1</v>
      </c>
      <c r="C12">
        <v>80</v>
      </c>
      <c r="D12">
        <v>2790</v>
      </c>
      <c r="E12">
        <v>6773</v>
      </c>
      <c r="F12">
        <v>20</v>
      </c>
      <c r="G12">
        <v>0</v>
      </c>
      <c r="H12">
        <v>20</v>
      </c>
      <c r="I12" t="b">
        <v>1</v>
      </c>
      <c r="J12">
        <v>10</v>
      </c>
      <c r="K12">
        <v>0</v>
      </c>
      <c r="L12">
        <v>10</v>
      </c>
      <c r="M12">
        <f t="shared" si="0"/>
        <v>0</v>
      </c>
      <c r="N12" s="17">
        <f t="shared" si="4"/>
        <v>122.76000000000002</v>
      </c>
      <c r="O12">
        <f t="shared" si="5"/>
        <v>0</v>
      </c>
      <c r="P12" s="7">
        <f t="shared" si="1"/>
        <v>0</v>
      </c>
      <c r="Q12" s="7">
        <f t="shared" si="2"/>
        <v>0</v>
      </c>
      <c r="R12" s="7">
        <f t="shared" si="6"/>
        <v>0</v>
      </c>
      <c r="S12" s="7">
        <f t="shared" si="3"/>
        <v>0</v>
      </c>
      <c r="T12">
        <v>80</v>
      </c>
      <c r="U12" s="7" t="str">
        <f>VLOOKUP(T12,TransitModes!$A$2:$B$68,2,0)</f>
        <v>SamTrans Express</v>
      </c>
      <c r="V12" t="s">
        <v>2005</v>
      </c>
      <c r="W12" t="str">
        <f t="shared" si="7"/>
        <v>80_3</v>
      </c>
      <c r="Z12" s="2" t="s">
        <v>695</v>
      </c>
    </row>
    <row r="13" spans="1:33">
      <c r="A13" t="s">
        <v>423</v>
      </c>
      <c r="B13" t="b">
        <v>1</v>
      </c>
      <c r="C13">
        <v>80</v>
      </c>
      <c r="D13">
        <v>4511</v>
      </c>
      <c r="E13">
        <v>7624</v>
      </c>
      <c r="F13">
        <v>20</v>
      </c>
      <c r="G13">
        <v>0</v>
      </c>
      <c r="H13">
        <v>20</v>
      </c>
      <c r="I13" t="b">
        <v>1</v>
      </c>
      <c r="J13">
        <v>10</v>
      </c>
      <c r="K13">
        <v>0</v>
      </c>
      <c r="L13">
        <v>10</v>
      </c>
      <c r="M13">
        <f t="shared" si="0"/>
        <v>1</v>
      </c>
      <c r="N13" s="17">
        <f t="shared" si="4"/>
        <v>198.48400000000001</v>
      </c>
      <c r="O13">
        <f t="shared" si="5"/>
        <v>10</v>
      </c>
      <c r="P13" s="7">
        <f t="shared" si="1"/>
        <v>10.751331034752972</v>
      </c>
      <c r="Q13" s="7">
        <f t="shared" si="2"/>
        <v>7.9492653838204799</v>
      </c>
      <c r="R13" s="7">
        <f t="shared" si="6"/>
        <v>147.84770233613978</v>
      </c>
      <c r="S13" s="7">
        <f t="shared" si="3"/>
        <v>158.59903337089276</v>
      </c>
      <c r="T13">
        <v>80</v>
      </c>
      <c r="U13" s="7" t="str">
        <f>VLOOKUP(T13,TransitModes!$A$2:$B$68,2,0)</f>
        <v>SamTrans Express</v>
      </c>
      <c r="V13" t="s">
        <v>1996</v>
      </c>
      <c r="W13" t="str">
        <f t="shared" si="7"/>
        <v>80_6</v>
      </c>
      <c r="Z13" t="s">
        <v>1625</v>
      </c>
    </row>
    <row r="14" spans="1:33">
      <c r="A14" t="s">
        <v>424</v>
      </c>
      <c r="B14" t="b">
        <v>1</v>
      </c>
      <c r="C14">
        <v>80</v>
      </c>
      <c r="D14">
        <v>4453</v>
      </c>
      <c r="E14">
        <v>7615</v>
      </c>
      <c r="F14">
        <v>20</v>
      </c>
      <c r="G14">
        <v>0</v>
      </c>
      <c r="H14">
        <v>20</v>
      </c>
      <c r="I14" t="b">
        <v>1</v>
      </c>
      <c r="J14">
        <v>10</v>
      </c>
      <c r="K14">
        <v>0</v>
      </c>
      <c r="L14">
        <v>10</v>
      </c>
      <c r="M14">
        <f t="shared" si="0"/>
        <v>0</v>
      </c>
      <c r="N14" s="17">
        <f t="shared" si="4"/>
        <v>195.93200000000002</v>
      </c>
      <c r="O14">
        <f t="shared" si="5"/>
        <v>0</v>
      </c>
      <c r="P14" s="7">
        <f t="shared" si="1"/>
        <v>0</v>
      </c>
      <c r="Q14" s="7">
        <f t="shared" si="2"/>
        <v>0</v>
      </c>
      <c r="R14" s="7">
        <f t="shared" si="6"/>
        <v>0</v>
      </c>
      <c r="S14" s="7">
        <f t="shared" si="3"/>
        <v>0</v>
      </c>
      <c r="T14">
        <v>80</v>
      </c>
      <c r="U14" s="7" t="str">
        <f>VLOOKUP(T14,TransitModes!$A$2:$B$68,2,0)</f>
        <v>SamTrans Express</v>
      </c>
      <c r="V14" t="s">
        <v>1996</v>
      </c>
      <c r="W14" t="str">
        <f t="shared" si="7"/>
        <v>80_6</v>
      </c>
      <c r="Z14" t="s">
        <v>707</v>
      </c>
    </row>
    <row r="15" spans="1:33">
      <c r="A15" t="s">
        <v>425</v>
      </c>
      <c r="B15" t="b">
        <v>1</v>
      </c>
      <c r="C15">
        <v>80</v>
      </c>
      <c r="D15">
        <v>2694</v>
      </c>
      <c r="E15">
        <v>5384</v>
      </c>
      <c r="F15">
        <v>20</v>
      </c>
      <c r="G15">
        <v>0</v>
      </c>
      <c r="H15">
        <v>20</v>
      </c>
      <c r="I15" t="b">
        <v>1</v>
      </c>
      <c r="J15">
        <v>10</v>
      </c>
      <c r="K15">
        <v>0</v>
      </c>
      <c r="L15">
        <v>10</v>
      </c>
      <c r="M15">
        <f t="shared" si="0"/>
        <v>1</v>
      </c>
      <c r="N15" s="17">
        <f t="shared" si="4"/>
        <v>118.53600000000002</v>
      </c>
      <c r="O15">
        <f t="shared" si="5"/>
        <v>6</v>
      </c>
      <c r="P15" s="7">
        <f t="shared" si="1"/>
        <v>6.450798620851784</v>
      </c>
      <c r="Q15" s="7">
        <f t="shared" si="2"/>
        <v>4.7695592302922876</v>
      </c>
      <c r="R15" s="7">
        <f t="shared" si="6"/>
        <v>88.708621401683857</v>
      </c>
      <c r="S15" s="7">
        <f t="shared" si="3"/>
        <v>95.159420022535642</v>
      </c>
      <c r="T15">
        <v>80</v>
      </c>
      <c r="U15" s="7" t="str">
        <f>VLOOKUP(T15,TransitModes!$A$2:$B$68,2,0)</f>
        <v>SamTrans Express</v>
      </c>
      <c r="V15" t="s">
        <v>2060</v>
      </c>
      <c r="W15" t="str">
        <f t="shared" si="7"/>
        <v>80_8</v>
      </c>
    </row>
    <row r="16" spans="1:33">
      <c r="A16" t="s">
        <v>426</v>
      </c>
      <c r="B16" t="b">
        <v>1</v>
      </c>
      <c r="C16">
        <v>80</v>
      </c>
      <c r="D16">
        <v>2642</v>
      </c>
      <c r="E16">
        <v>5080</v>
      </c>
      <c r="F16">
        <v>20</v>
      </c>
      <c r="G16">
        <v>0</v>
      </c>
      <c r="H16">
        <v>20</v>
      </c>
      <c r="I16" t="b">
        <v>1</v>
      </c>
      <c r="J16">
        <v>10</v>
      </c>
      <c r="K16">
        <v>0</v>
      </c>
      <c r="L16">
        <v>10</v>
      </c>
      <c r="M16">
        <f t="shared" si="0"/>
        <v>0</v>
      </c>
      <c r="N16" s="17">
        <f t="shared" si="4"/>
        <v>116.24800000000002</v>
      </c>
      <c r="O16">
        <f t="shared" si="5"/>
        <v>0</v>
      </c>
      <c r="P16" s="7">
        <f t="shared" si="1"/>
        <v>0</v>
      </c>
      <c r="Q16" s="7">
        <f t="shared" si="2"/>
        <v>0</v>
      </c>
      <c r="R16" s="7">
        <f t="shared" si="6"/>
        <v>0</v>
      </c>
      <c r="S16" s="7">
        <f t="shared" si="3"/>
        <v>0</v>
      </c>
      <c r="T16">
        <v>80</v>
      </c>
      <c r="U16" s="7" t="str">
        <f>VLOOKUP(T16,TransitModes!$A$2:$B$68,2,0)</f>
        <v>SamTrans Express</v>
      </c>
      <c r="V16" t="s">
        <v>2060</v>
      </c>
      <c r="W16" t="str">
        <f t="shared" si="7"/>
        <v>80_8</v>
      </c>
    </row>
    <row r="17" spans="1:28">
      <c r="A17" t="s">
        <v>427</v>
      </c>
      <c r="B17" t="b">
        <v>1</v>
      </c>
      <c r="C17">
        <v>81</v>
      </c>
      <c r="D17">
        <v>2688</v>
      </c>
      <c r="E17">
        <v>6594</v>
      </c>
      <c r="F17">
        <v>120</v>
      </c>
      <c r="G17">
        <v>0</v>
      </c>
      <c r="H17">
        <v>0</v>
      </c>
      <c r="I17" t="b">
        <v>1</v>
      </c>
      <c r="J17">
        <v>10</v>
      </c>
      <c r="K17">
        <v>0</v>
      </c>
      <c r="L17">
        <v>0</v>
      </c>
      <c r="M17">
        <f t="shared" si="0"/>
        <v>1</v>
      </c>
      <c r="N17" s="17">
        <f t="shared" si="4"/>
        <v>118.27200000000001</v>
      </c>
      <c r="O17">
        <f t="shared" si="5"/>
        <v>11</v>
      </c>
      <c r="P17" s="7">
        <f t="shared" si="1"/>
        <v>11.826464138228271</v>
      </c>
      <c r="Q17" s="7">
        <f t="shared" si="2"/>
        <v>8.7441919222025284</v>
      </c>
      <c r="R17" s="7">
        <f t="shared" si="6"/>
        <v>162.63247256975376</v>
      </c>
      <c r="S17" s="7">
        <f t="shared" si="3"/>
        <v>174.45893670798202</v>
      </c>
      <c r="T17">
        <v>81</v>
      </c>
      <c r="U17" s="7" t="str">
        <f>VLOOKUP(T17,TransitModes!$A$2:$B$68,2,0)</f>
        <v>VTA Express</v>
      </c>
      <c r="V17" t="s">
        <v>2061</v>
      </c>
      <c r="W17" t="str">
        <f t="shared" si="7"/>
        <v>81_101VTA</v>
      </c>
    </row>
    <row r="18" spans="1:28">
      <c r="A18" t="s">
        <v>428</v>
      </c>
      <c r="B18" t="b">
        <v>1</v>
      </c>
      <c r="C18">
        <v>81</v>
      </c>
      <c r="D18">
        <v>2634</v>
      </c>
      <c r="E18">
        <v>6297</v>
      </c>
      <c r="F18">
        <v>0</v>
      </c>
      <c r="G18">
        <v>0</v>
      </c>
      <c r="H18">
        <v>120</v>
      </c>
      <c r="I18" t="b">
        <v>1</v>
      </c>
      <c r="J18">
        <v>0</v>
      </c>
      <c r="K18">
        <v>0</v>
      </c>
      <c r="L18">
        <v>10</v>
      </c>
      <c r="M18">
        <f t="shared" si="0"/>
        <v>0</v>
      </c>
      <c r="N18" s="17">
        <f t="shared" si="4"/>
        <v>115.89600000000002</v>
      </c>
      <c r="O18">
        <f t="shared" si="5"/>
        <v>0</v>
      </c>
      <c r="P18" s="7">
        <f t="shared" si="1"/>
        <v>0</v>
      </c>
      <c r="Q18" s="7">
        <f t="shared" si="2"/>
        <v>0</v>
      </c>
      <c r="R18" s="7">
        <f t="shared" si="6"/>
        <v>0</v>
      </c>
      <c r="S18" s="7">
        <f t="shared" si="3"/>
        <v>0</v>
      </c>
      <c r="T18">
        <v>81</v>
      </c>
      <c r="U18" s="7" t="str">
        <f>VLOOKUP(T18,TransitModes!$A$2:$B$68,2,0)</f>
        <v>VTA Express</v>
      </c>
      <c r="V18" t="s">
        <v>2061</v>
      </c>
      <c r="W18" t="str">
        <f t="shared" si="7"/>
        <v>81_101VTA</v>
      </c>
      <c r="Z18" s="71" t="s">
        <v>1719</v>
      </c>
      <c r="AA18" t="s">
        <v>1908</v>
      </c>
    </row>
    <row r="19" spans="1:28">
      <c r="A19" t="s">
        <v>429</v>
      </c>
      <c r="B19" t="b">
        <v>1</v>
      </c>
      <c r="C19">
        <v>81</v>
      </c>
      <c r="D19">
        <v>3272</v>
      </c>
      <c r="E19">
        <v>5724</v>
      </c>
      <c r="F19">
        <v>40</v>
      </c>
      <c r="G19">
        <v>0</v>
      </c>
      <c r="H19">
        <v>0</v>
      </c>
      <c r="I19" t="b">
        <v>1</v>
      </c>
      <c r="J19">
        <v>10</v>
      </c>
      <c r="K19">
        <v>0</v>
      </c>
      <c r="L19">
        <v>0</v>
      </c>
      <c r="M19">
        <f t="shared" si="0"/>
        <v>1</v>
      </c>
      <c r="N19" s="17">
        <f t="shared" si="4"/>
        <v>143.96800000000002</v>
      </c>
      <c r="O19">
        <f t="shared" si="5"/>
        <v>11</v>
      </c>
      <c r="P19" s="7">
        <f t="shared" si="1"/>
        <v>11.826464138228271</v>
      </c>
      <c r="Q19" s="7">
        <f t="shared" si="2"/>
        <v>8.7441919222025284</v>
      </c>
      <c r="R19" s="7">
        <f t="shared" si="6"/>
        <v>162.63247256975376</v>
      </c>
      <c r="S19" s="7">
        <f t="shared" si="3"/>
        <v>174.45893670798202</v>
      </c>
      <c r="T19">
        <v>81</v>
      </c>
      <c r="U19" s="7" t="str">
        <f>VLOOKUP(T19,TransitModes!$A$2:$B$68,2,0)</f>
        <v>VTA Express</v>
      </c>
      <c r="V19" t="s">
        <v>2062</v>
      </c>
      <c r="W19" t="str">
        <f t="shared" si="7"/>
        <v>81_102VTA</v>
      </c>
      <c r="Z19" s="72" t="s">
        <v>1885</v>
      </c>
      <c r="AA19" s="8">
        <v>5137.5938898550603</v>
      </c>
      <c r="AB19" s="8" t="e">
        <f>VLOOKUP(Z19,#REF!,2,0)</f>
        <v>#REF!</v>
      </c>
    </row>
    <row r="20" spans="1:28">
      <c r="A20" t="s">
        <v>430</v>
      </c>
      <c r="B20" t="b">
        <v>1</v>
      </c>
      <c r="C20">
        <v>81</v>
      </c>
      <c r="D20">
        <v>3308</v>
      </c>
      <c r="E20">
        <v>5536</v>
      </c>
      <c r="F20">
        <v>0</v>
      </c>
      <c r="G20">
        <v>0</v>
      </c>
      <c r="H20">
        <v>34</v>
      </c>
      <c r="I20" t="b">
        <v>1</v>
      </c>
      <c r="J20">
        <v>0</v>
      </c>
      <c r="K20">
        <v>0</v>
      </c>
      <c r="L20">
        <v>10</v>
      </c>
      <c r="M20">
        <f t="shared" si="0"/>
        <v>0</v>
      </c>
      <c r="N20" s="17">
        <f t="shared" si="4"/>
        <v>145.55199999999999</v>
      </c>
      <c r="O20">
        <f t="shared" si="5"/>
        <v>0</v>
      </c>
      <c r="P20" s="7">
        <f t="shared" si="1"/>
        <v>0</v>
      </c>
      <c r="Q20" s="7">
        <f t="shared" si="2"/>
        <v>0</v>
      </c>
      <c r="R20" s="7">
        <f t="shared" si="6"/>
        <v>0</v>
      </c>
      <c r="S20" s="7">
        <f t="shared" si="3"/>
        <v>0</v>
      </c>
      <c r="T20">
        <v>81</v>
      </c>
      <c r="U20" s="7" t="str">
        <f>VLOOKUP(T20,TransitModes!$A$2:$B$68,2,0)</f>
        <v>VTA Express</v>
      </c>
      <c r="V20" t="s">
        <v>2062</v>
      </c>
      <c r="W20" t="str">
        <f t="shared" si="7"/>
        <v>81_102VTA</v>
      </c>
      <c r="Z20" s="72" t="s">
        <v>1883</v>
      </c>
      <c r="AA20" s="8">
        <v>2034.690649447549</v>
      </c>
      <c r="AB20" s="8" t="e">
        <f>VLOOKUP(Z20,#REF!,2,0)</f>
        <v>#REF!</v>
      </c>
    </row>
    <row r="21" spans="1:28">
      <c r="A21" t="s">
        <v>431</v>
      </c>
      <c r="B21" t="b">
        <v>1</v>
      </c>
      <c r="C21">
        <v>81</v>
      </c>
      <c r="D21">
        <v>3026</v>
      </c>
      <c r="E21">
        <v>5017</v>
      </c>
      <c r="F21">
        <v>80</v>
      </c>
      <c r="G21">
        <v>0</v>
      </c>
      <c r="H21">
        <v>0</v>
      </c>
      <c r="I21" t="b">
        <v>1</v>
      </c>
      <c r="J21">
        <v>10</v>
      </c>
      <c r="K21">
        <v>0</v>
      </c>
      <c r="L21">
        <v>0</v>
      </c>
      <c r="M21">
        <f t="shared" si="0"/>
        <v>1</v>
      </c>
      <c r="N21" s="17">
        <f t="shared" si="4"/>
        <v>133.14400000000001</v>
      </c>
      <c r="O21">
        <f t="shared" si="5"/>
        <v>12</v>
      </c>
      <c r="P21" s="7">
        <f t="shared" si="1"/>
        <v>12.901597241703568</v>
      </c>
      <c r="Q21" s="7">
        <f t="shared" si="2"/>
        <v>9.5391184605845751</v>
      </c>
      <c r="R21" s="7">
        <f t="shared" si="6"/>
        <v>177.41724280336771</v>
      </c>
      <c r="S21" s="7">
        <f t="shared" si="3"/>
        <v>190.31884004507128</v>
      </c>
      <c r="T21">
        <v>81</v>
      </c>
      <c r="U21" s="7" t="str">
        <f>VLOOKUP(T21,TransitModes!$A$2:$B$68,2,0)</f>
        <v>VTA Express</v>
      </c>
      <c r="V21" t="s">
        <v>2096</v>
      </c>
      <c r="W21" t="str">
        <f t="shared" si="7"/>
        <v>81_103VTA</v>
      </c>
      <c r="Z21" s="72" t="s">
        <v>1881</v>
      </c>
      <c r="AA21" s="8">
        <v>1719.313598783179</v>
      </c>
      <c r="AB21" s="8" t="e">
        <f>VLOOKUP(Z21,#REF!,2,0)</f>
        <v>#REF!</v>
      </c>
    </row>
    <row r="22" spans="1:28">
      <c r="A22" t="s">
        <v>432</v>
      </c>
      <c r="B22" t="b">
        <v>1</v>
      </c>
      <c r="C22">
        <v>81</v>
      </c>
      <c r="D22">
        <v>2944</v>
      </c>
      <c r="E22">
        <v>4436</v>
      </c>
      <c r="F22">
        <v>0</v>
      </c>
      <c r="G22">
        <v>300</v>
      </c>
      <c r="H22">
        <v>80</v>
      </c>
      <c r="I22" t="b">
        <v>1</v>
      </c>
      <c r="J22">
        <v>0</v>
      </c>
      <c r="K22">
        <v>10</v>
      </c>
      <c r="L22">
        <v>10</v>
      </c>
      <c r="M22">
        <f t="shared" si="0"/>
        <v>0</v>
      </c>
      <c r="N22" s="17">
        <f t="shared" si="4"/>
        <v>129.53600000000003</v>
      </c>
      <c r="O22">
        <f t="shared" si="5"/>
        <v>0</v>
      </c>
      <c r="P22" s="7">
        <f t="shared" si="1"/>
        <v>0</v>
      </c>
      <c r="Q22" s="7">
        <f t="shared" si="2"/>
        <v>0</v>
      </c>
      <c r="R22" s="7">
        <f t="shared" si="6"/>
        <v>0</v>
      </c>
      <c r="S22" s="7">
        <f t="shared" si="3"/>
        <v>0</v>
      </c>
      <c r="T22">
        <v>81</v>
      </c>
      <c r="U22" s="7" t="str">
        <f>VLOOKUP(T22,TransitModes!$A$2:$B$68,2,0)</f>
        <v>VTA Express</v>
      </c>
      <c r="V22" t="s">
        <v>2096</v>
      </c>
      <c r="W22" t="str">
        <f t="shared" si="7"/>
        <v>81_103VTA</v>
      </c>
      <c r="Z22" s="72" t="s">
        <v>1884</v>
      </c>
      <c r="AA22" s="8">
        <v>681.62136756492896</v>
      </c>
      <c r="AB22" s="8" t="e">
        <f>VLOOKUP(Z22,#REF!,2,0)</f>
        <v>#REF!</v>
      </c>
    </row>
    <row r="23" spans="1:28">
      <c r="A23" t="s">
        <v>433</v>
      </c>
      <c r="B23" t="b">
        <v>1</v>
      </c>
      <c r="C23">
        <v>81</v>
      </c>
      <c r="D23">
        <v>2543</v>
      </c>
      <c r="E23">
        <v>6018</v>
      </c>
      <c r="F23">
        <v>0</v>
      </c>
      <c r="G23">
        <v>0</v>
      </c>
      <c r="H23">
        <v>120</v>
      </c>
      <c r="I23" t="b">
        <v>1</v>
      </c>
      <c r="J23">
        <v>0</v>
      </c>
      <c r="K23">
        <v>0</v>
      </c>
      <c r="L23">
        <v>10</v>
      </c>
      <c r="M23">
        <f t="shared" si="0"/>
        <v>1</v>
      </c>
      <c r="N23" s="17">
        <f t="shared" si="4"/>
        <v>111.89200000000001</v>
      </c>
      <c r="O23">
        <f t="shared" si="5"/>
        <v>11</v>
      </c>
      <c r="P23" s="7">
        <f t="shared" si="1"/>
        <v>11.826464138228271</v>
      </c>
      <c r="Q23" s="7">
        <f t="shared" si="2"/>
        <v>8.7441919222025284</v>
      </c>
      <c r="R23" s="7">
        <f t="shared" si="6"/>
        <v>162.63247256975376</v>
      </c>
      <c r="S23" s="7">
        <f t="shared" si="3"/>
        <v>174.45893670798202</v>
      </c>
      <c r="T23">
        <v>81</v>
      </c>
      <c r="U23" s="7" t="str">
        <f>VLOOKUP(T23,TransitModes!$A$2:$B$68,2,0)</f>
        <v>VTA Express</v>
      </c>
      <c r="V23" t="s">
        <v>2097</v>
      </c>
      <c r="W23" t="str">
        <f t="shared" si="7"/>
        <v>81_104VTA</v>
      </c>
      <c r="Z23" s="72" t="s">
        <v>1880</v>
      </c>
      <c r="AA23" s="8">
        <v>518.84611560912504</v>
      </c>
      <c r="AB23" s="8" t="e">
        <f>VLOOKUP(Z23,#REF!,2,0)</f>
        <v>#REF!</v>
      </c>
    </row>
    <row r="24" spans="1:28">
      <c r="A24" t="s">
        <v>434</v>
      </c>
      <c r="B24" t="b">
        <v>1</v>
      </c>
      <c r="C24">
        <v>81</v>
      </c>
      <c r="D24">
        <v>2548</v>
      </c>
      <c r="E24">
        <v>6208</v>
      </c>
      <c r="F24">
        <v>120</v>
      </c>
      <c r="G24">
        <v>0</v>
      </c>
      <c r="H24">
        <v>0</v>
      </c>
      <c r="I24" t="b">
        <v>1</v>
      </c>
      <c r="J24">
        <v>10</v>
      </c>
      <c r="K24">
        <v>0</v>
      </c>
      <c r="L24">
        <v>0</v>
      </c>
      <c r="M24">
        <f t="shared" si="0"/>
        <v>0</v>
      </c>
      <c r="N24" s="17">
        <f t="shared" si="4"/>
        <v>112.11200000000001</v>
      </c>
      <c r="O24">
        <f t="shared" si="5"/>
        <v>0</v>
      </c>
      <c r="P24" s="7">
        <f t="shared" si="1"/>
        <v>0</v>
      </c>
      <c r="Q24" s="7">
        <f t="shared" si="2"/>
        <v>0</v>
      </c>
      <c r="R24" s="7">
        <f t="shared" si="6"/>
        <v>0</v>
      </c>
      <c r="S24" s="7">
        <f t="shared" si="3"/>
        <v>0</v>
      </c>
      <c r="T24">
        <v>81</v>
      </c>
      <c r="U24" s="7" t="str">
        <f>VLOOKUP(T24,TransitModes!$A$2:$B$68,2,0)</f>
        <v>VTA Express</v>
      </c>
      <c r="V24" t="s">
        <v>2097</v>
      </c>
      <c r="W24" t="str">
        <f t="shared" si="7"/>
        <v>81_104VTA</v>
      </c>
      <c r="Z24" s="72" t="s">
        <v>1886</v>
      </c>
      <c r="AA24" s="8">
        <v>264.50978442818138</v>
      </c>
      <c r="AB24" s="8" t="e">
        <f>VLOOKUP(Z24,#REF!,2,0)</f>
        <v>#REF!</v>
      </c>
    </row>
    <row r="25" spans="1:28">
      <c r="A25" t="s">
        <v>435</v>
      </c>
      <c r="B25" t="b">
        <v>1</v>
      </c>
      <c r="C25">
        <v>81</v>
      </c>
      <c r="D25">
        <v>2662</v>
      </c>
      <c r="E25">
        <v>6158</v>
      </c>
      <c r="F25">
        <v>0</v>
      </c>
      <c r="G25">
        <v>0</v>
      </c>
      <c r="H25">
        <v>120</v>
      </c>
      <c r="I25" t="b">
        <v>1</v>
      </c>
      <c r="J25">
        <v>0</v>
      </c>
      <c r="K25">
        <v>0</v>
      </c>
      <c r="L25">
        <v>10</v>
      </c>
      <c r="M25">
        <f t="shared" si="0"/>
        <v>1</v>
      </c>
      <c r="N25" s="17">
        <f t="shared" si="4"/>
        <v>117.12800000000001</v>
      </c>
      <c r="O25">
        <f t="shared" si="5"/>
        <v>11</v>
      </c>
      <c r="P25" s="7">
        <f t="shared" si="1"/>
        <v>11.826464138228271</v>
      </c>
      <c r="Q25" s="7">
        <f t="shared" si="2"/>
        <v>8.7441919222025284</v>
      </c>
      <c r="R25" s="7">
        <f t="shared" si="6"/>
        <v>162.63247256975376</v>
      </c>
      <c r="S25" s="7">
        <f t="shared" si="3"/>
        <v>174.45893670798202</v>
      </c>
      <c r="T25">
        <v>81</v>
      </c>
      <c r="U25" s="7" t="str">
        <f>VLOOKUP(T25,TransitModes!$A$2:$B$68,2,0)</f>
        <v>VTA Express</v>
      </c>
      <c r="V25" t="s">
        <v>2063</v>
      </c>
      <c r="W25" t="str">
        <f t="shared" si="7"/>
        <v>81_120VTA</v>
      </c>
      <c r="Z25" s="72" t="s">
        <v>1879</v>
      </c>
      <c r="AA25" s="8">
        <v>233.98942468646814</v>
      </c>
      <c r="AB25" s="8" t="e">
        <f>VLOOKUP(Z25,#REF!,2,0)</f>
        <v>#REF!</v>
      </c>
    </row>
    <row r="26" spans="1:28">
      <c r="A26" t="s">
        <v>436</v>
      </c>
      <c r="B26" t="b">
        <v>1</v>
      </c>
      <c r="C26">
        <v>81</v>
      </c>
      <c r="D26">
        <v>2696</v>
      </c>
      <c r="E26">
        <v>7307</v>
      </c>
      <c r="F26">
        <v>120</v>
      </c>
      <c r="G26">
        <v>0</v>
      </c>
      <c r="H26">
        <v>0</v>
      </c>
      <c r="I26" t="b">
        <v>1</v>
      </c>
      <c r="J26">
        <v>10</v>
      </c>
      <c r="K26">
        <v>0</v>
      </c>
      <c r="L26">
        <v>0</v>
      </c>
      <c r="M26">
        <f t="shared" si="0"/>
        <v>1</v>
      </c>
      <c r="N26" s="17">
        <f t="shared" si="4"/>
        <v>118.62400000000001</v>
      </c>
      <c r="O26">
        <f t="shared" si="5"/>
        <v>11</v>
      </c>
      <c r="P26" s="7">
        <f t="shared" si="1"/>
        <v>11.826464138228271</v>
      </c>
      <c r="Q26" s="7">
        <f t="shared" si="2"/>
        <v>8.7441919222025284</v>
      </c>
      <c r="R26" s="7">
        <f t="shared" si="6"/>
        <v>162.63247256975376</v>
      </c>
      <c r="S26" s="7">
        <f t="shared" si="3"/>
        <v>174.45893670798202</v>
      </c>
      <c r="T26">
        <v>81</v>
      </c>
      <c r="U26" s="7" t="str">
        <f>VLOOKUP(T26,TransitModes!$A$2:$B$68,2,0)</f>
        <v>VTA Express</v>
      </c>
      <c r="V26" t="s">
        <v>2063</v>
      </c>
      <c r="W26" t="str">
        <f t="shared" si="7"/>
        <v>81_120VTA</v>
      </c>
      <c r="Z26" s="72" t="s">
        <v>1901</v>
      </c>
      <c r="AA26" s="8">
        <v>213.64251819199268</v>
      </c>
      <c r="AB26" s="8"/>
    </row>
    <row r="27" spans="1:28">
      <c r="A27" t="s">
        <v>437</v>
      </c>
      <c r="B27" t="b">
        <v>1</v>
      </c>
      <c r="C27">
        <v>81</v>
      </c>
      <c r="D27">
        <v>1990</v>
      </c>
      <c r="E27">
        <v>4480</v>
      </c>
      <c r="F27">
        <v>0</v>
      </c>
      <c r="G27">
        <v>0</v>
      </c>
      <c r="H27">
        <v>60</v>
      </c>
      <c r="I27" t="b">
        <v>1</v>
      </c>
      <c r="J27">
        <v>0</v>
      </c>
      <c r="K27">
        <v>0</v>
      </c>
      <c r="L27">
        <v>10</v>
      </c>
      <c r="M27">
        <f t="shared" si="0"/>
        <v>1</v>
      </c>
      <c r="N27" s="17">
        <f t="shared" si="4"/>
        <v>87.56</v>
      </c>
      <c r="O27">
        <f t="shared" si="5"/>
        <v>8</v>
      </c>
      <c r="P27" s="7">
        <f t="shared" si="1"/>
        <v>8.6010648278023787</v>
      </c>
      <c r="Q27" s="7">
        <f t="shared" si="2"/>
        <v>6.3594123070563837</v>
      </c>
      <c r="R27" s="7">
        <f t="shared" si="6"/>
        <v>118.27816186891181</v>
      </c>
      <c r="S27" s="7">
        <f t="shared" si="3"/>
        <v>126.87922669671418</v>
      </c>
      <c r="T27">
        <v>81</v>
      </c>
      <c r="U27" s="7" t="str">
        <f>VLOOKUP(T27,TransitModes!$A$2:$B$68,2,0)</f>
        <v>VTA Express</v>
      </c>
      <c r="V27" t="s">
        <v>2064</v>
      </c>
      <c r="W27" t="str">
        <f t="shared" si="7"/>
        <v>81_120VTA</v>
      </c>
      <c r="Z27" s="72" t="s">
        <v>1889</v>
      </c>
      <c r="AA27" s="8">
        <v>203.4690649447549</v>
      </c>
      <c r="AB27" s="8" t="e">
        <f>VLOOKUP(Z27,#REF!,2,0)</f>
        <v>#REF!</v>
      </c>
    </row>
    <row r="28" spans="1:28">
      <c r="A28" t="s">
        <v>438</v>
      </c>
      <c r="B28" t="b">
        <v>1</v>
      </c>
      <c r="C28">
        <v>81</v>
      </c>
      <c r="D28">
        <v>1943</v>
      </c>
      <c r="E28">
        <v>4514</v>
      </c>
      <c r="F28">
        <v>60</v>
      </c>
      <c r="G28">
        <v>0</v>
      </c>
      <c r="H28">
        <v>0</v>
      </c>
      <c r="I28" t="b">
        <v>1</v>
      </c>
      <c r="J28">
        <v>10</v>
      </c>
      <c r="K28">
        <v>0</v>
      </c>
      <c r="L28">
        <v>0</v>
      </c>
      <c r="M28">
        <f t="shared" si="0"/>
        <v>0</v>
      </c>
      <c r="N28" s="17">
        <f t="shared" si="4"/>
        <v>85.492000000000004</v>
      </c>
      <c r="O28">
        <f t="shared" si="5"/>
        <v>0</v>
      </c>
      <c r="P28" s="7">
        <f t="shared" si="1"/>
        <v>0</v>
      </c>
      <c r="Q28" s="7">
        <f t="shared" si="2"/>
        <v>0</v>
      </c>
      <c r="R28" s="7">
        <f t="shared" si="6"/>
        <v>0</v>
      </c>
      <c r="S28" s="7">
        <f t="shared" si="3"/>
        <v>0</v>
      </c>
      <c r="T28">
        <v>81</v>
      </c>
      <c r="U28" s="7" t="str">
        <f>VLOOKUP(T28,TransitModes!$A$2:$B$68,2,0)</f>
        <v>VTA Express</v>
      </c>
      <c r="V28" t="s">
        <v>2064</v>
      </c>
      <c r="W28" t="str">
        <f t="shared" si="7"/>
        <v>81_120VTA</v>
      </c>
      <c r="Z28" s="72" t="s">
        <v>1887</v>
      </c>
      <c r="AA28" s="8">
        <v>203.46906494475488</v>
      </c>
      <c r="AB28" s="8" t="e">
        <f>VLOOKUP(Z28,#REF!,2,0)</f>
        <v>#REF!</v>
      </c>
    </row>
    <row r="29" spans="1:28">
      <c r="A29" t="s">
        <v>439</v>
      </c>
      <c r="B29" t="b">
        <v>1</v>
      </c>
      <c r="C29">
        <v>81</v>
      </c>
      <c r="D29">
        <v>4425</v>
      </c>
      <c r="E29">
        <v>8418</v>
      </c>
      <c r="F29">
        <v>40</v>
      </c>
      <c r="G29">
        <v>0</v>
      </c>
      <c r="H29">
        <v>0</v>
      </c>
      <c r="I29" t="b">
        <v>1</v>
      </c>
      <c r="J29">
        <v>10</v>
      </c>
      <c r="K29">
        <v>0</v>
      </c>
      <c r="L29">
        <v>0</v>
      </c>
      <c r="M29">
        <f t="shared" si="0"/>
        <v>1</v>
      </c>
      <c r="N29" s="17">
        <f t="shared" si="4"/>
        <v>194.70000000000002</v>
      </c>
      <c r="O29">
        <f t="shared" si="5"/>
        <v>15</v>
      </c>
      <c r="P29" s="7">
        <f t="shared" si="1"/>
        <v>16.126996552129462</v>
      </c>
      <c r="Q29" s="7">
        <f t="shared" si="2"/>
        <v>11.923898075730721</v>
      </c>
      <c r="R29" s="7">
        <f t="shared" si="6"/>
        <v>221.77155350420966</v>
      </c>
      <c r="S29" s="7">
        <f t="shared" si="3"/>
        <v>237.89855005633913</v>
      </c>
      <c r="T29">
        <v>81</v>
      </c>
      <c r="U29" s="7" t="str">
        <f>VLOOKUP(T29,TransitModes!$A$2:$B$68,2,0)</f>
        <v>VTA Express</v>
      </c>
      <c r="V29" t="s">
        <v>2007</v>
      </c>
      <c r="W29" t="str">
        <f t="shared" si="7"/>
        <v>81_121VTA</v>
      </c>
      <c r="Z29" s="72" t="s">
        <v>5</v>
      </c>
      <c r="AA29" s="8">
        <v>152.60179870856618</v>
      </c>
      <c r="AB29" s="8"/>
    </row>
    <row r="30" spans="1:28">
      <c r="A30" t="s">
        <v>440</v>
      </c>
      <c r="B30" t="b">
        <v>1</v>
      </c>
      <c r="C30">
        <v>81</v>
      </c>
      <c r="D30">
        <v>4393</v>
      </c>
      <c r="E30">
        <v>8313</v>
      </c>
      <c r="F30">
        <v>0</v>
      </c>
      <c r="G30">
        <v>0</v>
      </c>
      <c r="H30">
        <v>27</v>
      </c>
      <c r="I30" t="b">
        <v>1</v>
      </c>
      <c r="J30">
        <v>0</v>
      </c>
      <c r="K30">
        <v>0</v>
      </c>
      <c r="L30">
        <v>10</v>
      </c>
      <c r="M30">
        <f t="shared" si="0"/>
        <v>0</v>
      </c>
      <c r="N30" s="17">
        <f t="shared" si="4"/>
        <v>193.292</v>
      </c>
      <c r="O30">
        <f t="shared" si="5"/>
        <v>0</v>
      </c>
      <c r="P30" s="7">
        <f t="shared" si="1"/>
        <v>0</v>
      </c>
      <c r="Q30" s="7">
        <f t="shared" si="2"/>
        <v>0</v>
      </c>
      <c r="R30" s="7">
        <f t="shared" si="6"/>
        <v>0</v>
      </c>
      <c r="S30" s="7">
        <f t="shared" si="3"/>
        <v>0</v>
      </c>
      <c r="T30">
        <v>81</v>
      </c>
      <c r="U30" s="7" t="str">
        <f>VLOOKUP(T30,TransitModes!$A$2:$B$68,2,0)</f>
        <v>VTA Express</v>
      </c>
      <c r="V30" t="s">
        <v>2007</v>
      </c>
      <c r="W30" t="str">
        <f t="shared" si="7"/>
        <v>81_121VTA</v>
      </c>
      <c r="Z30" s="72" t="s">
        <v>1882</v>
      </c>
      <c r="AA30" s="8">
        <v>122.08143896685294</v>
      </c>
      <c r="AB30" s="8" t="e">
        <f>VLOOKUP(Z30,#REF!,2,0)</f>
        <v>#REF!</v>
      </c>
    </row>
    <row r="31" spans="1:28">
      <c r="A31" t="s">
        <v>441</v>
      </c>
      <c r="B31" t="b">
        <v>1</v>
      </c>
      <c r="C31">
        <v>81</v>
      </c>
      <c r="D31">
        <v>2421</v>
      </c>
      <c r="E31">
        <v>4672</v>
      </c>
      <c r="F31">
        <v>240</v>
      </c>
      <c r="G31">
        <v>0</v>
      </c>
      <c r="H31">
        <v>0</v>
      </c>
      <c r="I31" t="b">
        <v>1</v>
      </c>
      <c r="J31">
        <v>10</v>
      </c>
      <c r="K31">
        <v>0</v>
      </c>
      <c r="L31">
        <v>0</v>
      </c>
      <c r="M31">
        <f t="shared" si="0"/>
        <v>1</v>
      </c>
      <c r="N31" s="17">
        <f t="shared" si="4"/>
        <v>106.52400000000002</v>
      </c>
      <c r="O31">
        <f t="shared" si="5"/>
        <v>11</v>
      </c>
      <c r="P31" s="7">
        <f t="shared" si="1"/>
        <v>11.826464138228271</v>
      </c>
      <c r="Q31" s="7">
        <f t="shared" si="2"/>
        <v>8.7441919222025284</v>
      </c>
      <c r="R31" s="7">
        <f t="shared" si="6"/>
        <v>162.63247256975376</v>
      </c>
      <c r="S31" s="7">
        <f t="shared" si="3"/>
        <v>174.45893670798202</v>
      </c>
      <c r="T31">
        <v>81</v>
      </c>
      <c r="U31" s="7" t="str">
        <f>VLOOKUP(T31,TransitModes!$A$2:$B$68,2,0)</f>
        <v>VTA Express</v>
      </c>
      <c r="V31" t="s">
        <v>2010</v>
      </c>
      <c r="W31" t="str">
        <f t="shared" si="7"/>
        <v>81_122VTA</v>
      </c>
      <c r="Z31" s="72" t="s">
        <v>1890</v>
      </c>
      <c r="AA31" s="8">
        <v>81.387625977901962</v>
      </c>
      <c r="AB31" s="8" t="e">
        <f>VLOOKUP(Z31,#REF!,2,0)</f>
        <v>#REF!</v>
      </c>
    </row>
    <row r="32" spans="1:28">
      <c r="A32" t="s">
        <v>442</v>
      </c>
      <c r="B32" t="b">
        <v>1</v>
      </c>
      <c r="C32">
        <v>81</v>
      </c>
      <c r="D32">
        <v>2447</v>
      </c>
      <c r="E32">
        <v>4664</v>
      </c>
      <c r="F32">
        <v>0</v>
      </c>
      <c r="G32">
        <v>0</v>
      </c>
      <c r="H32">
        <v>240</v>
      </c>
      <c r="I32" t="b">
        <v>1</v>
      </c>
      <c r="J32">
        <v>0</v>
      </c>
      <c r="K32">
        <v>0</v>
      </c>
      <c r="L32">
        <v>10</v>
      </c>
      <c r="M32">
        <f t="shared" si="0"/>
        <v>0</v>
      </c>
      <c r="N32" s="17">
        <f t="shared" si="4"/>
        <v>107.66800000000001</v>
      </c>
      <c r="O32">
        <f t="shared" si="5"/>
        <v>0</v>
      </c>
      <c r="P32" s="7">
        <f t="shared" si="1"/>
        <v>0</v>
      </c>
      <c r="Q32" s="7">
        <f t="shared" si="2"/>
        <v>0</v>
      </c>
      <c r="R32" s="7">
        <f t="shared" si="6"/>
        <v>0</v>
      </c>
      <c r="S32" s="7">
        <f t="shared" si="3"/>
        <v>0</v>
      </c>
      <c r="T32">
        <v>81</v>
      </c>
      <c r="U32" s="7" t="str">
        <f>VLOOKUP(T32,TransitModes!$A$2:$B$68,2,0)</f>
        <v>VTA Express</v>
      </c>
      <c r="V32" t="s">
        <v>2010</v>
      </c>
      <c r="W32" t="str">
        <f t="shared" si="7"/>
        <v>81_122VTA</v>
      </c>
      <c r="Z32" s="72" t="s">
        <v>1906</v>
      </c>
      <c r="AA32" s="8">
        <v>20.34690649447549</v>
      </c>
      <c r="AB32" s="8"/>
    </row>
    <row r="33" spans="1:28">
      <c r="A33" t="s">
        <v>443</v>
      </c>
      <c r="B33" t="b">
        <v>1</v>
      </c>
      <c r="C33">
        <v>81</v>
      </c>
      <c r="D33">
        <v>1910</v>
      </c>
      <c r="E33">
        <v>5311</v>
      </c>
      <c r="F33">
        <v>0</v>
      </c>
      <c r="G33">
        <v>0</v>
      </c>
      <c r="H33">
        <v>80</v>
      </c>
      <c r="I33" t="b">
        <v>1</v>
      </c>
      <c r="J33">
        <v>0</v>
      </c>
      <c r="K33">
        <v>0</v>
      </c>
      <c r="L33">
        <v>10</v>
      </c>
      <c r="M33">
        <f t="shared" si="0"/>
        <v>1</v>
      </c>
      <c r="N33" s="17">
        <f t="shared" si="4"/>
        <v>84.04</v>
      </c>
      <c r="O33">
        <f t="shared" si="5"/>
        <v>8</v>
      </c>
      <c r="P33" s="7">
        <f t="shared" si="1"/>
        <v>8.6010648278023787</v>
      </c>
      <c r="Q33" s="7">
        <f t="shared" si="2"/>
        <v>6.3594123070563837</v>
      </c>
      <c r="R33" s="7">
        <f t="shared" si="6"/>
        <v>118.27816186891181</v>
      </c>
      <c r="S33" s="7">
        <f t="shared" si="3"/>
        <v>126.87922669671418</v>
      </c>
      <c r="T33">
        <v>81</v>
      </c>
      <c r="U33" s="7" t="str">
        <f>VLOOKUP(T33,TransitModes!$A$2:$B$68,2,0)</f>
        <v>VTA Express</v>
      </c>
      <c r="V33" t="s">
        <v>2065</v>
      </c>
      <c r="W33" t="str">
        <f t="shared" si="7"/>
        <v>81_140VTA</v>
      </c>
      <c r="Z33" s="72" t="s">
        <v>1891</v>
      </c>
      <c r="AA33" s="8">
        <v>0</v>
      </c>
      <c r="AB33" s="8"/>
    </row>
    <row r="34" spans="1:28">
      <c r="A34" t="s">
        <v>444</v>
      </c>
      <c r="B34" t="b">
        <v>1</v>
      </c>
      <c r="C34">
        <v>81</v>
      </c>
      <c r="D34">
        <v>1896</v>
      </c>
      <c r="E34">
        <v>5426</v>
      </c>
      <c r="F34">
        <v>80</v>
      </c>
      <c r="G34">
        <v>0</v>
      </c>
      <c r="H34">
        <v>0</v>
      </c>
      <c r="I34" t="b">
        <v>1</v>
      </c>
      <c r="J34">
        <v>10</v>
      </c>
      <c r="K34">
        <v>0</v>
      </c>
      <c r="L34">
        <v>0</v>
      </c>
      <c r="M34">
        <f t="shared" si="0"/>
        <v>0</v>
      </c>
      <c r="N34" s="17">
        <f t="shared" si="4"/>
        <v>83.424000000000007</v>
      </c>
      <c r="O34">
        <f t="shared" si="5"/>
        <v>0</v>
      </c>
      <c r="P34" s="7">
        <f t="shared" si="1"/>
        <v>0</v>
      </c>
      <c r="Q34" s="7">
        <f t="shared" si="2"/>
        <v>0</v>
      </c>
      <c r="R34" s="7">
        <f t="shared" si="6"/>
        <v>0</v>
      </c>
      <c r="S34" s="7">
        <f t="shared" si="3"/>
        <v>0</v>
      </c>
      <c r="T34">
        <v>81</v>
      </c>
      <c r="U34" s="7" t="str">
        <f>VLOOKUP(T34,TransitModes!$A$2:$B$68,2,0)</f>
        <v>VTA Express</v>
      </c>
      <c r="V34" t="s">
        <v>2065</v>
      </c>
      <c r="W34" t="str">
        <f t="shared" si="7"/>
        <v>81_140VTA</v>
      </c>
      <c r="Z34" s="72" t="s">
        <v>6</v>
      </c>
      <c r="AA34" s="8">
        <v>0</v>
      </c>
      <c r="AB34" s="8"/>
    </row>
    <row r="35" spans="1:28">
      <c r="A35" t="s">
        <v>445</v>
      </c>
      <c r="B35" t="b">
        <v>1</v>
      </c>
      <c r="C35">
        <v>81</v>
      </c>
      <c r="D35">
        <v>3529</v>
      </c>
      <c r="E35">
        <v>7043</v>
      </c>
      <c r="F35">
        <v>48</v>
      </c>
      <c r="G35">
        <v>0</v>
      </c>
      <c r="H35">
        <v>0</v>
      </c>
      <c r="I35" t="b">
        <v>1</v>
      </c>
      <c r="J35">
        <v>10</v>
      </c>
      <c r="K35">
        <v>0</v>
      </c>
      <c r="L35">
        <v>0</v>
      </c>
      <c r="M35">
        <f t="shared" si="0"/>
        <v>1</v>
      </c>
      <c r="N35" s="17">
        <f t="shared" si="4"/>
        <v>155.27600000000001</v>
      </c>
      <c r="O35">
        <f t="shared" si="5"/>
        <v>13</v>
      </c>
      <c r="P35" s="7">
        <f t="shared" si="1"/>
        <v>13.976730345178865</v>
      </c>
      <c r="Q35" s="7">
        <f t="shared" si="2"/>
        <v>10.334044998966624</v>
      </c>
      <c r="R35" s="7">
        <f t="shared" si="6"/>
        <v>192.2020130369817</v>
      </c>
      <c r="S35" s="7">
        <f t="shared" si="3"/>
        <v>206.17874338216058</v>
      </c>
      <c r="T35">
        <v>81</v>
      </c>
      <c r="U35" s="7" t="str">
        <f>VLOOKUP(T35,TransitModes!$A$2:$B$68,2,0)</f>
        <v>VTA Express</v>
      </c>
      <c r="V35" t="s">
        <v>2006</v>
      </c>
      <c r="W35" t="str">
        <f t="shared" si="7"/>
        <v>81_168VTA</v>
      </c>
      <c r="Z35" s="72" t="s">
        <v>1888</v>
      </c>
      <c r="AA35" s="8">
        <v>0</v>
      </c>
      <c r="AB35" s="8" t="e">
        <f>VLOOKUP(Z35,#REF!,2,0)</f>
        <v>#REF!</v>
      </c>
    </row>
    <row r="36" spans="1:28">
      <c r="A36" t="s">
        <v>446</v>
      </c>
      <c r="B36" t="b">
        <v>1</v>
      </c>
      <c r="C36">
        <v>81</v>
      </c>
      <c r="D36">
        <v>3579</v>
      </c>
      <c r="E36">
        <v>7213</v>
      </c>
      <c r="F36">
        <v>0</v>
      </c>
      <c r="G36">
        <v>0</v>
      </c>
      <c r="H36">
        <v>40</v>
      </c>
      <c r="I36" t="b">
        <v>1</v>
      </c>
      <c r="J36">
        <v>0</v>
      </c>
      <c r="K36">
        <v>0</v>
      </c>
      <c r="L36">
        <v>10</v>
      </c>
      <c r="M36">
        <f t="shared" si="0"/>
        <v>0</v>
      </c>
      <c r="N36" s="17">
        <f t="shared" si="4"/>
        <v>157.476</v>
      </c>
      <c r="O36">
        <f t="shared" si="5"/>
        <v>0</v>
      </c>
      <c r="P36" s="7">
        <f t="shared" si="1"/>
        <v>0</v>
      </c>
      <c r="Q36" s="7">
        <f t="shared" si="2"/>
        <v>0</v>
      </c>
      <c r="R36" s="7">
        <f t="shared" si="6"/>
        <v>0</v>
      </c>
      <c r="S36" s="7">
        <f t="shared" si="3"/>
        <v>0</v>
      </c>
      <c r="T36">
        <v>81</v>
      </c>
      <c r="U36" s="7" t="str">
        <f>VLOOKUP(T36,TransitModes!$A$2:$B$68,2,0)</f>
        <v>VTA Express</v>
      </c>
      <c r="V36" t="s">
        <v>2006</v>
      </c>
      <c r="W36" t="str">
        <f t="shared" si="7"/>
        <v>81_168VTA</v>
      </c>
      <c r="Z36" s="72" t="s">
        <v>1720</v>
      </c>
      <c r="AA36" s="8">
        <v>11587.56324860379</v>
      </c>
      <c r="AB36" s="8" t="e">
        <f>SUM(AB19:AB35)</f>
        <v>#REF!</v>
      </c>
    </row>
    <row r="37" spans="1:28">
      <c r="A37" t="s">
        <v>447</v>
      </c>
      <c r="B37" t="b">
        <v>1</v>
      </c>
      <c r="C37">
        <v>81</v>
      </c>
      <c r="D37">
        <v>1619</v>
      </c>
      <c r="E37">
        <v>2863</v>
      </c>
      <c r="F37">
        <v>30</v>
      </c>
      <c r="G37">
        <v>30</v>
      </c>
      <c r="H37">
        <v>48</v>
      </c>
      <c r="I37" t="b">
        <v>1</v>
      </c>
      <c r="J37">
        <v>10</v>
      </c>
      <c r="K37">
        <v>10</v>
      </c>
      <c r="L37">
        <v>10</v>
      </c>
      <c r="M37">
        <f t="shared" si="0"/>
        <v>1</v>
      </c>
      <c r="N37" s="17">
        <f t="shared" si="4"/>
        <v>71.236000000000018</v>
      </c>
      <c r="O37">
        <f t="shared" si="5"/>
        <v>5</v>
      </c>
      <c r="P37" s="7">
        <f t="shared" si="1"/>
        <v>5.3756655173764862</v>
      </c>
      <c r="Q37" s="7">
        <f t="shared" si="2"/>
        <v>3.9746326919102399</v>
      </c>
      <c r="R37" s="7">
        <f t="shared" si="6"/>
        <v>73.923851168069888</v>
      </c>
      <c r="S37" s="7">
        <f t="shared" si="3"/>
        <v>79.299516685446378</v>
      </c>
      <c r="T37">
        <v>81</v>
      </c>
      <c r="U37" s="7" t="str">
        <f>VLOOKUP(T37,TransitModes!$A$2:$B$68,2,0)</f>
        <v>VTA Express</v>
      </c>
      <c r="V37" t="s">
        <v>2066</v>
      </c>
      <c r="W37" t="str">
        <f t="shared" si="7"/>
        <v>81_180VTA</v>
      </c>
    </row>
    <row r="38" spans="1:28">
      <c r="A38" t="s">
        <v>448</v>
      </c>
      <c r="B38" t="b">
        <v>1</v>
      </c>
      <c r="C38">
        <v>81</v>
      </c>
      <c r="D38">
        <v>1610</v>
      </c>
      <c r="E38">
        <v>2848</v>
      </c>
      <c r="F38">
        <v>48</v>
      </c>
      <c r="G38">
        <v>30</v>
      </c>
      <c r="H38">
        <v>30</v>
      </c>
      <c r="I38" t="b">
        <v>1</v>
      </c>
      <c r="J38">
        <v>10</v>
      </c>
      <c r="K38">
        <v>10</v>
      </c>
      <c r="L38">
        <v>10</v>
      </c>
      <c r="M38">
        <f t="shared" si="0"/>
        <v>0</v>
      </c>
      <c r="N38" s="17">
        <f t="shared" si="4"/>
        <v>70.840000000000018</v>
      </c>
      <c r="O38">
        <f t="shared" si="5"/>
        <v>0</v>
      </c>
      <c r="P38" s="7">
        <f t="shared" si="1"/>
        <v>0</v>
      </c>
      <c r="Q38" s="7">
        <f t="shared" si="2"/>
        <v>0</v>
      </c>
      <c r="R38" s="7">
        <f t="shared" si="6"/>
        <v>0</v>
      </c>
      <c r="S38" s="7">
        <f t="shared" si="3"/>
        <v>0</v>
      </c>
      <c r="T38">
        <v>81</v>
      </c>
      <c r="U38" s="7" t="str">
        <f>VLOOKUP(T38,TransitModes!$A$2:$B$68,2,0)</f>
        <v>VTA Express</v>
      </c>
      <c r="V38" t="s">
        <v>2066</v>
      </c>
      <c r="W38" t="str">
        <f t="shared" si="7"/>
        <v>81_180VTA</v>
      </c>
    </row>
    <row r="39" spans="1:28">
      <c r="A39" t="s">
        <v>449</v>
      </c>
      <c r="B39" t="b">
        <v>1</v>
      </c>
      <c r="C39">
        <v>81</v>
      </c>
      <c r="D39">
        <v>2910</v>
      </c>
      <c r="E39">
        <v>6090</v>
      </c>
      <c r="F39">
        <v>0</v>
      </c>
      <c r="G39">
        <v>0</v>
      </c>
      <c r="H39">
        <v>80</v>
      </c>
      <c r="I39" t="b">
        <v>1</v>
      </c>
      <c r="J39">
        <v>0</v>
      </c>
      <c r="K39">
        <v>0</v>
      </c>
      <c r="L39">
        <v>10</v>
      </c>
      <c r="M39">
        <f t="shared" si="0"/>
        <v>1</v>
      </c>
      <c r="N39" s="17">
        <f t="shared" si="4"/>
        <v>128.04000000000002</v>
      </c>
      <c r="O39">
        <f t="shared" si="5"/>
        <v>12</v>
      </c>
      <c r="P39" s="7">
        <f t="shared" si="1"/>
        <v>12.901597241703568</v>
      </c>
      <c r="Q39" s="7">
        <f t="shared" si="2"/>
        <v>9.5391184605845751</v>
      </c>
      <c r="R39" s="7">
        <f t="shared" si="6"/>
        <v>177.41724280336771</v>
      </c>
      <c r="S39" s="7">
        <f t="shared" si="3"/>
        <v>190.31884004507128</v>
      </c>
      <c r="T39">
        <v>81</v>
      </c>
      <c r="U39" s="7" t="str">
        <f>VLOOKUP(T39,TransitModes!$A$2:$B$68,2,0)</f>
        <v>VTA Express</v>
      </c>
      <c r="V39" t="s">
        <v>2012</v>
      </c>
      <c r="W39" t="str">
        <f t="shared" si="7"/>
        <v>81_180VTA</v>
      </c>
    </row>
    <row r="40" spans="1:28">
      <c r="A40" t="s">
        <v>450</v>
      </c>
      <c r="B40" t="b">
        <v>1</v>
      </c>
      <c r="C40">
        <v>81</v>
      </c>
      <c r="D40">
        <v>2712</v>
      </c>
      <c r="E40">
        <v>5738</v>
      </c>
      <c r="F40">
        <v>120</v>
      </c>
      <c r="G40">
        <v>0</v>
      </c>
      <c r="H40">
        <v>0</v>
      </c>
      <c r="I40" t="b">
        <v>1</v>
      </c>
      <c r="J40">
        <v>10</v>
      </c>
      <c r="K40">
        <v>0</v>
      </c>
      <c r="L40">
        <v>0</v>
      </c>
      <c r="M40">
        <f t="shared" si="0"/>
        <v>1</v>
      </c>
      <c r="N40" s="17">
        <f t="shared" si="4"/>
        <v>119.32800000000002</v>
      </c>
      <c r="O40">
        <f t="shared" si="5"/>
        <v>11</v>
      </c>
      <c r="P40" s="7">
        <f t="shared" si="1"/>
        <v>11.826464138228271</v>
      </c>
      <c r="Q40" s="7">
        <f t="shared" si="2"/>
        <v>8.7441919222025284</v>
      </c>
      <c r="R40" s="7">
        <f t="shared" si="6"/>
        <v>162.63247256975376</v>
      </c>
      <c r="S40" s="7">
        <f t="shared" si="3"/>
        <v>174.45893670798202</v>
      </c>
      <c r="T40">
        <v>81</v>
      </c>
      <c r="U40" s="7" t="str">
        <f>VLOOKUP(T40,TransitModes!$A$2:$B$68,2,0)</f>
        <v>VTA Express</v>
      </c>
      <c r="V40" t="s">
        <v>2012</v>
      </c>
      <c r="W40" t="str">
        <f t="shared" si="7"/>
        <v>81_180VTA</v>
      </c>
    </row>
    <row r="41" spans="1:28">
      <c r="A41" t="s">
        <v>451</v>
      </c>
      <c r="B41" t="b">
        <v>1</v>
      </c>
      <c r="C41">
        <v>81</v>
      </c>
      <c r="D41">
        <v>2021</v>
      </c>
      <c r="E41">
        <v>4301</v>
      </c>
      <c r="F41">
        <v>0</v>
      </c>
      <c r="G41">
        <v>0</v>
      </c>
      <c r="H41">
        <v>0</v>
      </c>
      <c r="I41" t="b">
        <v>1</v>
      </c>
      <c r="J41">
        <v>0</v>
      </c>
      <c r="K41">
        <v>0</v>
      </c>
      <c r="L41">
        <v>0</v>
      </c>
      <c r="M41">
        <f t="shared" si="0"/>
        <v>1</v>
      </c>
      <c r="N41" s="17">
        <f t="shared" si="4"/>
        <v>88.924000000000007</v>
      </c>
      <c r="O41">
        <f t="shared" si="5"/>
        <v>0</v>
      </c>
      <c r="P41" s="7">
        <f t="shared" si="1"/>
        <v>0</v>
      </c>
      <c r="Q41" s="7">
        <f t="shared" si="2"/>
        <v>0</v>
      </c>
      <c r="R41" s="7">
        <f t="shared" si="6"/>
        <v>0</v>
      </c>
      <c r="S41" s="7">
        <f t="shared" si="3"/>
        <v>0</v>
      </c>
      <c r="T41">
        <v>81</v>
      </c>
      <c r="U41" s="7" t="str">
        <f>VLOOKUP(T41,TransitModes!$A$2:$B$68,2,0)</f>
        <v>VTA Express</v>
      </c>
      <c r="V41" t="s">
        <v>2067</v>
      </c>
      <c r="W41" t="str">
        <f t="shared" si="7"/>
        <v>81_181VTA</v>
      </c>
    </row>
    <row r="42" spans="1:28">
      <c r="A42" t="s">
        <v>452</v>
      </c>
      <c r="B42" t="b">
        <v>1</v>
      </c>
      <c r="C42">
        <v>81</v>
      </c>
      <c r="D42">
        <v>2100</v>
      </c>
      <c r="E42">
        <v>4462</v>
      </c>
      <c r="F42">
        <v>0</v>
      </c>
      <c r="G42">
        <v>0</v>
      </c>
      <c r="H42">
        <v>0</v>
      </c>
      <c r="I42" t="b">
        <v>1</v>
      </c>
      <c r="J42">
        <v>0</v>
      </c>
      <c r="K42">
        <v>0</v>
      </c>
      <c r="L42">
        <v>0</v>
      </c>
      <c r="M42">
        <f t="shared" si="0"/>
        <v>1</v>
      </c>
      <c r="N42" s="17">
        <f t="shared" si="4"/>
        <v>92.4</v>
      </c>
      <c r="O42">
        <f t="shared" si="5"/>
        <v>0</v>
      </c>
      <c r="P42" s="7">
        <f t="shared" si="1"/>
        <v>0</v>
      </c>
      <c r="Q42" s="7">
        <f t="shared" si="2"/>
        <v>0</v>
      </c>
      <c r="R42" s="7">
        <f t="shared" si="6"/>
        <v>0</v>
      </c>
      <c r="S42" s="7">
        <f t="shared" si="3"/>
        <v>0</v>
      </c>
      <c r="T42">
        <v>81</v>
      </c>
      <c r="U42" s="7" t="str">
        <f>VLOOKUP(T42,TransitModes!$A$2:$B$68,2,0)</f>
        <v>VTA Express</v>
      </c>
      <c r="V42" t="s">
        <v>2067</v>
      </c>
      <c r="W42" t="str">
        <f t="shared" si="7"/>
        <v>81_181VTA</v>
      </c>
    </row>
    <row r="43" spans="1:28">
      <c r="A43" t="s">
        <v>453</v>
      </c>
      <c r="B43" t="b">
        <v>1</v>
      </c>
      <c r="C43">
        <v>81</v>
      </c>
      <c r="D43">
        <v>1898</v>
      </c>
      <c r="E43">
        <v>3801</v>
      </c>
      <c r="F43">
        <v>15</v>
      </c>
      <c r="G43">
        <v>15</v>
      </c>
      <c r="H43">
        <v>15</v>
      </c>
      <c r="I43" t="b">
        <v>1</v>
      </c>
      <c r="J43">
        <v>10</v>
      </c>
      <c r="K43">
        <v>10</v>
      </c>
      <c r="L43">
        <v>10</v>
      </c>
      <c r="M43">
        <f t="shared" si="0"/>
        <v>1</v>
      </c>
      <c r="N43" s="17">
        <f t="shared" si="4"/>
        <v>83.512000000000015</v>
      </c>
      <c r="O43">
        <f t="shared" si="5"/>
        <v>3</v>
      </c>
      <c r="P43" s="7">
        <f t="shared" si="1"/>
        <v>3.225399310425892</v>
      </c>
      <c r="Q43" s="7">
        <f t="shared" si="2"/>
        <v>2.3847796151461438</v>
      </c>
      <c r="R43" s="7">
        <f t="shared" si="6"/>
        <v>44.354310700841928</v>
      </c>
      <c r="S43" s="7">
        <f t="shared" si="3"/>
        <v>47.579710011267821</v>
      </c>
      <c r="T43">
        <v>81</v>
      </c>
      <c r="U43" s="7" t="str">
        <f>VLOOKUP(T43,TransitModes!$A$2:$B$68,2,0)</f>
        <v>VTA Express</v>
      </c>
      <c r="V43" t="s">
        <v>1977</v>
      </c>
      <c r="W43" t="str">
        <f t="shared" si="7"/>
        <v>81_181VTA</v>
      </c>
    </row>
    <row r="44" spans="1:28">
      <c r="A44" t="s">
        <v>454</v>
      </c>
      <c r="B44" t="b">
        <v>1</v>
      </c>
      <c r="C44">
        <v>81</v>
      </c>
      <c r="D44">
        <v>1931</v>
      </c>
      <c r="E44">
        <v>3856</v>
      </c>
      <c r="F44">
        <v>15</v>
      </c>
      <c r="G44">
        <v>15</v>
      </c>
      <c r="H44">
        <v>15</v>
      </c>
      <c r="I44" t="b">
        <v>1</v>
      </c>
      <c r="J44">
        <v>10</v>
      </c>
      <c r="K44">
        <v>10</v>
      </c>
      <c r="L44">
        <v>10</v>
      </c>
      <c r="M44">
        <f t="shared" si="0"/>
        <v>0</v>
      </c>
      <c r="N44" s="17">
        <f t="shared" si="4"/>
        <v>84.963999999999999</v>
      </c>
      <c r="O44">
        <f t="shared" si="5"/>
        <v>0</v>
      </c>
      <c r="P44" s="7">
        <f t="shared" si="1"/>
        <v>0</v>
      </c>
      <c r="Q44" s="7">
        <f t="shared" si="2"/>
        <v>0</v>
      </c>
      <c r="R44" s="7">
        <f t="shared" si="6"/>
        <v>0</v>
      </c>
      <c r="S44" s="7">
        <f t="shared" si="3"/>
        <v>0</v>
      </c>
      <c r="T44">
        <v>81</v>
      </c>
      <c r="U44" s="7" t="str">
        <f>VLOOKUP(T44,TransitModes!$A$2:$B$68,2,0)</f>
        <v>VTA Express</v>
      </c>
      <c r="V44" t="s">
        <v>1977</v>
      </c>
      <c r="W44" t="str">
        <f t="shared" si="7"/>
        <v>81_181VTA</v>
      </c>
    </row>
    <row r="45" spans="1:28">
      <c r="A45" t="s">
        <v>455</v>
      </c>
      <c r="B45" t="b">
        <v>1</v>
      </c>
      <c r="C45">
        <v>81</v>
      </c>
      <c r="D45">
        <v>3633</v>
      </c>
      <c r="E45">
        <v>5813</v>
      </c>
      <c r="F45">
        <v>0</v>
      </c>
      <c r="G45">
        <v>0</v>
      </c>
      <c r="H45">
        <v>240</v>
      </c>
      <c r="I45" t="b">
        <v>1</v>
      </c>
      <c r="J45">
        <v>0</v>
      </c>
      <c r="K45">
        <v>0</v>
      </c>
      <c r="L45">
        <v>10</v>
      </c>
      <c r="M45">
        <f t="shared" si="0"/>
        <v>1</v>
      </c>
      <c r="N45" s="17">
        <f t="shared" si="4"/>
        <v>159.852</v>
      </c>
      <c r="O45">
        <f t="shared" si="5"/>
        <v>16</v>
      </c>
      <c r="P45" s="7">
        <f t="shared" si="1"/>
        <v>17.202129655604757</v>
      </c>
      <c r="Q45" s="7">
        <f t="shared" si="2"/>
        <v>12.718824614112767</v>
      </c>
      <c r="R45" s="7">
        <f t="shared" si="6"/>
        <v>236.55632373782362</v>
      </c>
      <c r="S45" s="7">
        <f t="shared" si="3"/>
        <v>253.75845339342837</v>
      </c>
      <c r="T45">
        <v>81</v>
      </c>
      <c r="U45" s="7" t="str">
        <f>VLOOKUP(T45,TransitModes!$A$2:$B$68,2,0)</f>
        <v>VTA Express</v>
      </c>
      <c r="V45" t="s">
        <v>2068</v>
      </c>
      <c r="W45" t="str">
        <f t="shared" si="7"/>
        <v>81_182VTA</v>
      </c>
    </row>
    <row r="46" spans="1:28">
      <c r="A46" t="s">
        <v>456</v>
      </c>
      <c r="B46" t="b">
        <v>1</v>
      </c>
      <c r="C46">
        <v>81</v>
      </c>
      <c r="D46">
        <v>3643</v>
      </c>
      <c r="E46">
        <v>6152</v>
      </c>
      <c r="F46">
        <v>240</v>
      </c>
      <c r="G46">
        <v>0</v>
      </c>
      <c r="H46">
        <v>0</v>
      </c>
      <c r="I46" t="b">
        <v>1</v>
      </c>
      <c r="J46">
        <v>10</v>
      </c>
      <c r="K46">
        <v>0</v>
      </c>
      <c r="L46">
        <v>0</v>
      </c>
      <c r="M46">
        <f t="shared" si="0"/>
        <v>0</v>
      </c>
      <c r="N46" s="17">
        <f t="shared" si="4"/>
        <v>160.292</v>
      </c>
      <c r="O46">
        <f t="shared" si="5"/>
        <v>0</v>
      </c>
      <c r="P46" s="7">
        <f t="shared" si="1"/>
        <v>0</v>
      </c>
      <c r="Q46" s="7">
        <f t="shared" si="2"/>
        <v>0</v>
      </c>
      <c r="R46" s="7">
        <f t="shared" si="6"/>
        <v>0</v>
      </c>
      <c r="S46" s="7">
        <f t="shared" si="3"/>
        <v>0</v>
      </c>
      <c r="T46">
        <v>81</v>
      </c>
      <c r="U46" s="7" t="str">
        <f>VLOOKUP(T46,TransitModes!$A$2:$B$68,2,0)</f>
        <v>VTA Express</v>
      </c>
      <c r="V46" t="s">
        <v>2068</v>
      </c>
      <c r="W46" t="str">
        <f t="shared" si="7"/>
        <v>81_182VTA</v>
      </c>
    </row>
    <row r="47" spans="1:28">
      <c r="A47" t="s">
        <v>457</v>
      </c>
      <c r="B47" t="b">
        <v>1</v>
      </c>
      <c r="C47">
        <v>82</v>
      </c>
      <c r="D47">
        <v>2136</v>
      </c>
      <c r="E47">
        <v>3790</v>
      </c>
      <c r="F47">
        <v>30</v>
      </c>
      <c r="G47">
        <v>60</v>
      </c>
      <c r="H47">
        <v>30</v>
      </c>
      <c r="I47" t="b">
        <v>1</v>
      </c>
      <c r="J47">
        <v>10</v>
      </c>
      <c r="K47">
        <v>10</v>
      </c>
      <c r="L47">
        <v>10</v>
      </c>
      <c r="M47">
        <f t="shared" si="0"/>
        <v>1</v>
      </c>
      <c r="N47" s="17">
        <f t="shared" si="4"/>
        <v>93.984000000000009</v>
      </c>
      <c r="O47">
        <f t="shared" si="5"/>
        <v>7</v>
      </c>
      <c r="P47" s="7">
        <f t="shared" si="1"/>
        <v>7.5259317243270818</v>
      </c>
      <c r="Q47" s="7">
        <f t="shared" si="2"/>
        <v>5.5644857686743361</v>
      </c>
      <c r="R47" s="7">
        <f t="shared" si="6"/>
        <v>103.49339163529784</v>
      </c>
      <c r="S47" s="7">
        <f t="shared" si="3"/>
        <v>111.01932335962492</v>
      </c>
      <c r="T47">
        <v>82</v>
      </c>
      <c r="U47" s="7" t="str">
        <f>VLOOKUP(T47,TransitModes!$A$2:$B$68,2,0)</f>
        <v>Dumbarton Express</v>
      </c>
      <c r="V47" t="s">
        <v>2031</v>
      </c>
      <c r="W47" t="str">
        <f t="shared" si="7"/>
        <v>82_DB1</v>
      </c>
    </row>
    <row r="48" spans="1:28">
      <c r="A48" t="s">
        <v>458</v>
      </c>
      <c r="B48" t="b">
        <v>1</v>
      </c>
      <c r="C48">
        <v>82</v>
      </c>
      <c r="D48">
        <v>2020</v>
      </c>
      <c r="E48">
        <v>3381</v>
      </c>
      <c r="F48">
        <v>30</v>
      </c>
      <c r="G48">
        <v>60</v>
      </c>
      <c r="H48">
        <v>30</v>
      </c>
      <c r="I48" t="b">
        <v>1</v>
      </c>
      <c r="J48">
        <v>10</v>
      </c>
      <c r="K48">
        <v>10</v>
      </c>
      <c r="L48">
        <v>10</v>
      </c>
      <c r="M48">
        <f t="shared" si="0"/>
        <v>0</v>
      </c>
      <c r="N48" s="17">
        <f t="shared" si="4"/>
        <v>88.88000000000001</v>
      </c>
      <c r="O48">
        <f t="shared" si="5"/>
        <v>0</v>
      </c>
      <c r="P48" s="7">
        <f t="shared" si="1"/>
        <v>0</v>
      </c>
      <c r="Q48" s="7">
        <f t="shared" si="2"/>
        <v>0</v>
      </c>
      <c r="R48" s="7">
        <f t="shared" si="6"/>
        <v>0</v>
      </c>
      <c r="S48" s="7">
        <f t="shared" si="3"/>
        <v>0</v>
      </c>
      <c r="T48">
        <v>82</v>
      </c>
      <c r="U48" s="7" t="str">
        <f>VLOOKUP(T48,TransitModes!$A$2:$B$68,2,0)</f>
        <v>Dumbarton Express</v>
      </c>
      <c r="V48" t="s">
        <v>2031</v>
      </c>
      <c r="W48" t="str">
        <f t="shared" si="7"/>
        <v>82_DB1</v>
      </c>
    </row>
    <row r="49" spans="1:23">
      <c r="A49" t="s">
        <v>459</v>
      </c>
      <c r="B49" t="b">
        <v>1</v>
      </c>
      <c r="C49">
        <v>82</v>
      </c>
      <c r="D49">
        <v>1543</v>
      </c>
      <c r="E49">
        <v>2908</v>
      </c>
      <c r="F49">
        <v>30</v>
      </c>
      <c r="G49">
        <v>60</v>
      </c>
      <c r="H49">
        <v>30</v>
      </c>
      <c r="I49" t="b">
        <v>1</v>
      </c>
      <c r="J49">
        <v>10</v>
      </c>
      <c r="K49">
        <v>10</v>
      </c>
      <c r="L49">
        <v>10</v>
      </c>
      <c r="M49">
        <f t="shared" si="0"/>
        <v>1</v>
      </c>
      <c r="N49" s="17">
        <f t="shared" si="4"/>
        <v>67.89200000000001</v>
      </c>
      <c r="O49">
        <f t="shared" si="5"/>
        <v>5</v>
      </c>
      <c r="P49" s="7">
        <f t="shared" si="1"/>
        <v>5.3756655173764862</v>
      </c>
      <c r="Q49" s="7">
        <f t="shared" si="2"/>
        <v>3.9746326919102399</v>
      </c>
      <c r="R49" s="7">
        <f t="shared" si="6"/>
        <v>73.923851168069888</v>
      </c>
      <c r="S49" s="7">
        <f t="shared" si="3"/>
        <v>79.299516685446378</v>
      </c>
      <c r="T49">
        <v>82</v>
      </c>
      <c r="U49" s="7" t="str">
        <f>VLOOKUP(T49,TransitModes!$A$2:$B$68,2,0)</f>
        <v>Dumbarton Express</v>
      </c>
      <c r="V49" t="s">
        <v>2098</v>
      </c>
      <c r="W49" t="str">
        <f t="shared" si="7"/>
        <v>82_DB</v>
      </c>
    </row>
    <row r="50" spans="1:23">
      <c r="A50" t="s">
        <v>460</v>
      </c>
      <c r="B50" t="b">
        <v>1</v>
      </c>
      <c r="C50">
        <v>82</v>
      </c>
      <c r="D50">
        <v>1451</v>
      </c>
      <c r="E50">
        <v>2809</v>
      </c>
      <c r="F50">
        <v>30</v>
      </c>
      <c r="G50">
        <v>60</v>
      </c>
      <c r="H50">
        <v>30</v>
      </c>
      <c r="I50" t="b">
        <v>1</v>
      </c>
      <c r="J50">
        <v>10</v>
      </c>
      <c r="K50">
        <v>10</v>
      </c>
      <c r="L50">
        <v>10</v>
      </c>
      <c r="M50">
        <f t="shared" si="0"/>
        <v>0</v>
      </c>
      <c r="N50" s="17">
        <f t="shared" si="4"/>
        <v>63.844000000000001</v>
      </c>
      <c r="O50">
        <f t="shared" si="5"/>
        <v>0</v>
      </c>
      <c r="P50" s="7">
        <f t="shared" si="1"/>
        <v>0</v>
      </c>
      <c r="Q50" s="7">
        <f t="shared" si="2"/>
        <v>0</v>
      </c>
      <c r="R50" s="7">
        <f t="shared" si="6"/>
        <v>0</v>
      </c>
      <c r="S50" s="7">
        <f t="shared" si="3"/>
        <v>0</v>
      </c>
      <c r="T50">
        <v>82</v>
      </c>
      <c r="U50" s="7" t="str">
        <f>VLOOKUP(T50,TransitModes!$A$2:$B$68,2,0)</f>
        <v>Dumbarton Express</v>
      </c>
      <c r="V50" t="s">
        <v>2098</v>
      </c>
      <c r="W50" t="str">
        <f t="shared" si="7"/>
        <v>82_DB</v>
      </c>
    </row>
    <row r="51" spans="1:23">
      <c r="A51" t="s">
        <v>461</v>
      </c>
      <c r="B51" t="b">
        <v>1</v>
      </c>
      <c r="C51">
        <v>83</v>
      </c>
      <c r="D51">
        <v>1927</v>
      </c>
      <c r="E51">
        <v>2783</v>
      </c>
      <c r="F51">
        <v>27</v>
      </c>
      <c r="G51">
        <v>0</v>
      </c>
      <c r="H51">
        <v>0</v>
      </c>
      <c r="I51" t="b">
        <v>1</v>
      </c>
      <c r="J51">
        <v>10</v>
      </c>
      <c r="K51">
        <v>0</v>
      </c>
      <c r="L51">
        <v>0</v>
      </c>
      <c r="M51">
        <f t="shared" si="0"/>
        <v>1</v>
      </c>
      <c r="N51" s="17">
        <f t="shared" si="4"/>
        <v>84.788000000000011</v>
      </c>
      <c r="O51">
        <f t="shared" si="5"/>
        <v>6</v>
      </c>
      <c r="P51" s="7">
        <f t="shared" si="1"/>
        <v>6.450798620851784</v>
      </c>
      <c r="Q51" s="7">
        <f t="shared" si="2"/>
        <v>4.7695592302922876</v>
      </c>
      <c r="R51" s="7">
        <f t="shared" si="6"/>
        <v>88.708621401683857</v>
      </c>
      <c r="S51" s="7">
        <f t="shared" si="3"/>
        <v>95.159420022535642</v>
      </c>
      <c r="T51">
        <v>84</v>
      </c>
      <c r="U51" s="7" t="str">
        <f>VLOOKUP(T51,TransitModes!$A$2:$B$68,2,0)</f>
        <v>AC Transit Transbay</v>
      </c>
      <c r="V51" t="s">
        <v>2032</v>
      </c>
      <c r="W51" t="str">
        <f t="shared" si="7"/>
        <v>84_FS</v>
      </c>
    </row>
    <row r="52" spans="1:23">
      <c r="A52" t="s">
        <v>462</v>
      </c>
      <c r="B52" t="b">
        <v>1</v>
      </c>
      <c r="C52">
        <v>83</v>
      </c>
      <c r="D52">
        <v>1907</v>
      </c>
      <c r="E52">
        <v>2705</v>
      </c>
      <c r="F52">
        <v>0</v>
      </c>
      <c r="G52">
        <v>0</v>
      </c>
      <c r="H52">
        <v>40</v>
      </c>
      <c r="I52" t="b">
        <v>1</v>
      </c>
      <c r="J52">
        <v>0</v>
      </c>
      <c r="K52">
        <v>0</v>
      </c>
      <c r="L52">
        <v>10</v>
      </c>
      <c r="M52">
        <f t="shared" si="0"/>
        <v>0</v>
      </c>
      <c r="N52" s="17">
        <f t="shared" si="4"/>
        <v>83.908000000000001</v>
      </c>
      <c r="O52">
        <f t="shared" si="5"/>
        <v>0</v>
      </c>
      <c r="P52" s="7">
        <f t="shared" si="1"/>
        <v>0</v>
      </c>
      <c r="Q52" s="7">
        <f t="shared" si="2"/>
        <v>0</v>
      </c>
      <c r="R52" s="7">
        <f t="shared" si="6"/>
        <v>0</v>
      </c>
      <c r="S52" s="7">
        <f t="shared" si="3"/>
        <v>0</v>
      </c>
      <c r="T52">
        <v>84</v>
      </c>
      <c r="U52" s="7" t="str">
        <f>VLOOKUP(T52,TransitModes!$A$2:$B$68,2,0)</f>
        <v>AC Transit Transbay</v>
      </c>
      <c r="V52" t="s">
        <v>2032</v>
      </c>
      <c r="W52" t="str">
        <f t="shared" si="7"/>
        <v>84_FS</v>
      </c>
    </row>
    <row r="53" spans="1:23">
      <c r="A53" t="s">
        <v>463</v>
      </c>
      <c r="B53" t="b">
        <v>1</v>
      </c>
      <c r="C53">
        <v>83</v>
      </c>
      <c r="D53">
        <v>2552</v>
      </c>
      <c r="E53">
        <v>4670</v>
      </c>
      <c r="F53">
        <v>15</v>
      </c>
      <c r="G53">
        <v>0</v>
      </c>
      <c r="H53">
        <v>15</v>
      </c>
      <c r="I53" t="b">
        <v>1</v>
      </c>
      <c r="J53">
        <v>10</v>
      </c>
      <c r="K53">
        <v>0</v>
      </c>
      <c r="L53">
        <v>10</v>
      </c>
      <c r="M53">
        <f t="shared" si="0"/>
        <v>1</v>
      </c>
      <c r="N53" s="17">
        <f t="shared" si="4"/>
        <v>112.28800000000001</v>
      </c>
      <c r="O53">
        <f t="shared" si="5"/>
        <v>4</v>
      </c>
      <c r="P53" s="7">
        <f t="shared" si="1"/>
        <v>4.3005324139011893</v>
      </c>
      <c r="Q53" s="7">
        <f t="shared" si="2"/>
        <v>3.1797061535281919</v>
      </c>
      <c r="R53" s="7">
        <f t="shared" si="6"/>
        <v>59.139080934455905</v>
      </c>
      <c r="S53" s="7">
        <f t="shared" si="3"/>
        <v>63.439613348357092</v>
      </c>
      <c r="T53">
        <v>84</v>
      </c>
      <c r="U53" s="7" t="str">
        <f>VLOOKUP(T53,TransitModes!$A$2:$B$68,2,0)</f>
        <v>AC Transit Transbay</v>
      </c>
      <c r="V53" t="s">
        <v>2016</v>
      </c>
      <c r="W53" t="str">
        <f t="shared" si="7"/>
        <v>84_L</v>
      </c>
    </row>
    <row r="54" spans="1:23">
      <c r="A54" t="s">
        <v>464</v>
      </c>
      <c r="B54" t="b">
        <v>1</v>
      </c>
      <c r="C54">
        <v>83</v>
      </c>
      <c r="D54">
        <v>2574</v>
      </c>
      <c r="E54">
        <v>4748</v>
      </c>
      <c r="F54">
        <v>15</v>
      </c>
      <c r="G54">
        <v>0</v>
      </c>
      <c r="H54">
        <v>15</v>
      </c>
      <c r="I54" t="b">
        <v>1</v>
      </c>
      <c r="J54">
        <v>10</v>
      </c>
      <c r="K54">
        <v>0</v>
      </c>
      <c r="L54">
        <v>10</v>
      </c>
      <c r="M54">
        <f t="shared" si="0"/>
        <v>0</v>
      </c>
      <c r="N54" s="17">
        <f t="shared" si="4"/>
        <v>113.256</v>
      </c>
      <c r="O54">
        <f t="shared" si="5"/>
        <v>0</v>
      </c>
      <c r="P54" s="7">
        <f t="shared" si="1"/>
        <v>0</v>
      </c>
      <c r="Q54" s="7">
        <f t="shared" si="2"/>
        <v>0</v>
      </c>
      <c r="R54" s="7">
        <f t="shared" si="6"/>
        <v>0</v>
      </c>
      <c r="S54" s="7">
        <f t="shared" si="3"/>
        <v>0</v>
      </c>
      <c r="T54">
        <v>84</v>
      </c>
      <c r="U54" s="7" t="str">
        <f>VLOOKUP(T54,TransitModes!$A$2:$B$68,2,0)</f>
        <v>AC Transit Transbay</v>
      </c>
      <c r="V54" t="s">
        <v>2016</v>
      </c>
      <c r="W54" t="str">
        <f t="shared" si="7"/>
        <v>84_L</v>
      </c>
    </row>
    <row r="55" spans="1:23">
      <c r="A55" t="s">
        <v>465</v>
      </c>
      <c r="B55" t="b">
        <v>1</v>
      </c>
      <c r="C55">
        <v>83</v>
      </c>
      <c r="D55">
        <v>2318</v>
      </c>
      <c r="E55">
        <v>4244</v>
      </c>
      <c r="F55">
        <v>24</v>
      </c>
      <c r="G55">
        <v>0</v>
      </c>
      <c r="H55">
        <v>0</v>
      </c>
      <c r="I55" t="b">
        <v>1</v>
      </c>
      <c r="J55">
        <v>10</v>
      </c>
      <c r="K55">
        <v>0</v>
      </c>
      <c r="L55">
        <v>0</v>
      </c>
      <c r="M55">
        <f t="shared" si="0"/>
        <v>1</v>
      </c>
      <c r="N55" s="17">
        <f t="shared" si="4"/>
        <v>101.992</v>
      </c>
      <c r="O55">
        <f t="shared" si="5"/>
        <v>6</v>
      </c>
      <c r="P55" s="7">
        <f t="shared" si="1"/>
        <v>6.450798620851784</v>
      </c>
      <c r="Q55" s="7">
        <f t="shared" si="2"/>
        <v>4.7695592302922876</v>
      </c>
      <c r="R55" s="7">
        <f t="shared" si="6"/>
        <v>88.708621401683857</v>
      </c>
      <c r="S55" s="7">
        <f t="shared" si="3"/>
        <v>95.159420022535642</v>
      </c>
      <c r="T55">
        <v>84</v>
      </c>
      <c r="U55" s="7" t="str">
        <f>VLOOKUP(T55,TransitModes!$A$2:$B$68,2,0)</f>
        <v>AC Transit Transbay</v>
      </c>
      <c r="V55" t="s">
        <v>2028</v>
      </c>
      <c r="W55" t="str">
        <f t="shared" si="7"/>
        <v>84_W</v>
      </c>
    </row>
    <row r="56" spans="1:23">
      <c r="A56" t="s">
        <v>466</v>
      </c>
      <c r="B56" t="b">
        <v>1</v>
      </c>
      <c r="C56">
        <v>83</v>
      </c>
      <c r="D56">
        <v>2294</v>
      </c>
      <c r="E56">
        <v>4376</v>
      </c>
      <c r="F56">
        <v>0</v>
      </c>
      <c r="G56">
        <v>0</v>
      </c>
      <c r="H56">
        <v>27</v>
      </c>
      <c r="I56" t="b">
        <v>1</v>
      </c>
      <c r="J56">
        <v>0</v>
      </c>
      <c r="K56">
        <v>0</v>
      </c>
      <c r="L56">
        <v>10</v>
      </c>
      <c r="M56">
        <f t="shared" si="0"/>
        <v>0</v>
      </c>
      <c r="N56" s="17">
        <f t="shared" si="4"/>
        <v>100.93600000000001</v>
      </c>
      <c r="O56">
        <f t="shared" si="5"/>
        <v>0</v>
      </c>
      <c r="P56" s="7">
        <f t="shared" si="1"/>
        <v>0</v>
      </c>
      <c r="Q56" s="7">
        <f t="shared" si="2"/>
        <v>0</v>
      </c>
      <c r="R56" s="7">
        <f t="shared" si="6"/>
        <v>0</v>
      </c>
      <c r="S56" s="7">
        <f t="shared" si="3"/>
        <v>0</v>
      </c>
      <c r="T56">
        <v>84</v>
      </c>
      <c r="U56" s="7" t="str">
        <f>VLOOKUP(T56,TransitModes!$A$2:$B$68,2,0)</f>
        <v>AC Transit Transbay</v>
      </c>
      <c r="V56" t="s">
        <v>2028</v>
      </c>
      <c r="W56" t="str">
        <f t="shared" si="7"/>
        <v>84_W</v>
      </c>
    </row>
    <row r="57" spans="1:23">
      <c r="A57" t="s">
        <v>467</v>
      </c>
      <c r="B57" t="b">
        <v>1</v>
      </c>
      <c r="C57">
        <v>83</v>
      </c>
      <c r="D57">
        <v>2520</v>
      </c>
      <c r="E57">
        <v>4088</v>
      </c>
      <c r="F57">
        <v>40</v>
      </c>
      <c r="G57">
        <v>0</v>
      </c>
      <c r="H57">
        <v>0</v>
      </c>
      <c r="I57" t="b">
        <v>1</v>
      </c>
      <c r="J57">
        <v>10</v>
      </c>
      <c r="K57">
        <v>0</v>
      </c>
      <c r="L57">
        <v>0</v>
      </c>
      <c r="M57">
        <f t="shared" si="0"/>
        <v>1</v>
      </c>
      <c r="N57" s="17">
        <f t="shared" si="4"/>
        <v>110.88000000000001</v>
      </c>
      <c r="O57">
        <f t="shared" si="5"/>
        <v>9</v>
      </c>
      <c r="P57" s="7">
        <f t="shared" si="1"/>
        <v>9.6761979312776756</v>
      </c>
      <c r="Q57" s="7">
        <f t="shared" si="2"/>
        <v>7.1543388454384322</v>
      </c>
      <c r="R57" s="7">
        <f t="shared" si="6"/>
        <v>133.06293210252579</v>
      </c>
      <c r="S57" s="7">
        <f t="shared" si="3"/>
        <v>142.73913003380346</v>
      </c>
      <c r="T57">
        <v>84</v>
      </c>
      <c r="U57" s="7" t="str">
        <f>VLOOKUP(T57,TransitModes!$A$2:$B$68,2,0)</f>
        <v>AC Transit Transbay</v>
      </c>
      <c r="V57" t="s">
        <v>2033</v>
      </c>
      <c r="W57" t="str">
        <f t="shared" si="7"/>
        <v>84_NX3</v>
      </c>
    </row>
    <row r="58" spans="1:23">
      <c r="A58" t="s">
        <v>468</v>
      </c>
      <c r="B58" t="b">
        <v>1</v>
      </c>
      <c r="C58">
        <v>83</v>
      </c>
      <c r="D58">
        <v>2481</v>
      </c>
      <c r="E58">
        <v>4133</v>
      </c>
      <c r="F58">
        <v>0</v>
      </c>
      <c r="G58">
        <v>0</v>
      </c>
      <c r="H58">
        <v>34</v>
      </c>
      <c r="I58" t="b">
        <v>1</v>
      </c>
      <c r="J58">
        <v>0</v>
      </c>
      <c r="K58">
        <v>0</v>
      </c>
      <c r="L58">
        <v>10</v>
      </c>
      <c r="M58">
        <f t="shared" si="0"/>
        <v>0</v>
      </c>
      <c r="N58" s="17">
        <f t="shared" si="4"/>
        <v>109.164</v>
      </c>
      <c r="O58">
        <f t="shared" si="5"/>
        <v>0</v>
      </c>
      <c r="P58" s="7">
        <f t="shared" si="1"/>
        <v>0</v>
      </c>
      <c r="Q58" s="7">
        <f t="shared" si="2"/>
        <v>0</v>
      </c>
      <c r="R58" s="7">
        <f t="shared" si="6"/>
        <v>0</v>
      </c>
      <c r="S58" s="7">
        <f t="shared" si="3"/>
        <v>0</v>
      </c>
      <c r="T58">
        <v>84</v>
      </c>
      <c r="U58" s="7" t="str">
        <f>VLOOKUP(T58,TransitModes!$A$2:$B$68,2,0)</f>
        <v>AC Transit Transbay</v>
      </c>
      <c r="V58" t="s">
        <v>2033</v>
      </c>
      <c r="W58" t="str">
        <f t="shared" si="7"/>
        <v>84_NX3</v>
      </c>
    </row>
    <row r="59" spans="1:23">
      <c r="A59" t="s">
        <v>469</v>
      </c>
      <c r="B59" t="b">
        <v>1</v>
      </c>
      <c r="C59">
        <v>83</v>
      </c>
      <c r="D59">
        <v>2152</v>
      </c>
      <c r="E59">
        <v>4655</v>
      </c>
      <c r="F59">
        <v>48</v>
      </c>
      <c r="G59">
        <v>0</v>
      </c>
      <c r="H59">
        <v>0</v>
      </c>
      <c r="I59" t="b">
        <v>1</v>
      </c>
      <c r="J59">
        <v>10</v>
      </c>
      <c r="K59">
        <v>0</v>
      </c>
      <c r="L59">
        <v>0</v>
      </c>
      <c r="M59">
        <f t="shared" si="0"/>
        <v>1</v>
      </c>
      <c r="N59" s="17">
        <f t="shared" si="4"/>
        <v>94.688000000000002</v>
      </c>
      <c r="O59">
        <f t="shared" si="5"/>
        <v>8</v>
      </c>
      <c r="P59" s="7">
        <f t="shared" si="1"/>
        <v>8.6010648278023787</v>
      </c>
      <c r="Q59" s="7">
        <f t="shared" si="2"/>
        <v>6.3594123070563837</v>
      </c>
      <c r="R59" s="7">
        <f t="shared" si="6"/>
        <v>118.27816186891181</v>
      </c>
      <c r="S59" s="7">
        <f t="shared" si="3"/>
        <v>126.87922669671418</v>
      </c>
      <c r="T59">
        <v>84</v>
      </c>
      <c r="U59" s="7" t="str">
        <f>VLOOKUP(T59,TransitModes!$A$2:$B$68,2,0)</f>
        <v>AC Transit Transbay</v>
      </c>
      <c r="V59" t="s">
        <v>2029</v>
      </c>
      <c r="W59" t="str">
        <f t="shared" si="7"/>
        <v>84_U</v>
      </c>
    </row>
    <row r="60" spans="1:23">
      <c r="A60" t="s">
        <v>470</v>
      </c>
      <c r="B60" t="b">
        <v>1</v>
      </c>
      <c r="C60">
        <v>83</v>
      </c>
      <c r="D60">
        <v>2029</v>
      </c>
      <c r="E60">
        <v>4344</v>
      </c>
      <c r="F60">
        <v>0</v>
      </c>
      <c r="G60">
        <v>0</v>
      </c>
      <c r="H60">
        <v>40</v>
      </c>
      <c r="I60" t="b">
        <v>1</v>
      </c>
      <c r="J60">
        <v>0</v>
      </c>
      <c r="K60">
        <v>0</v>
      </c>
      <c r="L60">
        <v>10</v>
      </c>
      <c r="M60">
        <f t="shared" si="0"/>
        <v>0</v>
      </c>
      <c r="N60" s="17">
        <f t="shared" si="4"/>
        <v>89.27600000000001</v>
      </c>
      <c r="O60">
        <f t="shared" si="5"/>
        <v>0</v>
      </c>
      <c r="P60" s="7">
        <f t="shared" si="1"/>
        <v>0</v>
      </c>
      <c r="Q60" s="7">
        <f t="shared" si="2"/>
        <v>0</v>
      </c>
      <c r="R60" s="7">
        <f t="shared" si="6"/>
        <v>0</v>
      </c>
      <c r="S60" s="7">
        <f t="shared" si="3"/>
        <v>0</v>
      </c>
      <c r="T60">
        <v>84</v>
      </c>
      <c r="U60" s="7" t="str">
        <f>VLOOKUP(T60,TransitModes!$A$2:$B$68,2,0)</f>
        <v>AC Transit Transbay</v>
      </c>
      <c r="V60" t="s">
        <v>2029</v>
      </c>
      <c r="W60" t="str">
        <f t="shared" si="7"/>
        <v>84_U</v>
      </c>
    </row>
    <row r="61" spans="1:23">
      <c r="A61" t="s">
        <v>471</v>
      </c>
      <c r="B61" t="b">
        <v>1</v>
      </c>
      <c r="C61">
        <v>83</v>
      </c>
      <c r="D61">
        <v>2137</v>
      </c>
      <c r="E61">
        <v>3651</v>
      </c>
      <c r="F61">
        <v>22</v>
      </c>
      <c r="G61">
        <v>0</v>
      </c>
      <c r="H61">
        <v>0</v>
      </c>
      <c r="I61" t="b">
        <v>1</v>
      </c>
      <c r="J61">
        <v>10</v>
      </c>
      <c r="K61">
        <v>0</v>
      </c>
      <c r="L61">
        <v>0</v>
      </c>
      <c r="M61">
        <f t="shared" si="0"/>
        <v>1</v>
      </c>
      <c r="N61" s="17">
        <f t="shared" si="4"/>
        <v>94.028000000000006</v>
      </c>
      <c r="O61">
        <f t="shared" si="5"/>
        <v>6</v>
      </c>
      <c r="P61" s="7">
        <f t="shared" si="1"/>
        <v>6.450798620851784</v>
      </c>
      <c r="Q61" s="7">
        <f t="shared" si="2"/>
        <v>4.7695592302922876</v>
      </c>
      <c r="R61" s="7">
        <f t="shared" si="6"/>
        <v>88.708621401683857</v>
      </c>
      <c r="S61" s="7">
        <f t="shared" si="3"/>
        <v>95.159420022535642</v>
      </c>
      <c r="T61">
        <v>84</v>
      </c>
      <c r="U61" s="7" t="str">
        <f>VLOOKUP(T61,TransitModes!$A$2:$B$68,2,0)</f>
        <v>AC Transit Transbay</v>
      </c>
      <c r="V61" t="s">
        <v>471</v>
      </c>
      <c r="W61" t="str">
        <f t="shared" si="7"/>
        <v>84_NX</v>
      </c>
    </row>
    <row r="62" spans="1:23">
      <c r="A62" t="s">
        <v>472</v>
      </c>
      <c r="B62" t="b">
        <v>1</v>
      </c>
      <c r="C62">
        <v>83</v>
      </c>
      <c r="D62">
        <v>1836</v>
      </c>
      <c r="E62">
        <v>2607</v>
      </c>
      <c r="F62">
        <v>0</v>
      </c>
      <c r="G62">
        <v>0</v>
      </c>
      <c r="H62">
        <v>34</v>
      </c>
      <c r="I62" t="b">
        <v>1</v>
      </c>
      <c r="J62">
        <v>0</v>
      </c>
      <c r="K62">
        <v>0</v>
      </c>
      <c r="L62">
        <v>10</v>
      </c>
      <c r="M62">
        <f t="shared" si="0"/>
        <v>1</v>
      </c>
      <c r="N62" s="17">
        <f t="shared" si="4"/>
        <v>80.784000000000006</v>
      </c>
      <c r="O62">
        <f t="shared" si="5"/>
        <v>6</v>
      </c>
      <c r="P62" s="7">
        <f t="shared" si="1"/>
        <v>6.450798620851784</v>
      </c>
      <c r="Q62" s="7">
        <f t="shared" si="2"/>
        <v>4.7695592302922876</v>
      </c>
      <c r="R62" s="7">
        <f t="shared" si="6"/>
        <v>88.708621401683857</v>
      </c>
      <c r="S62" s="7">
        <f t="shared" si="3"/>
        <v>95.159420022535642</v>
      </c>
      <c r="T62">
        <v>84</v>
      </c>
      <c r="U62" s="7" t="str">
        <f>VLOOKUP(T62,TransitModes!$A$2:$B$68,2,0)</f>
        <v>AC Transit Transbay</v>
      </c>
      <c r="V62" t="s">
        <v>472</v>
      </c>
      <c r="W62" t="str">
        <f t="shared" si="7"/>
        <v>84_NX1</v>
      </c>
    </row>
    <row r="63" spans="1:23">
      <c r="A63" t="s">
        <v>473</v>
      </c>
      <c r="B63" t="b">
        <v>1</v>
      </c>
      <c r="C63">
        <v>83</v>
      </c>
      <c r="D63">
        <v>1953</v>
      </c>
      <c r="E63">
        <v>2561</v>
      </c>
      <c r="F63">
        <v>0</v>
      </c>
      <c r="G63">
        <v>0</v>
      </c>
      <c r="H63">
        <v>24</v>
      </c>
      <c r="I63" t="b">
        <v>1</v>
      </c>
      <c r="J63">
        <v>0</v>
      </c>
      <c r="K63">
        <v>0</v>
      </c>
      <c r="L63">
        <v>10</v>
      </c>
      <c r="M63">
        <f t="shared" si="0"/>
        <v>0</v>
      </c>
      <c r="N63" s="17">
        <f t="shared" si="4"/>
        <v>85.932000000000016</v>
      </c>
      <c r="O63">
        <f t="shared" si="5"/>
        <v>0</v>
      </c>
      <c r="P63" s="7">
        <f t="shared" si="1"/>
        <v>0</v>
      </c>
      <c r="Q63" s="7">
        <f t="shared" si="2"/>
        <v>0</v>
      </c>
      <c r="R63" s="7">
        <f t="shared" si="6"/>
        <v>0</v>
      </c>
      <c r="S63" s="7">
        <f t="shared" si="3"/>
        <v>0</v>
      </c>
      <c r="T63">
        <v>84</v>
      </c>
      <c r="U63" s="7" t="str">
        <f>VLOOKUP(T63,TransitModes!$A$2:$B$68,2,0)</f>
        <v>AC Transit Transbay</v>
      </c>
      <c r="V63" t="s">
        <v>473</v>
      </c>
      <c r="W63" t="str">
        <f t="shared" si="7"/>
        <v>84_NX2</v>
      </c>
    </row>
    <row r="64" spans="1:23">
      <c r="A64" t="s">
        <v>474</v>
      </c>
      <c r="B64" t="b">
        <v>1</v>
      </c>
      <c r="C64">
        <v>84</v>
      </c>
      <c r="D64">
        <v>1727</v>
      </c>
      <c r="E64">
        <v>2147</v>
      </c>
      <c r="F64">
        <v>80</v>
      </c>
      <c r="G64">
        <v>0</v>
      </c>
      <c r="H64">
        <v>80</v>
      </c>
      <c r="I64" t="b">
        <v>1</v>
      </c>
      <c r="J64">
        <v>10</v>
      </c>
      <c r="K64">
        <v>0</v>
      </c>
      <c r="L64">
        <v>10</v>
      </c>
      <c r="M64">
        <f t="shared" si="0"/>
        <v>1</v>
      </c>
      <c r="N64" s="17">
        <f t="shared" si="4"/>
        <v>75.988</v>
      </c>
      <c r="O64">
        <f t="shared" si="5"/>
        <v>7</v>
      </c>
      <c r="P64" s="7">
        <f t="shared" si="1"/>
        <v>7.5259317243270818</v>
      </c>
      <c r="Q64" s="7">
        <f t="shared" si="2"/>
        <v>5.5644857686743361</v>
      </c>
      <c r="R64" s="7">
        <f t="shared" si="6"/>
        <v>103.49339163529784</v>
      </c>
      <c r="S64" s="7">
        <f t="shared" si="3"/>
        <v>111.01932335962492</v>
      </c>
      <c r="T64">
        <v>84</v>
      </c>
      <c r="U64" s="7" t="str">
        <f>VLOOKUP(T64,TransitModes!$A$2:$B$68,2,0)</f>
        <v>AC Transit Transbay</v>
      </c>
      <c r="V64" t="s">
        <v>2017</v>
      </c>
      <c r="W64" t="str">
        <f t="shared" si="7"/>
        <v>84_B</v>
      </c>
    </row>
    <row r="65" spans="1:23">
      <c r="A65" t="s">
        <v>475</v>
      </c>
      <c r="B65" t="b">
        <v>1</v>
      </c>
      <c r="C65">
        <v>84</v>
      </c>
      <c r="D65">
        <v>1848</v>
      </c>
      <c r="E65">
        <v>3330</v>
      </c>
      <c r="F65">
        <v>30</v>
      </c>
      <c r="G65">
        <v>0</v>
      </c>
      <c r="H65">
        <v>0</v>
      </c>
      <c r="I65" t="b">
        <v>1</v>
      </c>
      <c r="J65">
        <v>10</v>
      </c>
      <c r="K65">
        <v>0</v>
      </c>
      <c r="L65">
        <v>0</v>
      </c>
      <c r="M65">
        <f t="shared" si="0"/>
        <v>1</v>
      </c>
      <c r="N65" s="17">
        <f t="shared" si="4"/>
        <v>81.312000000000012</v>
      </c>
      <c r="O65">
        <f t="shared" si="5"/>
        <v>6</v>
      </c>
      <c r="P65" s="7">
        <f t="shared" si="1"/>
        <v>6.450798620851784</v>
      </c>
      <c r="Q65" s="7">
        <f t="shared" si="2"/>
        <v>4.7695592302922876</v>
      </c>
      <c r="R65" s="7">
        <f t="shared" si="6"/>
        <v>88.708621401683857</v>
      </c>
      <c r="S65" s="7">
        <f t="shared" si="3"/>
        <v>95.159420022535642</v>
      </c>
      <c r="T65">
        <v>84</v>
      </c>
      <c r="U65" s="7" t="str">
        <f>VLOOKUP(T65,TransitModes!$A$2:$B$68,2,0)</f>
        <v>AC Transit Transbay</v>
      </c>
      <c r="V65" t="s">
        <v>2099</v>
      </c>
      <c r="W65" t="str">
        <f t="shared" si="7"/>
        <v>84_C</v>
      </c>
    </row>
    <row r="66" spans="1:23">
      <c r="A66" t="s">
        <v>476</v>
      </c>
      <c r="B66" t="b">
        <v>1</v>
      </c>
      <c r="C66">
        <v>84</v>
      </c>
      <c r="D66">
        <v>1985</v>
      </c>
      <c r="E66">
        <v>3615</v>
      </c>
      <c r="F66">
        <v>0</v>
      </c>
      <c r="G66">
        <v>0</v>
      </c>
      <c r="H66">
        <v>40</v>
      </c>
      <c r="I66" t="b">
        <v>1</v>
      </c>
      <c r="J66">
        <v>0</v>
      </c>
      <c r="K66">
        <v>0</v>
      </c>
      <c r="L66">
        <v>10</v>
      </c>
      <c r="M66">
        <f t="shared" si="0"/>
        <v>0</v>
      </c>
      <c r="N66" s="17">
        <f t="shared" si="4"/>
        <v>87.340000000000018</v>
      </c>
      <c r="O66">
        <f t="shared" si="5"/>
        <v>0</v>
      </c>
      <c r="P66" s="7">
        <f t="shared" si="1"/>
        <v>0</v>
      </c>
      <c r="Q66" s="7">
        <f t="shared" si="2"/>
        <v>0</v>
      </c>
      <c r="R66" s="7">
        <f t="shared" si="6"/>
        <v>0</v>
      </c>
      <c r="S66" s="7">
        <f t="shared" si="3"/>
        <v>0</v>
      </c>
      <c r="T66">
        <v>84</v>
      </c>
      <c r="U66" s="7" t="str">
        <f>VLOOKUP(T66,TransitModes!$A$2:$B$68,2,0)</f>
        <v>AC Transit Transbay</v>
      </c>
      <c r="V66" t="s">
        <v>2099</v>
      </c>
      <c r="W66" t="str">
        <f t="shared" si="7"/>
        <v>84_C</v>
      </c>
    </row>
    <row r="67" spans="1:23">
      <c r="A67" t="s">
        <v>477</v>
      </c>
      <c r="B67" t="b">
        <v>1</v>
      </c>
      <c r="C67">
        <v>84</v>
      </c>
      <c r="D67">
        <v>1925</v>
      </c>
      <c r="E67">
        <v>3345</v>
      </c>
      <c r="F67">
        <v>48</v>
      </c>
      <c r="G67">
        <v>0</v>
      </c>
      <c r="H67">
        <v>0</v>
      </c>
      <c r="I67" t="b">
        <v>1</v>
      </c>
      <c r="J67">
        <v>10</v>
      </c>
      <c r="K67">
        <v>0</v>
      </c>
      <c r="L67">
        <v>0</v>
      </c>
      <c r="M67">
        <f t="shared" ref="M67:M130" si="8">IF(LEFT(A67,LEN(A67)-2)=LEFT(A66,LEN(A66)-2),0,1)</f>
        <v>1</v>
      </c>
      <c r="N67" s="17">
        <f t="shared" si="4"/>
        <v>84.7</v>
      </c>
      <c r="O67">
        <f t="shared" si="5"/>
        <v>7</v>
      </c>
      <c r="P67" s="7">
        <f t="shared" ref="P67:P130" si="9">O67*$AC$3/1000000</f>
        <v>7.5259317243270818</v>
      </c>
      <c r="Q67" s="7">
        <f t="shared" ref="Q67:Q130" si="10">O67*$AE$5*$AG$3*$AC$5/1000000</f>
        <v>5.5644857686743361</v>
      </c>
      <c r="R67" s="7">
        <f t="shared" si="6"/>
        <v>103.49339163529784</v>
      </c>
      <c r="S67" s="7">
        <f t="shared" ref="S67:S130" si="11">P67+R67</f>
        <v>111.01932335962492</v>
      </c>
      <c r="T67">
        <v>84</v>
      </c>
      <c r="U67" s="7" t="str">
        <f>VLOOKUP(T67,TransitModes!$A$2:$B$68,2,0)</f>
        <v>AC Transit Transbay</v>
      </c>
      <c r="V67" t="s">
        <v>2100</v>
      </c>
      <c r="W67" t="str">
        <f t="shared" si="7"/>
        <v>84_CB</v>
      </c>
    </row>
    <row r="68" spans="1:23">
      <c r="A68" t="s">
        <v>478</v>
      </c>
      <c r="B68" t="b">
        <v>1</v>
      </c>
      <c r="C68">
        <v>84</v>
      </c>
      <c r="D68">
        <v>1906</v>
      </c>
      <c r="E68">
        <v>3334</v>
      </c>
      <c r="F68">
        <v>0</v>
      </c>
      <c r="G68">
        <v>0</v>
      </c>
      <c r="H68">
        <v>60</v>
      </c>
      <c r="I68" t="b">
        <v>1</v>
      </c>
      <c r="J68">
        <v>0</v>
      </c>
      <c r="K68">
        <v>0</v>
      </c>
      <c r="L68">
        <v>10</v>
      </c>
      <c r="M68">
        <f t="shared" si="8"/>
        <v>0</v>
      </c>
      <c r="N68" s="17">
        <f t="shared" ref="N68:N131" si="12">(D68*2/100 * $AA$3)/$AA$4 *60</f>
        <v>83.864000000000004</v>
      </c>
      <c r="O68">
        <f t="shared" ref="O68:O131" si="13">IF(M68=0,0,ROUNDUP(((IFERROR((N68/J68),IFERROR((N68/L68),0))-IFERROR((N68/F68),IFERROR((N68/H68),0)))),0))</f>
        <v>0</v>
      </c>
      <c r="P68" s="7">
        <f t="shared" si="9"/>
        <v>0</v>
      </c>
      <c r="Q68" s="7">
        <f t="shared" si="10"/>
        <v>0</v>
      </c>
      <c r="R68" s="7">
        <f t="shared" ref="R68:R131" si="14">Q68*(($AG$5^$AG$4)-1)/($AG$5-1)</f>
        <v>0</v>
      </c>
      <c r="S68" s="7">
        <f t="shared" si="11"/>
        <v>0</v>
      </c>
      <c r="T68">
        <v>84</v>
      </c>
      <c r="U68" s="7" t="str">
        <f>VLOOKUP(T68,TransitModes!$A$2:$B$68,2,0)</f>
        <v>AC Transit Transbay</v>
      </c>
      <c r="V68" t="s">
        <v>2100</v>
      </c>
      <c r="W68" t="str">
        <f t="shared" ref="W68:W131" si="15">IFERROR(LEFT(V68,FIND(" ",V68)-1),V68)</f>
        <v>84_CB</v>
      </c>
    </row>
    <row r="69" spans="1:23">
      <c r="A69" t="s">
        <v>479</v>
      </c>
      <c r="B69" t="b">
        <v>1</v>
      </c>
      <c r="C69">
        <v>84</v>
      </c>
      <c r="D69">
        <v>2083</v>
      </c>
      <c r="E69">
        <v>3986</v>
      </c>
      <c r="F69">
        <v>15</v>
      </c>
      <c r="G69">
        <v>30</v>
      </c>
      <c r="H69">
        <v>15</v>
      </c>
      <c r="I69" t="b">
        <v>1</v>
      </c>
      <c r="J69">
        <v>10</v>
      </c>
      <c r="K69">
        <v>10</v>
      </c>
      <c r="L69">
        <v>10</v>
      </c>
      <c r="M69">
        <f t="shared" si="8"/>
        <v>1</v>
      </c>
      <c r="N69" s="17">
        <f t="shared" si="12"/>
        <v>91.652000000000001</v>
      </c>
      <c r="O69">
        <f t="shared" si="13"/>
        <v>4</v>
      </c>
      <c r="P69" s="7">
        <f t="shared" si="9"/>
        <v>4.3005324139011893</v>
      </c>
      <c r="Q69" s="7">
        <f t="shared" si="10"/>
        <v>3.1797061535281919</v>
      </c>
      <c r="R69" s="7">
        <f t="shared" si="14"/>
        <v>59.139080934455905</v>
      </c>
      <c r="S69" s="7">
        <f t="shared" si="11"/>
        <v>63.439613348357092</v>
      </c>
      <c r="T69">
        <v>84</v>
      </c>
      <c r="U69" s="7" t="str">
        <f>VLOOKUP(T69,TransitModes!$A$2:$B$68,2,0)</f>
        <v>AC Transit Transbay</v>
      </c>
      <c r="V69" t="s">
        <v>2101</v>
      </c>
      <c r="W69" t="str">
        <f t="shared" si="15"/>
        <v>84_F</v>
      </c>
    </row>
    <row r="70" spans="1:23">
      <c r="A70" t="s">
        <v>480</v>
      </c>
      <c r="B70" t="b">
        <v>1</v>
      </c>
      <c r="C70">
        <v>84</v>
      </c>
      <c r="D70">
        <v>1921</v>
      </c>
      <c r="E70">
        <v>3592</v>
      </c>
      <c r="F70">
        <v>15</v>
      </c>
      <c r="G70">
        <v>30</v>
      </c>
      <c r="H70">
        <v>15</v>
      </c>
      <c r="I70" t="b">
        <v>1</v>
      </c>
      <c r="J70">
        <v>10</v>
      </c>
      <c r="K70">
        <v>10</v>
      </c>
      <c r="L70">
        <v>10</v>
      </c>
      <c r="M70">
        <f t="shared" si="8"/>
        <v>0</v>
      </c>
      <c r="N70" s="17">
        <f t="shared" si="12"/>
        <v>84.524000000000015</v>
      </c>
      <c r="O70">
        <f t="shared" si="13"/>
        <v>0</v>
      </c>
      <c r="P70" s="7">
        <f t="shared" si="9"/>
        <v>0</v>
      </c>
      <c r="Q70" s="7">
        <f t="shared" si="10"/>
        <v>0</v>
      </c>
      <c r="R70" s="7">
        <f t="shared" si="14"/>
        <v>0</v>
      </c>
      <c r="S70" s="7">
        <f t="shared" si="11"/>
        <v>0</v>
      </c>
      <c r="T70">
        <v>84</v>
      </c>
      <c r="U70" s="7" t="str">
        <f>VLOOKUP(T70,TransitModes!$A$2:$B$68,2,0)</f>
        <v>AC Transit Transbay</v>
      </c>
      <c r="V70" t="s">
        <v>2101</v>
      </c>
      <c r="W70" t="str">
        <f t="shared" si="15"/>
        <v>84_F</v>
      </c>
    </row>
    <row r="71" spans="1:23">
      <c r="A71" t="s">
        <v>481</v>
      </c>
      <c r="B71" t="b">
        <v>1</v>
      </c>
      <c r="C71">
        <v>84</v>
      </c>
      <c r="D71">
        <v>2404</v>
      </c>
      <c r="E71">
        <v>4410</v>
      </c>
      <c r="F71">
        <v>27</v>
      </c>
      <c r="G71">
        <v>0</v>
      </c>
      <c r="H71">
        <v>0</v>
      </c>
      <c r="I71" t="b">
        <v>1</v>
      </c>
      <c r="J71">
        <v>10</v>
      </c>
      <c r="K71">
        <v>0</v>
      </c>
      <c r="L71">
        <v>0</v>
      </c>
      <c r="M71">
        <f t="shared" si="8"/>
        <v>1</v>
      </c>
      <c r="N71" s="17">
        <f t="shared" si="12"/>
        <v>105.77600000000001</v>
      </c>
      <c r="O71">
        <f t="shared" si="13"/>
        <v>7</v>
      </c>
      <c r="P71" s="7">
        <f t="shared" si="9"/>
        <v>7.5259317243270818</v>
      </c>
      <c r="Q71" s="7">
        <f t="shared" si="10"/>
        <v>5.5644857686743361</v>
      </c>
      <c r="R71" s="7">
        <f t="shared" si="14"/>
        <v>103.49339163529784</v>
      </c>
      <c r="S71" s="7">
        <f t="shared" si="11"/>
        <v>111.01932335962492</v>
      </c>
      <c r="T71">
        <v>84</v>
      </c>
      <c r="U71" s="7" t="str">
        <f>VLOOKUP(T71,TransitModes!$A$2:$B$68,2,0)</f>
        <v>AC Transit Transbay</v>
      </c>
      <c r="V71" t="s">
        <v>2025</v>
      </c>
      <c r="W71" t="str">
        <f t="shared" si="15"/>
        <v>84_H</v>
      </c>
    </row>
    <row r="72" spans="1:23">
      <c r="A72" t="s">
        <v>482</v>
      </c>
      <c r="B72" t="b">
        <v>1</v>
      </c>
      <c r="C72">
        <v>84</v>
      </c>
      <c r="D72">
        <v>2379</v>
      </c>
      <c r="E72">
        <v>4332</v>
      </c>
      <c r="F72">
        <v>0</v>
      </c>
      <c r="G72">
        <v>0</v>
      </c>
      <c r="H72">
        <v>30</v>
      </c>
      <c r="I72" t="b">
        <v>1</v>
      </c>
      <c r="J72">
        <v>0</v>
      </c>
      <c r="K72">
        <v>0</v>
      </c>
      <c r="L72">
        <v>10</v>
      </c>
      <c r="M72">
        <f t="shared" si="8"/>
        <v>0</v>
      </c>
      <c r="N72" s="17">
        <f t="shared" si="12"/>
        <v>104.676</v>
      </c>
      <c r="O72">
        <f t="shared" si="13"/>
        <v>0</v>
      </c>
      <c r="P72" s="7">
        <f t="shared" si="9"/>
        <v>0</v>
      </c>
      <c r="Q72" s="7">
        <f t="shared" si="10"/>
        <v>0</v>
      </c>
      <c r="R72" s="7">
        <f t="shared" si="14"/>
        <v>0</v>
      </c>
      <c r="S72" s="7">
        <f t="shared" si="11"/>
        <v>0</v>
      </c>
      <c r="T72">
        <v>84</v>
      </c>
      <c r="U72" s="7" t="str">
        <f>VLOOKUP(T72,TransitModes!$A$2:$B$68,2,0)</f>
        <v>AC Transit Transbay</v>
      </c>
      <c r="V72" t="s">
        <v>2025</v>
      </c>
      <c r="W72" t="str">
        <f t="shared" si="15"/>
        <v>84_H</v>
      </c>
    </row>
    <row r="73" spans="1:23">
      <c r="A73" t="s">
        <v>483</v>
      </c>
      <c r="B73" t="b">
        <v>1</v>
      </c>
      <c r="C73">
        <v>84</v>
      </c>
      <c r="D73">
        <v>2843</v>
      </c>
      <c r="E73">
        <v>3569</v>
      </c>
      <c r="F73">
        <v>30</v>
      </c>
      <c r="G73">
        <v>0</v>
      </c>
      <c r="H73">
        <v>0</v>
      </c>
      <c r="I73" t="b">
        <v>1</v>
      </c>
      <c r="J73">
        <v>10</v>
      </c>
      <c r="K73">
        <v>0</v>
      </c>
      <c r="L73">
        <v>0</v>
      </c>
      <c r="M73">
        <f t="shared" si="8"/>
        <v>1</v>
      </c>
      <c r="N73" s="17">
        <f t="shared" si="12"/>
        <v>125.09200000000003</v>
      </c>
      <c r="O73">
        <f t="shared" si="13"/>
        <v>9</v>
      </c>
      <c r="P73" s="7">
        <f t="shared" si="9"/>
        <v>9.6761979312776756</v>
      </c>
      <c r="Q73" s="7">
        <f t="shared" si="10"/>
        <v>7.1543388454384322</v>
      </c>
      <c r="R73" s="7">
        <f t="shared" si="14"/>
        <v>133.06293210252579</v>
      </c>
      <c r="S73" s="7">
        <f t="shared" si="11"/>
        <v>142.73913003380346</v>
      </c>
      <c r="T73">
        <v>84</v>
      </c>
      <c r="U73" s="7" t="str">
        <f>VLOOKUP(T73,TransitModes!$A$2:$B$68,2,0)</f>
        <v>AC Transit Transbay</v>
      </c>
      <c r="V73" t="s">
        <v>2109</v>
      </c>
      <c r="W73" t="str">
        <f t="shared" si="15"/>
        <v>84_LA</v>
      </c>
    </row>
    <row r="74" spans="1:23">
      <c r="A74" t="s">
        <v>484</v>
      </c>
      <c r="B74" t="b">
        <v>1</v>
      </c>
      <c r="C74">
        <v>84</v>
      </c>
      <c r="D74">
        <v>2322</v>
      </c>
      <c r="E74">
        <v>5065</v>
      </c>
      <c r="F74">
        <v>10</v>
      </c>
      <c r="G74">
        <v>10</v>
      </c>
      <c r="H74">
        <v>10</v>
      </c>
      <c r="I74" t="b">
        <v>1</v>
      </c>
      <c r="J74">
        <v>10</v>
      </c>
      <c r="K74">
        <v>10</v>
      </c>
      <c r="L74">
        <v>10</v>
      </c>
      <c r="M74">
        <f t="shared" si="8"/>
        <v>1</v>
      </c>
      <c r="N74" s="17">
        <f t="shared" si="12"/>
        <v>102.16800000000001</v>
      </c>
      <c r="O74">
        <f t="shared" si="13"/>
        <v>0</v>
      </c>
      <c r="P74" s="7">
        <f t="shared" si="9"/>
        <v>0</v>
      </c>
      <c r="Q74" s="7">
        <f t="shared" si="10"/>
        <v>0</v>
      </c>
      <c r="R74" s="7">
        <f t="shared" si="14"/>
        <v>0</v>
      </c>
      <c r="S74" s="7">
        <f t="shared" si="11"/>
        <v>0</v>
      </c>
      <c r="T74">
        <v>84</v>
      </c>
      <c r="U74" s="7" t="str">
        <f>VLOOKUP(T74,TransitModes!$A$2:$B$68,2,0)</f>
        <v>AC Transit Transbay</v>
      </c>
      <c r="V74" t="s">
        <v>2107</v>
      </c>
      <c r="W74" t="str">
        <f t="shared" si="15"/>
        <v>84_NL</v>
      </c>
    </row>
    <row r="75" spans="1:23">
      <c r="A75" t="s">
        <v>485</v>
      </c>
      <c r="B75" t="b">
        <v>1</v>
      </c>
      <c r="C75">
        <v>84</v>
      </c>
      <c r="D75">
        <v>2291</v>
      </c>
      <c r="E75">
        <v>3469</v>
      </c>
      <c r="F75">
        <v>30</v>
      </c>
      <c r="G75">
        <v>0</v>
      </c>
      <c r="H75">
        <v>0</v>
      </c>
      <c r="I75" t="b">
        <v>1</v>
      </c>
      <c r="J75">
        <v>10</v>
      </c>
      <c r="K75">
        <v>0</v>
      </c>
      <c r="L75">
        <v>0</v>
      </c>
      <c r="M75">
        <f t="shared" si="8"/>
        <v>1</v>
      </c>
      <c r="N75" s="17">
        <f t="shared" si="12"/>
        <v>100.804</v>
      </c>
      <c r="O75">
        <f t="shared" si="13"/>
        <v>7</v>
      </c>
      <c r="P75" s="7">
        <f t="shared" si="9"/>
        <v>7.5259317243270818</v>
      </c>
      <c r="Q75" s="7">
        <f t="shared" si="10"/>
        <v>5.5644857686743361</v>
      </c>
      <c r="R75" s="7">
        <f t="shared" si="14"/>
        <v>103.49339163529784</v>
      </c>
      <c r="S75" s="7">
        <f t="shared" si="11"/>
        <v>111.01932335962492</v>
      </c>
      <c r="T75">
        <v>84</v>
      </c>
      <c r="U75" s="7" t="str">
        <f>VLOOKUP(T75,TransitModes!$A$2:$B$68,2,0)</f>
        <v>AC Transit Transbay</v>
      </c>
      <c r="V75" t="s">
        <v>2027</v>
      </c>
      <c r="W75" t="str">
        <f t="shared" si="15"/>
        <v>84_OX</v>
      </c>
    </row>
    <row r="76" spans="1:23">
      <c r="A76" t="s">
        <v>486</v>
      </c>
      <c r="B76" t="b">
        <v>1</v>
      </c>
      <c r="C76">
        <v>84</v>
      </c>
      <c r="D76">
        <v>2275</v>
      </c>
      <c r="E76">
        <v>3437</v>
      </c>
      <c r="F76">
        <v>0</v>
      </c>
      <c r="G76">
        <v>20</v>
      </c>
      <c r="H76">
        <v>22</v>
      </c>
      <c r="I76" t="b">
        <v>1</v>
      </c>
      <c r="J76">
        <v>0</v>
      </c>
      <c r="K76">
        <v>10</v>
      </c>
      <c r="L76">
        <v>10</v>
      </c>
      <c r="M76">
        <f t="shared" si="8"/>
        <v>0</v>
      </c>
      <c r="N76" s="17">
        <f t="shared" si="12"/>
        <v>100.10000000000001</v>
      </c>
      <c r="O76">
        <f t="shared" si="13"/>
        <v>0</v>
      </c>
      <c r="P76" s="7">
        <f t="shared" si="9"/>
        <v>0</v>
      </c>
      <c r="Q76" s="7">
        <f t="shared" si="10"/>
        <v>0</v>
      </c>
      <c r="R76" s="7">
        <f t="shared" si="14"/>
        <v>0</v>
      </c>
      <c r="S76" s="7">
        <f t="shared" si="11"/>
        <v>0</v>
      </c>
      <c r="T76">
        <v>84</v>
      </c>
      <c r="U76" s="7" t="str">
        <f>VLOOKUP(T76,TransitModes!$A$2:$B$68,2,0)</f>
        <v>AC Transit Transbay</v>
      </c>
      <c r="V76" t="s">
        <v>2027</v>
      </c>
      <c r="W76" t="str">
        <f t="shared" si="15"/>
        <v>84_OX</v>
      </c>
    </row>
    <row r="77" spans="1:23">
      <c r="A77" t="s">
        <v>487</v>
      </c>
      <c r="B77" t="b">
        <v>1</v>
      </c>
      <c r="C77">
        <v>84</v>
      </c>
      <c r="D77">
        <v>1696</v>
      </c>
      <c r="E77">
        <v>2190</v>
      </c>
      <c r="F77">
        <v>15</v>
      </c>
      <c r="G77">
        <v>0</v>
      </c>
      <c r="H77">
        <v>15</v>
      </c>
      <c r="I77" t="b">
        <v>1</v>
      </c>
      <c r="J77">
        <v>10</v>
      </c>
      <c r="K77">
        <v>0</v>
      </c>
      <c r="L77">
        <v>10</v>
      </c>
      <c r="M77">
        <f t="shared" si="8"/>
        <v>1</v>
      </c>
      <c r="N77" s="17">
        <f t="shared" si="12"/>
        <v>74.624000000000009</v>
      </c>
      <c r="O77">
        <f t="shared" si="13"/>
        <v>3</v>
      </c>
      <c r="P77" s="7">
        <f t="shared" si="9"/>
        <v>3.225399310425892</v>
      </c>
      <c r="Q77" s="7">
        <f t="shared" si="10"/>
        <v>2.3847796151461438</v>
      </c>
      <c r="R77" s="7">
        <f t="shared" si="14"/>
        <v>44.354310700841928</v>
      </c>
      <c r="S77" s="7">
        <f t="shared" si="11"/>
        <v>47.579710011267821</v>
      </c>
      <c r="T77">
        <v>84</v>
      </c>
      <c r="U77" s="7" t="str">
        <f>VLOOKUP(T77,TransitModes!$A$2:$B$68,2,0)</f>
        <v>AC Transit Transbay</v>
      </c>
      <c r="V77" t="s">
        <v>2102</v>
      </c>
      <c r="W77" t="str">
        <f t="shared" si="15"/>
        <v>84_P</v>
      </c>
    </row>
    <row r="78" spans="1:23">
      <c r="A78" t="s">
        <v>488</v>
      </c>
      <c r="B78" t="b">
        <v>1</v>
      </c>
      <c r="C78">
        <v>84</v>
      </c>
      <c r="D78">
        <v>1684</v>
      </c>
      <c r="E78">
        <v>2223</v>
      </c>
      <c r="F78">
        <v>15</v>
      </c>
      <c r="G78">
        <v>0</v>
      </c>
      <c r="H78">
        <v>15</v>
      </c>
      <c r="I78" t="b">
        <v>1</v>
      </c>
      <c r="J78">
        <v>10</v>
      </c>
      <c r="K78">
        <v>0</v>
      </c>
      <c r="L78">
        <v>10</v>
      </c>
      <c r="M78">
        <f t="shared" si="8"/>
        <v>0</v>
      </c>
      <c r="N78" s="17">
        <f t="shared" si="12"/>
        <v>74.096000000000004</v>
      </c>
      <c r="O78">
        <f t="shared" si="13"/>
        <v>0</v>
      </c>
      <c r="P78" s="7">
        <f t="shared" si="9"/>
        <v>0</v>
      </c>
      <c r="Q78" s="7">
        <f t="shared" si="10"/>
        <v>0</v>
      </c>
      <c r="R78" s="7">
        <f t="shared" si="14"/>
        <v>0</v>
      </c>
      <c r="S78" s="7">
        <f t="shared" si="11"/>
        <v>0</v>
      </c>
      <c r="T78">
        <v>84</v>
      </c>
      <c r="U78" s="7" t="str">
        <f>VLOOKUP(T78,TransitModes!$A$2:$B$68,2,0)</f>
        <v>AC Transit Transbay</v>
      </c>
      <c r="V78" t="s">
        <v>2102</v>
      </c>
      <c r="W78" t="str">
        <f t="shared" si="15"/>
        <v>84_P</v>
      </c>
    </row>
    <row r="79" spans="1:23">
      <c r="A79" t="s">
        <v>489</v>
      </c>
      <c r="B79" t="b">
        <v>1</v>
      </c>
      <c r="C79">
        <v>84</v>
      </c>
      <c r="D79">
        <v>3436</v>
      </c>
      <c r="E79">
        <v>5785</v>
      </c>
      <c r="F79">
        <v>60</v>
      </c>
      <c r="G79">
        <v>0</v>
      </c>
      <c r="H79">
        <v>0</v>
      </c>
      <c r="I79" t="b">
        <v>1</v>
      </c>
      <c r="J79">
        <v>10</v>
      </c>
      <c r="K79">
        <v>0</v>
      </c>
      <c r="L79">
        <v>0</v>
      </c>
      <c r="M79">
        <f t="shared" si="8"/>
        <v>1</v>
      </c>
      <c r="N79" s="17">
        <f t="shared" si="12"/>
        <v>151.184</v>
      </c>
      <c r="O79">
        <f t="shared" si="13"/>
        <v>13</v>
      </c>
      <c r="P79" s="7">
        <f t="shared" si="9"/>
        <v>13.976730345178865</v>
      </c>
      <c r="Q79" s="7">
        <f t="shared" si="10"/>
        <v>10.334044998966624</v>
      </c>
      <c r="R79" s="7">
        <f t="shared" si="14"/>
        <v>192.2020130369817</v>
      </c>
      <c r="S79" s="7">
        <f t="shared" si="11"/>
        <v>206.17874338216058</v>
      </c>
      <c r="T79">
        <v>84</v>
      </c>
      <c r="U79" s="7" t="str">
        <f>VLOOKUP(T79,TransitModes!$A$2:$B$68,2,0)</f>
        <v>AC Transit Transbay</v>
      </c>
      <c r="V79" t="s">
        <v>2103</v>
      </c>
      <c r="W79" t="str">
        <f t="shared" si="15"/>
        <v>84_S</v>
      </c>
    </row>
    <row r="80" spans="1:23">
      <c r="A80" t="s">
        <v>490</v>
      </c>
      <c r="B80" t="b">
        <v>1</v>
      </c>
      <c r="C80">
        <v>84</v>
      </c>
      <c r="D80">
        <v>3385</v>
      </c>
      <c r="E80">
        <v>5619</v>
      </c>
      <c r="F80">
        <v>0</v>
      </c>
      <c r="G80">
        <v>0</v>
      </c>
      <c r="H80">
        <v>48</v>
      </c>
      <c r="I80" t="b">
        <v>1</v>
      </c>
      <c r="J80">
        <v>0</v>
      </c>
      <c r="K80">
        <v>0</v>
      </c>
      <c r="L80">
        <v>10</v>
      </c>
      <c r="M80">
        <f t="shared" si="8"/>
        <v>0</v>
      </c>
      <c r="N80" s="17">
        <f t="shared" si="12"/>
        <v>148.94000000000003</v>
      </c>
      <c r="O80">
        <f t="shared" si="13"/>
        <v>0</v>
      </c>
      <c r="P80" s="7">
        <f t="shared" si="9"/>
        <v>0</v>
      </c>
      <c r="Q80" s="7">
        <f t="shared" si="10"/>
        <v>0</v>
      </c>
      <c r="R80" s="7">
        <f t="shared" si="14"/>
        <v>0</v>
      </c>
      <c r="S80" s="7">
        <f t="shared" si="11"/>
        <v>0</v>
      </c>
      <c r="T80">
        <v>84</v>
      </c>
      <c r="U80" s="7" t="str">
        <f>VLOOKUP(T80,TransitModes!$A$2:$B$68,2,0)</f>
        <v>AC Transit Transbay</v>
      </c>
      <c r="V80" t="s">
        <v>2103</v>
      </c>
      <c r="W80" t="str">
        <f t="shared" si="15"/>
        <v>84_S</v>
      </c>
    </row>
    <row r="81" spans="1:23">
      <c r="A81" t="s">
        <v>491</v>
      </c>
      <c r="B81" t="b">
        <v>1</v>
      </c>
      <c r="C81">
        <v>84</v>
      </c>
      <c r="D81">
        <v>4414</v>
      </c>
      <c r="E81">
        <v>7032</v>
      </c>
      <c r="F81">
        <v>30</v>
      </c>
      <c r="G81">
        <v>0</v>
      </c>
      <c r="H81">
        <v>0</v>
      </c>
      <c r="I81" t="b">
        <v>1</v>
      </c>
      <c r="J81">
        <v>10</v>
      </c>
      <c r="K81">
        <v>0</v>
      </c>
      <c r="L81">
        <v>0</v>
      </c>
      <c r="M81">
        <f t="shared" si="8"/>
        <v>1</v>
      </c>
      <c r="N81" s="17">
        <f t="shared" si="12"/>
        <v>194.21600000000001</v>
      </c>
      <c r="O81">
        <f t="shared" si="13"/>
        <v>13</v>
      </c>
      <c r="P81" s="7">
        <f t="shared" si="9"/>
        <v>13.976730345178865</v>
      </c>
      <c r="Q81" s="7">
        <f t="shared" si="10"/>
        <v>10.334044998966624</v>
      </c>
      <c r="R81" s="7">
        <f t="shared" si="14"/>
        <v>192.2020130369817</v>
      </c>
      <c r="S81" s="7">
        <f t="shared" si="11"/>
        <v>206.17874338216058</v>
      </c>
      <c r="T81">
        <v>84</v>
      </c>
      <c r="U81" s="7" t="str">
        <f>VLOOKUP(T81,TransitModes!$A$2:$B$68,2,0)</f>
        <v>AC Transit Transbay</v>
      </c>
      <c r="V81" t="s">
        <v>2104</v>
      </c>
      <c r="W81" t="str">
        <f t="shared" si="15"/>
        <v>84_</v>
      </c>
    </row>
    <row r="82" spans="1:23">
      <c r="A82" t="s">
        <v>492</v>
      </c>
      <c r="B82" t="b">
        <v>1</v>
      </c>
      <c r="C82">
        <v>84</v>
      </c>
      <c r="D82">
        <v>4366</v>
      </c>
      <c r="E82">
        <v>6893</v>
      </c>
      <c r="F82">
        <v>0</v>
      </c>
      <c r="G82">
        <v>0</v>
      </c>
      <c r="H82">
        <v>30</v>
      </c>
      <c r="I82" t="b">
        <v>1</v>
      </c>
      <c r="J82">
        <v>0</v>
      </c>
      <c r="K82">
        <v>0</v>
      </c>
      <c r="L82">
        <v>10</v>
      </c>
      <c r="M82">
        <f t="shared" si="8"/>
        <v>0</v>
      </c>
      <c r="N82" s="17">
        <f t="shared" si="12"/>
        <v>192.10400000000001</v>
      </c>
      <c r="O82">
        <f t="shared" si="13"/>
        <v>0</v>
      </c>
      <c r="P82" s="7">
        <f t="shared" si="9"/>
        <v>0</v>
      </c>
      <c r="Q82" s="7">
        <f t="shared" si="10"/>
        <v>0</v>
      </c>
      <c r="R82" s="7">
        <f t="shared" si="14"/>
        <v>0</v>
      </c>
      <c r="S82" s="7">
        <f t="shared" si="11"/>
        <v>0</v>
      </c>
      <c r="T82">
        <v>84</v>
      </c>
      <c r="U82" s="7" t="str">
        <f>VLOOKUP(T82,TransitModes!$A$2:$B$68,2,0)</f>
        <v>AC Transit Transbay</v>
      </c>
      <c r="V82" t="s">
        <v>2104</v>
      </c>
      <c r="W82" t="str">
        <f t="shared" si="15"/>
        <v>84_</v>
      </c>
    </row>
    <row r="83" spans="1:23">
      <c r="A83" t="s">
        <v>493</v>
      </c>
      <c r="B83" t="b">
        <v>1</v>
      </c>
      <c r="C83">
        <v>84</v>
      </c>
      <c r="D83">
        <v>2288</v>
      </c>
      <c r="E83">
        <v>3709</v>
      </c>
      <c r="F83">
        <v>15</v>
      </c>
      <c r="G83">
        <v>0</v>
      </c>
      <c r="H83">
        <v>15</v>
      </c>
      <c r="I83" t="b">
        <v>1</v>
      </c>
      <c r="J83">
        <v>10</v>
      </c>
      <c r="K83">
        <v>0</v>
      </c>
      <c r="L83">
        <v>10</v>
      </c>
      <c r="M83">
        <f t="shared" si="8"/>
        <v>1</v>
      </c>
      <c r="N83" s="17">
        <f t="shared" si="12"/>
        <v>100.672</v>
      </c>
      <c r="O83">
        <f t="shared" si="13"/>
        <v>4</v>
      </c>
      <c r="P83" s="7">
        <f t="shared" si="9"/>
        <v>4.3005324139011893</v>
      </c>
      <c r="Q83" s="7">
        <f t="shared" si="10"/>
        <v>3.1797061535281919</v>
      </c>
      <c r="R83" s="7">
        <f t="shared" si="14"/>
        <v>59.139080934455905</v>
      </c>
      <c r="S83" s="7">
        <f t="shared" si="11"/>
        <v>63.439613348357092</v>
      </c>
      <c r="T83">
        <v>84</v>
      </c>
      <c r="U83" s="7" t="str">
        <f>VLOOKUP(T83,TransitModes!$A$2:$B$68,2,0)</f>
        <v>AC Transit Transbay</v>
      </c>
      <c r="V83" t="s">
        <v>2018</v>
      </c>
      <c r="W83" t="str">
        <f t="shared" si="15"/>
        <v>84_V</v>
      </c>
    </row>
    <row r="84" spans="1:23">
      <c r="A84" t="s">
        <v>494</v>
      </c>
      <c r="B84" t="b">
        <v>1</v>
      </c>
      <c r="C84">
        <v>84</v>
      </c>
      <c r="D84">
        <v>2216</v>
      </c>
      <c r="E84">
        <v>3637</v>
      </c>
      <c r="F84">
        <v>15</v>
      </c>
      <c r="G84">
        <v>0</v>
      </c>
      <c r="H84">
        <v>15</v>
      </c>
      <c r="I84" t="b">
        <v>1</v>
      </c>
      <c r="J84">
        <v>10</v>
      </c>
      <c r="K84">
        <v>0</v>
      </c>
      <c r="L84">
        <v>10</v>
      </c>
      <c r="M84">
        <f t="shared" si="8"/>
        <v>0</v>
      </c>
      <c r="N84" s="17">
        <f t="shared" si="12"/>
        <v>97.504000000000005</v>
      </c>
      <c r="O84">
        <f t="shared" si="13"/>
        <v>0</v>
      </c>
      <c r="P84" s="7">
        <f t="shared" si="9"/>
        <v>0</v>
      </c>
      <c r="Q84" s="7">
        <f t="shared" si="10"/>
        <v>0</v>
      </c>
      <c r="R84" s="7">
        <f t="shared" si="14"/>
        <v>0</v>
      </c>
      <c r="S84" s="7">
        <f t="shared" si="11"/>
        <v>0</v>
      </c>
      <c r="T84">
        <v>84</v>
      </c>
      <c r="U84" s="7" t="str">
        <f>VLOOKUP(T84,TransitModes!$A$2:$B$68,2,0)</f>
        <v>AC Transit Transbay</v>
      </c>
      <c r="V84" t="s">
        <v>2018</v>
      </c>
      <c r="W84" t="str">
        <f t="shared" si="15"/>
        <v>84_V</v>
      </c>
    </row>
    <row r="85" spans="1:23">
      <c r="A85" t="s">
        <v>495</v>
      </c>
      <c r="B85" t="b">
        <v>1</v>
      </c>
      <c r="C85">
        <v>84</v>
      </c>
      <c r="D85">
        <v>1795</v>
      </c>
      <c r="E85">
        <v>2987</v>
      </c>
      <c r="F85">
        <v>0</v>
      </c>
      <c r="G85">
        <v>0</v>
      </c>
      <c r="H85">
        <v>120</v>
      </c>
      <c r="I85" t="b">
        <v>1</v>
      </c>
      <c r="J85">
        <v>0</v>
      </c>
      <c r="K85">
        <v>0</v>
      </c>
      <c r="L85">
        <v>10</v>
      </c>
      <c r="M85">
        <f t="shared" si="8"/>
        <v>1</v>
      </c>
      <c r="N85" s="17">
        <f t="shared" si="12"/>
        <v>78.98</v>
      </c>
      <c r="O85">
        <f t="shared" si="13"/>
        <v>8</v>
      </c>
      <c r="P85" s="7">
        <f t="shared" si="9"/>
        <v>8.6010648278023787</v>
      </c>
      <c r="Q85" s="7">
        <f t="shared" si="10"/>
        <v>6.3594123070563837</v>
      </c>
      <c r="R85" s="7">
        <f t="shared" si="14"/>
        <v>118.27816186891181</v>
      </c>
      <c r="S85" s="7">
        <f t="shared" si="11"/>
        <v>126.87922669671418</v>
      </c>
      <c r="T85">
        <v>84</v>
      </c>
      <c r="U85" s="7" t="str">
        <f>VLOOKUP(T85,TransitModes!$A$2:$B$68,2,0)</f>
        <v>AC Transit Transbay</v>
      </c>
      <c r="V85" t="s">
        <v>2105</v>
      </c>
      <c r="W85" t="str">
        <f t="shared" si="15"/>
        <v>84_Z</v>
      </c>
    </row>
    <row r="86" spans="1:23">
      <c r="A86" t="s">
        <v>496</v>
      </c>
      <c r="B86" t="b">
        <v>1</v>
      </c>
      <c r="C86">
        <v>84</v>
      </c>
      <c r="D86">
        <v>1813</v>
      </c>
      <c r="E86">
        <v>3033</v>
      </c>
      <c r="F86">
        <v>120</v>
      </c>
      <c r="G86">
        <v>0</v>
      </c>
      <c r="H86">
        <v>0</v>
      </c>
      <c r="I86" t="b">
        <v>1</v>
      </c>
      <c r="J86">
        <v>10</v>
      </c>
      <c r="K86">
        <v>0</v>
      </c>
      <c r="L86">
        <v>0</v>
      </c>
      <c r="M86">
        <f t="shared" si="8"/>
        <v>0</v>
      </c>
      <c r="N86" s="17">
        <f t="shared" si="12"/>
        <v>79.772000000000006</v>
      </c>
      <c r="O86">
        <f t="shared" si="13"/>
        <v>0</v>
      </c>
      <c r="P86" s="7">
        <f t="shared" si="9"/>
        <v>0</v>
      </c>
      <c r="Q86" s="7">
        <f t="shared" si="10"/>
        <v>0</v>
      </c>
      <c r="R86" s="7">
        <f t="shared" si="14"/>
        <v>0</v>
      </c>
      <c r="S86" s="7">
        <f t="shared" si="11"/>
        <v>0</v>
      </c>
      <c r="T86">
        <v>84</v>
      </c>
      <c r="U86" s="7" t="str">
        <f>VLOOKUP(T86,TransitModes!$A$2:$B$68,2,0)</f>
        <v>AC Transit Transbay</v>
      </c>
      <c r="V86" t="s">
        <v>2105</v>
      </c>
      <c r="W86" t="str">
        <f t="shared" si="15"/>
        <v>84_Z</v>
      </c>
    </row>
    <row r="87" spans="1:23">
      <c r="A87" t="s">
        <v>497</v>
      </c>
      <c r="B87" t="b">
        <v>1</v>
      </c>
      <c r="C87">
        <v>84</v>
      </c>
      <c r="D87">
        <v>1898</v>
      </c>
      <c r="E87">
        <v>2882</v>
      </c>
      <c r="F87">
        <v>0</v>
      </c>
      <c r="G87">
        <v>0</v>
      </c>
      <c r="H87">
        <v>40</v>
      </c>
      <c r="I87" t="b">
        <v>1</v>
      </c>
      <c r="J87">
        <v>0</v>
      </c>
      <c r="K87">
        <v>0</v>
      </c>
      <c r="L87">
        <v>10</v>
      </c>
      <c r="M87">
        <f t="shared" si="8"/>
        <v>1</v>
      </c>
      <c r="N87" s="17">
        <f t="shared" si="12"/>
        <v>83.512000000000015</v>
      </c>
      <c r="O87">
        <f t="shared" si="13"/>
        <v>7</v>
      </c>
      <c r="P87" s="7">
        <f t="shared" si="9"/>
        <v>7.5259317243270818</v>
      </c>
      <c r="Q87" s="7">
        <f t="shared" si="10"/>
        <v>5.5644857686743361</v>
      </c>
      <c r="R87" s="7">
        <f t="shared" si="14"/>
        <v>103.49339163529784</v>
      </c>
      <c r="S87" s="7">
        <f t="shared" si="11"/>
        <v>111.01932335962492</v>
      </c>
      <c r="T87">
        <v>84</v>
      </c>
      <c r="U87" s="7" t="str">
        <f>VLOOKUP(T87,TransitModes!$A$2:$B$68,2,0)</f>
        <v>AC Transit Transbay</v>
      </c>
      <c r="V87" t="s">
        <v>2106</v>
      </c>
      <c r="W87" t="str">
        <f t="shared" si="15"/>
        <v>84_E</v>
      </c>
    </row>
    <row r="88" spans="1:23">
      <c r="A88" t="s">
        <v>498</v>
      </c>
      <c r="B88" t="b">
        <v>1</v>
      </c>
      <c r="C88">
        <v>84</v>
      </c>
      <c r="D88">
        <v>1928</v>
      </c>
      <c r="E88">
        <v>2917</v>
      </c>
      <c r="F88">
        <v>48</v>
      </c>
      <c r="G88">
        <v>0</v>
      </c>
      <c r="H88">
        <v>0</v>
      </c>
      <c r="I88" t="b">
        <v>1</v>
      </c>
      <c r="J88">
        <v>10</v>
      </c>
      <c r="K88">
        <v>0</v>
      </c>
      <c r="L88">
        <v>0</v>
      </c>
      <c r="M88">
        <f t="shared" si="8"/>
        <v>0</v>
      </c>
      <c r="N88" s="17">
        <f t="shared" si="12"/>
        <v>84.832000000000008</v>
      </c>
      <c r="O88">
        <f t="shared" si="13"/>
        <v>0</v>
      </c>
      <c r="P88" s="7">
        <f t="shared" si="9"/>
        <v>0</v>
      </c>
      <c r="Q88" s="7">
        <f t="shared" si="10"/>
        <v>0</v>
      </c>
      <c r="R88" s="7">
        <f t="shared" si="14"/>
        <v>0</v>
      </c>
      <c r="S88" s="7">
        <f t="shared" si="11"/>
        <v>0</v>
      </c>
      <c r="T88">
        <v>84</v>
      </c>
      <c r="U88" s="7" t="str">
        <f>VLOOKUP(T88,TransitModes!$A$2:$B$68,2,0)</f>
        <v>AC Transit Transbay</v>
      </c>
      <c r="V88" t="s">
        <v>2106</v>
      </c>
      <c r="W88" t="str">
        <f t="shared" si="15"/>
        <v>84_E</v>
      </c>
    </row>
    <row r="89" spans="1:23">
      <c r="A89" t="s">
        <v>499</v>
      </c>
      <c r="B89" t="b">
        <v>1</v>
      </c>
      <c r="C89">
        <v>84</v>
      </c>
      <c r="D89">
        <v>2278</v>
      </c>
      <c r="E89">
        <v>4247</v>
      </c>
      <c r="F89">
        <v>40</v>
      </c>
      <c r="G89">
        <v>0</v>
      </c>
      <c r="H89">
        <v>0</v>
      </c>
      <c r="I89" t="b">
        <v>1</v>
      </c>
      <c r="J89">
        <v>10</v>
      </c>
      <c r="K89">
        <v>0</v>
      </c>
      <c r="L89">
        <v>0</v>
      </c>
      <c r="M89">
        <f t="shared" si="8"/>
        <v>1</v>
      </c>
      <c r="N89" s="17">
        <f t="shared" si="12"/>
        <v>100.23200000000001</v>
      </c>
      <c r="O89">
        <f t="shared" si="13"/>
        <v>8</v>
      </c>
      <c r="P89" s="7">
        <f t="shared" si="9"/>
        <v>8.6010648278023787</v>
      </c>
      <c r="Q89" s="7">
        <f t="shared" si="10"/>
        <v>6.3594123070563837</v>
      </c>
      <c r="R89" s="7">
        <f t="shared" si="14"/>
        <v>118.27816186891181</v>
      </c>
      <c r="S89" s="7">
        <f t="shared" si="11"/>
        <v>126.87922669671418</v>
      </c>
      <c r="T89">
        <v>84</v>
      </c>
      <c r="U89" s="7" t="str">
        <f>VLOOKUP(T89,TransitModes!$A$2:$B$68,2,0)</f>
        <v>AC Transit Transbay</v>
      </c>
      <c r="V89" t="s">
        <v>2030</v>
      </c>
      <c r="W89" t="str">
        <f t="shared" si="15"/>
        <v>84_G</v>
      </c>
    </row>
    <row r="90" spans="1:23">
      <c r="A90" t="s">
        <v>500</v>
      </c>
      <c r="B90" t="b">
        <v>1</v>
      </c>
      <c r="C90">
        <v>84</v>
      </c>
      <c r="D90">
        <v>2258</v>
      </c>
      <c r="E90">
        <v>4169</v>
      </c>
      <c r="F90">
        <v>0</v>
      </c>
      <c r="G90">
        <v>0</v>
      </c>
      <c r="H90">
        <v>40</v>
      </c>
      <c r="I90" t="b">
        <v>1</v>
      </c>
      <c r="J90">
        <v>0</v>
      </c>
      <c r="K90">
        <v>0</v>
      </c>
      <c r="L90">
        <v>10</v>
      </c>
      <c r="M90">
        <f t="shared" si="8"/>
        <v>0</v>
      </c>
      <c r="N90" s="17">
        <f t="shared" si="12"/>
        <v>99.352000000000004</v>
      </c>
      <c r="O90">
        <f t="shared" si="13"/>
        <v>0</v>
      </c>
      <c r="P90" s="7">
        <f t="shared" si="9"/>
        <v>0</v>
      </c>
      <c r="Q90" s="7">
        <f t="shared" si="10"/>
        <v>0</v>
      </c>
      <c r="R90" s="7">
        <f t="shared" si="14"/>
        <v>0</v>
      </c>
      <c r="S90" s="7">
        <f t="shared" si="11"/>
        <v>0</v>
      </c>
      <c r="T90">
        <v>84</v>
      </c>
      <c r="U90" s="7" t="str">
        <f>VLOOKUP(T90,TransitModes!$A$2:$B$68,2,0)</f>
        <v>AC Transit Transbay</v>
      </c>
      <c r="V90" t="s">
        <v>2030</v>
      </c>
      <c r="W90" t="str">
        <f t="shared" si="15"/>
        <v>84_G</v>
      </c>
    </row>
    <row r="91" spans="1:23">
      <c r="A91" t="s">
        <v>501</v>
      </c>
      <c r="B91" t="b">
        <v>1</v>
      </c>
      <c r="C91">
        <v>84</v>
      </c>
      <c r="D91">
        <v>2058</v>
      </c>
      <c r="E91">
        <v>4512</v>
      </c>
      <c r="F91">
        <v>40</v>
      </c>
      <c r="G91">
        <v>300</v>
      </c>
      <c r="H91">
        <v>48</v>
      </c>
      <c r="I91" t="b">
        <v>1</v>
      </c>
      <c r="J91">
        <v>10</v>
      </c>
      <c r="K91">
        <v>10</v>
      </c>
      <c r="L91">
        <v>10</v>
      </c>
      <c r="M91">
        <f t="shared" si="8"/>
        <v>1</v>
      </c>
      <c r="N91" s="17">
        <f t="shared" si="12"/>
        <v>90.552000000000007</v>
      </c>
      <c r="O91">
        <f t="shared" si="13"/>
        <v>7</v>
      </c>
      <c r="P91" s="7">
        <f t="shared" si="9"/>
        <v>7.5259317243270818</v>
      </c>
      <c r="Q91" s="7">
        <f t="shared" si="10"/>
        <v>5.5644857686743361</v>
      </c>
      <c r="R91" s="7">
        <f t="shared" si="14"/>
        <v>103.49339163529784</v>
      </c>
      <c r="S91" s="7">
        <f t="shared" si="11"/>
        <v>111.01932335962492</v>
      </c>
      <c r="T91">
        <v>84</v>
      </c>
      <c r="U91" s="7" t="str">
        <f>VLOOKUP(T91,TransitModes!$A$2:$B$68,2,0)</f>
        <v>AC Transit Transbay</v>
      </c>
      <c r="V91" t="s">
        <v>2108</v>
      </c>
      <c r="W91" t="str">
        <f t="shared" si="15"/>
        <v>84_M</v>
      </c>
    </row>
    <row r="92" spans="1:23">
      <c r="A92" t="s">
        <v>502</v>
      </c>
      <c r="B92" t="b">
        <v>1</v>
      </c>
      <c r="C92">
        <v>84</v>
      </c>
      <c r="D92">
        <v>2175</v>
      </c>
      <c r="E92">
        <v>4588</v>
      </c>
      <c r="F92">
        <v>10</v>
      </c>
      <c r="G92">
        <v>10</v>
      </c>
      <c r="H92">
        <v>10</v>
      </c>
      <c r="I92" t="b">
        <v>1</v>
      </c>
      <c r="J92">
        <v>10</v>
      </c>
      <c r="K92">
        <v>10</v>
      </c>
      <c r="L92">
        <v>10</v>
      </c>
      <c r="M92">
        <f t="shared" si="8"/>
        <v>1</v>
      </c>
      <c r="N92" s="17">
        <f t="shared" si="12"/>
        <v>95.7</v>
      </c>
      <c r="O92">
        <f t="shared" si="13"/>
        <v>0</v>
      </c>
      <c r="P92" s="7">
        <f t="shared" si="9"/>
        <v>0</v>
      </c>
      <c r="Q92" s="7">
        <f t="shared" si="10"/>
        <v>0</v>
      </c>
      <c r="R92" s="7">
        <f t="shared" si="14"/>
        <v>0</v>
      </c>
      <c r="S92" s="7">
        <f t="shared" si="11"/>
        <v>0</v>
      </c>
      <c r="T92">
        <v>84</v>
      </c>
      <c r="U92" s="7" t="str">
        <f>VLOOKUP(T92,TransitModes!$A$2:$B$68,2,0)</f>
        <v>AC Transit Transbay</v>
      </c>
      <c r="V92" t="s">
        <v>2107</v>
      </c>
      <c r="W92" t="str">
        <f t="shared" si="15"/>
        <v>84_NL</v>
      </c>
    </row>
    <row r="93" spans="1:23">
      <c r="A93" t="s">
        <v>503</v>
      </c>
      <c r="B93" t="b">
        <v>1</v>
      </c>
      <c r="C93">
        <v>84</v>
      </c>
      <c r="D93">
        <v>1684</v>
      </c>
      <c r="E93">
        <v>2629.666667</v>
      </c>
      <c r="F93">
        <v>15</v>
      </c>
      <c r="G93">
        <v>0</v>
      </c>
      <c r="H93">
        <v>15</v>
      </c>
      <c r="I93" t="b">
        <v>1</v>
      </c>
      <c r="J93">
        <v>10</v>
      </c>
      <c r="K93">
        <v>0</v>
      </c>
      <c r="L93">
        <v>10</v>
      </c>
      <c r="M93">
        <f t="shared" si="8"/>
        <v>1</v>
      </c>
      <c r="N93" s="17">
        <f t="shared" si="12"/>
        <v>74.096000000000004</v>
      </c>
      <c r="O93">
        <f t="shared" si="13"/>
        <v>3</v>
      </c>
      <c r="P93" s="7">
        <f t="shared" si="9"/>
        <v>3.225399310425892</v>
      </c>
      <c r="Q93" s="7">
        <f t="shared" si="10"/>
        <v>2.3847796151461438</v>
      </c>
      <c r="R93" s="7">
        <f t="shared" si="14"/>
        <v>44.354310700841928</v>
      </c>
      <c r="S93" s="7">
        <f t="shared" si="11"/>
        <v>47.579710011267821</v>
      </c>
      <c r="T93">
        <v>84</v>
      </c>
      <c r="U93" s="7" t="str">
        <f>VLOOKUP(T93,TransitModes!$A$2:$B$68,2,0)</f>
        <v>AC Transit Transbay</v>
      </c>
      <c r="V93" t="s">
        <v>2034</v>
      </c>
      <c r="W93" t="str">
        <f t="shared" si="15"/>
        <v>84_J</v>
      </c>
    </row>
    <row r="94" spans="1:23">
      <c r="A94" t="s">
        <v>504</v>
      </c>
      <c r="B94" t="b">
        <v>1</v>
      </c>
      <c r="C94">
        <v>84</v>
      </c>
      <c r="D94">
        <v>2082</v>
      </c>
      <c r="E94">
        <v>4466</v>
      </c>
      <c r="F94">
        <v>48</v>
      </c>
      <c r="G94">
        <v>300</v>
      </c>
      <c r="H94">
        <v>40</v>
      </c>
      <c r="I94" t="b">
        <v>1</v>
      </c>
      <c r="J94">
        <v>10</v>
      </c>
      <c r="K94">
        <v>10</v>
      </c>
      <c r="L94">
        <v>10</v>
      </c>
      <c r="M94">
        <f t="shared" si="8"/>
        <v>1</v>
      </c>
      <c r="N94" s="17">
        <f t="shared" si="12"/>
        <v>91.608000000000004</v>
      </c>
      <c r="O94">
        <f t="shared" si="13"/>
        <v>8</v>
      </c>
      <c r="P94" s="7">
        <f t="shared" si="9"/>
        <v>8.6010648278023787</v>
      </c>
      <c r="Q94" s="7">
        <f t="shared" si="10"/>
        <v>6.3594123070563837</v>
      </c>
      <c r="R94" s="7">
        <f t="shared" si="14"/>
        <v>118.27816186891181</v>
      </c>
      <c r="S94" s="7">
        <f t="shared" si="11"/>
        <v>126.87922669671418</v>
      </c>
      <c r="T94">
        <v>84</v>
      </c>
      <c r="U94" s="7" t="str">
        <f>VLOOKUP(T94,TransitModes!$A$2:$B$68,2,0)</f>
        <v>AC Transit Transbay</v>
      </c>
      <c r="V94" t="s">
        <v>2108</v>
      </c>
      <c r="W94" t="str">
        <f t="shared" si="15"/>
        <v>84_M</v>
      </c>
    </row>
    <row r="95" spans="1:23">
      <c r="A95" t="s">
        <v>505</v>
      </c>
      <c r="B95" t="b">
        <v>1</v>
      </c>
      <c r="C95">
        <v>84</v>
      </c>
      <c r="D95">
        <v>2822</v>
      </c>
      <c r="E95">
        <v>3479</v>
      </c>
      <c r="F95">
        <v>0</v>
      </c>
      <c r="G95">
        <v>0</v>
      </c>
      <c r="H95">
        <v>22</v>
      </c>
      <c r="I95" t="b">
        <v>1</v>
      </c>
      <c r="J95">
        <v>0</v>
      </c>
      <c r="K95">
        <v>0</v>
      </c>
      <c r="L95">
        <v>10</v>
      </c>
      <c r="M95">
        <f t="shared" si="8"/>
        <v>1</v>
      </c>
      <c r="N95" s="17">
        <f t="shared" si="12"/>
        <v>124.16799999999999</v>
      </c>
      <c r="O95">
        <f t="shared" si="13"/>
        <v>7</v>
      </c>
      <c r="P95" s="7">
        <f t="shared" si="9"/>
        <v>7.5259317243270818</v>
      </c>
      <c r="Q95" s="7">
        <f t="shared" si="10"/>
        <v>5.5644857686743361</v>
      </c>
      <c r="R95" s="7">
        <f t="shared" si="14"/>
        <v>103.49339163529784</v>
      </c>
      <c r="S95" s="7">
        <f t="shared" si="11"/>
        <v>111.01932335962492</v>
      </c>
      <c r="T95">
        <v>84</v>
      </c>
      <c r="U95" s="7" t="str">
        <f>VLOOKUP(T95,TransitModes!$A$2:$B$68,2,0)</f>
        <v>AC Transit Transbay</v>
      </c>
      <c r="V95" t="s">
        <v>2109</v>
      </c>
      <c r="W95" t="str">
        <f t="shared" si="15"/>
        <v>84_LA</v>
      </c>
    </row>
    <row r="96" spans="1:23">
      <c r="A96" t="s">
        <v>506</v>
      </c>
      <c r="B96" t="b">
        <v>1</v>
      </c>
      <c r="C96">
        <v>84</v>
      </c>
      <c r="D96">
        <v>1720</v>
      </c>
      <c r="E96">
        <v>2223</v>
      </c>
      <c r="F96">
        <v>240</v>
      </c>
      <c r="G96">
        <v>0</v>
      </c>
      <c r="H96">
        <v>40</v>
      </c>
      <c r="I96" t="b">
        <v>1</v>
      </c>
      <c r="J96">
        <v>10</v>
      </c>
      <c r="K96">
        <v>0</v>
      </c>
      <c r="L96">
        <v>10</v>
      </c>
      <c r="M96">
        <f t="shared" si="8"/>
        <v>1</v>
      </c>
      <c r="N96" s="17">
        <f t="shared" si="12"/>
        <v>75.680000000000007</v>
      </c>
      <c r="O96">
        <f t="shared" si="13"/>
        <v>8</v>
      </c>
      <c r="P96" s="7">
        <f t="shared" si="9"/>
        <v>8.6010648278023787</v>
      </c>
      <c r="Q96" s="7">
        <f t="shared" si="10"/>
        <v>6.3594123070563837</v>
      </c>
      <c r="R96" s="7">
        <f t="shared" si="14"/>
        <v>118.27816186891181</v>
      </c>
      <c r="S96" s="7">
        <f t="shared" si="11"/>
        <v>126.87922669671418</v>
      </c>
      <c r="T96">
        <v>84</v>
      </c>
      <c r="U96" s="7" t="str">
        <f>VLOOKUP(T96,TransitModes!$A$2:$B$68,2,0)</f>
        <v>AC Transit Transbay</v>
      </c>
      <c r="V96" t="s">
        <v>2017</v>
      </c>
      <c r="W96" t="str">
        <f t="shared" si="15"/>
        <v>84_B</v>
      </c>
    </row>
    <row r="97" spans="1:23">
      <c r="A97" t="s">
        <v>507</v>
      </c>
      <c r="B97" t="b">
        <v>1</v>
      </c>
      <c r="C97">
        <v>84</v>
      </c>
      <c r="D97">
        <v>3468</v>
      </c>
      <c r="E97">
        <v>5987</v>
      </c>
      <c r="F97">
        <v>40</v>
      </c>
      <c r="G97">
        <v>0</v>
      </c>
      <c r="H97">
        <v>0</v>
      </c>
      <c r="I97" t="b">
        <v>1</v>
      </c>
      <c r="J97">
        <v>10</v>
      </c>
      <c r="K97">
        <v>0</v>
      </c>
      <c r="L97">
        <v>0</v>
      </c>
      <c r="M97">
        <f t="shared" si="8"/>
        <v>1</v>
      </c>
      <c r="N97" s="17">
        <f t="shared" si="12"/>
        <v>152.59200000000001</v>
      </c>
      <c r="O97">
        <f t="shared" si="13"/>
        <v>12</v>
      </c>
      <c r="P97" s="7">
        <f t="shared" si="9"/>
        <v>12.901597241703568</v>
      </c>
      <c r="Q97" s="7">
        <f t="shared" si="10"/>
        <v>9.5391184605845751</v>
      </c>
      <c r="R97" s="7">
        <f t="shared" si="14"/>
        <v>177.41724280336771</v>
      </c>
      <c r="S97" s="7">
        <f t="shared" si="11"/>
        <v>190.31884004507128</v>
      </c>
      <c r="T97">
        <v>84</v>
      </c>
      <c r="U97" s="7" t="str">
        <f>VLOOKUP(T97,TransitModes!$A$2:$B$68,2,0)</f>
        <v>AC Transit Transbay</v>
      </c>
      <c r="V97" t="s">
        <v>2110</v>
      </c>
      <c r="W97" t="str">
        <f t="shared" si="15"/>
        <v>84_NX4</v>
      </c>
    </row>
    <row r="98" spans="1:23">
      <c r="A98" t="s">
        <v>508</v>
      </c>
      <c r="B98" t="b">
        <v>1</v>
      </c>
      <c r="C98">
        <v>84</v>
      </c>
      <c r="D98">
        <v>3396</v>
      </c>
      <c r="E98">
        <v>5876</v>
      </c>
      <c r="F98">
        <v>0</v>
      </c>
      <c r="G98">
        <v>0</v>
      </c>
      <c r="H98">
        <v>30</v>
      </c>
      <c r="I98" t="b">
        <v>1</v>
      </c>
      <c r="J98">
        <v>0</v>
      </c>
      <c r="K98">
        <v>0</v>
      </c>
      <c r="L98">
        <v>10</v>
      </c>
      <c r="M98">
        <f t="shared" si="8"/>
        <v>0</v>
      </c>
      <c r="N98" s="17">
        <f t="shared" si="12"/>
        <v>149.42400000000001</v>
      </c>
      <c r="O98">
        <f t="shared" si="13"/>
        <v>0</v>
      </c>
      <c r="P98" s="7">
        <f t="shared" si="9"/>
        <v>0</v>
      </c>
      <c r="Q98" s="7">
        <f t="shared" si="10"/>
        <v>0</v>
      </c>
      <c r="R98" s="7">
        <f t="shared" si="14"/>
        <v>0</v>
      </c>
      <c r="S98" s="7">
        <f t="shared" si="11"/>
        <v>0</v>
      </c>
      <c r="T98">
        <v>84</v>
      </c>
      <c r="U98" s="7" t="str">
        <f>VLOOKUP(T98,TransitModes!$A$2:$B$68,2,0)</f>
        <v>AC Transit Transbay</v>
      </c>
      <c r="V98" t="s">
        <v>2110</v>
      </c>
      <c r="W98" t="str">
        <f t="shared" si="15"/>
        <v>84_NX4</v>
      </c>
    </row>
    <row r="99" spans="1:23">
      <c r="A99" t="s">
        <v>509</v>
      </c>
      <c r="B99" t="b">
        <v>1</v>
      </c>
      <c r="C99">
        <v>84</v>
      </c>
      <c r="D99">
        <v>2363</v>
      </c>
      <c r="E99">
        <v>4596</v>
      </c>
      <c r="F99">
        <v>15</v>
      </c>
      <c r="G99">
        <v>60</v>
      </c>
      <c r="H99">
        <v>15</v>
      </c>
      <c r="I99" t="b">
        <v>1</v>
      </c>
      <c r="J99">
        <v>10</v>
      </c>
      <c r="K99">
        <v>10</v>
      </c>
      <c r="L99">
        <v>10</v>
      </c>
      <c r="M99">
        <f t="shared" si="8"/>
        <v>1</v>
      </c>
      <c r="N99" s="17">
        <f t="shared" si="12"/>
        <v>103.97200000000001</v>
      </c>
      <c r="O99">
        <f t="shared" si="13"/>
        <v>4</v>
      </c>
      <c r="P99" s="7">
        <f t="shared" si="9"/>
        <v>4.3005324139011893</v>
      </c>
      <c r="Q99" s="7">
        <f t="shared" si="10"/>
        <v>3.1797061535281919</v>
      </c>
      <c r="R99" s="7">
        <f t="shared" si="14"/>
        <v>59.139080934455905</v>
      </c>
      <c r="S99" s="7">
        <f t="shared" si="11"/>
        <v>63.439613348357092</v>
      </c>
      <c r="T99">
        <v>84</v>
      </c>
      <c r="U99" s="7" t="str">
        <f>VLOOKUP(T99,TransitModes!$A$2:$B$68,2,0)</f>
        <v>AC Transit Transbay</v>
      </c>
      <c r="V99" t="s">
        <v>2026</v>
      </c>
      <c r="W99" t="str">
        <f t="shared" si="15"/>
        <v>84_O</v>
      </c>
    </row>
    <row r="100" spans="1:23">
      <c r="A100" t="s">
        <v>510</v>
      </c>
      <c r="B100" t="b">
        <v>1</v>
      </c>
      <c r="C100">
        <v>84</v>
      </c>
      <c r="D100">
        <v>2345</v>
      </c>
      <c r="E100">
        <v>4745</v>
      </c>
      <c r="F100">
        <v>15</v>
      </c>
      <c r="G100">
        <v>60</v>
      </c>
      <c r="H100">
        <v>15</v>
      </c>
      <c r="I100" t="b">
        <v>1</v>
      </c>
      <c r="J100">
        <v>10</v>
      </c>
      <c r="K100">
        <v>10</v>
      </c>
      <c r="L100">
        <v>10</v>
      </c>
      <c r="M100">
        <f t="shared" si="8"/>
        <v>0</v>
      </c>
      <c r="N100" s="17">
        <f t="shared" si="12"/>
        <v>103.18</v>
      </c>
      <c r="O100">
        <f t="shared" si="13"/>
        <v>0</v>
      </c>
      <c r="P100" s="7">
        <f t="shared" si="9"/>
        <v>0</v>
      </c>
      <c r="Q100" s="7">
        <f t="shared" si="10"/>
        <v>0</v>
      </c>
      <c r="R100" s="7">
        <f t="shared" si="14"/>
        <v>0</v>
      </c>
      <c r="S100" s="7">
        <f t="shared" si="11"/>
        <v>0</v>
      </c>
      <c r="T100">
        <v>84</v>
      </c>
      <c r="U100" s="7" t="str">
        <f>VLOOKUP(T100,TransitModes!$A$2:$B$68,2,0)</f>
        <v>AC Transit Transbay</v>
      </c>
      <c r="V100" t="s">
        <v>2026</v>
      </c>
      <c r="W100" t="str">
        <f t="shared" si="15"/>
        <v>84_O</v>
      </c>
    </row>
    <row r="101" spans="1:23">
      <c r="A101" t="s">
        <v>511</v>
      </c>
      <c r="B101" t="b">
        <v>1</v>
      </c>
      <c r="C101">
        <v>84</v>
      </c>
      <c r="D101">
        <v>1829</v>
      </c>
      <c r="E101">
        <v>3168</v>
      </c>
      <c r="F101">
        <v>15</v>
      </c>
      <c r="G101">
        <v>0</v>
      </c>
      <c r="H101">
        <v>15</v>
      </c>
      <c r="I101" t="b">
        <v>1</v>
      </c>
      <c r="J101">
        <v>10</v>
      </c>
      <c r="K101">
        <v>0</v>
      </c>
      <c r="L101">
        <v>10</v>
      </c>
      <c r="M101">
        <f t="shared" si="8"/>
        <v>1</v>
      </c>
      <c r="N101" s="17">
        <f t="shared" si="12"/>
        <v>80.475999999999999</v>
      </c>
      <c r="O101">
        <f t="shared" si="13"/>
        <v>3</v>
      </c>
      <c r="P101" s="7">
        <f t="shared" si="9"/>
        <v>3.225399310425892</v>
      </c>
      <c r="Q101" s="7">
        <f t="shared" si="10"/>
        <v>2.3847796151461438</v>
      </c>
      <c r="R101" s="7">
        <f t="shared" si="14"/>
        <v>44.354310700841928</v>
      </c>
      <c r="S101" s="7">
        <f t="shared" si="11"/>
        <v>47.579710011267821</v>
      </c>
      <c r="T101">
        <v>84</v>
      </c>
      <c r="U101" s="7" t="str">
        <f>VLOOKUP(T101,TransitModes!$A$2:$B$68,2,0)</f>
        <v>AC Transit Transbay</v>
      </c>
      <c r="V101" t="s">
        <v>2034</v>
      </c>
      <c r="W101" t="str">
        <f t="shared" si="15"/>
        <v>84_J</v>
      </c>
    </row>
    <row r="102" spans="1:23">
      <c r="A102" t="s">
        <v>512</v>
      </c>
      <c r="B102" t="b">
        <v>1</v>
      </c>
      <c r="C102">
        <v>84</v>
      </c>
      <c r="D102">
        <v>3359</v>
      </c>
      <c r="E102">
        <v>8445</v>
      </c>
      <c r="F102">
        <v>0</v>
      </c>
      <c r="G102">
        <v>0</v>
      </c>
      <c r="H102">
        <v>0</v>
      </c>
      <c r="I102" t="b">
        <v>1</v>
      </c>
      <c r="J102">
        <v>0</v>
      </c>
      <c r="K102">
        <v>0</v>
      </c>
      <c r="L102">
        <v>0</v>
      </c>
      <c r="M102">
        <f t="shared" si="8"/>
        <v>1</v>
      </c>
      <c r="N102" s="17">
        <f t="shared" si="12"/>
        <v>147.79600000000002</v>
      </c>
      <c r="O102">
        <f t="shared" si="13"/>
        <v>0</v>
      </c>
      <c r="P102" s="7">
        <f t="shared" si="9"/>
        <v>0</v>
      </c>
      <c r="Q102" s="7">
        <f t="shared" si="10"/>
        <v>0</v>
      </c>
      <c r="R102" s="7">
        <f t="shared" si="14"/>
        <v>0</v>
      </c>
      <c r="S102" s="7">
        <f t="shared" si="11"/>
        <v>0</v>
      </c>
      <c r="T102">
        <v>84</v>
      </c>
      <c r="U102" s="7" t="str">
        <f>VLOOKUP(T102,TransitModes!$A$2:$B$68,2,0)</f>
        <v>AC Transit Transbay</v>
      </c>
      <c r="V102" t="s">
        <v>2111</v>
      </c>
      <c r="W102" t="str">
        <f t="shared" si="15"/>
        <v>84_800</v>
      </c>
    </row>
    <row r="103" spans="1:23">
      <c r="A103" t="s">
        <v>513</v>
      </c>
      <c r="B103" t="b">
        <v>1</v>
      </c>
      <c r="C103">
        <v>84</v>
      </c>
      <c r="D103">
        <v>2759</v>
      </c>
      <c r="E103">
        <v>7100</v>
      </c>
      <c r="F103">
        <v>0</v>
      </c>
      <c r="G103">
        <v>0</v>
      </c>
      <c r="H103">
        <v>0</v>
      </c>
      <c r="I103" t="b">
        <v>1</v>
      </c>
      <c r="J103">
        <v>0</v>
      </c>
      <c r="K103">
        <v>0</v>
      </c>
      <c r="L103">
        <v>0</v>
      </c>
      <c r="M103">
        <f t="shared" si="8"/>
        <v>0</v>
      </c>
      <c r="N103" s="17">
        <f t="shared" si="12"/>
        <v>121.396</v>
      </c>
      <c r="O103">
        <f t="shared" si="13"/>
        <v>0</v>
      </c>
      <c r="P103" s="7">
        <f t="shared" si="9"/>
        <v>0</v>
      </c>
      <c r="Q103" s="7">
        <f t="shared" si="10"/>
        <v>0</v>
      </c>
      <c r="R103" s="7">
        <f t="shared" si="14"/>
        <v>0</v>
      </c>
      <c r="S103" s="7">
        <f t="shared" si="11"/>
        <v>0</v>
      </c>
      <c r="T103">
        <v>84</v>
      </c>
      <c r="U103" s="7" t="str">
        <f>VLOOKUP(T103,TransitModes!$A$2:$B$68,2,0)</f>
        <v>AC Transit Transbay</v>
      </c>
      <c r="V103" t="s">
        <v>2111</v>
      </c>
      <c r="W103" t="str">
        <f t="shared" si="15"/>
        <v>84_800</v>
      </c>
    </row>
    <row r="104" spans="1:23">
      <c r="A104" t="s">
        <v>514</v>
      </c>
      <c r="B104" t="b">
        <v>1</v>
      </c>
      <c r="C104">
        <v>84</v>
      </c>
      <c r="D104">
        <v>3397</v>
      </c>
      <c r="E104">
        <v>7475</v>
      </c>
      <c r="F104">
        <v>0</v>
      </c>
      <c r="G104">
        <v>0</v>
      </c>
      <c r="H104">
        <v>0</v>
      </c>
      <c r="I104" t="b">
        <v>1</v>
      </c>
      <c r="J104">
        <v>0</v>
      </c>
      <c r="K104">
        <v>0</v>
      </c>
      <c r="L104">
        <v>0</v>
      </c>
      <c r="M104">
        <f t="shared" si="8"/>
        <v>1</v>
      </c>
      <c r="N104" s="17">
        <f t="shared" si="12"/>
        <v>149.46800000000002</v>
      </c>
      <c r="O104">
        <f t="shared" si="13"/>
        <v>0</v>
      </c>
      <c r="P104" s="7">
        <f t="shared" si="9"/>
        <v>0</v>
      </c>
      <c r="Q104" s="7">
        <f t="shared" si="10"/>
        <v>0</v>
      </c>
      <c r="R104" s="7">
        <f t="shared" si="14"/>
        <v>0</v>
      </c>
      <c r="S104" s="7">
        <f t="shared" si="11"/>
        <v>0</v>
      </c>
      <c r="T104">
        <v>84</v>
      </c>
      <c r="U104" s="7" t="str">
        <f>VLOOKUP(T104,TransitModes!$A$2:$B$68,2,0)</f>
        <v>AC Transit Transbay</v>
      </c>
      <c r="V104" t="s">
        <v>514</v>
      </c>
      <c r="W104" t="str">
        <f t="shared" si="15"/>
        <v>84_NXC</v>
      </c>
    </row>
    <row r="105" spans="1:23">
      <c r="A105" t="s">
        <v>515</v>
      </c>
      <c r="B105" t="b">
        <v>1</v>
      </c>
      <c r="C105">
        <v>84</v>
      </c>
      <c r="D105">
        <v>932</v>
      </c>
      <c r="E105">
        <v>1751</v>
      </c>
      <c r="F105">
        <v>10</v>
      </c>
      <c r="G105">
        <v>30</v>
      </c>
      <c r="H105">
        <v>10</v>
      </c>
      <c r="I105" t="b">
        <v>1</v>
      </c>
      <c r="J105">
        <v>10</v>
      </c>
      <c r="K105">
        <v>10</v>
      </c>
      <c r="L105">
        <v>10</v>
      </c>
      <c r="M105">
        <f t="shared" si="8"/>
        <v>1</v>
      </c>
      <c r="N105" s="17">
        <f t="shared" si="12"/>
        <v>41.008000000000003</v>
      </c>
      <c r="O105">
        <f t="shared" si="13"/>
        <v>0</v>
      </c>
      <c r="P105" s="7">
        <f t="shared" si="9"/>
        <v>0</v>
      </c>
      <c r="Q105" s="7">
        <f t="shared" si="10"/>
        <v>0</v>
      </c>
      <c r="R105" s="7">
        <f t="shared" si="14"/>
        <v>0</v>
      </c>
      <c r="S105" s="7">
        <f t="shared" si="11"/>
        <v>0</v>
      </c>
      <c r="T105">
        <v>84</v>
      </c>
      <c r="U105" s="7" t="str">
        <f>VLOOKUP(T105,TransitModes!$A$2:$B$68,2,0)</f>
        <v>AC Transit Transbay</v>
      </c>
      <c r="V105" t="s">
        <v>2021</v>
      </c>
      <c r="W105" t="str">
        <f t="shared" si="15"/>
        <v>84_65</v>
      </c>
    </row>
    <row r="106" spans="1:23">
      <c r="A106" t="s">
        <v>516</v>
      </c>
      <c r="B106" t="b">
        <v>1</v>
      </c>
      <c r="C106">
        <v>84</v>
      </c>
      <c r="D106">
        <v>942</v>
      </c>
      <c r="E106">
        <v>2210</v>
      </c>
      <c r="F106">
        <v>10</v>
      </c>
      <c r="G106">
        <v>30</v>
      </c>
      <c r="H106">
        <v>10</v>
      </c>
      <c r="I106" t="b">
        <v>1</v>
      </c>
      <c r="J106">
        <v>10</v>
      </c>
      <c r="K106">
        <v>10</v>
      </c>
      <c r="L106">
        <v>10</v>
      </c>
      <c r="M106">
        <f t="shared" si="8"/>
        <v>0</v>
      </c>
      <c r="N106" s="17">
        <f t="shared" si="12"/>
        <v>41.448</v>
      </c>
      <c r="O106">
        <f t="shared" si="13"/>
        <v>0</v>
      </c>
      <c r="P106" s="7">
        <f t="shared" si="9"/>
        <v>0</v>
      </c>
      <c r="Q106" s="7">
        <f t="shared" si="10"/>
        <v>0</v>
      </c>
      <c r="R106" s="7">
        <f t="shared" si="14"/>
        <v>0</v>
      </c>
      <c r="S106" s="7">
        <f t="shared" si="11"/>
        <v>0</v>
      </c>
      <c r="T106">
        <v>84</v>
      </c>
      <c r="U106" s="7" t="str">
        <f>VLOOKUP(T106,TransitModes!$A$2:$B$68,2,0)</f>
        <v>AC Transit Transbay</v>
      </c>
      <c r="V106" t="s">
        <v>2021</v>
      </c>
      <c r="W106" t="str">
        <f t="shared" si="15"/>
        <v>84_65</v>
      </c>
    </row>
    <row r="107" spans="1:23">
      <c r="A107" t="s">
        <v>517</v>
      </c>
      <c r="B107" t="b">
        <v>1</v>
      </c>
      <c r="C107">
        <v>86</v>
      </c>
      <c r="D107">
        <v>407</v>
      </c>
      <c r="E107">
        <v>1479</v>
      </c>
      <c r="F107">
        <v>48</v>
      </c>
      <c r="G107">
        <v>0</v>
      </c>
      <c r="H107">
        <v>48</v>
      </c>
      <c r="I107" t="b">
        <v>1</v>
      </c>
      <c r="J107">
        <v>10</v>
      </c>
      <c r="K107">
        <v>0</v>
      </c>
      <c r="L107">
        <v>10</v>
      </c>
      <c r="M107">
        <f t="shared" si="8"/>
        <v>1</v>
      </c>
      <c r="N107" s="17">
        <f t="shared" si="12"/>
        <v>17.908000000000001</v>
      </c>
      <c r="O107">
        <f t="shared" si="13"/>
        <v>2</v>
      </c>
      <c r="P107" s="7">
        <f t="shared" si="9"/>
        <v>2.1502662069505947</v>
      </c>
      <c r="Q107" s="7">
        <f t="shared" si="10"/>
        <v>1.5898530767640959</v>
      </c>
      <c r="R107" s="7">
        <f t="shared" si="14"/>
        <v>29.569540467227952</v>
      </c>
      <c r="S107" s="7">
        <f t="shared" si="11"/>
        <v>31.719806674178546</v>
      </c>
      <c r="T107">
        <v>86</v>
      </c>
      <c r="U107" s="7" t="str">
        <f>VLOOKUP(T107,TransitModes!$A$2:$B$68,2,0)</f>
        <v>County Connection Express</v>
      </c>
      <c r="V107" t="s">
        <v>517</v>
      </c>
      <c r="W107" t="str">
        <f t="shared" si="15"/>
        <v>86_91X</v>
      </c>
    </row>
    <row r="108" spans="1:23">
      <c r="A108" t="s">
        <v>518</v>
      </c>
      <c r="B108" t="b">
        <v>1</v>
      </c>
      <c r="C108">
        <v>86</v>
      </c>
      <c r="D108">
        <v>2767</v>
      </c>
      <c r="E108">
        <v>4944</v>
      </c>
      <c r="F108">
        <v>80</v>
      </c>
      <c r="G108">
        <v>0</v>
      </c>
      <c r="H108">
        <v>0</v>
      </c>
      <c r="I108" t="b">
        <v>1</v>
      </c>
      <c r="J108">
        <v>10</v>
      </c>
      <c r="K108">
        <v>0</v>
      </c>
      <c r="L108">
        <v>0</v>
      </c>
      <c r="M108">
        <f t="shared" si="8"/>
        <v>1</v>
      </c>
      <c r="N108" s="17">
        <f t="shared" si="12"/>
        <v>121.74800000000002</v>
      </c>
      <c r="O108">
        <f t="shared" si="13"/>
        <v>11</v>
      </c>
      <c r="P108" s="7">
        <f t="shared" si="9"/>
        <v>11.826464138228271</v>
      </c>
      <c r="Q108" s="7">
        <f t="shared" si="10"/>
        <v>8.7441919222025284</v>
      </c>
      <c r="R108" s="7">
        <f t="shared" si="14"/>
        <v>162.63247256975376</v>
      </c>
      <c r="S108" s="7">
        <f t="shared" si="11"/>
        <v>174.45893670798202</v>
      </c>
      <c r="T108">
        <v>86</v>
      </c>
      <c r="U108" s="7" t="str">
        <f>VLOOKUP(T108,TransitModes!$A$2:$B$68,2,0)</f>
        <v>County Connection Express</v>
      </c>
      <c r="V108" t="s">
        <v>2003</v>
      </c>
      <c r="W108" t="str">
        <f t="shared" si="15"/>
        <v>86_92X</v>
      </c>
    </row>
    <row r="109" spans="1:23">
      <c r="A109" t="s">
        <v>519</v>
      </c>
      <c r="B109" t="b">
        <v>1</v>
      </c>
      <c r="C109">
        <v>86</v>
      </c>
      <c r="D109">
        <v>2089</v>
      </c>
      <c r="E109">
        <v>5330</v>
      </c>
      <c r="F109">
        <v>80</v>
      </c>
      <c r="G109">
        <v>0</v>
      </c>
      <c r="H109">
        <v>0</v>
      </c>
      <c r="I109" t="b">
        <v>1</v>
      </c>
      <c r="J109">
        <v>10</v>
      </c>
      <c r="K109">
        <v>0</v>
      </c>
      <c r="L109">
        <v>0</v>
      </c>
      <c r="M109">
        <f t="shared" si="8"/>
        <v>1</v>
      </c>
      <c r="N109" s="17">
        <f t="shared" si="12"/>
        <v>91.916000000000011</v>
      </c>
      <c r="O109">
        <f t="shared" si="13"/>
        <v>9</v>
      </c>
      <c r="P109" s="7">
        <f t="shared" si="9"/>
        <v>9.6761979312776756</v>
      </c>
      <c r="Q109" s="7">
        <f t="shared" si="10"/>
        <v>7.1543388454384322</v>
      </c>
      <c r="R109" s="7">
        <f t="shared" si="14"/>
        <v>133.06293210252579</v>
      </c>
      <c r="S109" s="7">
        <f t="shared" si="11"/>
        <v>142.73913003380346</v>
      </c>
      <c r="T109">
        <v>86</v>
      </c>
      <c r="U109" s="7" t="str">
        <f>VLOOKUP(T109,TransitModes!$A$2:$B$68,2,0)</f>
        <v>County Connection Express</v>
      </c>
      <c r="V109" t="s">
        <v>2022</v>
      </c>
      <c r="W109" t="str">
        <f t="shared" si="15"/>
        <v>86_93X</v>
      </c>
    </row>
    <row r="110" spans="1:23">
      <c r="A110" t="s">
        <v>520</v>
      </c>
      <c r="B110" t="b">
        <v>1</v>
      </c>
      <c r="C110">
        <v>86</v>
      </c>
      <c r="D110">
        <v>1264</v>
      </c>
      <c r="E110">
        <v>1861</v>
      </c>
      <c r="F110">
        <v>60</v>
      </c>
      <c r="G110">
        <v>0</v>
      </c>
      <c r="H110">
        <v>60</v>
      </c>
      <c r="I110" t="b">
        <v>1</v>
      </c>
      <c r="J110">
        <v>10</v>
      </c>
      <c r="K110">
        <v>0</v>
      </c>
      <c r="L110">
        <v>10</v>
      </c>
      <c r="M110">
        <f t="shared" si="8"/>
        <v>1</v>
      </c>
      <c r="N110" s="17">
        <f t="shared" si="12"/>
        <v>55.616000000000007</v>
      </c>
      <c r="O110">
        <f t="shared" si="13"/>
        <v>5</v>
      </c>
      <c r="P110" s="7">
        <f t="shared" si="9"/>
        <v>5.3756655173764862</v>
      </c>
      <c r="Q110" s="7">
        <f t="shared" si="10"/>
        <v>3.9746326919102399</v>
      </c>
      <c r="R110" s="7">
        <f t="shared" si="14"/>
        <v>73.923851168069888</v>
      </c>
      <c r="S110" s="7">
        <f t="shared" si="11"/>
        <v>79.299516685446378</v>
      </c>
      <c r="T110">
        <v>86</v>
      </c>
      <c r="U110" s="7" t="str">
        <f>VLOOKUP(T110,TransitModes!$A$2:$B$68,2,0)</f>
        <v>County Connection Express</v>
      </c>
      <c r="V110" t="s">
        <v>2008</v>
      </c>
      <c r="W110" t="str">
        <f t="shared" si="15"/>
        <v>86_95X</v>
      </c>
    </row>
    <row r="111" spans="1:23">
      <c r="A111" t="s">
        <v>521</v>
      </c>
      <c r="B111" t="b">
        <v>1</v>
      </c>
      <c r="C111">
        <v>86</v>
      </c>
      <c r="D111">
        <v>1200</v>
      </c>
      <c r="E111">
        <v>1791</v>
      </c>
      <c r="F111">
        <v>80</v>
      </c>
      <c r="G111">
        <v>0</v>
      </c>
      <c r="H111">
        <v>48</v>
      </c>
      <c r="I111" t="b">
        <v>1</v>
      </c>
      <c r="J111">
        <v>10</v>
      </c>
      <c r="K111">
        <v>0</v>
      </c>
      <c r="L111">
        <v>10</v>
      </c>
      <c r="M111">
        <f t="shared" si="8"/>
        <v>0</v>
      </c>
      <c r="N111" s="17">
        <f t="shared" si="12"/>
        <v>52.800000000000004</v>
      </c>
      <c r="O111">
        <f t="shared" si="13"/>
        <v>0</v>
      </c>
      <c r="P111" s="7">
        <f t="shared" si="9"/>
        <v>0</v>
      </c>
      <c r="Q111" s="7">
        <f t="shared" si="10"/>
        <v>0</v>
      </c>
      <c r="R111" s="7">
        <f t="shared" si="14"/>
        <v>0</v>
      </c>
      <c r="S111" s="7">
        <f t="shared" si="11"/>
        <v>0</v>
      </c>
      <c r="T111">
        <v>86</v>
      </c>
      <c r="U111" s="7" t="str">
        <f>VLOOKUP(T111,TransitModes!$A$2:$B$68,2,0)</f>
        <v>County Connection Express</v>
      </c>
      <c r="V111" t="s">
        <v>2008</v>
      </c>
      <c r="W111" t="str">
        <f t="shared" si="15"/>
        <v>86_95X</v>
      </c>
    </row>
    <row r="112" spans="1:23">
      <c r="A112" t="s">
        <v>522</v>
      </c>
      <c r="B112" t="b">
        <v>1</v>
      </c>
      <c r="C112">
        <v>86</v>
      </c>
      <c r="D112">
        <v>1545</v>
      </c>
      <c r="E112">
        <v>2530</v>
      </c>
      <c r="F112">
        <v>20</v>
      </c>
      <c r="G112">
        <v>300</v>
      </c>
      <c r="H112">
        <v>20</v>
      </c>
      <c r="I112" t="b">
        <v>1</v>
      </c>
      <c r="J112">
        <v>10</v>
      </c>
      <c r="K112">
        <v>10</v>
      </c>
      <c r="L112">
        <v>10</v>
      </c>
      <c r="M112">
        <f t="shared" si="8"/>
        <v>1</v>
      </c>
      <c r="N112" s="17">
        <f t="shared" si="12"/>
        <v>67.98</v>
      </c>
      <c r="O112">
        <f t="shared" si="13"/>
        <v>4</v>
      </c>
      <c r="P112" s="7">
        <f t="shared" si="9"/>
        <v>4.3005324139011893</v>
      </c>
      <c r="Q112" s="7">
        <f t="shared" si="10"/>
        <v>3.1797061535281919</v>
      </c>
      <c r="R112" s="7">
        <f t="shared" si="14"/>
        <v>59.139080934455905</v>
      </c>
      <c r="S112" s="7">
        <f t="shared" si="11"/>
        <v>63.439613348357092</v>
      </c>
      <c r="T112">
        <v>86</v>
      </c>
      <c r="U112" s="7" t="str">
        <f>VLOOKUP(T112,TransitModes!$A$2:$B$68,2,0)</f>
        <v>County Connection Express</v>
      </c>
      <c r="V112" t="s">
        <v>1992</v>
      </c>
      <c r="W112" t="str">
        <f t="shared" si="15"/>
        <v>86_96X</v>
      </c>
    </row>
    <row r="113" spans="1:23">
      <c r="A113" t="s">
        <v>523</v>
      </c>
      <c r="B113" t="b">
        <v>1</v>
      </c>
      <c r="C113">
        <v>86</v>
      </c>
      <c r="D113">
        <v>1506</v>
      </c>
      <c r="E113">
        <v>2535</v>
      </c>
      <c r="F113">
        <v>20</v>
      </c>
      <c r="G113">
        <v>150</v>
      </c>
      <c r="H113">
        <v>20</v>
      </c>
      <c r="I113" t="b">
        <v>1</v>
      </c>
      <c r="J113">
        <v>10</v>
      </c>
      <c r="K113">
        <v>10</v>
      </c>
      <c r="L113">
        <v>10</v>
      </c>
      <c r="M113">
        <f t="shared" si="8"/>
        <v>0</v>
      </c>
      <c r="N113" s="17">
        <f t="shared" si="12"/>
        <v>66.26400000000001</v>
      </c>
      <c r="O113">
        <f t="shared" si="13"/>
        <v>0</v>
      </c>
      <c r="P113" s="7">
        <f t="shared" si="9"/>
        <v>0</v>
      </c>
      <c r="Q113" s="7">
        <f t="shared" si="10"/>
        <v>0</v>
      </c>
      <c r="R113" s="7">
        <f t="shared" si="14"/>
        <v>0</v>
      </c>
      <c r="S113" s="7">
        <f t="shared" si="11"/>
        <v>0</v>
      </c>
      <c r="T113">
        <v>86</v>
      </c>
      <c r="U113" s="7" t="str">
        <f>VLOOKUP(T113,TransitModes!$A$2:$B$68,2,0)</f>
        <v>County Connection Express</v>
      </c>
      <c r="V113" t="s">
        <v>1992</v>
      </c>
      <c r="W113" t="str">
        <f t="shared" si="15"/>
        <v>86_96X</v>
      </c>
    </row>
    <row r="114" spans="1:23">
      <c r="A114" t="s">
        <v>524</v>
      </c>
      <c r="B114" t="b">
        <v>1</v>
      </c>
      <c r="C114">
        <v>86</v>
      </c>
      <c r="D114">
        <v>927</v>
      </c>
      <c r="E114">
        <v>1970</v>
      </c>
      <c r="F114">
        <v>40</v>
      </c>
      <c r="G114">
        <v>0</v>
      </c>
      <c r="H114">
        <v>60</v>
      </c>
      <c r="I114" t="b">
        <v>1</v>
      </c>
      <c r="J114">
        <v>10</v>
      </c>
      <c r="K114">
        <v>0</v>
      </c>
      <c r="L114">
        <v>10</v>
      </c>
      <c r="M114">
        <f t="shared" si="8"/>
        <v>1</v>
      </c>
      <c r="N114" s="17">
        <f t="shared" si="12"/>
        <v>40.788000000000004</v>
      </c>
      <c r="O114">
        <f t="shared" si="13"/>
        <v>4</v>
      </c>
      <c r="P114" s="7">
        <f t="shared" si="9"/>
        <v>4.3005324139011893</v>
      </c>
      <c r="Q114" s="7">
        <f t="shared" si="10"/>
        <v>3.1797061535281919</v>
      </c>
      <c r="R114" s="7">
        <f t="shared" si="14"/>
        <v>59.139080934455905</v>
      </c>
      <c r="S114" s="7">
        <f t="shared" si="11"/>
        <v>63.439613348357092</v>
      </c>
      <c r="T114">
        <v>86</v>
      </c>
      <c r="U114" s="7" t="str">
        <f>VLOOKUP(T114,TransitModes!$A$2:$B$68,2,0)</f>
        <v>County Connection Express</v>
      </c>
      <c r="V114" t="s">
        <v>1966</v>
      </c>
      <c r="W114" t="str">
        <f t="shared" si="15"/>
        <v>86_97X</v>
      </c>
    </row>
    <row r="115" spans="1:23">
      <c r="A115" t="s">
        <v>525</v>
      </c>
      <c r="B115" t="b">
        <v>1</v>
      </c>
      <c r="C115">
        <v>86</v>
      </c>
      <c r="D115">
        <v>865</v>
      </c>
      <c r="E115">
        <v>1802</v>
      </c>
      <c r="F115">
        <v>40</v>
      </c>
      <c r="G115">
        <v>0</v>
      </c>
      <c r="H115">
        <v>60</v>
      </c>
      <c r="I115" t="b">
        <v>1</v>
      </c>
      <c r="J115">
        <v>10</v>
      </c>
      <c r="K115">
        <v>0</v>
      </c>
      <c r="L115">
        <v>10</v>
      </c>
      <c r="M115">
        <f t="shared" si="8"/>
        <v>0</v>
      </c>
      <c r="N115" s="17">
        <f t="shared" si="12"/>
        <v>38.06</v>
      </c>
      <c r="O115">
        <f t="shared" si="13"/>
        <v>0</v>
      </c>
      <c r="P115" s="7">
        <f t="shared" si="9"/>
        <v>0</v>
      </c>
      <c r="Q115" s="7">
        <f t="shared" si="10"/>
        <v>0</v>
      </c>
      <c r="R115" s="7">
        <f t="shared" si="14"/>
        <v>0</v>
      </c>
      <c r="S115" s="7">
        <f t="shared" si="11"/>
        <v>0</v>
      </c>
      <c r="T115">
        <v>86</v>
      </c>
      <c r="U115" s="7" t="str">
        <f>VLOOKUP(T115,TransitModes!$A$2:$B$68,2,0)</f>
        <v>County Connection Express</v>
      </c>
      <c r="V115" t="s">
        <v>1966</v>
      </c>
      <c r="W115" t="str">
        <f t="shared" si="15"/>
        <v>86_97X</v>
      </c>
    </row>
    <row r="116" spans="1:23">
      <c r="A116" t="s">
        <v>526</v>
      </c>
      <c r="B116" t="b">
        <v>0</v>
      </c>
      <c r="C116">
        <v>86</v>
      </c>
      <c r="D116">
        <v>2518</v>
      </c>
      <c r="E116">
        <v>5617</v>
      </c>
      <c r="F116">
        <v>48</v>
      </c>
      <c r="G116">
        <v>45</v>
      </c>
      <c r="H116">
        <v>48</v>
      </c>
      <c r="I116" t="b">
        <v>1</v>
      </c>
      <c r="J116">
        <v>10</v>
      </c>
      <c r="K116">
        <v>10</v>
      </c>
      <c r="L116">
        <v>10</v>
      </c>
      <c r="M116">
        <f t="shared" si="8"/>
        <v>1</v>
      </c>
      <c r="N116" s="17">
        <f t="shared" si="12"/>
        <v>110.792</v>
      </c>
      <c r="O116">
        <f t="shared" si="13"/>
        <v>9</v>
      </c>
      <c r="P116" s="7">
        <f t="shared" si="9"/>
        <v>9.6761979312776756</v>
      </c>
      <c r="Q116" s="7">
        <f t="shared" si="10"/>
        <v>7.1543388454384322</v>
      </c>
      <c r="R116" s="7">
        <f t="shared" si="14"/>
        <v>133.06293210252579</v>
      </c>
      <c r="S116" s="7">
        <f t="shared" si="11"/>
        <v>142.73913003380346</v>
      </c>
      <c r="T116">
        <v>86</v>
      </c>
      <c r="U116" s="7" t="str">
        <f>VLOOKUP(T116,TransitModes!$A$2:$B$68,2,0)</f>
        <v>County Connection Express</v>
      </c>
      <c r="V116" t="s">
        <v>2069</v>
      </c>
      <c r="W116" t="str">
        <f t="shared" si="15"/>
        <v>86_98X</v>
      </c>
    </row>
    <row r="117" spans="1:23">
      <c r="A117" t="s">
        <v>527</v>
      </c>
      <c r="B117" t="b">
        <v>0</v>
      </c>
      <c r="C117">
        <v>86</v>
      </c>
      <c r="D117">
        <v>2592</v>
      </c>
      <c r="E117">
        <v>5876</v>
      </c>
      <c r="F117">
        <v>48</v>
      </c>
      <c r="G117">
        <v>45</v>
      </c>
      <c r="H117">
        <v>48</v>
      </c>
      <c r="I117" t="b">
        <v>1</v>
      </c>
      <c r="J117">
        <v>10</v>
      </c>
      <c r="K117">
        <v>10</v>
      </c>
      <c r="L117">
        <v>10</v>
      </c>
      <c r="M117">
        <f t="shared" si="8"/>
        <v>0</v>
      </c>
      <c r="N117" s="17">
        <f t="shared" si="12"/>
        <v>114.04800000000002</v>
      </c>
      <c r="O117">
        <f t="shared" si="13"/>
        <v>0</v>
      </c>
      <c r="P117" s="7">
        <f t="shared" si="9"/>
        <v>0</v>
      </c>
      <c r="Q117" s="7">
        <f t="shared" si="10"/>
        <v>0</v>
      </c>
      <c r="R117" s="7">
        <f t="shared" si="14"/>
        <v>0</v>
      </c>
      <c r="S117" s="7">
        <f t="shared" si="11"/>
        <v>0</v>
      </c>
      <c r="T117">
        <v>86</v>
      </c>
      <c r="U117" s="7" t="str">
        <f>VLOOKUP(T117,TransitModes!$A$2:$B$68,2,0)</f>
        <v>County Connection Express</v>
      </c>
      <c r="V117" t="s">
        <v>2069</v>
      </c>
      <c r="W117" t="str">
        <f t="shared" si="15"/>
        <v>86_98X</v>
      </c>
    </row>
    <row r="118" spans="1:23">
      <c r="A118" t="s">
        <v>528</v>
      </c>
      <c r="B118" t="b">
        <v>1</v>
      </c>
      <c r="C118">
        <v>86</v>
      </c>
      <c r="D118">
        <v>2087</v>
      </c>
      <c r="E118">
        <v>5309</v>
      </c>
      <c r="F118">
        <v>0</v>
      </c>
      <c r="G118">
        <v>0</v>
      </c>
      <c r="H118">
        <v>40</v>
      </c>
      <c r="I118" t="b">
        <v>1</v>
      </c>
      <c r="J118">
        <v>0</v>
      </c>
      <c r="K118">
        <v>0</v>
      </c>
      <c r="L118">
        <v>10</v>
      </c>
      <c r="M118">
        <f t="shared" si="8"/>
        <v>1</v>
      </c>
      <c r="N118" s="17">
        <f t="shared" si="12"/>
        <v>91.828000000000017</v>
      </c>
      <c r="O118">
        <f t="shared" si="13"/>
        <v>7</v>
      </c>
      <c r="P118" s="7">
        <f t="shared" si="9"/>
        <v>7.5259317243270818</v>
      </c>
      <c r="Q118" s="7">
        <f t="shared" si="10"/>
        <v>5.5644857686743361</v>
      </c>
      <c r="R118" s="7">
        <f t="shared" si="14"/>
        <v>103.49339163529784</v>
      </c>
      <c r="S118" s="7">
        <f t="shared" si="11"/>
        <v>111.01932335962492</v>
      </c>
      <c r="T118">
        <v>86</v>
      </c>
      <c r="U118" s="7" t="str">
        <f>VLOOKUP(T118,TransitModes!$A$2:$B$68,2,0)</f>
        <v>County Connection Express</v>
      </c>
      <c r="V118" t="s">
        <v>2022</v>
      </c>
      <c r="W118" t="str">
        <f t="shared" si="15"/>
        <v>86_93X</v>
      </c>
    </row>
    <row r="119" spans="1:23">
      <c r="A119" t="s">
        <v>529</v>
      </c>
      <c r="B119" t="b">
        <v>1</v>
      </c>
      <c r="C119">
        <v>86</v>
      </c>
      <c r="D119">
        <v>1226</v>
      </c>
      <c r="E119">
        <v>2257</v>
      </c>
      <c r="F119">
        <v>0</v>
      </c>
      <c r="G119">
        <v>0</v>
      </c>
      <c r="H119">
        <v>80</v>
      </c>
      <c r="I119" t="b">
        <v>1</v>
      </c>
      <c r="J119">
        <v>0</v>
      </c>
      <c r="K119">
        <v>0</v>
      </c>
      <c r="L119">
        <v>10</v>
      </c>
      <c r="M119">
        <f t="shared" si="8"/>
        <v>1</v>
      </c>
      <c r="N119" s="17">
        <f t="shared" si="12"/>
        <v>53.944000000000003</v>
      </c>
      <c r="O119">
        <f t="shared" si="13"/>
        <v>5</v>
      </c>
      <c r="P119" s="7">
        <f t="shared" si="9"/>
        <v>5.3756655173764862</v>
      </c>
      <c r="Q119" s="7">
        <f t="shared" si="10"/>
        <v>3.9746326919102399</v>
      </c>
      <c r="R119" s="7">
        <f t="shared" si="14"/>
        <v>73.923851168069888</v>
      </c>
      <c r="S119" s="7">
        <f t="shared" si="11"/>
        <v>79.299516685446378</v>
      </c>
      <c r="T119">
        <v>86</v>
      </c>
      <c r="U119" s="7" t="str">
        <f>VLOOKUP(T119,TransitModes!$A$2:$B$68,2,0)</f>
        <v>County Connection Express</v>
      </c>
      <c r="V119" t="s">
        <v>2070</v>
      </c>
      <c r="W119" t="str">
        <f t="shared" si="15"/>
        <v>86_92XA</v>
      </c>
    </row>
    <row r="120" spans="1:23">
      <c r="A120" t="s">
        <v>530</v>
      </c>
      <c r="B120" t="b">
        <v>1</v>
      </c>
      <c r="C120">
        <v>86</v>
      </c>
      <c r="D120">
        <v>1177</v>
      </c>
      <c r="E120">
        <v>2103</v>
      </c>
      <c r="F120">
        <v>80</v>
      </c>
      <c r="G120">
        <v>0</v>
      </c>
      <c r="H120">
        <v>0</v>
      </c>
      <c r="I120" t="b">
        <v>1</v>
      </c>
      <c r="J120">
        <v>10</v>
      </c>
      <c r="K120">
        <v>0</v>
      </c>
      <c r="L120">
        <v>0</v>
      </c>
      <c r="M120">
        <f t="shared" si="8"/>
        <v>0</v>
      </c>
      <c r="N120" s="17">
        <f t="shared" si="12"/>
        <v>51.788000000000004</v>
      </c>
      <c r="O120">
        <f t="shared" si="13"/>
        <v>0</v>
      </c>
      <c r="P120" s="7">
        <f t="shared" si="9"/>
        <v>0</v>
      </c>
      <c r="Q120" s="7">
        <f t="shared" si="10"/>
        <v>0</v>
      </c>
      <c r="R120" s="7">
        <f t="shared" si="14"/>
        <v>0</v>
      </c>
      <c r="S120" s="7">
        <f t="shared" si="11"/>
        <v>0</v>
      </c>
      <c r="T120">
        <v>86</v>
      </c>
      <c r="U120" s="7" t="str">
        <f>VLOOKUP(T120,TransitModes!$A$2:$B$68,2,0)</f>
        <v>County Connection Express</v>
      </c>
      <c r="V120" t="s">
        <v>2070</v>
      </c>
      <c r="W120" t="str">
        <f t="shared" si="15"/>
        <v>86_92XA</v>
      </c>
    </row>
    <row r="121" spans="1:23">
      <c r="A121" t="s">
        <v>531</v>
      </c>
      <c r="B121" t="b">
        <v>1</v>
      </c>
      <c r="C121">
        <v>86</v>
      </c>
      <c r="D121">
        <v>2654</v>
      </c>
      <c r="E121">
        <v>4720</v>
      </c>
      <c r="F121">
        <v>0</v>
      </c>
      <c r="G121">
        <v>0</v>
      </c>
      <c r="H121">
        <v>80</v>
      </c>
      <c r="I121" t="b">
        <v>1</v>
      </c>
      <c r="J121">
        <v>0</v>
      </c>
      <c r="K121">
        <v>0</v>
      </c>
      <c r="L121">
        <v>10</v>
      </c>
      <c r="M121">
        <f t="shared" si="8"/>
        <v>1</v>
      </c>
      <c r="N121" s="17">
        <f t="shared" si="12"/>
        <v>116.77600000000001</v>
      </c>
      <c r="O121">
        <f t="shared" si="13"/>
        <v>11</v>
      </c>
      <c r="P121" s="7">
        <f t="shared" si="9"/>
        <v>11.826464138228271</v>
      </c>
      <c r="Q121" s="7">
        <f t="shared" si="10"/>
        <v>8.7441919222025284</v>
      </c>
      <c r="R121" s="7">
        <f t="shared" si="14"/>
        <v>162.63247256975376</v>
      </c>
      <c r="S121" s="7">
        <f t="shared" si="11"/>
        <v>174.45893670798202</v>
      </c>
      <c r="T121">
        <v>86</v>
      </c>
      <c r="U121" s="7" t="str">
        <f>VLOOKUP(T121,TransitModes!$A$2:$B$68,2,0)</f>
        <v>County Connection Express</v>
      </c>
      <c r="V121" t="s">
        <v>2003</v>
      </c>
      <c r="W121" t="str">
        <f t="shared" si="15"/>
        <v>86_92X</v>
      </c>
    </row>
    <row r="122" spans="1:23">
      <c r="A122" t="s">
        <v>532</v>
      </c>
      <c r="B122" t="b">
        <v>1</v>
      </c>
      <c r="C122">
        <v>87</v>
      </c>
      <c r="D122">
        <v>1936</v>
      </c>
      <c r="E122">
        <v>4958</v>
      </c>
      <c r="F122">
        <v>80</v>
      </c>
      <c r="G122">
        <v>50</v>
      </c>
      <c r="H122">
        <v>21</v>
      </c>
      <c r="I122" t="b">
        <v>1</v>
      </c>
      <c r="J122">
        <v>10</v>
      </c>
      <c r="K122">
        <v>10</v>
      </c>
      <c r="L122">
        <v>10</v>
      </c>
      <c r="M122">
        <f t="shared" si="8"/>
        <v>1</v>
      </c>
      <c r="N122" s="17">
        <f t="shared" si="12"/>
        <v>85.183999999999997</v>
      </c>
      <c r="O122">
        <f t="shared" si="13"/>
        <v>8</v>
      </c>
      <c r="P122" s="7">
        <f t="shared" si="9"/>
        <v>8.6010648278023787</v>
      </c>
      <c r="Q122" s="7">
        <f t="shared" si="10"/>
        <v>6.3594123070563837</v>
      </c>
      <c r="R122" s="7">
        <f t="shared" si="14"/>
        <v>118.27816186891181</v>
      </c>
      <c r="S122" s="7">
        <f t="shared" si="11"/>
        <v>126.87922669671418</v>
      </c>
      <c r="T122">
        <v>87</v>
      </c>
      <c r="U122" s="7" t="str">
        <f>VLOOKUP(T122,TransitModes!$A$2:$B$68,2,0)</f>
        <v>Golden Gate Transit Express</v>
      </c>
      <c r="V122" t="s">
        <v>1991</v>
      </c>
      <c r="W122" t="str">
        <f t="shared" si="15"/>
        <v>87_GG4</v>
      </c>
    </row>
    <row r="123" spans="1:23">
      <c r="A123" t="s">
        <v>533</v>
      </c>
      <c r="B123" t="b">
        <v>1</v>
      </c>
      <c r="C123">
        <v>87</v>
      </c>
      <c r="D123">
        <v>1989</v>
      </c>
      <c r="E123">
        <v>4984</v>
      </c>
      <c r="F123">
        <v>120</v>
      </c>
      <c r="G123">
        <v>0</v>
      </c>
      <c r="H123">
        <v>0</v>
      </c>
      <c r="I123" t="b">
        <v>1</v>
      </c>
      <c r="J123">
        <v>10</v>
      </c>
      <c r="K123">
        <v>0</v>
      </c>
      <c r="L123">
        <v>0</v>
      </c>
      <c r="M123">
        <f t="shared" si="8"/>
        <v>1</v>
      </c>
      <c r="N123" s="17">
        <f t="shared" si="12"/>
        <v>87.516000000000005</v>
      </c>
      <c r="O123">
        <f t="shared" si="13"/>
        <v>9</v>
      </c>
      <c r="P123" s="7">
        <f t="shared" si="9"/>
        <v>9.6761979312776756</v>
      </c>
      <c r="Q123" s="7">
        <f t="shared" si="10"/>
        <v>7.1543388454384322</v>
      </c>
      <c r="R123" s="7">
        <f t="shared" si="14"/>
        <v>133.06293210252579</v>
      </c>
      <c r="S123" s="7">
        <f t="shared" si="11"/>
        <v>142.73913003380346</v>
      </c>
      <c r="T123">
        <v>87</v>
      </c>
      <c r="U123" s="7" t="str">
        <f>VLOOKUP(T123,TransitModes!$A$2:$B$68,2,0)</f>
        <v>Golden Gate Transit Express</v>
      </c>
      <c r="V123" t="s">
        <v>1980</v>
      </c>
      <c r="W123" t="str">
        <f t="shared" si="15"/>
        <v>87_GG8</v>
      </c>
    </row>
    <row r="124" spans="1:23">
      <c r="A124" t="s">
        <v>534</v>
      </c>
      <c r="B124" t="b">
        <v>1</v>
      </c>
      <c r="C124">
        <v>87</v>
      </c>
      <c r="D124">
        <v>1945</v>
      </c>
      <c r="E124">
        <v>4660</v>
      </c>
      <c r="F124">
        <v>0</v>
      </c>
      <c r="G124">
        <v>0</v>
      </c>
      <c r="H124">
        <v>240</v>
      </c>
      <c r="I124" t="b">
        <v>1</v>
      </c>
      <c r="J124">
        <v>0</v>
      </c>
      <c r="K124">
        <v>0</v>
      </c>
      <c r="L124">
        <v>10</v>
      </c>
      <c r="M124">
        <f t="shared" si="8"/>
        <v>0</v>
      </c>
      <c r="N124" s="17">
        <f t="shared" si="12"/>
        <v>85.58</v>
      </c>
      <c r="O124">
        <f t="shared" si="13"/>
        <v>0</v>
      </c>
      <c r="P124" s="7">
        <f t="shared" si="9"/>
        <v>0</v>
      </c>
      <c r="Q124" s="7">
        <f t="shared" si="10"/>
        <v>0</v>
      </c>
      <c r="R124" s="7">
        <f t="shared" si="14"/>
        <v>0</v>
      </c>
      <c r="S124" s="7">
        <f t="shared" si="11"/>
        <v>0</v>
      </c>
      <c r="T124">
        <v>87</v>
      </c>
      <c r="U124" s="7" t="str">
        <f>VLOOKUP(T124,TransitModes!$A$2:$B$68,2,0)</f>
        <v>Golden Gate Transit Express</v>
      </c>
      <c r="V124" t="s">
        <v>1980</v>
      </c>
      <c r="W124" t="str">
        <f t="shared" si="15"/>
        <v>87_GG8</v>
      </c>
    </row>
    <row r="125" spans="1:23">
      <c r="A125" t="s">
        <v>535</v>
      </c>
      <c r="B125" t="b">
        <v>1</v>
      </c>
      <c r="C125">
        <v>87</v>
      </c>
      <c r="D125">
        <v>2057</v>
      </c>
      <c r="E125">
        <v>4852</v>
      </c>
      <c r="F125">
        <v>21</v>
      </c>
      <c r="G125">
        <v>0</v>
      </c>
      <c r="H125">
        <v>0</v>
      </c>
      <c r="I125" t="b">
        <v>1</v>
      </c>
      <c r="J125">
        <v>10</v>
      </c>
      <c r="K125">
        <v>0</v>
      </c>
      <c r="L125">
        <v>0</v>
      </c>
      <c r="M125">
        <f t="shared" si="8"/>
        <v>1</v>
      </c>
      <c r="N125" s="17">
        <f t="shared" si="12"/>
        <v>90.50800000000001</v>
      </c>
      <c r="O125">
        <f t="shared" si="13"/>
        <v>5</v>
      </c>
      <c r="P125" s="7">
        <f t="shared" si="9"/>
        <v>5.3756655173764862</v>
      </c>
      <c r="Q125" s="7">
        <f t="shared" si="10"/>
        <v>3.9746326919102399</v>
      </c>
      <c r="R125" s="7">
        <f t="shared" si="14"/>
        <v>73.923851168069888</v>
      </c>
      <c r="S125" s="7">
        <f t="shared" si="11"/>
        <v>79.299516685446378</v>
      </c>
      <c r="T125">
        <v>87</v>
      </c>
      <c r="U125" s="7" t="str">
        <f>VLOOKUP(T125,TransitModes!$A$2:$B$68,2,0)</f>
        <v>Golden Gate Transit Express</v>
      </c>
      <c r="V125" t="s">
        <v>1979</v>
      </c>
      <c r="W125" t="str">
        <f t="shared" si="15"/>
        <v>87_GG18</v>
      </c>
    </row>
    <row r="126" spans="1:23">
      <c r="A126" t="s">
        <v>536</v>
      </c>
      <c r="B126" t="b">
        <v>1</v>
      </c>
      <c r="C126">
        <v>87</v>
      </c>
      <c r="D126">
        <v>2067</v>
      </c>
      <c r="E126">
        <v>4674</v>
      </c>
      <c r="F126">
        <v>0</v>
      </c>
      <c r="G126">
        <v>0</v>
      </c>
      <c r="H126">
        <v>24</v>
      </c>
      <c r="I126" t="b">
        <v>1</v>
      </c>
      <c r="J126">
        <v>0</v>
      </c>
      <c r="K126">
        <v>0</v>
      </c>
      <c r="L126">
        <v>10</v>
      </c>
      <c r="M126">
        <f t="shared" si="8"/>
        <v>0</v>
      </c>
      <c r="N126" s="17">
        <f t="shared" si="12"/>
        <v>90.948000000000022</v>
      </c>
      <c r="O126">
        <f t="shared" si="13"/>
        <v>0</v>
      </c>
      <c r="P126" s="7">
        <f t="shared" si="9"/>
        <v>0</v>
      </c>
      <c r="Q126" s="7">
        <f t="shared" si="10"/>
        <v>0</v>
      </c>
      <c r="R126" s="7">
        <f t="shared" si="14"/>
        <v>0</v>
      </c>
      <c r="S126" s="7">
        <f t="shared" si="11"/>
        <v>0</v>
      </c>
      <c r="T126">
        <v>87</v>
      </c>
      <c r="U126" s="7" t="str">
        <f>VLOOKUP(T126,TransitModes!$A$2:$B$68,2,0)</f>
        <v>Golden Gate Transit Express</v>
      </c>
      <c r="V126" t="s">
        <v>1979</v>
      </c>
      <c r="W126" t="str">
        <f t="shared" si="15"/>
        <v>87_GG18</v>
      </c>
    </row>
    <row r="127" spans="1:23">
      <c r="A127" t="s">
        <v>537</v>
      </c>
      <c r="B127" t="b">
        <v>1</v>
      </c>
      <c r="C127">
        <v>87</v>
      </c>
      <c r="D127">
        <v>2781</v>
      </c>
      <c r="E127">
        <v>6027</v>
      </c>
      <c r="F127">
        <v>80</v>
      </c>
      <c r="G127">
        <v>0</v>
      </c>
      <c r="H127">
        <v>0</v>
      </c>
      <c r="I127" t="b">
        <v>1</v>
      </c>
      <c r="J127">
        <v>10</v>
      </c>
      <c r="K127">
        <v>0</v>
      </c>
      <c r="L127">
        <v>0</v>
      </c>
      <c r="M127">
        <f t="shared" si="8"/>
        <v>1</v>
      </c>
      <c r="N127" s="17">
        <f t="shared" si="12"/>
        <v>122.364</v>
      </c>
      <c r="O127">
        <f t="shared" si="13"/>
        <v>11</v>
      </c>
      <c r="P127" s="7">
        <f t="shared" si="9"/>
        <v>11.826464138228271</v>
      </c>
      <c r="Q127" s="7">
        <f t="shared" si="10"/>
        <v>8.7441919222025284</v>
      </c>
      <c r="R127" s="7">
        <f t="shared" si="14"/>
        <v>162.63247256975376</v>
      </c>
      <c r="S127" s="7">
        <f t="shared" si="11"/>
        <v>174.45893670798202</v>
      </c>
      <c r="T127">
        <v>87</v>
      </c>
      <c r="U127" s="7" t="str">
        <f>VLOOKUP(T127,TransitModes!$A$2:$B$68,2,0)</f>
        <v>Golden Gate Transit Express</v>
      </c>
      <c r="V127" t="s">
        <v>1987</v>
      </c>
      <c r="W127" t="str">
        <f t="shared" si="15"/>
        <v>87_GG38</v>
      </c>
    </row>
    <row r="128" spans="1:23">
      <c r="A128" t="s">
        <v>538</v>
      </c>
      <c r="B128" t="b">
        <v>1</v>
      </c>
      <c r="C128">
        <v>87</v>
      </c>
      <c r="D128">
        <v>2799</v>
      </c>
      <c r="E128">
        <v>5879</v>
      </c>
      <c r="F128">
        <v>0</v>
      </c>
      <c r="G128">
        <v>0</v>
      </c>
      <c r="H128">
        <v>80</v>
      </c>
      <c r="I128" t="b">
        <v>1</v>
      </c>
      <c r="J128">
        <v>0</v>
      </c>
      <c r="K128">
        <v>0</v>
      </c>
      <c r="L128">
        <v>10</v>
      </c>
      <c r="M128">
        <f t="shared" si="8"/>
        <v>0</v>
      </c>
      <c r="N128" s="17">
        <f t="shared" si="12"/>
        <v>123.15600000000001</v>
      </c>
      <c r="O128">
        <f t="shared" si="13"/>
        <v>0</v>
      </c>
      <c r="P128" s="7">
        <f t="shared" si="9"/>
        <v>0</v>
      </c>
      <c r="Q128" s="7">
        <f t="shared" si="10"/>
        <v>0</v>
      </c>
      <c r="R128" s="7">
        <f t="shared" si="14"/>
        <v>0</v>
      </c>
      <c r="S128" s="7">
        <f t="shared" si="11"/>
        <v>0</v>
      </c>
      <c r="T128">
        <v>87</v>
      </c>
      <c r="U128" s="7" t="str">
        <f>VLOOKUP(T128,TransitModes!$A$2:$B$68,2,0)</f>
        <v>Golden Gate Transit Express</v>
      </c>
      <c r="V128" t="s">
        <v>1987</v>
      </c>
      <c r="W128" t="str">
        <f t="shared" si="15"/>
        <v>87_GG38</v>
      </c>
    </row>
    <row r="129" spans="1:23">
      <c r="A129" t="s">
        <v>539</v>
      </c>
      <c r="B129" t="b">
        <v>1</v>
      </c>
      <c r="C129">
        <v>87</v>
      </c>
      <c r="D129">
        <v>2898</v>
      </c>
      <c r="E129">
        <v>6003</v>
      </c>
      <c r="F129">
        <v>120</v>
      </c>
      <c r="G129">
        <v>0</v>
      </c>
      <c r="H129">
        <v>0</v>
      </c>
      <c r="I129" t="b">
        <v>1</v>
      </c>
      <c r="J129">
        <v>10</v>
      </c>
      <c r="K129">
        <v>0</v>
      </c>
      <c r="L129">
        <v>0</v>
      </c>
      <c r="M129">
        <f t="shared" si="8"/>
        <v>1</v>
      </c>
      <c r="N129" s="17">
        <f t="shared" si="12"/>
        <v>127.51200000000003</v>
      </c>
      <c r="O129">
        <f t="shared" si="13"/>
        <v>12</v>
      </c>
      <c r="P129" s="7">
        <f t="shared" si="9"/>
        <v>12.901597241703568</v>
      </c>
      <c r="Q129" s="7">
        <f t="shared" si="10"/>
        <v>9.5391184605845751</v>
      </c>
      <c r="R129" s="7">
        <f t="shared" si="14"/>
        <v>177.41724280336771</v>
      </c>
      <c r="S129" s="7">
        <f t="shared" si="11"/>
        <v>190.31884004507128</v>
      </c>
      <c r="T129">
        <v>87</v>
      </c>
      <c r="U129" s="7" t="str">
        <f>VLOOKUP(T129,TransitModes!$A$2:$B$68,2,0)</f>
        <v>Golden Gate Transit Express</v>
      </c>
      <c r="V129" t="s">
        <v>1997</v>
      </c>
      <c r="W129" t="str">
        <f t="shared" si="15"/>
        <v>87_GG44</v>
      </c>
    </row>
    <row r="130" spans="1:23">
      <c r="A130" t="s">
        <v>540</v>
      </c>
      <c r="B130" t="b">
        <v>1</v>
      </c>
      <c r="C130">
        <v>87</v>
      </c>
      <c r="D130">
        <v>2923</v>
      </c>
      <c r="E130">
        <v>5817</v>
      </c>
      <c r="F130">
        <v>0</v>
      </c>
      <c r="G130">
        <v>0</v>
      </c>
      <c r="H130">
        <v>120</v>
      </c>
      <c r="I130" t="b">
        <v>1</v>
      </c>
      <c r="J130">
        <v>0</v>
      </c>
      <c r="K130">
        <v>0</v>
      </c>
      <c r="L130">
        <v>10</v>
      </c>
      <c r="M130">
        <f t="shared" si="8"/>
        <v>0</v>
      </c>
      <c r="N130" s="17">
        <f t="shared" si="12"/>
        <v>128.61200000000002</v>
      </c>
      <c r="O130">
        <f t="shared" si="13"/>
        <v>0</v>
      </c>
      <c r="P130" s="7">
        <f t="shared" si="9"/>
        <v>0</v>
      </c>
      <c r="Q130" s="7">
        <f t="shared" si="10"/>
        <v>0</v>
      </c>
      <c r="R130" s="7">
        <f t="shared" si="14"/>
        <v>0</v>
      </c>
      <c r="S130" s="7">
        <f t="shared" si="11"/>
        <v>0</v>
      </c>
      <c r="T130">
        <v>87</v>
      </c>
      <c r="U130" s="7" t="str">
        <f>VLOOKUP(T130,TransitModes!$A$2:$B$68,2,0)</f>
        <v>Golden Gate Transit Express</v>
      </c>
      <c r="V130" t="s">
        <v>1997</v>
      </c>
      <c r="W130" t="str">
        <f t="shared" si="15"/>
        <v>87_GG44</v>
      </c>
    </row>
    <row r="131" spans="1:23">
      <c r="A131" t="s">
        <v>541</v>
      </c>
      <c r="B131" t="b">
        <v>1</v>
      </c>
      <c r="C131">
        <v>87</v>
      </c>
      <c r="D131">
        <v>3676</v>
      </c>
      <c r="E131">
        <v>6949</v>
      </c>
      <c r="F131">
        <v>34</v>
      </c>
      <c r="G131">
        <v>0</v>
      </c>
      <c r="H131">
        <v>0</v>
      </c>
      <c r="I131" t="b">
        <v>1</v>
      </c>
      <c r="J131">
        <v>10</v>
      </c>
      <c r="K131">
        <v>0</v>
      </c>
      <c r="L131">
        <v>0</v>
      </c>
      <c r="M131">
        <f t="shared" ref="M131:M194" si="16">IF(LEFT(A131,LEN(A131)-2)=LEFT(A130,LEN(A130)-2),0,1)</f>
        <v>1</v>
      </c>
      <c r="N131" s="17">
        <f t="shared" si="12"/>
        <v>161.744</v>
      </c>
      <c r="O131">
        <f t="shared" si="13"/>
        <v>12</v>
      </c>
      <c r="P131" s="7">
        <f t="shared" ref="P131:P194" si="17">O131*$AC$3/1000000</f>
        <v>12.901597241703568</v>
      </c>
      <c r="Q131" s="7">
        <f t="shared" ref="Q131:Q194" si="18">O131*$AE$5*$AG$3*$AC$5/1000000</f>
        <v>9.5391184605845751</v>
      </c>
      <c r="R131" s="7">
        <f t="shared" si="14"/>
        <v>177.41724280336771</v>
      </c>
      <c r="S131" s="7">
        <f t="shared" ref="S131:S194" si="19">P131+R131</f>
        <v>190.31884004507128</v>
      </c>
      <c r="T131">
        <v>87</v>
      </c>
      <c r="U131" s="7" t="str">
        <f>VLOOKUP(T131,TransitModes!$A$2:$B$68,2,0)</f>
        <v>Golden Gate Transit Express</v>
      </c>
      <c r="V131" t="s">
        <v>1982</v>
      </c>
      <c r="W131" t="str">
        <f t="shared" si="15"/>
        <v>87_GG56</v>
      </c>
    </row>
    <row r="132" spans="1:23">
      <c r="A132" t="s">
        <v>542</v>
      </c>
      <c r="B132" t="b">
        <v>1</v>
      </c>
      <c r="C132">
        <v>87</v>
      </c>
      <c r="D132">
        <v>3708</v>
      </c>
      <c r="E132">
        <v>6824</v>
      </c>
      <c r="F132">
        <v>0</v>
      </c>
      <c r="G132">
        <v>0</v>
      </c>
      <c r="H132">
        <v>30</v>
      </c>
      <c r="I132" t="b">
        <v>1</v>
      </c>
      <c r="J132">
        <v>0</v>
      </c>
      <c r="K132">
        <v>0</v>
      </c>
      <c r="L132">
        <v>10</v>
      </c>
      <c r="M132">
        <f t="shared" si="16"/>
        <v>0</v>
      </c>
      <c r="N132" s="17">
        <f t="shared" ref="N132:N195" si="20">(D132*2/100 * $AA$3)/$AA$4 *60</f>
        <v>163.15200000000002</v>
      </c>
      <c r="O132">
        <f t="shared" ref="O132:O195" si="21">IF(M132=0,0,ROUNDUP(((IFERROR((N132/J132),IFERROR((N132/L132),0))-IFERROR((N132/F132),IFERROR((N132/H132),0)))),0))</f>
        <v>0</v>
      </c>
      <c r="P132" s="7">
        <f t="shared" si="17"/>
        <v>0</v>
      </c>
      <c r="Q132" s="7">
        <f t="shared" si="18"/>
        <v>0</v>
      </c>
      <c r="R132" s="7">
        <f t="shared" ref="R132:R195" si="22">Q132*(($AG$5^$AG$4)-1)/($AG$5-1)</f>
        <v>0</v>
      </c>
      <c r="S132" s="7">
        <f t="shared" si="19"/>
        <v>0</v>
      </c>
      <c r="T132">
        <v>87</v>
      </c>
      <c r="U132" s="7" t="str">
        <f>VLOOKUP(T132,TransitModes!$A$2:$B$68,2,0)</f>
        <v>Golden Gate Transit Express</v>
      </c>
      <c r="V132" t="s">
        <v>1982</v>
      </c>
      <c r="W132" t="str">
        <f t="shared" ref="W132:W195" si="23">IFERROR(LEFT(V132,FIND(" ",V132)-1),V132)</f>
        <v>87_GG56</v>
      </c>
    </row>
    <row r="133" spans="1:23">
      <c r="A133" t="s">
        <v>543</v>
      </c>
      <c r="B133" t="b">
        <v>1</v>
      </c>
      <c r="C133">
        <v>87</v>
      </c>
      <c r="D133">
        <v>7286</v>
      </c>
      <c r="E133">
        <v>14024</v>
      </c>
      <c r="F133">
        <v>20</v>
      </c>
      <c r="G133">
        <v>0</v>
      </c>
      <c r="H133">
        <v>30</v>
      </c>
      <c r="I133" t="b">
        <v>1</v>
      </c>
      <c r="J133">
        <v>10</v>
      </c>
      <c r="K133">
        <v>0</v>
      </c>
      <c r="L133">
        <v>10</v>
      </c>
      <c r="M133">
        <f t="shared" si="16"/>
        <v>1</v>
      </c>
      <c r="N133" s="17">
        <f t="shared" si="20"/>
        <v>320.584</v>
      </c>
      <c r="O133">
        <f t="shared" si="21"/>
        <v>17</v>
      </c>
      <c r="P133" s="7">
        <f t="shared" si="17"/>
        <v>18.277262759080056</v>
      </c>
      <c r="Q133" s="7">
        <f t="shared" si="18"/>
        <v>13.513751152494816</v>
      </c>
      <c r="R133" s="7">
        <f t="shared" si="22"/>
        <v>251.3410939714376</v>
      </c>
      <c r="S133" s="7">
        <f t="shared" si="19"/>
        <v>269.61835673051763</v>
      </c>
      <c r="T133">
        <v>87</v>
      </c>
      <c r="U133" s="7" t="str">
        <f>VLOOKUP(T133,TransitModes!$A$2:$B$68,2,0)</f>
        <v>Golden Gate Transit Express</v>
      </c>
      <c r="V133" t="s">
        <v>2071</v>
      </c>
      <c r="W133" t="str">
        <f t="shared" si="23"/>
        <v>87_GG72</v>
      </c>
    </row>
    <row r="134" spans="1:23">
      <c r="A134" t="s">
        <v>544</v>
      </c>
      <c r="B134" t="b">
        <v>1</v>
      </c>
      <c r="C134">
        <v>87</v>
      </c>
      <c r="D134">
        <v>4792</v>
      </c>
      <c r="E134">
        <v>8448</v>
      </c>
      <c r="F134">
        <v>120</v>
      </c>
      <c r="G134">
        <v>0</v>
      </c>
      <c r="H134">
        <v>0</v>
      </c>
      <c r="I134" t="b">
        <v>1</v>
      </c>
      <c r="J134">
        <v>10</v>
      </c>
      <c r="K134">
        <v>0</v>
      </c>
      <c r="L134">
        <v>0</v>
      </c>
      <c r="M134">
        <f t="shared" si="16"/>
        <v>1</v>
      </c>
      <c r="N134" s="17">
        <f t="shared" si="20"/>
        <v>210.84800000000001</v>
      </c>
      <c r="O134">
        <f t="shared" si="21"/>
        <v>20</v>
      </c>
      <c r="P134" s="7">
        <f t="shared" si="17"/>
        <v>21.502662069505945</v>
      </c>
      <c r="Q134" s="7">
        <f t="shared" si="18"/>
        <v>15.89853076764096</v>
      </c>
      <c r="R134" s="7">
        <f t="shared" si="22"/>
        <v>295.69540467227955</v>
      </c>
      <c r="S134" s="7">
        <f t="shared" si="19"/>
        <v>317.19806674178551</v>
      </c>
      <c r="T134">
        <v>87</v>
      </c>
      <c r="U134" s="7" t="str">
        <f>VLOOKUP(T134,TransitModes!$A$2:$B$68,2,0)</f>
        <v>Golden Gate Transit Express</v>
      </c>
      <c r="V134" t="s">
        <v>1975</v>
      </c>
      <c r="W134" t="str">
        <f t="shared" si="23"/>
        <v>87_GG76</v>
      </c>
    </row>
    <row r="135" spans="1:23">
      <c r="A135" t="s">
        <v>545</v>
      </c>
      <c r="B135" t="b">
        <v>1</v>
      </c>
      <c r="C135">
        <v>87</v>
      </c>
      <c r="D135">
        <v>4834</v>
      </c>
      <c r="E135">
        <v>8295</v>
      </c>
      <c r="F135">
        <v>0</v>
      </c>
      <c r="G135">
        <v>0</v>
      </c>
      <c r="H135">
        <v>48</v>
      </c>
      <c r="I135" t="b">
        <v>1</v>
      </c>
      <c r="J135">
        <v>0</v>
      </c>
      <c r="K135">
        <v>0</v>
      </c>
      <c r="L135">
        <v>10</v>
      </c>
      <c r="M135">
        <f t="shared" si="16"/>
        <v>0</v>
      </c>
      <c r="N135" s="17">
        <f t="shared" si="20"/>
        <v>212.69600000000003</v>
      </c>
      <c r="O135">
        <f t="shared" si="21"/>
        <v>0</v>
      </c>
      <c r="P135" s="7">
        <f t="shared" si="17"/>
        <v>0</v>
      </c>
      <c r="Q135" s="7">
        <f t="shared" si="18"/>
        <v>0</v>
      </c>
      <c r="R135" s="7">
        <f t="shared" si="22"/>
        <v>0</v>
      </c>
      <c r="S135" s="7">
        <f t="shared" si="19"/>
        <v>0</v>
      </c>
      <c r="T135">
        <v>87</v>
      </c>
      <c r="U135" s="7" t="str">
        <f>VLOOKUP(T135,TransitModes!$A$2:$B$68,2,0)</f>
        <v>Golden Gate Transit Express</v>
      </c>
      <c r="V135" t="s">
        <v>1975</v>
      </c>
      <c r="W135" t="str">
        <f t="shared" si="23"/>
        <v>87_GG76</v>
      </c>
    </row>
    <row r="136" spans="1:23">
      <c r="A136" t="s">
        <v>546</v>
      </c>
      <c r="B136" t="b">
        <v>1</v>
      </c>
      <c r="C136">
        <v>87</v>
      </c>
      <c r="D136">
        <v>1397</v>
      </c>
      <c r="E136">
        <v>4214</v>
      </c>
      <c r="F136">
        <v>30</v>
      </c>
      <c r="G136">
        <v>0</v>
      </c>
      <c r="H136">
        <v>0</v>
      </c>
      <c r="I136" t="b">
        <v>1</v>
      </c>
      <c r="J136">
        <v>10</v>
      </c>
      <c r="K136">
        <v>0</v>
      </c>
      <c r="L136">
        <v>0</v>
      </c>
      <c r="M136">
        <f t="shared" si="16"/>
        <v>1</v>
      </c>
      <c r="N136" s="17">
        <f t="shared" si="20"/>
        <v>61.468000000000011</v>
      </c>
      <c r="O136">
        <f t="shared" si="21"/>
        <v>5</v>
      </c>
      <c r="P136" s="7">
        <f t="shared" si="17"/>
        <v>5.3756655173764862</v>
      </c>
      <c r="Q136" s="7">
        <f t="shared" si="18"/>
        <v>3.9746326919102399</v>
      </c>
      <c r="R136" s="7">
        <f t="shared" si="22"/>
        <v>73.923851168069888</v>
      </c>
      <c r="S136" s="7">
        <f t="shared" si="19"/>
        <v>79.299516685446378</v>
      </c>
      <c r="T136">
        <v>87</v>
      </c>
      <c r="U136" s="7" t="str">
        <f>VLOOKUP(T136,TransitModes!$A$2:$B$68,2,0)</f>
        <v>Golden Gate Transit Express</v>
      </c>
      <c r="V136" t="s">
        <v>1978</v>
      </c>
      <c r="W136" t="str">
        <f t="shared" si="23"/>
        <v>87_GG2</v>
      </c>
    </row>
    <row r="137" spans="1:23">
      <c r="A137" t="s">
        <v>547</v>
      </c>
      <c r="B137" t="b">
        <v>1</v>
      </c>
      <c r="C137">
        <v>87</v>
      </c>
      <c r="D137">
        <v>1371</v>
      </c>
      <c r="E137">
        <v>3938</v>
      </c>
      <c r="F137">
        <v>0</v>
      </c>
      <c r="G137">
        <v>0</v>
      </c>
      <c r="H137">
        <v>30</v>
      </c>
      <c r="I137" t="b">
        <v>1</v>
      </c>
      <c r="J137">
        <v>0</v>
      </c>
      <c r="K137">
        <v>0</v>
      </c>
      <c r="L137">
        <v>10</v>
      </c>
      <c r="M137">
        <f t="shared" si="16"/>
        <v>0</v>
      </c>
      <c r="N137" s="17">
        <f t="shared" si="20"/>
        <v>60.324000000000005</v>
      </c>
      <c r="O137">
        <f t="shared" si="21"/>
        <v>0</v>
      </c>
      <c r="P137" s="7">
        <f t="shared" si="17"/>
        <v>0</v>
      </c>
      <c r="Q137" s="7">
        <f t="shared" si="18"/>
        <v>0</v>
      </c>
      <c r="R137" s="7">
        <f t="shared" si="22"/>
        <v>0</v>
      </c>
      <c r="S137" s="7">
        <f t="shared" si="19"/>
        <v>0</v>
      </c>
      <c r="T137">
        <v>87</v>
      </c>
      <c r="U137" s="7" t="str">
        <f>VLOOKUP(T137,TransitModes!$A$2:$B$68,2,0)</f>
        <v>Golden Gate Transit Express</v>
      </c>
      <c r="V137" t="s">
        <v>1978</v>
      </c>
      <c r="W137" t="str">
        <f t="shared" si="23"/>
        <v>87_GG2</v>
      </c>
    </row>
    <row r="138" spans="1:23">
      <c r="A138" t="s">
        <v>548</v>
      </c>
      <c r="B138" t="b">
        <v>1</v>
      </c>
      <c r="C138">
        <v>87</v>
      </c>
      <c r="D138">
        <v>2347</v>
      </c>
      <c r="E138">
        <v>5128</v>
      </c>
      <c r="F138">
        <v>24</v>
      </c>
      <c r="G138">
        <v>0</v>
      </c>
      <c r="H138">
        <v>0</v>
      </c>
      <c r="I138" t="b">
        <v>1</v>
      </c>
      <c r="J138">
        <v>10</v>
      </c>
      <c r="K138">
        <v>0</v>
      </c>
      <c r="L138">
        <v>0</v>
      </c>
      <c r="M138">
        <f t="shared" si="16"/>
        <v>1</v>
      </c>
      <c r="N138" s="17">
        <f t="shared" si="20"/>
        <v>103.268</v>
      </c>
      <c r="O138">
        <f t="shared" si="21"/>
        <v>7</v>
      </c>
      <c r="P138" s="7">
        <f t="shared" si="17"/>
        <v>7.5259317243270818</v>
      </c>
      <c r="Q138" s="7">
        <f t="shared" si="18"/>
        <v>5.5644857686743361</v>
      </c>
      <c r="R138" s="7">
        <f t="shared" si="22"/>
        <v>103.49339163529784</v>
      </c>
      <c r="S138" s="7">
        <f t="shared" si="19"/>
        <v>111.01932335962492</v>
      </c>
      <c r="T138">
        <v>87</v>
      </c>
      <c r="U138" s="7" t="str">
        <f>VLOOKUP(T138,TransitModes!$A$2:$B$68,2,0)</f>
        <v>Golden Gate Transit Express</v>
      </c>
      <c r="V138" t="s">
        <v>1988</v>
      </c>
      <c r="W138" t="str">
        <f t="shared" si="23"/>
        <v>87_GG27</v>
      </c>
    </row>
    <row r="139" spans="1:23">
      <c r="A139" t="s">
        <v>549</v>
      </c>
      <c r="B139" t="b">
        <v>1</v>
      </c>
      <c r="C139">
        <v>87</v>
      </c>
      <c r="D139">
        <v>3256</v>
      </c>
      <c r="E139">
        <v>6050</v>
      </c>
      <c r="F139">
        <v>60</v>
      </c>
      <c r="G139">
        <v>0</v>
      </c>
      <c r="H139">
        <v>0</v>
      </c>
      <c r="I139" t="b">
        <v>1</v>
      </c>
      <c r="J139">
        <v>10</v>
      </c>
      <c r="K139">
        <v>0</v>
      </c>
      <c r="L139">
        <v>0</v>
      </c>
      <c r="M139">
        <f t="shared" si="16"/>
        <v>1</v>
      </c>
      <c r="N139" s="17">
        <f t="shared" si="20"/>
        <v>143.26400000000001</v>
      </c>
      <c r="O139">
        <f t="shared" si="21"/>
        <v>12</v>
      </c>
      <c r="P139" s="7">
        <f t="shared" si="17"/>
        <v>12.901597241703568</v>
      </c>
      <c r="Q139" s="7">
        <f t="shared" si="18"/>
        <v>9.5391184605845751</v>
      </c>
      <c r="R139" s="7">
        <f t="shared" si="22"/>
        <v>177.41724280336771</v>
      </c>
      <c r="S139" s="7">
        <f t="shared" si="19"/>
        <v>190.31884004507128</v>
      </c>
      <c r="T139">
        <v>87</v>
      </c>
      <c r="U139" s="7" t="str">
        <f>VLOOKUP(T139,TransitModes!$A$2:$B$68,2,0)</f>
        <v>Golden Gate Transit Express</v>
      </c>
      <c r="V139" t="s">
        <v>1972</v>
      </c>
      <c r="W139" t="str">
        <f t="shared" si="23"/>
        <v>87_GG58</v>
      </c>
    </row>
    <row r="140" spans="1:23">
      <c r="A140" t="s">
        <v>550</v>
      </c>
      <c r="B140" t="b">
        <v>1</v>
      </c>
      <c r="C140">
        <v>87</v>
      </c>
      <c r="D140">
        <v>3235</v>
      </c>
      <c r="E140">
        <v>5783</v>
      </c>
      <c r="F140">
        <v>0</v>
      </c>
      <c r="G140">
        <v>0</v>
      </c>
      <c r="H140">
        <v>60</v>
      </c>
      <c r="I140" t="b">
        <v>1</v>
      </c>
      <c r="J140">
        <v>0</v>
      </c>
      <c r="K140">
        <v>0</v>
      </c>
      <c r="L140">
        <v>10</v>
      </c>
      <c r="M140">
        <f t="shared" si="16"/>
        <v>0</v>
      </c>
      <c r="N140" s="17">
        <f t="shared" si="20"/>
        <v>142.34000000000003</v>
      </c>
      <c r="O140">
        <f t="shared" si="21"/>
        <v>0</v>
      </c>
      <c r="P140" s="7">
        <f t="shared" si="17"/>
        <v>0</v>
      </c>
      <c r="Q140" s="7">
        <f t="shared" si="18"/>
        <v>0</v>
      </c>
      <c r="R140" s="7">
        <f t="shared" si="22"/>
        <v>0</v>
      </c>
      <c r="S140" s="7">
        <f t="shared" si="19"/>
        <v>0</v>
      </c>
      <c r="T140">
        <v>87</v>
      </c>
      <c r="U140" s="7" t="str">
        <f>VLOOKUP(T140,TransitModes!$A$2:$B$68,2,0)</f>
        <v>Golden Gate Transit Express</v>
      </c>
      <c r="V140" t="s">
        <v>1972</v>
      </c>
      <c r="W140" t="str">
        <f t="shared" si="23"/>
        <v>87_GG58</v>
      </c>
    </row>
    <row r="141" spans="1:23">
      <c r="A141" t="s">
        <v>551</v>
      </c>
      <c r="B141" t="b">
        <v>1</v>
      </c>
      <c r="C141">
        <v>87</v>
      </c>
      <c r="D141">
        <v>6542</v>
      </c>
      <c r="E141">
        <v>9208</v>
      </c>
      <c r="F141">
        <v>80</v>
      </c>
      <c r="G141">
        <v>0</v>
      </c>
      <c r="H141">
        <v>0</v>
      </c>
      <c r="I141" t="b">
        <v>1</v>
      </c>
      <c r="J141">
        <v>10</v>
      </c>
      <c r="K141">
        <v>0</v>
      </c>
      <c r="L141">
        <v>0</v>
      </c>
      <c r="M141">
        <f t="shared" si="16"/>
        <v>1</v>
      </c>
      <c r="N141" s="17">
        <f t="shared" si="20"/>
        <v>287.84800000000001</v>
      </c>
      <c r="O141">
        <f t="shared" si="21"/>
        <v>26</v>
      </c>
      <c r="P141" s="7">
        <f t="shared" si="17"/>
        <v>27.95346069035773</v>
      </c>
      <c r="Q141" s="7">
        <f t="shared" si="18"/>
        <v>20.668089997933247</v>
      </c>
      <c r="R141" s="7">
        <f t="shared" si="22"/>
        <v>384.40402607396339</v>
      </c>
      <c r="S141" s="7">
        <f t="shared" si="19"/>
        <v>412.35748676432115</v>
      </c>
      <c r="T141">
        <v>87</v>
      </c>
      <c r="U141" s="7" t="str">
        <f>VLOOKUP(T141,TransitModes!$A$2:$B$68,2,0)</f>
        <v>Golden Gate Transit Express</v>
      </c>
      <c r="V141" t="s">
        <v>1967</v>
      </c>
      <c r="W141" t="str">
        <f t="shared" si="23"/>
        <v>87_GG72X</v>
      </c>
    </row>
    <row r="142" spans="1:23">
      <c r="A142" t="s">
        <v>552</v>
      </c>
      <c r="B142" t="b">
        <v>1</v>
      </c>
      <c r="C142">
        <v>87</v>
      </c>
      <c r="D142">
        <v>3394</v>
      </c>
      <c r="E142">
        <v>6355</v>
      </c>
      <c r="F142">
        <v>60</v>
      </c>
      <c r="G142">
        <v>60</v>
      </c>
      <c r="H142">
        <v>60</v>
      </c>
      <c r="I142" t="b">
        <v>1</v>
      </c>
      <c r="J142">
        <v>10</v>
      </c>
      <c r="K142">
        <v>10</v>
      </c>
      <c r="L142">
        <v>10</v>
      </c>
      <c r="M142">
        <f t="shared" si="16"/>
        <v>1</v>
      </c>
      <c r="N142" s="17">
        <f t="shared" si="20"/>
        <v>149.33600000000001</v>
      </c>
      <c r="O142">
        <f t="shared" si="21"/>
        <v>13</v>
      </c>
      <c r="P142" s="7">
        <f t="shared" si="17"/>
        <v>13.976730345178865</v>
      </c>
      <c r="Q142" s="7">
        <f t="shared" si="18"/>
        <v>10.334044998966624</v>
      </c>
      <c r="R142" s="7">
        <f t="shared" si="22"/>
        <v>192.2020130369817</v>
      </c>
      <c r="S142" s="7">
        <f t="shared" si="19"/>
        <v>206.17874338216058</v>
      </c>
      <c r="T142">
        <v>87</v>
      </c>
      <c r="U142" s="7" t="str">
        <f>VLOOKUP(T142,TransitModes!$A$2:$B$68,2,0)</f>
        <v>Golden Gate Transit Express</v>
      </c>
      <c r="V142" t="s">
        <v>2002</v>
      </c>
      <c r="W142" t="str">
        <f t="shared" si="23"/>
        <v>87_GG70</v>
      </c>
    </row>
    <row r="143" spans="1:23">
      <c r="A143" t="s">
        <v>553</v>
      </c>
      <c r="B143" t="b">
        <v>1</v>
      </c>
      <c r="C143">
        <v>87</v>
      </c>
      <c r="D143">
        <v>3690</v>
      </c>
      <c r="E143">
        <v>7409</v>
      </c>
      <c r="F143">
        <v>0</v>
      </c>
      <c r="G143">
        <v>0</v>
      </c>
      <c r="H143">
        <v>24</v>
      </c>
      <c r="I143" t="b">
        <v>1</v>
      </c>
      <c r="J143">
        <v>0</v>
      </c>
      <c r="K143">
        <v>0</v>
      </c>
      <c r="L143">
        <v>10</v>
      </c>
      <c r="M143">
        <f t="shared" si="16"/>
        <v>1</v>
      </c>
      <c r="N143" s="17">
        <f t="shared" si="20"/>
        <v>162.36000000000001</v>
      </c>
      <c r="O143">
        <f t="shared" si="21"/>
        <v>10</v>
      </c>
      <c r="P143" s="7">
        <f t="shared" si="17"/>
        <v>10.751331034752972</v>
      </c>
      <c r="Q143" s="7">
        <f t="shared" si="18"/>
        <v>7.9492653838204799</v>
      </c>
      <c r="R143" s="7">
        <f t="shared" si="22"/>
        <v>147.84770233613978</v>
      </c>
      <c r="S143" s="7">
        <f t="shared" si="19"/>
        <v>158.59903337089276</v>
      </c>
      <c r="T143">
        <v>87</v>
      </c>
      <c r="U143" s="7" t="str">
        <f>VLOOKUP(T143,TransitModes!$A$2:$B$68,2,0)</f>
        <v>Golden Gate Transit Express</v>
      </c>
      <c r="V143" t="s">
        <v>1999</v>
      </c>
      <c r="W143" t="str">
        <f t="shared" si="23"/>
        <v>87_GG54</v>
      </c>
    </row>
    <row r="144" spans="1:23">
      <c r="A144" t="s">
        <v>554</v>
      </c>
      <c r="B144" t="b">
        <v>1</v>
      </c>
      <c r="C144">
        <v>87</v>
      </c>
      <c r="D144">
        <v>6478</v>
      </c>
      <c r="E144">
        <v>11402</v>
      </c>
      <c r="F144">
        <v>120</v>
      </c>
      <c r="G144">
        <v>0</v>
      </c>
      <c r="H144">
        <v>0</v>
      </c>
      <c r="I144" t="b">
        <v>1</v>
      </c>
      <c r="J144">
        <v>10</v>
      </c>
      <c r="K144">
        <v>0</v>
      </c>
      <c r="L144">
        <v>0</v>
      </c>
      <c r="M144">
        <f t="shared" si="16"/>
        <v>1</v>
      </c>
      <c r="N144" s="17">
        <f t="shared" si="20"/>
        <v>285.03200000000004</v>
      </c>
      <c r="O144">
        <f t="shared" si="21"/>
        <v>27</v>
      </c>
      <c r="P144" s="7">
        <f t="shared" si="17"/>
        <v>29.028593793833029</v>
      </c>
      <c r="Q144" s="7">
        <f t="shared" si="18"/>
        <v>21.463016536315298</v>
      </c>
      <c r="R144" s="7">
        <f t="shared" si="22"/>
        <v>399.18879630757743</v>
      </c>
      <c r="S144" s="7">
        <f t="shared" si="19"/>
        <v>428.21739010141044</v>
      </c>
      <c r="T144">
        <v>87</v>
      </c>
      <c r="U144" s="7" t="str">
        <f>VLOOKUP(T144,TransitModes!$A$2:$B$68,2,0)</f>
        <v>Golden Gate Transit Express</v>
      </c>
      <c r="V144" t="s">
        <v>1990</v>
      </c>
      <c r="W144" t="str">
        <f t="shared" si="23"/>
        <v>87_GG74</v>
      </c>
    </row>
    <row r="145" spans="1:23">
      <c r="A145" t="s">
        <v>555</v>
      </c>
      <c r="B145" t="b">
        <v>1</v>
      </c>
      <c r="C145">
        <v>87</v>
      </c>
      <c r="D145">
        <v>6472</v>
      </c>
      <c r="E145">
        <v>11038</v>
      </c>
      <c r="F145">
        <v>0</v>
      </c>
      <c r="G145">
        <v>0</v>
      </c>
      <c r="H145">
        <v>48</v>
      </c>
      <c r="I145" t="b">
        <v>1</v>
      </c>
      <c r="J145">
        <v>0</v>
      </c>
      <c r="K145">
        <v>0</v>
      </c>
      <c r="L145">
        <v>10</v>
      </c>
      <c r="M145">
        <f t="shared" si="16"/>
        <v>0</v>
      </c>
      <c r="N145" s="17">
        <f t="shared" si="20"/>
        <v>284.76800000000003</v>
      </c>
      <c r="O145">
        <f t="shared" si="21"/>
        <v>0</v>
      </c>
      <c r="P145" s="7">
        <f t="shared" si="17"/>
        <v>0</v>
      </c>
      <c r="Q145" s="7">
        <f t="shared" si="18"/>
        <v>0</v>
      </c>
      <c r="R145" s="7">
        <f t="shared" si="22"/>
        <v>0</v>
      </c>
      <c r="S145" s="7">
        <f t="shared" si="19"/>
        <v>0</v>
      </c>
      <c r="T145">
        <v>87</v>
      </c>
      <c r="U145" s="7" t="str">
        <f>VLOOKUP(T145,TransitModes!$A$2:$B$68,2,0)</f>
        <v>Golden Gate Transit Express</v>
      </c>
      <c r="V145" t="s">
        <v>1990</v>
      </c>
      <c r="W145" t="str">
        <f t="shared" si="23"/>
        <v>87_GG74</v>
      </c>
    </row>
    <row r="146" spans="1:23">
      <c r="A146" t="s">
        <v>556</v>
      </c>
      <c r="B146" t="b">
        <v>1</v>
      </c>
      <c r="C146">
        <v>87</v>
      </c>
      <c r="D146">
        <v>3291</v>
      </c>
      <c r="E146">
        <v>6091</v>
      </c>
      <c r="F146">
        <v>60</v>
      </c>
      <c r="G146">
        <v>60</v>
      </c>
      <c r="H146">
        <v>60</v>
      </c>
      <c r="I146" t="b">
        <v>1</v>
      </c>
      <c r="J146">
        <v>10</v>
      </c>
      <c r="K146">
        <v>10</v>
      </c>
      <c r="L146">
        <v>10</v>
      </c>
      <c r="M146">
        <f t="shared" si="16"/>
        <v>1</v>
      </c>
      <c r="N146" s="17">
        <f t="shared" si="20"/>
        <v>144.804</v>
      </c>
      <c r="O146">
        <f t="shared" si="21"/>
        <v>13</v>
      </c>
      <c r="P146" s="7">
        <f t="shared" si="17"/>
        <v>13.976730345178865</v>
      </c>
      <c r="Q146" s="7">
        <f t="shared" si="18"/>
        <v>10.334044998966624</v>
      </c>
      <c r="R146" s="7">
        <f t="shared" si="22"/>
        <v>192.2020130369817</v>
      </c>
      <c r="S146" s="7">
        <f t="shared" si="19"/>
        <v>206.17874338216058</v>
      </c>
      <c r="T146">
        <v>87</v>
      </c>
      <c r="U146" s="7" t="str">
        <f>VLOOKUP(T146,TransitModes!$A$2:$B$68,2,0)</f>
        <v>Golden Gate Transit Express</v>
      </c>
      <c r="V146" t="s">
        <v>2002</v>
      </c>
      <c r="W146" t="str">
        <f t="shared" si="23"/>
        <v>87_GG70</v>
      </c>
    </row>
    <row r="147" spans="1:23">
      <c r="A147" t="s">
        <v>557</v>
      </c>
      <c r="B147" t="b">
        <v>1</v>
      </c>
      <c r="C147">
        <v>87</v>
      </c>
      <c r="D147">
        <v>6683</v>
      </c>
      <c r="E147">
        <v>11583</v>
      </c>
      <c r="F147">
        <v>34</v>
      </c>
      <c r="G147">
        <v>27</v>
      </c>
      <c r="H147">
        <v>20</v>
      </c>
      <c r="I147" t="b">
        <v>1</v>
      </c>
      <c r="J147">
        <v>10</v>
      </c>
      <c r="K147">
        <v>10</v>
      </c>
      <c r="L147">
        <v>10</v>
      </c>
      <c r="M147">
        <f t="shared" si="16"/>
        <v>1</v>
      </c>
      <c r="N147" s="17">
        <f t="shared" si="20"/>
        <v>294.05200000000002</v>
      </c>
      <c r="O147">
        <f t="shared" si="21"/>
        <v>21</v>
      </c>
      <c r="P147" s="7">
        <f t="shared" si="17"/>
        <v>22.577795172981244</v>
      </c>
      <c r="Q147" s="7">
        <f t="shared" si="18"/>
        <v>16.693457306023006</v>
      </c>
      <c r="R147" s="7">
        <f t="shared" si="22"/>
        <v>310.48017490589348</v>
      </c>
      <c r="S147" s="7">
        <f t="shared" si="19"/>
        <v>333.05797007887475</v>
      </c>
      <c r="T147">
        <v>87</v>
      </c>
      <c r="U147" s="7" t="str">
        <f>VLOOKUP(T147,TransitModes!$A$2:$B$68,2,0)</f>
        <v>Golden Gate Transit Express</v>
      </c>
      <c r="V147" t="s">
        <v>1981</v>
      </c>
      <c r="W147" t="str">
        <f t="shared" si="23"/>
        <v>87_GG101</v>
      </c>
    </row>
    <row r="148" spans="1:23">
      <c r="A148" t="s">
        <v>558</v>
      </c>
      <c r="B148" t="b">
        <v>1</v>
      </c>
      <c r="C148">
        <v>87</v>
      </c>
      <c r="D148">
        <v>6633</v>
      </c>
      <c r="E148">
        <v>11591</v>
      </c>
      <c r="F148">
        <v>26</v>
      </c>
      <c r="G148">
        <v>27</v>
      </c>
      <c r="H148">
        <v>30</v>
      </c>
      <c r="I148" t="b">
        <v>1</v>
      </c>
      <c r="J148">
        <v>10</v>
      </c>
      <c r="K148">
        <v>10</v>
      </c>
      <c r="L148">
        <v>10</v>
      </c>
      <c r="M148">
        <f t="shared" si="16"/>
        <v>0</v>
      </c>
      <c r="N148" s="17">
        <f t="shared" si="20"/>
        <v>291.85200000000003</v>
      </c>
      <c r="O148">
        <f t="shared" si="21"/>
        <v>0</v>
      </c>
      <c r="P148" s="7">
        <f t="shared" si="17"/>
        <v>0</v>
      </c>
      <c r="Q148" s="7">
        <f t="shared" si="18"/>
        <v>0</v>
      </c>
      <c r="R148" s="7">
        <f t="shared" si="22"/>
        <v>0</v>
      </c>
      <c r="S148" s="7">
        <f t="shared" si="19"/>
        <v>0</v>
      </c>
      <c r="T148">
        <v>87</v>
      </c>
      <c r="U148" s="7" t="str">
        <f>VLOOKUP(T148,TransitModes!$A$2:$B$68,2,0)</f>
        <v>Golden Gate Transit Express</v>
      </c>
      <c r="V148" t="s">
        <v>1981</v>
      </c>
      <c r="W148" t="str">
        <f t="shared" si="23"/>
        <v>87_GG101</v>
      </c>
    </row>
    <row r="149" spans="1:23">
      <c r="A149" t="s">
        <v>559</v>
      </c>
      <c r="B149" t="b">
        <v>1</v>
      </c>
      <c r="C149">
        <v>87</v>
      </c>
      <c r="D149">
        <v>1526</v>
      </c>
      <c r="E149">
        <v>4538</v>
      </c>
      <c r="F149">
        <v>48</v>
      </c>
      <c r="G149">
        <v>300</v>
      </c>
      <c r="H149">
        <v>80</v>
      </c>
      <c r="I149" t="b">
        <v>1</v>
      </c>
      <c r="J149">
        <v>10</v>
      </c>
      <c r="K149">
        <v>10</v>
      </c>
      <c r="L149">
        <v>10</v>
      </c>
      <c r="M149">
        <f t="shared" si="16"/>
        <v>1</v>
      </c>
      <c r="N149" s="17">
        <f t="shared" si="20"/>
        <v>67.144000000000005</v>
      </c>
      <c r="O149">
        <f t="shared" si="21"/>
        <v>6</v>
      </c>
      <c r="P149" s="7">
        <f t="shared" si="17"/>
        <v>6.450798620851784</v>
      </c>
      <c r="Q149" s="7">
        <f t="shared" si="18"/>
        <v>4.7695592302922876</v>
      </c>
      <c r="R149" s="7">
        <f t="shared" si="22"/>
        <v>88.708621401683857</v>
      </c>
      <c r="S149" s="7">
        <f t="shared" si="19"/>
        <v>95.159420022535642</v>
      </c>
      <c r="T149">
        <v>87</v>
      </c>
      <c r="U149" s="7" t="str">
        <f>VLOOKUP(T149,TransitModes!$A$2:$B$68,2,0)</f>
        <v>Golden Gate Transit Express</v>
      </c>
      <c r="V149" t="s">
        <v>1993</v>
      </c>
      <c r="W149" t="str">
        <f t="shared" si="23"/>
        <v>87_GG92</v>
      </c>
    </row>
    <row r="150" spans="1:23">
      <c r="A150" t="s">
        <v>560</v>
      </c>
      <c r="B150" t="b">
        <v>1</v>
      </c>
      <c r="C150">
        <v>87</v>
      </c>
      <c r="D150">
        <v>1493</v>
      </c>
      <c r="E150">
        <v>4251</v>
      </c>
      <c r="F150">
        <v>80</v>
      </c>
      <c r="G150">
        <v>300</v>
      </c>
      <c r="H150">
        <v>60</v>
      </c>
      <c r="I150" t="b">
        <v>1</v>
      </c>
      <c r="J150">
        <v>10</v>
      </c>
      <c r="K150">
        <v>10</v>
      </c>
      <c r="L150">
        <v>10</v>
      </c>
      <c r="M150">
        <f t="shared" si="16"/>
        <v>0</v>
      </c>
      <c r="N150" s="17">
        <f t="shared" si="20"/>
        <v>65.692000000000007</v>
      </c>
      <c r="O150">
        <f t="shared" si="21"/>
        <v>0</v>
      </c>
      <c r="P150" s="7">
        <f t="shared" si="17"/>
        <v>0</v>
      </c>
      <c r="Q150" s="7">
        <f t="shared" si="18"/>
        <v>0</v>
      </c>
      <c r="R150" s="7">
        <f t="shared" si="22"/>
        <v>0</v>
      </c>
      <c r="S150" s="7">
        <f t="shared" si="19"/>
        <v>0</v>
      </c>
      <c r="T150">
        <v>87</v>
      </c>
      <c r="U150" s="7" t="str">
        <f>VLOOKUP(T150,TransitModes!$A$2:$B$68,2,0)</f>
        <v>Golden Gate Transit Express</v>
      </c>
      <c r="V150" t="s">
        <v>1993</v>
      </c>
      <c r="W150" t="str">
        <f t="shared" si="23"/>
        <v>87_GG92</v>
      </c>
    </row>
    <row r="151" spans="1:23">
      <c r="A151" t="s">
        <v>561</v>
      </c>
      <c r="B151" t="b">
        <v>1</v>
      </c>
      <c r="C151">
        <v>87</v>
      </c>
      <c r="D151">
        <v>2393</v>
      </c>
      <c r="E151">
        <v>5657</v>
      </c>
      <c r="F151">
        <v>0</v>
      </c>
      <c r="G151">
        <v>0</v>
      </c>
      <c r="H151">
        <v>300</v>
      </c>
      <c r="I151" t="b">
        <v>1</v>
      </c>
      <c r="J151">
        <v>0</v>
      </c>
      <c r="K151">
        <v>0</v>
      </c>
      <c r="L151">
        <v>10</v>
      </c>
      <c r="M151">
        <f t="shared" si="16"/>
        <v>1</v>
      </c>
      <c r="N151" s="17">
        <f t="shared" si="20"/>
        <v>105.292</v>
      </c>
      <c r="O151">
        <f t="shared" si="21"/>
        <v>11</v>
      </c>
      <c r="P151" s="7">
        <f t="shared" si="17"/>
        <v>11.826464138228271</v>
      </c>
      <c r="Q151" s="7">
        <f t="shared" si="18"/>
        <v>8.7441919222025284</v>
      </c>
      <c r="R151" s="7">
        <f t="shared" si="22"/>
        <v>162.63247256975376</v>
      </c>
      <c r="S151" s="7">
        <f t="shared" si="19"/>
        <v>174.45893670798202</v>
      </c>
      <c r="T151">
        <v>87</v>
      </c>
      <c r="U151" s="7" t="str">
        <f>VLOOKUP(T151,TransitModes!$A$2:$B$68,2,0)</f>
        <v>Golden Gate Transit Express</v>
      </c>
      <c r="V151" t="s">
        <v>1994</v>
      </c>
      <c r="W151" t="str">
        <f t="shared" si="23"/>
        <v>87_GG24</v>
      </c>
    </row>
    <row r="152" spans="1:23">
      <c r="A152" t="s">
        <v>562</v>
      </c>
      <c r="B152" t="b">
        <v>1</v>
      </c>
      <c r="C152">
        <v>87</v>
      </c>
      <c r="D152">
        <v>2112</v>
      </c>
      <c r="E152">
        <v>4344</v>
      </c>
      <c r="F152">
        <v>240</v>
      </c>
      <c r="G152">
        <v>60</v>
      </c>
      <c r="H152">
        <v>80</v>
      </c>
      <c r="I152" t="b">
        <v>1</v>
      </c>
      <c r="J152">
        <v>10</v>
      </c>
      <c r="K152">
        <v>10</v>
      </c>
      <c r="L152">
        <v>10</v>
      </c>
      <c r="M152">
        <f t="shared" si="16"/>
        <v>1</v>
      </c>
      <c r="N152" s="17">
        <f t="shared" si="20"/>
        <v>92.928000000000011</v>
      </c>
      <c r="O152">
        <f t="shared" si="21"/>
        <v>9</v>
      </c>
      <c r="P152" s="7">
        <f t="shared" si="17"/>
        <v>9.6761979312776756</v>
      </c>
      <c r="Q152" s="7">
        <f t="shared" si="18"/>
        <v>7.1543388454384322</v>
      </c>
      <c r="R152" s="7">
        <f t="shared" si="22"/>
        <v>133.06293210252579</v>
      </c>
      <c r="S152" s="7">
        <f t="shared" si="19"/>
        <v>142.73913003380346</v>
      </c>
      <c r="T152">
        <v>87</v>
      </c>
      <c r="U152" s="7" t="str">
        <f>VLOOKUP(T152,TransitModes!$A$2:$B$68,2,0)</f>
        <v>Golden Gate Transit Express</v>
      </c>
      <c r="V152" t="s">
        <v>2072</v>
      </c>
      <c r="W152" t="str">
        <f t="shared" si="23"/>
        <v>87_GG27</v>
      </c>
    </row>
    <row r="153" spans="1:23">
      <c r="A153" t="s">
        <v>563</v>
      </c>
      <c r="B153" t="b">
        <v>1</v>
      </c>
      <c r="C153">
        <v>87</v>
      </c>
      <c r="D153">
        <v>2350</v>
      </c>
      <c r="E153">
        <v>4959</v>
      </c>
      <c r="F153">
        <v>0</v>
      </c>
      <c r="G153">
        <v>0</v>
      </c>
      <c r="H153">
        <v>24</v>
      </c>
      <c r="I153" t="b">
        <v>1</v>
      </c>
      <c r="J153">
        <v>0</v>
      </c>
      <c r="K153">
        <v>0</v>
      </c>
      <c r="L153">
        <v>10</v>
      </c>
      <c r="M153">
        <f t="shared" si="16"/>
        <v>1</v>
      </c>
      <c r="N153" s="17">
        <f t="shared" si="20"/>
        <v>103.4</v>
      </c>
      <c r="O153">
        <f t="shared" si="21"/>
        <v>7</v>
      </c>
      <c r="P153" s="7">
        <f t="shared" si="17"/>
        <v>7.5259317243270818</v>
      </c>
      <c r="Q153" s="7">
        <f t="shared" si="18"/>
        <v>5.5644857686743361</v>
      </c>
      <c r="R153" s="7">
        <f t="shared" si="22"/>
        <v>103.49339163529784</v>
      </c>
      <c r="S153" s="7">
        <f t="shared" si="19"/>
        <v>111.01932335962492</v>
      </c>
      <c r="T153">
        <v>87</v>
      </c>
      <c r="U153" s="7" t="str">
        <f>VLOOKUP(T153,TransitModes!$A$2:$B$68,2,0)</f>
        <v>Golden Gate Transit Express</v>
      </c>
      <c r="V153" t="s">
        <v>1988</v>
      </c>
      <c r="W153" t="str">
        <f t="shared" si="23"/>
        <v>87_GG27</v>
      </c>
    </row>
    <row r="154" spans="1:23">
      <c r="A154" t="s">
        <v>564</v>
      </c>
      <c r="B154" t="b">
        <v>1</v>
      </c>
      <c r="C154">
        <v>87</v>
      </c>
      <c r="D154">
        <v>7045</v>
      </c>
      <c r="E154">
        <v>13019</v>
      </c>
      <c r="F154">
        <v>34</v>
      </c>
      <c r="G154">
        <v>0</v>
      </c>
      <c r="H154">
        <v>20</v>
      </c>
      <c r="I154" t="b">
        <v>1</v>
      </c>
      <c r="J154">
        <v>10</v>
      </c>
      <c r="K154">
        <v>0</v>
      </c>
      <c r="L154">
        <v>10</v>
      </c>
      <c r="M154">
        <f t="shared" si="16"/>
        <v>1</v>
      </c>
      <c r="N154" s="17">
        <f t="shared" si="20"/>
        <v>309.98</v>
      </c>
      <c r="O154">
        <f t="shared" si="21"/>
        <v>22</v>
      </c>
      <c r="P154" s="7">
        <f t="shared" si="17"/>
        <v>23.652928276456542</v>
      </c>
      <c r="Q154" s="7">
        <f t="shared" si="18"/>
        <v>17.488383844405057</v>
      </c>
      <c r="R154" s="7">
        <f t="shared" si="22"/>
        <v>325.26494513950752</v>
      </c>
      <c r="S154" s="7">
        <f t="shared" si="19"/>
        <v>348.91787341596404</v>
      </c>
      <c r="T154">
        <v>87</v>
      </c>
      <c r="U154" s="7" t="str">
        <f>VLOOKUP(T154,TransitModes!$A$2:$B$68,2,0)</f>
        <v>Golden Gate Transit Express</v>
      </c>
      <c r="V154" t="s">
        <v>2071</v>
      </c>
      <c r="W154" t="str">
        <f t="shared" si="23"/>
        <v>87_GG72</v>
      </c>
    </row>
    <row r="155" spans="1:23">
      <c r="A155" t="s">
        <v>565</v>
      </c>
      <c r="B155" t="b">
        <v>1</v>
      </c>
      <c r="C155">
        <v>87</v>
      </c>
      <c r="D155">
        <v>6526</v>
      </c>
      <c r="E155">
        <v>9248</v>
      </c>
      <c r="F155">
        <v>0</v>
      </c>
      <c r="G155">
        <v>150</v>
      </c>
      <c r="H155">
        <v>34</v>
      </c>
      <c r="I155" t="b">
        <v>1</v>
      </c>
      <c r="J155">
        <v>0</v>
      </c>
      <c r="K155">
        <v>10</v>
      </c>
      <c r="L155">
        <v>10</v>
      </c>
      <c r="M155">
        <f t="shared" si="16"/>
        <v>1</v>
      </c>
      <c r="N155" s="17">
        <f t="shared" si="20"/>
        <v>287.14400000000006</v>
      </c>
      <c r="O155">
        <f t="shared" si="21"/>
        <v>21</v>
      </c>
      <c r="P155" s="7">
        <f t="shared" si="17"/>
        <v>22.577795172981244</v>
      </c>
      <c r="Q155" s="7">
        <f t="shared" si="18"/>
        <v>16.693457306023006</v>
      </c>
      <c r="R155" s="7">
        <f t="shared" si="22"/>
        <v>310.48017490589348</v>
      </c>
      <c r="S155" s="7">
        <f t="shared" si="19"/>
        <v>333.05797007887475</v>
      </c>
      <c r="T155">
        <v>87</v>
      </c>
      <c r="U155" s="7" t="str">
        <f>VLOOKUP(T155,TransitModes!$A$2:$B$68,2,0)</f>
        <v>Golden Gate Transit Express</v>
      </c>
      <c r="V155" t="s">
        <v>1967</v>
      </c>
      <c r="W155" t="str">
        <f t="shared" si="23"/>
        <v>87_GG72X</v>
      </c>
    </row>
    <row r="156" spans="1:23">
      <c r="A156" t="s">
        <v>566</v>
      </c>
      <c r="B156" t="b">
        <v>1</v>
      </c>
      <c r="C156">
        <v>87</v>
      </c>
      <c r="D156">
        <v>2062</v>
      </c>
      <c r="E156">
        <v>3960</v>
      </c>
      <c r="F156">
        <v>80</v>
      </c>
      <c r="G156">
        <v>60</v>
      </c>
      <c r="H156">
        <v>0</v>
      </c>
      <c r="I156" t="b">
        <v>1</v>
      </c>
      <c r="J156">
        <v>10</v>
      </c>
      <c r="K156">
        <v>10</v>
      </c>
      <c r="L156">
        <v>0</v>
      </c>
      <c r="M156">
        <f t="shared" si="16"/>
        <v>1</v>
      </c>
      <c r="N156" s="17">
        <f t="shared" si="20"/>
        <v>90.728000000000009</v>
      </c>
      <c r="O156">
        <f t="shared" si="21"/>
        <v>8</v>
      </c>
      <c r="P156" s="7">
        <f t="shared" si="17"/>
        <v>8.6010648278023787</v>
      </c>
      <c r="Q156" s="7">
        <f t="shared" si="18"/>
        <v>6.3594123070563837</v>
      </c>
      <c r="R156" s="7">
        <f t="shared" si="22"/>
        <v>118.27816186891181</v>
      </c>
      <c r="S156" s="7">
        <f t="shared" si="19"/>
        <v>126.87922669671418</v>
      </c>
      <c r="T156">
        <v>87</v>
      </c>
      <c r="U156" s="7" t="str">
        <f>VLOOKUP(T156,TransitModes!$A$2:$B$68,2,0)</f>
        <v>Golden Gate Transit Express</v>
      </c>
      <c r="V156" t="s">
        <v>2072</v>
      </c>
      <c r="W156" t="str">
        <f t="shared" si="23"/>
        <v>87_GG27</v>
      </c>
    </row>
    <row r="157" spans="1:23">
      <c r="A157" t="s">
        <v>567</v>
      </c>
      <c r="B157" t="b">
        <v>1</v>
      </c>
      <c r="C157">
        <v>87</v>
      </c>
      <c r="D157">
        <v>6425</v>
      </c>
      <c r="E157">
        <v>10271</v>
      </c>
      <c r="F157">
        <v>120</v>
      </c>
      <c r="G157">
        <v>0</v>
      </c>
      <c r="H157">
        <v>0</v>
      </c>
      <c r="I157" t="b">
        <v>1</v>
      </c>
      <c r="J157">
        <v>10</v>
      </c>
      <c r="K157">
        <v>0</v>
      </c>
      <c r="L157">
        <v>0</v>
      </c>
      <c r="M157">
        <f t="shared" si="16"/>
        <v>1</v>
      </c>
      <c r="N157" s="17">
        <f t="shared" si="20"/>
        <v>282.70000000000005</v>
      </c>
      <c r="O157">
        <f t="shared" si="21"/>
        <v>26</v>
      </c>
      <c r="P157" s="7">
        <f t="shared" si="17"/>
        <v>27.95346069035773</v>
      </c>
      <c r="Q157" s="7">
        <f t="shared" si="18"/>
        <v>20.668089997933247</v>
      </c>
      <c r="R157" s="7">
        <f t="shared" si="22"/>
        <v>384.40402607396339</v>
      </c>
      <c r="S157" s="7">
        <f t="shared" si="19"/>
        <v>412.35748676432115</v>
      </c>
      <c r="T157">
        <v>87</v>
      </c>
      <c r="U157" s="7" t="str">
        <f>VLOOKUP(T157,TransitModes!$A$2:$B$68,2,0)</f>
        <v>Golden Gate Transit Express</v>
      </c>
      <c r="V157" t="s">
        <v>2073</v>
      </c>
      <c r="W157" t="str">
        <f t="shared" si="23"/>
        <v>87_GG101X</v>
      </c>
    </row>
    <row r="158" spans="1:23">
      <c r="A158" t="s">
        <v>568</v>
      </c>
      <c r="B158" t="b">
        <v>1</v>
      </c>
      <c r="C158">
        <v>87</v>
      </c>
      <c r="D158">
        <v>6482</v>
      </c>
      <c r="E158">
        <v>10345</v>
      </c>
      <c r="F158">
        <v>0</v>
      </c>
      <c r="G158">
        <v>0</v>
      </c>
      <c r="H158">
        <v>120</v>
      </c>
      <c r="I158" t="b">
        <v>1</v>
      </c>
      <c r="J158">
        <v>0</v>
      </c>
      <c r="K158">
        <v>0</v>
      </c>
      <c r="L158">
        <v>10</v>
      </c>
      <c r="M158">
        <f t="shared" si="16"/>
        <v>0</v>
      </c>
      <c r="N158" s="17">
        <f t="shared" si="20"/>
        <v>285.20799999999997</v>
      </c>
      <c r="O158">
        <f t="shared" si="21"/>
        <v>0</v>
      </c>
      <c r="P158" s="7">
        <f t="shared" si="17"/>
        <v>0</v>
      </c>
      <c r="Q158" s="7">
        <f t="shared" si="18"/>
        <v>0</v>
      </c>
      <c r="R158" s="7">
        <f t="shared" si="22"/>
        <v>0</v>
      </c>
      <c r="S158" s="7">
        <f t="shared" si="19"/>
        <v>0</v>
      </c>
      <c r="T158">
        <v>87</v>
      </c>
      <c r="U158" s="7" t="str">
        <f>VLOOKUP(T158,TransitModes!$A$2:$B$68,2,0)</f>
        <v>Golden Gate Transit Express</v>
      </c>
      <c r="V158" t="s">
        <v>2073</v>
      </c>
      <c r="W158" t="str">
        <f t="shared" si="23"/>
        <v>87_GG101X</v>
      </c>
    </row>
    <row r="159" spans="1:23">
      <c r="A159" t="s">
        <v>569</v>
      </c>
      <c r="B159" t="b">
        <v>1</v>
      </c>
      <c r="C159">
        <v>87</v>
      </c>
      <c r="D159">
        <v>2056</v>
      </c>
      <c r="E159">
        <v>4093</v>
      </c>
      <c r="F159">
        <v>0</v>
      </c>
      <c r="G159">
        <v>0</v>
      </c>
      <c r="H159">
        <v>0</v>
      </c>
      <c r="I159" t="b">
        <v>1</v>
      </c>
      <c r="J159">
        <v>0</v>
      </c>
      <c r="K159">
        <v>0</v>
      </c>
      <c r="L159">
        <v>0</v>
      </c>
      <c r="M159">
        <f t="shared" si="16"/>
        <v>1</v>
      </c>
      <c r="N159" s="17">
        <f t="shared" si="20"/>
        <v>90.463999999999999</v>
      </c>
      <c r="O159">
        <f t="shared" si="21"/>
        <v>0</v>
      </c>
      <c r="P159" s="7">
        <f t="shared" si="17"/>
        <v>0</v>
      </c>
      <c r="Q159" s="7">
        <f t="shared" si="18"/>
        <v>0</v>
      </c>
      <c r="R159" s="7">
        <f t="shared" si="22"/>
        <v>0</v>
      </c>
      <c r="S159" s="7">
        <f t="shared" si="19"/>
        <v>0</v>
      </c>
      <c r="T159">
        <v>87</v>
      </c>
      <c r="U159" s="7" t="str">
        <f>VLOOKUP(T159,TransitModes!$A$2:$B$68,2,0)</f>
        <v>Golden Gate Transit Express</v>
      </c>
      <c r="V159" t="s">
        <v>2074</v>
      </c>
      <c r="W159" t="str">
        <f t="shared" si="23"/>
        <v>87_GG101</v>
      </c>
    </row>
    <row r="160" spans="1:23">
      <c r="A160" t="s">
        <v>570</v>
      </c>
      <c r="B160" t="b">
        <v>1</v>
      </c>
      <c r="C160">
        <v>87</v>
      </c>
      <c r="D160">
        <v>2041</v>
      </c>
      <c r="E160">
        <v>4068</v>
      </c>
      <c r="F160">
        <v>0</v>
      </c>
      <c r="G160">
        <v>0</v>
      </c>
      <c r="H160">
        <v>240</v>
      </c>
      <c r="I160" t="b">
        <v>1</v>
      </c>
      <c r="J160">
        <v>0</v>
      </c>
      <c r="K160">
        <v>0</v>
      </c>
      <c r="L160">
        <v>10</v>
      </c>
      <c r="M160">
        <f t="shared" si="16"/>
        <v>1</v>
      </c>
      <c r="N160" s="17">
        <f t="shared" si="20"/>
        <v>89.804000000000002</v>
      </c>
      <c r="O160">
        <f t="shared" si="21"/>
        <v>9</v>
      </c>
      <c r="P160" s="7">
        <f t="shared" si="17"/>
        <v>9.6761979312776756</v>
      </c>
      <c r="Q160" s="7">
        <f t="shared" si="18"/>
        <v>7.1543388454384322</v>
      </c>
      <c r="R160" s="7">
        <f t="shared" si="22"/>
        <v>133.06293210252579</v>
      </c>
      <c r="S160" s="7">
        <f t="shared" si="19"/>
        <v>142.73913003380346</v>
      </c>
      <c r="T160">
        <v>87</v>
      </c>
      <c r="U160" s="7" t="str">
        <f>VLOOKUP(T160,TransitModes!$A$2:$B$68,2,0)</f>
        <v>Golden Gate Transit Express</v>
      </c>
      <c r="V160" t="s">
        <v>2074</v>
      </c>
      <c r="W160" t="str">
        <f t="shared" si="23"/>
        <v>87_GG101</v>
      </c>
    </row>
    <row r="161" spans="1:23">
      <c r="A161" t="s">
        <v>571</v>
      </c>
      <c r="B161" t="b">
        <v>1</v>
      </c>
      <c r="C161">
        <v>87</v>
      </c>
      <c r="D161">
        <v>1868</v>
      </c>
      <c r="E161">
        <v>4945</v>
      </c>
      <c r="F161">
        <v>240</v>
      </c>
      <c r="G161">
        <v>60</v>
      </c>
      <c r="H161">
        <v>60</v>
      </c>
      <c r="I161" t="b">
        <v>1</v>
      </c>
      <c r="J161">
        <v>10</v>
      </c>
      <c r="K161">
        <v>10</v>
      </c>
      <c r="L161">
        <v>10</v>
      </c>
      <c r="M161">
        <f t="shared" si="16"/>
        <v>1</v>
      </c>
      <c r="N161" s="17">
        <f t="shared" si="20"/>
        <v>82.192000000000007</v>
      </c>
      <c r="O161">
        <f t="shared" si="21"/>
        <v>8</v>
      </c>
      <c r="P161" s="7">
        <f t="shared" si="17"/>
        <v>8.6010648278023787</v>
      </c>
      <c r="Q161" s="7">
        <f t="shared" si="18"/>
        <v>6.3594123070563837</v>
      </c>
      <c r="R161" s="7">
        <f t="shared" si="22"/>
        <v>118.27816186891181</v>
      </c>
      <c r="S161" s="7">
        <f t="shared" si="19"/>
        <v>126.87922669671418</v>
      </c>
      <c r="T161">
        <v>87</v>
      </c>
      <c r="U161" s="7" t="str">
        <f>VLOOKUP(T161,TransitModes!$A$2:$B$68,2,0)</f>
        <v>Golden Gate Transit Express</v>
      </c>
      <c r="V161" t="s">
        <v>1985</v>
      </c>
      <c r="W161" t="str">
        <f t="shared" si="23"/>
        <v>87_GG4</v>
      </c>
    </row>
    <row r="162" spans="1:23">
      <c r="A162" t="s">
        <v>572</v>
      </c>
      <c r="B162" t="b">
        <v>1</v>
      </c>
      <c r="C162">
        <v>87</v>
      </c>
      <c r="D162">
        <v>1951</v>
      </c>
      <c r="E162">
        <v>5206</v>
      </c>
      <c r="F162">
        <v>30</v>
      </c>
      <c r="G162">
        <v>0</v>
      </c>
      <c r="H162">
        <v>0</v>
      </c>
      <c r="I162" t="b">
        <v>1</v>
      </c>
      <c r="J162">
        <v>10</v>
      </c>
      <c r="K162">
        <v>0</v>
      </c>
      <c r="L162">
        <v>0</v>
      </c>
      <c r="M162">
        <f t="shared" si="16"/>
        <v>1</v>
      </c>
      <c r="N162" s="17">
        <f t="shared" si="20"/>
        <v>85.844000000000008</v>
      </c>
      <c r="O162">
        <f t="shared" si="21"/>
        <v>6</v>
      </c>
      <c r="P162" s="7">
        <f t="shared" si="17"/>
        <v>6.450798620851784</v>
      </c>
      <c r="Q162" s="7">
        <f t="shared" si="18"/>
        <v>4.7695592302922876</v>
      </c>
      <c r="R162" s="7">
        <f t="shared" si="22"/>
        <v>88.708621401683857</v>
      </c>
      <c r="S162" s="7">
        <f t="shared" si="19"/>
        <v>95.159420022535642</v>
      </c>
      <c r="T162">
        <v>87</v>
      </c>
      <c r="U162" s="7" t="str">
        <f>VLOOKUP(T162,TransitModes!$A$2:$B$68,2,0)</f>
        <v>Golden Gate Transit Express</v>
      </c>
      <c r="V162" t="s">
        <v>1991</v>
      </c>
      <c r="W162" t="str">
        <f t="shared" si="23"/>
        <v>87_GG4</v>
      </c>
    </row>
    <row r="163" spans="1:23">
      <c r="A163" t="s">
        <v>573</v>
      </c>
      <c r="B163" t="b">
        <v>1</v>
      </c>
      <c r="C163">
        <v>87</v>
      </c>
      <c r="D163">
        <v>1974</v>
      </c>
      <c r="E163">
        <v>5980</v>
      </c>
      <c r="F163">
        <v>0</v>
      </c>
      <c r="G163">
        <v>0</v>
      </c>
      <c r="H163">
        <v>0</v>
      </c>
      <c r="I163" t="b">
        <v>1</v>
      </c>
      <c r="J163">
        <v>0</v>
      </c>
      <c r="K163">
        <v>0</v>
      </c>
      <c r="L163">
        <v>0</v>
      </c>
      <c r="M163">
        <f t="shared" si="16"/>
        <v>1</v>
      </c>
      <c r="N163" s="17">
        <f t="shared" si="20"/>
        <v>86.855999999999995</v>
      </c>
      <c r="O163">
        <f t="shared" si="21"/>
        <v>0</v>
      </c>
      <c r="P163" s="7">
        <f t="shared" si="17"/>
        <v>0</v>
      </c>
      <c r="Q163" s="7">
        <f t="shared" si="18"/>
        <v>0</v>
      </c>
      <c r="R163" s="7">
        <f t="shared" si="22"/>
        <v>0</v>
      </c>
      <c r="S163" s="7">
        <f t="shared" si="19"/>
        <v>0</v>
      </c>
      <c r="T163">
        <v>87</v>
      </c>
      <c r="U163" s="7" t="str">
        <f>VLOOKUP(T163,TransitModes!$A$2:$B$68,2,0)</f>
        <v>Golden Gate Transit Express</v>
      </c>
      <c r="V163" t="s">
        <v>2075</v>
      </c>
      <c r="W163" t="str">
        <f t="shared" si="23"/>
        <v>87_GG4</v>
      </c>
    </row>
    <row r="164" spans="1:23">
      <c r="A164" t="s">
        <v>574</v>
      </c>
      <c r="B164" t="b">
        <v>1</v>
      </c>
      <c r="C164">
        <v>87</v>
      </c>
      <c r="D164">
        <v>1936</v>
      </c>
      <c r="E164">
        <v>4958</v>
      </c>
      <c r="F164">
        <v>0</v>
      </c>
      <c r="G164">
        <v>0</v>
      </c>
      <c r="H164">
        <v>15</v>
      </c>
      <c r="I164" t="b">
        <v>1</v>
      </c>
      <c r="J164">
        <v>0</v>
      </c>
      <c r="K164">
        <v>0</v>
      </c>
      <c r="L164">
        <v>10</v>
      </c>
      <c r="M164">
        <f t="shared" si="16"/>
        <v>1</v>
      </c>
      <c r="N164" s="17">
        <f t="shared" si="20"/>
        <v>85.183999999999997</v>
      </c>
      <c r="O164">
        <f t="shared" si="21"/>
        <v>3</v>
      </c>
      <c r="P164" s="7">
        <f t="shared" si="17"/>
        <v>3.225399310425892</v>
      </c>
      <c r="Q164" s="7">
        <f t="shared" si="18"/>
        <v>2.3847796151461438</v>
      </c>
      <c r="R164" s="7">
        <f t="shared" si="22"/>
        <v>44.354310700841928</v>
      </c>
      <c r="S164" s="7">
        <f t="shared" si="19"/>
        <v>47.579710011267821</v>
      </c>
      <c r="T164">
        <v>87</v>
      </c>
      <c r="U164" s="7" t="str">
        <f>VLOOKUP(T164,TransitModes!$A$2:$B$68,2,0)</f>
        <v>Golden Gate Transit Express</v>
      </c>
      <c r="V164" t="s">
        <v>1985</v>
      </c>
      <c r="W164" t="str">
        <f t="shared" si="23"/>
        <v>87_GG4</v>
      </c>
    </row>
    <row r="165" spans="1:23">
      <c r="A165" t="s">
        <v>575</v>
      </c>
      <c r="B165" t="b">
        <v>1</v>
      </c>
      <c r="C165">
        <v>87</v>
      </c>
      <c r="D165">
        <v>1853</v>
      </c>
      <c r="E165">
        <v>4697</v>
      </c>
      <c r="F165">
        <v>0</v>
      </c>
      <c r="G165">
        <v>300</v>
      </c>
      <c r="H165">
        <v>0</v>
      </c>
      <c r="I165" t="b">
        <v>1</v>
      </c>
      <c r="J165">
        <v>0</v>
      </c>
      <c r="K165">
        <v>10</v>
      </c>
      <c r="L165">
        <v>0</v>
      </c>
      <c r="M165">
        <f t="shared" si="16"/>
        <v>0</v>
      </c>
      <c r="N165" s="17">
        <f t="shared" si="20"/>
        <v>81.532000000000011</v>
      </c>
      <c r="O165">
        <f t="shared" si="21"/>
        <v>0</v>
      </c>
      <c r="P165" s="7">
        <f t="shared" si="17"/>
        <v>0</v>
      </c>
      <c r="Q165" s="7">
        <f t="shared" si="18"/>
        <v>0</v>
      </c>
      <c r="R165" s="7">
        <f t="shared" si="22"/>
        <v>0</v>
      </c>
      <c r="S165" s="7">
        <f t="shared" si="19"/>
        <v>0</v>
      </c>
      <c r="T165">
        <v>87</v>
      </c>
      <c r="U165" s="7" t="str">
        <f>VLOOKUP(T165,TransitModes!$A$2:$B$68,2,0)</f>
        <v>Golden Gate Transit Express</v>
      </c>
      <c r="V165" t="s">
        <v>2075</v>
      </c>
      <c r="W165" t="str">
        <f t="shared" si="23"/>
        <v>87_GG4</v>
      </c>
    </row>
    <row r="166" spans="1:23">
      <c r="A166" t="s">
        <v>576</v>
      </c>
      <c r="B166" t="b">
        <v>1</v>
      </c>
      <c r="C166">
        <v>87</v>
      </c>
      <c r="D166">
        <v>2442</v>
      </c>
      <c r="E166">
        <v>5880</v>
      </c>
      <c r="F166">
        <v>0</v>
      </c>
      <c r="G166">
        <v>0</v>
      </c>
      <c r="H166">
        <v>0</v>
      </c>
      <c r="I166" t="b">
        <v>1</v>
      </c>
      <c r="J166">
        <v>0</v>
      </c>
      <c r="K166">
        <v>0</v>
      </c>
      <c r="L166">
        <v>0</v>
      </c>
      <c r="M166">
        <f t="shared" si="16"/>
        <v>1</v>
      </c>
      <c r="N166" s="17">
        <f t="shared" si="20"/>
        <v>107.44800000000002</v>
      </c>
      <c r="O166">
        <f t="shared" si="21"/>
        <v>0</v>
      </c>
      <c r="P166" s="7">
        <f t="shared" si="17"/>
        <v>0</v>
      </c>
      <c r="Q166" s="7">
        <f t="shared" si="18"/>
        <v>0</v>
      </c>
      <c r="R166" s="7">
        <f t="shared" si="22"/>
        <v>0</v>
      </c>
      <c r="S166" s="7">
        <f t="shared" si="19"/>
        <v>0</v>
      </c>
      <c r="T166">
        <v>87</v>
      </c>
      <c r="U166" s="7" t="str">
        <f>VLOOKUP(T166,TransitModes!$A$2:$B$68,2,0)</f>
        <v>Golden Gate Transit Express</v>
      </c>
      <c r="V166" t="s">
        <v>2076</v>
      </c>
      <c r="W166" t="str">
        <f t="shared" si="23"/>
        <v>87_GG24</v>
      </c>
    </row>
    <row r="167" spans="1:23">
      <c r="A167" t="s">
        <v>577</v>
      </c>
      <c r="B167" t="b">
        <v>1</v>
      </c>
      <c r="C167">
        <v>87</v>
      </c>
      <c r="D167">
        <v>2431</v>
      </c>
      <c r="E167">
        <v>5792</v>
      </c>
      <c r="F167">
        <v>0</v>
      </c>
      <c r="G167">
        <v>0</v>
      </c>
      <c r="H167">
        <v>0</v>
      </c>
      <c r="I167" t="b">
        <v>1</v>
      </c>
      <c r="J167">
        <v>0</v>
      </c>
      <c r="K167">
        <v>0</v>
      </c>
      <c r="L167">
        <v>0</v>
      </c>
      <c r="M167">
        <f t="shared" si="16"/>
        <v>1</v>
      </c>
      <c r="N167" s="17">
        <f t="shared" si="20"/>
        <v>106.964</v>
      </c>
      <c r="O167">
        <f t="shared" si="21"/>
        <v>0</v>
      </c>
      <c r="P167" s="7">
        <f t="shared" si="17"/>
        <v>0</v>
      </c>
      <c r="Q167" s="7">
        <f t="shared" si="18"/>
        <v>0</v>
      </c>
      <c r="R167" s="7">
        <f t="shared" si="22"/>
        <v>0</v>
      </c>
      <c r="S167" s="7">
        <f t="shared" si="19"/>
        <v>0</v>
      </c>
      <c r="T167">
        <v>87</v>
      </c>
      <c r="U167" s="7" t="str">
        <f>VLOOKUP(T167,TransitModes!$A$2:$B$68,2,0)</f>
        <v>Golden Gate Transit Express</v>
      </c>
      <c r="V167" t="s">
        <v>2077</v>
      </c>
      <c r="W167" t="str">
        <f t="shared" si="23"/>
        <v>87_GG24</v>
      </c>
    </row>
    <row r="168" spans="1:23">
      <c r="A168" t="s">
        <v>578</v>
      </c>
      <c r="B168" t="b">
        <v>1</v>
      </c>
      <c r="C168">
        <v>87</v>
      </c>
      <c r="D168">
        <v>2379</v>
      </c>
      <c r="E168">
        <v>5600</v>
      </c>
      <c r="F168">
        <v>80</v>
      </c>
      <c r="G168">
        <v>0</v>
      </c>
      <c r="H168">
        <v>120</v>
      </c>
      <c r="I168" t="b">
        <v>1</v>
      </c>
      <c r="J168">
        <v>10</v>
      </c>
      <c r="K168">
        <v>0</v>
      </c>
      <c r="L168">
        <v>10</v>
      </c>
      <c r="M168">
        <f t="shared" si="16"/>
        <v>1</v>
      </c>
      <c r="N168" s="17">
        <f t="shared" si="20"/>
        <v>104.676</v>
      </c>
      <c r="O168">
        <f t="shared" si="21"/>
        <v>10</v>
      </c>
      <c r="P168" s="7">
        <f t="shared" si="17"/>
        <v>10.751331034752972</v>
      </c>
      <c r="Q168" s="7">
        <f t="shared" si="18"/>
        <v>7.9492653838204799</v>
      </c>
      <c r="R168" s="7">
        <f t="shared" si="22"/>
        <v>147.84770233613978</v>
      </c>
      <c r="S168" s="7">
        <f t="shared" si="19"/>
        <v>158.59903337089276</v>
      </c>
      <c r="T168">
        <v>87</v>
      </c>
      <c r="U168" s="7" t="str">
        <f>VLOOKUP(T168,TransitModes!$A$2:$B$68,2,0)</f>
        <v>Golden Gate Transit Express</v>
      </c>
      <c r="V168" t="s">
        <v>1983</v>
      </c>
      <c r="W168" t="str">
        <f t="shared" si="23"/>
        <v>87_GG24X</v>
      </c>
    </row>
    <row r="169" spans="1:23">
      <c r="A169" t="s">
        <v>579</v>
      </c>
      <c r="B169" t="b">
        <v>1</v>
      </c>
      <c r="C169">
        <v>87</v>
      </c>
      <c r="D169">
        <v>2382</v>
      </c>
      <c r="E169">
        <v>5403</v>
      </c>
      <c r="F169">
        <v>300</v>
      </c>
      <c r="G169">
        <v>0</v>
      </c>
      <c r="H169">
        <v>0</v>
      </c>
      <c r="I169" t="b">
        <v>1</v>
      </c>
      <c r="J169">
        <v>10</v>
      </c>
      <c r="K169">
        <v>0</v>
      </c>
      <c r="L169">
        <v>0</v>
      </c>
      <c r="M169">
        <f t="shared" si="16"/>
        <v>1</v>
      </c>
      <c r="N169" s="17">
        <f t="shared" si="20"/>
        <v>104.80800000000001</v>
      </c>
      <c r="O169">
        <f t="shared" si="21"/>
        <v>11</v>
      </c>
      <c r="P169" s="7">
        <f t="shared" si="17"/>
        <v>11.826464138228271</v>
      </c>
      <c r="Q169" s="7">
        <f t="shared" si="18"/>
        <v>8.7441919222025284</v>
      </c>
      <c r="R169" s="7">
        <f t="shared" si="22"/>
        <v>162.63247256975376</v>
      </c>
      <c r="S169" s="7">
        <f t="shared" si="19"/>
        <v>174.45893670798202</v>
      </c>
      <c r="T169">
        <v>87</v>
      </c>
      <c r="U169" s="7" t="str">
        <f>VLOOKUP(T169,TransitModes!$A$2:$B$68,2,0)</f>
        <v>Golden Gate Transit Express</v>
      </c>
      <c r="V169" t="s">
        <v>1994</v>
      </c>
      <c r="W169" t="str">
        <f t="shared" si="23"/>
        <v>87_GG24</v>
      </c>
    </row>
    <row r="170" spans="1:23">
      <c r="A170" t="s">
        <v>580</v>
      </c>
      <c r="B170" t="b">
        <v>1</v>
      </c>
      <c r="C170">
        <v>87</v>
      </c>
      <c r="D170">
        <v>2438</v>
      </c>
      <c r="E170">
        <v>5675</v>
      </c>
      <c r="F170">
        <v>0</v>
      </c>
      <c r="G170">
        <v>300</v>
      </c>
      <c r="H170">
        <v>26</v>
      </c>
      <c r="I170" t="b">
        <v>1</v>
      </c>
      <c r="J170">
        <v>0</v>
      </c>
      <c r="K170">
        <v>10</v>
      </c>
      <c r="L170">
        <v>10</v>
      </c>
      <c r="M170">
        <f t="shared" si="16"/>
        <v>1</v>
      </c>
      <c r="N170" s="17">
        <f t="shared" si="20"/>
        <v>107.27200000000001</v>
      </c>
      <c r="O170">
        <f t="shared" si="21"/>
        <v>7</v>
      </c>
      <c r="P170" s="7">
        <f t="shared" si="17"/>
        <v>7.5259317243270818</v>
      </c>
      <c r="Q170" s="7">
        <f t="shared" si="18"/>
        <v>5.5644857686743361</v>
      </c>
      <c r="R170" s="7">
        <f t="shared" si="22"/>
        <v>103.49339163529784</v>
      </c>
      <c r="S170" s="7">
        <f t="shared" si="19"/>
        <v>111.01932335962492</v>
      </c>
      <c r="T170">
        <v>87</v>
      </c>
      <c r="U170" s="7" t="str">
        <f>VLOOKUP(T170,TransitModes!$A$2:$B$68,2,0)</f>
        <v>Golden Gate Transit Express</v>
      </c>
      <c r="V170" t="s">
        <v>2076</v>
      </c>
      <c r="W170" t="str">
        <f t="shared" si="23"/>
        <v>87_GG24</v>
      </c>
    </row>
    <row r="171" spans="1:23">
      <c r="A171" t="s">
        <v>581</v>
      </c>
      <c r="B171" t="b">
        <v>1</v>
      </c>
      <c r="C171">
        <v>87</v>
      </c>
      <c r="D171">
        <v>2377</v>
      </c>
      <c r="E171">
        <v>5543</v>
      </c>
      <c r="F171">
        <v>0</v>
      </c>
      <c r="G171">
        <v>0</v>
      </c>
      <c r="H171">
        <v>120</v>
      </c>
      <c r="I171" t="b">
        <v>1</v>
      </c>
      <c r="J171">
        <v>0</v>
      </c>
      <c r="K171">
        <v>0</v>
      </c>
      <c r="L171">
        <v>10</v>
      </c>
      <c r="M171">
        <f t="shared" si="16"/>
        <v>1</v>
      </c>
      <c r="N171" s="17">
        <f t="shared" si="20"/>
        <v>104.58800000000001</v>
      </c>
      <c r="O171">
        <f t="shared" si="21"/>
        <v>10</v>
      </c>
      <c r="P171" s="7">
        <f t="shared" si="17"/>
        <v>10.751331034752972</v>
      </c>
      <c r="Q171" s="7">
        <f t="shared" si="18"/>
        <v>7.9492653838204799</v>
      </c>
      <c r="R171" s="7">
        <f t="shared" si="22"/>
        <v>147.84770233613978</v>
      </c>
      <c r="S171" s="7">
        <f t="shared" si="19"/>
        <v>158.59903337089276</v>
      </c>
      <c r="T171">
        <v>87</v>
      </c>
      <c r="U171" s="7" t="str">
        <f>VLOOKUP(T171,TransitModes!$A$2:$B$68,2,0)</f>
        <v>Golden Gate Transit Express</v>
      </c>
      <c r="V171" t="s">
        <v>1983</v>
      </c>
      <c r="W171" t="str">
        <f t="shared" si="23"/>
        <v>87_GG24X</v>
      </c>
    </row>
    <row r="172" spans="1:23">
      <c r="A172" t="s">
        <v>582</v>
      </c>
      <c r="B172" t="b">
        <v>1</v>
      </c>
      <c r="C172">
        <v>87</v>
      </c>
      <c r="D172">
        <v>2406</v>
      </c>
      <c r="E172">
        <v>6096</v>
      </c>
      <c r="F172">
        <v>60</v>
      </c>
      <c r="G172">
        <v>60</v>
      </c>
      <c r="H172">
        <v>60</v>
      </c>
      <c r="I172" t="b">
        <v>1</v>
      </c>
      <c r="J172">
        <v>10</v>
      </c>
      <c r="K172">
        <v>10</v>
      </c>
      <c r="L172">
        <v>10</v>
      </c>
      <c r="M172">
        <f t="shared" si="16"/>
        <v>1</v>
      </c>
      <c r="N172" s="17">
        <f t="shared" si="20"/>
        <v>105.864</v>
      </c>
      <c r="O172">
        <f t="shared" si="21"/>
        <v>9</v>
      </c>
      <c r="P172" s="7">
        <f t="shared" si="17"/>
        <v>9.6761979312776756</v>
      </c>
      <c r="Q172" s="7">
        <f t="shared" si="18"/>
        <v>7.1543388454384322</v>
      </c>
      <c r="R172" s="7">
        <f t="shared" si="22"/>
        <v>133.06293210252579</v>
      </c>
      <c r="S172" s="7">
        <f t="shared" si="19"/>
        <v>142.73913003380346</v>
      </c>
      <c r="T172">
        <v>87</v>
      </c>
      <c r="U172" s="7" t="str">
        <f>VLOOKUP(T172,TransitModes!$A$2:$B$68,2,0)</f>
        <v>Golden Gate Transit Express</v>
      </c>
      <c r="V172" t="s">
        <v>2001</v>
      </c>
      <c r="W172" t="str">
        <f t="shared" si="23"/>
        <v>87_GG30</v>
      </c>
    </row>
    <row r="173" spans="1:23">
      <c r="A173" t="s">
        <v>583</v>
      </c>
      <c r="B173" t="b">
        <v>1</v>
      </c>
      <c r="C173">
        <v>87</v>
      </c>
      <c r="D173">
        <v>2422</v>
      </c>
      <c r="E173">
        <v>6156</v>
      </c>
      <c r="F173">
        <v>60</v>
      </c>
      <c r="G173">
        <v>60</v>
      </c>
      <c r="H173">
        <v>60</v>
      </c>
      <c r="I173" t="b">
        <v>1</v>
      </c>
      <c r="J173">
        <v>10</v>
      </c>
      <c r="K173">
        <v>10</v>
      </c>
      <c r="L173">
        <v>10</v>
      </c>
      <c r="M173">
        <f t="shared" si="16"/>
        <v>0</v>
      </c>
      <c r="N173" s="17">
        <f t="shared" si="20"/>
        <v>106.568</v>
      </c>
      <c r="O173">
        <f t="shared" si="21"/>
        <v>0</v>
      </c>
      <c r="P173" s="7">
        <f t="shared" si="17"/>
        <v>0</v>
      </c>
      <c r="Q173" s="7">
        <f t="shared" si="18"/>
        <v>0</v>
      </c>
      <c r="R173" s="7">
        <f t="shared" si="22"/>
        <v>0</v>
      </c>
      <c r="S173" s="7">
        <f t="shared" si="19"/>
        <v>0</v>
      </c>
      <c r="T173">
        <v>87</v>
      </c>
      <c r="U173" s="7" t="str">
        <f>VLOOKUP(T173,TransitModes!$A$2:$B$68,2,0)</f>
        <v>Golden Gate Transit Express</v>
      </c>
      <c r="V173" t="s">
        <v>2001</v>
      </c>
      <c r="W173" t="str">
        <f t="shared" si="23"/>
        <v>87_GG30</v>
      </c>
    </row>
    <row r="174" spans="1:23">
      <c r="A174" t="s">
        <v>584</v>
      </c>
      <c r="B174" t="b">
        <v>1</v>
      </c>
      <c r="C174">
        <v>87</v>
      </c>
      <c r="D174">
        <v>3664</v>
      </c>
      <c r="E174">
        <v>7562</v>
      </c>
      <c r="F174">
        <v>0</v>
      </c>
      <c r="G174">
        <v>0</v>
      </c>
      <c r="H174">
        <v>0</v>
      </c>
      <c r="I174" t="b">
        <v>1</v>
      </c>
      <c r="J174">
        <v>0</v>
      </c>
      <c r="K174">
        <v>0</v>
      </c>
      <c r="L174">
        <v>0</v>
      </c>
      <c r="M174">
        <f t="shared" si="16"/>
        <v>1</v>
      </c>
      <c r="N174" s="17">
        <f t="shared" si="20"/>
        <v>161.21600000000001</v>
      </c>
      <c r="O174">
        <f t="shared" si="21"/>
        <v>0</v>
      </c>
      <c r="P174" s="7">
        <f t="shared" si="17"/>
        <v>0</v>
      </c>
      <c r="Q174" s="7">
        <f t="shared" si="18"/>
        <v>0</v>
      </c>
      <c r="R174" s="7">
        <f t="shared" si="22"/>
        <v>0</v>
      </c>
      <c r="S174" s="7">
        <f t="shared" si="19"/>
        <v>0</v>
      </c>
      <c r="T174">
        <v>87</v>
      </c>
      <c r="U174" s="7" t="str">
        <f>VLOOKUP(T174,TransitModes!$A$2:$B$68,2,0)</f>
        <v>Golden Gate Transit Express</v>
      </c>
      <c r="V174" t="s">
        <v>2078</v>
      </c>
      <c r="W174" t="str">
        <f t="shared" si="23"/>
        <v>87_GG54</v>
      </c>
    </row>
    <row r="175" spans="1:23">
      <c r="A175" t="s">
        <v>585</v>
      </c>
      <c r="B175" t="b">
        <v>1</v>
      </c>
      <c r="C175">
        <v>87</v>
      </c>
      <c r="D175">
        <v>3656</v>
      </c>
      <c r="E175">
        <v>7530</v>
      </c>
      <c r="F175">
        <v>18</v>
      </c>
      <c r="G175">
        <v>0</v>
      </c>
      <c r="H175">
        <v>0</v>
      </c>
      <c r="I175" t="b">
        <v>1</v>
      </c>
      <c r="J175">
        <v>10</v>
      </c>
      <c r="K175">
        <v>0</v>
      </c>
      <c r="L175">
        <v>0</v>
      </c>
      <c r="M175">
        <f t="shared" si="16"/>
        <v>1</v>
      </c>
      <c r="N175" s="17">
        <f t="shared" si="20"/>
        <v>160.86400000000003</v>
      </c>
      <c r="O175">
        <f t="shared" si="21"/>
        <v>8</v>
      </c>
      <c r="P175" s="7">
        <f t="shared" si="17"/>
        <v>8.6010648278023787</v>
      </c>
      <c r="Q175" s="7">
        <f t="shared" si="18"/>
        <v>6.3594123070563837</v>
      </c>
      <c r="R175" s="7">
        <f t="shared" si="22"/>
        <v>118.27816186891181</v>
      </c>
      <c r="S175" s="7">
        <f t="shared" si="19"/>
        <v>126.87922669671418</v>
      </c>
      <c r="T175">
        <v>87</v>
      </c>
      <c r="U175" s="7" t="str">
        <f>VLOOKUP(T175,TransitModes!$A$2:$B$68,2,0)</f>
        <v>Golden Gate Transit Express</v>
      </c>
      <c r="V175" t="s">
        <v>1999</v>
      </c>
      <c r="W175" t="str">
        <f t="shared" si="23"/>
        <v>87_GG54</v>
      </c>
    </row>
    <row r="176" spans="1:23">
      <c r="A176" t="s">
        <v>586</v>
      </c>
      <c r="B176" t="b">
        <v>1</v>
      </c>
      <c r="C176">
        <v>87</v>
      </c>
      <c r="D176">
        <v>3604</v>
      </c>
      <c r="E176">
        <v>7085</v>
      </c>
      <c r="F176">
        <v>240</v>
      </c>
      <c r="G176">
        <v>0</v>
      </c>
      <c r="H176">
        <v>0</v>
      </c>
      <c r="I176" t="b">
        <v>1</v>
      </c>
      <c r="J176">
        <v>10</v>
      </c>
      <c r="K176">
        <v>0</v>
      </c>
      <c r="L176">
        <v>0</v>
      </c>
      <c r="M176">
        <f t="shared" si="16"/>
        <v>1</v>
      </c>
      <c r="N176" s="17">
        <f t="shared" si="20"/>
        <v>158.57600000000002</v>
      </c>
      <c r="O176">
        <f t="shared" si="21"/>
        <v>16</v>
      </c>
      <c r="P176" s="7">
        <f t="shared" si="17"/>
        <v>17.202129655604757</v>
      </c>
      <c r="Q176" s="7">
        <f t="shared" si="18"/>
        <v>12.718824614112767</v>
      </c>
      <c r="R176" s="7">
        <f t="shared" si="22"/>
        <v>236.55632373782362</v>
      </c>
      <c r="S176" s="7">
        <f t="shared" si="19"/>
        <v>253.75845339342837</v>
      </c>
      <c r="T176">
        <v>87</v>
      </c>
      <c r="U176" s="7" t="str">
        <f>VLOOKUP(T176,TransitModes!$A$2:$B$68,2,0)</f>
        <v>Golden Gate Transit Express</v>
      </c>
      <c r="V176" t="s">
        <v>1995</v>
      </c>
      <c r="W176" t="str">
        <f t="shared" si="23"/>
        <v>87_GG54</v>
      </c>
    </row>
    <row r="177" spans="1:23">
      <c r="A177" t="s">
        <v>587</v>
      </c>
      <c r="B177" t="b">
        <v>1</v>
      </c>
      <c r="C177">
        <v>87</v>
      </c>
      <c r="D177">
        <v>3698</v>
      </c>
      <c r="E177">
        <v>7441</v>
      </c>
      <c r="F177">
        <v>0</v>
      </c>
      <c r="G177">
        <v>300</v>
      </c>
      <c r="H177">
        <v>120</v>
      </c>
      <c r="I177" t="b">
        <v>1</v>
      </c>
      <c r="J177">
        <v>0</v>
      </c>
      <c r="K177">
        <v>10</v>
      </c>
      <c r="L177">
        <v>10</v>
      </c>
      <c r="M177">
        <f t="shared" si="16"/>
        <v>1</v>
      </c>
      <c r="N177" s="17">
        <f t="shared" si="20"/>
        <v>162.71199999999999</v>
      </c>
      <c r="O177">
        <f t="shared" si="21"/>
        <v>15</v>
      </c>
      <c r="P177" s="7">
        <f t="shared" si="17"/>
        <v>16.126996552129462</v>
      </c>
      <c r="Q177" s="7">
        <f t="shared" si="18"/>
        <v>11.923898075730721</v>
      </c>
      <c r="R177" s="7">
        <f t="shared" si="22"/>
        <v>221.77155350420966</v>
      </c>
      <c r="S177" s="7">
        <f t="shared" si="19"/>
        <v>237.89855005633913</v>
      </c>
      <c r="T177">
        <v>87</v>
      </c>
      <c r="U177" s="7" t="str">
        <f>VLOOKUP(T177,TransitModes!$A$2:$B$68,2,0)</f>
        <v>Golden Gate Transit Express</v>
      </c>
      <c r="V177" t="s">
        <v>2078</v>
      </c>
      <c r="W177" t="str">
        <f t="shared" si="23"/>
        <v>87_GG54</v>
      </c>
    </row>
    <row r="178" spans="1:23">
      <c r="A178" t="s">
        <v>588</v>
      </c>
      <c r="B178" t="b">
        <v>1</v>
      </c>
      <c r="C178">
        <v>87</v>
      </c>
      <c r="D178">
        <v>3653</v>
      </c>
      <c r="E178">
        <v>7423</v>
      </c>
      <c r="F178">
        <v>0</v>
      </c>
      <c r="G178">
        <v>0</v>
      </c>
      <c r="H178">
        <v>240</v>
      </c>
      <c r="I178" t="b">
        <v>1</v>
      </c>
      <c r="J178">
        <v>0</v>
      </c>
      <c r="K178">
        <v>0</v>
      </c>
      <c r="L178">
        <v>10</v>
      </c>
      <c r="M178">
        <f t="shared" si="16"/>
        <v>0</v>
      </c>
      <c r="N178" s="17">
        <f t="shared" si="20"/>
        <v>160.73200000000003</v>
      </c>
      <c r="O178">
        <f t="shared" si="21"/>
        <v>0</v>
      </c>
      <c r="P178" s="7">
        <f t="shared" si="17"/>
        <v>0</v>
      </c>
      <c r="Q178" s="7">
        <f t="shared" si="18"/>
        <v>0</v>
      </c>
      <c r="R178" s="7">
        <f t="shared" si="22"/>
        <v>0</v>
      </c>
      <c r="S178" s="7">
        <f t="shared" si="19"/>
        <v>0</v>
      </c>
      <c r="T178">
        <v>87</v>
      </c>
      <c r="U178" s="7" t="str">
        <f>VLOOKUP(T178,TransitModes!$A$2:$B$68,2,0)</f>
        <v>Golden Gate Transit Express</v>
      </c>
      <c r="V178" t="s">
        <v>1995</v>
      </c>
      <c r="W178" t="str">
        <f t="shared" si="23"/>
        <v>87_GG54</v>
      </c>
    </row>
    <row r="179" spans="1:23">
      <c r="A179" t="s">
        <v>589</v>
      </c>
      <c r="B179" t="b">
        <v>1</v>
      </c>
      <c r="C179">
        <v>87</v>
      </c>
      <c r="D179">
        <v>635</v>
      </c>
      <c r="E179">
        <v>2058</v>
      </c>
      <c r="F179">
        <v>0</v>
      </c>
      <c r="G179">
        <v>0</v>
      </c>
      <c r="H179">
        <v>40</v>
      </c>
      <c r="I179" t="b">
        <v>1</v>
      </c>
      <c r="J179">
        <v>0</v>
      </c>
      <c r="K179">
        <v>0</v>
      </c>
      <c r="L179">
        <v>10</v>
      </c>
      <c r="M179">
        <f t="shared" si="16"/>
        <v>1</v>
      </c>
      <c r="N179" s="17">
        <f t="shared" si="20"/>
        <v>27.94</v>
      </c>
      <c r="O179">
        <f t="shared" si="21"/>
        <v>3</v>
      </c>
      <c r="P179" s="7">
        <f t="shared" si="17"/>
        <v>3.225399310425892</v>
      </c>
      <c r="Q179" s="7">
        <f t="shared" si="18"/>
        <v>2.3847796151461438</v>
      </c>
      <c r="R179" s="7">
        <f t="shared" si="22"/>
        <v>44.354310700841928</v>
      </c>
      <c r="S179" s="7">
        <f t="shared" si="19"/>
        <v>47.579710011267821</v>
      </c>
      <c r="T179">
        <v>70</v>
      </c>
      <c r="U179" s="7" t="str">
        <f>VLOOKUP(T179,TransitModes!$A$2:$B$68,2,0)</f>
        <v>Golden Gate Transit Local</v>
      </c>
      <c r="V179" t="s">
        <v>2112</v>
      </c>
      <c r="W179" t="str">
        <f t="shared" si="23"/>
        <v>70_GG25</v>
      </c>
    </row>
    <row r="180" spans="1:23">
      <c r="A180" t="s">
        <v>590</v>
      </c>
      <c r="B180" t="b">
        <v>1</v>
      </c>
      <c r="C180">
        <v>87</v>
      </c>
      <c r="D180">
        <v>635</v>
      </c>
      <c r="E180">
        <v>2058</v>
      </c>
      <c r="F180">
        <v>34</v>
      </c>
      <c r="G180">
        <v>0</v>
      </c>
      <c r="H180">
        <v>0</v>
      </c>
      <c r="I180" t="b">
        <v>1</v>
      </c>
      <c r="J180">
        <v>10</v>
      </c>
      <c r="K180">
        <v>0</v>
      </c>
      <c r="L180">
        <v>0</v>
      </c>
      <c r="M180">
        <f t="shared" si="16"/>
        <v>0</v>
      </c>
      <c r="N180" s="17">
        <f t="shared" si="20"/>
        <v>27.94</v>
      </c>
      <c r="O180">
        <f t="shared" si="21"/>
        <v>0</v>
      </c>
      <c r="P180" s="7">
        <f t="shared" si="17"/>
        <v>0</v>
      </c>
      <c r="Q180" s="7">
        <f t="shared" si="18"/>
        <v>0</v>
      </c>
      <c r="R180" s="7">
        <f t="shared" si="22"/>
        <v>0</v>
      </c>
      <c r="S180" s="7">
        <f t="shared" si="19"/>
        <v>0</v>
      </c>
      <c r="T180">
        <v>70</v>
      </c>
      <c r="U180" s="7" t="str">
        <f>VLOOKUP(T180,TransitModes!$A$2:$B$68,2,0)</f>
        <v>Golden Gate Transit Local</v>
      </c>
      <c r="V180" t="s">
        <v>2112</v>
      </c>
      <c r="W180" t="str">
        <f t="shared" si="23"/>
        <v>70_GG25</v>
      </c>
    </row>
    <row r="181" spans="1:23">
      <c r="A181" t="s">
        <v>591</v>
      </c>
      <c r="B181" t="b">
        <v>1</v>
      </c>
      <c r="C181">
        <v>87</v>
      </c>
      <c r="D181">
        <v>2168</v>
      </c>
      <c r="E181">
        <v>3436</v>
      </c>
      <c r="F181">
        <v>40</v>
      </c>
      <c r="G181">
        <v>60</v>
      </c>
      <c r="H181">
        <v>60</v>
      </c>
      <c r="I181" t="b">
        <v>1</v>
      </c>
      <c r="J181">
        <v>10</v>
      </c>
      <c r="K181">
        <v>10</v>
      </c>
      <c r="L181">
        <v>10</v>
      </c>
      <c r="M181">
        <f t="shared" si="16"/>
        <v>1</v>
      </c>
      <c r="N181" s="17">
        <f t="shared" si="20"/>
        <v>95.39200000000001</v>
      </c>
      <c r="O181">
        <f t="shared" si="21"/>
        <v>8</v>
      </c>
      <c r="P181" s="7">
        <f t="shared" si="17"/>
        <v>8.6010648278023787</v>
      </c>
      <c r="Q181" s="7">
        <f t="shared" si="18"/>
        <v>6.3594123070563837</v>
      </c>
      <c r="R181" s="7">
        <f t="shared" si="22"/>
        <v>118.27816186891181</v>
      </c>
      <c r="S181" s="7">
        <f t="shared" si="19"/>
        <v>126.87922669671418</v>
      </c>
      <c r="T181">
        <v>70</v>
      </c>
      <c r="U181" s="7" t="str">
        <f>VLOOKUP(T181,TransitModes!$A$2:$B$68,2,0)</f>
        <v>Golden Gate Transit Local</v>
      </c>
      <c r="V181" t="s">
        <v>2079</v>
      </c>
      <c r="W181" t="str">
        <f t="shared" si="23"/>
        <v>70_GG71</v>
      </c>
    </row>
    <row r="182" spans="1:23">
      <c r="A182" t="s">
        <v>592</v>
      </c>
      <c r="B182" t="b">
        <v>1</v>
      </c>
      <c r="C182">
        <v>87</v>
      </c>
      <c r="D182">
        <v>2250</v>
      </c>
      <c r="E182">
        <v>3619</v>
      </c>
      <c r="F182">
        <v>48</v>
      </c>
      <c r="G182">
        <v>60</v>
      </c>
      <c r="H182">
        <v>48</v>
      </c>
      <c r="I182" t="b">
        <v>1</v>
      </c>
      <c r="J182">
        <v>10</v>
      </c>
      <c r="K182">
        <v>10</v>
      </c>
      <c r="L182">
        <v>10</v>
      </c>
      <c r="M182">
        <f t="shared" si="16"/>
        <v>0</v>
      </c>
      <c r="N182" s="17">
        <f t="shared" si="20"/>
        <v>99.000000000000014</v>
      </c>
      <c r="O182">
        <f t="shared" si="21"/>
        <v>0</v>
      </c>
      <c r="P182" s="7">
        <f t="shared" si="17"/>
        <v>0</v>
      </c>
      <c r="Q182" s="7">
        <f t="shared" si="18"/>
        <v>0</v>
      </c>
      <c r="R182" s="7">
        <f t="shared" si="22"/>
        <v>0</v>
      </c>
      <c r="S182" s="7">
        <f t="shared" si="19"/>
        <v>0</v>
      </c>
      <c r="T182">
        <v>70</v>
      </c>
      <c r="U182" s="7" t="str">
        <f>VLOOKUP(T182,TransitModes!$A$2:$B$68,2,0)</f>
        <v>Golden Gate Transit Local</v>
      </c>
      <c r="V182" t="s">
        <v>2079</v>
      </c>
      <c r="W182" t="str">
        <f t="shared" si="23"/>
        <v>70_GG71</v>
      </c>
    </row>
    <row r="183" spans="1:23">
      <c r="A183" t="s">
        <v>593</v>
      </c>
      <c r="B183" t="b">
        <v>1</v>
      </c>
      <c r="C183">
        <v>87</v>
      </c>
      <c r="D183">
        <v>929</v>
      </c>
      <c r="E183">
        <v>2624</v>
      </c>
      <c r="F183">
        <v>60</v>
      </c>
      <c r="G183">
        <v>60</v>
      </c>
      <c r="H183">
        <v>60</v>
      </c>
      <c r="I183" t="b">
        <v>1</v>
      </c>
      <c r="J183">
        <v>10</v>
      </c>
      <c r="K183">
        <v>10</v>
      </c>
      <c r="L183">
        <v>10</v>
      </c>
      <c r="M183">
        <f t="shared" si="16"/>
        <v>1</v>
      </c>
      <c r="N183" s="17">
        <f t="shared" si="20"/>
        <v>40.875999999999998</v>
      </c>
      <c r="O183">
        <f t="shared" si="21"/>
        <v>4</v>
      </c>
      <c r="P183" s="7">
        <f t="shared" si="17"/>
        <v>4.3005324139011893</v>
      </c>
      <c r="Q183" s="7">
        <f t="shared" si="18"/>
        <v>3.1797061535281919</v>
      </c>
      <c r="R183" s="7">
        <f t="shared" si="22"/>
        <v>59.139080934455905</v>
      </c>
      <c r="S183" s="7">
        <f t="shared" si="19"/>
        <v>63.439613348357092</v>
      </c>
      <c r="T183">
        <v>70</v>
      </c>
      <c r="U183" s="7" t="str">
        <f>VLOOKUP(T183,TransitModes!$A$2:$B$68,2,0)</f>
        <v>Golden Gate Transit Local</v>
      </c>
      <c r="V183" t="s">
        <v>2113</v>
      </c>
      <c r="W183" t="str">
        <f t="shared" si="23"/>
        <v>70_GG228</v>
      </c>
    </row>
    <row r="184" spans="1:23">
      <c r="A184" t="s">
        <v>594</v>
      </c>
      <c r="B184" t="b">
        <v>1</v>
      </c>
      <c r="C184">
        <v>87</v>
      </c>
      <c r="D184">
        <v>928</v>
      </c>
      <c r="E184">
        <v>2606</v>
      </c>
      <c r="F184">
        <v>80</v>
      </c>
      <c r="G184">
        <v>60</v>
      </c>
      <c r="H184">
        <v>60</v>
      </c>
      <c r="I184" t="b">
        <v>1</v>
      </c>
      <c r="J184">
        <v>10</v>
      </c>
      <c r="K184">
        <v>10</v>
      </c>
      <c r="L184">
        <v>10</v>
      </c>
      <c r="M184">
        <f t="shared" si="16"/>
        <v>0</v>
      </c>
      <c r="N184" s="17">
        <f t="shared" si="20"/>
        <v>40.832000000000001</v>
      </c>
      <c r="O184">
        <f t="shared" si="21"/>
        <v>0</v>
      </c>
      <c r="P184" s="7">
        <f t="shared" si="17"/>
        <v>0</v>
      </c>
      <c r="Q184" s="7">
        <f t="shared" si="18"/>
        <v>0</v>
      </c>
      <c r="R184" s="7">
        <f t="shared" si="22"/>
        <v>0</v>
      </c>
      <c r="S184" s="7">
        <f t="shared" si="19"/>
        <v>0</v>
      </c>
      <c r="T184">
        <v>70</v>
      </c>
      <c r="U184" s="7" t="str">
        <f>VLOOKUP(T184,TransitModes!$A$2:$B$68,2,0)</f>
        <v>Golden Gate Transit Local</v>
      </c>
      <c r="V184" t="s">
        <v>2113</v>
      </c>
      <c r="W184" t="str">
        <f t="shared" si="23"/>
        <v>70_GG228</v>
      </c>
    </row>
    <row r="185" spans="1:23">
      <c r="A185" t="s">
        <v>595</v>
      </c>
      <c r="B185" t="b">
        <v>1</v>
      </c>
      <c r="C185">
        <v>87</v>
      </c>
      <c r="D185">
        <v>1221</v>
      </c>
      <c r="E185">
        <v>3667</v>
      </c>
      <c r="F185">
        <v>60</v>
      </c>
      <c r="G185">
        <v>60</v>
      </c>
      <c r="H185">
        <v>60</v>
      </c>
      <c r="I185" t="b">
        <v>1</v>
      </c>
      <c r="J185">
        <v>10</v>
      </c>
      <c r="K185">
        <v>10</v>
      </c>
      <c r="L185">
        <v>10</v>
      </c>
      <c r="M185">
        <f t="shared" si="16"/>
        <v>1</v>
      </c>
      <c r="N185" s="17">
        <f t="shared" si="20"/>
        <v>53.724000000000011</v>
      </c>
      <c r="O185">
        <f t="shared" si="21"/>
        <v>5</v>
      </c>
      <c r="P185" s="7">
        <f t="shared" si="17"/>
        <v>5.3756655173764862</v>
      </c>
      <c r="Q185" s="7">
        <f t="shared" si="18"/>
        <v>3.9746326919102399</v>
      </c>
      <c r="R185" s="7">
        <f t="shared" si="22"/>
        <v>73.923851168069888</v>
      </c>
      <c r="S185" s="7">
        <f t="shared" si="19"/>
        <v>79.299516685446378</v>
      </c>
      <c r="T185">
        <v>70</v>
      </c>
      <c r="U185" s="7" t="str">
        <f>VLOOKUP(T185,TransitModes!$A$2:$B$68,2,0)</f>
        <v>Golden Gate Transit Local</v>
      </c>
      <c r="V185" t="s">
        <v>1986</v>
      </c>
      <c r="W185" t="str">
        <f t="shared" si="23"/>
        <v>70_GG257</v>
      </c>
    </row>
    <row r="186" spans="1:23">
      <c r="A186" t="s">
        <v>596</v>
      </c>
      <c r="B186" t="b">
        <v>1</v>
      </c>
      <c r="C186">
        <v>87</v>
      </c>
      <c r="D186">
        <v>1223</v>
      </c>
      <c r="E186">
        <v>3659</v>
      </c>
      <c r="F186">
        <v>60</v>
      </c>
      <c r="G186">
        <v>60</v>
      </c>
      <c r="H186">
        <v>60</v>
      </c>
      <c r="I186" t="b">
        <v>1</v>
      </c>
      <c r="J186">
        <v>10</v>
      </c>
      <c r="K186">
        <v>10</v>
      </c>
      <c r="L186">
        <v>10</v>
      </c>
      <c r="M186">
        <f t="shared" si="16"/>
        <v>0</v>
      </c>
      <c r="N186" s="17">
        <f t="shared" si="20"/>
        <v>53.812000000000005</v>
      </c>
      <c r="O186">
        <f t="shared" si="21"/>
        <v>0</v>
      </c>
      <c r="P186" s="7">
        <f t="shared" si="17"/>
        <v>0</v>
      </c>
      <c r="Q186" s="7">
        <f t="shared" si="18"/>
        <v>0</v>
      </c>
      <c r="R186" s="7">
        <f t="shared" si="22"/>
        <v>0</v>
      </c>
      <c r="S186" s="7">
        <f t="shared" si="19"/>
        <v>0</v>
      </c>
      <c r="T186">
        <v>70</v>
      </c>
      <c r="U186" s="7" t="str">
        <f>VLOOKUP(T186,TransitModes!$A$2:$B$68,2,0)</f>
        <v>Golden Gate Transit Local</v>
      </c>
      <c r="V186" t="s">
        <v>1986</v>
      </c>
      <c r="W186" t="str">
        <f t="shared" si="23"/>
        <v>70_GG257</v>
      </c>
    </row>
    <row r="187" spans="1:23">
      <c r="A187" t="s">
        <v>597</v>
      </c>
      <c r="B187" t="b">
        <v>1</v>
      </c>
      <c r="C187">
        <v>87</v>
      </c>
      <c r="D187">
        <v>601</v>
      </c>
      <c r="E187">
        <v>1459</v>
      </c>
      <c r="F187">
        <v>80</v>
      </c>
      <c r="G187">
        <v>60</v>
      </c>
      <c r="H187">
        <v>60</v>
      </c>
      <c r="I187" t="b">
        <v>1</v>
      </c>
      <c r="J187">
        <v>10</v>
      </c>
      <c r="K187">
        <v>10</v>
      </c>
      <c r="L187">
        <v>10</v>
      </c>
      <c r="M187">
        <f t="shared" si="16"/>
        <v>1</v>
      </c>
      <c r="N187" s="17">
        <f t="shared" si="20"/>
        <v>26.444000000000003</v>
      </c>
      <c r="O187">
        <f t="shared" si="21"/>
        <v>3</v>
      </c>
      <c r="P187" s="7">
        <f t="shared" si="17"/>
        <v>3.225399310425892</v>
      </c>
      <c r="Q187" s="7">
        <f t="shared" si="18"/>
        <v>2.3847796151461438</v>
      </c>
      <c r="R187" s="7">
        <f t="shared" si="22"/>
        <v>44.354310700841928</v>
      </c>
      <c r="S187" s="7">
        <f t="shared" si="19"/>
        <v>47.579710011267821</v>
      </c>
      <c r="T187">
        <v>70</v>
      </c>
      <c r="U187" s="7" t="str">
        <f>VLOOKUP(T187,TransitModes!$A$2:$B$68,2,0)</f>
        <v>Golden Gate Transit Local</v>
      </c>
      <c r="V187" t="s">
        <v>2004</v>
      </c>
      <c r="W187" t="str">
        <f t="shared" si="23"/>
        <v>70_GG245</v>
      </c>
    </row>
    <row r="188" spans="1:23">
      <c r="A188" t="s">
        <v>598</v>
      </c>
      <c r="B188" t="b">
        <v>1</v>
      </c>
      <c r="C188">
        <v>87</v>
      </c>
      <c r="D188">
        <v>574</v>
      </c>
      <c r="E188">
        <v>1422</v>
      </c>
      <c r="F188">
        <v>80</v>
      </c>
      <c r="G188">
        <v>60</v>
      </c>
      <c r="H188">
        <v>60</v>
      </c>
      <c r="I188" t="b">
        <v>1</v>
      </c>
      <c r="J188">
        <v>10</v>
      </c>
      <c r="K188">
        <v>10</v>
      </c>
      <c r="L188">
        <v>10</v>
      </c>
      <c r="M188">
        <f t="shared" si="16"/>
        <v>0</v>
      </c>
      <c r="N188" s="17">
        <f t="shared" si="20"/>
        <v>25.256000000000004</v>
      </c>
      <c r="O188">
        <f t="shared" si="21"/>
        <v>0</v>
      </c>
      <c r="P188" s="7">
        <f t="shared" si="17"/>
        <v>0</v>
      </c>
      <c r="Q188" s="7">
        <f t="shared" si="18"/>
        <v>0</v>
      </c>
      <c r="R188" s="7">
        <f t="shared" si="22"/>
        <v>0</v>
      </c>
      <c r="S188" s="7">
        <f t="shared" si="19"/>
        <v>0</v>
      </c>
      <c r="T188">
        <v>70</v>
      </c>
      <c r="U188" s="7" t="str">
        <f>VLOOKUP(T188,TransitModes!$A$2:$B$68,2,0)</f>
        <v>Golden Gate Transit Local</v>
      </c>
      <c r="V188" t="s">
        <v>2004</v>
      </c>
      <c r="W188" t="str">
        <f t="shared" si="23"/>
        <v>70_GG245</v>
      </c>
    </row>
    <row r="189" spans="1:23">
      <c r="A189" t="s">
        <v>599</v>
      </c>
      <c r="B189" t="b">
        <v>1</v>
      </c>
      <c r="C189">
        <v>87</v>
      </c>
      <c r="D189">
        <v>1796</v>
      </c>
      <c r="E189">
        <v>4425</v>
      </c>
      <c r="F189">
        <v>120</v>
      </c>
      <c r="G189">
        <v>0</v>
      </c>
      <c r="H189">
        <v>0</v>
      </c>
      <c r="I189" t="b">
        <v>1</v>
      </c>
      <c r="J189">
        <v>10</v>
      </c>
      <c r="K189">
        <v>0</v>
      </c>
      <c r="L189">
        <v>0</v>
      </c>
      <c r="M189">
        <f t="shared" si="16"/>
        <v>1</v>
      </c>
      <c r="N189" s="17">
        <f t="shared" si="20"/>
        <v>79.024000000000015</v>
      </c>
      <c r="O189">
        <f t="shared" si="21"/>
        <v>8</v>
      </c>
      <c r="P189" s="7">
        <f t="shared" si="17"/>
        <v>8.6010648278023787</v>
      </c>
      <c r="Q189" s="7">
        <f t="shared" si="18"/>
        <v>6.3594123070563837</v>
      </c>
      <c r="R189" s="7">
        <f t="shared" si="22"/>
        <v>118.27816186891181</v>
      </c>
      <c r="S189" s="7">
        <f t="shared" si="19"/>
        <v>126.87922669671418</v>
      </c>
      <c r="T189">
        <v>87</v>
      </c>
      <c r="U189" s="7" t="str">
        <f>VLOOKUP(T189,TransitModes!$A$2:$B$68,2,0)</f>
        <v>Golden Gate Transit Express</v>
      </c>
      <c r="V189" t="s">
        <v>1973</v>
      </c>
      <c r="W189" t="str">
        <f t="shared" si="23"/>
        <v>87_GG4</v>
      </c>
    </row>
    <row r="190" spans="1:23">
      <c r="A190" t="s">
        <v>600</v>
      </c>
      <c r="B190" t="b">
        <v>1</v>
      </c>
      <c r="C190">
        <v>87</v>
      </c>
      <c r="D190">
        <v>1808</v>
      </c>
      <c r="E190">
        <v>4679</v>
      </c>
      <c r="F190">
        <v>0</v>
      </c>
      <c r="G190">
        <v>0</v>
      </c>
      <c r="H190">
        <v>120</v>
      </c>
      <c r="I190" t="b">
        <v>1</v>
      </c>
      <c r="J190">
        <v>0</v>
      </c>
      <c r="K190">
        <v>0</v>
      </c>
      <c r="L190">
        <v>10</v>
      </c>
      <c r="M190">
        <f t="shared" si="16"/>
        <v>1</v>
      </c>
      <c r="N190" s="17">
        <f t="shared" si="20"/>
        <v>79.551999999999992</v>
      </c>
      <c r="O190">
        <f t="shared" si="21"/>
        <v>8</v>
      </c>
      <c r="P190" s="7">
        <f t="shared" si="17"/>
        <v>8.6010648278023787</v>
      </c>
      <c r="Q190" s="7">
        <f t="shared" si="18"/>
        <v>6.3594123070563837</v>
      </c>
      <c r="R190" s="7">
        <f t="shared" si="22"/>
        <v>118.27816186891181</v>
      </c>
      <c r="S190" s="7">
        <f t="shared" si="19"/>
        <v>126.87922669671418</v>
      </c>
      <c r="T190">
        <v>87</v>
      </c>
      <c r="U190" s="7" t="str">
        <f>VLOOKUP(T190,TransitModes!$A$2:$B$68,2,0)</f>
        <v>Golden Gate Transit Express</v>
      </c>
      <c r="V190" t="s">
        <v>1973</v>
      </c>
      <c r="W190" t="str">
        <f t="shared" si="23"/>
        <v>87_GG4</v>
      </c>
    </row>
    <row r="191" spans="1:23">
      <c r="A191" t="s">
        <v>601</v>
      </c>
      <c r="B191" t="b">
        <v>1</v>
      </c>
      <c r="C191">
        <v>87</v>
      </c>
      <c r="D191">
        <v>424</v>
      </c>
      <c r="E191">
        <v>1435</v>
      </c>
      <c r="F191">
        <v>48</v>
      </c>
      <c r="G191">
        <v>100</v>
      </c>
      <c r="H191">
        <v>0</v>
      </c>
      <c r="I191" t="b">
        <v>1</v>
      </c>
      <c r="J191">
        <v>10</v>
      </c>
      <c r="K191">
        <v>10</v>
      </c>
      <c r="L191">
        <v>0</v>
      </c>
      <c r="M191">
        <f t="shared" si="16"/>
        <v>1</v>
      </c>
      <c r="N191" s="17">
        <f t="shared" si="20"/>
        <v>18.656000000000002</v>
      </c>
      <c r="O191">
        <f t="shared" si="21"/>
        <v>2</v>
      </c>
      <c r="P191" s="7">
        <f t="shared" si="17"/>
        <v>2.1502662069505947</v>
      </c>
      <c r="Q191" s="7">
        <f t="shared" si="18"/>
        <v>1.5898530767640959</v>
      </c>
      <c r="R191" s="7">
        <f t="shared" si="22"/>
        <v>29.569540467227952</v>
      </c>
      <c r="S191" s="7">
        <f t="shared" si="19"/>
        <v>31.719806674178546</v>
      </c>
      <c r="T191">
        <v>87</v>
      </c>
      <c r="U191" s="7" t="str">
        <f>VLOOKUP(T191,TransitModes!$A$2:$B$68,2,0)</f>
        <v>Golden Gate Transit Express</v>
      </c>
      <c r="V191" t="s">
        <v>2114</v>
      </c>
      <c r="W191" t="str">
        <f t="shared" si="23"/>
        <v>87_GG25</v>
      </c>
    </row>
    <row r="192" spans="1:23">
      <c r="A192" t="s">
        <v>602</v>
      </c>
      <c r="B192" t="b">
        <v>1</v>
      </c>
      <c r="C192">
        <v>87</v>
      </c>
      <c r="D192">
        <v>424</v>
      </c>
      <c r="E192">
        <v>1435</v>
      </c>
      <c r="F192">
        <v>0</v>
      </c>
      <c r="G192">
        <v>300</v>
      </c>
      <c r="H192">
        <v>30</v>
      </c>
      <c r="I192" t="b">
        <v>1</v>
      </c>
      <c r="J192">
        <v>0</v>
      </c>
      <c r="K192">
        <v>10</v>
      </c>
      <c r="L192">
        <v>10</v>
      </c>
      <c r="M192">
        <f t="shared" si="16"/>
        <v>0</v>
      </c>
      <c r="N192" s="17">
        <f t="shared" si="20"/>
        <v>18.656000000000002</v>
      </c>
      <c r="O192">
        <f t="shared" si="21"/>
        <v>0</v>
      </c>
      <c r="P192" s="7">
        <f t="shared" si="17"/>
        <v>0</v>
      </c>
      <c r="Q192" s="7">
        <f t="shared" si="18"/>
        <v>0</v>
      </c>
      <c r="R192" s="7">
        <f t="shared" si="22"/>
        <v>0</v>
      </c>
      <c r="S192" s="7">
        <f t="shared" si="19"/>
        <v>0</v>
      </c>
      <c r="T192">
        <v>87</v>
      </c>
      <c r="U192" s="7" t="str">
        <f>VLOOKUP(T192,TransitModes!$A$2:$B$68,2,0)</f>
        <v>Golden Gate Transit Express</v>
      </c>
      <c r="V192" t="s">
        <v>2114</v>
      </c>
      <c r="W192" t="str">
        <f t="shared" si="23"/>
        <v>87_GG25</v>
      </c>
    </row>
    <row r="193" spans="1:23">
      <c r="A193" t="s">
        <v>603</v>
      </c>
      <c r="B193" t="b">
        <v>1</v>
      </c>
      <c r="C193">
        <v>87</v>
      </c>
      <c r="D193">
        <v>2993</v>
      </c>
      <c r="E193">
        <v>6692</v>
      </c>
      <c r="F193">
        <v>120</v>
      </c>
      <c r="G193">
        <v>0</v>
      </c>
      <c r="H193">
        <v>0</v>
      </c>
      <c r="I193" t="b">
        <v>1</v>
      </c>
      <c r="J193">
        <v>10</v>
      </c>
      <c r="K193">
        <v>0</v>
      </c>
      <c r="L193">
        <v>0</v>
      </c>
      <c r="M193">
        <f t="shared" si="16"/>
        <v>1</v>
      </c>
      <c r="N193" s="17">
        <f t="shared" si="20"/>
        <v>131.69200000000001</v>
      </c>
      <c r="O193">
        <f t="shared" si="21"/>
        <v>13</v>
      </c>
      <c r="P193" s="7">
        <f t="shared" si="17"/>
        <v>13.976730345178865</v>
      </c>
      <c r="Q193" s="7">
        <f t="shared" si="18"/>
        <v>10.334044998966624</v>
      </c>
      <c r="R193" s="7">
        <f t="shared" si="22"/>
        <v>192.2020130369817</v>
      </c>
      <c r="S193" s="7">
        <f t="shared" si="19"/>
        <v>206.17874338216058</v>
      </c>
      <c r="T193">
        <v>87</v>
      </c>
      <c r="U193" s="7" t="str">
        <f>VLOOKUP(T193,TransitModes!$A$2:$B$68,2,0)</f>
        <v>Golden Gate Transit Express</v>
      </c>
      <c r="V193" t="s">
        <v>1989</v>
      </c>
      <c r="W193" t="str">
        <f t="shared" si="23"/>
        <v>87_GG38</v>
      </c>
    </row>
    <row r="194" spans="1:23">
      <c r="A194" t="s">
        <v>604</v>
      </c>
      <c r="B194" t="b">
        <v>1</v>
      </c>
      <c r="C194">
        <v>87</v>
      </c>
      <c r="D194">
        <v>3011</v>
      </c>
      <c r="E194">
        <v>6544</v>
      </c>
      <c r="F194">
        <v>0</v>
      </c>
      <c r="G194">
        <v>0</v>
      </c>
      <c r="H194">
        <v>120</v>
      </c>
      <c r="I194" t="b">
        <v>1</v>
      </c>
      <c r="J194">
        <v>0</v>
      </c>
      <c r="K194">
        <v>0</v>
      </c>
      <c r="L194">
        <v>10</v>
      </c>
      <c r="M194">
        <f t="shared" si="16"/>
        <v>1</v>
      </c>
      <c r="N194" s="17">
        <f t="shared" si="20"/>
        <v>132.48400000000001</v>
      </c>
      <c r="O194">
        <f t="shared" si="21"/>
        <v>13</v>
      </c>
      <c r="P194" s="7">
        <f t="shared" si="17"/>
        <v>13.976730345178865</v>
      </c>
      <c r="Q194" s="7">
        <f t="shared" si="18"/>
        <v>10.334044998966624</v>
      </c>
      <c r="R194" s="7">
        <f t="shared" si="22"/>
        <v>192.2020130369817</v>
      </c>
      <c r="S194" s="7">
        <f t="shared" si="19"/>
        <v>206.17874338216058</v>
      </c>
      <c r="T194">
        <v>87</v>
      </c>
      <c r="U194" s="7" t="str">
        <f>VLOOKUP(T194,TransitModes!$A$2:$B$68,2,0)</f>
        <v>Golden Gate Transit Express</v>
      </c>
      <c r="V194" t="s">
        <v>1989</v>
      </c>
      <c r="W194" t="str">
        <f t="shared" si="23"/>
        <v>87_GG38</v>
      </c>
    </row>
    <row r="195" spans="1:23">
      <c r="A195" t="s">
        <v>605</v>
      </c>
      <c r="B195" t="b">
        <v>1</v>
      </c>
      <c r="C195">
        <v>88</v>
      </c>
      <c r="D195">
        <v>1591</v>
      </c>
      <c r="E195">
        <v>3684</v>
      </c>
      <c r="F195">
        <v>48</v>
      </c>
      <c r="G195">
        <v>50</v>
      </c>
      <c r="H195">
        <v>30</v>
      </c>
      <c r="I195" t="b">
        <v>1</v>
      </c>
      <c r="J195">
        <v>10</v>
      </c>
      <c r="K195">
        <v>10</v>
      </c>
      <c r="L195">
        <v>10</v>
      </c>
      <c r="M195">
        <f t="shared" ref="M195:M262" si="24">IF(LEFT(A195,LEN(A195)-2)=LEFT(A194,LEN(A194)-2),0,1)</f>
        <v>1</v>
      </c>
      <c r="N195" s="17">
        <f t="shared" si="20"/>
        <v>70.004000000000005</v>
      </c>
      <c r="O195">
        <f t="shared" si="21"/>
        <v>6</v>
      </c>
      <c r="P195" s="7">
        <f t="shared" ref="P195:P258" si="25">O195*$AC$3/1000000</f>
        <v>6.450798620851784</v>
      </c>
      <c r="Q195" s="7">
        <f t="shared" ref="Q195:Q262" si="26">O195*$AE$5*$AG$3*$AC$5/1000000</f>
        <v>4.7695592302922876</v>
      </c>
      <c r="R195" s="7">
        <f t="shared" si="22"/>
        <v>88.708621401683857</v>
      </c>
      <c r="S195" s="7">
        <f t="shared" ref="S195:S258" si="27">P195+R195</f>
        <v>95.159420022535642</v>
      </c>
      <c r="T195">
        <v>88</v>
      </c>
      <c r="U195" s="7" t="str">
        <f>VLOOKUP(T195,TransitModes!$A$2:$B$68,2,0)</f>
        <v>Golden Gate Transit Express</v>
      </c>
      <c r="V195" t="s">
        <v>2024</v>
      </c>
      <c r="W195" t="str">
        <f t="shared" si="23"/>
        <v>88_GG40</v>
      </c>
    </row>
    <row r="196" spans="1:23">
      <c r="A196" t="s">
        <v>606</v>
      </c>
      <c r="B196" t="b">
        <v>1</v>
      </c>
      <c r="C196">
        <v>88</v>
      </c>
      <c r="D196">
        <v>1503</v>
      </c>
      <c r="E196">
        <v>2787</v>
      </c>
      <c r="F196">
        <v>40</v>
      </c>
      <c r="G196">
        <v>60</v>
      </c>
      <c r="H196">
        <v>30</v>
      </c>
      <c r="I196" t="b">
        <v>1</v>
      </c>
      <c r="J196">
        <v>10</v>
      </c>
      <c r="K196">
        <v>10</v>
      </c>
      <c r="L196">
        <v>10</v>
      </c>
      <c r="M196">
        <f t="shared" si="24"/>
        <v>0</v>
      </c>
      <c r="N196" s="17">
        <f t="shared" ref="N196:N259" si="28">(D196*2/100 * $AA$3)/$AA$4 *60</f>
        <v>66.132000000000005</v>
      </c>
      <c r="O196">
        <f t="shared" ref="O196:O259" si="29">IF(M196=0,0,ROUNDUP(((IFERROR((N196/J196),IFERROR((N196/L196),0))-IFERROR((N196/F196),IFERROR((N196/H196),0)))),0))</f>
        <v>0</v>
      </c>
      <c r="P196" s="7">
        <f t="shared" si="25"/>
        <v>0</v>
      </c>
      <c r="Q196" s="7">
        <f t="shared" si="26"/>
        <v>0</v>
      </c>
      <c r="R196" s="7">
        <f t="shared" ref="R196:R259" si="30">Q196*(($AG$5^$AG$4)-1)/($AG$5-1)</f>
        <v>0</v>
      </c>
      <c r="S196" s="7">
        <f t="shared" si="27"/>
        <v>0</v>
      </c>
      <c r="T196">
        <v>88</v>
      </c>
      <c r="U196" s="7" t="str">
        <f>VLOOKUP(T196,TransitModes!$A$2:$B$68,2,0)</f>
        <v>Golden Gate Transit Express</v>
      </c>
      <c r="V196" t="s">
        <v>2024</v>
      </c>
      <c r="W196" t="str">
        <f t="shared" ref="W196:W259" si="31">IFERROR(LEFT(V196,FIND(" ",V196)-1),V196)</f>
        <v>88_GG40</v>
      </c>
    </row>
    <row r="197" spans="1:23">
      <c r="A197" t="s">
        <v>607</v>
      </c>
      <c r="B197" t="b">
        <v>1</v>
      </c>
      <c r="C197">
        <v>88</v>
      </c>
      <c r="D197">
        <v>1476</v>
      </c>
      <c r="E197">
        <v>2423</v>
      </c>
      <c r="F197">
        <v>40</v>
      </c>
      <c r="G197">
        <v>0</v>
      </c>
      <c r="H197">
        <v>0</v>
      </c>
      <c r="I197" t="b">
        <v>1</v>
      </c>
      <c r="J197">
        <v>10</v>
      </c>
      <c r="K197">
        <v>0</v>
      </c>
      <c r="L197">
        <v>0</v>
      </c>
      <c r="M197">
        <f t="shared" si="24"/>
        <v>1</v>
      </c>
      <c r="N197" s="17">
        <f t="shared" si="28"/>
        <v>64.944000000000003</v>
      </c>
      <c r="O197">
        <f t="shared" si="29"/>
        <v>5</v>
      </c>
      <c r="P197" s="7">
        <f t="shared" si="25"/>
        <v>5.3756655173764862</v>
      </c>
      <c r="Q197" s="7">
        <f t="shared" si="26"/>
        <v>3.9746326919102399</v>
      </c>
      <c r="R197" s="7">
        <f t="shared" si="30"/>
        <v>73.923851168069888</v>
      </c>
      <c r="S197" s="7">
        <f t="shared" si="27"/>
        <v>79.299516685446378</v>
      </c>
      <c r="T197">
        <v>88</v>
      </c>
      <c r="U197" s="7" t="str">
        <f>VLOOKUP(T197,TransitModes!$A$2:$B$68,2,0)</f>
        <v>Golden Gate Transit Express</v>
      </c>
      <c r="V197" t="s">
        <v>2023</v>
      </c>
      <c r="W197" t="str">
        <f t="shared" si="31"/>
        <v>88_GG40X</v>
      </c>
    </row>
    <row r="198" spans="1:23">
      <c r="A198" t="s">
        <v>608</v>
      </c>
      <c r="B198" t="b">
        <v>1</v>
      </c>
      <c r="C198">
        <v>88</v>
      </c>
      <c r="D198">
        <v>1567</v>
      </c>
      <c r="E198">
        <v>3415</v>
      </c>
      <c r="F198">
        <v>0</v>
      </c>
      <c r="G198">
        <v>0</v>
      </c>
      <c r="H198">
        <v>40</v>
      </c>
      <c r="I198" t="b">
        <v>1</v>
      </c>
      <c r="J198">
        <v>0</v>
      </c>
      <c r="K198">
        <v>0</v>
      </c>
      <c r="L198">
        <v>10</v>
      </c>
      <c r="M198">
        <f t="shared" si="24"/>
        <v>0</v>
      </c>
      <c r="N198" s="17">
        <f t="shared" si="28"/>
        <v>68.948000000000008</v>
      </c>
      <c r="O198">
        <f t="shared" si="29"/>
        <v>0</v>
      </c>
      <c r="P198" s="7">
        <f t="shared" si="25"/>
        <v>0</v>
      </c>
      <c r="Q198" s="7">
        <f t="shared" si="26"/>
        <v>0</v>
      </c>
      <c r="R198" s="7">
        <f t="shared" si="30"/>
        <v>0</v>
      </c>
      <c r="S198" s="7">
        <f t="shared" si="27"/>
        <v>0</v>
      </c>
      <c r="T198">
        <v>88</v>
      </c>
      <c r="U198" s="7" t="str">
        <f>VLOOKUP(T198,TransitModes!$A$2:$B$68,2,0)</f>
        <v>Golden Gate Transit Express</v>
      </c>
      <c r="V198" t="s">
        <v>2023</v>
      </c>
      <c r="W198" t="str">
        <f t="shared" si="31"/>
        <v>88_GG40X</v>
      </c>
    </row>
    <row r="199" spans="1:23">
      <c r="A199" t="s">
        <v>609</v>
      </c>
      <c r="B199" t="b">
        <v>1</v>
      </c>
      <c r="C199">
        <v>90</v>
      </c>
      <c r="D199">
        <v>3025</v>
      </c>
      <c r="E199">
        <v>3507</v>
      </c>
      <c r="F199">
        <v>15</v>
      </c>
      <c r="G199">
        <v>0</v>
      </c>
      <c r="H199">
        <v>15</v>
      </c>
      <c r="I199" t="b">
        <v>1</v>
      </c>
      <c r="J199">
        <v>10</v>
      </c>
      <c r="K199">
        <v>0</v>
      </c>
      <c r="L199">
        <v>10</v>
      </c>
      <c r="M199">
        <f t="shared" si="24"/>
        <v>1</v>
      </c>
      <c r="N199" s="17">
        <f t="shared" si="28"/>
        <v>133.10000000000002</v>
      </c>
      <c r="O199">
        <f t="shared" si="29"/>
        <v>5</v>
      </c>
      <c r="P199" s="7">
        <f t="shared" si="25"/>
        <v>5.3756655173764862</v>
      </c>
      <c r="Q199" s="7">
        <f t="shared" si="26"/>
        <v>3.9746326919102399</v>
      </c>
      <c r="R199" s="7">
        <f t="shared" si="30"/>
        <v>73.923851168069888</v>
      </c>
      <c r="S199" s="7">
        <f t="shared" si="27"/>
        <v>79.299516685446378</v>
      </c>
      <c r="T199">
        <v>90</v>
      </c>
      <c r="U199" s="7" t="str">
        <f>VLOOKUP(T199,TransitModes!$A$2:$B$68,2,0)</f>
        <v>WestCAT Express</v>
      </c>
      <c r="V199" t="s">
        <v>1968</v>
      </c>
      <c r="W199" t="str">
        <f t="shared" si="31"/>
        <v>90_LYN</v>
      </c>
    </row>
    <row r="200" spans="1:23">
      <c r="A200" t="s">
        <v>610</v>
      </c>
      <c r="B200" t="b">
        <v>1</v>
      </c>
      <c r="C200">
        <v>90</v>
      </c>
      <c r="D200">
        <v>3103</v>
      </c>
      <c r="E200">
        <v>3607</v>
      </c>
      <c r="F200">
        <v>15</v>
      </c>
      <c r="G200">
        <v>0</v>
      </c>
      <c r="H200">
        <v>15</v>
      </c>
      <c r="I200" t="b">
        <v>1</v>
      </c>
      <c r="J200">
        <v>10</v>
      </c>
      <c r="K200">
        <v>0</v>
      </c>
      <c r="L200">
        <v>10</v>
      </c>
      <c r="M200">
        <f t="shared" si="24"/>
        <v>0</v>
      </c>
      <c r="N200" s="17">
        <f t="shared" si="28"/>
        <v>136.53200000000001</v>
      </c>
      <c r="O200">
        <f t="shared" si="29"/>
        <v>0</v>
      </c>
      <c r="P200" s="7">
        <f t="shared" si="25"/>
        <v>0</v>
      </c>
      <c r="Q200" s="7">
        <f t="shared" si="26"/>
        <v>0</v>
      </c>
      <c r="R200" s="7">
        <f t="shared" si="30"/>
        <v>0</v>
      </c>
      <c r="S200" s="7">
        <f t="shared" si="27"/>
        <v>0</v>
      </c>
      <c r="T200">
        <v>90</v>
      </c>
      <c r="U200" s="7" t="str">
        <f>VLOOKUP(T200,TransitModes!$A$2:$B$68,2,0)</f>
        <v>WestCAT Express</v>
      </c>
      <c r="V200" t="s">
        <v>1968</v>
      </c>
      <c r="W200" t="str">
        <f t="shared" si="31"/>
        <v>90_LYN</v>
      </c>
    </row>
    <row r="201" spans="1:23">
      <c r="A201" t="s">
        <v>611</v>
      </c>
      <c r="B201" t="b">
        <v>1</v>
      </c>
      <c r="C201">
        <v>90</v>
      </c>
      <c r="D201">
        <v>2865</v>
      </c>
      <c r="E201">
        <v>3144</v>
      </c>
      <c r="F201">
        <v>0</v>
      </c>
      <c r="G201">
        <v>75</v>
      </c>
      <c r="H201">
        <v>60</v>
      </c>
      <c r="I201" t="b">
        <v>1</v>
      </c>
      <c r="J201">
        <v>0</v>
      </c>
      <c r="K201">
        <v>10</v>
      </c>
      <c r="L201">
        <v>10</v>
      </c>
      <c r="M201">
        <f t="shared" si="24"/>
        <v>1</v>
      </c>
      <c r="N201" s="17">
        <f t="shared" si="28"/>
        <v>126.06</v>
      </c>
      <c r="O201">
        <f t="shared" si="29"/>
        <v>11</v>
      </c>
      <c r="P201" s="7">
        <f t="shared" si="25"/>
        <v>11.826464138228271</v>
      </c>
      <c r="Q201" s="7">
        <f t="shared" si="26"/>
        <v>8.7441919222025284</v>
      </c>
      <c r="R201" s="7">
        <f t="shared" si="30"/>
        <v>162.63247256975376</v>
      </c>
      <c r="S201" s="7">
        <f t="shared" si="27"/>
        <v>174.45893670798202</v>
      </c>
      <c r="T201">
        <v>90</v>
      </c>
      <c r="U201" s="7" t="str">
        <f>VLOOKUP(T201,TransitModes!$A$2:$B$68,2,0)</f>
        <v>WestCAT Express</v>
      </c>
      <c r="V201" t="s">
        <v>2080</v>
      </c>
      <c r="W201" t="str">
        <f t="shared" si="31"/>
        <v>90_LYN</v>
      </c>
    </row>
    <row r="202" spans="1:23">
      <c r="A202" t="s">
        <v>612</v>
      </c>
      <c r="B202" t="b">
        <v>1</v>
      </c>
      <c r="C202">
        <v>90</v>
      </c>
      <c r="D202">
        <v>2823</v>
      </c>
      <c r="E202">
        <v>3026</v>
      </c>
      <c r="F202">
        <v>40</v>
      </c>
      <c r="G202">
        <v>75</v>
      </c>
      <c r="H202">
        <v>0</v>
      </c>
      <c r="I202" t="b">
        <v>1</v>
      </c>
      <c r="J202">
        <v>10</v>
      </c>
      <c r="K202">
        <v>10</v>
      </c>
      <c r="L202">
        <v>0</v>
      </c>
      <c r="M202">
        <f t="shared" si="24"/>
        <v>1</v>
      </c>
      <c r="N202" s="17">
        <f t="shared" si="28"/>
        <v>124.21200000000002</v>
      </c>
      <c r="O202">
        <f t="shared" si="29"/>
        <v>10</v>
      </c>
      <c r="P202" s="7">
        <f t="shared" si="25"/>
        <v>10.751331034752972</v>
      </c>
      <c r="Q202" s="7">
        <f t="shared" si="26"/>
        <v>7.9492653838204799</v>
      </c>
      <c r="R202" s="7">
        <f t="shared" si="30"/>
        <v>147.84770233613978</v>
      </c>
      <c r="S202" s="7">
        <f t="shared" si="27"/>
        <v>158.59903337089276</v>
      </c>
      <c r="T202">
        <v>90</v>
      </c>
      <c r="U202" s="7" t="str">
        <f>VLOOKUP(T202,TransitModes!$A$2:$B$68,2,0)</f>
        <v>WestCAT Express</v>
      </c>
      <c r="V202" t="s">
        <v>2080</v>
      </c>
      <c r="W202" t="str">
        <f t="shared" si="31"/>
        <v>90_LYN</v>
      </c>
    </row>
    <row r="203" spans="1:23">
      <c r="A203" t="s">
        <v>613</v>
      </c>
      <c r="B203" t="b">
        <v>1</v>
      </c>
      <c r="C203">
        <v>91</v>
      </c>
      <c r="D203" s="97">
        <v>2166</v>
      </c>
      <c r="E203" s="97">
        <v>4360</v>
      </c>
      <c r="F203">
        <v>15</v>
      </c>
      <c r="G203">
        <v>30</v>
      </c>
      <c r="H203">
        <v>15</v>
      </c>
      <c r="I203" t="b">
        <v>1</v>
      </c>
      <c r="J203">
        <v>10</v>
      </c>
      <c r="K203">
        <v>10</v>
      </c>
      <c r="L203">
        <v>10</v>
      </c>
      <c r="M203">
        <f t="shared" si="24"/>
        <v>1</v>
      </c>
      <c r="N203" s="17">
        <f t="shared" si="28"/>
        <v>95.304000000000002</v>
      </c>
      <c r="O203">
        <f t="shared" si="29"/>
        <v>4</v>
      </c>
      <c r="P203" s="7">
        <f t="shared" si="25"/>
        <v>4.3005324139011893</v>
      </c>
      <c r="Q203" s="7">
        <f t="shared" si="26"/>
        <v>3.1797061535281919</v>
      </c>
      <c r="R203" s="7">
        <f t="shared" si="30"/>
        <v>59.139080934455905</v>
      </c>
      <c r="S203" s="7">
        <f t="shared" si="27"/>
        <v>63.439613348357092</v>
      </c>
      <c r="T203">
        <v>91</v>
      </c>
      <c r="U203" s="7" t="str">
        <f>VLOOKUP(T203,TransitModes!$A$2:$B$68,2,0)</f>
        <v>Vallejo Transit Express</v>
      </c>
      <c r="V203" t="s">
        <v>2000</v>
      </c>
      <c r="W203" t="str">
        <f t="shared" si="31"/>
        <v>91_80</v>
      </c>
    </row>
    <row r="204" spans="1:23">
      <c r="A204" t="s">
        <v>614</v>
      </c>
      <c r="B204" t="b">
        <v>1</v>
      </c>
      <c r="C204">
        <v>91</v>
      </c>
      <c r="D204" s="97">
        <v>2166</v>
      </c>
      <c r="E204" s="97">
        <v>4360</v>
      </c>
      <c r="F204">
        <v>60</v>
      </c>
      <c r="G204">
        <v>60</v>
      </c>
      <c r="H204">
        <v>60</v>
      </c>
      <c r="I204" t="b">
        <v>1</v>
      </c>
      <c r="J204">
        <v>10</v>
      </c>
      <c r="K204">
        <v>10</v>
      </c>
      <c r="L204">
        <v>10</v>
      </c>
      <c r="M204">
        <f t="shared" si="24"/>
        <v>1</v>
      </c>
      <c r="N204" s="17">
        <f t="shared" si="28"/>
        <v>95.304000000000002</v>
      </c>
      <c r="O204">
        <f t="shared" si="29"/>
        <v>8</v>
      </c>
      <c r="P204" s="7">
        <f t="shared" si="25"/>
        <v>8.6010648278023787</v>
      </c>
      <c r="Q204" s="7">
        <f t="shared" si="26"/>
        <v>6.3594123070563837</v>
      </c>
      <c r="R204" s="7">
        <f t="shared" si="30"/>
        <v>118.27816186891181</v>
      </c>
      <c r="S204" s="7">
        <f t="shared" si="27"/>
        <v>126.87922669671418</v>
      </c>
      <c r="T204">
        <v>91</v>
      </c>
      <c r="U204" s="7" t="str">
        <f>VLOOKUP(T204,TransitModes!$A$2:$B$68,2,0)</f>
        <v>Vallejo Transit Express</v>
      </c>
      <c r="V204" t="s">
        <v>2081</v>
      </c>
      <c r="W204" t="str">
        <f t="shared" si="31"/>
        <v>91_85</v>
      </c>
    </row>
    <row r="205" spans="1:23">
      <c r="A205" t="s">
        <v>615</v>
      </c>
      <c r="B205" t="b">
        <v>1</v>
      </c>
      <c r="C205">
        <v>91</v>
      </c>
      <c r="D205" s="97">
        <v>2166</v>
      </c>
      <c r="E205" s="97">
        <v>4360</v>
      </c>
      <c r="F205">
        <v>60</v>
      </c>
      <c r="G205">
        <v>60</v>
      </c>
      <c r="H205">
        <v>60</v>
      </c>
      <c r="I205" t="b">
        <v>1</v>
      </c>
      <c r="J205">
        <v>10</v>
      </c>
      <c r="K205">
        <v>10</v>
      </c>
      <c r="L205">
        <v>10</v>
      </c>
      <c r="M205">
        <f t="shared" si="24"/>
        <v>0</v>
      </c>
      <c r="N205" s="17">
        <f t="shared" si="28"/>
        <v>95.304000000000002</v>
      </c>
      <c r="O205">
        <f t="shared" si="29"/>
        <v>0</v>
      </c>
      <c r="P205" s="7">
        <f t="shared" si="25"/>
        <v>0</v>
      </c>
      <c r="Q205" s="7">
        <f t="shared" si="26"/>
        <v>0</v>
      </c>
      <c r="R205" s="7">
        <f t="shared" si="30"/>
        <v>0</v>
      </c>
      <c r="S205" s="7">
        <f t="shared" si="27"/>
        <v>0</v>
      </c>
      <c r="T205">
        <v>91</v>
      </c>
      <c r="U205" s="7" t="str">
        <f>VLOOKUP(T205,TransitModes!$A$2:$B$68,2,0)</f>
        <v>Vallejo Transit Express</v>
      </c>
      <c r="V205" t="s">
        <v>2081</v>
      </c>
      <c r="W205" t="str">
        <f t="shared" si="31"/>
        <v>91_85</v>
      </c>
    </row>
    <row r="206" spans="1:23">
      <c r="A206" t="s">
        <v>616</v>
      </c>
      <c r="B206" t="b">
        <v>1</v>
      </c>
      <c r="C206">
        <v>91</v>
      </c>
      <c r="D206" s="97">
        <v>2166</v>
      </c>
      <c r="E206" s="97">
        <v>4360</v>
      </c>
      <c r="F206">
        <v>15</v>
      </c>
      <c r="G206">
        <v>0</v>
      </c>
      <c r="H206">
        <v>15</v>
      </c>
      <c r="I206" t="b">
        <v>1</v>
      </c>
      <c r="J206">
        <v>10</v>
      </c>
      <c r="K206">
        <v>0</v>
      </c>
      <c r="L206">
        <v>10</v>
      </c>
      <c r="M206">
        <f t="shared" si="24"/>
        <v>1</v>
      </c>
      <c r="N206" s="17">
        <f t="shared" si="28"/>
        <v>95.304000000000002</v>
      </c>
      <c r="O206">
        <f t="shared" si="29"/>
        <v>4</v>
      </c>
      <c r="P206" s="7">
        <f t="shared" si="25"/>
        <v>4.3005324139011893</v>
      </c>
      <c r="Q206" s="7">
        <f t="shared" si="26"/>
        <v>3.1797061535281919</v>
      </c>
      <c r="R206" s="7">
        <f t="shared" si="30"/>
        <v>59.139080934455905</v>
      </c>
      <c r="S206" s="7">
        <f t="shared" si="27"/>
        <v>63.439613348357092</v>
      </c>
      <c r="T206">
        <v>91</v>
      </c>
      <c r="U206" s="7" t="str">
        <f>VLOOKUP(T206,TransitModes!$A$2:$B$68,2,0)</f>
        <v>Vallejo Transit Express</v>
      </c>
      <c r="V206" t="s">
        <v>2000</v>
      </c>
      <c r="W206" t="str">
        <f t="shared" si="31"/>
        <v>91_80</v>
      </c>
    </row>
    <row r="207" spans="1:23">
      <c r="A207" t="s">
        <v>617</v>
      </c>
      <c r="B207" t="b">
        <v>1</v>
      </c>
      <c r="C207">
        <v>91</v>
      </c>
      <c r="D207" s="97">
        <v>2166</v>
      </c>
      <c r="E207" s="97">
        <v>4360</v>
      </c>
      <c r="F207">
        <v>0</v>
      </c>
      <c r="G207">
        <v>30</v>
      </c>
      <c r="H207">
        <v>0</v>
      </c>
      <c r="I207" t="b">
        <v>1</v>
      </c>
      <c r="J207">
        <v>0</v>
      </c>
      <c r="K207">
        <v>10</v>
      </c>
      <c r="L207">
        <v>0</v>
      </c>
      <c r="M207">
        <f t="shared" si="24"/>
        <v>1</v>
      </c>
      <c r="N207" s="17">
        <f t="shared" si="28"/>
        <v>95.304000000000002</v>
      </c>
      <c r="O207">
        <f t="shared" si="29"/>
        <v>0</v>
      </c>
      <c r="P207" s="7">
        <f t="shared" si="25"/>
        <v>0</v>
      </c>
      <c r="Q207" s="7">
        <f t="shared" si="26"/>
        <v>0</v>
      </c>
      <c r="R207" s="7">
        <f t="shared" si="30"/>
        <v>0</v>
      </c>
      <c r="S207" s="7">
        <f t="shared" si="27"/>
        <v>0</v>
      </c>
      <c r="T207">
        <v>91</v>
      </c>
      <c r="U207" s="7" t="str">
        <f>VLOOKUP(T207,TransitModes!$A$2:$B$68,2,0)</f>
        <v>Vallejo Transit Express</v>
      </c>
      <c r="V207" t="s">
        <v>2093</v>
      </c>
      <c r="W207" t="str">
        <f t="shared" si="31"/>
        <v>91_80</v>
      </c>
    </row>
    <row r="208" spans="1:23">
      <c r="A208" t="s">
        <v>618</v>
      </c>
      <c r="B208" t="b">
        <v>1</v>
      </c>
      <c r="C208">
        <v>91</v>
      </c>
      <c r="D208">
        <v>3061</v>
      </c>
      <c r="E208">
        <v>4302</v>
      </c>
      <c r="F208">
        <v>120</v>
      </c>
      <c r="G208">
        <v>150</v>
      </c>
      <c r="H208">
        <v>240</v>
      </c>
      <c r="I208" t="b">
        <v>1</v>
      </c>
      <c r="J208">
        <v>10</v>
      </c>
      <c r="K208">
        <v>10</v>
      </c>
      <c r="L208">
        <v>10</v>
      </c>
      <c r="M208">
        <f t="shared" si="24"/>
        <v>1</v>
      </c>
      <c r="N208" s="17">
        <f t="shared" si="28"/>
        <v>134.684</v>
      </c>
      <c r="O208">
        <f t="shared" si="29"/>
        <v>13</v>
      </c>
      <c r="P208" s="7">
        <f t="shared" si="25"/>
        <v>13.976730345178865</v>
      </c>
      <c r="Q208" s="7">
        <f t="shared" si="26"/>
        <v>10.334044998966624</v>
      </c>
      <c r="R208" s="7">
        <f t="shared" si="30"/>
        <v>192.2020130369817</v>
      </c>
      <c r="S208" s="7">
        <f t="shared" si="27"/>
        <v>206.17874338216058</v>
      </c>
      <c r="T208">
        <v>91</v>
      </c>
      <c r="U208" s="7" t="str">
        <f>VLOOKUP(T208,TransitModes!$A$2:$B$68,2,0)</f>
        <v>Vallejo Transit Express</v>
      </c>
      <c r="V208" t="s">
        <v>2082</v>
      </c>
      <c r="W208" t="str">
        <f t="shared" si="31"/>
        <v>91_200</v>
      </c>
    </row>
    <row r="209" spans="1:23">
      <c r="A209" t="s">
        <v>619</v>
      </c>
      <c r="B209" t="b">
        <v>1</v>
      </c>
      <c r="C209">
        <v>91</v>
      </c>
      <c r="D209">
        <v>3039</v>
      </c>
      <c r="E209">
        <v>4246</v>
      </c>
      <c r="F209">
        <v>240</v>
      </c>
      <c r="G209">
        <v>100</v>
      </c>
      <c r="H209">
        <v>80</v>
      </c>
      <c r="I209" t="b">
        <v>1</v>
      </c>
      <c r="J209">
        <v>10</v>
      </c>
      <c r="K209">
        <v>10</v>
      </c>
      <c r="L209">
        <v>10</v>
      </c>
      <c r="M209">
        <f t="shared" si="24"/>
        <v>0</v>
      </c>
      <c r="N209" s="17">
        <f t="shared" si="28"/>
        <v>133.71600000000001</v>
      </c>
      <c r="O209">
        <f t="shared" si="29"/>
        <v>0</v>
      </c>
      <c r="P209" s="7">
        <f t="shared" si="25"/>
        <v>0</v>
      </c>
      <c r="Q209" s="7">
        <f t="shared" si="26"/>
        <v>0</v>
      </c>
      <c r="R209" s="7">
        <f t="shared" si="30"/>
        <v>0</v>
      </c>
      <c r="S209" s="7">
        <f t="shared" si="27"/>
        <v>0</v>
      </c>
      <c r="T209">
        <v>91</v>
      </c>
      <c r="U209" s="7" t="str">
        <f>VLOOKUP(T209,TransitModes!$A$2:$B$68,2,0)</f>
        <v>Vallejo Transit Express</v>
      </c>
      <c r="V209" t="s">
        <v>2082</v>
      </c>
      <c r="W209" t="str">
        <f t="shared" si="31"/>
        <v>91_200</v>
      </c>
    </row>
    <row r="210" spans="1:23">
      <c r="A210" t="s">
        <v>620</v>
      </c>
      <c r="B210" t="b">
        <v>1</v>
      </c>
      <c r="C210">
        <v>91</v>
      </c>
      <c r="D210" s="97">
        <v>2166</v>
      </c>
      <c r="E210" s="97">
        <v>4360</v>
      </c>
      <c r="F210">
        <v>300</v>
      </c>
      <c r="G210">
        <v>0</v>
      </c>
      <c r="H210">
        <v>0</v>
      </c>
      <c r="I210" t="b">
        <v>1</v>
      </c>
      <c r="J210">
        <v>10</v>
      </c>
      <c r="K210">
        <v>0</v>
      </c>
      <c r="L210">
        <v>0</v>
      </c>
      <c r="M210">
        <f t="shared" si="24"/>
        <v>1</v>
      </c>
      <c r="N210" s="17">
        <f t="shared" si="28"/>
        <v>95.304000000000002</v>
      </c>
      <c r="O210">
        <f t="shared" si="29"/>
        <v>10</v>
      </c>
      <c r="P210" s="7">
        <f t="shared" si="25"/>
        <v>10.751331034752972</v>
      </c>
      <c r="Q210" s="7">
        <f t="shared" si="26"/>
        <v>7.9492653838204799</v>
      </c>
      <c r="R210" s="7">
        <f t="shared" si="30"/>
        <v>147.84770233613978</v>
      </c>
      <c r="S210" s="7">
        <f t="shared" si="27"/>
        <v>158.59903337089276</v>
      </c>
      <c r="T210">
        <v>91</v>
      </c>
      <c r="U210" s="7" t="str">
        <f>VLOOKUP(T210,TransitModes!$A$2:$B$68,2,0)</f>
        <v>Vallejo Transit Express</v>
      </c>
      <c r="V210" t="s">
        <v>1998</v>
      </c>
      <c r="W210" t="str">
        <f t="shared" si="31"/>
        <v>91_80A</v>
      </c>
    </row>
    <row r="211" spans="1:23">
      <c r="A211" t="s">
        <v>621</v>
      </c>
      <c r="B211" t="b">
        <v>1</v>
      </c>
      <c r="C211">
        <v>91</v>
      </c>
      <c r="D211">
        <v>2160</v>
      </c>
      <c r="E211">
        <v>4275</v>
      </c>
      <c r="F211">
        <v>30</v>
      </c>
      <c r="G211">
        <v>60</v>
      </c>
      <c r="H211">
        <v>30</v>
      </c>
      <c r="I211" t="b">
        <v>1</v>
      </c>
      <c r="J211">
        <v>10</v>
      </c>
      <c r="K211">
        <v>10</v>
      </c>
      <c r="L211">
        <v>10</v>
      </c>
      <c r="M211">
        <f t="shared" si="24"/>
        <v>1</v>
      </c>
      <c r="N211" s="17">
        <f t="shared" si="28"/>
        <v>95.04000000000002</v>
      </c>
      <c r="O211">
        <f t="shared" si="29"/>
        <v>7</v>
      </c>
      <c r="P211" s="7">
        <f t="shared" si="25"/>
        <v>7.5259317243270818</v>
      </c>
      <c r="Q211" s="7">
        <f t="shared" si="26"/>
        <v>5.5644857686743361</v>
      </c>
      <c r="R211" s="7">
        <f t="shared" si="30"/>
        <v>103.49339163529784</v>
      </c>
      <c r="S211" s="7">
        <f t="shared" si="27"/>
        <v>111.01932335962492</v>
      </c>
      <c r="T211">
        <v>91</v>
      </c>
      <c r="U211" s="7" t="str">
        <f>VLOOKUP(T211,TransitModes!$A$2:$B$68,2,0)</f>
        <v>Vallejo Transit Express</v>
      </c>
      <c r="V211" t="s">
        <v>1984</v>
      </c>
      <c r="W211" t="str">
        <f t="shared" si="31"/>
        <v>91_Y</v>
      </c>
    </row>
    <row r="212" spans="1:23">
      <c r="A212" t="s">
        <v>622</v>
      </c>
      <c r="B212" t="b">
        <v>1</v>
      </c>
      <c r="C212">
        <v>91</v>
      </c>
      <c r="D212">
        <v>2166</v>
      </c>
      <c r="E212">
        <v>4360</v>
      </c>
      <c r="F212">
        <v>30</v>
      </c>
      <c r="G212">
        <v>60</v>
      </c>
      <c r="H212">
        <v>30</v>
      </c>
      <c r="I212" t="b">
        <v>1</v>
      </c>
      <c r="J212">
        <v>10</v>
      </c>
      <c r="K212">
        <v>10</v>
      </c>
      <c r="L212">
        <v>10</v>
      </c>
      <c r="M212">
        <f t="shared" si="24"/>
        <v>0</v>
      </c>
      <c r="N212" s="17">
        <f t="shared" si="28"/>
        <v>95.304000000000002</v>
      </c>
      <c r="O212">
        <f t="shared" si="29"/>
        <v>0</v>
      </c>
      <c r="P212" s="7">
        <f t="shared" si="25"/>
        <v>0</v>
      </c>
      <c r="Q212" s="7">
        <f t="shared" si="26"/>
        <v>0</v>
      </c>
      <c r="R212" s="7">
        <f t="shared" si="30"/>
        <v>0</v>
      </c>
      <c r="S212" s="7">
        <f t="shared" si="27"/>
        <v>0</v>
      </c>
      <c r="T212">
        <v>91</v>
      </c>
      <c r="U212" s="7" t="str">
        <f>VLOOKUP(T212,TransitModes!$A$2:$B$68,2,0)</f>
        <v>Vallejo Transit Express</v>
      </c>
      <c r="V212" t="s">
        <v>1984</v>
      </c>
      <c r="W212" t="str">
        <f t="shared" si="31"/>
        <v>91_Y</v>
      </c>
    </row>
    <row r="213" spans="1:23">
      <c r="A213" t="s">
        <v>623</v>
      </c>
      <c r="B213" t="b">
        <v>1</v>
      </c>
      <c r="C213">
        <v>92</v>
      </c>
      <c r="D213" s="97">
        <v>2166</v>
      </c>
      <c r="E213" s="97">
        <v>4360</v>
      </c>
      <c r="F213">
        <v>80</v>
      </c>
      <c r="G213">
        <v>0</v>
      </c>
      <c r="H213">
        <v>120</v>
      </c>
      <c r="I213" t="b">
        <v>1</v>
      </c>
      <c r="J213">
        <v>10</v>
      </c>
      <c r="K213">
        <v>0</v>
      </c>
      <c r="L213">
        <v>10</v>
      </c>
      <c r="M213">
        <f t="shared" si="24"/>
        <v>1</v>
      </c>
      <c r="N213" s="17">
        <f t="shared" si="28"/>
        <v>95.304000000000002</v>
      </c>
      <c r="O213">
        <f t="shared" si="29"/>
        <v>9</v>
      </c>
      <c r="P213" s="7">
        <f t="shared" si="25"/>
        <v>9.6761979312776756</v>
      </c>
      <c r="Q213" s="7">
        <f t="shared" si="26"/>
        <v>7.1543388454384322</v>
      </c>
      <c r="R213" s="7">
        <f t="shared" si="30"/>
        <v>133.06293210252579</v>
      </c>
      <c r="S213" s="7">
        <f t="shared" si="27"/>
        <v>142.73913003380346</v>
      </c>
      <c r="T213">
        <v>92</v>
      </c>
      <c r="U213" s="7" t="str">
        <f>VLOOKUP(T213,TransitModes!$A$2:$B$68,2,0)</f>
        <v>Fairfield and Suisun Transit Express</v>
      </c>
      <c r="V213" t="s">
        <v>1965</v>
      </c>
      <c r="W213" t="str">
        <f t="shared" si="31"/>
        <v>92_40</v>
      </c>
    </row>
    <row r="214" spans="1:23">
      <c r="A214" t="s">
        <v>624</v>
      </c>
      <c r="B214" t="b">
        <v>1</v>
      </c>
      <c r="C214">
        <v>92</v>
      </c>
      <c r="D214" s="97">
        <v>2166</v>
      </c>
      <c r="E214" s="97">
        <v>4360</v>
      </c>
      <c r="F214">
        <v>120</v>
      </c>
      <c r="G214">
        <v>0</v>
      </c>
      <c r="H214">
        <v>80</v>
      </c>
      <c r="I214" t="b">
        <v>1</v>
      </c>
      <c r="J214">
        <v>10</v>
      </c>
      <c r="K214">
        <v>0</v>
      </c>
      <c r="L214">
        <v>10</v>
      </c>
      <c r="M214">
        <f t="shared" si="24"/>
        <v>0</v>
      </c>
      <c r="N214" s="17">
        <f t="shared" si="28"/>
        <v>95.304000000000002</v>
      </c>
      <c r="O214">
        <f t="shared" si="29"/>
        <v>0</v>
      </c>
      <c r="P214" s="7">
        <f t="shared" si="25"/>
        <v>0</v>
      </c>
      <c r="Q214" s="7">
        <f t="shared" si="26"/>
        <v>0</v>
      </c>
      <c r="R214" s="7">
        <f t="shared" si="30"/>
        <v>0</v>
      </c>
      <c r="S214" s="7">
        <f t="shared" si="27"/>
        <v>0</v>
      </c>
      <c r="T214">
        <v>92</v>
      </c>
      <c r="U214" s="7" t="str">
        <f>VLOOKUP(T214,TransitModes!$A$2:$B$68,2,0)</f>
        <v>Fairfield and Suisun Transit Express</v>
      </c>
      <c r="V214" t="s">
        <v>1965</v>
      </c>
      <c r="W214" t="str">
        <f t="shared" si="31"/>
        <v>92_40</v>
      </c>
    </row>
    <row r="215" spans="1:23">
      <c r="A215" t="s">
        <v>625</v>
      </c>
      <c r="B215" t="b">
        <v>1</v>
      </c>
      <c r="C215">
        <v>92</v>
      </c>
      <c r="D215" s="97">
        <v>2166</v>
      </c>
      <c r="E215" s="97">
        <v>4360</v>
      </c>
      <c r="F215">
        <v>60</v>
      </c>
      <c r="G215">
        <v>60</v>
      </c>
      <c r="H215">
        <v>60</v>
      </c>
      <c r="I215" t="b">
        <v>1</v>
      </c>
      <c r="J215">
        <v>10</v>
      </c>
      <c r="K215">
        <v>10</v>
      </c>
      <c r="L215">
        <v>10</v>
      </c>
      <c r="M215">
        <f t="shared" si="24"/>
        <v>1</v>
      </c>
      <c r="N215" s="17">
        <f t="shared" si="28"/>
        <v>95.304000000000002</v>
      </c>
      <c r="O215">
        <f t="shared" si="29"/>
        <v>8</v>
      </c>
      <c r="P215" s="7">
        <f t="shared" si="25"/>
        <v>8.6010648278023787</v>
      </c>
      <c r="Q215" s="7">
        <f t="shared" si="26"/>
        <v>6.3594123070563837</v>
      </c>
      <c r="R215" s="7">
        <f t="shared" si="30"/>
        <v>118.27816186891181</v>
      </c>
      <c r="S215" s="7">
        <f t="shared" si="27"/>
        <v>126.87922669671418</v>
      </c>
      <c r="T215">
        <v>92</v>
      </c>
      <c r="U215" s="7" t="str">
        <f>VLOOKUP(T215,TransitModes!$A$2:$B$68,2,0)</f>
        <v>Fairfield and Suisun Transit Express</v>
      </c>
      <c r="V215" t="s">
        <v>2019</v>
      </c>
      <c r="W215" t="str">
        <f t="shared" si="31"/>
        <v>92_20</v>
      </c>
    </row>
    <row r="216" spans="1:23">
      <c r="A216" t="s">
        <v>626</v>
      </c>
      <c r="B216" t="b">
        <v>1</v>
      </c>
      <c r="C216">
        <v>92</v>
      </c>
      <c r="D216" s="97">
        <v>2166</v>
      </c>
      <c r="E216" s="97">
        <v>4360</v>
      </c>
      <c r="F216">
        <v>240</v>
      </c>
      <c r="G216">
        <v>240</v>
      </c>
      <c r="H216">
        <v>120</v>
      </c>
      <c r="I216" t="b">
        <v>1</v>
      </c>
      <c r="J216">
        <v>10</v>
      </c>
      <c r="K216">
        <v>10</v>
      </c>
      <c r="L216">
        <v>10</v>
      </c>
      <c r="M216">
        <f t="shared" si="24"/>
        <v>1</v>
      </c>
      <c r="N216" s="17">
        <f t="shared" si="28"/>
        <v>95.304000000000002</v>
      </c>
      <c r="O216">
        <f t="shared" si="29"/>
        <v>10</v>
      </c>
      <c r="P216" s="7">
        <f t="shared" si="25"/>
        <v>10.751331034752972</v>
      </c>
      <c r="Q216" s="7">
        <f t="shared" si="26"/>
        <v>7.9492653838204799</v>
      </c>
      <c r="R216" s="7">
        <f t="shared" si="30"/>
        <v>147.84770233613978</v>
      </c>
      <c r="S216" s="7">
        <f t="shared" si="27"/>
        <v>158.59903337089276</v>
      </c>
      <c r="T216">
        <v>92</v>
      </c>
      <c r="U216" s="7" t="str">
        <f>VLOOKUP(T216,TransitModes!$A$2:$B$68,2,0)</f>
        <v>Fairfield and Suisun Transit Express</v>
      </c>
      <c r="V216" t="s">
        <v>2020</v>
      </c>
      <c r="W216" t="str">
        <f t="shared" si="31"/>
        <v>92_30</v>
      </c>
    </row>
    <row r="217" spans="1:23">
      <c r="A217" t="s">
        <v>627</v>
      </c>
      <c r="B217" t="b">
        <v>1</v>
      </c>
      <c r="C217">
        <v>92</v>
      </c>
      <c r="D217" s="97">
        <v>2166</v>
      </c>
      <c r="E217" s="97">
        <v>4360</v>
      </c>
      <c r="F217">
        <v>120</v>
      </c>
      <c r="G217">
        <v>0</v>
      </c>
      <c r="H217">
        <v>0</v>
      </c>
      <c r="I217" t="b">
        <v>1</v>
      </c>
      <c r="J217">
        <v>10</v>
      </c>
      <c r="K217">
        <v>0</v>
      </c>
      <c r="L217">
        <v>0</v>
      </c>
      <c r="M217">
        <f t="shared" si="24"/>
        <v>0</v>
      </c>
      <c r="N217" s="17">
        <f t="shared" si="28"/>
        <v>95.304000000000002</v>
      </c>
      <c r="O217">
        <f t="shared" si="29"/>
        <v>0</v>
      </c>
      <c r="P217" s="7">
        <f t="shared" si="25"/>
        <v>0</v>
      </c>
      <c r="Q217" s="7">
        <f t="shared" si="26"/>
        <v>0</v>
      </c>
      <c r="R217" s="7">
        <f t="shared" si="30"/>
        <v>0</v>
      </c>
      <c r="S217" s="7">
        <f t="shared" si="27"/>
        <v>0</v>
      </c>
      <c r="T217">
        <v>92</v>
      </c>
      <c r="U217" s="7" t="str">
        <f>VLOOKUP(T217,TransitModes!$A$2:$B$68,2,0)</f>
        <v>Fairfield and Suisun Transit Express</v>
      </c>
      <c r="V217" t="s">
        <v>2014</v>
      </c>
      <c r="W217" t="str">
        <f t="shared" si="31"/>
        <v>92_30</v>
      </c>
    </row>
    <row r="218" spans="1:23">
      <c r="A218" t="s">
        <v>628</v>
      </c>
      <c r="B218" t="b">
        <v>1</v>
      </c>
      <c r="C218">
        <v>92</v>
      </c>
      <c r="D218" s="97">
        <v>2166</v>
      </c>
      <c r="E218" s="97">
        <v>4360</v>
      </c>
      <c r="F218">
        <v>80</v>
      </c>
      <c r="G218">
        <v>0</v>
      </c>
      <c r="H218">
        <v>30</v>
      </c>
      <c r="I218" t="b">
        <v>1</v>
      </c>
      <c r="J218">
        <v>10</v>
      </c>
      <c r="K218">
        <v>0</v>
      </c>
      <c r="L218">
        <v>10</v>
      </c>
      <c r="M218">
        <f t="shared" si="24"/>
        <v>1</v>
      </c>
      <c r="N218" s="17">
        <f t="shared" si="28"/>
        <v>95.304000000000002</v>
      </c>
      <c r="O218">
        <f t="shared" si="29"/>
        <v>9</v>
      </c>
      <c r="P218" s="7">
        <f t="shared" si="25"/>
        <v>9.6761979312776756</v>
      </c>
      <c r="Q218" s="7">
        <f t="shared" si="26"/>
        <v>7.1543388454384322</v>
      </c>
      <c r="R218" s="7">
        <f t="shared" si="30"/>
        <v>133.06293210252579</v>
      </c>
      <c r="S218" s="7">
        <f t="shared" si="27"/>
        <v>142.73913003380346</v>
      </c>
      <c r="T218">
        <v>92</v>
      </c>
      <c r="U218" s="7" t="str">
        <f>VLOOKUP(T218,TransitModes!$A$2:$B$68,2,0)</f>
        <v>Fairfield and Suisun Transit Express</v>
      </c>
      <c r="V218" t="s">
        <v>1969</v>
      </c>
      <c r="W218" t="str">
        <f t="shared" si="31"/>
        <v>92_90</v>
      </c>
    </row>
    <row r="219" spans="1:23">
      <c r="A219" t="s">
        <v>629</v>
      </c>
      <c r="B219" t="b">
        <v>1</v>
      </c>
      <c r="C219">
        <v>92</v>
      </c>
      <c r="D219" s="97">
        <v>2166</v>
      </c>
      <c r="E219" s="97">
        <v>4360</v>
      </c>
      <c r="F219">
        <v>0</v>
      </c>
      <c r="G219">
        <v>0</v>
      </c>
      <c r="H219">
        <v>0</v>
      </c>
      <c r="I219" t="b">
        <v>1</v>
      </c>
      <c r="J219">
        <v>0</v>
      </c>
      <c r="K219">
        <v>0</v>
      </c>
      <c r="L219">
        <v>0</v>
      </c>
      <c r="M219">
        <f t="shared" si="24"/>
        <v>1</v>
      </c>
      <c r="N219" s="17">
        <f t="shared" si="28"/>
        <v>95.304000000000002</v>
      </c>
      <c r="O219">
        <f t="shared" si="29"/>
        <v>0</v>
      </c>
      <c r="P219" s="7">
        <f t="shared" si="25"/>
        <v>0</v>
      </c>
      <c r="Q219" s="7">
        <f t="shared" si="26"/>
        <v>0</v>
      </c>
      <c r="R219" s="7">
        <f t="shared" si="30"/>
        <v>0</v>
      </c>
      <c r="S219" s="7">
        <f t="shared" si="27"/>
        <v>0</v>
      </c>
      <c r="T219">
        <v>92</v>
      </c>
      <c r="U219" s="7" t="str">
        <f>VLOOKUP(T219,TransitModes!$A$2:$B$68,2,0)</f>
        <v>Fairfield and Suisun Transit Express</v>
      </c>
      <c r="V219" t="s">
        <v>2094</v>
      </c>
      <c r="W219" t="str">
        <f t="shared" si="31"/>
        <v>92_90</v>
      </c>
    </row>
    <row r="220" spans="1:23">
      <c r="A220" t="s">
        <v>630</v>
      </c>
      <c r="B220" t="b">
        <v>1</v>
      </c>
      <c r="C220">
        <v>92</v>
      </c>
      <c r="D220" s="97">
        <v>2166</v>
      </c>
      <c r="E220" s="97">
        <v>4360</v>
      </c>
      <c r="F220">
        <v>60</v>
      </c>
      <c r="G220">
        <v>0</v>
      </c>
      <c r="H220">
        <v>35</v>
      </c>
      <c r="I220" t="b">
        <v>1</v>
      </c>
      <c r="J220">
        <v>10</v>
      </c>
      <c r="K220">
        <v>0</v>
      </c>
      <c r="L220">
        <v>10</v>
      </c>
      <c r="M220">
        <f t="shared" si="24"/>
        <v>0</v>
      </c>
      <c r="N220" s="17">
        <f t="shared" si="28"/>
        <v>95.304000000000002</v>
      </c>
      <c r="O220">
        <f t="shared" si="29"/>
        <v>0</v>
      </c>
      <c r="P220" s="7">
        <f t="shared" si="25"/>
        <v>0</v>
      </c>
      <c r="Q220" s="7">
        <f t="shared" si="26"/>
        <v>0</v>
      </c>
      <c r="R220" s="7">
        <f t="shared" si="30"/>
        <v>0</v>
      </c>
      <c r="S220" s="7">
        <f t="shared" si="27"/>
        <v>0</v>
      </c>
      <c r="T220">
        <v>92</v>
      </c>
      <c r="U220" s="7" t="str">
        <f>VLOOKUP(T220,TransitModes!$A$2:$B$68,2,0)</f>
        <v>Fairfield and Suisun Transit Express</v>
      </c>
      <c r="V220" t="s">
        <v>1971</v>
      </c>
      <c r="W220" t="str">
        <f t="shared" si="31"/>
        <v>92_90</v>
      </c>
    </row>
    <row r="221" spans="1:23">
      <c r="A221" t="s">
        <v>631</v>
      </c>
      <c r="B221" t="b">
        <v>1</v>
      </c>
      <c r="C221">
        <v>92</v>
      </c>
      <c r="D221" s="97">
        <v>2166</v>
      </c>
      <c r="E221" s="97">
        <v>4360</v>
      </c>
      <c r="F221">
        <v>0</v>
      </c>
      <c r="G221">
        <v>0</v>
      </c>
      <c r="H221">
        <v>0</v>
      </c>
      <c r="I221" t="b">
        <v>1</v>
      </c>
      <c r="J221">
        <v>0</v>
      </c>
      <c r="K221">
        <v>0</v>
      </c>
      <c r="L221">
        <v>0</v>
      </c>
      <c r="M221">
        <f t="shared" si="24"/>
        <v>1</v>
      </c>
      <c r="N221" s="17">
        <f t="shared" si="28"/>
        <v>95.304000000000002</v>
      </c>
      <c r="O221">
        <f t="shared" si="29"/>
        <v>0</v>
      </c>
      <c r="P221" s="7">
        <f t="shared" si="25"/>
        <v>0</v>
      </c>
      <c r="Q221" s="7">
        <f t="shared" si="26"/>
        <v>0</v>
      </c>
      <c r="R221" s="7">
        <f t="shared" si="30"/>
        <v>0</v>
      </c>
      <c r="S221" s="7">
        <f t="shared" si="27"/>
        <v>0</v>
      </c>
      <c r="T221">
        <v>92</v>
      </c>
      <c r="U221" s="7" t="str">
        <f>VLOOKUP(T221,TransitModes!$A$2:$B$68,2,0)</f>
        <v>Fairfield and Suisun Transit Express</v>
      </c>
      <c r="V221" t="s">
        <v>2095</v>
      </c>
      <c r="W221" t="str">
        <f t="shared" si="31"/>
        <v>92_90</v>
      </c>
    </row>
    <row r="222" spans="1:23">
      <c r="A222" t="s">
        <v>632</v>
      </c>
      <c r="B222" t="b">
        <v>1</v>
      </c>
      <c r="C222">
        <v>92</v>
      </c>
      <c r="D222" s="97">
        <v>2166</v>
      </c>
      <c r="E222" s="97">
        <v>4360</v>
      </c>
      <c r="F222">
        <v>80</v>
      </c>
      <c r="G222">
        <v>60</v>
      </c>
      <c r="H222">
        <v>24</v>
      </c>
      <c r="I222" t="b">
        <v>1</v>
      </c>
      <c r="J222">
        <v>10</v>
      </c>
      <c r="K222">
        <v>10</v>
      </c>
      <c r="L222">
        <v>10</v>
      </c>
      <c r="M222">
        <f t="shared" si="24"/>
        <v>1</v>
      </c>
      <c r="N222" s="17">
        <f t="shared" si="28"/>
        <v>95.304000000000002</v>
      </c>
      <c r="O222">
        <f t="shared" si="29"/>
        <v>9</v>
      </c>
      <c r="P222" s="7">
        <f t="shared" si="25"/>
        <v>9.6761979312776756</v>
      </c>
      <c r="Q222" s="7">
        <f t="shared" si="26"/>
        <v>7.1543388454384322</v>
      </c>
      <c r="R222" s="7">
        <f t="shared" si="30"/>
        <v>133.06293210252579</v>
      </c>
      <c r="S222" s="7">
        <f t="shared" si="27"/>
        <v>142.73913003380346</v>
      </c>
      <c r="T222">
        <v>92</v>
      </c>
      <c r="U222" s="7" t="str">
        <f>VLOOKUP(T222,TransitModes!$A$2:$B$68,2,0)</f>
        <v>Fairfield and Suisun Transit Express</v>
      </c>
      <c r="V222" t="s">
        <v>1969</v>
      </c>
      <c r="W222" t="str">
        <f t="shared" si="31"/>
        <v>92_90</v>
      </c>
    </row>
    <row r="223" spans="1:23">
      <c r="A223" t="s">
        <v>633</v>
      </c>
      <c r="B223" t="b">
        <v>1</v>
      </c>
      <c r="C223">
        <v>92</v>
      </c>
      <c r="D223" s="97">
        <v>2166</v>
      </c>
      <c r="E223" s="97">
        <v>4360</v>
      </c>
      <c r="F223">
        <v>35</v>
      </c>
      <c r="G223">
        <v>0</v>
      </c>
      <c r="H223">
        <v>80</v>
      </c>
      <c r="I223" t="b">
        <v>1</v>
      </c>
      <c r="J223">
        <v>10</v>
      </c>
      <c r="K223">
        <v>0</v>
      </c>
      <c r="L223">
        <v>10</v>
      </c>
      <c r="M223">
        <f t="shared" si="24"/>
        <v>1</v>
      </c>
      <c r="N223" s="17">
        <f t="shared" si="28"/>
        <v>95.304000000000002</v>
      </c>
      <c r="O223">
        <f t="shared" si="29"/>
        <v>7</v>
      </c>
      <c r="P223" s="7">
        <f t="shared" si="25"/>
        <v>7.5259317243270818</v>
      </c>
      <c r="Q223" s="7">
        <f t="shared" si="26"/>
        <v>5.5644857686743361</v>
      </c>
      <c r="R223" s="7">
        <f t="shared" si="30"/>
        <v>103.49339163529784</v>
      </c>
      <c r="S223" s="7">
        <f t="shared" si="27"/>
        <v>111.01932335962492</v>
      </c>
      <c r="T223">
        <v>92</v>
      </c>
      <c r="U223" s="7" t="str">
        <f>VLOOKUP(T223,TransitModes!$A$2:$B$68,2,0)</f>
        <v>Fairfield and Suisun Transit Express</v>
      </c>
      <c r="V223" t="s">
        <v>1971</v>
      </c>
      <c r="W223" t="str">
        <f t="shared" si="31"/>
        <v>92_90</v>
      </c>
    </row>
    <row r="224" spans="1:23">
      <c r="A224" t="s">
        <v>634</v>
      </c>
      <c r="B224" t="b">
        <v>1</v>
      </c>
      <c r="C224">
        <v>92</v>
      </c>
      <c r="D224" s="97">
        <v>2166</v>
      </c>
      <c r="E224" s="97">
        <v>4360</v>
      </c>
      <c r="F224">
        <v>240</v>
      </c>
      <c r="G224">
        <v>240</v>
      </c>
      <c r="H224">
        <v>240</v>
      </c>
      <c r="I224" t="b">
        <v>1</v>
      </c>
      <c r="J224">
        <v>10</v>
      </c>
      <c r="K224">
        <v>10</v>
      </c>
      <c r="L224">
        <v>10</v>
      </c>
      <c r="M224">
        <f t="shared" si="24"/>
        <v>1</v>
      </c>
      <c r="N224" s="17">
        <f t="shared" si="28"/>
        <v>95.304000000000002</v>
      </c>
      <c r="O224">
        <f t="shared" si="29"/>
        <v>10</v>
      </c>
      <c r="P224" s="7">
        <f t="shared" si="25"/>
        <v>10.751331034752972</v>
      </c>
      <c r="Q224" s="7">
        <f t="shared" si="26"/>
        <v>7.9492653838204799</v>
      </c>
      <c r="R224" s="7">
        <f t="shared" si="30"/>
        <v>147.84770233613978</v>
      </c>
      <c r="S224" s="7">
        <f t="shared" si="27"/>
        <v>158.59903337089276</v>
      </c>
      <c r="T224">
        <v>92</v>
      </c>
      <c r="U224" s="7" t="str">
        <f>VLOOKUP(T224,TransitModes!$A$2:$B$68,2,0)</f>
        <v>Fairfield and Suisun Transit Express</v>
      </c>
      <c r="V224" t="s">
        <v>2020</v>
      </c>
      <c r="W224" t="str">
        <f t="shared" si="31"/>
        <v>92_30</v>
      </c>
    </row>
    <row r="225" spans="1:23">
      <c r="A225" t="s">
        <v>635</v>
      </c>
      <c r="B225" t="b">
        <v>1</v>
      </c>
      <c r="C225">
        <v>92</v>
      </c>
      <c r="D225" s="97">
        <v>2166</v>
      </c>
      <c r="E225" s="97">
        <v>4360</v>
      </c>
      <c r="F225">
        <v>0</v>
      </c>
      <c r="G225">
        <v>0</v>
      </c>
      <c r="H225">
        <v>120</v>
      </c>
      <c r="I225" t="b">
        <v>1</v>
      </c>
      <c r="J225">
        <v>0</v>
      </c>
      <c r="K225">
        <v>0</v>
      </c>
      <c r="L225">
        <v>10</v>
      </c>
      <c r="M225">
        <f t="shared" si="24"/>
        <v>0</v>
      </c>
      <c r="N225" s="17">
        <f t="shared" si="28"/>
        <v>95.304000000000002</v>
      </c>
      <c r="O225">
        <f t="shared" si="29"/>
        <v>0</v>
      </c>
      <c r="P225" s="7">
        <f t="shared" si="25"/>
        <v>0</v>
      </c>
      <c r="Q225" s="7">
        <f t="shared" si="26"/>
        <v>0</v>
      </c>
      <c r="R225" s="7">
        <f t="shared" si="30"/>
        <v>0</v>
      </c>
      <c r="S225" s="7">
        <f t="shared" si="27"/>
        <v>0</v>
      </c>
      <c r="T225">
        <v>92</v>
      </c>
      <c r="U225" s="7" t="str">
        <f>VLOOKUP(T225,TransitModes!$A$2:$B$68,2,0)</f>
        <v>Fairfield and Suisun Transit Express</v>
      </c>
      <c r="V225" t="s">
        <v>2014</v>
      </c>
      <c r="W225" t="str">
        <f t="shared" si="31"/>
        <v>92_30</v>
      </c>
    </row>
    <row r="226" spans="1:23">
      <c r="A226" t="s">
        <v>636</v>
      </c>
      <c r="B226" t="b">
        <v>1</v>
      </c>
      <c r="C226">
        <v>92</v>
      </c>
      <c r="D226" s="97">
        <v>2166</v>
      </c>
      <c r="E226" s="97">
        <v>4360</v>
      </c>
      <c r="F226">
        <v>60</v>
      </c>
      <c r="G226">
        <v>60</v>
      </c>
      <c r="H226">
        <v>60</v>
      </c>
      <c r="I226" t="b">
        <v>1</v>
      </c>
      <c r="J226">
        <v>10</v>
      </c>
      <c r="K226">
        <v>10</v>
      </c>
      <c r="L226">
        <v>10</v>
      </c>
      <c r="M226">
        <f t="shared" si="24"/>
        <v>1</v>
      </c>
      <c r="N226" s="17">
        <f t="shared" si="28"/>
        <v>95.304000000000002</v>
      </c>
      <c r="O226">
        <f t="shared" si="29"/>
        <v>8</v>
      </c>
      <c r="P226" s="7">
        <f t="shared" si="25"/>
        <v>8.6010648278023787</v>
      </c>
      <c r="Q226" s="7">
        <f t="shared" si="26"/>
        <v>6.3594123070563837</v>
      </c>
      <c r="R226" s="7">
        <f t="shared" si="30"/>
        <v>118.27816186891181</v>
      </c>
      <c r="S226" s="7">
        <f t="shared" si="27"/>
        <v>126.87922669671418</v>
      </c>
      <c r="T226">
        <v>92</v>
      </c>
      <c r="U226" s="7" t="str">
        <f>VLOOKUP(T226,TransitModes!$A$2:$B$68,2,0)</f>
        <v>Fairfield and Suisun Transit Express</v>
      </c>
      <c r="V226" t="s">
        <v>2019</v>
      </c>
      <c r="W226" t="str">
        <f t="shared" si="31"/>
        <v>92_20</v>
      </c>
    </row>
    <row r="227" spans="1:23">
      <c r="A227" t="s">
        <v>637</v>
      </c>
      <c r="B227" t="b">
        <v>1</v>
      </c>
      <c r="C227">
        <v>92</v>
      </c>
      <c r="D227" s="97">
        <v>2166</v>
      </c>
      <c r="E227" s="97">
        <v>4360</v>
      </c>
      <c r="F227">
        <v>0</v>
      </c>
      <c r="G227">
        <v>0</v>
      </c>
      <c r="H227">
        <v>80</v>
      </c>
      <c r="I227" t="b">
        <v>1</v>
      </c>
      <c r="J227">
        <v>0</v>
      </c>
      <c r="K227">
        <v>0</v>
      </c>
      <c r="L227">
        <v>10</v>
      </c>
      <c r="M227">
        <f t="shared" si="24"/>
        <v>1</v>
      </c>
      <c r="N227" s="17">
        <f t="shared" si="28"/>
        <v>95.304000000000002</v>
      </c>
      <c r="O227">
        <f t="shared" si="29"/>
        <v>9</v>
      </c>
      <c r="P227" s="7">
        <f t="shared" si="25"/>
        <v>9.6761979312776756</v>
      </c>
      <c r="Q227" s="7">
        <f t="shared" si="26"/>
        <v>7.1543388454384322</v>
      </c>
      <c r="R227" s="7">
        <f t="shared" si="30"/>
        <v>133.06293210252579</v>
      </c>
      <c r="S227" s="7">
        <f t="shared" si="27"/>
        <v>142.73913003380346</v>
      </c>
      <c r="T227">
        <v>92</v>
      </c>
      <c r="U227" s="7" t="str">
        <f>VLOOKUP(T227,TransitModes!$A$2:$B$68,2,0)</f>
        <v>Fairfield and Suisun Transit Express</v>
      </c>
      <c r="V227" t="s">
        <v>2011</v>
      </c>
      <c r="W227" t="str">
        <f t="shared" si="31"/>
        <v>92_40</v>
      </c>
    </row>
    <row r="228" spans="1:23">
      <c r="A228" t="s">
        <v>638</v>
      </c>
      <c r="B228" t="b">
        <v>1</v>
      </c>
      <c r="C228">
        <v>92</v>
      </c>
      <c r="D228" s="97">
        <v>2166</v>
      </c>
      <c r="E228" s="97">
        <v>4360</v>
      </c>
      <c r="F228">
        <v>120</v>
      </c>
      <c r="G228">
        <v>0</v>
      </c>
      <c r="H228">
        <v>0</v>
      </c>
      <c r="I228" t="b">
        <v>1</v>
      </c>
      <c r="J228">
        <v>10</v>
      </c>
      <c r="K228">
        <v>0</v>
      </c>
      <c r="L228">
        <v>0</v>
      </c>
      <c r="M228">
        <f t="shared" si="24"/>
        <v>1</v>
      </c>
      <c r="N228" s="17">
        <f t="shared" si="28"/>
        <v>95.304000000000002</v>
      </c>
      <c r="O228">
        <f t="shared" si="29"/>
        <v>9</v>
      </c>
      <c r="P228" s="7">
        <f t="shared" si="25"/>
        <v>9.6761979312776756</v>
      </c>
      <c r="Q228" s="7">
        <f t="shared" si="26"/>
        <v>7.1543388454384322</v>
      </c>
      <c r="R228" s="7">
        <f t="shared" si="30"/>
        <v>133.06293210252579</v>
      </c>
      <c r="S228" s="7">
        <f t="shared" si="27"/>
        <v>142.73913003380346</v>
      </c>
      <c r="T228">
        <v>92</v>
      </c>
      <c r="U228" s="7" t="str">
        <f>VLOOKUP(T228,TransitModes!$A$2:$B$68,2,0)</f>
        <v>Fairfield and Suisun Transit Express</v>
      </c>
      <c r="V228" t="s">
        <v>2011</v>
      </c>
      <c r="W228" t="str">
        <f t="shared" si="31"/>
        <v>92_40</v>
      </c>
    </row>
    <row r="229" spans="1:23">
      <c r="A229" t="s">
        <v>639</v>
      </c>
      <c r="B229" t="b">
        <v>1</v>
      </c>
      <c r="C229">
        <v>93</v>
      </c>
      <c r="D229">
        <v>3638</v>
      </c>
      <c r="E229">
        <v>4906</v>
      </c>
      <c r="F229">
        <v>30</v>
      </c>
      <c r="G229">
        <v>60</v>
      </c>
      <c r="H229">
        <v>30</v>
      </c>
      <c r="I229" t="b">
        <v>1</v>
      </c>
      <c r="J229">
        <v>10</v>
      </c>
      <c r="K229">
        <v>10</v>
      </c>
      <c r="L229">
        <v>10</v>
      </c>
      <c r="M229">
        <f t="shared" si="24"/>
        <v>1</v>
      </c>
      <c r="N229" s="17">
        <f t="shared" si="28"/>
        <v>160.07200000000003</v>
      </c>
      <c r="O229">
        <f t="shared" si="29"/>
        <v>11</v>
      </c>
      <c r="P229" s="7">
        <f t="shared" si="25"/>
        <v>11.826464138228271</v>
      </c>
      <c r="Q229" s="7">
        <f t="shared" si="26"/>
        <v>8.7441919222025284</v>
      </c>
      <c r="R229" s="7">
        <f t="shared" si="30"/>
        <v>162.63247256975376</v>
      </c>
      <c r="S229" s="7">
        <f t="shared" si="27"/>
        <v>174.45893670798202</v>
      </c>
      <c r="T229">
        <v>93</v>
      </c>
      <c r="U229" s="7" t="str">
        <f>VLOOKUP(T229,TransitModes!$A$2:$B$68,2,0)</f>
        <v>VINE Express</v>
      </c>
      <c r="V229" t="s">
        <v>1976</v>
      </c>
      <c r="W229" t="str">
        <f t="shared" si="31"/>
        <v>93_29</v>
      </c>
    </row>
    <row r="230" spans="1:23">
      <c r="A230" t="s">
        <v>640</v>
      </c>
      <c r="B230" t="b">
        <v>1</v>
      </c>
      <c r="C230">
        <v>93</v>
      </c>
      <c r="D230">
        <v>3516</v>
      </c>
      <c r="E230">
        <v>4703</v>
      </c>
      <c r="F230">
        <v>30</v>
      </c>
      <c r="G230">
        <v>60</v>
      </c>
      <c r="H230">
        <v>30</v>
      </c>
      <c r="I230" t="b">
        <v>1</v>
      </c>
      <c r="J230">
        <v>10</v>
      </c>
      <c r="K230">
        <v>10</v>
      </c>
      <c r="L230">
        <v>10</v>
      </c>
      <c r="M230">
        <f t="shared" si="24"/>
        <v>0</v>
      </c>
      <c r="N230" s="17">
        <f t="shared" si="28"/>
        <v>154.70400000000001</v>
      </c>
      <c r="O230">
        <f t="shared" si="29"/>
        <v>0</v>
      </c>
      <c r="P230" s="7">
        <f t="shared" si="25"/>
        <v>0</v>
      </c>
      <c r="Q230" s="7">
        <f t="shared" si="26"/>
        <v>0</v>
      </c>
      <c r="R230" s="7">
        <f t="shared" si="30"/>
        <v>0</v>
      </c>
      <c r="S230" s="7">
        <f t="shared" si="27"/>
        <v>0</v>
      </c>
      <c r="T230">
        <v>93</v>
      </c>
      <c r="U230" s="7" t="str">
        <f>VLOOKUP(T230,TransitModes!$A$2:$B$68,2,0)</f>
        <v>VINE Express</v>
      </c>
      <c r="V230" t="s">
        <v>1976</v>
      </c>
      <c r="W230" t="str">
        <f t="shared" si="31"/>
        <v>93_29</v>
      </c>
    </row>
    <row r="231" spans="1:23">
      <c r="A231" t="s">
        <v>641</v>
      </c>
      <c r="B231" t="b">
        <v>1</v>
      </c>
      <c r="C231">
        <v>94</v>
      </c>
      <c r="D231">
        <v>2481</v>
      </c>
      <c r="E231">
        <v>2978</v>
      </c>
      <c r="F231">
        <v>30</v>
      </c>
      <c r="G231">
        <v>60</v>
      </c>
      <c r="H231">
        <v>30</v>
      </c>
      <c r="I231" t="b">
        <v>1</v>
      </c>
      <c r="J231">
        <v>10</v>
      </c>
      <c r="K231">
        <v>10</v>
      </c>
      <c r="L231">
        <v>10</v>
      </c>
      <c r="M231">
        <f t="shared" si="24"/>
        <v>1</v>
      </c>
      <c r="N231" s="17">
        <f t="shared" si="28"/>
        <v>109.164</v>
      </c>
      <c r="O231">
        <f t="shared" si="29"/>
        <v>8</v>
      </c>
      <c r="P231" s="7">
        <f t="shared" si="25"/>
        <v>8.6010648278023787</v>
      </c>
      <c r="Q231" s="7">
        <f t="shared" si="26"/>
        <v>6.3594123070563837</v>
      </c>
      <c r="R231" s="7">
        <f t="shared" si="30"/>
        <v>118.27816186891181</v>
      </c>
      <c r="S231" s="7">
        <f t="shared" si="27"/>
        <v>126.87922669671418</v>
      </c>
      <c r="T231">
        <v>94</v>
      </c>
      <c r="U231" s="7" t="str">
        <f>VLOOKUP(T231,TransitModes!$A$2:$B$68,2,0)</f>
        <v>SMART Temporary Express</v>
      </c>
      <c r="V231" t="s">
        <v>2015</v>
      </c>
      <c r="W231" t="str">
        <f t="shared" si="31"/>
        <v>94_37</v>
      </c>
    </row>
    <row r="232" spans="1:23">
      <c r="A232" t="s">
        <v>642</v>
      </c>
      <c r="B232" t="b">
        <v>1</v>
      </c>
      <c r="C232">
        <v>94</v>
      </c>
      <c r="D232">
        <v>2518</v>
      </c>
      <c r="E232">
        <v>3077</v>
      </c>
      <c r="F232">
        <v>30</v>
      </c>
      <c r="G232">
        <v>60</v>
      </c>
      <c r="H232">
        <v>30</v>
      </c>
      <c r="I232" t="b">
        <v>1</v>
      </c>
      <c r="J232">
        <v>10</v>
      </c>
      <c r="K232">
        <v>10</v>
      </c>
      <c r="L232">
        <v>10</v>
      </c>
      <c r="M232">
        <f t="shared" si="24"/>
        <v>0</v>
      </c>
      <c r="N232" s="17">
        <f t="shared" si="28"/>
        <v>110.792</v>
      </c>
      <c r="O232">
        <f t="shared" si="29"/>
        <v>0</v>
      </c>
      <c r="P232" s="7">
        <f t="shared" si="25"/>
        <v>0</v>
      </c>
      <c r="Q232" s="7">
        <f t="shared" si="26"/>
        <v>0</v>
      </c>
      <c r="R232" s="7">
        <f t="shared" si="30"/>
        <v>0</v>
      </c>
      <c r="S232" s="7">
        <f t="shared" si="27"/>
        <v>0</v>
      </c>
      <c r="T232">
        <v>94</v>
      </c>
      <c r="U232" s="7" t="str">
        <f>VLOOKUP(T232,TransitModes!$A$2:$B$68,2,0)</f>
        <v>SMART Temporary Express</v>
      </c>
      <c r="V232" t="s">
        <v>2015</v>
      </c>
      <c r="W232" t="str">
        <f t="shared" si="31"/>
        <v>94_37</v>
      </c>
    </row>
    <row r="233" spans="1:23">
      <c r="A233" t="s">
        <v>643</v>
      </c>
      <c r="B233" t="b">
        <v>1</v>
      </c>
      <c r="C233">
        <v>95</v>
      </c>
      <c r="D233">
        <v>1977</v>
      </c>
      <c r="E233">
        <v>2654</v>
      </c>
      <c r="F233">
        <v>240</v>
      </c>
      <c r="G233">
        <v>150</v>
      </c>
      <c r="H233">
        <v>80</v>
      </c>
      <c r="I233" t="b">
        <v>1</v>
      </c>
      <c r="J233">
        <v>10</v>
      </c>
      <c r="K233">
        <v>10</v>
      </c>
      <c r="L233">
        <v>10</v>
      </c>
      <c r="M233">
        <f t="shared" si="24"/>
        <v>1</v>
      </c>
      <c r="N233" s="17">
        <f t="shared" si="28"/>
        <v>86.988</v>
      </c>
      <c r="O233">
        <f t="shared" si="29"/>
        <v>9</v>
      </c>
      <c r="P233" s="7">
        <f t="shared" si="25"/>
        <v>9.6761979312776756</v>
      </c>
      <c r="Q233" s="7">
        <f t="shared" si="26"/>
        <v>7.1543388454384322</v>
      </c>
      <c r="R233" s="7">
        <f t="shared" si="30"/>
        <v>133.06293210252579</v>
      </c>
      <c r="S233" s="7">
        <f t="shared" si="27"/>
        <v>142.73913003380346</v>
      </c>
      <c r="T233">
        <v>95</v>
      </c>
      <c r="U233" s="7" t="str">
        <f>VLOOKUP(T233,TransitModes!$A$2:$B$68,2,0)</f>
        <v>VINE Express</v>
      </c>
      <c r="V233" t="s">
        <v>2013</v>
      </c>
      <c r="W233" t="str">
        <f t="shared" si="31"/>
        <v>95_21</v>
      </c>
    </row>
    <row r="234" spans="1:23">
      <c r="A234" t="s">
        <v>644</v>
      </c>
      <c r="B234" t="b">
        <v>1</v>
      </c>
      <c r="C234">
        <v>95</v>
      </c>
      <c r="D234">
        <v>2048</v>
      </c>
      <c r="E234">
        <v>2740</v>
      </c>
      <c r="F234">
        <v>120</v>
      </c>
      <c r="G234">
        <v>150</v>
      </c>
      <c r="H234">
        <v>120</v>
      </c>
      <c r="I234" t="b">
        <v>1</v>
      </c>
      <c r="J234">
        <v>10</v>
      </c>
      <c r="K234">
        <v>10</v>
      </c>
      <c r="L234">
        <v>10</v>
      </c>
      <c r="M234">
        <f t="shared" si="24"/>
        <v>0</v>
      </c>
      <c r="N234" s="17">
        <f t="shared" si="28"/>
        <v>90.112000000000009</v>
      </c>
      <c r="O234">
        <f t="shared" si="29"/>
        <v>0</v>
      </c>
      <c r="P234" s="7">
        <f t="shared" si="25"/>
        <v>0</v>
      </c>
      <c r="Q234" s="7">
        <f t="shared" si="26"/>
        <v>0</v>
      </c>
      <c r="R234" s="7">
        <f t="shared" si="30"/>
        <v>0</v>
      </c>
      <c r="S234" s="7">
        <f t="shared" si="27"/>
        <v>0</v>
      </c>
      <c r="T234">
        <v>95</v>
      </c>
      <c r="U234" s="7" t="str">
        <f>VLOOKUP(T234,TransitModes!$A$2:$B$68,2,0)</f>
        <v>VINE Express</v>
      </c>
      <c r="V234" t="s">
        <v>2013</v>
      </c>
      <c r="W234" t="str">
        <f t="shared" si="31"/>
        <v>95_21</v>
      </c>
    </row>
    <row r="235" spans="1:23">
      <c r="A235" t="s">
        <v>1507</v>
      </c>
      <c r="B235" t="b">
        <v>1</v>
      </c>
      <c r="C235">
        <v>98</v>
      </c>
      <c r="D235">
        <v>5954</v>
      </c>
      <c r="E235">
        <v>7979</v>
      </c>
      <c r="F235">
        <v>5</v>
      </c>
      <c r="G235">
        <v>10</v>
      </c>
      <c r="H235">
        <v>5</v>
      </c>
      <c r="I235" t="b">
        <v>1</v>
      </c>
      <c r="J235">
        <v>5</v>
      </c>
      <c r="K235">
        <v>10</v>
      </c>
      <c r="L235">
        <v>5</v>
      </c>
      <c r="M235">
        <f t="shared" si="24"/>
        <v>1</v>
      </c>
      <c r="N235" s="17">
        <f t="shared" si="28"/>
        <v>261.976</v>
      </c>
      <c r="O235">
        <f t="shared" si="29"/>
        <v>0</v>
      </c>
      <c r="P235" s="7">
        <f t="shared" si="25"/>
        <v>0</v>
      </c>
      <c r="Q235" s="7">
        <f t="shared" si="26"/>
        <v>0</v>
      </c>
      <c r="R235" s="7">
        <f t="shared" si="30"/>
        <v>0</v>
      </c>
      <c r="S235" s="7">
        <f t="shared" si="27"/>
        <v>0</v>
      </c>
      <c r="T235">
        <v>98</v>
      </c>
      <c r="U235" s="7" t="str">
        <f>VLOOKUP(T235,TransitModes!$A$2:$B$68,2,0)</f>
        <v>ReX Link</v>
      </c>
      <c r="V235" t="s">
        <v>2083</v>
      </c>
      <c r="W235" t="str">
        <f t="shared" si="31"/>
        <v>98_DD10_</v>
      </c>
    </row>
    <row r="236" spans="1:23">
      <c r="A236" t="s">
        <v>1508</v>
      </c>
      <c r="B236" t="b">
        <v>1</v>
      </c>
      <c r="C236">
        <v>98</v>
      </c>
      <c r="D236">
        <v>5725</v>
      </c>
      <c r="E236">
        <v>7303</v>
      </c>
      <c r="F236">
        <v>5</v>
      </c>
      <c r="G236">
        <v>10</v>
      </c>
      <c r="H236">
        <v>5</v>
      </c>
      <c r="I236" t="b">
        <v>1</v>
      </c>
      <c r="J236">
        <v>5</v>
      </c>
      <c r="K236">
        <v>10</v>
      </c>
      <c r="L236">
        <v>5</v>
      </c>
      <c r="M236">
        <f t="shared" si="24"/>
        <v>0</v>
      </c>
      <c r="N236" s="17">
        <f t="shared" si="28"/>
        <v>251.90000000000003</v>
      </c>
      <c r="O236">
        <f t="shared" si="29"/>
        <v>0</v>
      </c>
      <c r="P236" s="7">
        <f t="shared" si="25"/>
        <v>0</v>
      </c>
      <c r="Q236" s="7">
        <f t="shared" si="26"/>
        <v>0</v>
      </c>
      <c r="R236" s="7">
        <f t="shared" si="30"/>
        <v>0</v>
      </c>
      <c r="S236" s="7">
        <f t="shared" si="27"/>
        <v>0</v>
      </c>
      <c r="T236">
        <v>98</v>
      </c>
      <c r="U236" s="7" t="str">
        <f>VLOOKUP(T236,TransitModes!$A$2:$B$68,2,0)</f>
        <v>ReX Link</v>
      </c>
      <c r="V236" t="s">
        <v>2083</v>
      </c>
      <c r="W236" t="str">
        <f t="shared" si="31"/>
        <v>98_DD10_</v>
      </c>
    </row>
    <row r="237" spans="1:23">
      <c r="A237" t="s">
        <v>1509</v>
      </c>
      <c r="B237" t="b">
        <v>1</v>
      </c>
      <c r="C237">
        <v>98</v>
      </c>
      <c r="D237">
        <v>7741</v>
      </c>
      <c r="E237">
        <v>9916</v>
      </c>
      <c r="F237">
        <v>5</v>
      </c>
      <c r="G237">
        <v>10</v>
      </c>
      <c r="H237">
        <v>5</v>
      </c>
      <c r="I237" t="b">
        <v>1</v>
      </c>
      <c r="J237">
        <v>5</v>
      </c>
      <c r="K237">
        <v>10</v>
      </c>
      <c r="L237">
        <v>5</v>
      </c>
      <c r="M237">
        <f t="shared" si="24"/>
        <v>1</v>
      </c>
      <c r="N237" s="17">
        <f t="shared" si="28"/>
        <v>340.60399999999998</v>
      </c>
      <c r="O237">
        <f t="shared" si="29"/>
        <v>0</v>
      </c>
      <c r="P237" s="7">
        <f t="shared" si="25"/>
        <v>0</v>
      </c>
      <c r="Q237" s="7">
        <f t="shared" si="26"/>
        <v>0</v>
      </c>
      <c r="R237" s="7">
        <f t="shared" si="30"/>
        <v>0</v>
      </c>
      <c r="S237" s="7">
        <f t="shared" si="27"/>
        <v>0</v>
      </c>
      <c r="T237">
        <v>98</v>
      </c>
      <c r="U237" s="7" t="str">
        <f>VLOOKUP(T237,TransitModes!$A$2:$B$68,2,0)</f>
        <v>ReX Link</v>
      </c>
      <c r="V237" t="s">
        <v>2084</v>
      </c>
      <c r="W237" t="str">
        <f t="shared" si="31"/>
        <v>98_DD20_</v>
      </c>
    </row>
    <row r="238" spans="1:23">
      <c r="A238" t="s">
        <v>1510</v>
      </c>
      <c r="B238" t="b">
        <v>1</v>
      </c>
      <c r="C238">
        <v>98</v>
      </c>
      <c r="D238">
        <v>7988</v>
      </c>
      <c r="E238">
        <v>10365</v>
      </c>
      <c r="F238">
        <v>5</v>
      </c>
      <c r="G238">
        <v>10</v>
      </c>
      <c r="H238">
        <v>5</v>
      </c>
      <c r="I238" t="b">
        <v>1</v>
      </c>
      <c r="J238">
        <v>5</v>
      </c>
      <c r="K238">
        <v>10</v>
      </c>
      <c r="L238">
        <v>5</v>
      </c>
      <c r="M238">
        <f t="shared" si="24"/>
        <v>0</v>
      </c>
      <c r="N238" s="17">
        <f t="shared" si="28"/>
        <v>351.47199999999998</v>
      </c>
      <c r="O238">
        <f t="shared" si="29"/>
        <v>0</v>
      </c>
      <c r="P238" s="7">
        <f t="shared" si="25"/>
        <v>0</v>
      </c>
      <c r="Q238" s="7">
        <f t="shared" si="26"/>
        <v>0</v>
      </c>
      <c r="R238" s="7">
        <f t="shared" si="30"/>
        <v>0</v>
      </c>
      <c r="S238" s="7">
        <f t="shared" si="27"/>
        <v>0</v>
      </c>
      <c r="T238">
        <v>98</v>
      </c>
      <c r="U238" s="7" t="str">
        <f>VLOOKUP(T238,TransitModes!$A$2:$B$68,2,0)</f>
        <v>ReX Link</v>
      </c>
      <c r="V238" t="s">
        <v>2084</v>
      </c>
      <c r="W238" t="str">
        <f t="shared" si="31"/>
        <v>98_DD20_</v>
      </c>
    </row>
    <row r="239" spans="1:23">
      <c r="A239" t="s">
        <v>1511</v>
      </c>
      <c r="B239" t="b">
        <v>1</v>
      </c>
      <c r="C239">
        <v>98</v>
      </c>
      <c r="D239">
        <v>6516</v>
      </c>
      <c r="E239">
        <v>8306</v>
      </c>
      <c r="F239">
        <v>5</v>
      </c>
      <c r="G239">
        <v>10</v>
      </c>
      <c r="H239">
        <v>5</v>
      </c>
      <c r="I239" t="b">
        <v>1</v>
      </c>
      <c r="J239">
        <v>5</v>
      </c>
      <c r="K239">
        <v>10</v>
      </c>
      <c r="L239">
        <v>5</v>
      </c>
      <c r="M239">
        <f t="shared" si="24"/>
        <v>1</v>
      </c>
      <c r="N239" s="17">
        <f t="shared" si="28"/>
        <v>286.70400000000001</v>
      </c>
      <c r="O239">
        <f t="shared" si="29"/>
        <v>0</v>
      </c>
      <c r="P239" s="7">
        <f t="shared" si="25"/>
        <v>0</v>
      </c>
      <c r="Q239" s="7">
        <f t="shared" si="26"/>
        <v>0</v>
      </c>
      <c r="R239" s="7">
        <f t="shared" si="30"/>
        <v>0</v>
      </c>
      <c r="S239" s="7">
        <f t="shared" si="27"/>
        <v>0</v>
      </c>
      <c r="T239">
        <v>98</v>
      </c>
      <c r="U239" s="7" t="str">
        <f>VLOOKUP(T239,TransitModes!$A$2:$B$68,2,0)</f>
        <v>ReX Link</v>
      </c>
      <c r="V239" t="s">
        <v>2085</v>
      </c>
      <c r="W239" t="str">
        <f t="shared" si="31"/>
        <v>98_DD30_</v>
      </c>
    </row>
    <row r="240" spans="1:23">
      <c r="A240" t="s">
        <v>1512</v>
      </c>
      <c r="B240" t="b">
        <v>1</v>
      </c>
      <c r="C240">
        <v>98</v>
      </c>
      <c r="D240">
        <v>6481</v>
      </c>
      <c r="E240">
        <v>8510</v>
      </c>
      <c r="F240">
        <v>5</v>
      </c>
      <c r="G240">
        <v>10</v>
      </c>
      <c r="H240">
        <v>5</v>
      </c>
      <c r="I240" t="b">
        <v>1</v>
      </c>
      <c r="J240">
        <v>5</v>
      </c>
      <c r="K240">
        <v>10</v>
      </c>
      <c r="L240">
        <v>5</v>
      </c>
      <c r="M240">
        <f t="shared" si="24"/>
        <v>0</v>
      </c>
      <c r="N240" s="17">
        <f t="shared" si="28"/>
        <v>285.16400000000004</v>
      </c>
      <c r="O240">
        <f t="shared" si="29"/>
        <v>0</v>
      </c>
      <c r="P240" s="7">
        <f t="shared" si="25"/>
        <v>0</v>
      </c>
      <c r="Q240" s="7">
        <f t="shared" si="26"/>
        <v>0</v>
      </c>
      <c r="R240" s="7">
        <f t="shared" si="30"/>
        <v>0</v>
      </c>
      <c r="S240" s="7">
        <f t="shared" si="27"/>
        <v>0</v>
      </c>
      <c r="T240">
        <v>98</v>
      </c>
      <c r="U240" s="7" t="str">
        <f>VLOOKUP(T240,TransitModes!$A$2:$B$68,2,0)</f>
        <v>ReX Link</v>
      </c>
      <c r="V240" t="s">
        <v>2085</v>
      </c>
      <c r="W240" t="str">
        <f t="shared" si="31"/>
        <v>98_DD30_</v>
      </c>
    </row>
    <row r="241" spans="1:23">
      <c r="A241" t="s">
        <v>1513</v>
      </c>
      <c r="B241" t="b">
        <v>1</v>
      </c>
      <c r="C241">
        <v>98</v>
      </c>
      <c r="D241">
        <v>7036</v>
      </c>
      <c r="E241">
        <v>8992</v>
      </c>
      <c r="F241">
        <v>5</v>
      </c>
      <c r="G241">
        <v>10</v>
      </c>
      <c r="H241">
        <v>5</v>
      </c>
      <c r="I241" t="b">
        <v>1</v>
      </c>
      <c r="J241">
        <v>5</v>
      </c>
      <c r="K241">
        <v>10</v>
      </c>
      <c r="L241">
        <v>5</v>
      </c>
      <c r="M241">
        <f t="shared" si="24"/>
        <v>1</v>
      </c>
      <c r="N241" s="17">
        <f t="shared" si="28"/>
        <v>309.584</v>
      </c>
      <c r="O241">
        <f t="shared" si="29"/>
        <v>0</v>
      </c>
      <c r="P241" s="7">
        <f t="shared" si="25"/>
        <v>0</v>
      </c>
      <c r="Q241" s="7">
        <f t="shared" si="26"/>
        <v>0</v>
      </c>
      <c r="R241" s="7">
        <f t="shared" si="30"/>
        <v>0</v>
      </c>
      <c r="S241" s="7">
        <f t="shared" si="27"/>
        <v>0</v>
      </c>
      <c r="T241">
        <v>98</v>
      </c>
      <c r="U241" s="7" t="str">
        <f>VLOOKUP(T241,TransitModes!$A$2:$B$68,2,0)</f>
        <v>ReX Link</v>
      </c>
      <c r="V241" t="s">
        <v>2086</v>
      </c>
      <c r="W241" t="str">
        <f t="shared" si="31"/>
        <v>98_MN10_</v>
      </c>
    </row>
    <row r="242" spans="1:23">
      <c r="A242" t="s">
        <v>1514</v>
      </c>
      <c r="B242" t="b">
        <v>1</v>
      </c>
      <c r="C242">
        <v>98</v>
      </c>
      <c r="D242">
        <v>6994</v>
      </c>
      <c r="E242">
        <v>9133</v>
      </c>
      <c r="F242">
        <v>5</v>
      </c>
      <c r="G242">
        <v>10</v>
      </c>
      <c r="H242">
        <v>5</v>
      </c>
      <c r="I242" t="b">
        <v>1</v>
      </c>
      <c r="J242">
        <v>5</v>
      </c>
      <c r="K242">
        <v>10</v>
      </c>
      <c r="L242">
        <v>5</v>
      </c>
      <c r="M242">
        <f t="shared" si="24"/>
        <v>0</v>
      </c>
      <c r="N242" s="17">
        <f t="shared" si="28"/>
        <v>307.73599999999999</v>
      </c>
      <c r="O242">
        <f t="shared" si="29"/>
        <v>0</v>
      </c>
      <c r="P242" s="7">
        <f t="shared" si="25"/>
        <v>0</v>
      </c>
      <c r="Q242" s="7">
        <f t="shared" si="26"/>
        <v>0</v>
      </c>
      <c r="R242" s="7">
        <f t="shared" si="30"/>
        <v>0</v>
      </c>
      <c r="S242" s="7">
        <f t="shared" si="27"/>
        <v>0</v>
      </c>
      <c r="T242">
        <v>98</v>
      </c>
      <c r="U242" s="7" t="str">
        <f>VLOOKUP(T242,TransitModes!$A$2:$B$68,2,0)</f>
        <v>ReX Link</v>
      </c>
      <c r="V242" t="s">
        <v>2086</v>
      </c>
      <c r="W242" t="str">
        <f t="shared" si="31"/>
        <v>98_MN10_</v>
      </c>
    </row>
    <row r="243" spans="1:23">
      <c r="A243" t="s">
        <v>1515</v>
      </c>
      <c r="B243" t="b">
        <v>1</v>
      </c>
      <c r="C243">
        <v>98</v>
      </c>
      <c r="D243">
        <v>5749</v>
      </c>
      <c r="E243">
        <v>7431</v>
      </c>
      <c r="F243">
        <v>5</v>
      </c>
      <c r="G243">
        <v>10</v>
      </c>
      <c r="H243">
        <v>5</v>
      </c>
      <c r="I243" t="b">
        <v>1</v>
      </c>
      <c r="J243">
        <v>5</v>
      </c>
      <c r="K243">
        <v>10</v>
      </c>
      <c r="L243">
        <v>5</v>
      </c>
      <c r="M243">
        <f t="shared" si="24"/>
        <v>1</v>
      </c>
      <c r="N243" s="17">
        <f t="shared" si="28"/>
        <v>252.95600000000005</v>
      </c>
      <c r="O243">
        <f t="shared" si="29"/>
        <v>0</v>
      </c>
      <c r="P243" s="7">
        <f t="shared" si="25"/>
        <v>0</v>
      </c>
      <c r="Q243" s="7">
        <f t="shared" si="26"/>
        <v>0</v>
      </c>
      <c r="R243" s="7">
        <f t="shared" si="30"/>
        <v>0</v>
      </c>
      <c r="S243" s="7">
        <f t="shared" si="27"/>
        <v>0</v>
      </c>
      <c r="T243">
        <v>98</v>
      </c>
      <c r="U243" s="7" t="str">
        <f>VLOOKUP(T243,TransitModes!$A$2:$B$68,2,0)</f>
        <v>ReX Link</v>
      </c>
      <c r="V243" t="s">
        <v>2087</v>
      </c>
      <c r="W243" t="str">
        <f t="shared" si="31"/>
        <v>98_MV10_</v>
      </c>
    </row>
    <row r="244" spans="1:23">
      <c r="A244" t="s">
        <v>1516</v>
      </c>
      <c r="B244" t="b">
        <v>1</v>
      </c>
      <c r="C244">
        <v>98</v>
      </c>
      <c r="D244">
        <v>5789</v>
      </c>
      <c r="E244">
        <v>7451</v>
      </c>
      <c r="F244">
        <v>5</v>
      </c>
      <c r="G244">
        <v>10</v>
      </c>
      <c r="H244">
        <v>5</v>
      </c>
      <c r="I244" t="b">
        <v>1</v>
      </c>
      <c r="J244">
        <v>5</v>
      </c>
      <c r="K244">
        <v>10</v>
      </c>
      <c r="L244">
        <v>5</v>
      </c>
      <c r="M244">
        <f t="shared" si="24"/>
        <v>0</v>
      </c>
      <c r="N244" s="17">
        <f t="shared" si="28"/>
        <v>254.71600000000007</v>
      </c>
      <c r="O244">
        <f t="shared" si="29"/>
        <v>0</v>
      </c>
      <c r="P244" s="7">
        <f t="shared" si="25"/>
        <v>0</v>
      </c>
      <c r="Q244" s="7">
        <f t="shared" si="26"/>
        <v>0</v>
      </c>
      <c r="R244" s="7">
        <f t="shared" si="30"/>
        <v>0</v>
      </c>
      <c r="S244" s="7">
        <f t="shared" si="27"/>
        <v>0</v>
      </c>
      <c r="T244">
        <v>98</v>
      </c>
      <c r="U244" s="7" t="str">
        <f>VLOOKUP(T244,TransitModes!$A$2:$B$68,2,0)</f>
        <v>ReX Link</v>
      </c>
      <c r="V244" t="s">
        <v>2087</v>
      </c>
      <c r="W244" t="str">
        <f t="shared" si="31"/>
        <v>98_MV10_</v>
      </c>
    </row>
    <row r="245" spans="1:23">
      <c r="A245" t="s">
        <v>1517</v>
      </c>
      <c r="B245" t="b">
        <v>1</v>
      </c>
      <c r="C245">
        <v>98</v>
      </c>
      <c r="D245">
        <v>4347</v>
      </c>
      <c r="E245">
        <v>5933</v>
      </c>
      <c r="F245">
        <v>5</v>
      </c>
      <c r="G245">
        <v>10</v>
      </c>
      <c r="H245">
        <v>5</v>
      </c>
      <c r="I245" t="b">
        <v>1</v>
      </c>
      <c r="J245">
        <v>5</v>
      </c>
      <c r="K245">
        <v>10</v>
      </c>
      <c r="L245">
        <v>5</v>
      </c>
      <c r="M245">
        <f t="shared" si="24"/>
        <v>1</v>
      </c>
      <c r="N245" s="17">
        <f t="shared" si="28"/>
        <v>191.268</v>
      </c>
      <c r="O245">
        <f t="shared" si="29"/>
        <v>0</v>
      </c>
      <c r="P245" s="7">
        <f t="shared" si="25"/>
        <v>0</v>
      </c>
      <c r="Q245" s="7">
        <f t="shared" si="26"/>
        <v>0</v>
      </c>
      <c r="R245" s="7">
        <f t="shared" si="30"/>
        <v>0</v>
      </c>
      <c r="S245" s="7">
        <f t="shared" si="27"/>
        <v>0</v>
      </c>
      <c r="T245">
        <v>98</v>
      </c>
      <c r="U245" s="7" t="str">
        <f>VLOOKUP(T245,TransitModes!$A$2:$B$68,2,0)</f>
        <v>ReX Link</v>
      </c>
      <c r="V245" t="s">
        <v>2088</v>
      </c>
      <c r="W245" t="str">
        <f t="shared" si="31"/>
        <v>98_PA10_</v>
      </c>
    </row>
    <row r="246" spans="1:23">
      <c r="A246" t="s">
        <v>1518</v>
      </c>
      <c r="B246" t="b">
        <v>1</v>
      </c>
      <c r="C246">
        <v>98</v>
      </c>
      <c r="D246">
        <v>4301</v>
      </c>
      <c r="E246">
        <v>5997</v>
      </c>
      <c r="F246">
        <v>5</v>
      </c>
      <c r="G246">
        <v>10</v>
      </c>
      <c r="H246">
        <v>5</v>
      </c>
      <c r="I246" t="b">
        <v>1</v>
      </c>
      <c r="J246">
        <v>5</v>
      </c>
      <c r="K246">
        <v>10</v>
      </c>
      <c r="L246">
        <v>5</v>
      </c>
      <c r="M246">
        <f t="shared" si="24"/>
        <v>0</v>
      </c>
      <c r="N246" s="17">
        <f t="shared" si="28"/>
        <v>189.244</v>
      </c>
      <c r="O246">
        <f t="shared" si="29"/>
        <v>0</v>
      </c>
      <c r="P246" s="7">
        <f t="shared" si="25"/>
        <v>0</v>
      </c>
      <c r="Q246" s="7">
        <f t="shared" si="26"/>
        <v>0</v>
      </c>
      <c r="R246" s="7">
        <f t="shared" si="30"/>
        <v>0</v>
      </c>
      <c r="S246" s="7">
        <f t="shared" si="27"/>
        <v>0</v>
      </c>
      <c r="T246">
        <v>98</v>
      </c>
      <c r="U246" s="7" t="str">
        <f>VLOOKUP(T246,TransitModes!$A$2:$B$68,2,0)</f>
        <v>ReX Link</v>
      </c>
      <c r="V246" t="s">
        <v>2088</v>
      </c>
      <c r="W246" t="str">
        <f t="shared" si="31"/>
        <v>98_PA10_</v>
      </c>
    </row>
    <row r="247" spans="1:23">
      <c r="A247" t="s">
        <v>1519</v>
      </c>
      <c r="B247" t="b">
        <v>1</v>
      </c>
      <c r="C247">
        <v>98</v>
      </c>
      <c r="D247">
        <v>1519</v>
      </c>
      <c r="E247">
        <v>3761</v>
      </c>
      <c r="F247">
        <v>5</v>
      </c>
      <c r="G247">
        <v>10</v>
      </c>
      <c r="H247">
        <v>5</v>
      </c>
      <c r="I247" t="b">
        <v>1</v>
      </c>
      <c r="J247">
        <v>5</v>
      </c>
      <c r="K247">
        <v>10</v>
      </c>
      <c r="L247">
        <v>5</v>
      </c>
      <c r="M247">
        <f t="shared" si="24"/>
        <v>1</v>
      </c>
      <c r="N247" s="17">
        <f t="shared" si="28"/>
        <v>66.835999999999999</v>
      </c>
      <c r="O247">
        <f t="shared" si="29"/>
        <v>0</v>
      </c>
      <c r="P247" s="7">
        <f t="shared" si="25"/>
        <v>0</v>
      </c>
      <c r="Q247" s="7">
        <f t="shared" si="26"/>
        <v>0</v>
      </c>
      <c r="R247" s="7">
        <f t="shared" si="30"/>
        <v>0</v>
      </c>
      <c r="S247" s="7">
        <f t="shared" si="27"/>
        <v>0</v>
      </c>
      <c r="T247">
        <v>98</v>
      </c>
      <c r="U247" s="7" t="str">
        <f>VLOOKUP(T247,TransitModes!$A$2:$B$68,2,0)</f>
        <v>ReX Link</v>
      </c>
      <c r="V247" t="s">
        <v>2115</v>
      </c>
      <c r="W247" t="str">
        <f t="shared" si="31"/>
        <v>98_PK10_</v>
      </c>
    </row>
    <row r="248" spans="1:23">
      <c r="A248" t="s">
        <v>1520</v>
      </c>
      <c r="B248" t="b">
        <v>1</v>
      </c>
      <c r="C248">
        <v>98</v>
      </c>
      <c r="D248">
        <v>1589</v>
      </c>
      <c r="E248">
        <v>4032</v>
      </c>
      <c r="F248">
        <v>5</v>
      </c>
      <c r="G248">
        <v>10</v>
      </c>
      <c r="H248">
        <v>5</v>
      </c>
      <c r="I248" t="b">
        <v>1</v>
      </c>
      <c r="J248">
        <v>5</v>
      </c>
      <c r="K248">
        <v>10</v>
      </c>
      <c r="L248">
        <v>5</v>
      </c>
      <c r="M248">
        <f t="shared" si="24"/>
        <v>0</v>
      </c>
      <c r="N248" s="17">
        <f t="shared" si="28"/>
        <v>69.916000000000011</v>
      </c>
      <c r="O248">
        <f t="shared" si="29"/>
        <v>0</v>
      </c>
      <c r="P248" s="7">
        <f t="shared" si="25"/>
        <v>0</v>
      </c>
      <c r="Q248" s="7">
        <f t="shared" si="26"/>
        <v>0</v>
      </c>
      <c r="R248" s="7">
        <f t="shared" si="30"/>
        <v>0</v>
      </c>
      <c r="S248" s="7">
        <f t="shared" si="27"/>
        <v>0</v>
      </c>
      <c r="T248">
        <v>98</v>
      </c>
      <c r="U248" s="7" t="str">
        <f>VLOOKUP(T248,TransitModes!$A$2:$B$68,2,0)</f>
        <v>ReX Link</v>
      </c>
      <c r="V248" t="s">
        <v>2115</v>
      </c>
      <c r="W248" t="str">
        <f t="shared" si="31"/>
        <v>98_PK10_</v>
      </c>
    </row>
    <row r="249" spans="1:23">
      <c r="A249" t="s">
        <v>1521</v>
      </c>
      <c r="B249" t="b">
        <v>1</v>
      </c>
      <c r="C249">
        <v>98</v>
      </c>
      <c r="D249">
        <v>3316</v>
      </c>
      <c r="E249">
        <v>6220</v>
      </c>
      <c r="F249">
        <v>5</v>
      </c>
      <c r="G249">
        <v>10</v>
      </c>
      <c r="H249">
        <v>5</v>
      </c>
      <c r="I249" t="b">
        <v>1</v>
      </c>
      <c r="J249">
        <v>5</v>
      </c>
      <c r="K249">
        <v>10</v>
      </c>
      <c r="L249">
        <v>5</v>
      </c>
      <c r="M249">
        <f t="shared" si="24"/>
        <v>1</v>
      </c>
      <c r="N249" s="17">
        <f t="shared" si="28"/>
        <v>145.904</v>
      </c>
      <c r="O249">
        <f t="shared" si="29"/>
        <v>0</v>
      </c>
      <c r="P249" s="7">
        <f t="shared" si="25"/>
        <v>0</v>
      </c>
      <c r="Q249" s="7">
        <f t="shared" si="26"/>
        <v>0</v>
      </c>
      <c r="R249" s="7">
        <f t="shared" si="30"/>
        <v>0</v>
      </c>
      <c r="S249" s="7">
        <f t="shared" si="27"/>
        <v>0</v>
      </c>
      <c r="T249">
        <v>98</v>
      </c>
      <c r="U249" s="7" t="str">
        <f>VLOOKUP(T249,TransitModes!$A$2:$B$68,2,0)</f>
        <v>ReX Link</v>
      </c>
      <c r="V249" t="s">
        <v>2116</v>
      </c>
      <c r="W249" t="str">
        <f t="shared" si="31"/>
        <v>98_SF20_</v>
      </c>
    </row>
    <row r="250" spans="1:23">
      <c r="A250" t="s">
        <v>1522</v>
      </c>
      <c r="B250" t="b">
        <v>1</v>
      </c>
      <c r="C250">
        <v>98</v>
      </c>
      <c r="D250">
        <v>3389</v>
      </c>
      <c r="E250">
        <v>6391</v>
      </c>
      <c r="F250">
        <v>5</v>
      </c>
      <c r="G250">
        <v>10</v>
      </c>
      <c r="H250">
        <v>5</v>
      </c>
      <c r="I250" t="b">
        <v>1</v>
      </c>
      <c r="J250">
        <v>5</v>
      </c>
      <c r="K250">
        <v>10</v>
      </c>
      <c r="L250">
        <v>5</v>
      </c>
      <c r="M250">
        <f t="shared" si="24"/>
        <v>0</v>
      </c>
      <c r="N250" s="17">
        <f t="shared" si="28"/>
        <v>149.11600000000001</v>
      </c>
      <c r="O250">
        <f t="shared" si="29"/>
        <v>0</v>
      </c>
      <c r="P250" s="7">
        <f t="shared" si="25"/>
        <v>0</v>
      </c>
      <c r="Q250" s="7">
        <f t="shared" si="26"/>
        <v>0</v>
      </c>
      <c r="R250" s="7">
        <f t="shared" si="30"/>
        <v>0</v>
      </c>
      <c r="S250" s="7">
        <f t="shared" si="27"/>
        <v>0</v>
      </c>
      <c r="T250">
        <v>98</v>
      </c>
      <c r="U250" s="7" t="str">
        <f>VLOOKUP(T250,TransitModes!$A$2:$B$68,2,0)</f>
        <v>ReX Link</v>
      </c>
      <c r="V250" t="s">
        <v>2116</v>
      </c>
      <c r="W250" t="str">
        <f t="shared" si="31"/>
        <v>98_SF20_</v>
      </c>
    </row>
    <row r="251" spans="1:23">
      <c r="A251" t="s">
        <v>1523</v>
      </c>
      <c r="B251" t="b">
        <v>1</v>
      </c>
      <c r="C251">
        <v>98</v>
      </c>
      <c r="D251">
        <v>3570</v>
      </c>
      <c r="E251">
        <v>3849</v>
      </c>
      <c r="F251">
        <v>5</v>
      </c>
      <c r="G251">
        <v>10</v>
      </c>
      <c r="H251">
        <v>5</v>
      </c>
      <c r="I251" t="b">
        <v>1</v>
      </c>
      <c r="J251">
        <v>5</v>
      </c>
      <c r="K251">
        <v>10</v>
      </c>
      <c r="L251">
        <v>5</v>
      </c>
      <c r="M251">
        <f t="shared" si="24"/>
        <v>1</v>
      </c>
      <c r="N251" s="17">
        <f t="shared" si="28"/>
        <v>157.08000000000001</v>
      </c>
      <c r="O251">
        <f t="shared" si="29"/>
        <v>0</v>
      </c>
      <c r="P251" s="7">
        <f t="shared" si="25"/>
        <v>0</v>
      </c>
      <c r="Q251" s="7">
        <f t="shared" si="26"/>
        <v>0</v>
      </c>
      <c r="R251" s="7">
        <f t="shared" si="30"/>
        <v>0</v>
      </c>
      <c r="S251" s="7">
        <f t="shared" si="27"/>
        <v>0</v>
      </c>
      <c r="T251">
        <v>98</v>
      </c>
      <c r="U251" s="7" t="str">
        <f>VLOOKUP(T251,TransitModes!$A$2:$B$68,2,0)</f>
        <v>ReX Link</v>
      </c>
      <c r="V251" t="s">
        <v>2089</v>
      </c>
      <c r="W251" t="str">
        <f t="shared" si="31"/>
        <v>98_SF30_</v>
      </c>
    </row>
    <row r="252" spans="1:23">
      <c r="A252" t="s">
        <v>1524</v>
      </c>
      <c r="B252" t="b">
        <v>1</v>
      </c>
      <c r="C252">
        <v>98</v>
      </c>
      <c r="D252">
        <v>2862</v>
      </c>
      <c r="E252">
        <v>3201</v>
      </c>
      <c r="F252">
        <v>5</v>
      </c>
      <c r="G252">
        <v>10</v>
      </c>
      <c r="H252">
        <v>5</v>
      </c>
      <c r="I252" t="b">
        <v>1</v>
      </c>
      <c r="J252">
        <v>5</v>
      </c>
      <c r="K252">
        <v>10</v>
      </c>
      <c r="L252">
        <v>5</v>
      </c>
      <c r="M252">
        <f t="shared" si="24"/>
        <v>0</v>
      </c>
      <c r="N252" s="17">
        <f t="shared" si="28"/>
        <v>125.92800000000001</v>
      </c>
      <c r="O252">
        <f t="shared" si="29"/>
        <v>0</v>
      </c>
      <c r="P252" s="7">
        <f t="shared" si="25"/>
        <v>0</v>
      </c>
      <c r="Q252" s="7">
        <f t="shared" si="26"/>
        <v>0</v>
      </c>
      <c r="R252" s="7">
        <f t="shared" si="30"/>
        <v>0</v>
      </c>
      <c r="S252" s="7">
        <f t="shared" si="27"/>
        <v>0</v>
      </c>
      <c r="T252">
        <v>98</v>
      </c>
      <c r="U252" s="7" t="str">
        <f>VLOOKUP(T252,TransitModes!$A$2:$B$68,2,0)</f>
        <v>ReX Link</v>
      </c>
      <c r="V252" t="s">
        <v>2089</v>
      </c>
      <c r="W252" t="str">
        <f t="shared" si="31"/>
        <v>98_SF30_</v>
      </c>
    </row>
    <row r="253" spans="1:23">
      <c r="A253" t="s">
        <v>653</v>
      </c>
      <c r="B253" t="b">
        <v>0</v>
      </c>
      <c r="C253">
        <v>120</v>
      </c>
      <c r="D253">
        <v>7898</v>
      </c>
      <c r="E253">
        <v>14736</v>
      </c>
      <c r="F253">
        <v>12</v>
      </c>
      <c r="G253">
        <v>15</v>
      </c>
      <c r="H253">
        <v>12</v>
      </c>
      <c r="I253" t="b">
        <v>1</v>
      </c>
      <c r="J253">
        <v>10</v>
      </c>
      <c r="K253">
        <v>10</v>
      </c>
      <c r="L253">
        <v>10</v>
      </c>
      <c r="M253">
        <f t="shared" si="24"/>
        <v>1</v>
      </c>
      <c r="N253" s="17">
        <f t="shared" si="28"/>
        <v>347.51200000000006</v>
      </c>
      <c r="O253">
        <f t="shared" si="29"/>
        <v>6</v>
      </c>
      <c r="P253" s="7">
        <f t="shared" si="25"/>
        <v>6.450798620851784</v>
      </c>
      <c r="Q253" s="7">
        <f t="shared" si="26"/>
        <v>4.7695592302922876</v>
      </c>
      <c r="R253" s="7">
        <f t="shared" si="30"/>
        <v>88.708621401683857</v>
      </c>
      <c r="S253" s="7">
        <f t="shared" si="27"/>
        <v>95.159420022535642</v>
      </c>
      <c r="T253">
        <v>120</v>
      </c>
      <c r="U253" s="7" t="str">
        <f>VLOOKUP(T253,TransitModes!$A$2:$B$68,2,0)</f>
        <v>BART</v>
      </c>
      <c r="V253" t="s">
        <v>653</v>
      </c>
      <c r="W253" t="str">
        <f t="shared" si="31"/>
        <v>120_RED</v>
      </c>
    </row>
    <row r="254" spans="1:23">
      <c r="A254" t="s">
        <v>664</v>
      </c>
      <c r="B254" t="b">
        <v>0</v>
      </c>
      <c r="C254">
        <v>120</v>
      </c>
      <c r="D254">
        <v>7800</v>
      </c>
      <c r="E254">
        <v>12604</v>
      </c>
      <c r="F254">
        <v>12</v>
      </c>
      <c r="G254">
        <v>15</v>
      </c>
      <c r="H254">
        <v>12</v>
      </c>
      <c r="I254" t="b">
        <v>1</v>
      </c>
      <c r="J254">
        <v>10</v>
      </c>
      <c r="K254">
        <v>10</v>
      </c>
      <c r="L254">
        <v>10</v>
      </c>
      <c r="M254">
        <f t="shared" si="24"/>
        <v>1</v>
      </c>
      <c r="N254" s="17">
        <f t="shared" si="28"/>
        <v>343.20000000000005</v>
      </c>
      <c r="O254">
        <f t="shared" si="29"/>
        <v>6</v>
      </c>
      <c r="P254" s="7">
        <f t="shared" si="25"/>
        <v>6.450798620851784</v>
      </c>
      <c r="Q254" s="7">
        <f t="shared" si="26"/>
        <v>4.7695592302922876</v>
      </c>
      <c r="R254" s="7">
        <f t="shared" si="30"/>
        <v>88.708621401683857</v>
      </c>
      <c r="S254" s="7">
        <f t="shared" si="27"/>
        <v>95.159420022535642</v>
      </c>
      <c r="T254">
        <v>120</v>
      </c>
      <c r="U254" s="7" t="str">
        <f>VLOOKUP(T254,TransitModes!$A$2:$B$68,2,0)</f>
        <v>BART</v>
      </c>
      <c r="V254" t="s">
        <v>664</v>
      </c>
      <c r="W254" t="str">
        <f t="shared" si="31"/>
        <v>120_BLUE</v>
      </c>
    </row>
    <row r="255" spans="1:23">
      <c r="A255" t="s">
        <v>648</v>
      </c>
      <c r="B255" t="b">
        <v>0</v>
      </c>
      <c r="C255">
        <v>120</v>
      </c>
      <c r="D255">
        <v>11948</v>
      </c>
      <c r="E255">
        <v>18672</v>
      </c>
      <c r="F255">
        <v>12</v>
      </c>
      <c r="G255">
        <v>15</v>
      </c>
      <c r="H255">
        <v>12</v>
      </c>
      <c r="I255" t="b">
        <v>1</v>
      </c>
      <c r="J255">
        <v>10</v>
      </c>
      <c r="K255">
        <v>10</v>
      </c>
      <c r="L255">
        <v>10</v>
      </c>
      <c r="M255">
        <f t="shared" si="24"/>
        <v>1</v>
      </c>
      <c r="N255" s="17">
        <f t="shared" si="28"/>
        <v>525.7120000000001</v>
      </c>
      <c r="O255">
        <f t="shared" si="29"/>
        <v>9</v>
      </c>
      <c r="P255" s="7">
        <f t="shared" si="25"/>
        <v>9.6761979312776756</v>
      </c>
      <c r="Q255" s="7">
        <f t="shared" si="26"/>
        <v>7.1543388454384322</v>
      </c>
      <c r="R255" s="7">
        <f t="shared" si="30"/>
        <v>133.06293210252579</v>
      </c>
      <c r="S255" s="7">
        <f t="shared" si="27"/>
        <v>142.73913003380346</v>
      </c>
      <c r="T255">
        <v>120</v>
      </c>
      <c r="U255" s="7" t="str">
        <f>VLOOKUP(T255,TransitModes!$A$2:$B$68,2,0)</f>
        <v>BART</v>
      </c>
      <c r="V255" t="s">
        <v>648</v>
      </c>
      <c r="W255" t="str">
        <f t="shared" si="31"/>
        <v>120_GREEN</v>
      </c>
    </row>
    <row r="256" spans="1:23">
      <c r="A256" t="s">
        <v>649</v>
      </c>
      <c r="B256" t="b">
        <v>1</v>
      </c>
      <c r="C256">
        <v>130</v>
      </c>
      <c r="D256">
        <v>4997</v>
      </c>
      <c r="E256">
        <v>7838</v>
      </c>
      <c r="F256">
        <v>240</v>
      </c>
      <c r="G256">
        <v>30</v>
      </c>
      <c r="H256">
        <v>240</v>
      </c>
      <c r="I256" t="b">
        <v>1</v>
      </c>
      <c r="J256">
        <v>240</v>
      </c>
      <c r="K256">
        <v>20</v>
      </c>
      <c r="L256">
        <v>240</v>
      </c>
      <c r="M256">
        <f t="shared" si="24"/>
        <v>1</v>
      </c>
      <c r="N256" s="17">
        <f t="shared" si="28"/>
        <v>219.86800000000002</v>
      </c>
      <c r="O256">
        <f t="shared" si="29"/>
        <v>0</v>
      </c>
      <c r="P256" s="7">
        <f t="shared" si="25"/>
        <v>0</v>
      </c>
      <c r="Q256" s="7">
        <f t="shared" si="26"/>
        <v>0</v>
      </c>
      <c r="R256" s="7">
        <f t="shared" si="30"/>
        <v>0</v>
      </c>
      <c r="S256" s="7">
        <f t="shared" si="27"/>
        <v>0</v>
      </c>
      <c r="T256">
        <v>130</v>
      </c>
      <c r="U256" s="7" t="str">
        <f>VLOOKUP(T256,TransitModes!$A$2:$B$68,2,0)</f>
        <v>Caltrain</v>
      </c>
      <c r="V256" t="s">
        <v>2090</v>
      </c>
      <c r="W256" t="str">
        <f t="shared" si="31"/>
        <v>130_500</v>
      </c>
    </row>
    <row r="257" spans="1:23">
      <c r="A257" t="s">
        <v>650</v>
      </c>
      <c r="B257" t="b">
        <v>1</v>
      </c>
      <c r="C257">
        <v>130</v>
      </c>
      <c r="D257">
        <v>4837</v>
      </c>
      <c r="E257">
        <v>7313</v>
      </c>
      <c r="F257">
        <v>240</v>
      </c>
      <c r="G257">
        <v>30</v>
      </c>
      <c r="H257">
        <v>0</v>
      </c>
      <c r="I257" t="b">
        <v>1</v>
      </c>
      <c r="J257">
        <v>240</v>
      </c>
      <c r="K257">
        <v>20</v>
      </c>
      <c r="L257">
        <v>0</v>
      </c>
      <c r="M257">
        <f t="shared" si="24"/>
        <v>1</v>
      </c>
      <c r="N257" s="17">
        <f t="shared" si="28"/>
        <v>212.828</v>
      </c>
      <c r="O257">
        <f t="shared" si="29"/>
        <v>0</v>
      </c>
      <c r="P257" s="7">
        <f t="shared" si="25"/>
        <v>0</v>
      </c>
      <c r="Q257" s="7">
        <f t="shared" si="26"/>
        <v>0</v>
      </c>
      <c r="R257" s="7">
        <f t="shared" si="30"/>
        <v>0</v>
      </c>
      <c r="S257" s="7">
        <f t="shared" si="27"/>
        <v>0</v>
      </c>
      <c r="T257">
        <v>130</v>
      </c>
      <c r="U257" s="7" t="str">
        <f>VLOOKUP(T257,TransitModes!$A$2:$B$68,2,0)</f>
        <v>Caltrain</v>
      </c>
      <c r="V257" t="s">
        <v>2091</v>
      </c>
      <c r="W257" t="str">
        <f t="shared" si="31"/>
        <v>130_600</v>
      </c>
    </row>
    <row r="258" spans="1:23">
      <c r="A258" t="s">
        <v>651</v>
      </c>
      <c r="B258" t="b">
        <v>1</v>
      </c>
      <c r="C258">
        <v>130</v>
      </c>
      <c r="D258">
        <v>4997</v>
      </c>
      <c r="E258">
        <v>8063</v>
      </c>
      <c r="F258">
        <v>0</v>
      </c>
      <c r="G258">
        <v>27</v>
      </c>
      <c r="H258">
        <v>0</v>
      </c>
      <c r="I258" t="b">
        <v>1</v>
      </c>
      <c r="J258">
        <v>0</v>
      </c>
      <c r="K258">
        <v>20</v>
      </c>
      <c r="L258">
        <v>0</v>
      </c>
      <c r="M258">
        <f t="shared" si="24"/>
        <v>1</v>
      </c>
      <c r="N258" s="17">
        <f t="shared" si="28"/>
        <v>219.86800000000002</v>
      </c>
      <c r="O258">
        <f t="shared" si="29"/>
        <v>0</v>
      </c>
      <c r="P258" s="7">
        <f t="shared" si="25"/>
        <v>0</v>
      </c>
      <c r="Q258" s="7">
        <f t="shared" si="26"/>
        <v>0</v>
      </c>
      <c r="R258" s="7">
        <f t="shared" si="30"/>
        <v>0</v>
      </c>
      <c r="S258" s="7">
        <f t="shared" si="27"/>
        <v>0</v>
      </c>
      <c r="T258">
        <v>130</v>
      </c>
      <c r="U258" s="7" t="str">
        <f>VLOOKUP(T258,TransitModes!$A$2:$B$68,2,0)</f>
        <v>Caltrain</v>
      </c>
      <c r="V258" t="s">
        <v>2090</v>
      </c>
      <c r="W258" t="str">
        <f t="shared" si="31"/>
        <v>130_500</v>
      </c>
    </row>
    <row r="259" spans="1:23">
      <c r="A259" t="s">
        <v>652</v>
      </c>
      <c r="B259" t="b">
        <v>1</v>
      </c>
      <c r="C259">
        <v>130</v>
      </c>
      <c r="D259">
        <v>4837</v>
      </c>
      <c r="E259">
        <v>7538</v>
      </c>
      <c r="F259">
        <v>0</v>
      </c>
      <c r="G259">
        <v>30</v>
      </c>
      <c r="H259">
        <v>0</v>
      </c>
      <c r="I259" t="b">
        <v>1</v>
      </c>
      <c r="J259">
        <v>0</v>
      </c>
      <c r="K259">
        <v>20</v>
      </c>
      <c r="L259">
        <v>0</v>
      </c>
      <c r="M259">
        <f t="shared" si="24"/>
        <v>1</v>
      </c>
      <c r="N259" s="17">
        <f t="shared" si="28"/>
        <v>212.828</v>
      </c>
      <c r="O259">
        <f t="shared" si="29"/>
        <v>0</v>
      </c>
      <c r="P259" s="7">
        <f>O259*$AC$3/1000000</f>
        <v>0</v>
      </c>
      <c r="Q259" s="7">
        <f t="shared" si="26"/>
        <v>0</v>
      </c>
      <c r="R259" s="7">
        <f t="shared" si="30"/>
        <v>0</v>
      </c>
      <c r="S259" s="7">
        <f>P259+R259</f>
        <v>0</v>
      </c>
      <c r="T259">
        <v>130</v>
      </c>
      <c r="U259" s="7" t="str">
        <f>VLOOKUP(T259,TransitModes!$A$2:$B$68,2,0)</f>
        <v>Caltrain</v>
      </c>
      <c r="V259" t="s">
        <v>2091</v>
      </c>
      <c r="W259" t="str">
        <f t="shared" si="31"/>
        <v>130_600</v>
      </c>
    </row>
    <row r="260" spans="1:23">
      <c r="A260" t="s">
        <v>645</v>
      </c>
      <c r="B260" t="b">
        <v>1</v>
      </c>
      <c r="C260">
        <v>135</v>
      </c>
      <c r="D260">
        <v>4797</v>
      </c>
      <c r="E260">
        <v>7900</v>
      </c>
      <c r="F260">
        <v>30</v>
      </c>
      <c r="G260">
        <v>100</v>
      </c>
      <c r="H260">
        <v>30</v>
      </c>
      <c r="I260" t="b">
        <v>1</v>
      </c>
      <c r="J260">
        <v>10</v>
      </c>
      <c r="K260">
        <v>10</v>
      </c>
      <c r="L260">
        <v>10</v>
      </c>
      <c r="M260">
        <f t="shared" si="24"/>
        <v>1</v>
      </c>
      <c r="N260" s="17">
        <f>(D260*2/100 * $AA$3)/$AA$4 *60</f>
        <v>211.06800000000001</v>
      </c>
      <c r="O260">
        <f>IF(M260=0,0,ROUNDUP(((IFERROR((N260/J260),IFERROR((N260/L260),0))-IFERROR((N260/F260),IFERROR((N260/H260),0)))),0))</f>
        <v>15</v>
      </c>
      <c r="P260" s="7">
        <f>O260*$AC$3/1000000</f>
        <v>16.126996552129462</v>
      </c>
      <c r="Q260" s="7">
        <f t="shared" si="26"/>
        <v>11.923898075730721</v>
      </c>
      <c r="R260" s="7">
        <f>Q260*(($AG$5^$AG$4)-1)/($AG$5-1)</f>
        <v>221.77155350420966</v>
      </c>
      <c r="S260" s="7">
        <f>P260+R260</f>
        <v>237.89855005633913</v>
      </c>
      <c r="T260">
        <v>135</v>
      </c>
      <c r="U260" s="7" t="str">
        <f>VLOOKUP(T260,TransitModes!$A$2:$B$68,2,0)</f>
        <v>SMART</v>
      </c>
      <c r="V260" t="s">
        <v>2092</v>
      </c>
      <c r="W260" t="str">
        <f>IFERROR(LEFT(V260,FIND(" ",V260)-1),V260)</f>
        <v>135_SMART_</v>
      </c>
    </row>
    <row r="261" spans="1:23">
      <c r="A261" t="s">
        <v>646</v>
      </c>
      <c r="B261" t="b">
        <v>1</v>
      </c>
      <c r="C261">
        <v>135</v>
      </c>
      <c r="D261">
        <v>4797</v>
      </c>
      <c r="E261">
        <v>7900</v>
      </c>
      <c r="F261">
        <v>30</v>
      </c>
      <c r="G261">
        <v>100</v>
      </c>
      <c r="H261">
        <v>30</v>
      </c>
      <c r="I261" t="b">
        <v>1</v>
      </c>
      <c r="J261">
        <v>10</v>
      </c>
      <c r="K261">
        <v>10</v>
      </c>
      <c r="L261">
        <v>10</v>
      </c>
      <c r="M261">
        <f t="shared" si="24"/>
        <v>0</v>
      </c>
      <c r="N261" s="17">
        <f>(D261*2/100 * $AA$3)/$AA$4 *60</f>
        <v>211.06800000000001</v>
      </c>
      <c r="O261">
        <f>IF(M261=0,0,ROUNDUP(((IFERROR((N261/J261),IFERROR((N261/L261),0))-IFERROR((N261/F261),IFERROR((N261/H261),0)))),0))</f>
        <v>0</v>
      </c>
      <c r="P261" s="7">
        <f>O261*$AC$3/1000000</f>
        <v>0</v>
      </c>
      <c r="Q261" s="7">
        <f t="shared" si="26"/>
        <v>0</v>
      </c>
      <c r="R261" s="7">
        <f>Q261*(($AG$5^$AG$4)-1)/($AG$5-1)</f>
        <v>0</v>
      </c>
      <c r="S261" s="7">
        <f>P261+R261</f>
        <v>0</v>
      </c>
      <c r="T261">
        <v>135</v>
      </c>
      <c r="U261" s="7" t="str">
        <f>VLOOKUP(T261,TransitModes!$A$2:$B$68,2,0)</f>
        <v>SMART</v>
      </c>
      <c r="V261" t="s">
        <v>2092</v>
      </c>
      <c r="W261" t="str">
        <f>IFERROR(LEFT(V261,FIND(" ",V261)-1),V261)</f>
        <v>135_SMART_</v>
      </c>
    </row>
    <row r="262" spans="1:23">
      <c r="A262" t="s">
        <v>647</v>
      </c>
      <c r="B262" t="b">
        <v>0</v>
      </c>
      <c r="C262">
        <v>136</v>
      </c>
      <c r="D262">
        <v>2240</v>
      </c>
      <c r="E262">
        <v>4000</v>
      </c>
      <c r="F262">
        <v>12</v>
      </c>
      <c r="G262">
        <v>15</v>
      </c>
      <c r="H262">
        <v>12</v>
      </c>
      <c r="I262" t="b">
        <v>1</v>
      </c>
      <c r="J262">
        <v>10</v>
      </c>
      <c r="K262">
        <v>10</v>
      </c>
      <c r="L262">
        <v>10</v>
      </c>
      <c r="M262">
        <f t="shared" si="24"/>
        <v>1</v>
      </c>
      <c r="N262" s="17">
        <f>(D262*2/100 * $AA$3)/$AA$4 *60</f>
        <v>98.56</v>
      </c>
      <c r="O262">
        <f>IF(M262=0,0,ROUNDUP(((IFERROR((N262/J262),IFERROR((N262/L262),0))-IFERROR((N262/F262),IFERROR((N262/H262),0)))),0))</f>
        <v>2</v>
      </c>
      <c r="P262" s="7">
        <f>O262*$AC$3/1000000</f>
        <v>2.1502662069505947</v>
      </c>
      <c r="Q262" s="7">
        <f t="shared" si="26"/>
        <v>1.5898530767640959</v>
      </c>
      <c r="R262" s="7">
        <f>Q262*(($AG$5^$AG$4)-1)/($AG$5-1)</f>
        <v>29.569540467227952</v>
      </c>
      <c r="S262" s="7">
        <f>P262+R262</f>
        <v>31.719806674178546</v>
      </c>
      <c r="T262">
        <v>136</v>
      </c>
      <c r="U262" s="7" t="str">
        <f>VLOOKUP(T262,TransitModes!$A$2:$B$68,2,0)</f>
        <v>6 Car Valley Link</v>
      </c>
      <c r="V262" t="s">
        <v>647</v>
      </c>
      <c r="W262" t="str">
        <f>IFERROR(LEFT(V262,FIND(" ",V262)-1),V262)</f>
        <v>136_VALLLINK</v>
      </c>
    </row>
  </sheetData>
  <autoFilter ref="A2:S262" xr:uid="{CABEE804-4312-4657-A12A-A1B389903E83}"/>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52C7-CE3D-4928-82D9-25C76E58F22B}">
  <dimension ref="A1:AG53"/>
  <sheetViews>
    <sheetView topLeftCell="F1" workbookViewId="0">
      <selection activeCell="Z19" sqref="Z19"/>
    </sheetView>
  </sheetViews>
  <sheetFormatPr defaultRowHeight="14.5"/>
  <cols>
    <col min="1" max="1" width="14.1796875" customWidth="1"/>
  </cols>
  <sheetData>
    <row r="1" spans="1:33">
      <c r="A1" t="s">
        <v>2566</v>
      </c>
    </row>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row>
    <row r="3" spans="1:33">
      <c r="A3" t="s">
        <v>1136</v>
      </c>
      <c r="B3" t="b">
        <v>0</v>
      </c>
      <c r="C3">
        <v>30</v>
      </c>
      <c r="D3">
        <v>1056</v>
      </c>
      <c r="E3">
        <v>4468</v>
      </c>
      <c r="F3">
        <v>20</v>
      </c>
      <c r="G3">
        <v>20</v>
      </c>
      <c r="H3">
        <v>20</v>
      </c>
      <c r="I3" t="b">
        <v>1</v>
      </c>
      <c r="J3">
        <v>7</v>
      </c>
      <c r="K3">
        <v>7</v>
      </c>
      <c r="L3">
        <v>7</v>
      </c>
      <c r="M3">
        <f>IF(LEFT(A3,LEN(A3)-2)=LEFT(A2,LEN(A2)-2),0,1)</f>
        <v>1</v>
      </c>
      <c r="N3" s="17">
        <f>(D3*IF(B3,2,1)/100 * $AA$3)/$AA$4 *60</f>
        <v>58.080000000000005</v>
      </c>
      <c r="O3">
        <f>IF(M3=0,0,ROUNDUP(((IFERROR((N3/J3),IFERROR((N3/L3),0))-IFERROR((N3/F3),IFERROR((N3/H3),0)))),0))</f>
        <v>6</v>
      </c>
      <c r="P3" s="7">
        <f>O3*$AC$3/1000000</f>
        <v>6.450798620851784</v>
      </c>
      <c r="Q3" s="7">
        <f>O3*$AE$5*$AG$3*$AC$5/1000000</f>
        <v>4.7695592302922876</v>
      </c>
      <c r="R3" s="7">
        <f>Q3*(($AG$5^$AG$4)-1)/($AG$5-1)</f>
        <v>88.708621401683857</v>
      </c>
      <c r="S3" s="7">
        <f>P3+R3</f>
        <v>95.159420022535642</v>
      </c>
      <c r="Z3" s="19" t="s">
        <v>675</v>
      </c>
      <c r="AA3" s="20">
        <v>1.1000000000000001</v>
      </c>
      <c r="AB3" s="20" t="s">
        <v>14</v>
      </c>
      <c r="AC3" s="21">
        <f>800000*$AG$5^10</f>
        <v>1075133.1034752973</v>
      </c>
      <c r="AD3" s="20" t="s">
        <v>15</v>
      </c>
      <c r="AE3" s="22">
        <v>13</v>
      </c>
      <c r="AF3" s="20" t="s">
        <v>18</v>
      </c>
      <c r="AG3" s="23">
        <v>52</v>
      </c>
    </row>
    <row r="4" spans="1:33">
      <c r="A4" t="s">
        <v>1138</v>
      </c>
      <c r="B4" t="b">
        <v>0</v>
      </c>
      <c r="C4">
        <v>30</v>
      </c>
      <c r="D4">
        <v>1462</v>
      </c>
      <c r="E4">
        <v>4813</v>
      </c>
      <c r="F4">
        <v>20</v>
      </c>
      <c r="G4">
        <v>20</v>
      </c>
      <c r="H4">
        <v>20</v>
      </c>
      <c r="I4" t="b">
        <v>1</v>
      </c>
      <c r="J4">
        <v>7</v>
      </c>
      <c r="K4">
        <v>7</v>
      </c>
      <c r="L4">
        <v>7</v>
      </c>
      <c r="M4">
        <f t="shared" ref="M4:M13" si="0">IF(LEFT(A4,LEN(A4)-2)=LEFT(A3,LEN(A3)-2),0,1)</f>
        <v>1</v>
      </c>
      <c r="N4" s="17">
        <f t="shared" ref="N4:N13" si="1">(D4*IF(B4,2,1)/100 * $AA$3)/$AA$4 *60</f>
        <v>80.41</v>
      </c>
      <c r="O4">
        <f t="shared" ref="O4:O13" si="2">IF(M4=0,0,ROUNDUP(((IFERROR((N4/J4),IFERROR((N4/L4),0))-IFERROR((N4/F4),IFERROR((N4/H4),0)))),0))</f>
        <v>8</v>
      </c>
      <c r="P4" s="7">
        <f t="shared" ref="P4:P13" si="3">O4*$AC$3/1000000</f>
        <v>8.6010648278023787</v>
      </c>
      <c r="Q4" s="7">
        <f t="shared" ref="Q4:Q13" si="4">O4*$AE$5*$AG$3*$AC$5/1000000</f>
        <v>6.3594123070563837</v>
      </c>
      <c r="R4" s="7">
        <f t="shared" ref="R4:R53" si="5">Q4*(($AG$5^$AG$4)-1)/($AG$5-1)</f>
        <v>118.27816186891181</v>
      </c>
      <c r="S4" s="7">
        <f t="shared" ref="S4:S13" si="6">P4+R4</f>
        <v>126.87922669671418</v>
      </c>
      <c r="Z4" s="24" t="s">
        <v>676</v>
      </c>
      <c r="AA4">
        <v>12</v>
      </c>
      <c r="AB4" t="s">
        <v>22</v>
      </c>
      <c r="AC4" s="12">
        <v>0.1</v>
      </c>
      <c r="AD4" t="s">
        <v>16</v>
      </c>
      <c r="AE4" s="10">
        <v>0</v>
      </c>
      <c r="AF4" t="s">
        <v>19</v>
      </c>
      <c r="AG4" s="25">
        <v>15</v>
      </c>
    </row>
    <row r="5" spans="1:33">
      <c r="A5" t="s">
        <v>1140</v>
      </c>
      <c r="B5" t="b">
        <v>1</v>
      </c>
      <c r="C5">
        <v>30</v>
      </c>
      <c r="D5">
        <v>652</v>
      </c>
      <c r="E5">
        <v>2465</v>
      </c>
      <c r="F5">
        <v>15</v>
      </c>
      <c r="G5">
        <v>20</v>
      </c>
      <c r="H5">
        <v>15</v>
      </c>
      <c r="I5" t="b">
        <v>1</v>
      </c>
      <c r="J5">
        <v>7</v>
      </c>
      <c r="K5">
        <v>7</v>
      </c>
      <c r="L5">
        <v>7</v>
      </c>
      <c r="M5">
        <f t="shared" si="0"/>
        <v>1</v>
      </c>
      <c r="N5" s="17">
        <f t="shared" si="1"/>
        <v>71.72</v>
      </c>
      <c r="O5">
        <f t="shared" si="2"/>
        <v>6</v>
      </c>
      <c r="P5" s="7">
        <f t="shared" si="3"/>
        <v>6.450798620851784</v>
      </c>
      <c r="Q5" s="7">
        <f t="shared" si="4"/>
        <v>4.7695592302922876</v>
      </c>
      <c r="R5" s="7">
        <f t="shared" si="5"/>
        <v>88.708621401683857</v>
      </c>
      <c r="S5" s="7">
        <f t="shared" si="6"/>
        <v>95.159420022535642</v>
      </c>
      <c r="Z5" s="26"/>
      <c r="AA5" s="27"/>
      <c r="AB5" s="28" t="s">
        <v>20</v>
      </c>
      <c r="AC5" s="27">
        <f>175*$AG$5^10</f>
        <v>235.1853663852213</v>
      </c>
      <c r="AD5" s="28" t="s">
        <v>17</v>
      </c>
      <c r="AE5" s="29">
        <f>AE3*5 + AE4*2</f>
        <v>65</v>
      </c>
      <c r="AF5" s="30" t="s">
        <v>677</v>
      </c>
      <c r="AG5" s="31">
        <v>1.03</v>
      </c>
    </row>
    <row r="6" spans="1:33">
      <c r="A6" t="s">
        <v>1141</v>
      </c>
      <c r="B6" t="b">
        <v>1</v>
      </c>
      <c r="C6">
        <v>30</v>
      </c>
      <c r="D6">
        <v>675</v>
      </c>
      <c r="E6">
        <v>2601</v>
      </c>
      <c r="F6">
        <v>15</v>
      </c>
      <c r="G6">
        <v>20</v>
      </c>
      <c r="H6">
        <v>15</v>
      </c>
      <c r="I6" t="b">
        <v>1</v>
      </c>
      <c r="J6">
        <v>7</v>
      </c>
      <c r="K6">
        <v>7</v>
      </c>
      <c r="L6">
        <v>7</v>
      </c>
      <c r="M6">
        <f t="shared" si="0"/>
        <v>1</v>
      </c>
      <c r="N6" s="17">
        <f t="shared" si="1"/>
        <v>74.25</v>
      </c>
      <c r="O6">
        <f t="shared" si="2"/>
        <v>6</v>
      </c>
      <c r="P6" s="7">
        <f t="shared" si="3"/>
        <v>6.450798620851784</v>
      </c>
      <c r="Q6" s="7">
        <f t="shared" si="4"/>
        <v>4.7695592302922876</v>
      </c>
      <c r="R6" s="7">
        <f t="shared" si="5"/>
        <v>88.708621401683857</v>
      </c>
      <c r="S6" s="7">
        <f t="shared" si="6"/>
        <v>95.159420022535642</v>
      </c>
    </row>
    <row r="7" spans="1:33">
      <c r="A7" t="s">
        <v>1143</v>
      </c>
      <c r="B7" t="b">
        <v>1</v>
      </c>
      <c r="C7">
        <v>30</v>
      </c>
      <c r="D7">
        <v>901</v>
      </c>
      <c r="E7">
        <v>3713</v>
      </c>
      <c r="F7">
        <v>6</v>
      </c>
      <c r="G7">
        <v>6</v>
      </c>
      <c r="H7">
        <v>6</v>
      </c>
      <c r="I7" t="b">
        <v>1</v>
      </c>
      <c r="J7">
        <v>6</v>
      </c>
      <c r="K7">
        <v>6</v>
      </c>
      <c r="L7">
        <v>6</v>
      </c>
      <c r="M7">
        <f t="shared" si="0"/>
        <v>1</v>
      </c>
      <c r="N7" s="17">
        <f t="shared" si="1"/>
        <v>99.110000000000014</v>
      </c>
      <c r="O7">
        <f t="shared" si="2"/>
        <v>0</v>
      </c>
      <c r="P7" s="7">
        <f t="shared" si="3"/>
        <v>0</v>
      </c>
      <c r="Q7" s="7">
        <f t="shared" si="4"/>
        <v>0</v>
      </c>
      <c r="R7" s="7">
        <f t="shared" si="5"/>
        <v>0</v>
      </c>
      <c r="S7" s="7">
        <f t="shared" si="6"/>
        <v>0</v>
      </c>
      <c r="Z7" s="2" t="s">
        <v>1626</v>
      </c>
    </row>
    <row r="8" spans="1:33">
      <c r="A8" t="s">
        <v>1144</v>
      </c>
      <c r="B8" t="b">
        <v>1</v>
      </c>
      <c r="C8">
        <v>30</v>
      </c>
      <c r="D8">
        <v>893</v>
      </c>
      <c r="E8">
        <v>3702</v>
      </c>
      <c r="F8">
        <v>6</v>
      </c>
      <c r="G8">
        <v>6</v>
      </c>
      <c r="H8">
        <v>6</v>
      </c>
      <c r="I8" t="b">
        <v>1</v>
      </c>
      <c r="J8">
        <v>6</v>
      </c>
      <c r="K8">
        <v>6</v>
      </c>
      <c r="L8">
        <v>6</v>
      </c>
      <c r="M8">
        <f t="shared" si="0"/>
        <v>1</v>
      </c>
      <c r="N8" s="17">
        <f t="shared" si="1"/>
        <v>98.23</v>
      </c>
      <c r="O8">
        <f t="shared" si="2"/>
        <v>0</v>
      </c>
      <c r="P8" s="7">
        <f t="shared" si="3"/>
        <v>0</v>
      </c>
      <c r="Q8" s="7">
        <f t="shared" si="4"/>
        <v>0</v>
      </c>
      <c r="R8" s="7">
        <f t="shared" si="5"/>
        <v>0</v>
      </c>
      <c r="S8" s="7">
        <f t="shared" si="6"/>
        <v>0</v>
      </c>
      <c r="Z8" t="s">
        <v>705</v>
      </c>
      <c r="AB8" s="70">
        <f>SUM(P1:P262)/1000 * (1+$AC$4)</f>
        <v>0.37253362035419052</v>
      </c>
    </row>
    <row r="9" spans="1:33">
      <c r="A9" t="s">
        <v>1152</v>
      </c>
      <c r="B9" t="b">
        <v>0</v>
      </c>
      <c r="C9">
        <v>30</v>
      </c>
      <c r="D9">
        <v>1526</v>
      </c>
      <c r="E9">
        <v>4864</v>
      </c>
      <c r="F9">
        <v>20</v>
      </c>
      <c r="G9">
        <v>20</v>
      </c>
      <c r="H9">
        <v>20</v>
      </c>
      <c r="I9" t="b">
        <v>1</v>
      </c>
      <c r="J9">
        <v>7</v>
      </c>
      <c r="K9">
        <v>7</v>
      </c>
      <c r="L9">
        <v>7</v>
      </c>
      <c r="M9">
        <f t="shared" si="0"/>
        <v>1</v>
      </c>
      <c r="N9" s="17">
        <f t="shared" si="1"/>
        <v>83.93</v>
      </c>
      <c r="O9">
        <f t="shared" si="2"/>
        <v>8</v>
      </c>
      <c r="P9" s="7">
        <f t="shared" si="3"/>
        <v>8.6010648278023787</v>
      </c>
      <c r="Q9" s="7">
        <f t="shared" si="4"/>
        <v>6.3594123070563837</v>
      </c>
      <c r="R9" s="7">
        <f t="shared" si="5"/>
        <v>118.27816186891181</v>
      </c>
      <c r="S9" s="7">
        <f t="shared" si="6"/>
        <v>126.87922669671418</v>
      </c>
      <c r="Z9" t="s">
        <v>713</v>
      </c>
      <c r="AB9" s="70">
        <f>SUM(R1:R262)/1000</f>
        <v>4.6572026235884021</v>
      </c>
      <c r="AC9" s="73"/>
    </row>
    <row r="10" spans="1:33">
      <c r="A10" t="s">
        <v>1176</v>
      </c>
      <c r="B10" t="b">
        <v>1</v>
      </c>
      <c r="C10">
        <v>30</v>
      </c>
      <c r="D10">
        <v>872</v>
      </c>
      <c r="E10">
        <v>3230</v>
      </c>
      <c r="F10">
        <v>6</v>
      </c>
      <c r="G10">
        <v>6</v>
      </c>
      <c r="H10">
        <v>6</v>
      </c>
      <c r="I10" t="b">
        <v>1</v>
      </c>
      <c r="J10">
        <v>6</v>
      </c>
      <c r="K10">
        <v>6</v>
      </c>
      <c r="L10">
        <v>6</v>
      </c>
      <c r="M10">
        <f t="shared" si="0"/>
        <v>1</v>
      </c>
      <c r="N10" s="17">
        <f t="shared" si="1"/>
        <v>95.92000000000003</v>
      </c>
      <c r="O10">
        <f t="shared" si="2"/>
        <v>0</v>
      </c>
      <c r="P10" s="7">
        <f t="shared" si="3"/>
        <v>0</v>
      </c>
      <c r="Q10" s="7">
        <f t="shared" si="4"/>
        <v>0</v>
      </c>
      <c r="R10" s="7">
        <f t="shared" si="5"/>
        <v>0</v>
      </c>
      <c r="S10" s="7">
        <f t="shared" si="6"/>
        <v>0</v>
      </c>
      <c r="Z10" t="s">
        <v>1624</v>
      </c>
      <c r="AB10" s="70">
        <f>SUM(AB8:AB9)</f>
        <v>5.029736243942593</v>
      </c>
    </row>
    <row r="11" spans="1:33">
      <c r="A11" t="s">
        <v>1177</v>
      </c>
      <c r="B11" t="b">
        <v>1</v>
      </c>
      <c r="C11">
        <v>30</v>
      </c>
      <c r="D11">
        <v>864</v>
      </c>
      <c r="E11">
        <v>3126</v>
      </c>
      <c r="F11">
        <v>6</v>
      </c>
      <c r="G11">
        <v>6</v>
      </c>
      <c r="H11">
        <v>6</v>
      </c>
      <c r="I11" t="b">
        <v>1</v>
      </c>
      <c r="J11">
        <v>6</v>
      </c>
      <c r="K11">
        <v>6</v>
      </c>
      <c r="L11">
        <v>6</v>
      </c>
      <c r="M11">
        <f t="shared" si="0"/>
        <v>0</v>
      </c>
      <c r="N11" s="17">
        <f t="shared" si="1"/>
        <v>95.04000000000002</v>
      </c>
      <c r="O11">
        <f t="shared" si="2"/>
        <v>0</v>
      </c>
      <c r="P11" s="7">
        <f t="shared" si="3"/>
        <v>0</v>
      </c>
      <c r="Q11" s="7">
        <f t="shared" si="4"/>
        <v>0</v>
      </c>
      <c r="R11" s="7">
        <f t="shared" si="5"/>
        <v>0</v>
      </c>
      <c r="S11" s="7">
        <f t="shared" si="6"/>
        <v>0</v>
      </c>
    </row>
    <row r="12" spans="1:33">
      <c r="A12" t="s">
        <v>1183</v>
      </c>
      <c r="B12" t="b">
        <v>1</v>
      </c>
      <c r="C12">
        <v>30</v>
      </c>
      <c r="D12">
        <v>1476</v>
      </c>
      <c r="E12">
        <v>4589</v>
      </c>
      <c r="F12">
        <v>5</v>
      </c>
      <c r="G12">
        <v>10</v>
      </c>
      <c r="H12">
        <v>5</v>
      </c>
      <c r="I12" t="b">
        <v>1</v>
      </c>
      <c r="J12">
        <v>5</v>
      </c>
      <c r="K12">
        <v>7</v>
      </c>
      <c r="L12">
        <v>5</v>
      </c>
      <c r="M12">
        <f t="shared" si="0"/>
        <v>1</v>
      </c>
      <c r="N12" s="17">
        <f t="shared" si="1"/>
        <v>162.35999999999999</v>
      </c>
      <c r="O12">
        <f t="shared" si="2"/>
        <v>0</v>
      </c>
      <c r="P12" s="7">
        <f t="shared" si="3"/>
        <v>0</v>
      </c>
      <c r="Q12" s="7">
        <f t="shared" si="4"/>
        <v>0</v>
      </c>
      <c r="R12" s="7">
        <f t="shared" si="5"/>
        <v>0</v>
      </c>
      <c r="S12" s="7">
        <f t="shared" si="6"/>
        <v>0</v>
      </c>
      <c r="Z12" t="s">
        <v>2567</v>
      </c>
    </row>
    <row r="13" spans="1:33">
      <c r="A13" t="s">
        <v>1184</v>
      </c>
      <c r="B13" t="b">
        <v>1</v>
      </c>
      <c r="C13">
        <v>30</v>
      </c>
      <c r="D13">
        <v>1473</v>
      </c>
      <c r="E13">
        <v>4647</v>
      </c>
      <c r="F13">
        <v>5</v>
      </c>
      <c r="G13">
        <v>10</v>
      </c>
      <c r="H13">
        <v>5</v>
      </c>
      <c r="I13" t="b">
        <v>1</v>
      </c>
      <c r="J13">
        <v>5</v>
      </c>
      <c r="K13">
        <v>7</v>
      </c>
      <c r="L13">
        <v>5</v>
      </c>
      <c r="M13">
        <f t="shared" si="0"/>
        <v>0</v>
      </c>
      <c r="N13" s="17">
        <f t="shared" si="1"/>
        <v>162.03000000000003</v>
      </c>
      <c r="O13">
        <f t="shared" si="2"/>
        <v>0</v>
      </c>
      <c r="P13" s="7">
        <f t="shared" si="3"/>
        <v>0</v>
      </c>
      <c r="Q13" s="7">
        <f t="shared" si="4"/>
        <v>0</v>
      </c>
      <c r="R13" s="7">
        <f t="shared" si="5"/>
        <v>0</v>
      </c>
      <c r="S13" s="7">
        <f t="shared" si="6"/>
        <v>0</v>
      </c>
      <c r="Z13" t="s">
        <v>2568</v>
      </c>
    </row>
    <row r="14" spans="1:33">
      <c r="A14" t="s">
        <v>1185</v>
      </c>
      <c r="B14" t="b">
        <v>1</v>
      </c>
      <c r="C14">
        <v>30</v>
      </c>
      <c r="D14">
        <v>571</v>
      </c>
      <c r="E14">
        <v>2308</v>
      </c>
      <c r="F14">
        <v>5</v>
      </c>
      <c r="G14">
        <v>5</v>
      </c>
      <c r="H14">
        <v>5</v>
      </c>
      <c r="I14" t="b">
        <v>1</v>
      </c>
      <c r="J14">
        <v>5</v>
      </c>
      <c r="K14">
        <v>5</v>
      </c>
      <c r="L14">
        <v>5</v>
      </c>
      <c r="M14">
        <f t="shared" ref="M14:M53" si="7">IF(LEFT(A14,LEN(A14)-2)=LEFT(A13,LEN(A13)-2),0,1)</f>
        <v>1</v>
      </c>
      <c r="N14" s="17">
        <f t="shared" ref="N14:N53" si="8">(D14*IF(B14,2,1)/100 * $AA$3)/$AA$4 *60</f>
        <v>62.810000000000009</v>
      </c>
      <c r="O14">
        <f t="shared" ref="O14:O53" si="9">IF(M14=0,0,ROUNDUP(((IFERROR((N14/J14),IFERROR((N14/L14),0))-IFERROR((N14/F14),IFERROR((N14/H14),0)))),0))</f>
        <v>0</v>
      </c>
      <c r="P14" s="7">
        <f t="shared" ref="P14:P53" si="10">O14*$AC$3/1000000</f>
        <v>0</v>
      </c>
      <c r="Q14" s="7">
        <f t="shared" ref="Q14:Q53" si="11">O14*$AE$5*$AG$3*$AC$5/1000000</f>
        <v>0</v>
      </c>
      <c r="R14" s="7">
        <f t="shared" si="5"/>
        <v>0</v>
      </c>
      <c r="S14" s="7">
        <f t="shared" ref="S14:S53" si="12">P14+R14</f>
        <v>0</v>
      </c>
      <c r="Z14" t="s">
        <v>2569</v>
      </c>
      <c r="AB14" s="137">
        <v>621.33202585625418</v>
      </c>
    </row>
    <row r="15" spans="1:33">
      <c r="A15" t="s">
        <v>1186</v>
      </c>
      <c r="B15" t="b">
        <v>1</v>
      </c>
      <c r="C15">
        <v>30</v>
      </c>
      <c r="D15">
        <v>618</v>
      </c>
      <c r="E15">
        <v>2618</v>
      </c>
      <c r="F15">
        <v>5</v>
      </c>
      <c r="G15">
        <v>5</v>
      </c>
      <c r="H15">
        <v>5</v>
      </c>
      <c r="I15" t="b">
        <v>1</v>
      </c>
      <c r="J15">
        <v>5</v>
      </c>
      <c r="K15">
        <v>5</v>
      </c>
      <c r="L15">
        <v>5</v>
      </c>
      <c r="M15">
        <f t="shared" si="7"/>
        <v>0</v>
      </c>
      <c r="N15" s="17">
        <f t="shared" si="8"/>
        <v>67.98</v>
      </c>
      <c r="O15">
        <f t="shared" si="9"/>
        <v>0</v>
      </c>
      <c r="P15" s="7">
        <f t="shared" si="10"/>
        <v>0</v>
      </c>
      <c r="Q15" s="7">
        <f t="shared" si="11"/>
        <v>0</v>
      </c>
      <c r="R15" s="7">
        <f t="shared" si="5"/>
        <v>0</v>
      </c>
      <c r="S15" s="7">
        <f t="shared" si="12"/>
        <v>0</v>
      </c>
    </row>
    <row r="16" spans="1:33">
      <c r="A16" t="s">
        <v>1187</v>
      </c>
      <c r="B16" t="b">
        <v>1</v>
      </c>
      <c r="C16">
        <v>30</v>
      </c>
      <c r="D16">
        <v>1108</v>
      </c>
      <c r="E16">
        <v>4764</v>
      </c>
      <c r="F16">
        <v>15</v>
      </c>
      <c r="G16">
        <v>15</v>
      </c>
      <c r="H16">
        <v>15</v>
      </c>
      <c r="I16" t="b">
        <v>1</v>
      </c>
      <c r="J16">
        <v>7</v>
      </c>
      <c r="K16">
        <v>7</v>
      </c>
      <c r="L16">
        <v>7</v>
      </c>
      <c r="M16">
        <f t="shared" si="7"/>
        <v>1</v>
      </c>
      <c r="N16" s="17">
        <f t="shared" si="8"/>
        <v>121.88000000000001</v>
      </c>
      <c r="O16">
        <f t="shared" si="9"/>
        <v>10</v>
      </c>
      <c r="P16" s="7">
        <f t="shared" si="10"/>
        <v>10.751331034752972</v>
      </c>
      <c r="Q16" s="7">
        <f t="shared" si="11"/>
        <v>7.9492653838204799</v>
      </c>
      <c r="R16" s="7">
        <f t="shared" si="5"/>
        <v>147.84770233613978</v>
      </c>
      <c r="S16" s="7">
        <f t="shared" si="12"/>
        <v>158.59903337089276</v>
      </c>
      <c r="Z16" s="2" t="s">
        <v>2570</v>
      </c>
      <c r="AB16" s="15">
        <f>AB10+AB14/1000</f>
        <v>5.6510682697988468</v>
      </c>
    </row>
    <row r="17" spans="1:28">
      <c r="A17" t="s">
        <v>1188</v>
      </c>
      <c r="B17" t="b">
        <v>1</v>
      </c>
      <c r="C17">
        <v>30</v>
      </c>
      <c r="D17">
        <v>1103</v>
      </c>
      <c r="E17">
        <v>4733</v>
      </c>
      <c r="F17">
        <v>15</v>
      </c>
      <c r="G17">
        <v>15</v>
      </c>
      <c r="H17">
        <v>15</v>
      </c>
      <c r="I17" t="b">
        <v>1</v>
      </c>
      <c r="J17">
        <v>7</v>
      </c>
      <c r="K17">
        <v>7</v>
      </c>
      <c r="L17">
        <v>7</v>
      </c>
      <c r="M17">
        <f t="shared" si="7"/>
        <v>1</v>
      </c>
      <c r="N17" s="17">
        <f t="shared" si="8"/>
        <v>121.33</v>
      </c>
      <c r="O17">
        <f t="shared" si="9"/>
        <v>10</v>
      </c>
      <c r="P17" s="7">
        <f t="shared" si="10"/>
        <v>10.751331034752972</v>
      </c>
      <c r="Q17" s="7">
        <f t="shared" si="11"/>
        <v>7.9492653838204799</v>
      </c>
      <c r="R17" s="7">
        <f t="shared" si="5"/>
        <v>147.84770233613978</v>
      </c>
      <c r="S17" s="7">
        <f t="shared" si="12"/>
        <v>158.59903337089276</v>
      </c>
    </row>
    <row r="18" spans="1:28">
      <c r="A18" t="s">
        <v>1189</v>
      </c>
      <c r="B18" t="b">
        <v>1</v>
      </c>
      <c r="C18">
        <v>30</v>
      </c>
      <c r="D18">
        <v>861</v>
      </c>
      <c r="E18">
        <v>2880</v>
      </c>
      <c r="F18">
        <v>20</v>
      </c>
      <c r="G18">
        <v>20</v>
      </c>
      <c r="H18">
        <v>20</v>
      </c>
      <c r="I18" t="b">
        <v>1</v>
      </c>
      <c r="J18">
        <v>7</v>
      </c>
      <c r="K18">
        <v>7</v>
      </c>
      <c r="L18">
        <v>7</v>
      </c>
      <c r="M18">
        <f t="shared" si="7"/>
        <v>1</v>
      </c>
      <c r="N18" s="17">
        <f t="shared" si="8"/>
        <v>94.710000000000008</v>
      </c>
      <c r="O18">
        <f t="shared" si="9"/>
        <v>9</v>
      </c>
      <c r="P18" s="7">
        <f t="shared" si="10"/>
        <v>9.6761979312776756</v>
      </c>
      <c r="Q18" s="7">
        <f t="shared" si="11"/>
        <v>7.1543388454384322</v>
      </c>
      <c r="R18" s="7">
        <f t="shared" si="5"/>
        <v>133.06293210252579</v>
      </c>
      <c r="S18" s="7">
        <f t="shared" si="12"/>
        <v>142.73913003380346</v>
      </c>
      <c r="Z18" s="2" t="s">
        <v>2641</v>
      </c>
    </row>
    <row r="19" spans="1:28">
      <c r="A19" t="s">
        <v>1190</v>
      </c>
      <c r="B19" t="b">
        <v>1</v>
      </c>
      <c r="C19">
        <v>30</v>
      </c>
      <c r="D19">
        <v>856</v>
      </c>
      <c r="E19">
        <v>2839</v>
      </c>
      <c r="F19">
        <v>20</v>
      </c>
      <c r="G19">
        <v>20</v>
      </c>
      <c r="H19">
        <v>20</v>
      </c>
      <c r="I19" t="b">
        <v>1</v>
      </c>
      <c r="J19">
        <v>7</v>
      </c>
      <c r="K19">
        <v>7</v>
      </c>
      <c r="L19">
        <v>7</v>
      </c>
      <c r="M19">
        <f t="shared" si="7"/>
        <v>0</v>
      </c>
      <c r="N19" s="17">
        <f t="shared" si="8"/>
        <v>94.160000000000025</v>
      </c>
      <c r="O19">
        <f t="shared" si="9"/>
        <v>0</v>
      </c>
      <c r="P19" s="7">
        <f t="shared" si="10"/>
        <v>0</v>
      </c>
      <c r="Q19" s="7">
        <f t="shared" si="11"/>
        <v>0</v>
      </c>
      <c r="R19" s="7">
        <f t="shared" si="5"/>
        <v>0</v>
      </c>
      <c r="S19" s="7">
        <f t="shared" si="12"/>
        <v>0</v>
      </c>
      <c r="Z19" t="s">
        <v>2571</v>
      </c>
      <c r="AB19">
        <v>4</v>
      </c>
    </row>
    <row r="20" spans="1:28">
      <c r="A20" t="s">
        <v>1194</v>
      </c>
      <c r="B20" t="b">
        <v>1</v>
      </c>
      <c r="C20">
        <v>30</v>
      </c>
      <c r="D20">
        <v>742</v>
      </c>
      <c r="E20">
        <v>3189</v>
      </c>
      <c r="F20">
        <v>15</v>
      </c>
      <c r="G20">
        <v>20</v>
      </c>
      <c r="H20">
        <v>15</v>
      </c>
      <c r="I20" t="b">
        <v>1</v>
      </c>
      <c r="J20">
        <v>7</v>
      </c>
      <c r="K20">
        <v>7</v>
      </c>
      <c r="L20">
        <v>7</v>
      </c>
      <c r="M20">
        <f t="shared" si="7"/>
        <v>1</v>
      </c>
      <c r="N20" s="17">
        <f t="shared" si="8"/>
        <v>81.62</v>
      </c>
      <c r="O20">
        <f t="shared" si="9"/>
        <v>7</v>
      </c>
      <c r="P20" s="7">
        <f t="shared" si="10"/>
        <v>7.5259317243270818</v>
      </c>
      <c r="Q20" s="7">
        <f t="shared" si="11"/>
        <v>5.5644857686743361</v>
      </c>
      <c r="R20" s="7">
        <f t="shared" si="5"/>
        <v>103.49339163529784</v>
      </c>
      <c r="S20" s="7">
        <f t="shared" si="12"/>
        <v>111.01932335962492</v>
      </c>
      <c r="Z20" s="2" t="s">
        <v>2570</v>
      </c>
      <c r="AB20" s="15">
        <f>(AB9+AB14/1000)*(AB19/AE3)</f>
        <v>1.6241645075214326</v>
      </c>
    </row>
    <row r="21" spans="1:28">
      <c r="A21" t="s">
        <v>1195</v>
      </c>
      <c r="B21" t="b">
        <v>1</v>
      </c>
      <c r="C21">
        <v>30</v>
      </c>
      <c r="D21">
        <v>758</v>
      </c>
      <c r="E21">
        <v>3252</v>
      </c>
      <c r="F21">
        <v>15</v>
      </c>
      <c r="G21">
        <v>20</v>
      </c>
      <c r="H21">
        <v>15</v>
      </c>
      <c r="I21" t="b">
        <v>1</v>
      </c>
      <c r="J21">
        <v>7</v>
      </c>
      <c r="K21">
        <v>7</v>
      </c>
      <c r="L21">
        <v>7</v>
      </c>
      <c r="M21">
        <f t="shared" si="7"/>
        <v>0</v>
      </c>
      <c r="N21" s="17">
        <f t="shared" si="8"/>
        <v>83.38000000000001</v>
      </c>
      <c r="O21">
        <f t="shared" si="9"/>
        <v>0</v>
      </c>
      <c r="P21" s="7">
        <f t="shared" si="10"/>
        <v>0</v>
      </c>
      <c r="Q21" s="7">
        <f t="shared" si="11"/>
        <v>0</v>
      </c>
      <c r="R21" s="7">
        <f t="shared" si="5"/>
        <v>0</v>
      </c>
      <c r="S21" s="7">
        <f t="shared" si="12"/>
        <v>0</v>
      </c>
    </row>
    <row r="22" spans="1:28">
      <c r="A22" t="s">
        <v>1081</v>
      </c>
      <c r="B22" t="b">
        <v>0</v>
      </c>
      <c r="C22">
        <v>28</v>
      </c>
      <c r="D22">
        <v>2300</v>
      </c>
      <c r="E22">
        <v>8117</v>
      </c>
      <c r="F22">
        <v>12</v>
      </c>
      <c r="G22">
        <v>12</v>
      </c>
      <c r="H22">
        <v>12</v>
      </c>
      <c r="I22" t="b">
        <v>1</v>
      </c>
      <c r="J22">
        <v>7</v>
      </c>
      <c r="K22">
        <v>7</v>
      </c>
      <c r="L22">
        <v>7</v>
      </c>
      <c r="M22">
        <f t="shared" si="7"/>
        <v>1</v>
      </c>
      <c r="N22" s="17">
        <f t="shared" si="8"/>
        <v>126.5</v>
      </c>
      <c r="O22">
        <f t="shared" si="9"/>
        <v>8</v>
      </c>
      <c r="P22" s="7">
        <f t="shared" si="10"/>
        <v>8.6010648278023787</v>
      </c>
      <c r="Q22" s="7">
        <f t="shared" si="11"/>
        <v>6.3594123070563837</v>
      </c>
      <c r="R22" s="7">
        <f t="shared" si="5"/>
        <v>118.27816186891181</v>
      </c>
      <c r="S22" s="7">
        <f t="shared" si="12"/>
        <v>126.87922669671418</v>
      </c>
    </row>
    <row r="23" spans="1:28">
      <c r="A23" t="s">
        <v>1082</v>
      </c>
      <c r="B23" t="b">
        <v>0</v>
      </c>
      <c r="C23">
        <v>28</v>
      </c>
      <c r="D23">
        <v>1290</v>
      </c>
      <c r="E23">
        <v>4853</v>
      </c>
      <c r="F23">
        <v>15</v>
      </c>
      <c r="G23">
        <v>15</v>
      </c>
      <c r="H23">
        <v>15</v>
      </c>
      <c r="I23" t="b">
        <v>1</v>
      </c>
      <c r="J23">
        <v>7</v>
      </c>
      <c r="K23">
        <v>7</v>
      </c>
      <c r="L23">
        <v>7</v>
      </c>
      <c r="M23">
        <f t="shared" si="7"/>
        <v>1</v>
      </c>
      <c r="N23" s="17">
        <f t="shared" si="8"/>
        <v>70.95</v>
      </c>
      <c r="O23">
        <f t="shared" si="9"/>
        <v>6</v>
      </c>
      <c r="P23" s="7">
        <f t="shared" si="10"/>
        <v>6.450798620851784</v>
      </c>
      <c r="Q23" s="7">
        <f t="shared" si="11"/>
        <v>4.7695592302922876</v>
      </c>
      <c r="R23" s="7">
        <f t="shared" si="5"/>
        <v>88.708621401683857</v>
      </c>
      <c r="S23" s="7">
        <f t="shared" si="12"/>
        <v>95.159420022535642</v>
      </c>
    </row>
    <row r="24" spans="1:28">
      <c r="A24" t="s">
        <v>1086</v>
      </c>
      <c r="B24" t="b">
        <v>1</v>
      </c>
      <c r="C24">
        <v>28</v>
      </c>
      <c r="D24">
        <v>2078</v>
      </c>
      <c r="E24">
        <v>7635</v>
      </c>
      <c r="F24">
        <v>15</v>
      </c>
      <c r="G24">
        <v>15</v>
      </c>
      <c r="H24">
        <v>15</v>
      </c>
      <c r="I24" t="b">
        <v>1</v>
      </c>
      <c r="J24">
        <v>7</v>
      </c>
      <c r="K24">
        <v>7</v>
      </c>
      <c r="L24">
        <v>7</v>
      </c>
      <c r="M24">
        <f t="shared" si="7"/>
        <v>1</v>
      </c>
      <c r="N24" s="17">
        <f t="shared" si="8"/>
        <v>228.58000000000004</v>
      </c>
      <c r="O24">
        <f t="shared" si="9"/>
        <v>18</v>
      </c>
      <c r="P24" s="7">
        <f t="shared" si="10"/>
        <v>19.352395862555351</v>
      </c>
      <c r="Q24" s="7">
        <f t="shared" si="11"/>
        <v>14.308677690876864</v>
      </c>
      <c r="R24" s="7">
        <f t="shared" si="5"/>
        <v>266.12586420505158</v>
      </c>
      <c r="S24" s="7">
        <f t="shared" si="12"/>
        <v>285.47826006760693</v>
      </c>
    </row>
    <row r="25" spans="1:28">
      <c r="A25" t="s">
        <v>1095</v>
      </c>
      <c r="B25" t="b">
        <v>0</v>
      </c>
      <c r="C25">
        <v>28</v>
      </c>
      <c r="D25">
        <v>2646</v>
      </c>
      <c r="E25">
        <v>8640</v>
      </c>
      <c r="F25">
        <v>15</v>
      </c>
      <c r="G25">
        <v>15</v>
      </c>
      <c r="H25">
        <v>15</v>
      </c>
      <c r="I25" t="b">
        <v>1</v>
      </c>
      <c r="J25">
        <v>7</v>
      </c>
      <c r="K25">
        <v>7</v>
      </c>
      <c r="L25">
        <v>7</v>
      </c>
      <c r="M25">
        <f t="shared" si="7"/>
        <v>1</v>
      </c>
      <c r="N25" s="17">
        <f t="shared" si="8"/>
        <v>145.53</v>
      </c>
      <c r="O25">
        <f t="shared" si="9"/>
        <v>12</v>
      </c>
      <c r="P25" s="7">
        <f t="shared" si="10"/>
        <v>12.901597241703568</v>
      </c>
      <c r="Q25" s="7">
        <f t="shared" si="11"/>
        <v>9.5391184605845751</v>
      </c>
      <c r="R25" s="7">
        <f t="shared" si="5"/>
        <v>177.41724280336771</v>
      </c>
      <c r="S25" s="7">
        <f t="shared" si="12"/>
        <v>190.31884004507128</v>
      </c>
    </row>
    <row r="26" spans="1:28">
      <c r="A26" t="s">
        <v>1101</v>
      </c>
      <c r="B26" t="b">
        <v>1</v>
      </c>
      <c r="C26">
        <v>28</v>
      </c>
      <c r="D26">
        <v>3207</v>
      </c>
      <c r="E26">
        <v>10259</v>
      </c>
      <c r="F26">
        <v>15</v>
      </c>
      <c r="G26">
        <v>15</v>
      </c>
      <c r="H26">
        <v>15</v>
      </c>
      <c r="I26" t="b">
        <v>1</v>
      </c>
      <c r="J26">
        <v>7</v>
      </c>
      <c r="K26">
        <v>7</v>
      </c>
      <c r="L26">
        <v>7</v>
      </c>
      <c r="M26">
        <f t="shared" si="7"/>
        <v>1</v>
      </c>
      <c r="N26" s="17">
        <f t="shared" si="8"/>
        <v>352.77</v>
      </c>
      <c r="O26">
        <f t="shared" si="9"/>
        <v>27</v>
      </c>
      <c r="P26" s="7">
        <f t="shared" si="10"/>
        <v>29.028593793833029</v>
      </c>
      <c r="Q26" s="7">
        <f t="shared" si="11"/>
        <v>21.463016536315298</v>
      </c>
      <c r="R26" s="7">
        <f t="shared" si="5"/>
        <v>399.18879630757743</v>
      </c>
      <c r="S26" s="7">
        <f t="shared" si="12"/>
        <v>428.21739010141044</v>
      </c>
    </row>
    <row r="27" spans="1:28">
      <c r="A27" t="s">
        <v>1102</v>
      </c>
      <c r="B27" t="b">
        <v>1</v>
      </c>
      <c r="C27">
        <v>28</v>
      </c>
      <c r="D27">
        <v>3207</v>
      </c>
      <c r="E27">
        <v>10259</v>
      </c>
      <c r="F27">
        <v>15</v>
      </c>
      <c r="G27">
        <v>15</v>
      </c>
      <c r="H27">
        <v>15</v>
      </c>
      <c r="I27" t="b">
        <v>1</v>
      </c>
      <c r="J27">
        <v>7</v>
      </c>
      <c r="K27">
        <v>7</v>
      </c>
      <c r="L27">
        <v>7</v>
      </c>
      <c r="M27">
        <f t="shared" si="7"/>
        <v>0</v>
      </c>
      <c r="N27" s="17">
        <f t="shared" si="8"/>
        <v>352.77</v>
      </c>
      <c r="O27">
        <f t="shared" si="9"/>
        <v>0</v>
      </c>
      <c r="P27" s="7">
        <f t="shared" si="10"/>
        <v>0</v>
      </c>
      <c r="Q27" s="7">
        <f t="shared" si="11"/>
        <v>0</v>
      </c>
      <c r="R27" s="7">
        <f t="shared" si="5"/>
        <v>0</v>
      </c>
      <c r="S27" s="7">
        <f t="shared" si="12"/>
        <v>0</v>
      </c>
    </row>
    <row r="28" spans="1:28">
      <c r="A28" t="s">
        <v>1103</v>
      </c>
      <c r="B28" t="b">
        <v>1</v>
      </c>
      <c r="C28">
        <v>28</v>
      </c>
      <c r="D28">
        <v>1012</v>
      </c>
      <c r="E28">
        <v>3785</v>
      </c>
      <c r="F28">
        <v>15</v>
      </c>
      <c r="G28">
        <v>15</v>
      </c>
      <c r="H28">
        <v>15</v>
      </c>
      <c r="I28" t="b">
        <v>1</v>
      </c>
      <c r="J28">
        <v>7</v>
      </c>
      <c r="K28">
        <v>7</v>
      </c>
      <c r="L28">
        <v>7</v>
      </c>
      <c r="M28">
        <f t="shared" si="7"/>
        <v>1</v>
      </c>
      <c r="N28" s="17">
        <f t="shared" si="8"/>
        <v>111.32</v>
      </c>
      <c r="O28">
        <f t="shared" si="9"/>
        <v>9</v>
      </c>
      <c r="P28" s="7">
        <f t="shared" si="10"/>
        <v>9.6761979312776756</v>
      </c>
      <c r="Q28" s="7">
        <f t="shared" si="11"/>
        <v>7.1543388454384322</v>
      </c>
      <c r="R28" s="7">
        <f t="shared" si="5"/>
        <v>133.06293210252579</v>
      </c>
      <c r="S28" s="7">
        <f t="shared" si="12"/>
        <v>142.73913003380346</v>
      </c>
    </row>
    <row r="29" spans="1:28">
      <c r="A29" t="s">
        <v>1104</v>
      </c>
      <c r="B29" t="b">
        <v>1</v>
      </c>
      <c r="C29">
        <v>28</v>
      </c>
      <c r="D29">
        <v>1009</v>
      </c>
      <c r="E29">
        <v>3794</v>
      </c>
      <c r="F29">
        <v>15</v>
      </c>
      <c r="G29">
        <v>15</v>
      </c>
      <c r="H29">
        <v>15</v>
      </c>
      <c r="I29" t="b">
        <v>1</v>
      </c>
      <c r="J29">
        <v>7</v>
      </c>
      <c r="K29">
        <v>7</v>
      </c>
      <c r="L29">
        <v>7</v>
      </c>
      <c r="M29">
        <f t="shared" si="7"/>
        <v>0</v>
      </c>
      <c r="N29" s="17">
        <f t="shared" si="8"/>
        <v>110.99000000000001</v>
      </c>
      <c r="O29">
        <f t="shared" si="9"/>
        <v>0</v>
      </c>
      <c r="P29" s="7">
        <f t="shared" si="10"/>
        <v>0</v>
      </c>
      <c r="Q29" s="7">
        <f t="shared" si="11"/>
        <v>0</v>
      </c>
      <c r="R29" s="7">
        <f t="shared" si="5"/>
        <v>0</v>
      </c>
      <c r="S29" s="7">
        <f t="shared" si="12"/>
        <v>0</v>
      </c>
    </row>
    <row r="30" spans="1:28">
      <c r="A30" t="s">
        <v>1105</v>
      </c>
      <c r="B30" t="b">
        <v>1</v>
      </c>
      <c r="C30">
        <v>28</v>
      </c>
      <c r="D30">
        <v>829</v>
      </c>
      <c r="E30">
        <v>3192</v>
      </c>
      <c r="F30">
        <v>15</v>
      </c>
      <c r="G30">
        <v>15</v>
      </c>
      <c r="H30">
        <v>15</v>
      </c>
      <c r="I30" t="b">
        <v>1</v>
      </c>
      <c r="J30">
        <v>7</v>
      </c>
      <c r="K30">
        <v>7</v>
      </c>
      <c r="L30">
        <v>7</v>
      </c>
      <c r="M30">
        <f t="shared" si="7"/>
        <v>1</v>
      </c>
      <c r="N30" s="17">
        <f t="shared" si="8"/>
        <v>91.19</v>
      </c>
      <c r="O30">
        <f t="shared" si="9"/>
        <v>7</v>
      </c>
      <c r="P30" s="7">
        <f t="shared" si="10"/>
        <v>7.5259317243270818</v>
      </c>
      <c r="Q30" s="7">
        <f t="shared" si="11"/>
        <v>5.5644857686743361</v>
      </c>
      <c r="R30" s="7">
        <f t="shared" si="5"/>
        <v>103.49339163529784</v>
      </c>
      <c r="S30" s="7">
        <f t="shared" si="12"/>
        <v>111.01932335962492</v>
      </c>
    </row>
    <row r="31" spans="1:28">
      <c r="A31" t="s">
        <v>1106</v>
      </c>
      <c r="B31" t="b">
        <v>1</v>
      </c>
      <c r="C31">
        <v>28</v>
      </c>
      <c r="D31">
        <v>830</v>
      </c>
      <c r="E31">
        <v>3301</v>
      </c>
      <c r="F31">
        <v>15</v>
      </c>
      <c r="G31">
        <v>15</v>
      </c>
      <c r="H31">
        <v>15</v>
      </c>
      <c r="I31" t="b">
        <v>1</v>
      </c>
      <c r="J31">
        <v>7</v>
      </c>
      <c r="K31">
        <v>7</v>
      </c>
      <c r="L31">
        <v>7</v>
      </c>
      <c r="M31">
        <f t="shared" si="7"/>
        <v>0</v>
      </c>
      <c r="N31" s="17">
        <f t="shared" si="8"/>
        <v>91.3</v>
      </c>
      <c r="O31">
        <f t="shared" si="9"/>
        <v>0</v>
      </c>
      <c r="P31" s="7">
        <f t="shared" si="10"/>
        <v>0</v>
      </c>
      <c r="Q31" s="7">
        <f t="shared" si="11"/>
        <v>0</v>
      </c>
      <c r="R31" s="7">
        <f t="shared" si="5"/>
        <v>0</v>
      </c>
      <c r="S31" s="7">
        <f t="shared" si="12"/>
        <v>0</v>
      </c>
    </row>
    <row r="32" spans="1:28">
      <c r="A32" t="s">
        <v>824</v>
      </c>
      <c r="B32" t="b">
        <v>1</v>
      </c>
      <c r="C32">
        <v>15</v>
      </c>
      <c r="D32">
        <v>284</v>
      </c>
      <c r="E32">
        <v>1330</v>
      </c>
      <c r="F32">
        <v>10</v>
      </c>
      <c r="G32">
        <v>15</v>
      </c>
      <c r="H32">
        <v>10</v>
      </c>
      <c r="I32" t="b">
        <v>1</v>
      </c>
      <c r="J32">
        <v>7</v>
      </c>
      <c r="K32">
        <v>7</v>
      </c>
      <c r="L32">
        <v>7</v>
      </c>
      <c r="M32">
        <f t="shared" si="7"/>
        <v>1</v>
      </c>
      <c r="N32" s="17">
        <f t="shared" si="8"/>
        <v>31.240000000000002</v>
      </c>
      <c r="O32">
        <f t="shared" si="9"/>
        <v>2</v>
      </c>
      <c r="P32" s="7">
        <f t="shared" si="10"/>
        <v>2.1502662069505947</v>
      </c>
      <c r="Q32" s="7">
        <f t="shared" si="11"/>
        <v>1.5898530767640959</v>
      </c>
      <c r="R32" s="7">
        <f t="shared" si="5"/>
        <v>29.569540467227952</v>
      </c>
      <c r="S32" s="7">
        <f t="shared" si="12"/>
        <v>31.719806674178546</v>
      </c>
    </row>
    <row r="33" spans="1:19">
      <c r="A33" t="s">
        <v>1204</v>
      </c>
      <c r="B33" t="b">
        <v>1</v>
      </c>
      <c r="C33">
        <v>30</v>
      </c>
      <c r="D33">
        <v>745</v>
      </c>
      <c r="E33">
        <v>2933</v>
      </c>
      <c r="F33">
        <v>15</v>
      </c>
      <c r="G33">
        <v>20</v>
      </c>
      <c r="H33">
        <v>15</v>
      </c>
      <c r="I33" t="b">
        <v>1</v>
      </c>
      <c r="J33">
        <v>7</v>
      </c>
      <c r="K33">
        <v>7</v>
      </c>
      <c r="L33">
        <v>7</v>
      </c>
      <c r="M33">
        <f t="shared" si="7"/>
        <v>1</v>
      </c>
      <c r="N33" s="17">
        <f t="shared" si="8"/>
        <v>81.95</v>
      </c>
      <c r="O33">
        <f t="shared" si="9"/>
        <v>7</v>
      </c>
      <c r="P33" s="7">
        <f t="shared" si="10"/>
        <v>7.5259317243270818</v>
      </c>
      <c r="Q33" s="7">
        <f t="shared" si="11"/>
        <v>5.5644857686743361</v>
      </c>
      <c r="R33" s="7">
        <f t="shared" si="5"/>
        <v>103.49339163529784</v>
      </c>
      <c r="S33" s="7">
        <f t="shared" si="12"/>
        <v>111.01932335962492</v>
      </c>
    </row>
    <row r="34" spans="1:19">
      <c r="A34" t="s">
        <v>1205</v>
      </c>
      <c r="B34" t="b">
        <v>1</v>
      </c>
      <c r="C34">
        <v>30</v>
      </c>
      <c r="D34">
        <v>749</v>
      </c>
      <c r="E34">
        <v>2963</v>
      </c>
      <c r="F34">
        <v>15</v>
      </c>
      <c r="G34">
        <v>20</v>
      </c>
      <c r="H34">
        <v>15</v>
      </c>
      <c r="I34" t="b">
        <v>1</v>
      </c>
      <c r="J34">
        <v>7</v>
      </c>
      <c r="K34">
        <v>7</v>
      </c>
      <c r="L34">
        <v>7</v>
      </c>
      <c r="M34">
        <f t="shared" si="7"/>
        <v>0</v>
      </c>
      <c r="N34" s="17">
        <f t="shared" si="8"/>
        <v>82.390000000000015</v>
      </c>
      <c r="O34">
        <f t="shared" si="9"/>
        <v>0</v>
      </c>
      <c r="P34" s="7">
        <f t="shared" si="10"/>
        <v>0</v>
      </c>
      <c r="Q34" s="7">
        <f t="shared" si="11"/>
        <v>0</v>
      </c>
      <c r="R34" s="7">
        <f t="shared" si="5"/>
        <v>0</v>
      </c>
      <c r="S34" s="7">
        <f t="shared" si="12"/>
        <v>0</v>
      </c>
    </row>
    <row r="35" spans="1:19">
      <c r="A35" t="s">
        <v>1206</v>
      </c>
      <c r="B35" t="b">
        <v>1</v>
      </c>
      <c r="C35">
        <v>30</v>
      </c>
      <c r="D35">
        <v>856</v>
      </c>
      <c r="E35">
        <v>3335</v>
      </c>
      <c r="F35">
        <v>30</v>
      </c>
      <c r="G35">
        <v>30</v>
      </c>
      <c r="H35">
        <v>30</v>
      </c>
      <c r="I35" t="b">
        <v>1</v>
      </c>
      <c r="J35">
        <v>7</v>
      </c>
      <c r="K35">
        <v>7</v>
      </c>
      <c r="L35">
        <v>7</v>
      </c>
      <c r="M35">
        <f t="shared" si="7"/>
        <v>1</v>
      </c>
      <c r="N35" s="17">
        <f t="shared" si="8"/>
        <v>94.160000000000025</v>
      </c>
      <c r="O35">
        <f t="shared" si="9"/>
        <v>11</v>
      </c>
      <c r="P35" s="7">
        <f t="shared" si="10"/>
        <v>11.826464138228271</v>
      </c>
      <c r="Q35" s="7">
        <f t="shared" si="11"/>
        <v>8.7441919222025284</v>
      </c>
      <c r="R35" s="7">
        <f t="shared" si="5"/>
        <v>162.63247256975376</v>
      </c>
      <c r="S35" s="7">
        <f t="shared" si="12"/>
        <v>174.45893670798202</v>
      </c>
    </row>
    <row r="36" spans="1:19">
      <c r="A36" t="s">
        <v>1207</v>
      </c>
      <c r="B36" t="b">
        <v>1</v>
      </c>
      <c r="C36">
        <v>30</v>
      </c>
      <c r="D36">
        <v>840</v>
      </c>
      <c r="E36">
        <v>3239</v>
      </c>
      <c r="F36">
        <v>30</v>
      </c>
      <c r="G36">
        <v>30</v>
      </c>
      <c r="H36">
        <v>30</v>
      </c>
      <c r="I36" t="b">
        <v>1</v>
      </c>
      <c r="J36">
        <v>7</v>
      </c>
      <c r="K36">
        <v>7</v>
      </c>
      <c r="L36">
        <v>7</v>
      </c>
      <c r="M36">
        <f t="shared" si="7"/>
        <v>0</v>
      </c>
      <c r="N36" s="17">
        <f t="shared" si="8"/>
        <v>92.40000000000002</v>
      </c>
      <c r="O36">
        <f t="shared" si="9"/>
        <v>0</v>
      </c>
      <c r="P36" s="7">
        <f t="shared" si="10"/>
        <v>0</v>
      </c>
      <c r="Q36" s="7">
        <f t="shared" si="11"/>
        <v>0</v>
      </c>
      <c r="R36" s="7">
        <f t="shared" si="5"/>
        <v>0</v>
      </c>
      <c r="S36" s="7">
        <f t="shared" si="12"/>
        <v>0</v>
      </c>
    </row>
    <row r="37" spans="1:19">
      <c r="A37" t="s">
        <v>1210</v>
      </c>
      <c r="B37" t="b">
        <v>1</v>
      </c>
      <c r="C37">
        <v>30</v>
      </c>
      <c r="D37">
        <v>787</v>
      </c>
      <c r="E37">
        <v>3196</v>
      </c>
      <c r="F37">
        <v>20</v>
      </c>
      <c r="G37">
        <v>30</v>
      </c>
      <c r="H37">
        <v>20</v>
      </c>
      <c r="I37" t="b">
        <v>1</v>
      </c>
      <c r="J37">
        <v>7</v>
      </c>
      <c r="K37">
        <v>7</v>
      </c>
      <c r="L37">
        <v>7</v>
      </c>
      <c r="M37">
        <f t="shared" si="7"/>
        <v>1</v>
      </c>
      <c r="N37" s="17">
        <f t="shared" si="8"/>
        <v>86.570000000000007</v>
      </c>
      <c r="O37">
        <f t="shared" si="9"/>
        <v>9</v>
      </c>
      <c r="P37" s="7">
        <f t="shared" si="10"/>
        <v>9.6761979312776756</v>
      </c>
      <c r="Q37" s="7">
        <f t="shared" si="11"/>
        <v>7.1543388454384322</v>
      </c>
      <c r="R37" s="7">
        <f t="shared" si="5"/>
        <v>133.06293210252579</v>
      </c>
      <c r="S37" s="7">
        <f t="shared" si="12"/>
        <v>142.73913003380346</v>
      </c>
    </row>
    <row r="38" spans="1:19">
      <c r="A38" t="s">
        <v>1211</v>
      </c>
      <c r="B38" t="b">
        <v>1</v>
      </c>
      <c r="C38">
        <v>30</v>
      </c>
      <c r="D38">
        <v>768</v>
      </c>
      <c r="E38">
        <v>3084</v>
      </c>
      <c r="F38">
        <v>20</v>
      </c>
      <c r="G38">
        <v>30</v>
      </c>
      <c r="H38">
        <v>20</v>
      </c>
      <c r="I38" t="b">
        <v>1</v>
      </c>
      <c r="J38">
        <v>7</v>
      </c>
      <c r="K38">
        <v>7</v>
      </c>
      <c r="L38">
        <v>7</v>
      </c>
      <c r="M38">
        <f t="shared" si="7"/>
        <v>0</v>
      </c>
      <c r="N38" s="17">
        <f t="shared" si="8"/>
        <v>84.48</v>
      </c>
      <c r="O38">
        <f t="shared" si="9"/>
        <v>0</v>
      </c>
      <c r="P38" s="7">
        <f t="shared" si="10"/>
        <v>0</v>
      </c>
      <c r="Q38" s="7">
        <f t="shared" si="11"/>
        <v>0</v>
      </c>
      <c r="R38" s="7">
        <f t="shared" si="5"/>
        <v>0</v>
      </c>
      <c r="S38" s="7">
        <f t="shared" si="12"/>
        <v>0</v>
      </c>
    </row>
    <row r="39" spans="1:19">
      <c r="A39" t="s">
        <v>1218</v>
      </c>
      <c r="B39" t="b">
        <v>1</v>
      </c>
      <c r="C39">
        <v>30</v>
      </c>
      <c r="D39">
        <v>355</v>
      </c>
      <c r="E39">
        <v>1129</v>
      </c>
      <c r="F39">
        <v>15</v>
      </c>
      <c r="G39">
        <v>30</v>
      </c>
      <c r="H39">
        <v>15</v>
      </c>
      <c r="I39" t="b">
        <v>1</v>
      </c>
      <c r="J39">
        <v>7</v>
      </c>
      <c r="K39">
        <v>7</v>
      </c>
      <c r="L39">
        <v>7</v>
      </c>
      <c r="M39">
        <f t="shared" si="7"/>
        <v>1</v>
      </c>
      <c r="N39" s="17">
        <f t="shared" si="8"/>
        <v>39.050000000000004</v>
      </c>
      <c r="O39">
        <f t="shared" si="9"/>
        <v>3</v>
      </c>
      <c r="P39" s="7">
        <f t="shared" si="10"/>
        <v>3.225399310425892</v>
      </c>
      <c r="Q39" s="7">
        <f t="shared" si="11"/>
        <v>2.3847796151461438</v>
      </c>
      <c r="R39" s="7">
        <f t="shared" si="5"/>
        <v>44.354310700841928</v>
      </c>
      <c r="S39" s="7">
        <f t="shared" si="12"/>
        <v>47.579710011267821</v>
      </c>
    </row>
    <row r="40" spans="1:19">
      <c r="A40" t="s">
        <v>1219</v>
      </c>
      <c r="B40" t="b">
        <v>1</v>
      </c>
      <c r="C40">
        <v>30</v>
      </c>
      <c r="D40">
        <v>347</v>
      </c>
      <c r="E40">
        <v>1036</v>
      </c>
      <c r="F40">
        <v>15</v>
      </c>
      <c r="G40">
        <v>30</v>
      </c>
      <c r="H40">
        <v>15</v>
      </c>
      <c r="I40" t="b">
        <v>1</v>
      </c>
      <c r="J40">
        <v>7</v>
      </c>
      <c r="K40">
        <v>7</v>
      </c>
      <c r="L40">
        <v>7</v>
      </c>
      <c r="M40">
        <f t="shared" si="7"/>
        <v>0</v>
      </c>
      <c r="N40" s="17">
        <f t="shared" si="8"/>
        <v>38.170000000000009</v>
      </c>
      <c r="O40">
        <f t="shared" si="9"/>
        <v>0</v>
      </c>
      <c r="P40" s="7">
        <f t="shared" si="10"/>
        <v>0</v>
      </c>
      <c r="Q40" s="7">
        <f t="shared" si="11"/>
        <v>0</v>
      </c>
      <c r="R40" s="7">
        <f t="shared" si="5"/>
        <v>0</v>
      </c>
      <c r="S40" s="7">
        <f t="shared" si="12"/>
        <v>0</v>
      </c>
    </row>
    <row r="41" spans="1:19">
      <c r="A41" t="s">
        <v>1119</v>
      </c>
      <c r="B41" t="b">
        <v>1</v>
      </c>
      <c r="C41">
        <v>28</v>
      </c>
      <c r="D41">
        <v>123</v>
      </c>
      <c r="E41">
        <v>518</v>
      </c>
      <c r="F41">
        <v>7.5</v>
      </c>
      <c r="G41">
        <v>15</v>
      </c>
      <c r="H41">
        <v>7.5</v>
      </c>
      <c r="I41" t="b">
        <v>1</v>
      </c>
      <c r="J41">
        <v>7</v>
      </c>
      <c r="K41">
        <v>7</v>
      </c>
      <c r="L41">
        <v>7</v>
      </c>
      <c r="M41">
        <f t="shared" si="7"/>
        <v>1</v>
      </c>
      <c r="N41" s="17">
        <f t="shared" si="8"/>
        <v>13.530000000000001</v>
      </c>
      <c r="O41">
        <f t="shared" si="9"/>
        <v>1</v>
      </c>
      <c r="P41" s="7">
        <f t="shared" si="10"/>
        <v>1.0751331034752973</v>
      </c>
      <c r="Q41" s="7">
        <f t="shared" si="11"/>
        <v>0.79492653838204796</v>
      </c>
      <c r="R41" s="7">
        <f t="shared" si="5"/>
        <v>14.784770233613976</v>
      </c>
      <c r="S41" s="7">
        <f t="shared" si="12"/>
        <v>15.859903337089273</v>
      </c>
    </row>
    <row r="42" spans="1:19">
      <c r="A42" t="s">
        <v>1120</v>
      </c>
      <c r="B42" t="b">
        <v>1</v>
      </c>
      <c r="C42">
        <v>28</v>
      </c>
      <c r="D42">
        <v>123</v>
      </c>
      <c r="E42">
        <v>518</v>
      </c>
      <c r="F42">
        <v>7.5</v>
      </c>
      <c r="G42">
        <v>15</v>
      </c>
      <c r="H42">
        <v>7.5</v>
      </c>
      <c r="I42" t="b">
        <v>1</v>
      </c>
      <c r="J42">
        <v>7</v>
      </c>
      <c r="K42">
        <v>7</v>
      </c>
      <c r="L42">
        <v>7</v>
      </c>
      <c r="M42">
        <f t="shared" si="7"/>
        <v>0</v>
      </c>
      <c r="N42" s="17">
        <f t="shared" si="8"/>
        <v>13.530000000000001</v>
      </c>
      <c r="O42">
        <f t="shared" si="9"/>
        <v>0</v>
      </c>
      <c r="P42" s="7">
        <f t="shared" si="10"/>
        <v>0</v>
      </c>
      <c r="Q42" s="7">
        <f t="shared" si="11"/>
        <v>0</v>
      </c>
      <c r="R42" s="7">
        <f t="shared" si="5"/>
        <v>0</v>
      </c>
      <c r="S42" s="7">
        <f t="shared" si="12"/>
        <v>0</v>
      </c>
    </row>
    <row r="43" spans="1:19">
      <c r="A43" t="s">
        <v>1121</v>
      </c>
      <c r="B43" t="b">
        <v>0</v>
      </c>
      <c r="C43">
        <v>28</v>
      </c>
      <c r="D43">
        <v>2075</v>
      </c>
      <c r="E43">
        <v>7916</v>
      </c>
      <c r="F43">
        <v>15</v>
      </c>
      <c r="G43">
        <v>15</v>
      </c>
      <c r="H43">
        <v>15</v>
      </c>
      <c r="I43" t="b">
        <v>1</v>
      </c>
      <c r="J43">
        <v>7</v>
      </c>
      <c r="K43">
        <v>7</v>
      </c>
      <c r="L43">
        <v>7</v>
      </c>
      <c r="M43">
        <f t="shared" si="7"/>
        <v>1</v>
      </c>
      <c r="N43" s="17">
        <f t="shared" si="8"/>
        <v>114.12500000000001</v>
      </c>
      <c r="O43">
        <f t="shared" si="9"/>
        <v>9</v>
      </c>
      <c r="P43" s="7">
        <f t="shared" si="10"/>
        <v>9.6761979312776756</v>
      </c>
      <c r="Q43" s="7">
        <f t="shared" si="11"/>
        <v>7.1543388454384322</v>
      </c>
      <c r="R43" s="7">
        <f t="shared" si="5"/>
        <v>133.06293210252579</v>
      </c>
      <c r="S43" s="7">
        <f t="shared" si="12"/>
        <v>142.73913003380346</v>
      </c>
    </row>
    <row r="44" spans="1:19">
      <c r="A44" t="s">
        <v>1122</v>
      </c>
      <c r="B44" t="b">
        <v>1</v>
      </c>
      <c r="C44">
        <v>28</v>
      </c>
      <c r="D44">
        <v>1378</v>
      </c>
      <c r="E44">
        <v>4399</v>
      </c>
      <c r="F44">
        <v>30</v>
      </c>
      <c r="G44">
        <v>30</v>
      </c>
      <c r="H44">
        <v>30</v>
      </c>
      <c r="I44" t="b">
        <v>1</v>
      </c>
      <c r="J44">
        <v>7</v>
      </c>
      <c r="K44">
        <v>7</v>
      </c>
      <c r="L44">
        <v>7</v>
      </c>
      <c r="M44">
        <f t="shared" si="7"/>
        <v>1</v>
      </c>
      <c r="N44" s="17">
        <f t="shared" si="8"/>
        <v>151.58000000000001</v>
      </c>
      <c r="O44">
        <f t="shared" si="9"/>
        <v>17</v>
      </c>
      <c r="P44" s="7">
        <f t="shared" si="10"/>
        <v>18.277262759080056</v>
      </c>
      <c r="Q44" s="7">
        <f t="shared" si="11"/>
        <v>13.513751152494816</v>
      </c>
      <c r="R44" s="7">
        <f t="shared" si="5"/>
        <v>251.3410939714376</v>
      </c>
      <c r="S44" s="7">
        <f t="shared" si="12"/>
        <v>269.61835673051763</v>
      </c>
    </row>
    <row r="45" spans="1:19">
      <c r="A45" t="s">
        <v>1123</v>
      </c>
      <c r="B45" t="b">
        <v>1</v>
      </c>
      <c r="C45">
        <v>28</v>
      </c>
      <c r="D45">
        <v>1370</v>
      </c>
      <c r="E45">
        <v>4373</v>
      </c>
      <c r="F45">
        <v>30</v>
      </c>
      <c r="G45">
        <v>30</v>
      </c>
      <c r="H45">
        <v>30</v>
      </c>
      <c r="I45" t="b">
        <v>1</v>
      </c>
      <c r="J45">
        <v>7</v>
      </c>
      <c r="K45">
        <v>7</v>
      </c>
      <c r="L45">
        <v>7</v>
      </c>
      <c r="M45">
        <f t="shared" si="7"/>
        <v>1</v>
      </c>
      <c r="N45" s="17">
        <f t="shared" si="8"/>
        <v>150.69999999999999</v>
      </c>
      <c r="O45">
        <f t="shared" si="9"/>
        <v>17</v>
      </c>
      <c r="P45" s="7">
        <f t="shared" si="10"/>
        <v>18.277262759080056</v>
      </c>
      <c r="Q45" s="7">
        <f t="shared" si="11"/>
        <v>13.513751152494816</v>
      </c>
      <c r="R45" s="7">
        <f t="shared" si="5"/>
        <v>251.3410939714376</v>
      </c>
      <c r="S45" s="7">
        <f t="shared" si="12"/>
        <v>269.61835673051763</v>
      </c>
    </row>
    <row r="46" spans="1:19">
      <c r="A46" t="s">
        <v>1124</v>
      </c>
      <c r="B46" t="b">
        <v>1</v>
      </c>
      <c r="C46">
        <v>28</v>
      </c>
      <c r="D46">
        <v>1654</v>
      </c>
      <c r="E46">
        <v>5930</v>
      </c>
      <c r="F46">
        <v>30</v>
      </c>
      <c r="G46">
        <v>30</v>
      </c>
      <c r="H46">
        <v>30</v>
      </c>
      <c r="I46" t="b">
        <v>1</v>
      </c>
      <c r="J46">
        <v>7</v>
      </c>
      <c r="K46">
        <v>7</v>
      </c>
      <c r="L46">
        <v>7</v>
      </c>
      <c r="M46">
        <f t="shared" si="7"/>
        <v>1</v>
      </c>
      <c r="N46" s="17">
        <f t="shared" si="8"/>
        <v>181.94</v>
      </c>
      <c r="O46">
        <f t="shared" si="9"/>
        <v>20</v>
      </c>
      <c r="P46" s="7">
        <f t="shared" si="10"/>
        <v>21.502662069505945</v>
      </c>
      <c r="Q46" s="7">
        <f t="shared" si="11"/>
        <v>15.89853076764096</v>
      </c>
      <c r="R46" s="7">
        <f t="shared" si="5"/>
        <v>295.69540467227955</v>
      </c>
      <c r="S46" s="7">
        <f t="shared" si="12"/>
        <v>317.19806674178551</v>
      </c>
    </row>
    <row r="47" spans="1:19">
      <c r="A47" t="s">
        <v>1125</v>
      </c>
      <c r="B47" t="b">
        <v>1</v>
      </c>
      <c r="C47">
        <v>28</v>
      </c>
      <c r="D47">
        <v>1646</v>
      </c>
      <c r="E47">
        <v>5904</v>
      </c>
      <c r="F47">
        <v>30</v>
      </c>
      <c r="G47">
        <v>30</v>
      </c>
      <c r="H47">
        <v>30</v>
      </c>
      <c r="I47" t="b">
        <v>1</v>
      </c>
      <c r="J47">
        <v>7</v>
      </c>
      <c r="K47">
        <v>7</v>
      </c>
      <c r="L47">
        <v>7</v>
      </c>
      <c r="M47">
        <f t="shared" si="7"/>
        <v>1</v>
      </c>
      <c r="N47" s="17">
        <f t="shared" si="8"/>
        <v>181.06</v>
      </c>
      <c r="O47">
        <f t="shared" si="9"/>
        <v>20</v>
      </c>
      <c r="P47" s="7">
        <f t="shared" si="10"/>
        <v>21.502662069505945</v>
      </c>
      <c r="Q47" s="7">
        <f t="shared" si="11"/>
        <v>15.89853076764096</v>
      </c>
      <c r="R47" s="7">
        <f t="shared" si="5"/>
        <v>295.69540467227955</v>
      </c>
      <c r="S47" s="7">
        <f t="shared" si="12"/>
        <v>317.19806674178551</v>
      </c>
    </row>
    <row r="48" spans="1:19">
      <c r="A48" t="s">
        <v>1126</v>
      </c>
      <c r="B48" t="b">
        <v>1</v>
      </c>
      <c r="C48">
        <v>28</v>
      </c>
      <c r="D48">
        <v>2077</v>
      </c>
      <c r="E48">
        <v>7603</v>
      </c>
      <c r="F48">
        <v>15</v>
      </c>
      <c r="G48">
        <v>15</v>
      </c>
      <c r="H48">
        <v>15</v>
      </c>
      <c r="I48" t="b">
        <v>1</v>
      </c>
      <c r="J48">
        <v>7</v>
      </c>
      <c r="K48">
        <v>7</v>
      </c>
      <c r="L48">
        <v>7</v>
      </c>
      <c r="M48">
        <f t="shared" si="7"/>
        <v>1</v>
      </c>
      <c r="N48" s="17">
        <f t="shared" si="8"/>
        <v>228.47</v>
      </c>
      <c r="O48">
        <f t="shared" si="9"/>
        <v>18</v>
      </c>
      <c r="P48" s="7">
        <f t="shared" si="10"/>
        <v>19.352395862555351</v>
      </c>
      <c r="Q48" s="7">
        <f t="shared" si="11"/>
        <v>14.308677690876864</v>
      </c>
      <c r="R48" s="7">
        <f t="shared" si="5"/>
        <v>266.12586420505158</v>
      </c>
      <c r="S48" s="7">
        <f t="shared" si="12"/>
        <v>285.47826006760693</v>
      </c>
    </row>
    <row r="49" spans="1:19">
      <c r="A49" t="s">
        <v>1493</v>
      </c>
      <c r="B49" t="b">
        <v>1</v>
      </c>
      <c r="C49">
        <v>78</v>
      </c>
      <c r="D49">
        <v>2608</v>
      </c>
      <c r="E49">
        <v>3846</v>
      </c>
      <c r="F49">
        <v>10</v>
      </c>
      <c r="G49">
        <v>10</v>
      </c>
      <c r="H49">
        <v>10</v>
      </c>
      <c r="I49" t="b">
        <v>1</v>
      </c>
      <c r="J49">
        <v>7</v>
      </c>
      <c r="K49">
        <v>7</v>
      </c>
      <c r="L49">
        <v>7</v>
      </c>
      <c r="M49">
        <f t="shared" si="7"/>
        <v>1</v>
      </c>
      <c r="N49" s="17">
        <f t="shared" si="8"/>
        <v>286.88</v>
      </c>
      <c r="O49">
        <f t="shared" si="9"/>
        <v>13</v>
      </c>
      <c r="P49" s="7">
        <f t="shared" si="10"/>
        <v>13.976730345178865</v>
      </c>
      <c r="Q49" s="7">
        <f t="shared" si="11"/>
        <v>10.334044998966624</v>
      </c>
      <c r="R49" s="7">
        <f t="shared" si="5"/>
        <v>192.2020130369817</v>
      </c>
      <c r="S49" s="7">
        <f t="shared" si="12"/>
        <v>206.17874338216058</v>
      </c>
    </row>
    <row r="50" spans="1:19">
      <c r="A50" t="s">
        <v>1494</v>
      </c>
      <c r="B50" t="b">
        <v>1</v>
      </c>
      <c r="C50">
        <v>78</v>
      </c>
      <c r="D50">
        <v>2606</v>
      </c>
      <c r="E50">
        <v>3884</v>
      </c>
      <c r="F50">
        <v>10</v>
      </c>
      <c r="G50">
        <v>10</v>
      </c>
      <c r="H50">
        <v>10</v>
      </c>
      <c r="I50" t="b">
        <v>1</v>
      </c>
      <c r="J50">
        <v>7</v>
      </c>
      <c r="K50">
        <v>7</v>
      </c>
      <c r="L50">
        <v>7</v>
      </c>
      <c r="M50">
        <f t="shared" si="7"/>
        <v>0</v>
      </c>
      <c r="N50" s="17">
        <f t="shared" si="8"/>
        <v>286.66000000000003</v>
      </c>
      <c r="O50">
        <f t="shared" si="9"/>
        <v>0</v>
      </c>
      <c r="P50" s="7">
        <f t="shared" si="10"/>
        <v>0</v>
      </c>
      <c r="Q50" s="7">
        <f t="shared" si="11"/>
        <v>0</v>
      </c>
      <c r="R50" s="7">
        <f t="shared" si="5"/>
        <v>0</v>
      </c>
      <c r="S50" s="7">
        <f t="shared" si="12"/>
        <v>0</v>
      </c>
    </row>
    <row r="51" spans="1:19">
      <c r="A51" t="s">
        <v>1602</v>
      </c>
      <c r="B51" t="b">
        <v>0</v>
      </c>
      <c r="C51">
        <v>111</v>
      </c>
      <c r="D51">
        <v>1660</v>
      </c>
      <c r="E51">
        <v>5066</v>
      </c>
      <c r="F51">
        <v>15</v>
      </c>
      <c r="G51">
        <v>15</v>
      </c>
      <c r="H51">
        <v>15</v>
      </c>
      <c r="I51" t="b">
        <v>1</v>
      </c>
      <c r="J51">
        <v>10</v>
      </c>
      <c r="K51">
        <v>10</v>
      </c>
      <c r="L51">
        <v>10</v>
      </c>
      <c r="M51">
        <f t="shared" si="7"/>
        <v>1</v>
      </c>
      <c r="N51" s="17">
        <f t="shared" si="8"/>
        <v>91.3</v>
      </c>
      <c r="O51">
        <f t="shared" si="9"/>
        <v>4</v>
      </c>
      <c r="P51" s="7">
        <f t="shared" si="10"/>
        <v>4.3005324139011893</v>
      </c>
      <c r="Q51" s="7">
        <f t="shared" si="11"/>
        <v>3.1797061535281919</v>
      </c>
      <c r="R51" s="7">
        <f t="shared" si="5"/>
        <v>59.139080934455905</v>
      </c>
      <c r="S51" s="7">
        <f t="shared" si="12"/>
        <v>63.439613348357092</v>
      </c>
    </row>
    <row r="52" spans="1:19">
      <c r="A52" t="s">
        <v>1603</v>
      </c>
      <c r="B52" t="b">
        <v>0</v>
      </c>
      <c r="C52">
        <v>111</v>
      </c>
      <c r="D52">
        <v>1430</v>
      </c>
      <c r="E52">
        <v>4857</v>
      </c>
      <c r="F52">
        <v>15</v>
      </c>
      <c r="G52">
        <v>15</v>
      </c>
      <c r="H52">
        <v>15</v>
      </c>
      <c r="I52" t="b">
        <v>1</v>
      </c>
      <c r="J52">
        <v>10</v>
      </c>
      <c r="K52">
        <v>10</v>
      </c>
      <c r="L52">
        <v>10</v>
      </c>
      <c r="M52">
        <f t="shared" si="7"/>
        <v>1</v>
      </c>
      <c r="N52" s="17">
        <f t="shared" si="8"/>
        <v>78.650000000000006</v>
      </c>
      <c r="O52">
        <f t="shared" si="9"/>
        <v>3</v>
      </c>
      <c r="P52" s="7">
        <f t="shared" si="10"/>
        <v>3.225399310425892</v>
      </c>
      <c r="Q52" s="7">
        <f t="shared" si="11"/>
        <v>2.3847796151461438</v>
      </c>
      <c r="R52" s="7">
        <f t="shared" si="5"/>
        <v>44.354310700841928</v>
      </c>
      <c r="S52" s="7">
        <f t="shared" si="12"/>
        <v>47.579710011267821</v>
      </c>
    </row>
    <row r="53" spans="1:19">
      <c r="A53" t="s">
        <v>1604</v>
      </c>
      <c r="B53" t="b">
        <v>0</v>
      </c>
      <c r="C53">
        <v>111</v>
      </c>
      <c r="D53">
        <v>2061</v>
      </c>
      <c r="E53">
        <v>5815</v>
      </c>
      <c r="F53">
        <v>15</v>
      </c>
      <c r="G53">
        <v>15</v>
      </c>
      <c r="H53">
        <v>15</v>
      </c>
      <c r="I53" t="b">
        <v>1</v>
      </c>
      <c r="J53">
        <v>10</v>
      </c>
      <c r="K53">
        <v>10</v>
      </c>
      <c r="L53">
        <v>10</v>
      </c>
      <c r="M53">
        <f t="shared" si="7"/>
        <v>1</v>
      </c>
      <c r="N53" s="17">
        <f t="shared" si="8"/>
        <v>113.35500000000002</v>
      </c>
      <c r="O53">
        <f t="shared" si="9"/>
        <v>4</v>
      </c>
      <c r="P53" s="7">
        <f t="shared" si="10"/>
        <v>4.3005324139011893</v>
      </c>
      <c r="Q53" s="7">
        <f t="shared" si="11"/>
        <v>3.1797061535281919</v>
      </c>
      <c r="R53" s="7">
        <f t="shared" si="5"/>
        <v>59.139080934455905</v>
      </c>
      <c r="S53" s="7">
        <f t="shared" si="12"/>
        <v>63.439613348357092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FC7CB-FB1C-4EAC-83F4-E516F803D87C}">
  <sheetPr filterMode="1"/>
  <dimension ref="A1:I162"/>
  <sheetViews>
    <sheetView workbookViewId="0">
      <pane xSplit="4" ySplit="1" topLeftCell="E2" activePane="bottomRight" state="frozen"/>
      <selection pane="topRight" activeCell="E1" sqref="E1"/>
      <selection pane="bottomLeft" activeCell="A2" sqref="A2"/>
      <selection pane="bottomRight" activeCell="H70" sqref="H2:H70"/>
    </sheetView>
  </sheetViews>
  <sheetFormatPr defaultRowHeight="14.5"/>
  <cols>
    <col min="1" max="1" width="11.1796875" hidden="1" customWidth="1"/>
    <col min="2" max="2" width="14.81640625" bestFit="1" customWidth="1"/>
    <col min="3" max="3" width="17.7265625" hidden="1" customWidth="1"/>
    <col min="4" max="4" width="39.81640625" bestFit="1" customWidth="1"/>
    <col min="5" max="5" width="17" bestFit="1" customWidth="1"/>
    <col min="6" max="6" width="21.1796875" customWidth="1"/>
    <col min="7" max="7" width="31.453125" bestFit="1" customWidth="1"/>
    <col min="8" max="8" width="29.453125" bestFit="1" customWidth="1"/>
  </cols>
  <sheetData>
    <row r="1" spans="1:9">
      <c r="A1" t="s">
        <v>1909</v>
      </c>
      <c r="B1" t="s">
        <v>3</v>
      </c>
      <c r="C1" t="s">
        <v>1910</v>
      </c>
      <c r="D1" t="s">
        <v>725</v>
      </c>
      <c r="E1" t="s">
        <v>1913</v>
      </c>
      <c r="F1" t="s">
        <v>1914</v>
      </c>
      <c r="G1" t="s">
        <v>1912</v>
      </c>
      <c r="H1" t="s">
        <v>1911</v>
      </c>
      <c r="I1" t="s">
        <v>1824</v>
      </c>
    </row>
    <row r="2" spans="1:9">
      <c r="A2" t="s">
        <v>50</v>
      </c>
      <c r="B2" t="s">
        <v>417</v>
      </c>
      <c r="C2" t="s">
        <v>1915</v>
      </c>
      <c r="D2" t="s">
        <v>1939</v>
      </c>
      <c r="E2">
        <v>159</v>
      </c>
      <c r="F2" s="96">
        <v>0.30158376086999999</v>
      </c>
      <c r="G2" s="96">
        <v>3.1842105263199998</v>
      </c>
      <c r="H2">
        <v>121</v>
      </c>
      <c r="I2" s="8">
        <f>VLOOKUP(B2,'1 - Trunkline boost'!$A$3:$S$262,19,0)</f>
        <v>79.299516685446378</v>
      </c>
    </row>
    <row r="3" spans="1:9">
      <c r="A3" t="s">
        <v>50</v>
      </c>
      <c r="B3" t="s">
        <v>623</v>
      </c>
      <c r="C3" t="s">
        <v>1915</v>
      </c>
      <c r="D3" t="s">
        <v>1926</v>
      </c>
      <c r="E3">
        <v>284</v>
      </c>
      <c r="F3" s="96">
        <v>0.48651918424000001</v>
      </c>
      <c r="G3" s="96">
        <v>1.5132743362800001</v>
      </c>
      <c r="H3">
        <v>171</v>
      </c>
      <c r="I3" s="8">
        <f>VLOOKUP(B3,'1 - Trunkline boost'!$A$3:$S$262,19,0)</f>
        <v>142.73913003380346</v>
      </c>
    </row>
    <row r="4" spans="1:9">
      <c r="A4" t="s">
        <v>50</v>
      </c>
      <c r="B4" t="s">
        <v>519</v>
      </c>
      <c r="C4" t="s">
        <v>1915</v>
      </c>
      <c r="D4" t="s">
        <v>1924</v>
      </c>
      <c r="E4" s="88">
        <v>1725</v>
      </c>
      <c r="F4" s="96">
        <v>0.13825699354000001</v>
      </c>
      <c r="G4" s="96">
        <v>1.2200772200800001</v>
      </c>
      <c r="H4">
        <v>948</v>
      </c>
      <c r="I4" s="8">
        <f>VLOOKUP(B4,'1 - Trunkline boost'!$A$3:$S$262,19,0)</f>
        <v>142.73913003380346</v>
      </c>
    </row>
    <row r="5" spans="1:9" hidden="1">
      <c r="A5" t="s">
        <v>50</v>
      </c>
      <c r="B5" t="s">
        <v>445</v>
      </c>
      <c r="C5" t="s">
        <v>1915</v>
      </c>
      <c r="D5" t="s">
        <v>1942</v>
      </c>
      <c r="E5">
        <v>133</v>
      </c>
      <c r="F5" s="96">
        <v>0.48590302369999999</v>
      </c>
      <c r="G5" s="96">
        <v>1.1803278688500001</v>
      </c>
      <c r="H5">
        <v>72</v>
      </c>
      <c r="I5" s="8">
        <f>VLOOKUP(B5,'1 - Trunkline boost'!$A$3:$S$262,19,0)</f>
        <v>206.17874338216058</v>
      </c>
    </row>
    <row r="6" spans="1:9" hidden="1">
      <c r="A6" t="s">
        <v>50</v>
      </c>
      <c r="B6" t="s">
        <v>439</v>
      </c>
      <c r="C6" t="s">
        <v>1915</v>
      </c>
      <c r="D6" t="s">
        <v>1942</v>
      </c>
      <c r="E6">
        <v>79</v>
      </c>
      <c r="F6" s="96">
        <v>0.45418369541999998</v>
      </c>
      <c r="G6" s="96">
        <v>1.0256410256399999</v>
      </c>
      <c r="H6">
        <v>40</v>
      </c>
      <c r="I6" s="8">
        <f>VLOOKUP(B6,'1 - Trunkline boost'!$A$3:$S$262,19,0)</f>
        <v>237.89855005633913</v>
      </c>
    </row>
    <row r="7" spans="1:9" hidden="1">
      <c r="A7" t="s">
        <v>50</v>
      </c>
      <c r="B7" t="s">
        <v>627</v>
      </c>
      <c r="C7" t="s">
        <v>1915</v>
      </c>
      <c r="D7" t="s">
        <v>1926</v>
      </c>
      <c r="E7">
        <v>12</v>
      </c>
      <c r="F7" s="9">
        <v>0.5</v>
      </c>
      <c r="G7" s="9">
        <v>1</v>
      </c>
      <c r="H7">
        <v>6</v>
      </c>
      <c r="I7" s="8">
        <f>VLOOKUP(B7,'1 - Trunkline boost'!$A$3:$S$262,19,0)</f>
        <v>0</v>
      </c>
    </row>
    <row r="8" spans="1:9" hidden="1">
      <c r="A8" t="s">
        <v>50</v>
      </c>
      <c r="B8" t="s">
        <v>1500</v>
      </c>
      <c r="C8" t="s">
        <v>1915</v>
      </c>
      <c r="D8" t="s">
        <v>1924</v>
      </c>
      <c r="E8">
        <v>643</v>
      </c>
      <c r="F8" s="9">
        <v>0</v>
      </c>
      <c r="G8" s="96">
        <v>0.95440729482999997</v>
      </c>
      <c r="H8">
        <v>0</v>
      </c>
      <c r="I8" s="8" t="e">
        <f>VLOOKUP(B8,'1 - Trunkline boost'!$A$3:$S$262,19,0)</f>
        <v>#N/A</v>
      </c>
    </row>
    <row r="9" spans="1:9" hidden="1">
      <c r="A9" t="s">
        <v>50</v>
      </c>
      <c r="B9" t="s">
        <v>641</v>
      </c>
      <c r="C9" t="s">
        <v>1915</v>
      </c>
      <c r="D9" t="s">
        <v>1945</v>
      </c>
      <c r="E9">
        <v>42</v>
      </c>
      <c r="F9" s="96">
        <v>0.50049933422000004</v>
      </c>
      <c r="G9" s="96">
        <v>0.90909090909000001</v>
      </c>
      <c r="H9">
        <v>20</v>
      </c>
      <c r="I9" s="8">
        <f>VLOOKUP(B9,'1 - Trunkline boost'!$A$3:$S$262,19,0)</f>
        <v>126.87922669671418</v>
      </c>
    </row>
    <row r="10" spans="1:9">
      <c r="A10" t="s">
        <v>50</v>
      </c>
      <c r="B10" t="s">
        <v>521</v>
      </c>
      <c r="C10" t="s">
        <v>1915</v>
      </c>
      <c r="D10" t="s">
        <v>1924</v>
      </c>
      <c r="E10">
        <v>394</v>
      </c>
      <c r="F10" s="96">
        <v>0.48093220338999998</v>
      </c>
      <c r="G10" s="96">
        <v>0.87619047619000001</v>
      </c>
      <c r="H10">
        <v>184</v>
      </c>
      <c r="I10" s="8">
        <f>VLOOKUP(B10,'1 - Trunkline boost'!$A$3:$S$262,19,0)</f>
        <v>0</v>
      </c>
    </row>
    <row r="11" spans="1:9" hidden="1">
      <c r="A11" t="s">
        <v>50</v>
      </c>
      <c r="B11" t="s">
        <v>636</v>
      </c>
      <c r="C11" t="s">
        <v>1915</v>
      </c>
      <c r="D11" t="s">
        <v>1926</v>
      </c>
      <c r="E11">
        <v>74</v>
      </c>
      <c r="F11" s="96">
        <v>0.49796656122999999</v>
      </c>
      <c r="G11" s="96">
        <v>0.7619047619</v>
      </c>
      <c r="H11">
        <v>32</v>
      </c>
      <c r="I11" s="8">
        <f>VLOOKUP(B11,'1 - Trunkline boost'!$A$3:$S$262,19,0)</f>
        <v>126.87922669671418</v>
      </c>
    </row>
    <row r="12" spans="1:9">
      <c r="A12" t="s">
        <v>50</v>
      </c>
      <c r="B12" t="s">
        <v>607</v>
      </c>
      <c r="C12" t="s">
        <v>1915</v>
      </c>
      <c r="D12" t="s">
        <v>1928</v>
      </c>
      <c r="E12">
        <v>926</v>
      </c>
      <c r="F12" s="96">
        <v>0.42147192715999998</v>
      </c>
      <c r="G12" s="96">
        <v>0.74387947268999999</v>
      </c>
      <c r="H12">
        <v>395</v>
      </c>
      <c r="I12" s="8">
        <f>VLOOKUP(B12,'1 - Trunkline boost'!$A$3:$S$262,19,0)</f>
        <v>79.299516685446378</v>
      </c>
    </row>
    <row r="13" spans="1:9">
      <c r="A13" t="s">
        <v>50</v>
      </c>
      <c r="B13" t="s">
        <v>606</v>
      </c>
      <c r="C13" t="s">
        <v>1915</v>
      </c>
      <c r="D13" t="s">
        <v>1928</v>
      </c>
      <c r="E13" s="88">
        <v>1003</v>
      </c>
      <c r="F13" s="96">
        <v>0.43118351063999999</v>
      </c>
      <c r="G13" s="96">
        <v>0.68006700168000001</v>
      </c>
      <c r="H13">
        <v>406</v>
      </c>
      <c r="I13" s="8">
        <f>VLOOKUP(B13,'1 - Trunkline boost'!$A$3:$S$262,19,0)</f>
        <v>0</v>
      </c>
    </row>
    <row r="14" spans="1:9">
      <c r="A14" t="s">
        <v>50</v>
      </c>
      <c r="B14" t="s">
        <v>463</v>
      </c>
      <c r="C14" t="s">
        <v>1915</v>
      </c>
      <c r="D14" t="s">
        <v>1917</v>
      </c>
      <c r="E14" s="88">
        <v>1068</v>
      </c>
      <c r="F14" s="96">
        <v>0.38677248676999998</v>
      </c>
      <c r="G14" s="96">
        <v>0.65325077398999998</v>
      </c>
      <c r="H14">
        <v>422</v>
      </c>
      <c r="I14" s="8">
        <f>VLOOKUP(B14,'1 - Trunkline boost'!$A$3:$S$262,19,0)</f>
        <v>63.439613348357092</v>
      </c>
    </row>
    <row r="15" spans="1:9">
      <c r="A15" t="s">
        <v>50</v>
      </c>
      <c r="B15" t="s">
        <v>421</v>
      </c>
      <c r="C15" t="s">
        <v>1915</v>
      </c>
      <c r="D15" t="s">
        <v>1939</v>
      </c>
      <c r="E15">
        <v>314</v>
      </c>
      <c r="F15" s="96">
        <v>0.42293540474000002</v>
      </c>
      <c r="G15" s="96">
        <v>0.63541666666999996</v>
      </c>
      <c r="H15">
        <v>122</v>
      </c>
      <c r="I15" s="8">
        <f>VLOOKUP(B15,'1 - Trunkline boost'!$A$3:$S$262,19,0)</f>
        <v>111.01932335962492</v>
      </c>
    </row>
    <row r="16" spans="1:9" hidden="1">
      <c r="A16" t="s">
        <v>50</v>
      </c>
      <c r="B16" t="s">
        <v>634</v>
      </c>
      <c r="C16" t="s">
        <v>1915</v>
      </c>
      <c r="D16" t="s">
        <v>1926</v>
      </c>
      <c r="E16">
        <v>88</v>
      </c>
      <c r="F16" s="96">
        <v>0.50037490627000003</v>
      </c>
      <c r="G16" s="9">
        <v>0.6</v>
      </c>
      <c r="H16">
        <v>33</v>
      </c>
      <c r="I16" s="8">
        <f>VLOOKUP(B16,'1 - Trunkline boost'!$A$3:$S$262,19,0)</f>
        <v>158.59903337089276</v>
      </c>
    </row>
    <row r="17" spans="1:9" hidden="1">
      <c r="A17" t="s">
        <v>50</v>
      </c>
      <c r="B17" t="s">
        <v>523</v>
      </c>
      <c r="C17" t="s">
        <v>1915</v>
      </c>
      <c r="D17" t="s">
        <v>1924</v>
      </c>
      <c r="E17">
        <v>211</v>
      </c>
      <c r="F17" s="96">
        <v>0.375</v>
      </c>
      <c r="G17" s="96">
        <v>0.57462686566999999</v>
      </c>
      <c r="H17">
        <v>77</v>
      </c>
      <c r="I17" s="8">
        <f>VLOOKUP(B17,'1 - Trunkline boost'!$A$3:$S$262,19,0)</f>
        <v>0</v>
      </c>
    </row>
    <row r="18" spans="1:9">
      <c r="A18" t="s">
        <v>50</v>
      </c>
      <c r="B18" t="s">
        <v>420</v>
      </c>
      <c r="C18" t="s">
        <v>1915</v>
      </c>
      <c r="D18" t="s">
        <v>1939</v>
      </c>
      <c r="E18" s="88">
        <v>1276</v>
      </c>
      <c r="F18" s="96">
        <v>0.33223293278999999</v>
      </c>
      <c r="G18" s="96">
        <v>0.56564417178000004</v>
      </c>
      <c r="H18">
        <v>461</v>
      </c>
      <c r="I18" s="8">
        <f>VLOOKUP(B18,'1 - Trunkline boost'!$A$3:$S$262,19,0)</f>
        <v>0</v>
      </c>
    </row>
    <row r="19" spans="1:9" hidden="1">
      <c r="A19" t="s">
        <v>50</v>
      </c>
      <c r="B19" t="s">
        <v>524</v>
      </c>
      <c r="C19" t="s">
        <v>1915</v>
      </c>
      <c r="D19" t="s">
        <v>1924</v>
      </c>
      <c r="E19">
        <v>125</v>
      </c>
      <c r="F19" s="96">
        <v>0.29139072848000003</v>
      </c>
      <c r="G19" s="96">
        <v>0.5625</v>
      </c>
      <c r="H19">
        <v>45</v>
      </c>
      <c r="I19" s="8">
        <f>VLOOKUP(B19,'1 - Trunkline boost'!$A$3:$S$262,19,0)</f>
        <v>63.439613348357092</v>
      </c>
    </row>
    <row r="20" spans="1:9" hidden="1">
      <c r="A20" t="s">
        <v>50</v>
      </c>
      <c r="B20" t="s">
        <v>642</v>
      </c>
      <c r="C20" t="s">
        <v>1915</v>
      </c>
      <c r="D20" t="s">
        <v>1945</v>
      </c>
      <c r="E20">
        <v>78</v>
      </c>
      <c r="F20" s="96">
        <v>0.50289482148999998</v>
      </c>
      <c r="G20" s="9">
        <v>0.56000000000000005</v>
      </c>
      <c r="H20">
        <v>28</v>
      </c>
      <c r="I20" s="8">
        <f>VLOOKUP(B20,'1 - Trunkline boost'!$A$3:$S$262,19,0)</f>
        <v>0</v>
      </c>
    </row>
    <row r="21" spans="1:9">
      <c r="A21" t="s">
        <v>50</v>
      </c>
      <c r="B21" t="s">
        <v>464</v>
      </c>
      <c r="C21" t="s">
        <v>1915</v>
      </c>
      <c r="D21" t="s">
        <v>1917</v>
      </c>
      <c r="E21">
        <v>418</v>
      </c>
      <c r="F21" s="96">
        <v>0.48280450357999999</v>
      </c>
      <c r="G21" s="96">
        <v>0.52554744525999997</v>
      </c>
      <c r="H21">
        <v>144</v>
      </c>
      <c r="I21" s="8">
        <f>VLOOKUP(B21,'1 - Trunkline boost'!$A$3:$S$262,19,0)</f>
        <v>0</v>
      </c>
    </row>
    <row r="22" spans="1:9">
      <c r="A22" t="s">
        <v>50</v>
      </c>
      <c r="B22" t="s">
        <v>481</v>
      </c>
      <c r="C22" t="s">
        <v>1915</v>
      </c>
      <c r="D22" t="s">
        <v>1918</v>
      </c>
      <c r="E22">
        <v>397</v>
      </c>
      <c r="F22" s="96">
        <v>0.46174166514999998</v>
      </c>
      <c r="G22" s="96">
        <v>0.50378787878999998</v>
      </c>
      <c r="H22">
        <v>133</v>
      </c>
      <c r="I22" s="8">
        <f>VLOOKUP(B22,'1 - Trunkline boost'!$A$3:$S$262,19,0)</f>
        <v>111.01932335962492</v>
      </c>
    </row>
    <row r="23" spans="1:9" hidden="1">
      <c r="A23" t="s">
        <v>50</v>
      </c>
      <c r="B23" t="s">
        <v>551</v>
      </c>
      <c r="C23" t="s">
        <v>1915</v>
      </c>
      <c r="D23" t="s">
        <v>1929</v>
      </c>
      <c r="E23">
        <v>278</v>
      </c>
      <c r="F23" s="96">
        <v>0.46008596868000001</v>
      </c>
      <c r="G23" s="96">
        <v>0.48663101603999998</v>
      </c>
      <c r="H23">
        <v>91</v>
      </c>
      <c r="I23" s="8">
        <f>VLOOKUP(B23,'1 - Trunkline boost'!$A$3:$S$262,19,0)</f>
        <v>412.35748676432115</v>
      </c>
    </row>
    <row r="24" spans="1:9">
      <c r="A24" t="s">
        <v>50</v>
      </c>
      <c r="B24" t="s">
        <v>609</v>
      </c>
      <c r="C24" t="s">
        <v>1915</v>
      </c>
      <c r="D24" t="s">
        <v>1957</v>
      </c>
      <c r="E24">
        <v>792</v>
      </c>
      <c r="F24" s="96">
        <v>0.31487236404000002</v>
      </c>
      <c r="G24" s="96">
        <v>0.45856353590999999</v>
      </c>
      <c r="H24">
        <v>249</v>
      </c>
      <c r="I24" s="8">
        <f>VLOOKUP(B24,'1 - Trunkline boost'!$A$3:$S$262,19,0)</f>
        <v>79.299516685446378</v>
      </c>
    </row>
    <row r="25" spans="1:9" hidden="1">
      <c r="A25" t="s">
        <v>50</v>
      </c>
      <c r="B25" t="s">
        <v>632</v>
      </c>
      <c r="C25" t="s">
        <v>1915</v>
      </c>
      <c r="D25" t="s">
        <v>1926</v>
      </c>
      <c r="E25">
        <v>245</v>
      </c>
      <c r="F25" s="96">
        <v>0.40673981191000003</v>
      </c>
      <c r="G25" s="96">
        <v>0.45833333332999998</v>
      </c>
      <c r="H25">
        <v>77</v>
      </c>
      <c r="I25" s="8">
        <f>VLOOKUP(B25,'1 - Trunkline boost'!$A$3:$S$262,19,0)</f>
        <v>142.73913003380346</v>
      </c>
    </row>
    <row r="26" spans="1:9">
      <c r="A26" t="s">
        <v>50</v>
      </c>
      <c r="B26" t="s">
        <v>413</v>
      </c>
      <c r="C26" t="s">
        <v>1915</v>
      </c>
      <c r="D26" t="s">
        <v>1939</v>
      </c>
      <c r="E26">
        <v>433</v>
      </c>
      <c r="F26" s="96">
        <v>0.42553489023000002</v>
      </c>
      <c r="G26" s="96">
        <v>0.42434210525999999</v>
      </c>
      <c r="H26">
        <v>129</v>
      </c>
      <c r="I26" s="8">
        <f>VLOOKUP(B26,'1 - Trunkline boost'!$A$3:$S$262,19,0)</f>
        <v>190.31884004507128</v>
      </c>
    </row>
    <row r="27" spans="1:9">
      <c r="A27" t="s">
        <v>50</v>
      </c>
      <c r="B27" t="s">
        <v>415</v>
      </c>
      <c r="C27" t="s">
        <v>1915</v>
      </c>
      <c r="D27" t="s">
        <v>1939</v>
      </c>
      <c r="E27">
        <v>485</v>
      </c>
      <c r="F27" s="96">
        <v>0.33243690525000003</v>
      </c>
      <c r="G27" s="96">
        <v>0.41812865497000001</v>
      </c>
      <c r="H27">
        <v>143</v>
      </c>
      <c r="I27" s="8">
        <f>VLOOKUP(B27,'1 - Trunkline boost'!$A$3:$S$262,19,0)</f>
        <v>79.299516685446378</v>
      </c>
    </row>
    <row r="28" spans="1:9" hidden="1">
      <c r="A28" t="s">
        <v>50</v>
      </c>
      <c r="B28" t="s">
        <v>506</v>
      </c>
      <c r="C28" t="s">
        <v>1915</v>
      </c>
      <c r="D28" t="s">
        <v>1918</v>
      </c>
      <c r="E28">
        <v>34</v>
      </c>
      <c r="F28" s="96">
        <v>0.49803836093999998</v>
      </c>
      <c r="G28" s="96">
        <v>0.41666666667000002</v>
      </c>
      <c r="H28">
        <v>10</v>
      </c>
      <c r="I28" s="8">
        <f>VLOOKUP(B28,'1 - Trunkline boost'!$A$3:$S$262,19,0)</f>
        <v>126.87922669671418</v>
      </c>
    </row>
    <row r="29" spans="1:9">
      <c r="A29" t="s">
        <v>50</v>
      </c>
      <c r="B29" t="s">
        <v>633</v>
      </c>
      <c r="C29" t="s">
        <v>1915</v>
      </c>
      <c r="D29" t="s">
        <v>1926</v>
      </c>
      <c r="E29">
        <v>357</v>
      </c>
      <c r="F29" s="96">
        <v>0.42177708146999998</v>
      </c>
      <c r="G29" s="96">
        <v>0.41666666667000002</v>
      </c>
      <c r="H29">
        <v>105</v>
      </c>
      <c r="I29" s="8">
        <f>VLOOKUP(B29,'1 - Trunkline boost'!$A$3:$S$262,19,0)</f>
        <v>111.01932335962492</v>
      </c>
    </row>
    <row r="30" spans="1:9">
      <c r="A30" t="s">
        <v>50</v>
      </c>
      <c r="B30" t="s">
        <v>509</v>
      </c>
      <c r="C30" t="s">
        <v>1915</v>
      </c>
      <c r="D30" t="s">
        <v>1918</v>
      </c>
      <c r="E30">
        <v>439</v>
      </c>
      <c r="F30" s="96">
        <v>0.35624315443999999</v>
      </c>
      <c r="G30" s="96">
        <v>0.41612903225999998</v>
      </c>
      <c r="H30">
        <v>129</v>
      </c>
      <c r="I30" s="8">
        <f>VLOOKUP(B30,'1 - Trunkline boost'!$A$3:$S$262,19,0)</f>
        <v>63.439613348357092</v>
      </c>
    </row>
    <row r="31" spans="1:9">
      <c r="A31" t="s">
        <v>50</v>
      </c>
      <c r="B31" t="s">
        <v>532</v>
      </c>
      <c r="C31" t="s">
        <v>1915</v>
      </c>
      <c r="D31" t="s">
        <v>1929</v>
      </c>
      <c r="E31">
        <v>415</v>
      </c>
      <c r="F31" s="96">
        <v>0.45026375282999997</v>
      </c>
      <c r="G31" s="96">
        <v>0.37873754153</v>
      </c>
      <c r="H31">
        <v>114</v>
      </c>
      <c r="I31" s="8">
        <f>VLOOKUP(B31,'1 - Trunkline boost'!$A$3:$S$262,19,0)</f>
        <v>126.87922669671418</v>
      </c>
    </row>
    <row r="32" spans="1:9">
      <c r="A32" t="s">
        <v>50</v>
      </c>
      <c r="B32" t="s">
        <v>549</v>
      </c>
      <c r="C32" t="s">
        <v>1915</v>
      </c>
      <c r="D32" t="s">
        <v>1929</v>
      </c>
      <c r="E32">
        <v>492</v>
      </c>
      <c r="F32" s="96">
        <v>0.46346004655</v>
      </c>
      <c r="G32" s="96">
        <v>0.37815126049999997</v>
      </c>
      <c r="H32">
        <v>135</v>
      </c>
      <c r="I32" s="8">
        <f>VLOOKUP(B32,'1 - Trunkline boost'!$A$3:$S$262,19,0)</f>
        <v>190.31884004507128</v>
      </c>
    </row>
    <row r="33" spans="1:9">
      <c r="A33" t="s">
        <v>50</v>
      </c>
      <c r="B33" t="s">
        <v>599</v>
      </c>
      <c r="C33" t="s">
        <v>1915</v>
      </c>
      <c r="D33" t="s">
        <v>1929</v>
      </c>
      <c r="E33">
        <v>690</v>
      </c>
      <c r="F33" s="96">
        <v>0.50549450548999997</v>
      </c>
      <c r="G33" s="96">
        <v>0.37450199203000001</v>
      </c>
      <c r="H33">
        <v>188</v>
      </c>
      <c r="I33" s="8">
        <f>VLOOKUP(B33,'1 - Trunkline boost'!$A$3:$S$262,19,0)</f>
        <v>126.87922669671418</v>
      </c>
    </row>
    <row r="34" spans="1:9">
      <c r="A34" t="s">
        <v>50</v>
      </c>
      <c r="B34" t="s">
        <v>419</v>
      </c>
      <c r="C34" t="s">
        <v>1915</v>
      </c>
      <c r="D34" t="s">
        <v>1939</v>
      </c>
      <c r="E34" s="88">
        <v>4054</v>
      </c>
      <c r="F34" s="96">
        <v>0.28328134747</v>
      </c>
      <c r="G34" s="96">
        <v>0.36406460295999998</v>
      </c>
      <c r="H34" s="88">
        <v>1082</v>
      </c>
      <c r="I34" s="8">
        <f>VLOOKUP(B34,'1 - Trunkline boost'!$A$3:$S$262,19,0)</f>
        <v>95.159420022535642</v>
      </c>
    </row>
    <row r="35" spans="1:9" hidden="1">
      <c r="A35" t="s">
        <v>50</v>
      </c>
      <c r="B35" t="s">
        <v>597</v>
      </c>
      <c r="C35" t="s">
        <v>1915</v>
      </c>
      <c r="D35" t="s">
        <v>1929</v>
      </c>
      <c r="E35">
        <v>214</v>
      </c>
      <c r="F35" s="96">
        <v>0.49695534506</v>
      </c>
      <c r="G35" s="96">
        <v>0.36305732483999997</v>
      </c>
      <c r="H35">
        <v>57</v>
      </c>
      <c r="I35" s="8">
        <f>VLOOKUP(B35,'1 - Trunkline boost'!$A$3:$S$262,19,0)</f>
        <v>47.579710011267821</v>
      </c>
    </row>
    <row r="36" spans="1:9" hidden="1">
      <c r="A36" t="s">
        <v>50</v>
      </c>
      <c r="B36" t="s">
        <v>441</v>
      </c>
      <c r="C36" t="s">
        <v>1915</v>
      </c>
      <c r="D36" t="s">
        <v>1942</v>
      </c>
      <c r="E36">
        <v>148</v>
      </c>
      <c r="F36" s="96">
        <v>0.44212218650000001</v>
      </c>
      <c r="G36" s="96">
        <v>0.35779816514000001</v>
      </c>
      <c r="H36">
        <v>39</v>
      </c>
      <c r="I36" s="8">
        <f>VLOOKUP(B36,'1 - Trunkline boost'!$A$3:$S$262,19,0)</f>
        <v>174.45893670798202</v>
      </c>
    </row>
    <row r="37" spans="1:9">
      <c r="A37" t="s">
        <v>50</v>
      </c>
      <c r="B37" t="s">
        <v>544</v>
      </c>
      <c r="C37" t="s">
        <v>1915</v>
      </c>
      <c r="D37" t="s">
        <v>1929</v>
      </c>
      <c r="E37">
        <v>817</v>
      </c>
      <c r="F37" s="96">
        <v>0.47334083240000002</v>
      </c>
      <c r="G37" s="96">
        <v>0.34375</v>
      </c>
      <c r="H37">
        <v>209</v>
      </c>
      <c r="I37" s="8">
        <f>VLOOKUP(B37,'1 - Trunkline boost'!$A$3:$S$262,19,0)</f>
        <v>317.19806674178551</v>
      </c>
    </row>
    <row r="38" spans="1:9">
      <c r="A38" t="s">
        <v>50</v>
      </c>
      <c r="B38" t="s">
        <v>639</v>
      </c>
      <c r="C38" t="s">
        <v>1915</v>
      </c>
      <c r="D38" t="s">
        <v>1953</v>
      </c>
      <c r="E38">
        <v>663</v>
      </c>
      <c r="F38" s="96">
        <v>0.44941634241</v>
      </c>
      <c r="G38" s="96">
        <v>0.33132530119999998</v>
      </c>
      <c r="H38">
        <v>165</v>
      </c>
      <c r="I38" s="8">
        <f>VLOOKUP(B38,'1 - Trunkline boost'!$A$3:$S$262,19,0)</f>
        <v>174.45893670798202</v>
      </c>
    </row>
    <row r="39" spans="1:9" hidden="1">
      <c r="A39" t="s">
        <v>50</v>
      </c>
      <c r="B39" t="s">
        <v>454</v>
      </c>
      <c r="C39" t="s">
        <v>1915</v>
      </c>
      <c r="D39" t="s">
        <v>1942</v>
      </c>
      <c r="E39">
        <v>362</v>
      </c>
      <c r="F39" s="96">
        <v>0.27759740259999999</v>
      </c>
      <c r="G39" s="96">
        <v>0.33088235294000001</v>
      </c>
      <c r="H39">
        <v>90</v>
      </c>
      <c r="I39" s="8">
        <f>VLOOKUP(B39,'1 - Trunkline boost'!$A$3:$S$262,19,0)</f>
        <v>0</v>
      </c>
    </row>
    <row r="40" spans="1:9" hidden="1">
      <c r="A40" t="s">
        <v>50</v>
      </c>
      <c r="B40" t="s">
        <v>474</v>
      </c>
      <c r="C40" t="s">
        <v>1915</v>
      </c>
      <c r="D40" t="s">
        <v>1918</v>
      </c>
      <c r="E40">
        <v>190</v>
      </c>
      <c r="F40" s="96">
        <v>0.32272265493000002</v>
      </c>
      <c r="G40" s="96">
        <v>0.32867132866999998</v>
      </c>
      <c r="H40">
        <v>47</v>
      </c>
      <c r="I40" s="8">
        <f>VLOOKUP(B40,'1 - Trunkline boost'!$A$3:$S$262,19,0)</f>
        <v>111.01932335962492</v>
      </c>
    </row>
    <row r="41" spans="1:9" hidden="1">
      <c r="A41" t="s">
        <v>50</v>
      </c>
      <c r="B41" t="s">
        <v>546</v>
      </c>
      <c r="C41" t="s">
        <v>1915</v>
      </c>
      <c r="D41" t="s">
        <v>1929</v>
      </c>
      <c r="E41">
        <v>235</v>
      </c>
      <c r="F41" s="96">
        <v>0.44861231569999999</v>
      </c>
      <c r="G41" s="96">
        <v>0.32768361582</v>
      </c>
      <c r="H41">
        <v>58</v>
      </c>
      <c r="I41" s="8">
        <f>VLOOKUP(B41,'1 - Trunkline boost'!$A$3:$S$262,19,0)</f>
        <v>79.299516685446378</v>
      </c>
    </row>
    <row r="42" spans="1:9" hidden="1">
      <c r="A42" t="s">
        <v>50</v>
      </c>
      <c r="B42" t="s">
        <v>485</v>
      </c>
      <c r="C42" t="s">
        <v>1915</v>
      </c>
      <c r="D42" t="s">
        <v>1918</v>
      </c>
      <c r="E42">
        <v>363</v>
      </c>
      <c r="F42" s="96">
        <v>0.36312292358999998</v>
      </c>
      <c r="G42" s="96">
        <v>0.31521739129999998</v>
      </c>
      <c r="H42">
        <v>87</v>
      </c>
      <c r="I42" s="8">
        <f>VLOOKUP(B42,'1 - Trunkline boost'!$A$3:$S$262,19,0)</f>
        <v>111.01932335962492</v>
      </c>
    </row>
    <row r="43" spans="1:9">
      <c r="A43" t="s">
        <v>50</v>
      </c>
      <c r="B43" t="s">
        <v>535</v>
      </c>
      <c r="C43" t="s">
        <v>1915</v>
      </c>
      <c r="D43" t="s">
        <v>1929</v>
      </c>
      <c r="E43">
        <v>797</v>
      </c>
      <c r="F43" s="96">
        <v>0.45640197568000002</v>
      </c>
      <c r="G43" s="96">
        <v>0.31518151815000001</v>
      </c>
      <c r="H43">
        <v>191</v>
      </c>
      <c r="I43" s="8">
        <f>VLOOKUP(B43,'1 - Trunkline boost'!$A$3:$S$262,19,0)</f>
        <v>79.299516685446378</v>
      </c>
    </row>
    <row r="44" spans="1:9">
      <c r="A44" t="s">
        <v>50</v>
      </c>
      <c r="B44" t="s">
        <v>533</v>
      </c>
      <c r="C44" t="s">
        <v>1915</v>
      </c>
      <c r="D44" t="s">
        <v>1929</v>
      </c>
      <c r="E44">
        <v>696</v>
      </c>
      <c r="F44" s="96">
        <v>0.45476146957000002</v>
      </c>
      <c r="G44" s="96">
        <v>0.31073446327999998</v>
      </c>
      <c r="H44">
        <v>165</v>
      </c>
      <c r="I44" s="8">
        <f>VLOOKUP(B44,'1 - Trunkline boost'!$A$3:$S$262,19,0)</f>
        <v>142.73913003380346</v>
      </c>
    </row>
    <row r="45" spans="1:9" hidden="1">
      <c r="A45" t="s">
        <v>50</v>
      </c>
      <c r="B45" t="s">
        <v>416</v>
      </c>
      <c r="C45" t="s">
        <v>1915</v>
      </c>
      <c r="D45" t="s">
        <v>1939</v>
      </c>
      <c r="E45">
        <v>336</v>
      </c>
      <c r="F45" s="96">
        <v>0.34844223279999997</v>
      </c>
      <c r="G45" s="96">
        <v>0.30232558139999999</v>
      </c>
      <c r="H45">
        <v>78</v>
      </c>
      <c r="I45" s="8">
        <f>VLOOKUP(B45,'1 - Trunkline boost'!$A$3:$S$262,19,0)</f>
        <v>0</v>
      </c>
    </row>
    <row r="46" spans="1:9" hidden="1">
      <c r="A46" t="s">
        <v>50</v>
      </c>
      <c r="B46" t="s">
        <v>638</v>
      </c>
      <c r="C46" t="s">
        <v>1915</v>
      </c>
      <c r="D46" t="s">
        <v>1926</v>
      </c>
      <c r="E46">
        <v>35</v>
      </c>
      <c r="F46" s="96">
        <v>0.49120795106999998</v>
      </c>
      <c r="G46" s="96">
        <v>0.29629629629999998</v>
      </c>
      <c r="H46">
        <v>8</v>
      </c>
      <c r="I46" s="8">
        <f>VLOOKUP(B46,'1 - Trunkline boost'!$A$3:$S$262,19,0)</f>
        <v>142.73913003380346</v>
      </c>
    </row>
    <row r="47" spans="1:9" hidden="1">
      <c r="A47" t="s">
        <v>50</v>
      </c>
      <c r="B47" t="s">
        <v>450</v>
      </c>
      <c r="C47" t="s">
        <v>1915</v>
      </c>
      <c r="D47" t="s">
        <v>1942</v>
      </c>
      <c r="E47">
        <v>230</v>
      </c>
      <c r="F47" s="96">
        <v>0.53091721057999997</v>
      </c>
      <c r="G47" s="96">
        <v>0.26373626373999998</v>
      </c>
      <c r="H47">
        <v>48</v>
      </c>
      <c r="I47" s="8">
        <f>VLOOKUP(B47,'1 - Trunkline boost'!$A$3:$S$262,19,0)</f>
        <v>174.45893670798202</v>
      </c>
    </row>
    <row r="48" spans="1:9">
      <c r="A48" t="s">
        <v>50</v>
      </c>
      <c r="B48" t="s">
        <v>558</v>
      </c>
      <c r="C48" t="s">
        <v>1915</v>
      </c>
      <c r="D48" t="s">
        <v>1929</v>
      </c>
      <c r="E48" s="88">
        <v>1975</v>
      </c>
      <c r="F48" s="96">
        <v>0.45146917147999999</v>
      </c>
      <c r="G48" s="96">
        <v>0.24684343434</v>
      </c>
      <c r="H48">
        <v>391</v>
      </c>
      <c r="I48" s="8">
        <f>VLOOKUP(B48,'1 - Trunkline boost'!$A$3:$S$262,19,0)</f>
        <v>0</v>
      </c>
    </row>
    <row r="49" spans="1:9">
      <c r="A49" t="s">
        <v>50</v>
      </c>
      <c r="B49" t="s">
        <v>541</v>
      </c>
      <c r="C49" t="s">
        <v>1915</v>
      </c>
      <c r="D49" t="s">
        <v>1929</v>
      </c>
      <c r="E49">
        <v>614</v>
      </c>
      <c r="F49" s="96">
        <v>0.46853289742999998</v>
      </c>
      <c r="G49" s="96">
        <v>0.24543610548</v>
      </c>
      <c r="H49">
        <v>121</v>
      </c>
      <c r="I49" s="8">
        <f>VLOOKUP(B49,'1 - Trunkline boost'!$A$3:$S$262,19,0)</f>
        <v>190.31884004507128</v>
      </c>
    </row>
    <row r="50" spans="1:9" hidden="1">
      <c r="A50" t="s">
        <v>50</v>
      </c>
      <c r="B50" t="s">
        <v>578</v>
      </c>
      <c r="C50" t="s">
        <v>1915</v>
      </c>
      <c r="D50" t="s">
        <v>1929</v>
      </c>
      <c r="E50">
        <v>148</v>
      </c>
      <c r="F50" s="96">
        <v>0.44329476943000001</v>
      </c>
      <c r="G50" s="96">
        <v>0.24369747898999999</v>
      </c>
      <c r="H50">
        <v>29</v>
      </c>
      <c r="I50" s="8">
        <f>VLOOKUP(B50,'1 - Trunkline boost'!$A$3:$S$262,19,0)</f>
        <v>158.59903337089276</v>
      </c>
    </row>
    <row r="51" spans="1:9" hidden="1">
      <c r="A51" t="s">
        <v>50</v>
      </c>
      <c r="B51" t="s">
        <v>644</v>
      </c>
      <c r="C51" t="s">
        <v>1915</v>
      </c>
      <c r="D51" t="s">
        <v>1954</v>
      </c>
      <c r="E51">
        <v>184</v>
      </c>
      <c r="F51" s="96">
        <v>0.51149825784000003</v>
      </c>
      <c r="G51" s="96">
        <v>0.24324324323999999</v>
      </c>
      <c r="H51">
        <v>36</v>
      </c>
      <c r="I51" s="8">
        <f>VLOOKUP(B51,'1 - Trunkline boost'!$A$3:$S$262,19,0)</f>
        <v>0</v>
      </c>
    </row>
    <row r="52" spans="1:9">
      <c r="A52" t="s">
        <v>50</v>
      </c>
      <c r="B52" t="s">
        <v>622</v>
      </c>
      <c r="C52" t="s">
        <v>1915</v>
      </c>
      <c r="D52" t="s">
        <v>1950</v>
      </c>
      <c r="E52">
        <v>786</v>
      </c>
      <c r="F52" s="96">
        <v>0.49441802769999998</v>
      </c>
      <c r="G52" s="96">
        <v>0.23779527558999999</v>
      </c>
      <c r="H52">
        <v>151</v>
      </c>
      <c r="I52" s="8">
        <f>VLOOKUP(B52,'1 - Trunkline boost'!$A$3:$S$262,19,0)</f>
        <v>0</v>
      </c>
    </row>
    <row r="53" spans="1:9" hidden="1">
      <c r="A53" t="s">
        <v>50</v>
      </c>
      <c r="B53" t="s">
        <v>624</v>
      </c>
      <c r="C53" t="s">
        <v>1915</v>
      </c>
      <c r="D53" t="s">
        <v>1926</v>
      </c>
      <c r="E53">
        <v>59</v>
      </c>
      <c r="F53" s="96">
        <v>0.49333075585000002</v>
      </c>
      <c r="G53" s="96">
        <v>0.22916666666999999</v>
      </c>
      <c r="H53">
        <v>11</v>
      </c>
      <c r="I53" s="8">
        <f>VLOOKUP(B53,'1 - Trunkline boost'!$A$3:$S$262,19,0)</f>
        <v>0</v>
      </c>
    </row>
    <row r="54" spans="1:9">
      <c r="A54" t="s">
        <v>50</v>
      </c>
      <c r="B54" t="s">
        <v>571</v>
      </c>
      <c r="C54" t="s">
        <v>1915</v>
      </c>
      <c r="D54" t="s">
        <v>1929</v>
      </c>
      <c r="E54">
        <v>599</v>
      </c>
      <c r="F54" s="96">
        <v>0.45711082041000001</v>
      </c>
      <c r="G54" s="96">
        <v>0.22494887525999999</v>
      </c>
      <c r="H54">
        <v>110</v>
      </c>
      <c r="I54" s="8">
        <f>VLOOKUP(B54,'1 - Trunkline boost'!$A$3:$S$262,19,0)</f>
        <v>126.87922669671418</v>
      </c>
    </row>
    <row r="55" spans="1:9" hidden="1">
      <c r="A55" t="s">
        <v>50</v>
      </c>
      <c r="B55" t="s">
        <v>596</v>
      </c>
      <c r="C55" t="s">
        <v>1915</v>
      </c>
      <c r="D55" t="s">
        <v>1929</v>
      </c>
      <c r="E55">
        <v>242</v>
      </c>
      <c r="F55" s="96">
        <v>0.60187632135000002</v>
      </c>
      <c r="G55" s="96">
        <v>0.19801980197999999</v>
      </c>
      <c r="H55">
        <v>40</v>
      </c>
      <c r="I55" s="8">
        <f>VLOOKUP(B55,'1 - Trunkline boost'!$A$3:$S$262,19,0)</f>
        <v>0</v>
      </c>
    </row>
    <row r="56" spans="1:9" hidden="1">
      <c r="A56" t="s">
        <v>50</v>
      </c>
      <c r="B56" t="s">
        <v>630</v>
      </c>
      <c r="C56" t="s">
        <v>1915</v>
      </c>
      <c r="D56" t="s">
        <v>1926</v>
      </c>
      <c r="E56">
        <v>31</v>
      </c>
      <c r="F56" s="96">
        <v>0.48665678280000002</v>
      </c>
      <c r="G56" s="96">
        <v>0.19230769231</v>
      </c>
      <c r="H56">
        <v>5</v>
      </c>
      <c r="I56" s="8">
        <f>VLOOKUP(B56,'1 - Trunkline boost'!$A$3:$S$262,19,0)</f>
        <v>0</v>
      </c>
    </row>
    <row r="57" spans="1:9">
      <c r="A57" t="s">
        <v>50</v>
      </c>
      <c r="B57" t="s">
        <v>621</v>
      </c>
      <c r="C57" t="s">
        <v>1915</v>
      </c>
      <c r="D57" t="s">
        <v>1950</v>
      </c>
      <c r="E57">
        <v>650</v>
      </c>
      <c r="F57" s="96">
        <v>0.51860166774000005</v>
      </c>
      <c r="G57" s="96">
        <v>0.19047619048</v>
      </c>
      <c r="H57">
        <v>104</v>
      </c>
      <c r="I57" s="8">
        <f>VLOOKUP(B57,'1 - Trunkline boost'!$A$3:$S$262,19,0)</f>
        <v>111.01932335962492</v>
      </c>
    </row>
    <row r="58" spans="1:9" hidden="1">
      <c r="A58" t="s">
        <v>50</v>
      </c>
      <c r="B58" t="s">
        <v>493</v>
      </c>
      <c r="C58" t="s">
        <v>1915</v>
      </c>
      <c r="D58" t="s">
        <v>1918</v>
      </c>
      <c r="E58">
        <v>526</v>
      </c>
      <c r="F58" s="96">
        <v>0.38739330269</v>
      </c>
      <c r="G58" s="96">
        <v>0.19004524886999999</v>
      </c>
      <c r="H58">
        <v>84</v>
      </c>
      <c r="I58" s="8">
        <f>VLOOKUP(B58,'1 - Trunkline boost'!$A$3:$S$262,19,0)</f>
        <v>63.439613348357092</v>
      </c>
    </row>
    <row r="59" spans="1:9" hidden="1">
      <c r="A59" t="s">
        <v>50</v>
      </c>
      <c r="B59" t="s">
        <v>465</v>
      </c>
      <c r="C59" t="s">
        <v>1915</v>
      </c>
      <c r="D59" t="s">
        <v>1917</v>
      </c>
      <c r="E59">
        <v>292</v>
      </c>
      <c r="F59" s="96">
        <v>0.43131761977999999</v>
      </c>
      <c r="G59" s="96">
        <v>0.18699186992</v>
      </c>
      <c r="H59">
        <v>46</v>
      </c>
      <c r="I59" s="8">
        <f>VLOOKUP(B59,'1 - Trunkline boost'!$A$3:$S$262,19,0)</f>
        <v>95.159420022535642</v>
      </c>
    </row>
    <row r="60" spans="1:9" hidden="1">
      <c r="A60" t="s">
        <v>50</v>
      </c>
      <c r="B60" t="s">
        <v>537</v>
      </c>
      <c r="C60" t="s">
        <v>1915</v>
      </c>
      <c r="D60" t="s">
        <v>1929</v>
      </c>
      <c r="E60">
        <v>388</v>
      </c>
      <c r="F60" s="96">
        <v>0.44600183824</v>
      </c>
      <c r="G60" s="96">
        <v>0.18292682927000001</v>
      </c>
      <c r="H60">
        <v>60</v>
      </c>
      <c r="I60" s="8">
        <f>VLOOKUP(B60,'1 - Trunkline boost'!$A$3:$S$262,19,0)</f>
        <v>174.45893670798202</v>
      </c>
    </row>
    <row r="61" spans="1:9" hidden="1">
      <c r="A61" t="s">
        <v>50</v>
      </c>
      <c r="B61" t="s">
        <v>548</v>
      </c>
      <c r="C61" t="s">
        <v>1915</v>
      </c>
      <c r="D61" t="s">
        <v>1929</v>
      </c>
      <c r="E61">
        <v>586</v>
      </c>
      <c r="F61" s="96">
        <v>0.36279145606000002</v>
      </c>
      <c r="G61" s="96">
        <v>0.16966067864000001</v>
      </c>
      <c r="H61">
        <v>85</v>
      </c>
      <c r="I61" s="8">
        <f>VLOOKUP(B61,'1 - Trunkline boost'!$A$3:$S$262,19,0)</f>
        <v>111.01932335962492</v>
      </c>
    </row>
    <row r="62" spans="1:9" hidden="1">
      <c r="A62" t="s">
        <v>50</v>
      </c>
      <c r="B62" t="s">
        <v>603</v>
      </c>
      <c r="C62" t="s">
        <v>1915</v>
      </c>
      <c r="D62" t="s">
        <v>1929</v>
      </c>
      <c r="E62">
        <v>409</v>
      </c>
      <c r="F62" s="96">
        <v>0.45080600333999998</v>
      </c>
      <c r="G62" s="96">
        <v>0.16193181817999999</v>
      </c>
      <c r="H62">
        <v>57</v>
      </c>
      <c r="I62" s="8">
        <f>VLOOKUP(B62,'1 - Trunkline boost'!$A$3:$S$262,19,0)</f>
        <v>206.17874338216058</v>
      </c>
    </row>
    <row r="63" spans="1:9" hidden="1">
      <c r="A63" t="s">
        <v>50</v>
      </c>
      <c r="B63" t="s">
        <v>554</v>
      </c>
      <c r="C63" t="s">
        <v>1915</v>
      </c>
      <c r="D63" t="s">
        <v>1929</v>
      </c>
      <c r="E63">
        <v>188</v>
      </c>
      <c r="F63" s="96">
        <v>0.47996976567999999</v>
      </c>
      <c r="G63" s="96">
        <v>0.16049382715999999</v>
      </c>
      <c r="H63">
        <v>26</v>
      </c>
      <c r="I63" s="8">
        <f>VLOOKUP(B63,'1 - Trunkline boost'!$A$3:$S$262,19,0)</f>
        <v>428.21739010141044</v>
      </c>
    </row>
    <row r="64" spans="1:9" hidden="1">
      <c r="A64" t="s">
        <v>50</v>
      </c>
      <c r="B64" t="s">
        <v>517</v>
      </c>
      <c r="C64" t="s">
        <v>1915</v>
      </c>
      <c r="D64" t="s">
        <v>1924</v>
      </c>
      <c r="E64">
        <v>518</v>
      </c>
      <c r="F64" s="96">
        <v>0.43732590528999998</v>
      </c>
      <c r="G64" s="96">
        <v>0.15625</v>
      </c>
      <c r="H64">
        <v>70</v>
      </c>
      <c r="I64" s="8">
        <f>VLOOKUP(B64,'1 - Trunkline boost'!$A$3:$S$262,19,0)</f>
        <v>31.719806674178546</v>
      </c>
    </row>
    <row r="65" spans="1:9" hidden="1">
      <c r="A65" t="s">
        <v>50</v>
      </c>
      <c r="B65" t="s">
        <v>572</v>
      </c>
      <c r="C65" t="s">
        <v>1915</v>
      </c>
      <c r="D65" t="s">
        <v>1929</v>
      </c>
      <c r="E65">
        <v>689</v>
      </c>
      <c r="F65" s="96">
        <v>0.45874001775000001</v>
      </c>
      <c r="G65" s="96">
        <v>0.15604026845999999</v>
      </c>
      <c r="H65">
        <v>93</v>
      </c>
      <c r="I65" s="8">
        <f>VLOOKUP(B65,'1 - Trunkline boost'!$A$3:$S$262,19,0)</f>
        <v>95.159420022535642</v>
      </c>
    </row>
    <row r="66" spans="1:9" hidden="1">
      <c r="A66" t="s">
        <v>50</v>
      </c>
      <c r="B66" t="s">
        <v>522</v>
      </c>
      <c r="C66" t="s">
        <v>1915</v>
      </c>
      <c r="D66" t="s">
        <v>1924</v>
      </c>
      <c r="E66">
        <v>137</v>
      </c>
      <c r="F66" s="96">
        <v>0.33640383198000001</v>
      </c>
      <c r="G66" s="96">
        <v>0.13223140495999999</v>
      </c>
      <c r="H66">
        <v>16</v>
      </c>
      <c r="I66" s="8">
        <f>VLOOKUP(B66,'1 - Trunkline boost'!$A$3:$S$262,19,0)</f>
        <v>63.439613348357092</v>
      </c>
    </row>
    <row r="67" spans="1:9" hidden="1">
      <c r="A67" t="s">
        <v>50</v>
      </c>
      <c r="B67" t="s">
        <v>560</v>
      </c>
      <c r="C67" t="s">
        <v>1915</v>
      </c>
      <c r="D67" t="s">
        <v>1929</v>
      </c>
      <c r="E67">
        <v>779</v>
      </c>
      <c r="F67" s="96">
        <v>0.47127048308000002</v>
      </c>
      <c r="G67" s="96">
        <v>0.13062409288999999</v>
      </c>
      <c r="H67">
        <v>90</v>
      </c>
      <c r="I67" s="8">
        <f>VLOOKUP(B67,'1 - Trunkline boost'!$A$3:$S$262,19,0)</f>
        <v>0</v>
      </c>
    </row>
    <row r="68" spans="1:9" hidden="1">
      <c r="A68" t="s">
        <v>50</v>
      </c>
      <c r="B68" t="s">
        <v>579</v>
      </c>
      <c r="C68" t="s">
        <v>1915</v>
      </c>
      <c r="D68" t="s">
        <v>1929</v>
      </c>
      <c r="E68">
        <v>816</v>
      </c>
      <c r="F68" s="96">
        <v>0.50787953073000003</v>
      </c>
      <c r="G68" s="96">
        <v>0.13019390582000001</v>
      </c>
      <c r="H68">
        <v>94</v>
      </c>
      <c r="I68" s="8">
        <f>VLOOKUP(B68,'1 - Trunkline boost'!$A$3:$S$262,19,0)</f>
        <v>174.45893670798202</v>
      </c>
    </row>
    <row r="69" spans="1:9" hidden="1">
      <c r="A69" t="s">
        <v>50</v>
      </c>
      <c r="B69" t="s">
        <v>586</v>
      </c>
      <c r="C69" t="s">
        <v>1915</v>
      </c>
      <c r="D69" t="s">
        <v>1929</v>
      </c>
      <c r="E69">
        <v>798</v>
      </c>
      <c r="F69" s="96">
        <v>0.49979522184000003</v>
      </c>
      <c r="G69" s="96">
        <v>0.1223628692</v>
      </c>
      <c r="H69">
        <v>87</v>
      </c>
      <c r="I69" s="8">
        <f>VLOOKUP(B69,'1 - Trunkline boost'!$A$3:$S$262,19,0)</f>
        <v>253.75845339342837</v>
      </c>
    </row>
    <row r="70" spans="1:9">
      <c r="A70" t="s">
        <v>50</v>
      </c>
      <c r="B70" t="s">
        <v>423</v>
      </c>
      <c r="C70" t="s">
        <v>1915</v>
      </c>
      <c r="D70" t="s">
        <v>1939</v>
      </c>
      <c r="E70" s="88">
        <v>3838</v>
      </c>
      <c r="F70" s="96">
        <v>0.47086380255999999</v>
      </c>
      <c r="G70" s="96">
        <v>0.11634671320999999</v>
      </c>
      <c r="H70">
        <v>400</v>
      </c>
      <c r="I70" s="8">
        <f>VLOOKUP(B70,'1 - Trunkline boost'!$A$3:$S$262,19,0)</f>
        <v>158.59903337089276</v>
      </c>
    </row>
    <row r="71" spans="1:9" hidden="1">
      <c r="A71" t="s">
        <v>50</v>
      </c>
      <c r="B71" t="s">
        <v>494</v>
      </c>
      <c r="C71" t="s">
        <v>1915</v>
      </c>
      <c r="D71" t="s">
        <v>1918</v>
      </c>
      <c r="E71">
        <v>203</v>
      </c>
      <c r="F71" s="96">
        <v>0.51669316374999996</v>
      </c>
      <c r="G71" s="96">
        <v>0.11538461538</v>
      </c>
      <c r="H71">
        <v>21</v>
      </c>
      <c r="I71" s="8">
        <f>VLOOKUP(B71,'1 - Trunkline boost'!$A$3:$S$262,19,0)</f>
        <v>0</v>
      </c>
    </row>
    <row r="72" spans="1:9" hidden="1">
      <c r="A72" t="s">
        <v>50</v>
      </c>
      <c r="B72" t="s">
        <v>539</v>
      </c>
      <c r="C72" t="s">
        <v>1915</v>
      </c>
      <c r="D72" t="s">
        <v>1929</v>
      </c>
      <c r="E72">
        <v>423</v>
      </c>
      <c r="F72" s="96">
        <v>0.41209995616</v>
      </c>
      <c r="G72" s="96">
        <v>0.11023622046999999</v>
      </c>
      <c r="H72">
        <v>42</v>
      </c>
      <c r="I72" s="8">
        <f>VLOOKUP(B72,'1 - Trunkline boost'!$A$3:$S$262,19,0)</f>
        <v>190.31884004507128</v>
      </c>
    </row>
    <row r="73" spans="1:9" hidden="1">
      <c r="A73" t="s">
        <v>50</v>
      </c>
      <c r="B73" t="s">
        <v>625</v>
      </c>
      <c r="C73" t="s">
        <v>1915</v>
      </c>
      <c r="D73" t="s">
        <v>1926</v>
      </c>
      <c r="E73">
        <v>62</v>
      </c>
      <c r="F73" s="9">
        <v>0.5</v>
      </c>
      <c r="G73" s="96">
        <v>0.10714285714000001</v>
      </c>
      <c r="H73">
        <v>6</v>
      </c>
      <c r="I73" s="8">
        <f>VLOOKUP(B73,'1 - Trunkline boost'!$A$3:$S$262,19,0)</f>
        <v>126.87922669671418</v>
      </c>
    </row>
    <row r="74" spans="1:9" hidden="1">
      <c r="A74" t="s">
        <v>50</v>
      </c>
      <c r="B74" t="s">
        <v>620</v>
      </c>
      <c r="C74" t="s">
        <v>1915</v>
      </c>
      <c r="D74" t="s">
        <v>1950</v>
      </c>
      <c r="E74">
        <v>476</v>
      </c>
      <c r="F74" s="96">
        <v>0.42415229030000001</v>
      </c>
      <c r="G74" s="96">
        <v>8.9244851259999994E-2</v>
      </c>
      <c r="H74">
        <v>39</v>
      </c>
      <c r="I74" s="8">
        <f>VLOOKUP(B74,'1 - Trunkline boost'!$A$3:$S$262,19,0)</f>
        <v>158.59903337089276</v>
      </c>
    </row>
    <row r="75" spans="1:9" hidden="1">
      <c r="A75" t="s">
        <v>50</v>
      </c>
      <c r="B75" t="s">
        <v>585</v>
      </c>
      <c r="C75" t="s">
        <v>1915</v>
      </c>
      <c r="D75" t="s">
        <v>1929</v>
      </c>
      <c r="E75">
        <v>527</v>
      </c>
      <c r="F75" s="96">
        <v>0.47051782789000002</v>
      </c>
      <c r="G75" s="96">
        <v>8.4362139919999996E-2</v>
      </c>
      <c r="H75">
        <v>41</v>
      </c>
      <c r="I75" s="8">
        <f>VLOOKUP(B75,'1 - Trunkline boost'!$A$3:$S$262,19,0)</f>
        <v>126.87922669671418</v>
      </c>
    </row>
    <row r="76" spans="1:9" hidden="1">
      <c r="A76" t="s">
        <v>50</v>
      </c>
      <c r="B76" t="s">
        <v>469</v>
      </c>
      <c r="C76" t="s">
        <v>1915</v>
      </c>
      <c r="D76" t="s">
        <v>1917</v>
      </c>
      <c r="E76">
        <v>592</v>
      </c>
      <c r="F76" s="96">
        <v>0.46014423988999997</v>
      </c>
      <c r="G76" s="96">
        <v>8.4249084249999995E-2</v>
      </c>
      <c r="H76">
        <v>46</v>
      </c>
      <c r="I76" s="8">
        <f>VLOOKUP(B76,'1 - Trunkline boost'!$A$3:$S$262,19,0)</f>
        <v>126.87922669671418</v>
      </c>
    </row>
    <row r="77" spans="1:9" hidden="1">
      <c r="A77" t="s">
        <v>50</v>
      </c>
      <c r="B77" t="s">
        <v>499</v>
      </c>
      <c r="C77" t="s">
        <v>1915</v>
      </c>
      <c r="D77" t="s">
        <v>1918</v>
      </c>
      <c r="E77">
        <v>638</v>
      </c>
      <c r="F77" s="96">
        <v>0.39316567478999997</v>
      </c>
      <c r="G77" s="96">
        <v>7.9526226729999996E-2</v>
      </c>
      <c r="H77">
        <v>47</v>
      </c>
      <c r="I77" s="8">
        <f>VLOOKUP(B77,'1 - Trunkline boost'!$A$3:$S$262,19,0)</f>
        <v>126.87922669671418</v>
      </c>
    </row>
    <row r="78" spans="1:9" hidden="1">
      <c r="A78" t="s">
        <v>50</v>
      </c>
      <c r="B78" t="s">
        <v>457</v>
      </c>
      <c r="C78" t="s">
        <v>1915</v>
      </c>
      <c r="D78" t="s">
        <v>1882</v>
      </c>
      <c r="E78" s="88">
        <v>1451</v>
      </c>
      <c r="F78" s="96">
        <v>0.43922852983999999</v>
      </c>
      <c r="G78" s="96">
        <v>5.9897735569999999E-2</v>
      </c>
      <c r="H78">
        <v>82</v>
      </c>
      <c r="I78" s="8">
        <f>VLOOKUP(B78,'1 - Trunkline boost'!$A$3:$S$262,19,0)</f>
        <v>111.01932335962492</v>
      </c>
    </row>
    <row r="79" spans="1:9" hidden="1">
      <c r="A79" t="s">
        <v>50</v>
      </c>
      <c r="B79" t="s">
        <v>461</v>
      </c>
      <c r="C79" t="s">
        <v>1915</v>
      </c>
      <c r="D79" t="s">
        <v>1917</v>
      </c>
      <c r="E79">
        <v>650</v>
      </c>
      <c r="F79" s="96">
        <v>0.34644438655999998</v>
      </c>
      <c r="G79" s="96">
        <v>5.5194805190000001E-2</v>
      </c>
      <c r="H79">
        <v>34</v>
      </c>
      <c r="I79" s="8">
        <f>VLOOKUP(B79,'1 - Trunkline boost'!$A$3:$S$262,19,0)</f>
        <v>95.159420022535642</v>
      </c>
    </row>
    <row r="80" spans="1:9" hidden="1">
      <c r="A80" t="s">
        <v>50</v>
      </c>
      <c r="B80" t="s">
        <v>595</v>
      </c>
      <c r="C80" t="s">
        <v>1915</v>
      </c>
      <c r="D80" t="s">
        <v>1929</v>
      </c>
      <c r="E80">
        <v>143</v>
      </c>
      <c r="F80" s="96">
        <v>0.54384553499999999</v>
      </c>
      <c r="G80" s="96">
        <v>5.1470588239999997E-2</v>
      </c>
      <c r="H80">
        <v>7</v>
      </c>
      <c r="I80" s="8">
        <f>VLOOKUP(B80,'1 - Trunkline boost'!$A$3:$S$262,19,0)</f>
        <v>79.299516685446378</v>
      </c>
    </row>
    <row r="81" spans="1:9" hidden="1">
      <c r="A81" t="s">
        <v>50</v>
      </c>
      <c r="B81" t="s">
        <v>613</v>
      </c>
      <c r="C81" t="s">
        <v>1915</v>
      </c>
      <c r="D81" t="s">
        <v>1950</v>
      </c>
      <c r="E81">
        <v>439</v>
      </c>
      <c r="F81" s="96">
        <v>0.40570767451</v>
      </c>
      <c r="G81" s="96">
        <v>5.0239234450000003E-2</v>
      </c>
      <c r="H81">
        <v>21</v>
      </c>
      <c r="I81" s="8">
        <f>VLOOKUP(B81,'1 - Trunkline boost'!$A$3:$S$262,19,0)</f>
        <v>63.439613348357092</v>
      </c>
    </row>
    <row r="82" spans="1:9" hidden="1">
      <c r="A82" t="s">
        <v>50</v>
      </c>
      <c r="B82" t="s">
        <v>640</v>
      </c>
      <c r="C82" t="s">
        <v>1915</v>
      </c>
      <c r="D82" t="s">
        <v>1953</v>
      </c>
      <c r="E82">
        <v>255</v>
      </c>
      <c r="F82" s="96">
        <v>0.49043012965999999</v>
      </c>
      <c r="G82" s="96">
        <v>4.9382716049999997E-2</v>
      </c>
      <c r="H82">
        <v>12</v>
      </c>
      <c r="I82" s="8">
        <f>VLOOKUP(B82,'1 - Trunkline boost'!$A$3:$S$262,19,0)</f>
        <v>0</v>
      </c>
    </row>
    <row r="83" spans="1:9" hidden="1">
      <c r="A83" t="s">
        <v>50</v>
      </c>
      <c r="B83" t="s">
        <v>582</v>
      </c>
      <c r="C83" t="s">
        <v>1915</v>
      </c>
      <c r="D83" t="s">
        <v>1929</v>
      </c>
      <c r="E83" s="88">
        <v>1583</v>
      </c>
      <c r="F83" s="96">
        <v>0.38832339683</v>
      </c>
      <c r="G83" s="96">
        <v>4.9039098740000002E-2</v>
      </c>
      <c r="H83">
        <v>74</v>
      </c>
      <c r="I83" s="8">
        <f>VLOOKUP(B83,'1 - Trunkline boost'!$A$3:$S$262,19,0)</f>
        <v>142.73913003380346</v>
      </c>
    </row>
    <row r="84" spans="1:9" hidden="1">
      <c r="A84" t="s">
        <v>50</v>
      </c>
      <c r="B84" t="s">
        <v>626</v>
      </c>
      <c r="C84" t="s">
        <v>1915</v>
      </c>
      <c r="D84" t="s">
        <v>1926</v>
      </c>
      <c r="E84">
        <v>22</v>
      </c>
      <c r="F84" s="9">
        <v>0.5</v>
      </c>
      <c r="G84" s="96">
        <v>4.761904762E-2</v>
      </c>
      <c r="H84">
        <v>1</v>
      </c>
      <c r="I84" s="8">
        <f>VLOOKUP(B84,'1 - Trunkline boost'!$A$3:$S$262,19,0)</f>
        <v>158.59903337089276</v>
      </c>
    </row>
    <row r="85" spans="1:9" hidden="1">
      <c r="A85" t="s">
        <v>50</v>
      </c>
      <c r="B85" t="s">
        <v>556</v>
      </c>
      <c r="C85" t="s">
        <v>1915</v>
      </c>
      <c r="D85" t="s">
        <v>1929</v>
      </c>
      <c r="E85" s="88">
        <v>1506</v>
      </c>
      <c r="F85" s="96">
        <v>0.41258538003</v>
      </c>
      <c r="G85" s="96">
        <v>4.5107564189999998E-2</v>
      </c>
      <c r="H85">
        <v>65</v>
      </c>
      <c r="I85" s="8">
        <f>VLOOKUP(B85,'1 - Trunkline boost'!$A$3:$S$262,19,0)</f>
        <v>206.17874338216058</v>
      </c>
    </row>
    <row r="86" spans="1:9" hidden="1">
      <c r="A86" t="s">
        <v>50</v>
      </c>
      <c r="B86" t="s">
        <v>467</v>
      </c>
      <c r="C86" t="s">
        <v>1915</v>
      </c>
      <c r="D86" t="s">
        <v>1917</v>
      </c>
      <c r="E86">
        <v>491</v>
      </c>
      <c r="F86" s="96">
        <v>0.40117994099999998</v>
      </c>
      <c r="G86" s="96">
        <v>2.0790020789999999E-2</v>
      </c>
      <c r="H86">
        <v>10</v>
      </c>
      <c r="I86" s="8">
        <f>VLOOKUP(B86,'1 - Trunkline boost'!$A$3:$S$262,19,0)</f>
        <v>142.73913003380346</v>
      </c>
    </row>
    <row r="87" spans="1:9" hidden="1">
      <c r="A87" t="s">
        <v>50</v>
      </c>
      <c r="B87" t="s">
        <v>503</v>
      </c>
      <c r="C87" t="s">
        <v>1915</v>
      </c>
      <c r="D87" t="s">
        <v>1918</v>
      </c>
      <c r="E87">
        <v>238</v>
      </c>
      <c r="F87" s="96">
        <v>0.36685878963000002</v>
      </c>
      <c r="G87" s="96">
        <v>1.709401709E-2</v>
      </c>
      <c r="H87">
        <v>4</v>
      </c>
      <c r="I87" s="8">
        <f>VLOOKUP(B87,'1 - Trunkline boost'!$A$3:$S$262,19,0)</f>
        <v>47.579710011267821</v>
      </c>
    </row>
    <row r="88" spans="1:9" hidden="1">
      <c r="A88" t="s">
        <v>50</v>
      </c>
      <c r="B88" t="s">
        <v>518</v>
      </c>
      <c r="C88" t="s">
        <v>1915</v>
      </c>
      <c r="D88" t="s">
        <v>1924</v>
      </c>
      <c r="E88">
        <v>75</v>
      </c>
      <c r="F88" s="96">
        <v>0.30861618799000001</v>
      </c>
      <c r="G88" s="96">
        <v>1.351351351E-2</v>
      </c>
      <c r="H88">
        <v>1</v>
      </c>
      <c r="I88" s="8">
        <f>VLOOKUP(B88,'1 - Trunkline boost'!$A$3:$S$262,19,0)</f>
        <v>174.45893670798202</v>
      </c>
    </row>
    <row r="89" spans="1:9" hidden="1">
      <c r="A89" t="s">
        <v>50</v>
      </c>
      <c r="B89" t="s">
        <v>598</v>
      </c>
      <c r="C89" t="s">
        <v>1915</v>
      </c>
      <c r="D89" t="s">
        <v>1929</v>
      </c>
      <c r="E89">
        <v>195</v>
      </c>
      <c r="F89" s="96">
        <v>0.60663983902999996</v>
      </c>
      <c r="G89" s="96">
        <v>1.0362694299999999E-2</v>
      </c>
      <c r="H89">
        <v>2</v>
      </c>
      <c r="I89" s="8">
        <f>VLOOKUP(B89,'1 - Trunkline boost'!$A$3:$S$262,19,0)</f>
        <v>0</v>
      </c>
    </row>
    <row r="90" spans="1:9" hidden="1">
      <c r="A90" t="s">
        <v>50</v>
      </c>
      <c r="B90" t="s">
        <v>516</v>
      </c>
      <c r="C90" t="s">
        <v>1915</v>
      </c>
      <c r="D90" t="s">
        <v>1918</v>
      </c>
      <c r="E90">
        <v>726</v>
      </c>
      <c r="F90" s="96">
        <v>-3.0012505209999998E-2</v>
      </c>
      <c r="G90" s="96">
        <v>5.5401662000000001E-3</v>
      </c>
      <c r="H90">
        <v>4</v>
      </c>
      <c r="I90" s="8">
        <f>VLOOKUP(B90,'1 - Trunkline boost'!$A$3:$S$262,19,0)</f>
        <v>0</v>
      </c>
    </row>
    <row r="91" spans="1:9" hidden="1">
      <c r="A91" t="s">
        <v>50</v>
      </c>
      <c r="B91" t="s">
        <v>422</v>
      </c>
      <c r="C91" t="s">
        <v>1915</v>
      </c>
      <c r="D91" t="s">
        <v>1939</v>
      </c>
      <c r="E91">
        <v>559</v>
      </c>
      <c r="F91" s="96">
        <v>0.39141513132</v>
      </c>
      <c r="G91" s="96">
        <v>1.7921147000000001E-3</v>
      </c>
      <c r="H91">
        <v>1</v>
      </c>
      <c r="I91" s="8">
        <f>VLOOKUP(B91,'1 - Trunkline boost'!$A$3:$S$262,19,0)</f>
        <v>0</v>
      </c>
    </row>
    <row r="92" spans="1:9" hidden="1">
      <c r="A92" t="s">
        <v>50</v>
      </c>
      <c r="B92" t="s">
        <v>612</v>
      </c>
      <c r="C92" t="s">
        <v>1915</v>
      </c>
      <c r="D92" t="s">
        <v>1957</v>
      </c>
      <c r="E92">
        <v>30</v>
      </c>
      <c r="F92" s="96">
        <v>0.49951203642999997</v>
      </c>
      <c r="G92" s="9">
        <v>0</v>
      </c>
      <c r="H92">
        <v>0</v>
      </c>
      <c r="I92" s="8">
        <f>VLOOKUP(B92,'1 - Trunkline boost'!$A$3:$S$262,19,0)</f>
        <v>158.59903337089276</v>
      </c>
    </row>
    <row r="93" spans="1:9" hidden="1">
      <c r="A93" t="s">
        <v>50</v>
      </c>
      <c r="B93" t="s">
        <v>614</v>
      </c>
      <c r="C93" t="s">
        <v>1915</v>
      </c>
      <c r="D93" t="s">
        <v>1950</v>
      </c>
      <c r="E93">
        <v>96</v>
      </c>
      <c r="F93" s="96">
        <v>0.49630955044000002</v>
      </c>
      <c r="G93" s="96">
        <v>-1.0309278349999999E-2</v>
      </c>
      <c r="H93">
        <v>-1</v>
      </c>
      <c r="I93" s="8">
        <f>VLOOKUP(B93,'1 - Trunkline boost'!$A$3:$S$262,19,0)</f>
        <v>126.87922669671418</v>
      </c>
    </row>
    <row r="94" spans="1:9" hidden="1">
      <c r="A94" t="s">
        <v>50</v>
      </c>
      <c r="B94" t="s">
        <v>427</v>
      </c>
      <c r="C94" t="s">
        <v>1915</v>
      </c>
      <c r="D94" t="s">
        <v>1942</v>
      </c>
      <c r="E94">
        <v>430</v>
      </c>
      <c r="F94" s="96">
        <v>0.49449541283999998</v>
      </c>
      <c r="G94" s="96">
        <v>-1.376146789E-2</v>
      </c>
      <c r="H94">
        <v>-6</v>
      </c>
      <c r="I94" s="8">
        <f>VLOOKUP(B94,'1 - Trunkline boost'!$A$3:$S$262,19,0)</f>
        <v>174.45893670798202</v>
      </c>
    </row>
    <row r="95" spans="1:9" hidden="1">
      <c r="A95" t="s">
        <v>50</v>
      </c>
      <c r="B95" t="s">
        <v>525</v>
      </c>
      <c r="C95" t="s">
        <v>1915</v>
      </c>
      <c r="D95" t="s">
        <v>1924</v>
      </c>
      <c r="E95">
        <v>181</v>
      </c>
      <c r="F95" s="96">
        <v>0.27657935285000002</v>
      </c>
      <c r="G95" s="96">
        <v>-2.6881720429999999E-2</v>
      </c>
      <c r="H95">
        <v>-5</v>
      </c>
      <c r="I95" s="8">
        <f>VLOOKUP(B95,'1 - Trunkline boost'!$A$3:$S$262,19,0)</f>
        <v>0</v>
      </c>
    </row>
    <row r="96" spans="1:9" hidden="1">
      <c r="A96" t="s">
        <v>50</v>
      </c>
      <c r="B96" t="s">
        <v>583</v>
      </c>
      <c r="C96" t="s">
        <v>1915</v>
      </c>
      <c r="D96" t="s">
        <v>1929</v>
      </c>
      <c r="E96">
        <v>472</v>
      </c>
      <c r="F96" s="96">
        <v>0.45673726904</v>
      </c>
      <c r="G96" s="96">
        <v>-2.8806584360000002E-2</v>
      </c>
      <c r="H96">
        <v>-14</v>
      </c>
      <c r="I96" s="8">
        <f>VLOOKUP(B96,'1 - Trunkline boost'!$A$3:$S$262,19,0)</f>
        <v>0</v>
      </c>
    </row>
    <row r="97" spans="1:9" hidden="1">
      <c r="A97" t="s">
        <v>50</v>
      </c>
      <c r="B97" t="s">
        <v>453</v>
      </c>
      <c r="C97" t="s">
        <v>1915</v>
      </c>
      <c r="D97" t="s">
        <v>1942</v>
      </c>
      <c r="E97">
        <v>290</v>
      </c>
      <c r="F97" s="96">
        <v>0.42339494163000002</v>
      </c>
      <c r="G97" s="96">
        <v>-3.3333333329999999E-2</v>
      </c>
      <c r="H97">
        <v>-10</v>
      </c>
      <c r="I97" s="8">
        <f>VLOOKUP(B97,'1 - Trunkline boost'!$A$3:$S$262,19,0)</f>
        <v>47.579710011267821</v>
      </c>
    </row>
    <row r="98" spans="1:9" hidden="1">
      <c r="A98" t="s">
        <v>50</v>
      </c>
      <c r="B98" t="s">
        <v>593</v>
      </c>
      <c r="C98" t="s">
        <v>1915</v>
      </c>
      <c r="D98" t="s">
        <v>1929</v>
      </c>
      <c r="E98">
        <v>226</v>
      </c>
      <c r="F98" s="96">
        <v>0.32735942124</v>
      </c>
      <c r="G98" s="96">
        <v>-3.4188034190000001E-2</v>
      </c>
      <c r="H98">
        <v>-8</v>
      </c>
      <c r="I98" s="8">
        <f>VLOOKUP(B98,'1 - Trunkline boost'!$A$3:$S$262,19,0)</f>
        <v>63.439613348357092</v>
      </c>
    </row>
    <row r="99" spans="1:9" hidden="1">
      <c r="A99" t="s">
        <v>50</v>
      </c>
      <c r="B99" t="s">
        <v>615</v>
      </c>
      <c r="C99" t="s">
        <v>1915</v>
      </c>
      <c r="D99" t="s">
        <v>1950</v>
      </c>
      <c r="E99">
        <v>56</v>
      </c>
      <c r="F99" s="96">
        <v>0.53242512947999998</v>
      </c>
      <c r="G99" s="96">
        <v>-3.4482758619999998E-2</v>
      </c>
      <c r="H99">
        <v>-2</v>
      </c>
      <c r="I99" s="8">
        <f>VLOOKUP(B99,'1 - Trunkline boost'!$A$3:$S$262,19,0)</f>
        <v>0</v>
      </c>
    </row>
    <row r="100" spans="1:9" hidden="1">
      <c r="A100" t="s">
        <v>50</v>
      </c>
      <c r="B100" t="s">
        <v>1499</v>
      </c>
      <c r="C100" t="s">
        <v>1915</v>
      </c>
      <c r="D100" t="s">
        <v>1924</v>
      </c>
      <c r="E100">
        <v>619</v>
      </c>
      <c r="F100" s="9">
        <v>0</v>
      </c>
      <c r="G100" s="96">
        <v>-3.7325038880000001E-2</v>
      </c>
      <c r="H100">
        <v>0</v>
      </c>
      <c r="I100" s="8" t="e">
        <f>VLOOKUP(B100,'1 - Trunkline boost'!$A$3:$S$262,19,0)</f>
        <v>#N/A</v>
      </c>
    </row>
    <row r="101" spans="1:9" hidden="1">
      <c r="A101" t="s">
        <v>50</v>
      </c>
      <c r="B101" t="s">
        <v>507</v>
      </c>
      <c r="C101" t="s">
        <v>1915</v>
      </c>
      <c r="D101" t="s">
        <v>1918</v>
      </c>
      <c r="E101">
        <v>390</v>
      </c>
      <c r="F101" s="96">
        <v>0.43950203844000002</v>
      </c>
      <c r="G101" s="96">
        <v>-3.9408867E-2</v>
      </c>
      <c r="H101">
        <v>-16</v>
      </c>
      <c r="I101" s="8">
        <f>VLOOKUP(B101,'1 - Trunkline boost'!$A$3:$S$262,19,0)</f>
        <v>190.31884004507128</v>
      </c>
    </row>
    <row r="102" spans="1:9" hidden="1">
      <c r="A102" t="s">
        <v>50</v>
      </c>
      <c r="B102" t="s">
        <v>543</v>
      </c>
      <c r="C102" t="s">
        <v>1915</v>
      </c>
      <c r="D102" t="s">
        <v>1929</v>
      </c>
      <c r="E102">
        <v>174</v>
      </c>
      <c r="F102" s="96">
        <v>0.48009478673</v>
      </c>
      <c r="G102" s="96">
        <v>-4.9180327869999999E-2</v>
      </c>
      <c r="H102">
        <v>-9</v>
      </c>
      <c r="I102" s="8">
        <f>VLOOKUP(B102,'1 - Trunkline boost'!$A$3:$S$262,19,0)</f>
        <v>269.61835673051763</v>
      </c>
    </row>
    <row r="103" spans="1:9" hidden="1">
      <c r="A103" t="s">
        <v>50</v>
      </c>
      <c r="B103" t="s">
        <v>605</v>
      </c>
      <c r="C103" t="s">
        <v>1915</v>
      </c>
      <c r="D103" t="s">
        <v>1928</v>
      </c>
      <c r="E103" s="88">
        <v>1252</v>
      </c>
      <c r="F103" s="96">
        <v>0.51314272539000005</v>
      </c>
      <c r="G103" s="96">
        <v>-6.5671641789999999E-2</v>
      </c>
      <c r="H103">
        <v>-88</v>
      </c>
      <c r="I103" s="8">
        <f>VLOOKUP(B103,'1 - Trunkline boost'!$A$3:$S$262,19,0)</f>
        <v>95.159420022535642</v>
      </c>
    </row>
    <row r="104" spans="1:9" hidden="1">
      <c r="A104" t="s">
        <v>50</v>
      </c>
      <c r="B104" t="s">
        <v>418</v>
      </c>
      <c r="C104" t="s">
        <v>1915</v>
      </c>
      <c r="D104" t="s">
        <v>1939</v>
      </c>
      <c r="E104">
        <v>110</v>
      </c>
      <c r="F104" s="96">
        <v>0.38475609756000001</v>
      </c>
      <c r="G104" s="96">
        <v>-6.7796610169999993E-2</v>
      </c>
      <c r="H104">
        <v>-8</v>
      </c>
      <c r="I104" s="8">
        <f>VLOOKUP(B104,'1 - Trunkline boost'!$A$3:$S$262,19,0)</f>
        <v>0</v>
      </c>
    </row>
    <row r="105" spans="1:9" hidden="1">
      <c r="A105" t="s">
        <v>50</v>
      </c>
      <c r="B105" t="s">
        <v>567</v>
      </c>
      <c r="C105" t="s">
        <v>1915</v>
      </c>
      <c r="D105" t="s">
        <v>1929</v>
      </c>
      <c r="E105">
        <v>353</v>
      </c>
      <c r="F105" s="96">
        <v>0.47764341957000001</v>
      </c>
      <c r="G105" s="96">
        <v>-6.8601583110000003E-2</v>
      </c>
      <c r="H105">
        <v>-26</v>
      </c>
      <c r="I105" s="8">
        <f>VLOOKUP(B105,'1 - Trunkline boost'!$A$3:$S$262,19,0)</f>
        <v>412.35748676432115</v>
      </c>
    </row>
    <row r="106" spans="1:9" hidden="1">
      <c r="A106" t="s">
        <v>50</v>
      </c>
      <c r="B106" t="s">
        <v>566</v>
      </c>
      <c r="C106" t="s">
        <v>1915</v>
      </c>
      <c r="D106" t="s">
        <v>1929</v>
      </c>
      <c r="E106">
        <v>135</v>
      </c>
      <c r="F106" s="96">
        <v>0.4223423838</v>
      </c>
      <c r="G106" s="96">
        <v>-7.5342465750000004E-2</v>
      </c>
      <c r="H106">
        <v>-11</v>
      </c>
      <c r="I106" s="8">
        <f>VLOOKUP(B106,'1 - Trunkline boost'!$A$3:$S$262,19,0)</f>
        <v>126.87922669671418</v>
      </c>
    </row>
    <row r="107" spans="1:9" hidden="1">
      <c r="A107" t="s">
        <v>50</v>
      </c>
      <c r="B107" t="s">
        <v>459</v>
      </c>
      <c r="C107" t="s">
        <v>1915</v>
      </c>
      <c r="D107" t="s">
        <v>1882</v>
      </c>
      <c r="E107" s="88">
        <v>2829</v>
      </c>
      <c r="F107" s="96">
        <v>0.54228421969999996</v>
      </c>
      <c r="G107" s="9">
        <v>-0.08</v>
      </c>
      <c r="H107">
        <v>-246</v>
      </c>
      <c r="I107" s="8">
        <f>VLOOKUP(B107,'1 - Trunkline boost'!$A$3:$S$262,19,0)</f>
        <v>79.299516685446378</v>
      </c>
    </row>
    <row r="108" spans="1:9" hidden="1">
      <c r="A108" t="s">
        <v>50</v>
      </c>
      <c r="B108" t="s">
        <v>447</v>
      </c>
      <c r="C108" t="s">
        <v>1915</v>
      </c>
      <c r="D108" t="s">
        <v>1942</v>
      </c>
      <c r="E108">
        <v>92</v>
      </c>
      <c r="F108" s="96">
        <v>0.43380140421000002</v>
      </c>
      <c r="G108" s="9">
        <v>-0.08</v>
      </c>
      <c r="H108">
        <v>-8</v>
      </c>
      <c r="I108" s="8">
        <f>VLOOKUP(B108,'1 - Trunkline boost'!$A$3:$S$262,19,0)</f>
        <v>79.299516685446378</v>
      </c>
    </row>
    <row r="109" spans="1:9" hidden="1">
      <c r="A109" t="s">
        <v>50</v>
      </c>
      <c r="B109" t="s">
        <v>426</v>
      </c>
      <c r="C109" t="s">
        <v>1915</v>
      </c>
      <c r="D109" t="s">
        <v>1939</v>
      </c>
      <c r="E109" s="88">
        <v>1467</v>
      </c>
      <c r="F109" s="96">
        <v>0.43630173804</v>
      </c>
      <c r="G109" s="96">
        <v>-8.3697688940000001E-2</v>
      </c>
      <c r="H109">
        <v>-134</v>
      </c>
      <c r="I109" s="8">
        <f>VLOOKUP(B109,'1 - Trunkline boost'!$A$3:$S$262,19,0)</f>
        <v>0</v>
      </c>
    </row>
    <row r="110" spans="1:9" hidden="1">
      <c r="A110" t="s">
        <v>50</v>
      </c>
      <c r="B110" t="s">
        <v>557</v>
      </c>
      <c r="C110" t="s">
        <v>1915</v>
      </c>
      <c r="D110" t="s">
        <v>1929</v>
      </c>
      <c r="E110">
        <v>428</v>
      </c>
      <c r="F110" s="96">
        <v>0.46329019413</v>
      </c>
      <c r="G110" s="96">
        <v>-8.5470085469999998E-2</v>
      </c>
      <c r="H110">
        <v>-40</v>
      </c>
      <c r="I110" s="8">
        <f>VLOOKUP(B110,'1 - Trunkline boost'!$A$3:$S$262,19,0)</f>
        <v>333.05797007887475</v>
      </c>
    </row>
    <row r="111" spans="1:9" hidden="1">
      <c r="A111" t="s">
        <v>50</v>
      </c>
      <c r="B111" t="s">
        <v>562</v>
      </c>
      <c r="C111" t="s">
        <v>1915</v>
      </c>
      <c r="D111" t="s">
        <v>1929</v>
      </c>
      <c r="E111">
        <v>846</v>
      </c>
      <c r="F111" s="96">
        <v>0.34065934065999998</v>
      </c>
      <c r="G111" s="96">
        <v>-9.615384615E-2</v>
      </c>
      <c r="H111">
        <v>-90</v>
      </c>
      <c r="I111" s="8">
        <f>VLOOKUP(B111,'1 - Trunkline boost'!$A$3:$S$262,19,0)</f>
        <v>142.73913003380346</v>
      </c>
    </row>
    <row r="112" spans="1:9" hidden="1">
      <c r="A112" t="s">
        <v>50</v>
      </c>
      <c r="B112" t="s">
        <v>520</v>
      </c>
      <c r="C112" t="s">
        <v>1915</v>
      </c>
      <c r="D112" t="s">
        <v>1924</v>
      </c>
      <c r="E112">
        <v>149</v>
      </c>
      <c r="F112" s="96">
        <v>0.44700460828999999</v>
      </c>
      <c r="G112" s="96">
        <v>-0.1130952381</v>
      </c>
      <c r="H112">
        <v>-19</v>
      </c>
      <c r="I112" s="8">
        <f>VLOOKUP(B112,'1 - Trunkline boost'!$A$3:$S$262,19,0)</f>
        <v>79.299516685446378</v>
      </c>
    </row>
    <row r="113" spans="1:9" hidden="1">
      <c r="A113" t="s">
        <v>50</v>
      </c>
      <c r="B113" t="s">
        <v>515</v>
      </c>
      <c r="C113" t="s">
        <v>1915</v>
      </c>
      <c r="D113" t="s">
        <v>1918</v>
      </c>
      <c r="E113">
        <v>74</v>
      </c>
      <c r="F113" s="96">
        <v>-7.7669902910000005E-2</v>
      </c>
      <c r="G113" s="96">
        <v>-0.11904761905</v>
      </c>
      <c r="H113">
        <v>-10</v>
      </c>
      <c r="I113" s="8">
        <f>VLOOKUP(B113,'1 - Trunkline boost'!$A$3:$S$262,19,0)</f>
        <v>0</v>
      </c>
    </row>
    <row r="114" spans="1:9" hidden="1">
      <c r="A114" t="s">
        <v>50</v>
      </c>
      <c r="B114" t="s">
        <v>1962</v>
      </c>
      <c r="C114" t="s">
        <v>1915</v>
      </c>
      <c r="D114" t="s">
        <v>1924</v>
      </c>
      <c r="E114">
        <v>408</v>
      </c>
      <c r="F114" s="96">
        <v>0.42971698113000001</v>
      </c>
      <c r="G114" s="96">
        <v>-0.12068965516999999</v>
      </c>
      <c r="H114">
        <v>-56</v>
      </c>
      <c r="I114" s="8" t="e">
        <f>VLOOKUP(B114,'1 - Trunkline boost'!$A$3:$S$262,19,0)</f>
        <v>#N/A</v>
      </c>
    </row>
    <row r="115" spans="1:9" hidden="1">
      <c r="A115" t="s">
        <v>50</v>
      </c>
      <c r="B115" t="s">
        <v>425</v>
      </c>
      <c r="C115" t="s">
        <v>1915</v>
      </c>
      <c r="D115" t="s">
        <v>1939</v>
      </c>
      <c r="E115">
        <v>754</v>
      </c>
      <c r="F115" s="96">
        <v>0.42893240682</v>
      </c>
      <c r="G115" s="96">
        <v>-0.12121212121</v>
      </c>
      <c r="H115">
        <v>-104</v>
      </c>
      <c r="I115" s="8">
        <f>VLOOKUP(B115,'1 - Trunkline boost'!$A$3:$S$262,19,0)</f>
        <v>95.159420022535642</v>
      </c>
    </row>
    <row r="116" spans="1:9" hidden="1">
      <c r="A116" t="s">
        <v>50</v>
      </c>
      <c r="B116" t="s">
        <v>601</v>
      </c>
      <c r="C116" t="s">
        <v>1915</v>
      </c>
      <c r="D116" t="s">
        <v>1929</v>
      </c>
      <c r="E116">
        <v>7</v>
      </c>
      <c r="F116" s="96">
        <v>0.52182539682999995</v>
      </c>
      <c r="G116" s="96">
        <v>-0.125</v>
      </c>
      <c r="H116">
        <v>-1</v>
      </c>
      <c r="I116" s="8">
        <f>VLOOKUP(B116,'1 - Trunkline boost'!$A$3:$S$262,19,0)</f>
        <v>31.719806674178546</v>
      </c>
    </row>
    <row r="117" spans="1:9" hidden="1">
      <c r="A117" t="s">
        <v>50</v>
      </c>
      <c r="B117" t="s">
        <v>460</v>
      </c>
      <c r="C117" t="s">
        <v>1915</v>
      </c>
      <c r="D117" t="s">
        <v>1882</v>
      </c>
      <c r="E117">
        <v>521</v>
      </c>
      <c r="F117" s="96">
        <v>0.46422816629000002</v>
      </c>
      <c r="G117" s="96">
        <v>-0.13884297521</v>
      </c>
      <c r="H117">
        <v>-84</v>
      </c>
      <c r="I117" s="8">
        <f>VLOOKUP(B117,'1 - Trunkline boost'!$A$3:$S$262,19,0)</f>
        <v>0</v>
      </c>
    </row>
    <row r="118" spans="1:9" hidden="1">
      <c r="A118" t="s">
        <v>50</v>
      </c>
      <c r="B118" t="s">
        <v>458</v>
      </c>
      <c r="C118" t="s">
        <v>1915</v>
      </c>
      <c r="D118" t="s">
        <v>1882</v>
      </c>
      <c r="E118">
        <v>601</v>
      </c>
      <c r="F118" s="96">
        <v>0.40918662806</v>
      </c>
      <c r="G118" s="96">
        <v>-0.14265335235000001</v>
      </c>
      <c r="H118">
        <v>-100</v>
      </c>
      <c r="I118" s="8">
        <f>VLOOKUP(B118,'1 - Trunkline boost'!$A$3:$S$262,19,0)</f>
        <v>0</v>
      </c>
    </row>
    <row r="119" spans="1:9" hidden="1">
      <c r="A119" t="s">
        <v>50</v>
      </c>
      <c r="B119" t="s">
        <v>489</v>
      </c>
      <c r="C119" t="s">
        <v>1915</v>
      </c>
      <c r="D119" t="s">
        <v>1918</v>
      </c>
      <c r="E119">
        <v>384</v>
      </c>
      <c r="F119" s="96">
        <v>0.39247709133999997</v>
      </c>
      <c r="G119" s="96">
        <v>-0.15044247788000001</v>
      </c>
      <c r="H119">
        <v>-68</v>
      </c>
      <c r="I119" s="8">
        <f>VLOOKUP(B119,'1 - Trunkline boost'!$A$3:$S$262,19,0)</f>
        <v>206.17874338216058</v>
      </c>
    </row>
    <row r="120" spans="1:9" hidden="1">
      <c r="A120" t="s">
        <v>50</v>
      </c>
      <c r="B120" t="s">
        <v>616</v>
      </c>
      <c r="C120" t="s">
        <v>1915</v>
      </c>
      <c r="D120" t="s">
        <v>1950</v>
      </c>
      <c r="E120">
        <v>274</v>
      </c>
      <c r="F120" s="96">
        <v>0.48186528496999997</v>
      </c>
      <c r="G120" s="96">
        <v>-0.15950920245</v>
      </c>
      <c r="H120">
        <v>-52</v>
      </c>
      <c r="I120" s="8">
        <f>VLOOKUP(B120,'1 - Trunkline boost'!$A$3:$S$262,19,0)</f>
        <v>63.439613348357092</v>
      </c>
    </row>
    <row r="121" spans="1:9" hidden="1">
      <c r="A121" t="s">
        <v>50</v>
      </c>
      <c r="B121" t="s">
        <v>552</v>
      </c>
      <c r="C121" t="s">
        <v>1915</v>
      </c>
      <c r="D121" t="s">
        <v>1929</v>
      </c>
      <c r="E121">
        <v>335</v>
      </c>
      <c r="F121" s="96">
        <v>0.43575252825999999</v>
      </c>
      <c r="G121" s="96">
        <v>-0.16873449132000001</v>
      </c>
      <c r="H121">
        <v>-68</v>
      </c>
      <c r="I121" s="8">
        <f>VLOOKUP(B121,'1 - Trunkline boost'!$A$3:$S$262,19,0)</f>
        <v>206.17874338216058</v>
      </c>
    </row>
    <row r="122" spans="1:9" hidden="1">
      <c r="A122" t="s">
        <v>50</v>
      </c>
      <c r="B122" t="s">
        <v>501</v>
      </c>
      <c r="C122" t="s">
        <v>1915</v>
      </c>
      <c r="D122" t="s">
        <v>1918</v>
      </c>
      <c r="E122" s="88">
        <v>1108</v>
      </c>
      <c r="F122" s="96">
        <v>0.38213102687</v>
      </c>
      <c r="G122" s="96">
        <v>-0.17189835575000001</v>
      </c>
      <c r="H122">
        <v>-230</v>
      </c>
      <c r="I122" s="8">
        <f>VLOOKUP(B122,'1 - Trunkline boost'!$A$3:$S$262,19,0)</f>
        <v>111.01932335962492</v>
      </c>
    </row>
    <row r="123" spans="1:9" hidden="1">
      <c r="A123" t="s">
        <v>50</v>
      </c>
      <c r="B123" t="s">
        <v>477</v>
      </c>
      <c r="C123" t="s">
        <v>1915</v>
      </c>
      <c r="D123" t="s">
        <v>1918</v>
      </c>
      <c r="E123">
        <v>229</v>
      </c>
      <c r="F123" s="96">
        <v>0.39657534246999998</v>
      </c>
      <c r="G123" s="96">
        <v>-0.17625899280999999</v>
      </c>
      <c r="H123">
        <v>-49</v>
      </c>
      <c r="I123" s="8">
        <f>VLOOKUP(B123,'1 - Trunkline boost'!$A$3:$S$262,19,0)</f>
        <v>111.01932335962492</v>
      </c>
    </row>
    <row r="124" spans="1:9" hidden="1">
      <c r="A124" t="s">
        <v>50</v>
      </c>
      <c r="B124" t="s">
        <v>590</v>
      </c>
      <c r="C124" t="s">
        <v>1915</v>
      </c>
      <c r="D124" t="s">
        <v>1929</v>
      </c>
      <c r="E124">
        <v>14</v>
      </c>
      <c r="F124" s="96">
        <v>0.51602415234999999</v>
      </c>
      <c r="G124" s="96">
        <v>-0.17647058824</v>
      </c>
      <c r="H124">
        <v>-3</v>
      </c>
      <c r="I124" s="8">
        <f>VLOOKUP(B124,'1 - Trunkline boost'!$A$3:$S$262,19,0)</f>
        <v>0</v>
      </c>
    </row>
    <row r="125" spans="1:9" hidden="1">
      <c r="A125" t="s">
        <v>50</v>
      </c>
      <c r="B125" t="s">
        <v>424</v>
      </c>
      <c r="C125" t="s">
        <v>1915</v>
      </c>
      <c r="D125" t="s">
        <v>1939</v>
      </c>
      <c r="E125" s="88">
        <v>1144</v>
      </c>
      <c r="F125" s="96">
        <v>0.45300862986000001</v>
      </c>
      <c r="G125" s="96">
        <v>-0.18344039971000001</v>
      </c>
      <c r="H125">
        <v>-257</v>
      </c>
      <c r="I125" s="8">
        <f>VLOOKUP(B125,'1 - Trunkline boost'!$A$3:$S$262,19,0)</f>
        <v>0</v>
      </c>
    </row>
    <row r="126" spans="1:9" hidden="1">
      <c r="A126" t="s">
        <v>50</v>
      </c>
      <c r="B126" t="s">
        <v>618</v>
      </c>
      <c r="C126" t="s">
        <v>1915</v>
      </c>
      <c r="D126" t="s">
        <v>1950</v>
      </c>
      <c r="E126">
        <v>142</v>
      </c>
      <c r="F126" s="96">
        <v>0.31366289674999998</v>
      </c>
      <c r="G126" s="96">
        <v>-0.18390804597999999</v>
      </c>
      <c r="H126">
        <v>-32</v>
      </c>
      <c r="I126" s="8">
        <f>VLOOKUP(B126,'1 - Trunkline boost'!$A$3:$S$262,19,0)</f>
        <v>206.17874338216058</v>
      </c>
    </row>
    <row r="127" spans="1:9" hidden="1">
      <c r="A127" t="s">
        <v>50</v>
      </c>
      <c r="B127" t="s">
        <v>559</v>
      </c>
      <c r="C127" t="s">
        <v>1915</v>
      </c>
      <c r="D127" t="s">
        <v>1929</v>
      </c>
      <c r="E127">
        <v>183</v>
      </c>
      <c r="F127" s="96">
        <v>0.48513318190999999</v>
      </c>
      <c r="G127" s="96">
        <v>-0.19383259912</v>
      </c>
      <c r="H127">
        <v>-44</v>
      </c>
      <c r="I127" s="8">
        <f>VLOOKUP(B127,'1 - Trunkline boost'!$A$3:$S$262,19,0)</f>
        <v>95.159420022535642</v>
      </c>
    </row>
    <row r="128" spans="1:9" hidden="1">
      <c r="A128" t="s">
        <v>50</v>
      </c>
      <c r="B128" t="s">
        <v>527</v>
      </c>
      <c r="C128" t="s">
        <v>1915</v>
      </c>
      <c r="D128" t="s">
        <v>1924</v>
      </c>
      <c r="E128">
        <v>376</v>
      </c>
      <c r="F128" s="96">
        <v>0.50504895960999996</v>
      </c>
      <c r="G128" s="9">
        <v>-0.2</v>
      </c>
      <c r="H128">
        <v>-94</v>
      </c>
      <c r="I128" s="8">
        <f>VLOOKUP(B128,'1 - Trunkline boost'!$A$3:$S$262,19,0)</f>
        <v>0</v>
      </c>
    </row>
    <row r="129" spans="1:9" hidden="1">
      <c r="A129" t="s">
        <v>50</v>
      </c>
      <c r="B129" t="s">
        <v>628</v>
      </c>
      <c r="C129" t="s">
        <v>1915</v>
      </c>
      <c r="D129" t="s">
        <v>1926</v>
      </c>
      <c r="E129">
        <v>16</v>
      </c>
      <c r="F129" s="96">
        <v>0.48460861916999998</v>
      </c>
      <c r="G129" s="9">
        <v>-0.2</v>
      </c>
      <c r="H129">
        <v>-4</v>
      </c>
      <c r="I129" s="8">
        <f>VLOOKUP(B129,'1 - Trunkline boost'!$A$3:$S$262,19,0)</f>
        <v>142.73913003380346</v>
      </c>
    </row>
    <row r="130" spans="1:9" hidden="1">
      <c r="A130" t="s">
        <v>50</v>
      </c>
      <c r="B130" t="s">
        <v>526</v>
      </c>
      <c r="C130" t="s">
        <v>1915</v>
      </c>
      <c r="D130" t="s">
        <v>1924</v>
      </c>
      <c r="E130">
        <v>362</v>
      </c>
      <c r="F130" s="96">
        <v>0.44299623115999998</v>
      </c>
      <c r="G130" s="96">
        <v>-0.20614035087999999</v>
      </c>
      <c r="H130">
        <v>-94</v>
      </c>
      <c r="I130" s="8">
        <f>VLOOKUP(B130,'1 - Trunkline boost'!$A$3:$S$262,19,0)</f>
        <v>142.73913003380346</v>
      </c>
    </row>
    <row r="131" spans="1:9" hidden="1">
      <c r="A131" t="s">
        <v>50</v>
      </c>
      <c r="B131" t="s">
        <v>487</v>
      </c>
      <c r="C131" t="s">
        <v>1915</v>
      </c>
      <c r="D131" t="s">
        <v>1918</v>
      </c>
      <c r="E131">
        <v>245</v>
      </c>
      <c r="F131" s="96">
        <v>0.33218503936999999</v>
      </c>
      <c r="G131" s="96">
        <v>-0.2071197411</v>
      </c>
      <c r="H131">
        <v>-64</v>
      </c>
      <c r="I131" s="8">
        <f>VLOOKUP(B131,'1 - Trunkline boost'!$A$3:$S$262,19,0)</f>
        <v>47.579710011267821</v>
      </c>
    </row>
    <row r="132" spans="1:9" hidden="1">
      <c r="A132" t="s">
        <v>50</v>
      </c>
      <c r="B132" t="s">
        <v>504</v>
      </c>
      <c r="C132" t="s">
        <v>1915</v>
      </c>
      <c r="D132" t="s">
        <v>1918</v>
      </c>
      <c r="E132" s="88">
        <v>1197</v>
      </c>
      <c r="F132" s="96">
        <v>0.29886166313000001</v>
      </c>
      <c r="G132" s="96">
        <v>-0.22474093264</v>
      </c>
      <c r="H132">
        <v>-347</v>
      </c>
      <c r="I132" s="8">
        <f>VLOOKUP(B132,'1 - Trunkline boost'!$A$3:$S$262,19,0)</f>
        <v>126.87922669671418</v>
      </c>
    </row>
    <row r="133" spans="1:9" hidden="1">
      <c r="A133" t="s">
        <v>50</v>
      </c>
      <c r="B133" t="s">
        <v>510</v>
      </c>
      <c r="C133" t="s">
        <v>1915</v>
      </c>
      <c r="D133" t="s">
        <v>1918</v>
      </c>
      <c r="E133">
        <v>302</v>
      </c>
      <c r="F133" s="96">
        <v>0.38837489943999998</v>
      </c>
      <c r="G133" s="96">
        <v>-0.22959183673</v>
      </c>
      <c r="H133">
        <v>-90</v>
      </c>
      <c r="I133" s="8">
        <f>VLOOKUP(B133,'1 - Trunkline boost'!$A$3:$S$262,19,0)</f>
        <v>0</v>
      </c>
    </row>
    <row r="134" spans="1:9" hidden="1">
      <c r="A134" t="s">
        <v>50</v>
      </c>
      <c r="B134" t="s">
        <v>471</v>
      </c>
      <c r="C134" t="s">
        <v>1915</v>
      </c>
      <c r="D134" t="s">
        <v>1917</v>
      </c>
      <c r="E134">
        <v>609</v>
      </c>
      <c r="F134" s="96">
        <v>0.39078751856999999</v>
      </c>
      <c r="G134" s="96">
        <v>-0.23106060606000001</v>
      </c>
      <c r="H134">
        <v>-183</v>
      </c>
      <c r="I134" s="8">
        <f>VLOOKUP(B134,'1 - Trunkline boost'!$A$3:$S$262,19,0)</f>
        <v>95.159420022535642</v>
      </c>
    </row>
    <row r="135" spans="1:9" hidden="1">
      <c r="A135" t="s">
        <v>50</v>
      </c>
      <c r="B135" t="s">
        <v>479</v>
      </c>
      <c r="C135" t="s">
        <v>1915</v>
      </c>
      <c r="D135" t="s">
        <v>1918</v>
      </c>
      <c r="E135">
        <v>970</v>
      </c>
      <c r="F135" s="96">
        <v>0.30749258159999998</v>
      </c>
      <c r="G135" s="96">
        <v>-0.24513618676999999</v>
      </c>
      <c r="H135">
        <v>-315</v>
      </c>
      <c r="I135" s="8">
        <f>VLOOKUP(B135,'1 - Trunkline boost'!$A$3:$S$262,19,0)</f>
        <v>63.439613348357092</v>
      </c>
    </row>
    <row r="136" spans="1:9" hidden="1">
      <c r="A136" t="s">
        <v>50</v>
      </c>
      <c r="B136" t="s">
        <v>1963</v>
      </c>
      <c r="C136" t="s">
        <v>1915</v>
      </c>
      <c r="D136" t="s">
        <v>1924</v>
      </c>
      <c r="E136">
        <v>329</v>
      </c>
      <c r="F136" s="96">
        <v>0.51329055911999999</v>
      </c>
      <c r="G136" s="96">
        <v>-0.26067415729999999</v>
      </c>
      <c r="H136">
        <v>-116</v>
      </c>
      <c r="I136" s="8" t="e">
        <f>VLOOKUP(B136,'1 - Trunkline boost'!$A$3:$S$262,19,0)</f>
        <v>#N/A</v>
      </c>
    </row>
    <row r="137" spans="1:9" hidden="1">
      <c r="A137" t="s">
        <v>50</v>
      </c>
      <c r="B137" t="s">
        <v>643</v>
      </c>
      <c r="C137" t="s">
        <v>1915</v>
      </c>
      <c r="D137" t="s">
        <v>1954</v>
      </c>
      <c r="E137">
        <v>22</v>
      </c>
      <c r="F137" s="96">
        <v>0.50729673383999996</v>
      </c>
      <c r="G137" s="96">
        <v>-0.26666666667</v>
      </c>
      <c r="H137">
        <v>-8</v>
      </c>
      <c r="I137" s="8">
        <f>VLOOKUP(B137,'1 - Trunkline boost'!$A$3:$S$262,19,0)</f>
        <v>142.73913003380346</v>
      </c>
    </row>
    <row r="138" spans="1:9" hidden="1">
      <c r="A138" t="s">
        <v>50</v>
      </c>
      <c r="B138" t="s">
        <v>530</v>
      </c>
      <c r="C138" t="s">
        <v>1915</v>
      </c>
      <c r="D138" t="s">
        <v>1924</v>
      </c>
      <c r="E138">
        <v>14</v>
      </c>
      <c r="F138" s="96">
        <v>0.30573770492000002</v>
      </c>
      <c r="G138" s="9">
        <v>-0.3</v>
      </c>
      <c r="H138">
        <v>-6</v>
      </c>
      <c r="I138" s="8">
        <f>VLOOKUP(B138,'1 - Trunkline boost'!$A$3:$S$262,19,0)</f>
        <v>0</v>
      </c>
    </row>
    <row r="139" spans="1:9" hidden="1">
      <c r="A139" t="s">
        <v>50</v>
      </c>
      <c r="B139" t="s">
        <v>591</v>
      </c>
      <c r="C139" t="s">
        <v>1915</v>
      </c>
      <c r="D139" t="s">
        <v>1929</v>
      </c>
      <c r="E139">
        <v>93</v>
      </c>
      <c r="F139" s="96">
        <v>0.40490022732999997</v>
      </c>
      <c r="G139" s="96">
        <v>-0.30597014924999999</v>
      </c>
      <c r="H139">
        <v>-41</v>
      </c>
      <c r="I139" s="8">
        <f>VLOOKUP(B139,'1 - Trunkline boost'!$A$3:$S$262,19,0)</f>
        <v>126.87922669671418</v>
      </c>
    </row>
    <row r="140" spans="1:9" hidden="1">
      <c r="A140" t="s">
        <v>50</v>
      </c>
      <c r="B140" t="s">
        <v>431</v>
      </c>
      <c r="C140" t="s">
        <v>1915</v>
      </c>
      <c r="D140" t="s">
        <v>1942</v>
      </c>
      <c r="E140">
        <v>150</v>
      </c>
      <c r="F140" s="96">
        <v>0.47737254153000003</v>
      </c>
      <c r="G140" s="96">
        <v>-0.31506849315000002</v>
      </c>
      <c r="H140">
        <v>-69</v>
      </c>
      <c r="I140" s="8">
        <f>VLOOKUP(B140,'1 - Trunkline boost'!$A$3:$S$262,19,0)</f>
        <v>190.31884004507128</v>
      </c>
    </row>
    <row r="141" spans="1:9" hidden="1">
      <c r="A141" t="s">
        <v>50</v>
      </c>
      <c r="B141" t="s">
        <v>448</v>
      </c>
      <c r="C141" t="s">
        <v>1915</v>
      </c>
      <c r="D141" t="s">
        <v>1942</v>
      </c>
      <c r="E141">
        <v>60</v>
      </c>
      <c r="F141" s="96">
        <v>0.50052283024999999</v>
      </c>
      <c r="G141" s="96">
        <v>-0.33333333332999998</v>
      </c>
      <c r="H141">
        <v>-30</v>
      </c>
      <c r="I141" s="8">
        <f>VLOOKUP(B141,'1 - Trunkline boost'!$A$3:$S$262,19,0)</f>
        <v>0</v>
      </c>
    </row>
    <row r="142" spans="1:9" hidden="1">
      <c r="A142" t="s">
        <v>50</v>
      </c>
      <c r="B142" t="s">
        <v>491</v>
      </c>
      <c r="C142" t="s">
        <v>1915</v>
      </c>
      <c r="D142" t="s">
        <v>1918</v>
      </c>
      <c r="E142">
        <v>886</v>
      </c>
      <c r="F142" s="96">
        <v>0.44932432432000002</v>
      </c>
      <c r="G142" s="96">
        <v>-0.34612546124999999</v>
      </c>
      <c r="H142">
        <v>-469</v>
      </c>
      <c r="I142" s="8">
        <f>VLOOKUP(B142,'1 - Trunkline boost'!$A$3:$S$262,19,0)</f>
        <v>206.17874338216058</v>
      </c>
    </row>
    <row r="143" spans="1:9" hidden="1">
      <c r="A143" t="s">
        <v>50</v>
      </c>
      <c r="B143" t="s">
        <v>475</v>
      </c>
      <c r="C143" t="s">
        <v>1915</v>
      </c>
      <c r="D143" t="s">
        <v>1918</v>
      </c>
      <c r="E143">
        <v>650</v>
      </c>
      <c r="F143" s="96">
        <v>0.32164948453999997</v>
      </c>
      <c r="G143" s="96">
        <v>-0.35579781962000001</v>
      </c>
      <c r="H143">
        <v>-359</v>
      </c>
      <c r="I143" s="8">
        <f>VLOOKUP(B143,'1 - Trunkline boost'!$A$3:$S$262,19,0)</f>
        <v>95.159420022535642</v>
      </c>
    </row>
    <row r="144" spans="1:9" hidden="1">
      <c r="A144" t="s">
        <v>50</v>
      </c>
      <c r="B144" t="s">
        <v>429</v>
      </c>
      <c r="C144" t="s">
        <v>1915</v>
      </c>
      <c r="D144" t="s">
        <v>1942</v>
      </c>
      <c r="E144">
        <v>62</v>
      </c>
      <c r="F144" s="96">
        <v>0.49062658334999998</v>
      </c>
      <c r="G144" s="96">
        <v>-0.36082474227</v>
      </c>
      <c r="H144">
        <v>-35</v>
      </c>
      <c r="I144" s="8">
        <f>VLOOKUP(B144,'1 - Trunkline boost'!$A$3:$S$262,19,0)</f>
        <v>174.45893670798202</v>
      </c>
    </row>
    <row r="145" spans="1:9" hidden="1">
      <c r="A145" t="s">
        <v>50</v>
      </c>
      <c r="B145" t="s">
        <v>594</v>
      </c>
      <c r="C145" t="s">
        <v>1915</v>
      </c>
      <c r="D145" t="s">
        <v>1929</v>
      </c>
      <c r="E145">
        <v>60</v>
      </c>
      <c r="F145" s="96">
        <v>0.48533671252999999</v>
      </c>
      <c r="G145" s="96">
        <v>-0.36842105263000002</v>
      </c>
      <c r="H145">
        <v>-35</v>
      </c>
      <c r="I145" s="8">
        <f>VLOOKUP(B145,'1 - Trunkline boost'!$A$3:$S$262,19,0)</f>
        <v>0</v>
      </c>
    </row>
    <row r="146" spans="1:9" hidden="1">
      <c r="A146" t="s">
        <v>50</v>
      </c>
      <c r="B146" t="s">
        <v>564</v>
      </c>
      <c r="C146" t="s">
        <v>1915</v>
      </c>
      <c r="D146" t="s">
        <v>1929</v>
      </c>
      <c r="E146">
        <v>100</v>
      </c>
      <c r="F146" s="96">
        <v>0.47792502563</v>
      </c>
      <c r="G146" s="96">
        <v>-0.37106918238999997</v>
      </c>
      <c r="H146">
        <v>-59</v>
      </c>
      <c r="I146" s="8">
        <f>VLOOKUP(B146,'1 - Trunkline boost'!$A$3:$S$262,19,0)</f>
        <v>348.91787341596404</v>
      </c>
    </row>
    <row r="147" spans="1:9" hidden="1">
      <c r="A147" t="s">
        <v>50</v>
      </c>
      <c r="B147" t="s">
        <v>610</v>
      </c>
      <c r="C147" t="s">
        <v>1915</v>
      </c>
      <c r="D147" t="s">
        <v>1957</v>
      </c>
      <c r="E147">
        <v>26</v>
      </c>
      <c r="F147" s="96">
        <v>0.49958949096999999</v>
      </c>
      <c r="G147" s="96">
        <v>-0.40909090909000001</v>
      </c>
      <c r="H147">
        <v>-18</v>
      </c>
      <c r="I147" s="8">
        <f>VLOOKUP(B147,'1 - Trunkline boost'!$A$3:$S$262,19,0)</f>
        <v>0</v>
      </c>
    </row>
    <row r="148" spans="1:9" hidden="1">
      <c r="A148" t="s">
        <v>50</v>
      </c>
      <c r="B148" t="s">
        <v>511</v>
      </c>
      <c r="C148" t="s">
        <v>1915</v>
      </c>
      <c r="D148" t="s">
        <v>1918</v>
      </c>
      <c r="E148">
        <v>185</v>
      </c>
      <c r="F148" s="96">
        <v>0.41453744493</v>
      </c>
      <c r="G148" s="96">
        <v>-0.48033707865000003</v>
      </c>
      <c r="H148">
        <v>-171</v>
      </c>
      <c r="I148" s="8">
        <f>VLOOKUP(B148,'1 - Trunkline boost'!$A$3:$S$262,19,0)</f>
        <v>47.579710011267821</v>
      </c>
    </row>
    <row r="149" spans="1:9" hidden="1">
      <c r="A149" t="s">
        <v>50</v>
      </c>
      <c r="B149" t="s">
        <v>488</v>
      </c>
      <c r="C149" t="s">
        <v>1915</v>
      </c>
      <c r="D149" t="s">
        <v>1918</v>
      </c>
      <c r="E149">
        <v>30</v>
      </c>
      <c r="F149" s="96">
        <v>0.49808265871000001</v>
      </c>
      <c r="G149" s="9">
        <v>-0.5</v>
      </c>
      <c r="H149">
        <v>-30</v>
      </c>
      <c r="I149" s="8">
        <f>VLOOKUP(B149,'1 - Trunkline boost'!$A$3:$S$262,19,0)</f>
        <v>0</v>
      </c>
    </row>
    <row r="150" spans="1:9" hidden="1">
      <c r="A150" t="s">
        <v>50</v>
      </c>
      <c r="B150" t="s">
        <v>483</v>
      </c>
      <c r="C150" t="s">
        <v>1915</v>
      </c>
      <c r="D150" t="s">
        <v>1918</v>
      </c>
      <c r="E150">
        <v>844</v>
      </c>
      <c r="F150" s="96">
        <v>0.33248562583000002</v>
      </c>
      <c r="G150" s="96">
        <v>-0.52849162010999995</v>
      </c>
      <c r="H150">
        <v>-946</v>
      </c>
      <c r="I150" s="8">
        <f>VLOOKUP(B150,'1 - Trunkline boost'!$A$3:$S$262,19,0)</f>
        <v>142.73913003380346</v>
      </c>
    </row>
    <row r="151" spans="1:9" hidden="1">
      <c r="A151" t="s">
        <v>50</v>
      </c>
      <c r="B151" t="s">
        <v>619</v>
      </c>
      <c r="C151" t="s">
        <v>1915</v>
      </c>
      <c r="D151" t="s">
        <v>1950</v>
      </c>
      <c r="E151">
        <v>12</v>
      </c>
      <c r="F151" s="96">
        <v>0.46719278467000003</v>
      </c>
      <c r="G151" s="96">
        <v>-0.53846153846</v>
      </c>
      <c r="H151">
        <v>-14</v>
      </c>
      <c r="I151" s="8">
        <f>VLOOKUP(B151,'1 - Trunkline boost'!$A$3:$S$262,19,0)</f>
        <v>0</v>
      </c>
    </row>
    <row r="152" spans="1:9" hidden="1">
      <c r="A152" t="s">
        <v>50</v>
      </c>
      <c r="B152" t="s">
        <v>592</v>
      </c>
      <c r="C152" t="s">
        <v>1915</v>
      </c>
      <c r="D152" t="s">
        <v>1929</v>
      </c>
      <c r="E152">
        <v>25</v>
      </c>
      <c r="F152" s="96">
        <v>0.47528567632000002</v>
      </c>
      <c r="G152" s="96">
        <v>-0.54545454545000005</v>
      </c>
      <c r="H152">
        <v>-30</v>
      </c>
      <c r="I152" s="8">
        <f>VLOOKUP(B152,'1 - Trunkline boost'!$A$3:$S$262,19,0)</f>
        <v>0</v>
      </c>
    </row>
    <row r="153" spans="1:9" hidden="1">
      <c r="A153" t="s">
        <v>50</v>
      </c>
      <c r="B153" t="s">
        <v>444</v>
      </c>
      <c r="C153" t="s">
        <v>1915</v>
      </c>
      <c r="D153" t="s">
        <v>1942</v>
      </c>
      <c r="E153">
        <v>231</v>
      </c>
      <c r="F153" s="96">
        <v>0.57263643351000004</v>
      </c>
      <c r="G153" s="96">
        <v>-0.57536764705999999</v>
      </c>
      <c r="H153">
        <v>-313</v>
      </c>
      <c r="I153" s="8">
        <f>VLOOKUP(B153,'1 - Trunkline boost'!$A$3:$S$262,19,0)</f>
        <v>0</v>
      </c>
    </row>
    <row r="154" spans="1:9" hidden="1">
      <c r="A154" t="s">
        <v>50</v>
      </c>
      <c r="B154" t="s">
        <v>498</v>
      </c>
      <c r="C154" t="s">
        <v>1915</v>
      </c>
      <c r="D154" t="s">
        <v>1918</v>
      </c>
      <c r="E154">
        <v>102</v>
      </c>
      <c r="F154" s="96">
        <v>0.38905547225999998</v>
      </c>
      <c r="G154" s="96">
        <v>-0.60769230769000004</v>
      </c>
      <c r="H154">
        <v>-158</v>
      </c>
      <c r="I154" s="8">
        <f>VLOOKUP(B154,'1 - Trunkline boost'!$A$3:$S$262,19,0)</f>
        <v>0</v>
      </c>
    </row>
    <row r="155" spans="1:9" hidden="1">
      <c r="A155" t="s">
        <v>50</v>
      </c>
      <c r="B155" t="s">
        <v>480</v>
      </c>
      <c r="C155" t="s">
        <v>1915</v>
      </c>
      <c r="D155" t="s">
        <v>1918</v>
      </c>
      <c r="E155">
        <v>572</v>
      </c>
      <c r="F155" s="96">
        <v>0.40047750691</v>
      </c>
      <c r="G155" s="96">
        <v>-0.61194029850999998</v>
      </c>
      <c r="H155">
        <v>-902</v>
      </c>
      <c r="I155" s="8">
        <f>VLOOKUP(B155,'1 - Trunkline boost'!$A$3:$S$262,19,0)</f>
        <v>0</v>
      </c>
    </row>
    <row r="156" spans="1:9" hidden="1">
      <c r="A156" t="s">
        <v>50</v>
      </c>
      <c r="B156" t="s">
        <v>496</v>
      </c>
      <c r="C156" t="s">
        <v>1915</v>
      </c>
      <c r="D156" t="s">
        <v>1918</v>
      </c>
      <c r="E156">
        <v>57</v>
      </c>
      <c r="F156" s="96">
        <v>0.35875776397999998</v>
      </c>
      <c r="G156" s="96">
        <v>-0.66666666666999996</v>
      </c>
      <c r="H156">
        <v>-114</v>
      </c>
      <c r="I156" s="8">
        <f>VLOOKUP(B156,'1 - Trunkline boost'!$A$3:$S$262,19,0)</f>
        <v>0</v>
      </c>
    </row>
    <row r="157" spans="1:9" hidden="1">
      <c r="A157" t="s">
        <v>50</v>
      </c>
      <c r="B157" t="s">
        <v>434</v>
      </c>
      <c r="C157" t="s">
        <v>1915</v>
      </c>
      <c r="D157" t="s">
        <v>1942</v>
      </c>
      <c r="E157">
        <v>636</v>
      </c>
      <c r="F157" s="96">
        <v>0.36918833727</v>
      </c>
      <c r="G157" s="96">
        <v>-0.67267112711999999</v>
      </c>
      <c r="H157" s="88">
        <v>-1307</v>
      </c>
      <c r="I157" s="8">
        <f>VLOOKUP(B157,'1 - Trunkline boost'!$A$3:$S$262,19,0)</f>
        <v>0</v>
      </c>
    </row>
    <row r="158" spans="1:9" hidden="1">
      <c r="A158" t="s">
        <v>50</v>
      </c>
      <c r="B158" t="s">
        <v>438</v>
      </c>
      <c r="C158" t="s">
        <v>1915</v>
      </c>
      <c r="D158" t="s">
        <v>1942</v>
      </c>
      <c r="E158">
        <v>79</v>
      </c>
      <c r="F158" s="96">
        <v>0.44854014599000003</v>
      </c>
      <c r="G158" s="96">
        <v>-0.67489711933999996</v>
      </c>
      <c r="H158">
        <v>-164</v>
      </c>
      <c r="I158" s="8">
        <f>VLOOKUP(B158,'1 - Trunkline boost'!$A$3:$S$262,19,0)</f>
        <v>0</v>
      </c>
    </row>
    <row r="159" spans="1:9" hidden="1">
      <c r="A159" t="s">
        <v>50</v>
      </c>
      <c r="B159" t="s">
        <v>484</v>
      </c>
      <c r="C159" t="s">
        <v>1915</v>
      </c>
      <c r="D159" t="s">
        <v>1918</v>
      </c>
      <c r="E159">
        <v>873</v>
      </c>
      <c r="F159" s="96">
        <v>-5.0354051929999998E-2</v>
      </c>
      <c r="G159" s="96">
        <v>-0.70336391437000001</v>
      </c>
      <c r="H159" s="88">
        <v>-2070</v>
      </c>
      <c r="I159" s="8">
        <f>VLOOKUP(B159,'1 - Trunkline boost'!$A$3:$S$262,19,0)</f>
        <v>0</v>
      </c>
    </row>
    <row r="160" spans="1:9" hidden="1">
      <c r="A160" t="s">
        <v>50</v>
      </c>
      <c r="B160" t="s">
        <v>502</v>
      </c>
      <c r="C160" t="s">
        <v>1915</v>
      </c>
      <c r="D160" t="s">
        <v>1918</v>
      </c>
      <c r="E160">
        <v>522</v>
      </c>
      <c r="F160" s="96">
        <v>2.1530632200000002E-3</v>
      </c>
      <c r="G160" s="96">
        <v>-0.74976030681000005</v>
      </c>
      <c r="H160" s="88">
        <v>-1564</v>
      </c>
      <c r="I160" s="8">
        <f>VLOOKUP(B160,'1 - Trunkline boost'!$A$3:$S$262,19,0)</f>
        <v>0</v>
      </c>
    </row>
    <row r="161" spans="1:9" hidden="1">
      <c r="A161" t="s">
        <v>50</v>
      </c>
      <c r="B161" t="s">
        <v>456</v>
      </c>
      <c r="C161" t="s">
        <v>1915</v>
      </c>
      <c r="D161" t="s">
        <v>1942</v>
      </c>
      <c r="E161">
        <v>106</v>
      </c>
      <c r="F161" s="96">
        <v>0.47927135677999999</v>
      </c>
      <c r="G161" s="96">
        <v>-0.79215686274999997</v>
      </c>
      <c r="H161">
        <v>-404</v>
      </c>
      <c r="I161" s="8">
        <f>VLOOKUP(B161,'1 - Trunkline boost'!$A$3:$S$262,19,0)</f>
        <v>0</v>
      </c>
    </row>
    <row r="162" spans="1:9" hidden="1">
      <c r="A162" t="s">
        <v>50</v>
      </c>
      <c r="B162" t="s">
        <v>436</v>
      </c>
      <c r="C162" t="s">
        <v>1915</v>
      </c>
      <c r="D162" t="s">
        <v>1942</v>
      </c>
      <c r="E162">
        <v>205</v>
      </c>
      <c r="F162" s="96">
        <v>0.40800757877999999</v>
      </c>
      <c r="G162" s="96">
        <v>-0.87891317187999995</v>
      </c>
      <c r="H162" s="88">
        <v>-1488</v>
      </c>
      <c r="I162" s="8">
        <f>VLOOKUP(B162,'1 - Trunkline boost'!$A$3:$S$262,19,0)</f>
        <v>174.45893670798202</v>
      </c>
    </row>
  </sheetData>
  <autoFilter ref="A1:J162" xr:uid="{7C7FC7CB-FB1C-4EAC-83F4-E516F803D87C}">
    <filterColumn colId="6">
      <customFilters>
        <customFilter operator="greaterThan" val="0"/>
      </customFilters>
    </filterColumn>
    <filterColumn colId="7">
      <customFilters>
        <customFilter operator="greaterThan" val="100"/>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52B1F-BB26-46FF-B7ED-B56D15DF35FB}">
  <dimension ref="A1:R49"/>
  <sheetViews>
    <sheetView workbookViewId="0">
      <pane xSplit="2" ySplit="1" topLeftCell="C2" activePane="bottomRight" state="frozen"/>
      <selection activeCell="H70" sqref="H2:H70"/>
      <selection pane="topRight" activeCell="H70" sqref="H2:H70"/>
      <selection pane="bottomLeft" activeCell="H70" sqref="H2:H70"/>
      <selection pane="bottomRight" activeCell="B26" sqref="B26"/>
    </sheetView>
  </sheetViews>
  <sheetFormatPr defaultRowHeight="14.5"/>
  <cols>
    <col min="1" max="1" width="13.26953125" bestFit="1" customWidth="1"/>
    <col min="2" max="2" width="39.81640625" bestFit="1" customWidth="1"/>
    <col min="3" max="3" width="14.7265625" bestFit="1" customWidth="1"/>
    <col min="4" max="4" width="50.1796875" bestFit="1" customWidth="1"/>
    <col min="5" max="5" width="29.1796875" bestFit="1" customWidth="1"/>
    <col min="6" max="6" width="27.1796875" bestFit="1" customWidth="1"/>
    <col min="7" max="7" width="5" bestFit="1" customWidth="1"/>
    <col min="16" max="16" width="39.81640625" bestFit="1" customWidth="1"/>
  </cols>
  <sheetData>
    <row r="1" spans="1:18">
      <c r="A1" t="s">
        <v>3</v>
      </c>
      <c r="B1" t="s">
        <v>725</v>
      </c>
      <c r="C1" t="s">
        <v>1913</v>
      </c>
      <c r="D1" t="s">
        <v>1914</v>
      </c>
      <c r="E1" t="s">
        <v>1912</v>
      </c>
      <c r="F1" t="s">
        <v>1911</v>
      </c>
      <c r="G1" t="s">
        <v>1824</v>
      </c>
      <c r="H1" t="s">
        <v>1910</v>
      </c>
      <c r="I1" t="s">
        <v>2117</v>
      </c>
      <c r="J1" t="s">
        <v>2118</v>
      </c>
      <c r="L1" t="s">
        <v>2119</v>
      </c>
    </row>
    <row r="2" spans="1:18">
      <c r="A2" t="s">
        <v>417</v>
      </c>
      <c r="B2" t="s">
        <v>1939</v>
      </c>
      <c r="C2">
        <v>159</v>
      </c>
      <c r="D2" s="96">
        <v>0.30158376086999999</v>
      </c>
      <c r="E2" s="96">
        <v>3.1842105263199998</v>
      </c>
      <c r="F2">
        <v>121</v>
      </c>
      <c r="G2" s="8">
        <v>79.299516685446378</v>
      </c>
      <c r="H2" t="s">
        <v>1964</v>
      </c>
      <c r="I2" t="str">
        <f>IFERROR(LEFT(H2,FIND(" ",H2)-1),H2)</f>
        <v>80_12</v>
      </c>
      <c r="J2" t="s">
        <v>2035</v>
      </c>
      <c r="L2" t="s">
        <v>2035</v>
      </c>
      <c r="M2">
        <f>SUMIF('1 - Trunkline boost'!$W$3:$W$262,L2,'1 - Trunkline boost'!$S$3:$S$262)</f>
        <v>79.299516685446378</v>
      </c>
    </row>
    <row r="3" spans="1:18">
      <c r="A3" t="s">
        <v>623</v>
      </c>
      <c r="B3" t="s">
        <v>1926</v>
      </c>
      <c r="C3">
        <v>284</v>
      </c>
      <c r="D3" s="96">
        <v>0.48651918424000001</v>
      </c>
      <c r="E3" s="96">
        <v>1.5132743362800001</v>
      </c>
      <c r="F3">
        <v>171</v>
      </c>
      <c r="G3" s="8">
        <v>0</v>
      </c>
      <c r="H3" t="s">
        <v>1965</v>
      </c>
      <c r="I3" t="str">
        <f t="shared" ref="I3:I31" si="0">IFERROR(LEFT(H3,FIND(" ",H3)-1),H3)</f>
        <v>92_40</v>
      </c>
      <c r="J3" t="s">
        <v>2036</v>
      </c>
      <c r="L3" t="s">
        <v>2036</v>
      </c>
      <c r="M3">
        <f>SUMIF('1 - Trunkline boost'!$W$3:$W$262,L3,'1 - Trunkline boost'!$S$3:$S$262)</f>
        <v>428.21739010141039</v>
      </c>
    </row>
    <row r="4" spans="1:18">
      <c r="A4" t="s">
        <v>519</v>
      </c>
      <c r="B4" t="s">
        <v>1924</v>
      </c>
      <c r="C4" s="88">
        <v>1725</v>
      </c>
      <c r="D4" s="96">
        <v>0.13825699354000001</v>
      </c>
      <c r="E4" s="96">
        <v>1.2200772200800001</v>
      </c>
      <c r="F4">
        <v>948</v>
      </c>
      <c r="G4" s="8">
        <v>142.73913003380346</v>
      </c>
      <c r="H4" t="s">
        <v>2022</v>
      </c>
      <c r="I4" t="str">
        <f t="shared" si="0"/>
        <v>86_93X</v>
      </c>
      <c r="J4" t="s">
        <v>2037</v>
      </c>
      <c r="L4" t="s">
        <v>2037</v>
      </c>
      <c r="M4">
        <f>SUMIF('1 - Trunkline boost'!$W$3:$W$262,L4,'1 - Trunkline boost'!$S$3:$S$262)</f>
        <v>253.7584533934284</v>
      </c>
    </row>
    <row r="5" spans="1:18">
      <c r="A5" t="s">
        <v>521</v>
      </c>
      <c r="B5" t="s">
        <v>1924</v>
      </c>
      <c r="C5">
        <v>394</v>
      </c>
      <c r="D5" s="96">
        <v>0.48093220338999998</v>
      </c>
      <c r="E5" s="96">
        <v>0.87619047619000001</v>
      </c>
      <c r="F5">
        <v>184</v>
      </c>
      <c r="G5" s="8">
        <v>0</v>
      </c>
      <c r="H5" t="s">
        <v>2008</v>
      </c>
      <c r="I5" t="str">
        <f t="shared" si="0"/>
        <v>86_95X</v>
      </c>
      <c r="J5" t="s">
        <v>2038</v>
      </c>
      <c r="L5" t="s">
        <v>2038</v>
      </c>
      <c r="M5">
        <f>SUMIF('1 - Trunkline boost'!$W$3:$W$262,L5,'1 - Trunkline boost'!$S$3:$S$262)</f>
        <v>79.299516685446378</v>
      </c>
      <c r="P5" t="s">
        <v>1917</v>
      </c>
      <c r="R5" t="s">
        <v>1883</v>
      </c>
    </row>
    <row r="6" spans="1:18">
      <c r="A6" t="s">
        <v>607</v>
      </c>
      <c r="B6" t="s">
        <v>1928</v>
      </c>
      <c r="C6">
        <v>926</v>
      </c>
      <c r="D6" s="96">
        <v>0.42147192715999998</v>
      </c>
      <c r="E6" s="96">
        <v>0.74387947268999999</v>
      </c>
      <c r="F6">
        <v>395</v>
      </c>
      <c r="G6" s="8">
        <v>79.299516685446378</v>
      </c>
      <c r="H6" t="s">
        <v>2023</v>
      </c>
      <c r="I6" t="str">
        <f t="shared" si="0"/>
        <v>88_GG40X</v>
      </c>
      <c r="J6" t="s">
        <v>2039</v>
      </c>
      <c r="L6" t="s">
        <v>2039</v>
      </c>
      <c r="M6">
        <f>SUMIF('1 - Trunkline boost'!$W$3:$W$262,L6,'1 - Trunkline boost'!$S$3:$S$262)</f>
        <v>79.299516685446378</v>
      </c>
      <c r="P6" t="s">
        <v>1918</v>
      </c>
      <c r="R6" t="s">
        <v>1883</v>
      </c>
    </row>
    <row r="7" spans="1:18">
      <c r="A7" t="s">
        <v>606</v>
      </c>
      <c r="B7" t="s">
        <v>1928</v>
      </c>
      <c r="C7" s="88">
        <v>1003</v>
      </c>
      <c r="D7" s="96">
        <v>0.43118351063999999</v>
      </c>
      <c r="E7" s="96">
        <v>0.68006700168000001</v>
      </c>
      <c r="F7">
        <v>406</v>
      </c>
      <c r="G7" s="8">
        <v>0</v>
      </c>
      <c r="H7" t="s">
        <v>2024</v>
      </c>
      <c r="I7" t="str">
        <f t="shared" si="0"/>
        <v>88_GG40</v>
      </c>
      <c r="J7" t="s">
        <v>2040</v>
      </c>
      <c r="L7" t="s">
        <v>2040</v>
      </c>
      <c r="M7">
        <f>SUMIF('1 - Trunkline boost'!$W$3:$W$262,L7,'1 - Trunkline boost'!$S$3:$S$262)</f>
        <v>95.159420022535642</v>
      </c>
      <c r="P7" t="s">
        <v>1924</v>
      </c>
      <c r="R7" t="s">
        <v>1884</v>
      </c>
    </row>
    <row r="8" spans="1:18">
      <c r="A8" t="s">
        <v>463</v>
      </c>
      <c r="B8" t="s">
        <v>1917</v>
      </c>
      <c r="C8" s="88">
        <v>1068</v>
      </c>
      <c r="D8" s="96">
        <v>0.38677248676999998</v>
      </c>
      <c r="E8" s="96">
        <v>0.65325077398999998</v>
      </c>
      <c r="F8">
        <v>422</v>
      </c>
      <c r="G8" s="8">
        <v>63.439613348357092</v>
      </c>
      <c r="H8" t="s">
        <v>2016</v>
      </c>
      <c r="I8" t="str">
        <f t="shared" si="0"/>
        <v>84_L</v>
      </c>
      <c r="J8" t="s">
        <v>2041</v>
      </c>
      <c r="L8" t="s">
        <v>2041</v>
      </c>
      <c r="M8">
        <f>SUMIF('1 - Trunkline boost'!$W$3:$W$262,L8,'1 - Trunkline boost'!$S$3:$S$262)</f>
        <v>63.439613348357092</v>
      </c>
      <c r="P8" t="s">
        <v>1882</v>
      </c>
      <c r="R8" t="s">
        <v>1882</v>
      </c>
    </row>
    <row r="9" spans="1:18">
      <c r="A9" t="s">
        <v>421</v>
      </c>
      <c r="B9" t="s">
        <v>1939</v>
      </c>
      <c r="C9">
        <v>314</v>
      </c>
      <c r="D9" s="96">
        <v>0.42293540474000002</v>
      </c>
      <c r="E9" s="96">
        <v>0.63541666666999996</v>
      </c>
      <c r="F9">
        <v>122</v>
      </c>
      <c r="G9" s="8">
        <v>111.01932335962492</v>
      </c>
      <c r="H9" t="s">
        <v>2005</v>
      </c>
      <c r="I9" t="str">
        <f t="shared" si="0"/>
        <v>80_3</v>
      </c>
      <c r="J9" t="s">
        <v>2042</v>
      </c>
      <c r="L9" t="s">
        <v>2042</v>
      </c>
      <c r="M9">
        <f>SUMIF('1 - Trunkline boost'!$W$3:$W$262,L9,'1 - Trunkline boost'!$S$3:$S$262)</f>
        <v>111.01932335962492</v>
      </c>
      <c r="P9" t="s">
        <v>1926</v>
      </c>
      <c r="R9" t="s">
        <v>1888</v>
      </c>
    </row>
    <row r="10" spans="1:18">
      <c r="A10" t="s">
        <v>420</v>
      </c>
      <c r="B10" t="s">
        <v>1939</v>
      </c>
      <c r="C10" s="88">
        <v>1276</v>
      </c>
      <c r="D10" s="96">
        <v>0.33223293278999999</v>
      </c>
      <c r="E10" s="96">
        <v>0.56564417178000004</v>
      </c>
      <c r="F10">
        <v>461</v>
      </c>
      <c r="G10" s="8">
        <v>0</v>
      </c>
      <c r="H10" t="s">
        <v>1974</v>
      </c>
      <c r="I10" t="str">
        <f t="shared" si="0"/>
        <v>80_2</v>
      </c>
      <c r="J10" t="s">
        <v>2043</v>
      </c>
      <c r="L10" t="s">
        <v>2043</v>
      </c>
      <c r="M10">
        <f>SUMIF('1 - Trunkline boost'!$W$3:$W$262,L10,'1 - Trunkline boost'!$S$3:$S$262)</f>
        <v>95.159420022535642</v>
      </c>
      <c r="P10" t="s">
        <v>1928</v>
      </c>
      <c r="R10" t="s">
        <v>1879</v>
      </c>
    </row>
    <row r="11" spans="1:18">
      <c r="A11" t="s">
        <v>464</v>
      </c>
      <c r="B11" t="s">
        <v>1917</v>
      </c>
      <c r="C11">
        <v>418</v>
      </c>
      <c r="D11" s="96">
        <v>0.48280450357999999</v>
      </c>
      <c r="E11" s="96">
        <v>0.52554744525999997</v>
      </c>
      <c r="F11">
        <v>144</v>
      </c>
      <c r="G11" s="8">
        <v>0</v>
      </c>
      <c r="H11" t="s">
        <v>2016</v>
      </c>
      <c r="I11" t="str">
        <f t="shared" si="0"/>
        <v>84_L</v>
      </c>
      <c r="J11" t="s">
        <v>2041</v>
      </c>
      <c r="L11" t="s">
        <v>2044</v>
      </c>
      <c r="M11">
        <f>SUMIF('1 - Trunkline boost'!$W$3:$W$262,L11,'1 - Trunkline boost'!$S$3:$S$262)</f>
        <v>111.01932335962492</v>
      </c>
      <c r="P11" t="s">
        <v>1929</v>
      </c>
      <c r="R11" t="s">
        <v>1885</v>
      </c>
    </row>
    <row r="12" spans="1:18">
      <c r="A12" t="s">
        <v>481</v>
      </c>
      <c r="B12" t="s">
        <v>1918</v>
      </c>
      <c r="C12">
        <v>397</v>
      </c>
      <c r="D12" s="96">
        <v>0.46174166514999998</v>
      </c>
      <c r="E12" s="96">
        <v>0.50378787878999998</v>
      </c>
      <c r="F12">
        <v>133</v>
      </c>
      <c r="G12" s="8">
        <v>111.01932335962492</v>
      </c>
      <c r="H12" t="s">
        <v>2025</v>
      </c>
      <c r="I12" t="str">
        <f t="shared" si="0"/>
        <v>84_H</v>
      </c>
      <c r="J12" t="s">
        <v>2044</v>
      </c>
      <c r="L12" t="s">
        <v>2045</v>
      </c>
      <c r="M12">
        <f>SUMIF('1 - Trunkline boost'!$W$3:$W$262,L12,'1 - Trunkline boost'!$S$3:$S$262)</f>
        <v>412.35748676432115</v>
      </c>
      <c r="P12" t="s">
        <v>1939</v>
      </c>
      <c r="R12" t="s">
        <v>1880</v>
      </c>
    </row>
    <row r="13" spans="1:18">
      <c r="A13" t="s">
        <v>609</v>
      </c>
      <c r="B13" t="s">
        <v>1957</v>
      </c>
      <c r="C13">
        <v>792</v>
      </c>
      <c r="D13" s="96">
        <v>0.31487236404000002</v>
      </c>
      <c r="E13" s="96">
        <v>0.45856353590999999</v>
      </c>
      <c r="F13">
        <v>249</v>
      </c>
      <c r="G13" s="8">
        <v>79.299516685446378</v>
      </c>
      <c r="H13" t="s">
        <v>1968</v>
      </c>
      <c r="I13" t="str">
        <f t="shared" si="0"/>
        <v>90_LYN</v>
      </c>
      <c r="J13" t="s">
        <v>2045</v>
      </c>
      <c r="L13" t="s">
        <v>2047</v>
      </c>
      <c r="M13">
        <f>SUMIF('1 - Trunkline boost'!$W$3:$W$262,L13,'1 - Trunkline boost'!$S$3:$S$262)</f>
        <v>190.31884004507128</v>
      </c>
      <c r="P13" t="s">
        <v>1942</v>
      </c>
      <c r="R13" t="s">
        <v>1881</v>
      </c>
    </row>
    <row r="14" spans="1:18">
      <c r="A14" t="s">
        <v>413</v>
      </c>
      <c r="B14" t="s">
        <v>1939</v>
      </c>
      <c r="C14">
        <v>433</v>
      </c>
      <c r="D14" s="96">
        <v>0.42553489023000002</v>
      </c>
      <c r="E14" s="96">
        <v>0.42434210525999999</v>
      </c>
      <c r="F14">
        <v>129</v>
      </c>
      <c r="G14" s="8">
        <v>190.31884004507128</v>
      </c>
      <c r="H14" t="s">
        <v>2009</v>
      </c>
      <c r="I14" t="str">
        <f t="shared" si="0"/>
        <v>80_KX</v>
      </c>
      <c r="J14" t="s">
        <v>2047</v>
      </c>
      <c r="L14" t="s">
        <v>2048</v>
      </c>
      <c r="M14">
        <f>SUMIF('1 - Trunkline boost'!$W$3:$W$262,L14,'1 - Trunkline boost'!$S$3:$S$262)</f>
        <v>79.299516685446378</v>
      </c>
      <c r="P14" t="s">
        <v>1945</v>
      </c>
      <c r="R14" t="s">
        <v>1890</v>
      </c>
    </row>
    <row r="15" spans="1:18">
      <c r="A15" t="s">
        <v>415</v>
      </c>
      <c r="B15" t="s">
        <v>1939</v>
      </c>
      <c r="C15">
        <v>485</v>
      </c>
      <c r="D15" s="96">
        <v>0.33243690525000003</v>
      </c>
      <c r="E15" s="96">
        <v>0.41812865497000001</v>
      </c>
      <c r="F15">
        <v>143</v>
      </c>
      <c r="G15" s="8">
        <v>79.299516685446378</v>
      </c>
      <c r="H15" t="s">
        <v>1970</v>
      </c>
      <c r="I15" t="str">
        <f t="shared" si="0"/>
        <v>80_11</v>
      </c>
      <c r="J15" t="s">
        <v>2048</v>
      </c>
      <c r="L15" t="s">
        <v>2046</v>
      </c>
      <c r="M15">
        <f>SUMIF('1 - Trunkline boost'!$W$3:$W$262,L15,'1 - Trunkline boost'!$S$3:$S$262)</f>
        <v>396.49758342723186</v>
      </c>
      <c r="P15" t="s">
        <v>1950</v>
      </c>
      <c r="R15" t="s">
        <v>1887</v>
      </c>
    </row>
    <row r="16" spans="1:18">
      <c r="A16" t="s">
        <v>633</v>
      </c>
      <c r="B16" t="s">
        <v>1926</v>
      </c>
      <c r="C16">
        <v>357</v>
      </c>
      <c r="D16" s="96">
        <v>0.42177708146999998</v>
      </c>
      <c r="E16" s="96">
        <v>0.41666666667000002</v>
      </c>
      <c r="F16">
        <v>105</v>
      </c>
      <c r="G16" s="8">
        <v>0</v>
      </c>
      <c r="H16" t="s">
        <v>1971</v>
      </c>
      <c r="I16" t="str">
        <f t="shared" si="0"/>
        <v>92_90</v>
      </c>
      <c r="J16" t="s">
        <v>2046</v>
      </c>
      <c r="L16" t="s">
        <v>2049</v>
      </c>
      <c r="M16">
        <f>SUMIF('1 - Trunkline boost'!$W$3:$W$262,L16,'1 - Trunkline boost'!$S$3:$S$262)</f>
        <v>63.439613348357092</v>
      </c>
      <c r="P16" t="s">
        <v>1953</v>
      </c>
      <c r="R16" t="s">
        <v>1889</v>
      </c>
    </row>
    <row r="17" spans="1:18">
      <c r="A17" t="s">
        <v>509</v>
      </c>
      <c r="B17" t="s">
        <v>1918</v>
      </c>
      <c r="C17">
        <v>439</v>
      </c>
      <c r="D17" s="96">
        <v>0.35624315443999999</v>
      </c>
      <c r="E17" s="96">
        <v>0.41612903225999998</v>
      </c>
      <c r="F17">
        <v>129</v>
      </c>
      <c r="G17" s="8">
        <v>63.439613348357092</v>
      </c>
      <c r="H17" t="s">
        <v>2026</v>
      </c>
      <c r="I17" t="str">
        <f t="shared" si="0"/>
        <v>84_O</v>
      </c>
      <c r="J17" t="s">
        <v>2049</v>
      </c>
      <c r="L17" t="s">
        <v>2050</v>
      </c>
      <c r="M17">
        <f>SUMIF('1 - Trunkline boost'!$W$3:$W$262,L17,'1 - Trunkline boost'!$S$3:$S$262)</f>
        <v>650.25603682066026</v>
      </c>
      <c r="P17" t="s">
        <v>1954</v>
      </c>
      <c r="R17" t="s">
        <v>1889</v>
      </c>
    </row>
    <row r="18" spans="1:18">
      <c r="A18" t="s">
        <v>532</v>
      </c>
      <c r="B18" t="s">
        <v>1929</v>
      </c>
      <c r="C18">
        <v>415</v>
      </c>
      <c r="D18" s="96">
        <v>0.45026375282999997</v>
      </c>
      <c r="E18" s="96">
        <v>0.37873754153</v>
      </c>
      <c r="F18">
        <v>114</v>
      </c>
      <c r="G18" s="8">
        <v>126.87922669671418</v>
      </c>
      <c r="H18" t="s">
        <v>1991</v>
      </c>
      <c r="I18" t="str">
        <f t="shared" si="0"/>
        <v>87_GG4</v>
      </c>
      <c r="J18" t="s">
        <v>2050</v>
      </c>
      <c r="L18" t="s">
        <v>2051</v>
      </c>
      <c r="M18">
        <f>SUMIF('1 - Trunkline boost'!$W$3:$W$262,L18,'1 - Trunkline boost'!$S$3:$S$262)</f>
        <v>190.31884004507128</v>
      </c>
      <c r="P18" t="s">
        <v>1957</v>
      </c>
      <c r="R18" t="s">
        <v>1886</v>
      </c>
    </row>
    <row r="19" spans="1:18">
      <c r="A19" t="s">
        <v>549</v>
      </c>
      <c r="B19" t="s">
        <v>1929</v>
      </c>
      <c r="C19">
        <v>492</v>
      </c>
      <c r="D19" s="96">
        <v>0.46346004655</v>
      </c>
      <c r="E19" s="96">
        <v>0.37815126049999997</v>
      </c>
      <c r="F19">
        <v>135</v>
      </c>
      <c r="G19" s="8">
        <v>190.31884004507128</v>
      </c>
      <c r="H19" t="s">
        <v>1972</v>
      </c>
      <c r="I19" t="str">
        <f t="shared" si="0"/>
        <v>87_GG58</v>
      </c>
      <c r="J19" t="s">
        <v>2051</v>
      </c>
      <c r="L19" t="s">
        <v>2052</v>
      </c>
      <c r="M19">
        <f>SUMIF('1 - Trunkline boost'!$W$3:$W$262,L19,'1 - Trunkline boost'!$S$3:$S$262)</f>
        <v>317.19806674178551</v>
      </c>
    </row>
    <row r="20" spans="1:18">
      <c r="A20" t="s">
        <v>599</v>
      </c>
      <c r="B20" t="s">
        <v>1929</v>
      </c>
      <c r="C20">
        <v>690</v>
      </c>
      <c r="D20" s="96">
        <v>0.50549450548999997</v>
      </c>
      <c r="E20" s="96">
        <v>0.37450199203000001</v>
      </c>
      <c r="F20">
        <v>188</v>
      </c>
      <c r="G20" s="8">
        <v>126.87922669671418</v>
      </c>
      <c r="H20" t="s">
        <v>1973</v>
      </c>
      <c r="I20" t="str">
        <f t="shared" si="0"/>
        <v>87_GG4</v>
      </c>
      <c r="J20" t="s">
        <v>2050</v>
      </c>
      <c r="L20" t="s">
        <v>2053</v>
      </c>
      <c r="M20">
        <f>SUMIF('1 - Trunkline boost'!$W$3:$W$262,L20,'1 - Trunkline boost'!$S$3:$S$262)</f>
        <v>174.45893670798202</v>
      </c>
    </row>
    <row r="21" spans="1:18">
      <c r="A21" t="s">
        <v>419</v>
      </c>
      <c r="B21" t="s">
        <v>1939</v>
      </c>
      <c r="C21" s="88">
        <v>4054</v>
      </c>
      <c r="D21" s="96">
        <v>0.28328134747</v>
      </c>
      <c r="E21" s="96">
        <v>0.36406460295999998</v>
      </c>
      <c r="F21" s="88">
        <v>1082</v>
      </c>
      <c r="G21" s="8">
        <v>95.159420022535642</v>
      </c>
      <c r="H21" t="s">
        <v>1974</v>
      </c>
      <c r="I21" t="str">
        <f t="shared" si="0"/>
        <v>80_2</v>
      </c>
      <c r="J21" t="s">
        <v>2043</v>
      </c>
      <c r="L21" t="s">
        <v>2054</v>
      </c>
      <c r="M21">
        <f>SUMIF('1 - Trunkline boost'!$W$3:$W$262,L21,'1 - Trunkline boost'!$S$3:$S$262)</f>
        <v>79.299516685446378</v>
      </c>
    </row>
    <row r="22" spans="1:18">
      <c r="A22" t="s">
        <v>544</v>
      </c>
      <c r="B22" t="s">
        <v>1929</v>
      </c>
      <c r="C22">
        <v>817</v>
      </c>
      <c r="D22" s="96">
        <v>0.47334083240000002</v>
      </c>
      <c r="E22" s="96">
        <v>0.34375</v>
      </c>
      <c r="F22">
        <v>209</v>
      </c>
      <c r="G22" s="8">
        <v>317.19806674178551</v>
      </c>
      <c r="H22" t="s">
        <v>1975</v>
      </c>
      <c r="I22" t="str">
        <f t="shared" si="0"/>
        <v>87_GG76</v>
      </c>
      <c r="J22" t="s">
        <v>2052</v>
      </c>
      <c r="L22" t="s">
        <v>2055</v>
      </c>
      <c r="M22">
        <f>SUMIF('1 - Trunkline boost'!$W$3:$W$262,L22,'1 - Trunkline boost'!$S$3:$S$262)</f>
        <v>142.73913003380346</v>
      </c>
    </row>
    <row r="23" spans="1:18">
      <c r="A23" t="s">
        <v>639</v>
      </c>
      <c r="B23" t="s">
        <v>1953</v>
      </c>
      <c r="C23">
        <v>663</v>
      </c>
      <c r="D23" s="96">
        <v>0.44941634241</v>
      </c>
      <c r="E23" s="96">
        <v>0.33132530119999998</v>
      </c>
      <c r="F23">
        <v>165</v>
      </c>
      <c r="G23" s="8">
        <v>174.45893670798202</v>
      </c>
      <c r="H23" t="s">
        <v>1976</v>
      </c>
      <c r="I23" t="str">
        <f t="shared" si="0"/>
        <v>93_29</v>
      </c>
      <c r="J23" t="s">
        <v>2053</v>
      </c>
      <c r="L23" t="s">
        <v>2056</v>
      </c>
      <c r="M23">
        <f>SUMIF('1 - Trunkline boost'!$W$3:$W$262,L23,'1 - Trunkline boost'!$S$3:$S$262)</f>
        <v>475.79710011267821</v>
      </c>
    </row>
    <row r="24" spans="1:18">
      <c r="A24" t="s">
        <v>535</v>
      </c>
      <c r="B24" t="s">
        <v>1929</v>
      </c>
      <c r="C24">
        <v>797</v>
      </c>
      <c r="D24" s="96">
        <v>0.45640197568000002</v>
      </c>
      <c r="E24" s="96">
        <v>0.31518151815000001</v>
      </c>
      <c r="F24">
        <v>191</v>
      </c>
      <c r="G24" s="8">
        <v>79.299516685446378</v>
      </c>
      <c r="H24" t="s">
        <v>1979</v>
      </c>
      <c r="I24" t="str">
        <f t="shared" si="0"/>
        <v>87_GG18</v>
      </c>
      <c r="J24" t="s">
        <v>2054</v>
      </c>
      <c r="L24" t="s">
        <v>2057</v>
      </c>
      <c r="M24">
        <f>SUMIF('1 - Trunkline boost'!$W$3:$W$262,L24,'1 - Trunkline boost'!$S$3:$S$262)</f>
        <v>190.31884004507128</v>
      </c>
    </row>
    <row r="25" spans="1:18">
      <c r="A25" t="s">
        <v>533</v>
      </c>
      <c r="B25" t="s">
        <v>1929</v>
      </c>
      <c r="C25">
        <v>696</v>
      </c>
      <c r="D25" s="96">
        <v>0.45476146957000002</v>
      </c>
      <c r="E25" s="96">
        <v>0.31073446327999998</v>
      </c>
      <c r="F25">
        <v>165</v>
      </c>
      <c r="G25" s="8">
        <v>142.73913003380346</v>
      </c>
      <c r="H25" t="s">
        <v>1980</v>
      </c>
      <c r="I25" t="str">
        <f t="shared" si="0"/>
        <v>87_GG8</v>
      </c>
      <c r="J25" t="s">
        <v>2055</v>
      </c>
      <c r="L25" t="s">
        <v>2058</v>
      </c>
      <c r="M25">
        <f>SUMIF('1 - Trunkline boost'!$W$3:$W$262,L25,'1 - Trunkline boost'!$S$3:$S$262)</f>
        <v>111.01932335962492</v>
      </c>
    </row>
    <row r="26" spans="1:18">
      <c r="A26" t="s">
        <v>558</v>
      </c>
      <c r="B26" t="s">
        <v>1929</v>
      </c>
      <c r="C26" s="88">
        <v>1975</v>
      </c>
      <c r="D26" s="96">
        <v>0.45146917147999999</v>
      </c>
      <c r="E26" s="96">
        <v>0.24684343434</v>
      </c>
      <c r="F26">
        <v>391</v>
      </c>
      <c r="G26" s="8">
        <v>0</v>
      </c>
      <c r="H26" t="s">
        <v>1981</v>
      </c>
      <c r="I26" t="str">
        <f t="shared" si="0"/>
        <v>87_GG101</v>
      </c>
      <c r="J26" t="s">
        <v>2056</v>
      </c>
      <c r="L26" t="s">
        <v>2059</v>
      </c>
      <c r="M26">
        <f>SUMIF('1 - Trunkline boost'!$W$3:$W$262,L26,'1 - Trunkline boost'!$S$3:$S$262)</f>
        <v>158.59903337089276</v>
      </c>
    </row>
    <row r="27" spans="1:18">
      <c r="A27" t="s">
        <v>541</v>
      </c>
      <c r="B27" t="s">
        <v>1929</v>
      </c>
      <c r="C27">
        <v>614</v>
      </c>
      <c r="D27" s="96">
        <v>0.46853289742999998</v>
      </c>
      <c r="E27" s="96">
        <v>0.24543610548</v>
      </c>
      <c r="F27">
        <v>121</v>
      </c>
      <c r="G27" s="8">
        <v>190.31884004507128</v>
      </c>
      <c r="H27" t="s">
        <v>1982</v>
      </c>
      <c r="I27" t="str">
        <f t="shared" si="0"/>
        <v>87_GG56</v>
      </c>
      <c r="J27" t="s">
        <v>2057</v>
      </c>
      <c r="N27" s="2" t="s">
        <v>26</v>
      </c>
      <c r="O27">
        <f>SUM(M2:M26)</f>
        <v>5027.5893578572986</v>
      </c>
    </row>
    <row r="28" spans="1:18">
      <c r="A28" t="s">
        <v>622</v>
      </c>
      <c r="B28" t="s">
        <v>1950</v>
      </c>
      <c r="C28">
        <v>786</v>
      </c>
      <c r="D28" s="96">
        <v>0.49441802769999998</v>
      </c>
      <c r="E28" s="96">
        <v>0.23779527558999999</v>
      </c>
      <c r="F28">
        <v>151</v>
      </c>
      <c r="G28" s="8">
        <v>0</v>
      </c>
      <c r="H28" t="s">
        <v>1984</v>
      </c>
      <c r="I28" t="str">
        <f t="shared" si="0"/>
        <v>91_Y</v>
      </c>
      <c r="J28" t="s">
        <v>2058</v>
      </c>
      <c r="N28" s="2" t="s">
        <v>716</v>
      </c>
      <c r="O28">
        <f>O27/1000</f>
        <v>5.0275893578572983</v>
      </c>
    </row>
    <row r="29" spans="1:18">
      <c r="A29" t="s">
        <v>571</v>
      </c>
      <c r="B29" t="s">
        <v>1929</v>
      </c>
      <c r="C29">
        <v>599</v>
      </c>
      <c r="D29" s="96">
        <v>0.45711082041000001</v>
      </c>
      <c r="E29" s="96">
        <v>0.22494887525999999</v>
      </c>
      <c r="F29">
        <v>110</v>
      </c>
      <c r="G29" s="8">
        <v>126.87922669671418</v>
      </c>
      <c r="H29" t="s">
        <v>1985</v>
      </c>
      <c r="I29" t="str">
        <f t="shared" si="0"/>
        <v>87_GG4</v>
      </c>
      <c r="J29" t="s">
        <v>2050</v>
      </c>
    </row>
    <row r="30" spans="1:18">
      <c r="A30" t="s">
        <v>621</v>
      </c>
      <c r="B30" t="s">
        <v>1950</v>
      </c>
      <c r="C30">
        <v>650</v>
      </c>
      <c r="D30" s="96">
        <v>0.51860166774000005</v>
      </c>
      <c r="E30" s="96">
        <v>0.19047619048</v>
      </c>
      <c r="F30">
        <v>104</v>
      </c>
      <c r="G30" s="8">
        <v>111.01932335962492</v>
      </c>
      <c r="H30" t="s">
        <v>1984</v>
      </c>
      <c r="I30" t="str">
        <f t="shared" si="0"/>
        <v>91_Y</v>
      </c>
      <c r="J30" t="s">
        <v>2058</v>
      </c>
    </row>
    <row r="31" spans="1:18">
      <c r="A31" t="s">
        <v>423</v>
      </c>
      <c r="B31" t="s">
        <v>1939</v>
      </c>
      <c r="C31" s="88">
        <v>3838</v>
      </c>
      <c r="D31" s="96">
        <v>0.47086380255999999</v>
      </c>
      <c r="E31" s="96">
        <v>0.11634671320999999</v>
      </c>
      <c r="F31">
        <v>400</v>
      </c>
      <c r="G31" s="8">
        <v>158.59903337089276</v>
      </c>
      <c r="H31" t="s">
        <v>1996</v>
      </c>
      <c r="I31" t="str">
        <f t="shared" si="0"/>
        <v>80_6</v>
      </c>
      <c r="J31" t="s">
        <v>2059</v>
      </c>
    </row>
    <row r="32" spans="1:18">
      <c r="D32" s="96"/>
      <c r="E32" s="96"/>
      <c r="G32" s="8"/>
    </row>
    <row r="33" spans="3:7">
      <c r="D33" s="96"/>
      <c r="E33" s="96"/>
      <c r="G33" s="8"/>
    </row>
    <row r="34" spans="3:7">
      <c r="D34" s="96"/>
      <c r="E34" s="96"/>
      <c r="G34" s="8"/>
    </row>
    <row r="35" spans="3:7">
      <c r="C35" s="88"/>
      <c r="D35" s="96"/>
      <c r="E35" s="96"/>
      <c r="G35" s="8"/>
    </row>
    <row r="36" spans="3:7">
      <c r="D36" s="96"/>
      <c r="E36" s="96"/>
      <c r="G36" s="8"/>
    </row>
    <row r="37" spans="3:7">
      <c r="D37" s="96"/>
      <c r="E37" s="96"/>
      <c r="G37" s="8"/>
    </row>
    <row r="38" spans="3:7">
      <c r="D38" s="96"/>
      <c r="E38" s="96"/>
      <c r="G38" s="8"/>
    </row>
    <row r="39" spans="3:7">
      <c r="D39" s="96"/>
      <c r="E39" s="96"/>
      <c r="G39" s="8"/>
    </row>
    <row r="40" spans="3:7">
      <c r="D40" s="96"/>
      <c r="E40" s="96"/>
      <c r="G40" s="8"/>
    </row>
    <row r="41" spans="3:7">
      <c r="D41" s="96"/>
      <c r="E41" s="96"/>
      <c r="G41" s="8"/>
    </row>
    <row r="42" spans="3:7">
      <c r="D42" s="96"/>
      <c r="E42" s="96"/>
      <c r="G42" s="8"/>
    </row>
    <row r="43" spans="3:7">
      <c r="D43" s="96"/>
      <c r="E43" s="96"/>
      <c r="G43" s="8"/>
    </row>
    <row r="44" spans="3:7">
      <c r="D44" s="96"/>
      <c r="E44" s="96"/>
      <c r="G44" s="8"/>
    </row>
    <row r="45" spans="3:7">
      <c r="D45" s="96"/>
      <c r="E45" s="96"/>
      <c r="G45" s="8"/>
    </row>
    <row r="46" spans="3:7">
      <c r="D46" s="96"/>
      <c r="E46" s="96"/>
      <c r="G46" s="8"/>
    </row>
    <row r="47" spans="3:7">
      <c r="D47" s="96"/>
      <c r="E47" s="96"/>
      <c r="G47" s="8"/>
    </row>
    <row r="48" spans="3:7">
      <c r="D48" s="96"/>
      <c r="E48" s="96"/>
      <c r="G48" s="8"/>
    </row>
    <row r="49" spans="3:7">
      <c r="C49" s="88"/>
      <c r="D49" s="96"/>
      <c r="E49" s="96"/>
      <c r="G49" s="8"/>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8DB5-E4F4-4261-90E9-494F8B4618F8}">
  <dimension ref="A1:BN249"/>
  <sheetViews>
    <sheetView workbookViewId="0">
      <selection activeCell="O13" sqref="O13"/>
    </sheetView>
  </sheetViews>
  <sheetFormatPr defaultRowHeight="14.5"/>
  <cols>
    <col min="1" max="1" width="13.1796875" bestFit="1" customWidth="1"/>
    <col min="2" max="2" width="10.26953125" bestFit="1" customWidth="1"/>
  </cols>
  <sheetData>
    <row r="1" spans="1:19">
      <c r="A1" s="71" t="s">
        <v>1719</v>
      </c>
      <c r="B1" t="s">
        <v>1721</v>
      </c>
    </row>
    <row r="2" spans="1:19">
      <c r="A2" s="72">
        <v>1</v>
      </c>
      <c r="B2">
        <v>4</v>
      </c>
      <c r="C2" t="s">
        <v>1723</v>
      </c>
      <c r="G2" t="s">
        <v>1641</v>
      </c>
      <c r="H2" t="s">
        <v>1722</v>
      </c>
    </row>
    <row r="3" spans="1:19">
      <c r="A3" s="72">
        <v>2</v>
      </c>
      <c r="B3">
        <v>106</v>
      </c>
      <c r="C3" t="s">
        <v>1724</v>
      </c>
      <c r="G3">
        <v>1</v>
      </c>
      <c r="H3" t="s">
        <v>1723</v>
      </c>
      <c r="M3" s="2"/>
    </row>
    <row r="4" spans="1:19">
      <c r="A4" s="72">
        <v>5</v>
      </c>
      <c r="B4">
        <v>21</v>
      </c>
      <c r="C4" t="s">
        <v>1727</v>
      </c>
      <c r="G4">
        <v>2</v>
      </c>
      <c r="H4" t="s">
        <v>1724</v>
      </c>
    </row>
    <row r="5" spans="1:19">
      <c r="A5" s="72">
        <v>6</v>
      </c>
      <c r="B5">
        <v>92</v>
      </c>
      <c r="C5" t="s">
        <v>1728</v>
      </c>
      <c r="G5">
        <v>3</v>
      </c>
      <c r="H5" t="s">
        <v>1725</v>
      </c>
    </row>
    <row r="6" spans="1:19">
      <c r="A6" s="72" t="s">
        <v>1720</v>
      </c>
      <c r="B6">
        <v>223</v>
      </c>
      <c r="G6">
        <v>4</v>
      </c>
      <c r="H6" t="s">
        <v>1726</v>
      </c>
    </row>
    <row r="7" spans="1:19">
      <c r="G7">
        <v>5</v>
      </c>
      <c r="H7" t="s">
        <v>1727</v>
      </c>
    </row>
    <row r="8" spans="1:19">
      <c r="G8">
        <v>6</v>
      </c>
      <c r="H8" t="s">
        <v>1728</v>
      </c>
    </row>
    <row r="9" spans="1:19">
      <c r="G9">
        <v>7</v>
      </c>
      <c r="H9" t="s">
        <v>1729</v>
      </c>
      <c r="M9" s="2" t="s">
        <v>1733</v>
      </c>
    </row>
    <row r="10" spans="1:19">
      <c r="G10">
        <v>8</v>
      </c>
      <c r="H10" t="s">
        <v>1730</v>
      </c>
      <c r="O10" t="s">
        <v>1817</v>
      </c>
      <c r="P10" t="s">
        <v>1816</v>
      </c>
      <c r="Q10" t="s">
        <v>26</v>
      </c>
    </row>
    <row r="11" spans="1:19">
      <c r="G11">
        <v>9</v>
      </c>
      <c r="H11" t="s">
        <v>1731</v>
      </c>
      <c r="M11" s="2" t="s">
        <v>1818</v>
      </c>
      <c r="O11" s="16">
        <v>1</v>
      </c>
      <c r="P11" s="5">
        <f>SUM(E27:E249)</f>
        <v>70.339230000000398</v>
      </c>
      <c r="Q11" s="16">
        <f>O11*P11</f>
        <v>70.339230000000398</v>
      </c>
      <c r="S11" t="s">
        <v>67</v>
      </c>
    </row>
    <row r="12" spans="1:19">
      <c r="G12">
        <v>10</v>
      </c>
      <c r="H12" t="s">
        <v>1732</v>
      </c>
      <c r="M12" s="2" t="s">
        <v>1734</v>
      </c>
      <c r="O12" s="16">
        <v>400</v>
      </c>
      <c r="P12">
        <v>10</v>
      </c>
      <c r="Q12" s="16">
        <f>O12*P12</f>
        <v>4000</v>
      </c>
      <c r="S12" t="s">
        <v>1820</v>
      </c>
    </row>
    <row r="13" spans="1:19">
      <c r="P13" s="2" t="s">
        <v>46</v>
      </c>
      <c r="Q13" s="90">
        <f>SUM(Q11:Q12)</f>
        <v>4070.3392300000005</v>
      </c>
    </row>
    <row r="14" spans="1:19">
      <c r="P14" s="2" t="s">
        <v>1819</v>
      </c>
      <c r="Q14" s="93">
        <f>Q13/1000</f>
        <v>4.0703392300000001</v>
      </c>
    </row>
    <row r="24" spans="1:66">
      <c r="A24" t="s">
        <v>1718</v>
      </c>
    </row>
    <row r="26" spans="1:66">
      <c r="A26" t="s">
        <v>1627</v>
      </c>
      <c r="B26" t="s">
        <v>1628</v>
      </c>
      <c r="C26" t="s">
        <v>1629</v>
      </c>
      <c r="D26" t="s">
        <v>1630</v>
      </c>
      <c r="E26" t="s">
        <v>1631</v>
      </c>
      <c r="F26" t="s">
        <v>1632</v>
      </c>
      <c r="G26" t="s">
        <v>1633</v>
      </c>
      <c r="H26" t="s">
        <v>1634</v>
      </c>
      <c r="I26" t="s">
        <v>1635</v>
      </c>
      <c r="J26" t="s">
        <v>1636</v>
      </c>
      <c r="K26" t="s">
        <v>1637</v>
      </c>
      <c r="L26" t="s">
        <v>1638</v>
      </c>
      <c r="M26" t="s">
        <v>1639</v>
      </c>
      <c r="N26" t="s">
        <v>1640</v>
      </c>
      <c r="O26" t="s">
        <v>1641</v>
      </c>
      <c r="P26" t="s">
        <v>1642</v>
      </c>
      <c r="Q26" t="s">
        <v>1643</v>
      </c>
      <c r="R26" t="s">
        <v>1644</v>
      </c>
      <c r="S26" t="s">
        <v>1645</v>
      </c>
      <c r="T26" t="s">
        <v>1646</v>
      </c>
      <c r="U26" t="s">
        <v>1647</v>
      </c>
      <c r="V26" t="s">
        <v>1648</v>
      </c>
      <c r="W26" t="s">
        <v>1649</v>
      </c>
      <c r="X26" t="s">
        <v>1650</v>
      </c>
      <c r="Y26" t="s">
        <v>1651</v>
      </c>
      <c r="Z26" t="s">
        <v>1652</v>
      </c>
      <c r="AA26" t="s">
        <v>1653</v>
      </c>
      <c r="AB26" t="s">
        <v>1654</v>
      </c>
      <c r="AC26" t="s">
        <v>1655</v>
      </c>
      <c r="AD26" t="s">
        <v>1656</v>
      </c>
      <c r="AE26" t="s">
        <v>1657</v>
      </c>
      <c r="AF26" t="s">
        <v>1658</v>
      </c>
      <c r="AG26" t="s">
        <v>1659</v>
      </c>
      <c r="AH26" t="s">
        <v>1660</v>
      </c>
      <c r="AI26" t="s">
        <v>1661</v>
      </c>
      <c r="AJ26" t="s">
        <v>1662</v>
      </c>
      <c r="AK26" t="s">
        <v>1663</v>
      </c>
      <c r="AL26" t="s">
        <v>1664</v>
      </c>
      <c r="AM26" t="s">
        <v>1665</v>
      </c>
      <c r="AN26" t="s">
        <v>1666</v>
      </c>
      <c r="AO26" t="s">
        <v>1667</v>
      </c>
      <c r="AP26" t="s">
        <v>1668</v>
      </c>
      <c r="AQ26" t="s">
        <v>1669</v>
      </c>
      <c r="AR26" t="s">
        <v>1670</v>
      </c>
      <c r="AS26" t="s">
        <v>1671</v>
      </c>
      <c r="AT26" t="s">
        <v>1672</v>
      </c>
      <c r="AU26" t="s">
        <v>1673</v>
      </c>
      <c r="AV26" t="s">
        <v>1674</v>
      </c>
      <c r="AW26" t="s">
        <v>1675</v>
      </c>
      <c r="AX26" t="s">
        <v>1676</v>
      </c>
      <c r="AY26" t="s">
        <v>1677</v>
      </c>
      <c r="AZ26" t="s">
        <v>1678</v>
      </c>
      <c r="BA26" t="s">
        <v>1679</v>
      </c>
      <c r="BB26" t="s">
        <v>1680</v>
      </c>
      <c r="BC26" t="s">
        <v>1681</v>
      </c>
      <c r="BD26" t="s">
        <v>1682</v>
      </c>
      <c r="BE26" t="s">
        <v>1683</v>
      </c>
      <c r="BF26" t="s">
        <v>1684</v>
      </c>
      <c r="BG26" t="s">
        <v>1685</v>
      </c>
      <c r="BH26" t="s">
        <v>1686</v>
      </c>
      <c r="BI26" t="s">
        <v>1687</v>
      </c>
      <c r="BJ26" t="s">
        <v>1688</v>
      </c>
      <c r="BK26" t="s">
        <v>1689</v>
      </c>
      <c r="BL26" t="s">
        <v>1690</v>
      </c>
      <c r="BM26" t="s">
        <v>1691</v>
      </c>
      <c r="BN26" t="s">
        <v>1692</v>
      </c>
    </row>
    <row r="27" spans="1:66">
      <c r="A27" t="s">
        <v>1693</v>
      </c>
      <c r="B27">
        <v>9272</v>
      </c>
      <c r="C27">
        <v>10637</v>
      </c>
      <c r="D27" t="s">
        <v>1694</v>
      </c>
      <c r="E27">
        <v>0.76</v>
      </c>
      <c r="F27">
        <v>42</v>
      </c>
      <c r="G27">
        <v>42</v>
      </c>
      <c r="H27">
        <v>1</v>
      </c>
      <c r="I27">
        <v>0</v>
      </c>
      <c r="J27">
        <v>5</v>
      </c>
      <c r="K27">
        <v>3</v>
      </c>
      <c r="L27">
        <v>0</v>
      </c>
      <c r="M27">
        <v>2150</v>
      </c>
      <c r="N27">
        <v>4</v>
      </c>
      <c r="O27">
        <v>2</v>
      </c>
      <c r="P27">
        <v>0</v>
      </c>
      <c r="Q27">
        <v>0</v>
      </c>
      <c r="R27">
        <v>0</v>
      </c>
      <c r="S27">
        <v>0</v>
      </c>
      <c r="T27">
        <v>65</v>
      </c>
      <c r="U27">
        <v>0.51076999999999995</v>
      </c>
      <c r="V27">
        <v>2</v>
      </c>
      <c r="W27">
        <v>680</v>
      </c>
      <c r="X27">
        <v>0</v>
      </c>
      <c r="Y27">
        <v>0</v>
      </c>
      <c r="Z27">
        <v>1</v>
      </c>
      <c r="AA27">
        <v>138</v>
      </c>
      <c r="AB27" t="s">
        <v>1695</v>
      </c>
      <c r="AC27">
        <v>1</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t="s">
        <v>1696</v>
      </c>
    </row>
    <row r="28" spans="1:66">
      <c r="A28" t="s">
        <v>1693</v>
      </c>
      <c r="B28">
        <v>9274</v>
      </c>
      <c r="C28">
        <v>10635</v>
      </c>
      <c r="D28" t="s">
        <v>1694</v>
      </c>
      <c r="E28">
        <v>0.40737000000000001</v>
      </c>
      <c r="F28">
        <v>42</v>
      </c>
      <c r="G28">
        <v>42</v>
      </c>
      <c r="H28">
        <v>1</v>
      </c>
      <c r="I28">
        <v>0</v>
      </c>
      <c r="J28">
        <v>5</v>
      </c>
      <c r="K28">
        <v>3</v>
      </c>
      <c r="L28">
        <v>0</v>
      </c>
      <c r="M28">
        <v>2150</v>
      </c>
      <c r="N28">
        <v>4</v>
      </c>
      <c r="O28">
        <v>2</v>
      </c>
      <c r="P28">
        <v>0</v>
      </c>
      <c r="Q28">
        <v>0</v>
      </c>
      <c r="R28">
        <v>0</v>
      </c>
      <c r="S28">
        <v>0</v>
      </c>
      <c r="T28">
        <v>65</v>
      </c>
      <c r="U28">
        <v>0.37602999999999998</v>
      </c>
      <c r="V28">
        <v>2</v>
      </c>
      <c r="W28">
        <v>680</v>
      </c>
      <c r="X28">
        <v>0</v>
      </c>
      <c r="Y28">
        <v>0</v>
      </c>
      <c r="Z28">
        <v>1</v>
      </c>
      <c r="AA28">
        <v>138</v>
      </c>
      <c r="AB28" t="s">
        <v>1697</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t="s">
        <v>1696</v>
      </c>
    </row>
    <row r="29" spans="1:66">
      <c r="A29" t="s">
        <v>1693</v>
      </c>
      <c r="B29">
        <v>9345</v>
      </c>
      <c r="C29">
        <v>9482</v>
      </c>
      <c r="D29" t="s">
        <v>1694</v>
      </c>
      <c r="E29">
        <v>0.47</v>
      </c>
      <c r="F29">
        <v>48</v>
      </c>
      <c r="G29">
        <v>48</v>
      </c>
      <c r="H29">
        <v>1</v>
      </c>
      <c r="I29">
        <v>0</v>
      </c>
      <c r="J29">
        <v>5</v>
      </c>
      <c r="K29">
        <v>3</v>
      </c>
      <c r="L29">
        <v>0</v>
      </c>
      <c r="M29">
        <v>2250</v>
      </c>
      <c r="N29">
        <v>4</v>
      </c>
      <c r="O29">
        <v>2</v>
      </c>
      <c r="P29">
        <v>0</v>
      </c>
      <c r="Q29">
        <v>0</v>
      </c>
      <c r="R29">
        <v>0</v>
      </c>
      <c r="S29">
        <v>0</v>
      </c>
      <c r="T29">
        <v>65</v>
      </c>
      <c r="U29">
        <v>0.38768999999999998</v>
      </c>
      <c r="V29">
        <v>2</v>
      </c>
      <c r="W29">
        <v>80</v>
      </c>
      <c r="X29">
        <v>0</v>
      </c>
      <c r="Y29">
        <v>0</v>
      </c>
      <c r="Z29">
        <v>1</v>
      </c>
      <c r="AA29">
        <v>38</v>
      </c>
      <c r="AB29" t="s">
        <v>1698</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t="s">
        <v>1699</v>
      </c>
    </row>
    <row r="30" spans="1:66">
      <c r="A30" t="s">
        <v>1693</v>
      </c>
      <c r="B30">
        <v>9482</v>
      </c>
      <c r="C30">
        <v>9483</v>
      </c>
      <c r="D30" t="s">
        <v>1694</v>
      </c>
      <c r="E30">
        <v>0.37780999999999998</v>
      </c>
      <c r="F30">
        <v>48</v>
      </c>
      <c r="G30">
        <v>48</v>
      </c>
      <c r="H30">
        <v>1</v>
      </c>
      <c r="I30">
        <v>0</v>
      </c>
      <c r="J30">
        <v>5</v>
      </c>
      <c r="K30">
        <v>3</v>
      </c>
      <c r="L30">
        <v>0</v>
      </c>
      <c r="M30">
        <v>2250</v>
      </c>
      <c r="N30">
        <v>4</v>
      </c>
      <c r="O30">
        <v>2</v>
      </c>
      <c r="P30">
        <v>0</v>
      </c>
      <c r="Q30">
        <v>0</v>
      </c>
      <c r="R30">
        <v>0</v>
      </c>
      <c r="S30">
        <v>0</v>
      </c>
      <c r="T30">
        <v>65</v>
      </c>
      <c r="U30">
        <v>0.38768999999999998</v>
      </c>
      <c r="V30">
        <v>2</v>
      </c>
      <c r="W30">
        <v>80</v>
      </c>
      <c r="X30">
        <v>0</v>
      </c>
      <c r="Y30">
        <v>0</v>
      </c>
      <c r="Z30">
        <v>1</v>
      </c>
      <c r="AA30">
        <v>38</v>
      </c>
      <c r="AB30" t="s">
        <v>1698</v>
      </c>
      <c r="AC30">
        <v>1</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t="s">
        <v>1699</v>
      </c>
    </row>
    <row r="31" spans="1:66">
      <c r="A31" t="s">
        <v>1693</v>
      </c>
      <c r="B31">
        <v>9483</v>
      </c>
      <c r="C31">
        <v>9484</v>
      </c>
      <c r="D31" t="s">
        <v>1694</v>
      </c>
      <c r="E31">
        <v>0.71403000000000005</v>
      </c>
      <c r="F31">
        <v>48</v>
      </c>
      <c r="G31">
        <v>48</v>
      </c>
      <c r="H31">
        <v>1</v>
      </c>
      <c r="I31">
        <v>0</v>
      </c>
      <c r="J31">
        <v>5</v>
      </c>
      <c r="K31">
        <v>3</v>
      </c>
      <c r="L31">
        <v>0</v>
      </c>
      <c r="M31">
        <v>2250</v>
      </c>
      <c r="N31">
        <v>4</v>
      </c>
      <c r="O31">
        <v>2</v>
      </c>
      <c r="P31">
        <v>0</v>
      </c>
      <c r="Q31">
        <v>0</v>
      </c>
      <c r="R31">
        <v>0</v>
      </c>
      <c r="S31">
        <v>0</v>
      </c>
      <c r="T31">
        <v>65</v>
      </c>
      <c r="U31">
        <v>0.38768999999999998</v>
      </c>
      <c r="V31">
        <v>2</v>
      </c>
      <c r="W31">
        <v>80</v>
      </c>
      <c r="X31">
        <v>0</v>
      </c>
      <c r="Y31">
        <v>0</v>
      </c>
      <c r="Z31">
        <v>1</v>
      </c>
      <c r="AA31">
        <v>38</v>
      </c>
      <c r="AB31" t="s">
        <v>1698</v>
      </c>
      <c r="AC31">
        <v>1</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t="s">
        <v>1699</v>
      </c>
    </row>
    <row r="32" spans="1:66">
      <c r="A32" t="s">
        <v>1693</v>
      </c>
      <c r="B32">
        <v>9484</v>
      </c>
      <c r="C32">
        <v>9485</v>
      </c>
      <c r="D32" t="s">
        <v>1694</v>
      </c>
      <c r="E32">
        <v>0.05</v>
      </c>
      <c r="F32">
        <v>48</v>
      </c>
      <c r="G32">
        <v>48</v>
      </c>
      <c r="H32">
        <v>1</v>
      </c>
      <c r="I32">
        <v>0</v>
      </c>
      <c r="J32">
        <v>5</v>
      </c>
      <c r="K32">
        <v>3</v>
      </c>
      <c r="L32">
        <v>0</v>
      </c>
      <c r="M32">
        <v>2250</v>
      </c>
      <c r="N32">
        <v>4</v>
      </c>
      <c r="O32">
        <v>2</v>
      </c>
      <c r="P32">
        <v>0</v>
      </c>
      <c r="Q32">
        <v>0</v>
      </c>
      <c r="R32">
        <v>0</v>
      </c>
      <c r="S32">
        <v>0</v>
      </c>
      <c r="T32">
        <v>65</v>
      </c>
      <c r="U32">
        <v>0.38768999999999998</v>
      </c>
      <c r="V32">
        <v>2</v>
      </c>
      <c r="W32">
        <v>80</v>
      </c>
      <c r="X32">
        <v>0</v>
      </c>
      <c r="Y32">
        <v>0</v>
      </c>
      <c r="Z32">
        <v>1</v>
      </c>
      <c r="AA32">
        <v>38</v>
      </c>
      <c r="AB32" t="s">
        <v>1698</v>
      </c>
      <c r="AC32">
        <v>1</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t="s">
        <v>1699</v>
      </c>
    </row>
    <row r="33" spans="1:66">
      <c r="A33" t="s">
        <v>1693</v>
      </c>
      <c r="B33">
        <v>9485</v>
      </c>
      <c r="C33">
        <v>9486</v>
      </c>
      <c r="D33" t="s">
        <v>1694</v>
      </c>
      <c r="E33">
        <v>0.27</v>
      </c>
      <c r="F33">
        <v>48</v>
      </c>
      <c r="G33">
        <v>48</v>
      </c>
      <c r="H33">
        <v>1</v>
      </c>
      <c r="I33">
        <v>0</v>
      </c>
      <c r="J33">
        <v>5</v>
      </c>
      <c r="K33">
        <v>3</v>
      </c>
      <c r="L33">
        <v>0</v>
      </c>
      <c r="M33">
        <v>2250</v>
      </c>
      <c r="N33">
        <v>4</v>
      </c>
      <c r="O33">
        <v>2</v>
      </c>
      <c r="P33">
        <v>0</v>
      </c>
      <c r="Q33">
        <v>0</v>
      </c>
      <c r="R33">
        <v>0</v>
      </c>
      <c r="S33">
        <v>0</v>
      </c>
      <c r="T33">
        <v>65</v>
      </c>
      <c r="U33">
        <v>0.38768999999999998</v>
      </c>
      <c r="V33">
        <v>2</v>
      </c>
      <c r="W33">
        <v>80</v>
      </c>
      <c r="X33">
        <v>0</v>
      </c>
      <c r="Y33">
        <v>0</v>
      </c>
      <c r="Z33">
        <v>1</v>
      </c>
      <c r="AA33">
        <v>38</v>
      </c>
      <c r="AB33" t="s">
        <v>1698</v>
      </c>
      <c r="AC33">
        <v>1</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t="s">
        <v>1699</v>
      </c>
    </row>
    <row r="34" spans="1:66">
      <c r="A34" t="s">
        <v>1693</v>
      </c>
      <c r="B34">
        <v>9486</v>
      </c>
      <c r="C34">
        <v>9487</v>
      </c>
      <c r="D34" t="s">
        <v>1694</v>
      </c>
      <c r="E34">
        <v>0.51536999999999999</v>
      </c>
      <c r="F34">
        <v>48</v>
      </c>
      <c r="G34">
        <v>48</v>
      </c>
      <c r="H34">
        <v>1</v>
      </c>
      <c r="I34">
        <v>0</v>
      </c>
      <c r="J34">
        <v>5</v>
      </c>
      <c r="K34">
        <v>3</v>
      </c>
      <c r="L34">
        <v>0</v>
      </c>
      <c r="M34">
        <v>2250</v>
      </c>
      <c r="N34">
        <v>4</v>
      </c>
      <c r="O34">
        <v>2</v>
      </c>
      <c r="P34">
        <v>0</v>
      </c>
      <c r="Q34">
        <v>0</v>
      </c>
      <c r="R34">
        <v>0</v>
      </c>
      <c r="S34">
        <v>0</v>
      </c>
      <c r="T34">
        <v>65</v>
      </c>
      <c r="U34">
        <v>0.38768999999999998</v>
      </c>
      <c r="V34">
        <v>2</v>
      </c>
      <c r="W34">
        <v>80</v>
      </c>
      <c r="X34">
        <v>0</v>
      </c>
      <c r="Y34">
        <v>0</v>
      </c>
      <c r="Z34">
        <v>1</v>
      </c>
      <c r="AA34">
        <v>38</v>
      </c>
      <c r="AB34" t="s">
        <v>1698</v>
      </c>
      <c r="AC34">
        <v>1</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t="s">
        <v>1699</v>
      </c>
    </row>
    <row r="35" spans="1:66">
      <c r="A35" t="s">
        <v>1693</v>
      </c>
      <c r="B35">
        <v>9487</v>
      </c>
      <c r="C35">
        <v>9488</v>
      </c>
      <c r="D35" t="s">
        <v>1694</v>
      </c>
      <c r="E35">
        <v>0.25724999999999998</v>
      </c>
      <c r="F35">
        <v>48</v>
      </c>
      <c r="G35">
        <v>48</v>
      </c>
      <c r="H35">
        <v>1</v>
      </c>
      <c r="I35">
        <v>0</v>
      </c>
      <c r="J35">
        <v>5</v>
      </c>
      <c r="K35">
        <v>3</v>
      </c>
      <c r="L35">
        <v>0</v>
      </c>
      <c r="M35">
        <v>2250</v>
      </c>
      <c r="N35">
        <v>4</v>
      </c>
      <c r="O35">
        <v>2</v>
      </c>
      <c r="P35">
        <v>0</v>
      </c>
      <c r="Q35">
        <v>0</v>
      </c>
      <c r="R35">
        <v>0</v>
      </c>
      <c r="S35">
        <v>0</v>
      </c>
      <c r="T35">
        <v>65</v>
      </c>
      <c r="U35">
        <v>0.38768999999999998</v>
      </c>
      <c r="V35">
        <v>2</v>
      </c>
      <c r="W35">
        <v>80</v>
      </c>
      <c r="X35">
        <v>0</v>
      </c>
      <c r="Y35">
        <v>0</v>
      </c>
      <c r="Z35">
        <v>1</v>
      </c>
      <c r="AA35">
        <v>38</v>
      </c>
      <c r="AB35" t="s">
        <v>1698</v>
      </c>
      <c r="AC35">
        <v>1</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t="s">
        <v>1699</v>
      </c>
    </row>
    <row r="36" spans="1:66">
      <c r="A36" t="s">
        <v>1693</v>
      </c>
      <c r="B36">
        <v>9488</v>
      </c>
      <c r="C36">
        <v>9489</v>
      </c>
      <c r="D36" t="s">
        <v>1694</v>
      </c>
      <c r="E36">
        <v>0.24765000000000001</v>
      </c>
      <c r="F36">
        <v>48</v>
      </c>
      <c r="G36">
        <v>48</v>
      </c>
      <c r="H36">
        <v>1</v>
      </c>
      <c r="I36">
        <v>0</v>
      </c>
      <c r="J36">
        <v>5</v>
      </c>
      <c r="K36">
        <v>3</v>
      </c>
      <c r="L36">
        <v>0</v>
      </c>
      <c r="M36">
        <v>2250</v>
      </c>
      <c r="N36">
        <v>4</v>
      </c>
      <c r="O36">
        <v>2</v>
      </c>
      <c r="P36">
        <v>0</v>
      </c>
      <c r="Q36">
        <v>0</v>
      </c>
      <c r="R36">
        <v>0</v>
      </c>
      <c r="S36">
        <v>0</v>
      </c>
      <c r="T36">
        <v>65</v>
      </c>
      <c r="U36">
        <v>0.38768999999999998</v>
      </c>
      <c r="V36">
        <v>2</v>
      </c>
      <c r="W36">
        <v>80</v>
      </c>
      <c r="X36">
        <v>0</v>
      </c>
      <c r="Y36">
        <v>0</v>
      </c>
      <c r="Z36">
        <v>1</v>
      </c>
      <c r="AA36">
        <v>38</v>
      </c>
      <c r="AB36" t="s">
        <v>1698</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t="s">
        <v>1699</v>
      </c>
    </row>
    <row r="37" spans="1:66">
      <c r="A37" t="s">
        <v>1693</v>
      </c>
      <c r="B37">
        <v>9489</v>
      </c>
      <c r="C37">
        <v>9490</v>
      </c>
      <c r="D37" t="s">
        <v>1694</v>
      </c>
      <c r="E37">
        <v>0.28410999999999997</v>
      </c>
      <c r="F37">
        <v>48</v>
      </c>
      <c r="G37">
        <v>48</v>
      </c>
      <c r="H37">
        <v>1</v>
      </c>
      <c r="I37">
        <v>0</v>
      </c>
      <c r="J37">
        <v>5</v>
      </c>
      <c r="K37">
        <v>3</v>
      </c>
      <c r="L37">
        <v>0</v>
      </c>
      <c r="M37">
        <v>2250</v>
      </c>
      <c r="N37">
        <v>4</v>
      </c>
      <c r="O37">
        <v>2</v>
      </c>
      <c r="P37">
        <v>0</v>
      </c>
      <c r="Q37">
        <v>0</v>
      </c>
      <c r="R37">
        <v>0</v>
      </c>
      <c r="S37">
        <v>0</v>
      </c>
      <c r="T37">
        <v>65</v>
      </c>
      <c r="U37">
        <v>0.38768999999999998</v>
      </c>
      <c r="V37">
        <v>2</v>
      </c>
      <c r="W37">
        <v>80</v>
      </c>
      <c r="X37">
        <v>0</v>
      </c>
      <c r="Y37">
        <v>0</v>
      </c>
      <c r="Z37">
        <v>1</v>
      </c>
      <c r="AA37">
        <v>38</v>
      </c>
      <c r="AB37" t="s">
        <v>1698</v>
      </c>
      <c r="AC37">
        <v>1</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t="s">
        <v>1699</v>
      </c>
    </row>
    <row r="38" spans="1:66">
      <c r="A38" t="s">
        <v>1693</v>
      </c>
      <c r="B38">
        <v>9490</v>
      </c>
      <c r="C38">
        <v>9491</v>
      </c>
      <c r="D38" t="s">
        <v>1694</v>
      </c>
      <c r="E38">
        <v>0.42224</v>
      </c>
      <c r="F38">
        <v>48</v>
      </c>
      <c r="G38">
        <v>48</v>
      </c>
      <c r="H38">
        <v>1</v>
      </c>
      <c r="I38">
        <v>0</v>
      </c>
      <c r="J38">
        <v>5</v>
      </c>
      <c r="K38">
        <v>3</v>
      </c>
      <c r="L38">
        <v>0</v>
      </c>
      <c r="M38">
        <v>2250</v>
      </c>
      <c r="N38">
        <v>4</v>
      </c>
      <c r="O38">
        <v>2</v>
      </c>
      <c r="P38">
        <v>0</v>
      </c>
      <c r="Q38">
        <v>0</v>
      </c>
      <c r="R38">
        <v>0</v>
      </c>
      <c r="S38">
        <v>0</v>
      </c>
      <c r="T38">
        <v>65</v>
      </c>
      <c r="U38">
        <v>0.38768999999999998</v>
      </c>
      <c r="V38">
        <v>2</v>
      </c>
      <c r="W38">
        <v>80</v>
      </c>
      <c r="X38">
        <v>0</v>
      </c>
      <c r="Y38">
        <v>0</v>
      </c>
      <c r="Z38">
        <v>1</v>
      </c>
      <c r="AA38">
        <v>38</v>
      </c>
      <c r="AB38" t="s">
        <v>1698</v>
      </c>
      <c r="AC38">
        <v>1</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t="s">
        <v>1699</v>
      </c>
    </row>
    <row r="39" spans="1:66">
      <c r="A39" t="s">
        <v>1693</v>
      </c>
      <c r="B39">
        <v>9491</v>
      </c>
      <c r="C39">
        <v>9492</v>
      </c>
      <c r="D39" t="s">
        <v>1694</v>
      </c>
      <c r="E39">
        <v>0.56694999999999995</v>
      </c>
      <c r="F39">
        <v>48</v>
      </c>
      <c r="G39">
        <v>48</v>
      </c>
      <c r="H39">
        <v>1</v>
      </c>
      <c r="I39">
        <v>0</v>
      </c>
      <c r="J39">
        <v>5</v>
      </c>
      <c r="K39">
        <v>3</v>
      </c>
      <c r="L39">
        <v>0</v>
      </c>
      <c r="M39">
        <v>2250</v>
      </c>
      <c r="N39">
        <v>4</v>
      </c>
      <c r="O39">
        <v>2</v>
      </c>
      <c r="P39">
        <v>0</v>
      </c>
      <c r="Q39">
        <v>2</v>
      </c>
      <c r="R39">
        <v>0</v>
      </c>
      <c r="S39">
        <v>0</v>
      </c>
      <c r="T39">
        <v>65</v>
      </c>
      <c r="U39">
        <v>0.38768999999999998</v>
      </c>
      <c r="V39">
        <v>2</v>
      </c>
      <c r="W39">
        <v>80</v>
      </c>
      <c r="X39">
        <v>0</v>
      </c>
      <c r="Y39">
        <v>0</v>
      </c>
      <c r="Z39">
        <v>1</v>
      </c>
      <c r="AA39">
        <v>38</v>
      </c>
      <c r="AB39" t="s">
        <v>1698</v>
      </c>
      <c r="AC39">
        <v>1</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t="s">
        <v>1699</v>
      </c>
    </row>
    <row r="40" spans="1:66">
      <c r="A40" t="s">
        <v>1693</v>
      </c>
      <c r="B40">
        <v>9492</v>
      </c>
      <c r="C40">
        <v>9493</v>
      </c>
      <c r="D40" t="s">
        <v>1694</v>
      </c>
      <c r="E40">
        <v>0.27202999999999999</v>
      </c>
      <c r="F40">
        <v>48</v>
      </c>
      <c r="G40">
        <v>48</v>
      </c>
      <c r="H40">
        <v>1</v>
      </c>
      <c r="I40">
        <v>0</v>
      </c>
      <c r="J40">
        <v>5</v>
      </c>
      <c r="K40">
        <v>3</v>
      </c>
      <c r="L40">
        <v>0</v>
      </c>
      <c r="M40">
        <v>2250</v>
      </c>
      <c r="N40">
        <v>4</v>
      </c>
      <c r="O40">
        <v>2</v>
      </c>
      <c r="P40">
        <v>0</v>
      </c>
      <c r="Q40">
        <v>2</v>
      </c>
      <c r="R40">
        <v>0</v>
      </c>
      <c r="S40">
        <v>0</v>
      </c>
      <c r="T40">
        <v>65</v>
      </c>
      <c r="U40">
        <v>0.38768999999999998</v>
      </c>
      <c r="V40">
        <v>2</v>
      </c>
      <c r="W40">
        <v>80</v>
      </c>
      <c r="X40">
        <v>0</v>
      </c>
      <c r="Y40">
        <v>0</v>
      </c>
      <c r="Z40">
        <v>1</v>
      </c>
      <c r="AA40">
        <v>38</v>
      </c>
      <c r="AB40" t="s">
        <v>1698</v>
      </c>
      <c r="AC40">
        <v>1</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t="s">
        <v>1699</v>
      </c>
    </row>
    <row r="41" spans="1:66">
      <c r="A41" t="s">
        <v>1693</v>
      </c>
      <c r="B41">
        <v>9493</v>
      </c>
      <c r="C41">
        <v>9494</v>
      </c>
      <c r="D41" t="s">
        <v>1694</v>
      </c>
      <c r="E41">
        <v>0.88</v>
      </c>
      <c r="F41">
        <v>48</v>
      </c>
      <c r="G41">
        <v>48</v>
      </c>
      <c r="H41">
        <v>1</v>
      </c>
      <c r="I41">
        <v>0</v>
      </c>
      <c r="J41">
        <v>5</v>
      </c>
      <c r="K41">
        <v>3</v>
      </c>
      <c r="L41">
        <v>0</v>
      </c>
      <c r="M41">
        <v>2250</v>
      </c>
      <c r="N41">
        <v>4</v>
      </c>
      <c r="O41">
        <v>2</v>
      </c>
      <c r="P41">
        <v>0</v>
      </c>
      <c r="Q41">
        <v>0</v>
      </c>
      <c r="R41">
        <v>0</v>
      </c>
      <c r="S41">
        <v>0</v>
      </c>
      <c r="T41">
        <v>65</v>
      </c>
      <c r="U41">
        <v>0.38768999999999998</v>
      </c>
      <c r="V41">
        <v>2</v>
      </c>
      <c r="W41">
        <v>80</v>
      </c>
      <c r="X41">
        <v>0</v>
      </c>
      <c r="Y41">
        <v>0</v>
      </c>
      <c r="Z41">
        <v>1</v>
      </c>
      <c r="AA41">
        <v>38</v>
      </c>
      <c r="AB41" t="s">
        <v>1698</v>
      </c>
      <c r="AC41">
        <v>1</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t="s">
        <v>1699</v>
      </c>
    </row>
    <row r="42" spans="1:66">
      <c r="A42" t="s">
        <v>1693</v>
      </c>
      <c r="B42">
        <v>9494</v>
      </c>
      <c r="C42">
        <v>9988</v>
      </c>
      <c r="D42" t="s">
        <v>1694</v>
      </c>
      <c r="E42">
        <v>0.63654999999999995</v>
      </c>
      <c r="F42">
        <v>48</v>
      </c>
      <c r="G42">
        <v>48</v>
      </c>
      <c r="H42">
        <v>1</v>
      </c>
      <c r="I42">
        <v>0</v>
      </c>
      <c r="J42">
        <v>5</v>
      </c>
      <c r="K42">
        <v>3</v>
      </c>
      <c r="L42">
        <v>0</v>
      </c>
      <c r="M42">
        <v>2250</v>
      </c>
      <c r="N42">
        <v>4</v>
      </c>
      <c r="O42">
        <v>2</v>
      </c>
      <c r="P42">
        <v>0</v>
      </c>
      <c r="Q42">
        <v>2</v>
      </c>
      <c r="R42">
        <v>0</v>
      </c>
      <c r="S42">
        <v>0</v>
      </c>
      <c r="T42">
        <v>65</v>
      </c>
      <c r="U42">
        <v>0.38768999999999998</v>
      </c>
      <c r="V42">
        <v>2</v>
      </c>
      <c r="W42">
        <v>80</v>
      </c>
      <c r="X42">
        <v>0</v>
      </c>
      <c r="Y42">
        <v>0</v>
      </c>
      <c r="Z42">
        <v>1</v>
      </c>
      <c r="AA42">
        <v>38</v>
      </c>
      <c r="AB42" t="s">
        <v>1698</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t="s">
        <v>1699</v>
      </c>
    </row>
    <row r="43" spans="1:66">
      <c r="A43" t="s">
        <v>1693</v>
      </c>
      <c r="B43">
        <v>9495</v>
      </c>
      <c r="C43">
        <v>9496</v>
      </c>
      <c r="D43" t="s">
        <v>1694</v>
      </c>
      <c r="E43">
        <v>0.88</v>
      </c>
      <c r="F43">
        <v>48</v>
      </c>
      <c r="G43">
        <v>48</v>
      </c>
      <c r="H43">
        <v>1</v>
      </c>
      <c r="I43">
        <v>0</v>
      </c>
      <c r="J43">
        <v>5</v>
      </c>
      <c r="K43">
        <v>3</v>
      </c>
      <c r="L43">
        <v>0</v>
      </c>
      <c r="M43">
        <v>2250</v>
      </c>
      <c r="N43">
        <v>4</v>
      </c>
      <c r="O43">
        <v>2</v>
      </c>
      <c r="P43">
        <v>0</v>
      </c>
      <c r="Q43">
        <v>2</v>
      </c>
      <c r="R43">
        <v>0</v>
      </c>
      <c r="S43">
        <v>0</v>
      </c>
      <c r="T43">
        <v>65</v>
      </c>
      <c r="U43">
        <v>0.31385000000000002</v>
      </c>
      <c r="V43">
        <v>2</v>
      </c>
      <c r="W43">
        <v>80</v>
      </c>
      <c r="X43">
        <v>0</v>
      </c>
      <c r="Y43">
        <v>0</v>
      </c>
      <c r="Z43">
        <v>1</v>
      </c>
      <c r="AA43">
        <v>38</v>
      </c>
      <c r="AB43" t="s">
        <v>1698</v>
      </c>
      <c r="AC43">
        <v>1</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t="s">
        <v>1700</v>
      </c>
    </row>
    <row r="44" spans="1:66">
      <c r="A44" t="s">
        <v>1693</v>
      </c>
      <c r="B44">
        <v>9496</v>
      </c>
      <c r="C44">
        <v>9497</v>
      </c>
      <c r="D44" t="s">
        <v>1694</v>
      </c>
      <c r="E44">
        <v>0.33257999999999999</v>
      </c>
      <c r="F44">
        <v>48</v>
      </c>
      <c r="G44">
        <v>48</v>
      </c>
      <c r="H44">
        <v>1</v>
      </c>
      <c r="I44">
        <v>0</v>
      </c>
      <c r="J44">
        <v>5</v>
      </c>
      <c r="K44">
        <v>3</v>
      </c>
      <c r="L44">
        <v>0</v>
      </c>
      <c r="M44">
        <v>2250</v>
      </c>
      <c r="N44">
        <v>4</v>
      </c>
      <c r="O44">
        <v>2</v>
      </c>
      <c r="P44">
        <v>0</v>
      </c>
      <c r="Q44">
        <v>2</v>
      </c>
      <c r="R44">
        <v>0</v>
      </c>
      <c r="S44">
        <v>0</v>
      </c>
      <c r="T44">
        <v>65</v>
      </c>
      <c r="U44">
        <v>0.31385000000000002</v>
      </c>
      <c r="V44">
        <v>2</v>
      </c>
      <c r="W44">
        <v>80</v>
      </c>
      <c r="X44">
        <v>0</v>
      </c>
      <c r="Y44">
        <v>0</v>
      </c>
      <c r="Z44">
        <v>1</v>
      </c>
      <c r="AA44">
        <v>38</v>
      </c>
      <c r="AB44" t="s">
        <v>1698</v>
      </c>
      <c r="AC44">
        <v>1</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t="s">
        <v>1700</v>
      </c>
    </row>
    <row r="45" spans="1:66">
      <c r="A45" t="s">
        <v>1693</v>
      </c>
      <c r="B45">
        <v>9497</v>
      </c>
      <c r="C45">
        <v>9498</v>
      </c>
      <c r="D45" t="s">
        <v>1694</v>
      </c>
      <c r="E45">
        <v>0.59697</v>
      </c>
      <c r="F45">
        <v>48</v>
      </c>
      <c r="G45">
        <v>48</v>
      </c>
      <c r="H45">
        <v>1</v>
      </c>
      <c r="I45">
        <v>0</v>
      </c>
      <c r="J45">
        <v>5</v>
      </c>
      <c r="K45">
        <v>3</v>
      </c>
      <c r="L45">
        <v>0</v>
      </c>
      <c r="M45">
        <v>2250</v>
      </c>
      <c r="N45">
        <v>4</v>
      </c>
      <c r="O45">
        <v>2</v>
      </c>
      <c r="P45">
        <v>0</v>
      </c>
      <c r="Q45">
        <v>0</v>
      </c>
      <c r="R45">
        <v>0</v>
      </c>
      <c r="S45">
        <v>0</v>
      </c>
      <c r="T45">
        <v>65</v>
      </c>
      <c r="U45">
        <v>0.31385000000000002</v>
      </c>
      <c r="V45">
        <v>2</v>
      </c>
      <c r="W45">
        <v>80</v>
      </c>
      <c r="X45">
        <v>0</v>
      </c>
      <c r="Y45">
        <v>0</v>
      </c>
      <c r="Z45">
        <v>1</v>
      </c>
      <c r="AA45">
        <v>38</v>
      </c>
      <c r="AB45" t="s">
        <v>1698</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t="s">
        <v>1700</v>
      </c>
    </row>
    <row r="46" spans="1:66">
      <c r="A46" t="s">
        <v>1693</v>
      </c>
      <c r="B46">
        <v>9498</v>
      </c>
      <c r="C46">
        <v>9499</v>
      </c>
      <c r="D46" t="s">
        <v>1694</v>
      </c>
      <c r="E46">
        <v>0.41327999999999998</v>
      </c>
      <c r="F46">
        <v>48</v>
      </c>
      <c r="G46">
        <v>48</v>
      </c>
      <c r="H46">
        <v>1</v>
      </c>
      <c r="I46">
        <v>0</v>
      </c>
      <c r="J46">
        <v>5</v>
      </c>
      <c r="K46">
        <v>3</v>
      </c>
      <c r="L46">
        <v>0</v>
      </c>
      <c r="M46">
        <v>2250</v>
      </c>
      <c r="N46">
        <v>4</v>
      </c>
      <c r="O46">
        <v>2</v>
      </c>
      <c r="P46">
        <v>0</v>
      </c>
      <c r="Q46">
        <v>0</v>
      </c>
      <c r="R46">
        <v>0</v>
      </c>
      <c r="S46">
        <v>0</v>
      </c>
      <c r="T46">
        <v>65</v>
      </c>
      <c r="U46">
        <v>0.31385000000000002</v>
      </c>
      <c r="V46">
        <v>2</v>
      </c>
      <c r="W46">
        <v>80</v>
      </c>
      <c r="X46">
        <v>0</v>
      </c>
      <c r="Y46">
        <v>0</v>
      </c>
      <c r="Z46">
        <v>1</v>
      </c>
      <c r="AA46">
        <v>38</v>
      </c>
      <c r="AB46" t="s">
        <v>1698</v>
      </c>
      <c r="AC46">
        <v>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t="s">
        <v>1700</v>
      </c>
    </row>
    <row r="47" spans="1:66">
      <c r="A47" t="s">
        <v>1693</v>
      </c>
      <c r="B47">
        <v>9499</v>
      </c>
      <c r="C47">
        <v>9500</v>
      </c>
      <c r="D47" t="s">
        <v>1694</v>
      </c>
      <c r="E47">
        <v>0.28799000000000002</v>
      </c>
      <c r="F47">
        <v>48</v>
      </c>
      <c r="G47">
        <v>48</v>
      </c>
      <c r="H47">
        <v>1</v>
      </c>
      <c r="I47">
        <v>0</v>
      </c>
      <c r="J47">
        <v>5</v>
      </c>
      <c r="K47">
        <v>3</v>
      </c>
      <c r="L47">
        <v>0</v>
      </c>
      <c r="M47">
        <v>2250</v>
      </c>
      <c r="N47">
        <v>4</v>
      </c>
      <c r="O47">
        <v>2</v>
      </c>
      <c r="P47">
        <v>0</v>
      </c>
      <c r="Q47">
        <v>0</v>
      </c>
      <c r="R47">
        <v>0</v>
      </c>
      <c r="S47">
        <v>0</v>
      </c>
      <c r="T47">
        <v>65</v>
      </c>
      <c r="U47">
        <v>0.31385000000000002</v>
      </c>
      <c r="V47">
        <v>2</v>
      </c>
      <c r="W47">
        <v>80</v>
      </c>
      <c r="X47">
        <v>0</v>
      </c>
      <c r="Y47">
        <v>0</v>
      </c>
      <c r="Z47">
        <v>1</v>
      </c>
      <c r="AA47">
        <v>38</v>
      </c>
      <c r="AB47" t="s">
        <v>1698</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t="s">
        <v>1700</v>
      </c>
    </row>
    <row r="48" spans="1:66">
      <c r="A48" t="s">
        <v>1693</v>
      </c>
      <c r="B48">
        <v>9500</v>
      </c>
      <c r="C48">
        <v>9501</v>
      </c>
      <c r="D48" t="s">
        <v>1694</v>
      </c>
      <c r="E48">
        <v>0.21318000000000001</v>
      </c>
      <c r="F48">
        <v>48</v>
      </c>
      <c r="G48">
        <v>48</v>
      </c>
      <c r="H48">
        <v>1</v>
      </c>
      <c r="I48">
        <v>0</v>
      </c>
      <c r="J48">
        <v>5</v>
      </c>
      <c r="K48">
        <v>3</v>
      </c>
      <c r="L48">
        <v>0</v>
      </c>
      <c r="M48">
        <v>2250</v>
      </c>
      <c r="N48">
        <v>4</v>
      </c>
      <c r="O48">
        <v>2</v>
      </c>
      <c r="P48">
        <v>0</v>
      </c>
      <c r="Q48">
        <v>0</v>
      </c>
      <c r="R48">
        <v>0</v>
      </c>
      <c r="S48">
        <v>0</v>
      </c>
      <c r="T48">
        <v>65</v>
      </c>
      <c r="U48">
        <v>0.31385000000000002</v>
      </c>
      <c r="V48">
        <v>2</v>
      </c>
      <c r="W48">
        <v>80</v>
      </c>
      <c r="X48">
        <v>0</v>
      </c>
      <c r="Y48">
        <v>0</v>
      </c>
      <c r="Z48">
        <v>1</v>
      </c>
      <c r="AA48">
        <v>38</v>
      </c>
      <c r="AB48" t="s">
        <v>1698</v>
      </c>
      <c r="AC48">
        <v>1</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t="s">
        <v>1700</v>
      </c>
    </row>
    <row r="49" spans="1:66">
      <c r="A49" t="s">
        <v>1693</v>
      </c>
      <c r="B49">
        <v>9501</v>
      </c>
      <c r="C49">
        <v>9502</v>
      </c>
      <c r="D49" t="s">
        <v>1694</v>
      </c>
      <c r="E49">
        <v>0.25983000000000001</v>
      </c>
      <c r="F49">
        <v>48</v>
      </c>
      <c r="G49">
        <v>48</v>
      </c>
      <c r="H49">
        <v>1</v>
      </c>
      <c r="I49">
        <v>0</v>
      </c>
      <c r="J49">
        <v>5</v>
      </c>
      <c r="K49">
        <v>3</v>
      </c>
      <c r="L49">
        <v>0</v>
      </c>
      <c r="M49">
        <v>2250</v>
      </c>
      <c r="N49">
        <v>4</v>
      </c>
      <c r="O49">
        <v>2</v>
      </c>
      <c r="P49">
        <v>0</v>
      </c>
      <c r="Q49">
        <v>0</v>
      </c>
      <c r="R49">
        <v>0</v>
      </c>
      <c r="S49">
        <v>0</v>
      </c>
      <c r="T49">
        <v>65</v>
      </c>
      <c r="U49">
        <v>0.31385000000000002</v>
      </c>
      <c r="V49">
        <v>2</v>
      </c>
      <c r="W49">
        <v>80</v>
      </c>
      <c r="X49">
        <v>0</v>
      </c>
      <c r="Y49">
        <v>0</v>
      </c>
      <c r="Z49">
        <v>1</v>
      </c>
      <c r="AA49">
        <v>38</v>
      </c>
      <c r="AB49" t="s">
        <v>1698</v>
      </c>
      <c r="AC49">
        <v>1</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t="s">
        <v>1700</v>
      </c>
    </row>
    <row r="50" spans="1:66">
      <c r="A50" t="s">
        <v>1693</v>
      </c>
      <c r="B50">
        <v>9502</v>
      </c>
      <c r="C50">
        <v>9503</v>
      </c>
      <c r="D50" t="s">
        <v>1694</v>
      </c>
      <c r="E50">
        <v>0.52398</v>
      </c>
      <c r="F50">
        <v>48</v>
      </c>
      <c r="G50">
        <v>48</v>
      </c>
      <c r="H50">
        <v>1</v>
      </c>
      <c r="I50">
        <v>0</v>
      </c>
      <c r="J50">
        <v>5</v>
      </c>
      <c r="K50">
        <v>3</v>
      </c>
      <c r="L50">
        <v>0</v>
      </c>
      <c r="M50">
        <v>2250</v>
      </c>
      <c r="N50">
        <v>4</v>
      </c>
      <c r="O50">
        <v>2</v>
      </c>
      <c r="P50">
        <v>0</v>
      </c>
      <c r="Q50">
        <v>0</v>
      </c>
      <c r="R50">
        <v>0</v>
      </c>
      <c r="S50">
        <v>0</v>
      </c>
      <c r="T50">
        <v>65</v>
      </c>
      <c r="U50">
        <v>0.31385000000000002</v>
      </c>
      <c r="V50">
        <v>2</v>
      </c>
      <c r="W50">
        <v>80</v>
      </c>
      <c r="X50">
        <v>0</v>
      </c>
      <c r="Y50">
        <v>0</v>
      </c>
      <c r="Z50">
        <v>1</v>
      </c>
      <c r="AA50">
        <v>38</v>
      </c>
      <c r="AB50" t="s">
        <v>1698</v>
      </c>
      <c r="AC50">
        <v>1</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t="s">
        <v>1700</v>
      </c>
    </row>
    <row r="51" spans="1:66">
      <c r="A51" t="s">
        <v>1693</v>
      </c>
      <c r="B51">
        <v>9503</v>
      </c>
      <c r="C51">
        <v>9504</v>
      </c>
      <c r="D51" t="s">
        <v>1694</v>
      </c>
      <c r="E51">
        <v>0.22336</v>
      </c>
      <c r="F51">
        <v>48</v>
      </c>
      <c r="G51">
        <v>48</v>
      </c>
      <c r="H51">
        <v>1</v>
      </c>
      <c r="I51">
        <v>0</v>
      </c>
      <c r="J51">
        <v>5</v>
      </c>
      <c r="K51">
        <v>3</v>
      </c>
      <c r="L51">
        <v>0</v>
      </c>
      <c r="M51">
        <v>2250</v>
      </c>
      <c r="N51">
        <v>4</v>
      </c>
      <c r="O51">
        <v>2</v>
      </c>
      <c r="P51">
        <v>0</v>
      </c>
      <c r="Q51">
        <v>0</v>
      </c>
      <c r="R51">
        <v>0</v>
      </c>
      <c r="S51">
        <v>0</v>
      </c>
      <c r="T51">
        <v>65</v>
      </c>
      <c r="U51">
        <v>0.31385000000000002</v>
      </c>
      <c r="V51">
        <v>2</v>
      </c>
      <c r="W51">
        <v>80</v>
      </c>
      <c r="X51">
        <v>0</v>
      </c>
      <c r="Y51">
        <v>0</v>
      </c>
      <c r="Z51">
        <v>1</v>
      </c>
      <c r="AA51">
        <v>38</v>
      </c>
      <c r="AB51" t="s">
        <v>1698</v>
      </c>
      <c r="AC51">
        <v>1</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t="s">
        <v>1700</v>
      </c>
    </row>
    <row r="52" spans="1:66">
      <c r="A52" t="s">
        <v>1693</v>
      </c>
      <c r="B52">
        <v>9504</v>
      </c>
      <c r="C52">
        <v>9505</v>
      </c>
      <c r="D52" t="s">
        <v>1694</v>
      </c>
      <c r="E52">
        <v>7.4069999999999997E-2</v>
      </c>
      <c r="F52">
        <v>48</v>
      </c>
      <c r="G52">
        <v>48</v>
      </c>
      <c r="H52">
        <v>1</v>
      </c>
      <c r="I52">
        <v>0</v>
      </c>
      <c r="J52">
        <v>5</v>
      </c>
      <c r="K52">
        <v>3</v>
      </c>
      <c r="L52">
        <v>0</v>
      </c>
      <c r="M52">
        <v>2250</v>
      </c>
      <c r="N52">
        <v>4</v>
      </c>
      <c r="O52">
        <v>2</v>
      </c>
      <c r="P52">
        <v>0</v>
      </c>
      <c r="Q52">
        <v>0</v>
      </c>
      <c r="R52">
        <v>0</v>
      </c>
      <c r="S52">
        <v>0</v>
      </c>
      <c r="T52">
        <v>65</v>
      </c>
      <c r="U52">
        <v>0.31385000000000002</v>
      </c>
      <c r="V52">
        <v>2</v>
      </c>
      <c r="W52">
        <v>80</v>
      </c>
      <c r="X52">
        <v>0</v>
      </c>
      <c r="Y52">
        <v>0</v>
      </c>
      <c r="Z52">
        <v>1</v>
      </c>
      <c r="AA52">
        <v>38</v>
      </c>
      <c r="AB52" t="s">
        <v>1698</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t="s">
        <v>1700</v>
      </c>
    </row>
    <row r="53" spans="1:66">
      <c r="A53" t="s">
        <v>1693</v>
      </c>
      <c r="B53">
        <v>9505</v>
      </c>
      <c r="C53">
        <v>9506</v>
      </c>
      <c r="D53" t="s">
        <v>1694</v>
      </c>
      <c r="E53">
        <v>0.74</v>
      </c>
      <c r="F53">
        <v>48</v>
      </c>
      <c r="G53">
        <v>48</v>
      </c>
      <c r="H53">
        <v>1</v>
      </c>
      <c r="I53">
        <v>0</v>
      </c>
      <c r="J53">
        <v>5</v>
      </c>
      <c r="K53">
        <v>3</v>
      </c>
      <c r="L53">
        <v>0</v>
      </c>
      <c r="M53">
        <v>2250</v>
      </c>
      <c r="N53">
        <v>4</v>
      </c>
      <c r="O53">
        <v>2</v>
      </c>
      <c r="P53">
        <v>0</v>
      </c>
      <c r="Q53">
        <v>2</v>
      </c>
      <c r="R53">
        <v>0</v>
      </c>
      <c r="S53">
        <v>0</v>
      </c>
      <c r="T53">
        <v>65</v>
      </c>
      <c r="U53">
        <v>0.31385000000000002</v>
      </c>
      <c r="V53">
        <v>2</v>
      </c>
      <c r="W53">
        <v>80</v>
      </c>
      <c r="X53">
        <v>0</v>
      </c>
      <c r="Y53">
        <v>0</v>
      </c>
      <c r="Z53">
        <v>1</v>
      </c>
      <c r="AA53">
        <v>38</v>
      </c>
      <c r="AB53" t="s">
        <v>1698</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t="s">
        <v>1700</v>
      </c>
    </row>
    <row r="54" spans="1:66">
      <c r="A54" t="s">
        <v>1693</v>
      </c>
      <c r="B54">
        <v>9806</v>
      </c>
      <c r="C54">
        <v>9902</v>
      </c>
      <c r="D54" t="s">
        <v>1694</v>
      </c>
      <c r="E54">
        <v>0.17</v>
      </c>
      <c r="F54">
        <v>9</v>
      </c>
      <c r="G54">
        <v>9</v>
      </c>
      <c r="H54">
        <v>1</v>
      </c>
      <c r="I54">
        <v>0</v>
      </c>
      <c r="J54">
        <v>4</v>
      </c>
      <c r="K54">
        <v>3</v>
      </c>
      <c r="L54">
        <v>0</v>
      </c>
      <c r="M54">
        <v>2100</v>
      </c>
      <c r="N54">
        <v>1</v>
      </c>
      <c r="O54">
        <v>2</v>
      </c>
      <c r="P54">
        <v>0</v>
      </c>
      <c r="Q54">
        <v>1</v>
      </c>
      <c r="R54">
        <v>0</v>
      </c>
      <c r="S54">
        <v>0</v>
      </c>
      <c r="T54">
        <v>55</v>
      </c>
      <c r="U54">
        <v>0.18545</v>
      </c>
      <c r="V54">
        <v>2</v>
      </c>
      <c r="W54">
        <v>880</v>
      </c>
      <c r="X54">
        <v>0</v>
      </c>
      <c r="Y54">
        <v>0</v>
      </c>
      <c r="Z54">
        <v>1</v>
      </c>
      <c r="AA54">
        <v>110</v>
      </c>
      <c r="AB54" t="s">
        <v>1701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t="s">
        <v>1696</v>
      </c>
    </row>
    <row r="55" spans="1:66">
      <c r="A55" t="s">
        <v>1693</v>
      </c>
      <c r="B55">
        <v>9807</v>
      </c>
      <c r="C55">
        <v>9901</v>
      </c>
      <c r="D55" t="s">
        <v>1694</v>
      </c>
      <c r="E55">
        <v>0.56999999999999995</v>
      </c>
      <c r="F55">
        <v>9</v>
      </c>
      <c r="G55">
        <v>9</v>
      </c>
      <c r="H55">
        <v>1</v>
      </c>
      <c r="I55">
        <v>0</v>
      </c>
      <c r="J55">
        <v>4</v>
      </c>
      <c r="K55">
        <v>3</v>
      </c>
      <c r="L55">
        <v>0</v>
      </c>
      <c r="M55">
        <v>2100</v>
      </c>
      <c r="N55">
        <v>1</v>
      </c>
      <c r="O55">
        <v>2</v>
      </c>
      <c r="P55">
        <v>0</v>
      </c>
      <c r="Q55">
        <v>1</v>
      </c>
      <c r="R55">
        <v>0</v>
      </c>
      <c r="S55">
        <v>0</v>
      </c>
      <c r="T55">
        <v>55</v>
      </c>
      <c r="U55">
        <v>0.62182000000000004</v>
      </c>
      <c r="V55">
        <v>2</v>
      </c>
      <c r="W55">
        <v>880</v>
      </c>
      <c r="X55">
        <v>0</v>
      </c>
      <c r="Y55">
        <v>0</v>
      </c>
      <c r="Z55">
        <v>1</v>
      </c>
      <c r="AA55">
        <v>110</v>
      </c>
      <c r="AB55" t="s">
        <v>1701</v>
      </c>
      <c r="AC55">
        <v>1</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t="s">
        <v>1702</v>
      </c>
    </row>
    <row r="56" spans="1:66">
      <c r="A56" t="s">
        <v>1693</v>
      </c>
      <c r="B56">
        <v>9850</v>
      </c>
      <c r="C56">
        <v>9852</v>
      </c>
      <c r="D56" t="s">
        <v>1694</v>
      </c>
      <c r="E56">
        <v>0.36</v>
      </c>
      <c r="F56">
        <v>19</v>
      </c>
      <c r="G56">
        <v>19</v>
      </c>
      <c r="H56">
        <v>1</v>
      </c>
      <c r="I56">
        <v>0</v>
      </c>
      <c r="J56">
        <v>4</v>
      </c>
      <c r="K56">
        <v>3</v>
      </c>
      <c r="L56">
        <v>0</v>
      </c>
      <c r="M56">
        <v>2150</v>
      </c>
      <c r="N56">
        <v>3</v>
      </c>
      <c r="O56">
        <v>2</v>
      </c>
      <c r="P56">
        <v>0</v>
      </c>
      <c r="Q56">
        <v>1</v>
      </c>
      <c r="R56">
        <v>0</v>
      </c>
      <c r="S56">
        <v>0</v>
      </c>
      <c r="T56">
        <v>60</v>
      </c>
      <c r="U56">
        <v>0.36</v>
      </c>
      <c r="V56">
        <v>2</v>
      </c>
      <c r="W56">
        <v>880</v>
      </c>
      <c r="X56">
        <v>0</v>
      </c>
      <c r="Y56">
        <v>0</v>
      </c>
      <c r="Z56">
        <v>1</v>
      </c>
      <c r="AA56">
        <v>110</v>
      </c>
      <c r="AB56" t="s">
        <v>1701</v>
      </c>
      <c r="AC56">
        <v>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t="s">
        <v>1696</v>
      </c>
    </row>
    <row r="57" spans="1:66">
      <c r="A57" t="s">
        <v>1693</v>
      </c>
      <c r="B57">
        <v>9852</v>
      </c>
      <c r="C57">
        <v>9854</v>
      </c>
      <c r="D57" t="s">
        <v>1694</v>
      </c>
      <c r="E57">
        <v>0.41</v>
      </c>
      <c r="F57">
        <v>19</v>
      </c>
      <c r="G57">
        <v>19</v>
      </c>
      <c r="H57">
        <v>1</v>
      </c>
      <c r="I57">
        <v>0</v>
      </c>
      <c r="J57">
        <v>4</v>
      </c>
      <c r="K57">
        <v>3</v>
      </c>
      <c r="L57">
        <v>0</v>
      </c>
      <c r="M57">
        <v>2150</v>
      </c>
      <c r="N57">
        <v>3</v>
      </c>
      <c r="O57">
        <v>2</v>
      </c>
      <c r="P57">
        <v>0</v>
      </c>
      <c r="Q57">
        <v>1</v>
      </c>
      <c r="R57">
        <v>0</v>
      </c>
      <c r="S57">
        <v>0</v>
      </c>
      <c r="T57">
        <v>60</v>
      </c>
      <c r="U57">
        <v>0.41</v>
      </c>
      <c r="V57">
        <v>2</v>
      </c>
      <c r="W57">
        <v>880</v>
      </c>
      <c r="X57">
        <v>0</v>
      </c>
      <c r="Y57">
        <v>0</v>
      </c>
      <c r="Z57">
        <v>1</v>
      </c>
      <c r="AA57">
        <v>110</v>
      </c>
      <c r="AB57" t="s">
        <v>1701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t="s">
        <v>1696</v>
      </c>
    </row>
    <row r="58" spans="1:66">
      <c r="A58" t="s">
        <v>1693</v>
      </c>
      <c r="B58">
        <v>9853</v>
      </c>
      <c r="C58">
        <v>9851</v>
      </c>
      <c r="D58" t="s">
        <v>1694</v>
      </c>
      <c r="E58">
        <v>0.36</v>
      </c>
      <c r="F58">
        <v>19</v>
      </c>
      <c r="G58">
        <v>19</v>
      </c>
      <c r="H58">
        <v>1</v>
      </c>
      <c r="I58">
        <v>0</v>
      </c>
      <c r="J58">
        <v>4</v>
      </c>
      <c r="K58">
        <v>3</v>
      </c>
      <c r="L58">
        <v>0</v>
      </c>
      <c r="M58">
        <v>2150</v>
      </c>
      <c r="N58">
        <v>3</v>
      </c>
      <c r="O58">
        <v>2</v>
      </c>
      <c r="P58">
        <v>0</v>
      </c>
      <c r="Q58">
        <v>1</v>
      </c>
      <c r="R58">
        <v>0</v>
      </c>
      <c r="S58">
        <v>0</v>
      </c>
      <c r="T58">
        <v>60</v>
      </c>
      <c r="U58">
        <v>0.36</v>
      </c>
      <c r="V58">
        <v>2</v>
      </c>
      <c r="W58">
        <v>880</v>
      </c>
      <c r="X58">
        <v>0</v>
      </c>
      <c r="Y58">
        <v>0</v>
      </c>
      <c r="Z58">
        <v>1</v>
      </c>
      <c r="AA58">
        <v>110</v>
      </c>
      <c r="AB58" t="s">
        <v>1701</v>
      </c>
      <c r="AC58">
        <v>1</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t="s">
        <v>1702</v>
      </c>
    </row>
    <row r="59" spans="1:66">
      <c r="A59" t="s">
        <v>1693</v>
      </c>
      <c r="B59">
        <v>9854</v>
      </c>
      <c r="C59">
        <v>9856</v>
      </c>
      <c r="D59" t="s">
        <v>1694</v>
      </c>
      <c r="E59">
        <v>0.76</v>
      </c>
      <c r="F59">
        <v>19</v>
      </c>
      <c r="G59">
        <v>19</v>
      </c>
      <c r="H59">
        <v>1</v>
      </c>
      <c r="I59">
        <v>0</v>
      </c>
      <c r="J59">
        <v>4</v>
      </c>
      <c r="K59">
        <v>3</v>
      </c>
      <c r="L59">
        <v>0</v>
      </c>
      <c r="M59">
        <v>2150</v>
      </c>
      <c r="N59">
        <v>3</v>
      </c>
      <c r="O59">
        <v>2</v>
      </c>
      <c r="P59">
        <v>0</v>
      </c>
      <c r="Q59">
        <v>1</v>
      </c>
      <c r="R59">
        <v>0</v>
      </c>
      <c r="S59">
        <v>0</v>
      </c>
      <c r="T59">
        <v>60</v>
      </c>
      <c r="U59">
        <v>0.76</v>
      </c>
      <c r="V59">
        <v>2</v>
      </c>
      <c r="W59">
        <v>880</v>
      </c>
      <c r="X59">
        <v>0</v>
      </c>
      <c r="Y59">
        <v>0</v>
      </c>
      <c r="Z59">
        <v>1</v>
      </c>
      <c r="AA59">
        <v>110</v>
      </c>
      <c r="AB59" t="s">
        <v>1701</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t="s">
        <v>1696</v>
      </c>
    </row>
    <row r="60" spans="1:66">
      <c r="A60" t="s">
        <v>1693</v>
      </c>
      <c r="B60">
        <v>9855</v>
      </c>
      <c r="C60">
        <v>9853</v>
      </c>
      <c r="D60" t="s">
        <v>1694</v>
      </c>
      <c r="E60">
        <v>0.75</v>
      </c>
      <c r="F60">
        <v>19</v>
      </c>
      <c r="G60">
        <v>19</v>
      </c>
      <c r="H60">
        <v>1</v>
      </c>
      <c r="I60">
        <v>0</v>
      </c>
      <c r="J60">
        <v>4</v>
      </c>
      <c r="K60">
        <v>3</v>
      </c>
      <c r="L60">
        <v>0</v>
      </c>
      <c r="M60">
        <v>2150</v>
      </c>
      <c r="N60">
        <v>3</v>
      </c>
      <c r="O60">
        <v>2</v>
      </c>
      <c r="P60">
        <v>0</v>
      </c>
      <c r="Q60">
        <v>1</v>
      </c>
      <c r="R60">
        <v>0</v>
      </c>
      <c r="S60">
        <v>0</v>
      </c>
      <c r="T60">
        <v>60</v>
      </c>
      <c r="U60">
        <v>0.75</v>
      </c>
      <c r="V60">
        <v>2</v>
      </c>
      <c r="W60">
        <v>880</v>
      </c>
      <c r="X60">
        <v>0</v>
      </c>
      <c r="Y60">
        <v>0</v>
      </c>
      <c r="Z60">
        <v>1</v>
      </c>
      <c r="AA60">
        <v>110</v>
      </c>
      <c r="AB60" t="s">
        <v>1701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t="s">
        <v>1702</v>
      </c>
    </row>
    <row r="61" spans="1:66">
      <c r="A61" t="s">
        <v>1693</v>
      </c>
      <c r="B61">
        <v>9856</v>
      </c>
      <c r="C61">
        <v>9858</v>
      </c>
      <c r="D61" t="s">
        <v>1694</v>
      </c>
      <c r="E61">
        <v>0.76</v>
      </c>
      <c r="F61">
        <v>19</v>
      </c>
      <c r="G61">
        <v>19</v>
      </c>
      <c r="H61">
        <v>1</v>
      </c>
      <c r="I61">
        <v>0</v>
      </c>
      <c r="J61">
        <v>4</v>
      </c>
      <c r="K61">
        <v>3</v>
      </c>
      <c r="L61">
        <v>0</v>
      </c>
      <c r="M61">
        <v>2150</v>
      </c>
      <c r="N61">
        <v>3</v>
      </c>
      <c r="O61">
        <v>2</v>
      </c>
      <c r="P61">
        <v>0</v>
      </c>
      <c r="Q61">
        <v>1</v>
      </c>
      <c r="R61">
        <v>1</v>
      </c>
      <c r="S61">
        <v>0</v>
      </c>
      <c r="T61">
        <v>60</v>
      </c>
      <c r="U61">
        <v>0.76</v>
      </c>
      <c r="V61">
        <v>2</v>
      </c>
      <c r="W61">
        <v>880</v>
      </c>
      <c r="X61">
        <v>0</v>
      </c>
      <c r="Y61">
        <v>0</v>
      </c>
      <c r="Z61">
        <v>1</v>
      </c>
      <c r="AA61">
        <v>110</v>
      </c>
      <c r="AB61" t="s">
        <v>1701</v>
      </c>
      <c r="AC61">
        <v>1</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t="s">
        <v>1696</v>
      </c>
    </row>
    <row r="62" spans="1:66">
      <c r="A62" t="s">
        <v>1693</v>
      </c>
      <c r="B62">
        <v>9857</v>
      </c>
      <c r="C62">
        <v>9855</v>
      </c>
      <c r="D62" t="s">
        <v>1694</v>
      </c>
      <c r="E62">
        <v>0.5</v>
      </c>
      <c r="F62">
        <v>19</v>
      </c>
      <c r="G62">
        <v>19</v>
      </c>
      <c r="H62">
        <v>1</v>
      </c>
      <c r="I62">
        <v>0</v>
      </c>
      <c r="J62">
        <v>4</v>
      </c>
      <c r="K62">
        <v>3</v>
      </c>
      <c r="L62">
        <v>0</v>
      </c>
      <c r="M62">
        <v>2150</v>
      </c>
      <c r="N62">
        <v>3</v>
      </c>
      <c r="O62">
        <v>2</v>
      </c>
      <c r="P62">
        <v>0</v>
      </c>
      <c r="Q62">
        <v>1</v>
      </c>
      <c r="R62">
        <v>0</v>
      </c>
      <c r="S62">
        <v>0</v>
      </c>
      <c r="T62">
        <v>60</v>
      </c>
      <c r="U62">
        <v>0.5</v>
      </c>
      <c r="V62">
        <v>2</v>
      </c>
      <c r="W62">
        <v>880</v>
      </c>
      <c r="X62">
        <v>0</v>
      </c>
      <c r="Y62">
        <v>0</v>
      </c>
      <c r="Z62">
        <v>1</v>
      </c>
      <c r="AA62">
        <v>110</v>
      </c>
      <c r="AB62" t="s">
        <v>1701</v>
      </c>
      <c r="AC62">
        <v>1</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t="s">
        <v>1702</v>
      </c>
    </row>
    <row r="63" spans="1:66">
      <c r="A63" t="s">
        <v>1693</v>
      </c>
      <c r="B63">
        <v>9858</v>
      </c>
      <c r="C63">
        <v>9860</v>
      </c>
      <c r="D63" t="s">
        <v>1694</v>
      </c>
      <c r="E63">
        <v>0.7</v>
      </c>
      <c r="F63">
        <v>19</v>
      </c>
      <c r="G63">
        <v>19</v>
      </c>
      <c r="H63">
        <v>1</v>
      </c>
      <c r="I63">
        <v>0</v>
      </c>
      <c r="J63">
        <v>4</v>
      </c>
      <c r="K63">
        <v>3</v>
      </c>
      <c r="L63">
        <v>0</v>
      </c>
      <c r="M63">
        <v>2150</v>
      </c>
      <c r="N63">
        <v>3</v>
      </c>
      <c r="O63">
        <v>2</v>
      </c>
      <c r="P63">
        <v>0</v>
      </c>
      <c r="Q63">
        <v>1</v>
      </c>
      <c r="R63">
        <v>1</v>
      </c>
      <c r="S63">
        <v>0</v>
      </c>
      <c r="T63">
        <v>60</v>
      </c>
      <c r="U63">
        <v>0.76</v>
      </c>
      <c r="V63">
        <v>2</v>
      </c>
      <c r="W63">
        <v>880</v>
      </c>
      <c r="X63">
        <v>0</v>
      </c>
      <c r="Y63">
        <v>0</v>
      </c>
      <c r="Z63">
        <v>1</v>
      </c>
      <c r="AA63">
        <v>110</v>
      </c>
      <c r="AB63" t="s">
        <v>1701</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t="s">
        <v>1696</v>
      </c>
    </row>
    <row r="64" spans="1:66">
      <c r="A64" t="s">
        <v>1693</v>
      </c>
      <c r="B64">
        <v>9859</v>
      </c>
      <c r="C64">
        <v>9857</v>
      </c>
      <c r="D64" t="s">
        <v>1694</v>
      </c>
      <c r="E64">
        <v>0.68</v>
      </c>
      <c r="F64">
        <v>19</v>
      </c>
      <c r="G64">
        <v>19</v>
      </c>
      <c r="H64">
        <v>1</v>
      </c>
      <c r="I64">
        <v>0</v>
      </c>
      <c r="J64">
        <v>4</v>
      </c>
      <c r="K64">
        <v>3</v>
      </c>
      <c r="L64">
        <v>0</v>
      </c>
      <c r="M64">
        <v>2150</v>
      </c>
      <c r="N64">
        <v>3</v>
      </c>
      <c r="O64">
        <v>2</v>
      </c>
      <c r="P64">
        <v>0</v>
      </c>
      <c r="Q64">
        <v>1</v>
      </c>
      <c r="R64">
        <v>0</v>
      </c>
      <c r="S64">
        <v>0</v>
      </c>
      <c r="T64">
        <v>60</v>
      </c>
      <c r="U64">
        <v>0.68</v>
      </c>
      <c r="V64">
        <v>2</v>
      </c>
      <c r="W64">
        <v>880</v>
      </c>
      <c r="X64">
        <v>0</v>
      </c>
      <c r="Y64">
        <v>0</v>
      </c>
      <c r="Z64">
        <v>1</v>
      </c>
      <c r="AA64">
        <v>110</v>
      </c>
      <c r="AB64" t="s">
        <v>1701</v>
      </c>
      <c r="AC64">
        <v>1</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t="s">
        <v>1702</v>
      </c>
    </row>
    <row r="65" spans="1:66">
      <c r="A65" t="s">
        <v>1693</v>
      </c>
      <c r="B65">
        <v>9860</v>
      </c>
      <c r="C65">
        <v>9864</v>
      </c>
      <c r="D65" t="s">
        <v>1694</v>
      </c>
      <c r="E65">
        <v>0.47</v>
      </c>
      <c r="F65">
        <v>19</v>
      </c>
      <c r="G65">
        <v>19</v>
      </c>
      <c r="H65">
        <v>1</v>
      </c>
      <c r="I65">
        <v>0</v>
      </c>
      <c r="J65">
        <v>4</v>
      </c>
      <c r="K65">
        <v>3</v>
      </c>
      <c r="L65">
        <v>0</v>
      </c>
      <c r="M65">
        <v>2150</v>
      </c>
      <c r="N65">
        <v>3</v>
      </c>
      <c r="O65">
        <v>2</v>
      </c>
      <c r="P65">
        <v>0</v>
      </c>
      <c r="Q65">
        <v>1</v>
      </c>
      <c r="R65">
        <v>0</v>
      </c>
      <c r="S65">
        <v>0</v>
      </c>
      <c r="T65">
        <v>60</v>
      </c>
      <c r="U65">
        <v>0.47</v>
      </c>
      <c r="V65">
        <v>2</v>
      </c>
      <c r="W65">
        <v>880</v>
      </c>
      <c r="X65">
        <v>0</v>
      </c>
      <c r="Y65">
        <v>0</v>
      </c>
      <c r="Z65">
        <v>1</v>
      </c>
      <c r="AA65">
        <v>110</v>
      </c>
      <c r="AB65" t="s">
        <v>1701</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t="s">
        <v>1696</v>
      </c>
    </row>
    <row r="66" spans="1:66">
      <c r="A66" t="s">
        <v>1693</v>
      </c>
      <c r="B66">
        <v>9862</v>
      </c>
      <c r="C66">
        <v>9859</v>
      </c>
      <c r="D66" t="s">
        <v>1694</v>
      </c>
      <c r="E66">
        <v>0.7</v>
      </c>
      <c r="F66">
        <v>19</v>
      </c>
      <c r="G66">
        <v>19</v>
      </c>
      <c r="H66">
        <v>1</v>
      </c>
      <c r="I66">
        <v>0</v>
      </c>
      <c r="J66">
        <v>4</v>
      </c>
      <c r="K66">
        <v>3</v>
      </c>
      <c r="L66">
        <v>0</v>
      </c>
      <c r="M66">
        <v>2150</v>
      </c>
      <c r="N66">
        <v>3</v>
      </c>
      <c r="O66">
        <v>2</v>
      </c>
      <c r="P66">
        <v>0</v>
      </c>
      <c r="Q66">
        <v>1</v>
      </c>
      <c r="R66">
        <v>0</v>
      </c>
      <c r="S66">
        <v>0</v>
      </c>
      <c r="T66">
        <v>60</v>
      </c>
      <c r="U66">
        <v>0.7</v>
      </c>
      <c r="V66">
        <v>2</v>
      </c>
      <c r="W66">
        <v>880</v>
      </c>
      <c r="X66">
        <v>0</v>
      </c>
      <c r="Y66">
        <v>0</v>
      </c>
      <c r="Z66">
        <v>1</v>
      </c>
      <c r="AA66">
        <v>110</v>
      </c>
      <c r="AB66" t="s">
        <v>1701</v>
      </c>
      <c r="AC66">
        <v>1</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t="s">
        <v>1702</v>
      </c>
    </row>
    <row r="67" spans="1:66">
      <c r="A67" t="s">
        <v>1693</v>
      </c>
      <c r="B67">
        <v>9864</v>
      </c>
      <c r="C67">
        <v>9868</v>
      </c>
      <c r="D67" t="s">
        <v>1694</v>
      </c>
      <c r="E67">
        <v>0.66</v>
      </c>
      <c r="F67">
        <v>19</v>
      </c>
      <c r="G67">
        <v>19</v>
      </c>
      <c r="H67">
        <v>1</v>
      </c>
      <c r="I67">
        <v>0</v>
      </c>
      <c r="J67">
        <v>4</v>
      </c>
      <c r="K67">
        <v>3</v>
      </c>
      <c r="L67">
        <v>0</v>
      </c>
      <c r="M67">
        <v>2150</v>
      </c>
      <c r="N67">
        <v>3</v>
      </c>
      <c r="O67">
        <v>2</v>
      </c>
      <c r="P67">
        <v>0</v>
      </c>
      <c r="Q67">
        <v>1</v>
      </c>
      <c r="R67">
        <v>0</v>
      </c>
      <c r="S67">
        <v>0</v>
      </c>
      <c r="T67">
        <v>60</v>
      </c>
      <c r="U67">
        <v>0.66</v>
      </c>
      <c r="V67">
        <v>2</v>
      </c>
      <c r="W67">
        <v>880</v>
      </c>
      <c r="X67">
        <v>0</v>
      </c>
      <c r="Y67">
        <v>0</v>
      </c>
      <c r="Z67">
        <v>1</v>
      </c>
      <c r="AA67">
        <v>110</v>
      </c>
      <c r="AB67" t="s">
        <v>1701</v>
      </c>
      <c r="AC67">
        <v>1</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t="s">
        <v>1696</v>
      </c>
    </row>
    <row r="68" spans="1:66">
      <c r="A68" t="s">
        <v>1693</v>
      </c>
      <c r="B68">
        <v>9866</v>
      </c>
      <c r="C68">
        <v>9862</v>
      </c>
      <c r="D68" t="s">
        <v>1694</v>
      </c>
      <c r="E68">
        <v>0.47</v>
      </c>
      <c r="F68">
        <v>19</v>
      </c>
      <c r="G68">
        <v>19</v>
      </c>
      <c r="H68">
        <v>1</v>
      </c>
      <c r="I68">
        <v>0</v>
      </c>
      <c r="J68">
        <v>4</v>
      </c>
      <c r="K68">
        <v>3</v>
      </c>
      <c r="L68">
        <v>0</v>
      </c>
      <c r="M68">
        <v>2150</v>
      </c>
      <c r="N68">
        <v>3</v>
      </c>
      <c r="O68">
        <v>2</v>
      </c>
      <c r="P68">
        <v>0</v>
      </c>
      <c r="Q68">
        <v>1</v>
      </c>
      <c r="R68">
        <v>0</v>
      </c>
      <c r="S68">
        <v>0</v>
      </c>
      <c r="T68">
        <v>60</v>
      </c>
      <c r="U68">
        <v>0.47</v>
      </c>
      <c r="V68">
        <v>2</v>
      </c>
      <c r="W68">
        <v>880</v>
      </c>
      <c r="X68">
        <v>0</v>
      </c>
      <c r="Y68">
        <v>0</v>
      </c>
      <c r="Z68">
        <v>1</v>
      </c>
      <c r="AA68">
        <v>110</v>
      </c>
      <c r="AB68" t="s">
        <v>1701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t="s">
        <v>1702</v>
      </c>
    </row>
    <row r="69" spans="1:66">
      <c r="A69" t="s">
        <v>1693</v>
      </c>
      <c r="B69">
        <v>9868</v>
      </c>
      <c r="C69">
        <v>9899</v>
      </c>
      <c r="D69" t="s">
        <v>1694</v>
      </c>
      <c r="E69">
        <v>1.1100000000000001</v>
      </c>
      <c r="F69">
        <v>19</v>
      </c>
      <c r="G69">
        <v>19</v>
      </c>
      <c r="H69">
        <v>1</v>
      </c>
      <c r="I69">
        <v>0</v>
      </c>
      <c r="J69">
        <v>4</v>
      </c>
      <c r="K69">
        <v>3</v>
      </c>
      <c r="L69">
        <v>0</v>
      </c>
      <c r="M69">
        <v>2150</v>
      </c>
      <c r="N69">
        <v>2</v>
      </c>
      <c r="O69">
        <v>2</v>
      </c>
      <c r="P69">
        <v>0</v>
      </c>
      <c r="Q69">
        <v>1</v>
      </c>
      <c r="R69">
        <v>0</v>
      </c>
      <c r="S69">
        <v>0</v>
      </c>
      <c r="T69">
        <v>60</v>
      </c>
      <c r="U69">
        <v>1.1100000000000001</v>
      </c>
      <c r="V69">
        <v>2</v>
      </c>
      <c r="W69">
        <v>880</v>
      </c>
      <c r="X69">
        <v>0</v>
      </c>
      <c r="Y69">
        <v>0</v>
      </c>
      <c r="Z69">
        <v>1</v>
      </c>
      <c r="AA69">
        <v>110</v>
      </c>
      <c r="AB69" t="s">
        <v>1701</v>
      </c>
      <c r="AC69">
        <v>1</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t="s">
        <v>1696</v>
      </c>
    </row>
    <row r="70" spans="1:66">
      <c r="A70" t="s">
        <v>1693</v>
      </c>
      <c r="B70">
        <v>9896</v>
      </c>
      <c r="C70">
        <v>9866</v>
      </c>
      <c r="D70" t="s">
        <v>1694</v>
      </c>
      <c r="E70">
        <v>0.66</v>
      </c>
      <c r="F70">
        <v>19</v>
      </c>
      <c r="G70">
        <v>19</v>
      </c>
      <c r="H70">
        <v>1</v>
      </c>
      <c r="I70">
        <v>0</v>
      </c>
      <c r="J70">
        <v>4</v>
      </c>
      <c r="K70">
        <v>3</v>
      </c>
      <c r="L70">
        <v>0</v>
      </c>
      <c r="M70">
        <v>2150</v>
      </c>
      <c r="N70">
        <v>3</v>
      </c>
      <c r="O70">
        <v>2</v>
      </c>
      <c r="P70">
        <v>0</v>
      </c>
      <c r="Q70">
        <v>1</v>
      </c>
      <c r="R70">
        <v>0</v>
      </c>
      <c r="S70">
        <v>0</v>
      </c>
      <c r="T70">
        <v>60</v>
      </c>
      <c r="U70">
        <v>0.66</v>
      </c>
      <c r="V70">
        <v>2</v>
      </c>
      <c r="W70">
        <v>880</v>
      </c>
      <c r="X70">
        <v>0</v>
      </c>
      <c r="Y70">
        <v>0</v>
      </c>
      <c r="Z70">
        <v>1</v>
      </c>
      <c r="AA70">
        <v>110</v>
      </c>
      <c r="AB70" t="s">
        <v>1701</v>
      </c>
      <c r="AC70">
        <v>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t="s">
        <v>1702</v>
      </c>
    </row>
    <row r="71" spans="1:66">
      <c r="A71" t="s">
        <v>1693</v>
      </c>
      <c r="B71">
        <v>9897</v>
      </c>
      <c r="C71">
        <v>9896</v>
      </c>
      <c r="D71" t="s">
        <v>1694</v>
      </c>
      <c r="E71">
        <v>0.59</v>
      </c>
      <c r="F71">
        <v>19</v>
      </c>
      <c r="G71">
        <v>19</v>
      </c>
      <c r="H71">
        <v>1</v>
      </c>
      <c r="I71">
        <v>0</v>
      </c>
      <c r="J71">
        <v>4</v>
      </c>
      <c r="K71">
        <v>3</v>
      </c>
      <c r="L71">
        <v>0</v>
      </c>
      <c r="M71">
        <v>2150</v>
      </c>
      <c r="N71">
        <v>2</v>
      </c>
      <c r="O71">
        <v>2</v>
      </c>
      <c r="P71">
        <v>0</v>
      </c>
      <c r="Q71">
        <v>1</v>
      </c>
      <c r="R71">
        <v>0</v>
      </c>
      <c r="S71">
        <v>0</v>
      </c>
      <c r="T71">
        <v>60</v>
      </c>
      <c r="U71">
        <v>0.59</v>
      </c>
      <c r="V71">
        <v>2</v>
      </c>
      <c r="W71">
        <v>880</v>
      </c>
      <c r="X71">
        <v>0</v>
      </c>
      <c r="Y71">
        <v>0</v>
      </c>
      <c r="Z71">
        <v>1</v>
      </c>
      <c r="AA71">
        <v>110</v>
      </c>
      <c r="AB71" t="s">
        <v>1701</v>
      </c>
      <c r="AC71">
        <v>1</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t="s">
        <v>1702</v>
      </c>
    </row>
    <row r="72" spans="1:66">
      <c r="A72" t="s">
        <v>1693</v>
      </c>
      <c r="B72">
        <v>9898</v>
      </c>
      <c r="C72">
        <v>9897</v>
      </c>
      <c r="D72" t="s">
        <v>1694</v>
      </c>
      <c r="E72">
        <v>0.37</v>
      </c>
      <c r="F72">
        <v>19</v>
      </c>
      <c r="G72">
        <v>19</v>
      </c>
      <c r="H72">
        <v>1</v>
      </c>
      <c r="I72">
        <v>0</v>
      </c>
      <c r="J72">
        <v>4</v>
      </c>
      <c r="K72">
        <v>3</v>
      </c>
      <c r="L72">
        <v>0</v>
      </c>
      <c r="M72">
        <v>2150</v>
      </c>
      <c r="N72">
        <v>2</v>
      </c>
      <c r="O72">
        <v>2</v>
      </c>
      <c r="P72">
        <v>0</v>
      </c>
      <c r="Q72">
        <v>1</v>
      </c>
      <c r="R72">
        <v>0</v>
      </c>
      <c r="S72">
        <v>0</v>
      </c>
      <c r="T72">
        <v>60</v>
      </c>
      <c r="U72">
        <v>0.37</v>
      </c>
      <c r="V72">
        <v>2</v>
      </c>
      <c r="W72">
        <v>880</v>
      </c>
      <c r="X72">
        <v>0</v>
      </c>
      <c r="Y72">
        <v>0</v>
      </c>
      <c r="Z72">
        <v>1</v>
      </c>
      <c r="AA72">
        <v>110</v>
      </c>
      <c r="AB72" t="s">
        <v>1701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t="s">
        <v>1702</v>
      </c>
    </row>
    <row r="73" spans="1:66">
      <c r="A73" t="s">
        <v>1693</v>
      </c>
      <c r="B73">
        <v>9899</v>
      </c>
      <c r="C73">
        <v>9900</v>
      </c>
      <c r="D73" t="s">
        <v>1694</v>
      </c>
      <c r="E73">
        <v>0.6</v>
      </c>
      <c r="F73">
        <v>19</v>
      </c>
      <c r="G73">
        <v>19</v>
      </c>
      <c r="H73">
        <v>1</v>
      </c>
      <c r="I73">
        <v>0</v>
      </c>
      <c r="J73">
        <v>4</v>
      </c>
      <c r="K73">
        <v>3</v>
      </c>
      <c r="L73">
        <v>0</v>
      </c>
      <c r="M73">
        <v>2150</v>
      </c>
      <c r="N73">
        <v>2</v>
      </c>
      <c r="O73">
        <v>2</v>
      </c>
      <c r="P73">
        <v>0</v>
      </c>
      <c r="Q73">
        <v>1</v>
      </c>
      <c r="R73">
        <v>0</v>
      </c>
      <c r="S73">
        <v>0</v>
      </c>
      <c r="T73">
        <v>60</v>
      </c>
      <c r="U73">
        <v>0.6</v>
      </c>
      <c r="V73">
        <v>2</v>
      </c>
      <c r="W73">
        <v>880</v>
      </c>
      <c r="X73">
        <v>0</v>
      </c>
      <c r="Y73">
        <v>0</v>
      </c>
      <c r="Z73">
        <v>1</v>
      </c>
      <c r="AA73">
        <v>110</v>
      </c>
      <c r="AB73" t="s">
        <v>1701</v>
      </c>
      <c r="AC73">
        <v>1</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t="s">
        <v>1696</v>
      </c>
    </row>
    <row r="74" spans="1:66">
      <c r="A74" t="s">
        <v>1693</v>
      </c>
      <c r="B74">
        <v>9900</v>
      </c>
      <c r="C74">
        <v>9916</v>
      </c>
      <c r="D74" t="s">
        <v>1694</v>
      </c>
      <c r="E74">
        <v>0.23</v>
      </c>
      <c r="F74">
        <v>9</v>
      </c>
      <c r="G74">
        <v>9</v>
      </c>
      <c r="H74">
        <v>1</v>
      </c>
      <c r="I74">
        <v>0</v>
      </c>
      <c r="J74">
        <v>4</v>
      </c>
      <c r="K74">
        <v>3</v>
      </c>
      <c r="L74">
        <v>0</v>
      </c>
      <c r="M74">
        <v>2100</v>
      </c>
      <c r="N74">
        <v>1</v>
      </c>
      <c r="O74">
        <v>2</v>
      </c>
      <c r="P74">
        <v>0</v>
      </c>
      <c r="Q74">
        <v>1</v>
      </c>
      <c r="R74">
        <v>0</v>
      </c>
      <c r="S74">
        <v>0</v>
      </c>
      <c r="T74">
        <v>55</v>
      </c>
      <c r="U74">
        <v>0.25091000000000002</v>
      </c>
      <c r="V74">
        <v>2</v>
      </c>
      <c r="W74">
        <v>880</v>
      </c>
      <c r="X74">
        <v>0</v>
      </c>
      <c r="Y74">
        <v>0</v>
      </c>
      <c r="Z74">
        <v>1</v>
      </c>
      <c r="AA74">
        <v>110</v>
      </c>
      <c r="AB74" t="s">
        <v>1701</v>
      </c>
      <c r="AC74">
        <v>1</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t="s">
        <v>1696</v>
      </c>
    </row>
    <row r="75" spans="1:66">
      <c r="A75" t="s">
        <v>1693</v>
      </c>
      <c r="B75">
        <v>9901</v>
      </c>
      <c r="C75">
        <v>9898</v>
      </c>
      <c r="D75" t="s">
        <v>1694</v>
      </c>
      <c r="E75">
        <v>0.75</v>
      </c>
      <c r="F75">
        <v>19</v>
      </c>
      <c r="G75">
        <v>19</v>
      </c>
      <c r="H75">
        <v>1</v>
      </c>
      <c r="I75">
        <v>0</v>
      </c>
      <c r="J75">
        <v>4</v>
      </c>
      <c r="K75">
        <v>3</v>
      </c>
      <c r="L75">
        <v>0</v>
      </c>
      <c r="M75">
        <v>2150</v>
      </c>
      <c r="N75">
        <v>2</v>
      </c>
      <c r="O75">
        <v>2</v>
      </c>
      <c r="P75">
        <v>0</v>
      </c>
      <c r="Q75">
        <v>1</v>
      </c>
      <c r="R75">
        <v>0</v>
      </c>
      <c r="S75">
        <v>0</v>
      </c>
      <c r="T75">
        <v>60</v>
      </c>
      <c r="U75">
        <v>0.75</v>
      </c>
      <c r="V75">
        <v>2</v>
      </c>
      <c r="W75">
        <v>880</v>
      </c>
      <c r="X75">
        <v>0</v>
      </c>
      <c r="Y75">
        <v>0</v>
      </c>
      <c r="Z75">
        <v>1</v>
      </c>
      <c r="AA75">
        <v>110</v>
      </c>
      <c r="AB75" t="s">
        <v>1701</v>
      </c>
      <c r="AC75">
        <v>1</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t="s">
        <v>1702</v>
      </c>
    </row>
    <row r="76" spans="1:66">
      <c r="A76" t="s">
        <v>1693</v>
      </c>
      <c r="B76">
        <v>9902</v>
      </c>
      <c r="C76">
        <v>9906</v>
      </c>
      <c r="D76" t="s">
        <v>1694</v>
      </c>
      <c r="E76">
        <v>0.74</v>
      </c>
      <c r="F76">
        <v>22</v>
      </c>
      <c r="G76">
        <v>22</v>
      </c>
      <c r="H76">
        <v>1</v>
      </c>
      <c r="I76">
        <v>0</v>
      </c>
      <c r="J76">
        <v>4</v>
      </c>
      <c r="K76">
        <v>3</v>
      </c>
      <c r="L76">
        <v>0</v>
      </c>
      <c r="M76">
        <v>2100</v>
      </c>
      <c r="N76">
        <v>2</v>
      </c>
      <c r="O76">
        <v>2</v>
      </c>
      <c r="P76">
        <v>0</v>
      </c>
      <c r="Q76">
        <v>0</v>
      </c>
      <c r="R76">
        <v>0</v>
      </c>
      <c r="S76">
        <v>0</v>
      </c>
      <c r="T76">
        <v>60</v>
      </c>
      <c r="U76">
        <v>0.74</v>
      </c>
      <c r="V76">
        <v>2</v>
      </c>
      <c r="W76">
        <v>880</v>
      </c>
      <c r="X76">
        <v>0</v>
      </c>
      <c r="Y76">
        <v>0</v>
      </c>
      <c r="Z76">
        <v>1</v>
      </c>
      <c r="AA76">
        <v>110</v>
      </c>
      <c r="AB76" t="s">
        <v>1701</v>
      </c>
      <c r="AC76">
        <v>1</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t="s">
        <v>1696</v>
      </c>
    </row>
    <row r="77" spans="1:66">
      <c r="A77" t="s">
        <v>1693</v>
      </c>
      <c r="B77">
        <v>9903</v>
      </c>
      <c r="C77">
        <v>9807</v>
      </c>
      <c r="D77" t="s">
        <v>1694</v>
      </c>
      <c r="E77">
        <v>0.27</v>
      </c>
      <c r="F77">
        <v>9</v>
      </c>
      <c r="G77">
        <v>9</v>
      </c>
      <c r="H77">
        <v>1</v>
      </c>
      <c r="I77">
        <v>0</v>
      </c>
      <c r="J77">
        <v>4</v>
      </c>
      <c r="K77">
        <v>3</v>
      </c>
      <c r="L77">
        <v>0</v>
      </c>
      <c r="M77">
        <v>2100</v>
      </c>
      <c r="N77">
        <v>1</v>
      </c>
      <c r="O77">
        <v>2</v>
      </c>
      <c r="P77">
        <v>0</v>
      </c>
      <c r="Q77">
        <v>1</v>
      </c>
      <c r="R77">
        <v>0</v>
      </c>
      <c r="S77">
        <v>0</v>
      </c>
      <c r="T77">
        <v>55</v>
      </c>
      <c r="U77">
        <v>0.29454999999999998</v>
      </c>
      <c r="V77">
        <v>2</v>
      </c>
      <c r="W77">
        <v>880</v>
      </c>
      <c r="X77">
        <v>0</v>
      </c>
      <c r="Y77">
        <v>0</v>
      </c>
      <c r="Z77">
        <v>1</v>
      </c>
      <c r="AA77">
        <v>110</v>
      </c>
      <c r="AB77" t="s">
        <v>1701</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t="s">
        <v>1702</v>
      </c>
    </row>
    <row r="78" spans="1:66">
      <c r="A78" t="s">
        <v>1693</v>
      </c>
      <c r="B78">
        <v>9904</v>
      </c>
      <c r="C78">
        <v>9903</v>
      </c>
      <c r="D78" t="s">
        <v>1694</v>
      </c>
      <c r="E78">
        <v>0.43</v>
      </c>
      <c r="F78">
        <v>22</v>
      </c>
      <c r="G78">
        <v>22</v>
      </c>
      <c r="H78">
        <v>1</v>
      </c>
      <c r="I78">
        <v>0</v>
      </c>
      <c r="J78">
        <v>4</v>
      </c>
      <c r="K78">
        <v>3</v>
      </c>
      <c r="L78">
        <v>0</v>
      </c>
      <c r="M78">
        <v>2100</v>
      </c>
      <c r="N78">
        <v>2</v>
      </c>
      <c r="O78">
        <v>2</v>
      </c>
      <c r="P78">
        <v>0</v>
      </c>
      <c r="Q78">
        <v>0</v>
      </c>
      <c r="R78">
        <v>0</v>
      </c>
      <c r="S78">
        <v>0</v>
      </c>
      <c r="T78">
        <v>60</v>
      </c>
      <c r="U78">
        <v>0.43</v>
      </c>
      <c r="V78">
        <v>2</v>
      </c>
      <c r="W78">
        <v>880</v>
      </c>
      <c r="X78">
        <v>0</v>
      </c>
      <c r="Y78">
        <v>0</v>
      </c>
      <c r="Z78">
        <v>1</v>
      </c>
      <c r="AA78">
        <v>110</v>
      </c>
      <c r="AB78" t="s">
        <v>1701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t="s">
        <v>1702</v>
      </c>
    </row>
    <row r="79" spans="1:66">
      <c r="A79" t="s">
        <v>1693</v>
      </c>
      <c r="B79">
        <v>9905</v>
      </c>
      <c r="C79">
        <v>9904</v>
      </c>
      <c r="D79" t="s">
        <v>1694</v>
      </c>
      <c r="E79">
        <v>0.26</v>
      </c>
      <c r="F79">
        <v>22</v>
      </c>
      <c r="G79">
        <v>22</v>
      </c>
      <c r="H79">
        <v>1</v>
      </c>
      <c r="I79">
        <v>0</v>
      </c>
      <c r="J79">
        <v>4</v>
      </c>
      <c r="K79">
        <v>3</v>
      </c>
      <c r="L79">
        <v>0</v>
      </c>
      <c r="M79">
        <v>2100</v>
      </c>
      <c r="N79">
        <v>2</v>
      </c>
      <c r="O79">
        <v>2</v>
      </c>
      <c r="P79">
        <v>0</v>
      </c>
      <c r="Q79">
        <v>0</v>
      </c>
      <c r="R79">
        <v>0</v>
      </c>
      <c r="S79">
        <v>0</v>
      </c>
      <c r="T79">
        <v>60</v>
      </c>
      <c r="U79">
        <v>0.26</v>
      </c>
      <c r="V79">
        <v>2</v>
      </c>
      <c r="W79">
        <v>880</v>
      </c>
      <c r="X79">
        <v>0</v>
      </c>
      <c r="Y79">
        <v>0</v>
      </c>
      <c r="Z79">
        <v>1</v>
      </c>
      <c r="AA79">
        <v>110</v>
      </c>
      <c r="AB79" t="s">
        <v>1701</v>
      </c>
      <c r="AC79">
        <v>1</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t="s">
        <v>1702</v>
      </c>
    </row>
    <row r="80" spans="1:66">
      <c r="A80" t="s">
        <v>1693</v>
      </c>
      <c r="B80">
        <v>9906</v>
      </c>
      <c r="C80">
        <v>9907</v>
      </c>
      <c r="D80" t="s">
        <v>1694</v>
      </c>
      <c r="E80">
        <v>0.51</v>
      </c>
      <c r="F80">
        <v>22</v>
      </c>
      <c r="G80">
        <v>22</v>
      </c>
      <c r="H80">
        <v>1</v>
      </c>
      <c r="I80">
        <v>0</v>
      </c>
      <c r="J80">
        <v>4</v>
      </c>
      <c r="K80">
        <v>3</v>
      </c>
      <c r="L80">
        <v>0</v>
      </c>
      <c r="M80">
        <v>2100</v>
      </c>
      <c r="N80">
        <v>2</v>
      </c>
      <c r="O80">
        <v>2</v>
      </c>
      <c r="P80">
        <v>0</v>
      </c>
      <c r="Q80">
        <v>0</v>
      </c>
      <c r="R80">
        <v>0</v>
      </c>
      <c r="S80">
        <v>0</v>
      </c>
      <c r="T80">
        <v>60</v>
      </c>
      <c r="U80">
        <v>0.51</v>
      </c>
      <c r="V80">
        <v>2</v>
      </c>
      <c r="W80">
        <v>880</v>
      </c>
      <c r="X80">
        <v>0</v>
      </c>
      <c r="Y80">
        <v>0</v>
      </c>
      <c r="Z80">
        <v>1</v>
      </c>
      <c r="AA80">
        <v>110</v>
      </c>
      <c r="AB80" t="s">
        <v>1701</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t="s">
        <v>1696</v>
      </c>
    </row>
    <row r="81" spans="1:66">
      <c r="A81" t="s">
        <v>1693</v>
      </c>
      <c r="B81">
        <v>9907</v>
      </c>
      <c r="C81">
        <v>10386</v>
      </c>
      <c r="D81" t="s">
        <v>1694</v>
      </c>
      <c r="E81">
        <v>0.45</v>
      </c>
      <c r="F81">
        <v>32</v>
      </c>
      <c r="G81">
        <v>32</v>
      </c>
      <c r="H81">
        <v>1</v>
      </c>
      <c r="I81">
        <v>0</v>
      </c>
      <c r="J81">
        <v>4</v>
      </c>
      <c r="K81">
        <v>3</v>
      </c>
      <c r="L81">
        <v>0</v>
      </c>
      <c r="M81">
        <v>2100</v>
      </c>
      <c r="N81">
        <v>3</v>
      </c>
      <c r="O81">
        <v>2</v>
      </c>
      <c r="P81">
        <v>0</v>
      </c>
      <c r="Q81">
        <v>0</v>
      </c>
      <c r="R81">
        <v>0</v>
      </c>
      <c r="S81">
        <v>0</v>
      </c>
      <c r="T81">
        <v>60</v>
      </c>
      <c r="U81">
        <v>0.45</v>
      </c>
      <c r="V81">
        <v>2</v>
      </c>
      <c r="W81">
        <v>880</v>
      </c>
      <c r="X81">
        <v>0</v>
      </c>
      <c r="Y81">
        <v>0</v>
      </c>
      <c r="Z81">
        <v>1</v>
      </c>
      <c r="AA81">
        <v>110</v>
      </c>
      <c r="AB81" t="s">
        <v>1701</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t="s">
        <v>1696</v>
      </c>
    </row>
    <row r="82" spans="1:66">
      <c r="A82" t="s">
        <v>1693</v>
      </c>
      <c r="B82">
        <v>9908</v>
      </c>
      <c r="C82">
        <v>9905</v>
      </c>
      <c r="D82" t="s">
        <v>1694</v>
      </c>
      <c r="E82">
        <v>0.56999999999999995</v>
      </c>
      <c r="F82">
        <v>22</v>
      </c>
      <c r="G82">
        <v>22</v>
      </c>
      <c r="H82">
        <v>1</v>
      </c>
      <c r="I82">
        <v>0</v>
      </c>
      <c r="J82">
        <v>4</v>
      </c>
      <c r="K82">
        <v>3</v>
      </c>
      <c r="L82">
        <v>0</v>
      </c>
      <c r="M82">
        <v>2100</v>
      </c>
      <c r="N82">
        <v>2</v>
      </c>
      <c r="O82">
        <v>2</v>
      </c>
      <c r="P82">
        <v>0</v>
      </c>
      <c r="Q82">
        <v>0</v>
      </c>
      <c r="R82">
        <v>0</v>
      </c>
      <c r="S82">
        <v>0</v>
      </c>
      <c r="T82">
        <v>60</v>
      </c>
      <c r="U82">
        <v>0.56999999999999995</v>
      </c>
      <c r="V82">
        <v>2</v>
      </c>
      <c r="W82">
        <v>880</v>
      </c>
      <c r="X82">
        <v>0</v>
      </c>
      <c r="Y82">
        <v>0</v>
      </c>
      <c r="Z82">
        <v>1</v>
      </c>
      <c r="AA82">
        <v>110</v>
      </c>
      <c r="AB82" t="s">
        <v>1701</v>
      </c>
      <c r="AC82">
        <v>1</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t="s">
        <v>1702</v>
      </c>
    </row>
    <row r="83" spans="1:66">
      <c r="A83" t="s">
        <v>1693</v>
      </c>
      <c r="B83">
        <v>9909</v>
      </c>
      <c r="C83">
        <v>9908</v>
      </c>
      <c r="D83" t="s">
        <v>1694</v>
      </c>
      <c r="E83">
        <v>0.32</v>
      </c>
      <c r="F83">
        <v>32</v>
      </c>
      <c r="G83">
        <v>32</v>
      </c>
      <c r="H83">
        <v>1</v>
      </c>
      <c r="I83">
        <v>0</v>
      </c>
      <c r="J83">
        <v>4</v>
      </c>
      <c r="K83">
        <v>3</v>
      </c>
      <c r="L83">
        <v>0</v>
      </c>
      <c r="M83">
        <v>2100</v>
      </c>
      <c r="N83">
        <v>3</v>
      </c>
      <c r="O83">
        <v>2</v>
      </c>
      <c r="P83">
        <v>0</v>
      </c>
      <c r="Q83">
        <v>0</v>
      </c>
      <c r="R83">
        <v>0</v>
      </c>
      <c r="S83">
        <v>0</v>
      </c>
      <c r="T83">
        <v>60</v>
      </c>
      <c r="U83">
        <v>0.32</v>
      </c>
      <c r="V83">
        <v>2</v>
      </c>
      <c r="W83">
        <v>880</v>
      </c>
      <c r="X83">
        <v>0</v>
      </c>
      <c r="Y83">
        <v>0</v>
      </c>
      <c r="Z83">
        <v>1</v>
      </c>
      <c r="AA83">
        <v>110</v>
      </c>
      <c r="AB83" t="s">
        <v>1701</v>
      </c>
      <c r="AC83">
        <v>1</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t="s">
        <v>1702</v>
      </c>
    </row>
    <row r="84" spans="1:66">
      <c r="A84" t="s">
        <v>1693</v>
      </c>
      <c r="B84">
        <v>9910</v>
      </c>
      <c r="C84">
        <v>9909</v>
      </c>
      <c r="D84" t="s">
        <v>1694</v>
      </c>
      <c r="E84">
        <v>0.73</v>
      </c>
      <c r="F84">
        <v>32</v>
      </c>
      <c r="G84">
        <v>32</v>
      </c>
      <c r="H84">
        <v>1</v>
      </c>
      <c r="I84">
        <v>0</v>
      </c>
      <c r="J84">
        <v>4</v>
      </c>
      <c r="K84">
        <v>3</v>
      </c>
      <c r="L84">
        <v>0</v>
      </c>
      <c r="M84">
        <v>2100</v>
      </c>
      <c r="N84">
        <v>3</v>
      </c>
      <c r="O84">
        <v>2</v>
      </c>
      <c r="P84">
        <v>0</v>
      </c>
      <c r="Q84">
        <v>0</v>
      </c>
      <c r="R84">
        <v>0</v>
      </c>
      <c r="S84">
        <v>0</v>
      </c>
      <c r="T84">
        <v>60</v>
      </c>
      <c r="U84">
        <v>0.73</v>
      </c>
      <c r="V84">
        <v>2</v>
      </c>
      <c r="W84">
        <v>880</v>
      </c>
      <c r="X84">
        <v>0</v>
      </c>
      <c r="Y84">
        <v>0</v>
      </c>
      <c r="Z84">
        <v>1</v>
      </c>
      <c r="AA84">
        <v>110</v>
      </c>
      <c r="AB84" t="s">
        <v>1701</v>
      </c>
      <c r="AC84">
        <v>1</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t="s">
        <v>1702</v>
      </c>
    </row>
    <row r="85" spans="1:66">
      <c r="A85" t="s">
        <v>1693</v>
      </c>
      <c r="B85">
        <v>9914</v>
      </c>
      <c r="C85">
        <v>9915</v>
      </c>
      <c r="D85" t="s">
        <v>1694</v>
      </c>
      <c r="E85">
        <v>0.5</v>
      </c>
      <c r="F85">
        <v>31</v>
      </c>
      <c r="G85">
        <v>31</v>
      </c>
      <c r="H85">
        <v>1</v>
      </c>
      <c r="I85">
        <v>0</v>
      </c>
      <c r="J85">
        <v>4</v>
      </c>
      <c r="K85">
        <v>3</v>
      </c>
      <c r="L85">
        <v>0</v>
      </c>
      <c r="M85">
        <v>1950</v>
      </c>
      <c r="N85">
        <v>3</v>
      </c>
      <c r="O85">
        <v>1</v>
      </c>
      <c r="P85">
        <v>0</v>
      </c>
      <c r="Q85">
        <v>0</v>
      </c>
      <c r="R85">
        <v>0</v>
      </c>
      <c r="S85">
        <v>0</v>
      </c>
      <c r="T85">
        <v>45</v>
      </c>
      <c r="U85">
        <v>0.66666999999999998</v>
      </c>
      <c r="V85">
        <v>1</v>
      </c>
      <c r="W85">
        <v>880</v>
      </c>
      <c r="X85">
        <v>0</v>
      </c>
      <c r="Y85">
        <v>0</v>
      </c>
      <c r="Z85">
        <v>1</v>
      </c>
      <c r="AA85">
        <v>110</v>
      </c>
      <c r="AB85" t="s">
        <v>1701</v>
      </c>
      <c r="AC85">
        <v>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t="s">
        <v>1702</v>
      </c>
    </row>
    <row r="86" spans="1:66">
      <c r="A86" t="s">
        <v>1693</v>
      </c>
      <c r="B86">
        <v>9915</v>
      </c>
      <c r="C86">
        <v>9910</v>
      </c>
      <c r="D86" t="s">
        <v>1694</v>
      </c>
      <c r="E86">
        <v>0.51</v>
      </c>
      <c r="F86">
        <v>31</v>
      </c>
      <c r="G86">
        <v>31</v>
      </c>
      <c r="H86">
        <v>1</v>
      </c>
      <c r="I86">
        <v>0</v>
      </c>
      <c r="J86">
        <v>4</v>
      </c>
      <c r="K86">
        <v>3</v>
      </c>
      <c r="L86">
        <v>0</v>
      </c>
      <c r="M86">
        <v>1950</v>
      </c>
      <c r="N86">
        <v>3</v>
      </c>
      <c r="O86">
        <v>1</v>
      </c>
      <c r="P86">
        <v>0</v>
      </c>
      <c r="Q86">
        <v>0</v>
      </c>
      <c r="R86">
        <v>0</v>
      </c>
      <c r="S86">
        <v>0</v>
      </c>
      <c r="T86">
        <v>45</v>
      </c>
      <c r="U86">
        <v>0.68</v>
      </c>
      <c r="V86">
        <v>1</v>
      </c>
      <c r="W86">
        <v>880</v>
      </c>
      <c r="X86">
        <v>0</v>
      </c>
      <c r="Y86">
        <v>0</v>
      </c>
      <c r="Z86">
        <v>1</v>
      </c>
      <c r="AA86">
        <v>110</v>
      </c>
      <c r="AB86" t="s">
        <v>1701</v>
      </c>
      <c r="AC86">
        <v>1</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t="s">
        <v>1702</v>
      </c>
    </row>
    <row r="87" spans="1:66">
      <c r="A87" t="s">
        <v>1693</v>
      </c>
      <c r="B87">
        <v>9916</v>
      </c>
      <c r="C87">
        <v>9806</v>
      </c>
      <c r="D87" t="s">
        <v>1694</v>
      </c>
      <c r="E87">
        <v>0.36</v>
      </c>
      <c r="F87">
        <v>9</v>
      </c>
      <c r="G87">
        <v>9</v>
      </c>
      <c r="H87">
        <v>1</v>
      </c>
      <c r="I87">
        <v>0</v>
      </c>
      <c r="J87">
        <v>4</v>
      </c>
      <c r="K87">
        <v>3</v>
      </c>
      <c r="L87">
        <v>0</v>
      </c>
      <c r="M87">
        <v>2100</v>
      </c>
      <c r="N87">
        <v>1</v>
      </c>
      <c r="O87">
        <v>2</v>
      </c>
      <c r="P87">
        <v>0</v>
      </c>
      <c r="Q87">
        <v>1</v>
      </c>
      <c r="R87">
        <v>1</v>
      </c>
      <c r="S87">
        <v>0</v>
      </c>
      <c r="T87">
        <v>55</v>
      </c>
      <c r="U87">
        <v>0.39273000000000002</v>
      </c>
      <c r="V87">
        <v>2</v>
      </c>
      <c r="W87">
        <v>880</v>
      </c>
      <c r="X87">
        <v>0</v>
      </c>
      <c r="Y87">
        <v>0</v>
      </c>
      <c r="Z87">
        <v>1</v>
      </c>
      <c r="AA87">
        <v>110</v>
      </c>
      <c r="AB87" t="s">
        <v>1701</v>
      </c>
      <c r="AC87">
        <v>1</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t="s">
        <v>1696</v>
      </c>
    </row>
    <row r="88" spans="1:66">
      <c r="A88" t="s">
        <v>1693</v>
      </c>
      <c r="B88">
        <v>9933</v>
      </c>
      <c r="C88">
        <v>9935</v>
      </c>
      <c r="D88" t="s">
        <v>1694</v>
      </c>
      <c r="E88">
        <v>0.35</v>
      </c>
      <c r="F88">
        <v>19</v>
      </c>
      <c r="G88">
        <v>29</v>
      </c>
      <c r="H88">
        <v>1</v>
      </c>
      <c r="I88">
        <v>0</v>
      </c>
      <c r="J88">
        <v>3</v>
      </c>
      <c r="K88">
        <v>3</v>
      </c>
      <c r="L88">
        <v>0</v>
      </c>
      <c r="M88">
        <v>1950</v>
      </c>
      <c r="N88">
        <v>3</v>
      </c>
      <c r="O88">
        <v>2</v>
      </c>
      <c r="P88">
        <v>0</v>
      </c>
      <c r="Q88">
        <v>2</v>
      </c>
      <c r="R88">
        <v>0</v>
      </c>
      <c r="S88">
        <v>0</v>
      </c>
      <c r="T88">
        <v>60</v>
      </c>
      <c r="U88">
        <v>0.35</v>
      </c>
      <c r="V88">
        <v>2</v>
      </c>
      <c r="W88">
        <v>280</v>
      </c>
      <c r="X88">
        <v>0</v>
      </c>
      <c r="Y88">
        <v>0</v>
      </c>
      <c r="Z88">
        <v>0</v>
      </c>
      <c r="AA88">
        <v>0</v>
      </c>
      <c r="AB88" t="s">
        <v>1703</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t="s">
        <v>1702</v>
      </c>
    </row>
    <row r="89" spans="1:66">
      <c r="A89" t="s">
        <v>1693</v>
      </c>
      <c r="B89">
        <v>9935</v>
      </c>
      <c r="C89">
        <v>9936</v>
      </c>
      <c r="D89" t="s">
        <v>1694</v>
      </c>
      <c r="E89">
        <v>0.27</v>
      </c>
      <c r="F89">
        <v>19</v>
      </c>
      <c r="G89">
        <v>29</v>
      </c>
      <c r="H89">
        <v>1</v>
      </c>
      <c r="I89">
        <v>0</v>
      </c>
      <c r="J89">
        <v>3</v>
      </c>
      <c r="K89">
        <v>3</v>
      </c>
      <c r="L89">
        <v>0</v>
      </c>
      <c r="M89">
        <v>1950</v>
      </c>
      <c r="N89">
        <v>2</v>
      </c>
      <c r="O89">
        <v>2</v>
      </c>
      <c r="P89">
        <v>0</v>
      </c>
      <c r="Q89">
        <v>2</v>
      </c>
      <c r="R89">
        <v>0</v>
      </c>
      <c r="S89">
        <v>0</v>
      </c>
      <c r="T89">
        <v>60</v>
      </c>
      <c r="U89">
        <v>0.27</v>
      </c>
      <c r="V89">
        <v>2</v>
      </c>
      <c r="W89">
        <v>280</v>
      </c>
      <c r="X89">
        <v>0</v>
      </c>
      <c r="Y89">
        <v>0</v>
      </c>
      <c r="Z89">
        <v>0</v>
      </c>
      <c r="AA89">
        <v>0</v>
      </c>
      <c r="AB89" t="s">
        <v>1703</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t="s">
        <v>1702</v>
      </c>
    </row>
    <row r="90" spans="1:66">
      <c r="A90" t="s">
        <v>1693</v>
      </c>
      <c r="B90">
        <v>9936</v>
      </c>
      <c r="C90">
        <v>9937</v>
      </c>
      <c r="D90" t="s">
        <v>1694</v>
      </c>
      <c r="E90">
        <v>0.23</v>
      </c>
      <c r="F90">
        <v>19</v>
      </c>
      <c r="G90">
        <v>29</v>
      </c>
      <c r="H90">
        <v>1</v>
      </c>
      <c r="I90">
        <v>0</v>
      </c>
      <c r="J90">
        <v>3</v>
      </c>
      <c r="K90">
        <v>3</v>
      </c>
      <c r="L90">
        <v>0</v>
      </c>
      <c r="M90">
        <v>1950</v>
      </c>
      <c r="N90">
        <v>2</v>
      </c>
      <c r="O90">
        <v>2</v>
      </c>
      <c r="P90">
        <v>0</v>
      </c>
      <c r="Q90">
        <v>2</v>
      </c>
      <c r="R90">
        <v>0</v>
      </c>
      <c r="S90">
        <v>0</v>
      </c>
      <c r="T90">
        <v>60</v>
      </c>
      <c r="U90">
        <v>0.23</v>
      </c>
      <c r="V90">
        <v>2</v>
      </c>
      <c r="W90">
        <v>280</v>
      </c>
      <c r="X90">
        <v>0</v>
      </c>
      <c r="Y90">
        <v>0</v>
      </c>
      <c r="Z90">
        <v>0</v>
      </c>
      <c r="AA90">
        <v>0</v>
      </c>
      <c r="AB90" t="s">
        <v>1703</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t="s">
        <v>1702</v>
      </c>
    </row>
    <row r="91" spans="1:66">
      <c r="A91" t="s">
        <v>1693</v>
      </c>
      <c r="B91">
        <v>9937</v>
      </c>
      <c r="C91">
        <v>9938</v>
      </c>
      <c r="D91" t="s">
        <v>1694</v>
      </c>
      <c r="E91">
        <v>0.35</v>
      </c>
      <c r="F91">
        <v>19</v>
      </c>
      <c r="G91">
        <v>29</v>
      </c>
      <c r="H91">
        <v>1</v>
      </c>
      <c r="I91">
        <v>0</v>
      </c>
      <c r="J91">
        <v>3</v>
      </c>
      <c r="K91">
        <v>3</v>
      </c>
      <c r="L91">
        <v>0</v>
      </c>
      <c r="M91">
        <v>1950</v>
      </c>
      <c r="N91">
        <v>2</v>
      </c>
      <c r="O91">
        <v>2</v>
      </c>
      <c r="P91">
        <v>0</v>
      </c>
      <c r="Q91">
        <v>2</v>
      </c>
      <c r="R91">
        <v>0</v>
      </c>
      <c r="S91">
        <v>0</v>
      </c>
      <c r="T91">
        <v>60</v>
      </c>
      <c r="U91">
        <v>0.35</v>
      </c>
      <c r="V91">
        <v>2</v>
      </c>
      <c r="W91">
        <v>280</v>
      </c>
      <c r="X91">
        <v>0</v>
      </c>
      <c r="Y91">
        <v>0</v>
      </c>
      <c r="Z91">
        <v>0</v>
      </c>
      <c r="AA91">
        <v>0</v>
      </c>
      <c r="AB91" t="s">
        <v>1703</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t="s">
        <v>1702</v>
      </c>
    </row>
    <row r="92" spans="1:66">
      <c r="A92" t="s">
        <v>1693</v>
      </c>
      <c r="B92">
        <v>9938</v>
      </c>
      <c r="C92">
        <v>9939</v>
      </c>
      <c r="D92" t="s">
        <v>1694</v>
      </c>
      <c r="E92">
        <v>0.26</v>
      </c>
      <c r="F92">
        <v>19</v>
      </c>
      <c r="G92">
        <v>29</v>
      </c>
      <c r="H92">
        <v>1</v>
      </c>
      <c r="I92">
        <v>0</v>
      </c>
      <c r="J92">
        <v>3</v>
      </c>
      <c r="K92">
        <v>3</v>
      </c>
      <c r="L92">
        <v>0</v>
      </c>
      <c r="M92">
        <v>1950</v>
      </c>
      <c r="N92">
        <v>2</v>
      </c>
      <c r="O92">
        <v>2</v>
      </c>
      <c r="P92">
        <v>0</v>
      </c>
      <c r="Q92">
        <v>2</v>
      </c>
      <c r="R92">
        <v>0</v>
      </c>
      <c r="S92">
        <v>0</v>
      </c>
      <c r="T92">
        <v>60</v>
      </c>
      <c r="U92">
        <v>0.26</v>
      </c>
      <c r="V92">
        <v>2</v>
      </c>
      <c r="W92">
        <v>280</v>
      </c>
      <c r="X92">
        <v>0</v>
      </c>
      <c r="Y92">
        <v>0</v>
      </c>
      <c r="Z92">
        <v>0</v>
      </c>
      <c r="AA92">
        <v>0</v>
      </c>
      <c r="AB92" t="s">
        <v>1703</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t="s">
        <v>1702</v>
      </c>
    </row>
    <row r="93" spans="1:66">
      <c r="A93" t="s">
        <v>1693</v>
      </c>
      <c r="B93">
        <v>9939</v>
      </c>
      <c r="C93">
        <v>10577</v>
      </c>
      <c r="D93" t="s">
        <v>1694</v>
      </c>
      <c r="E93">
        <v>0.64</v>
      </c>
      <c r="F93">
        <v>19</v>
      </c>
      <c r="G93">
        <v>29</v>
      </c>
      <c r="H93">
        <v>1</v>
      </c>
      <c r="I93">
        <v>0</v>
      </c>
      <c r="J93">
        <v>3</v>
      </c>
      <c r="K93">
        <v>3</v>
      </c>
      <c r="L93">
        <v>0</v>
      </c>
      <c r="M93">
        <v>1950</v>
      </c>
      <c r="N93">
        <v>2</v>
      </c>
      <c r="O93">
        <v>2</v>
      </c>
      <c r="P93">
        <v>0</v>
      </c>
      <c r="Q93">
        <v>2</v>
      </c>
      <c r="R93">
        <v>0</v>
      </c>
      <c r="S93">
        <v>0</v>
      </c>
      <c r="T93">
        <v>60</v>
      </c>
      <c r="U93">
        <v>0.64</v>
      </c>
      <c r="V93">
        <v>2</v>
      </c>
      <c r="W93">
        <v>280</v>
      </c>
      <c r="X93">
        <v>0</v>
      </c>
      <c r="Y93">
        <v>0</v>
      </c>
      <c r="Z93">
        <v>0</v>
      </c>
      <c r="AA93">
        <v>0</v>
      </c>
      <c r="AB93" t="s">
        <v>1703</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t="s">
        <v>1702</v>
      </c>
    </row>
    <row r="94" spans="1:66">
      <c r="A94" t="s">
        <v>1693</v>
      </c>
      <c r="B94">
        <v>9940</v>
      </c>
      <c r="C94">
        <v>9941</v>
      </c>
      <c r="D94" t="s">
        <v>1694</v>
      </c>
      <c r="E94">
        <v>0.28000000000000003</v>
      </c>
      <c r="F94">
        <v>19</v>
      </c>
      <c r="G94">
        <v>29</v>
      </c>
      <c r="H94">
        <v>1</v>
      </c>
      <c r="I94">
        <v>0</v>
      </c>
      <c r="J94">
        <v>3</v>
      </c>
      <c r="K94">
        <v>3</v>
      </c>
      <c r="L94">
        <v>0</v>
      </c>
      <c r="M94">
        <v>1950</v>
      </c>
      <c r="N94">
        <v>2</v>
      </c>
      <c r="O94">
        <v>2</v>
      </c>
      <c r="P94">
        <v>0</v>
      </c>
      <c r="Q94">
        <v>2</v>
      </c>
      <c r="R94">
        <v>0</v>
      </c>
      <c r="S94">
        <v>0</v>
      </c>
      <c r="T94">
        <v>60</v>
      </c>
      <c r="U94">
        <v>0.28000000000000003</v>
      </c>
      <c r="V94">
        <v>2</v>
      </c>
      <c r="W94">
        <v>280</v>
      </c>
      <c r="X94">
        <v>0</v>
      </c>
      <c r="Y94">
        <v>0</v>
      </c>
      <c r="Z94">
        <v>0</v>
      </c>
      <c r="AA94">
        <v>0</v>
      </c>
      <c r="AB94" t="s">
        <v>1703</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t="s">
        <v>1696</v>
      </c>
    </row>
    <row r="95" spans="1:66">
      <c r="A95" t="s">
        <v>1693</v>
      </c>
      <c r="B95">
        <v>9941</v>
      </c>
      <c r="C95">
        <v>9942</v>
      </c>
      <c r="D95" t="s">
        <v>1694</v>
      </c>
      <c r="E95">
        <v>0.36</v>
      </c>
      <c r="F95">
        <v>19</v>
      </c>
      <c r="G95">
        <v>29</v>
      </c>
      <c r="H95">
        <v>1</v>
      </c>
      <c r="I95">
        <v>0</v>
      </c>
      <c r="J95">
        <v>3</v>
      </c>
      <c r="K95">
        <v>3</v>
      </c>
      <c r="L95">
        <v>0</v>
      </c>
      <c r="M95">
        <v>1950</v>
      </c>
      <c r="N95">
        <v>2</v>
      </c>
      <c r="O95">
        <v>2</v>
      </c>
      <c r="P95">
        <v>0</v>
      </c>
      <c r="Q95">
        <v>2</v>
      </c>
      <c r="R95">
        <v>0</v>
      </c>
      <c r="S95">
        <v>0</v>
      </c>
      <c r="T95">
        <v>60</v>
      </c>
      <c r="U95">
        <v>0.36</v>
      </c>
      <c r="V95">
        <v>2</v>
      </c>
      <c r="W95">
        <v>280</v>
      </c>
      <c r="X95">
        <v>0</v>
      </c>
      <c r="Y95">
        <v>0</v>
      </c>
      <c r="Z95">
        <v>0</v>
      </c>
      <c r="AA95">
        <v>0</v>
      </c>
      <c r="AB95" t="s">
        <v>1703</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t="s">
        <v>1696</v>
      </c>
    </row>
    <row r="96" spans="1:66">
      <c r="A96" t="s">
        <v>1693</v>
      </c>
      <c r="B96">
        <v>9942</v>
      </c>
      <c r="C96">
        <v>9943</v>
      </c>
      <c r="D96" t="s">
        <v>1694</v>
      </c>
      <c r="E96">
        <v>0.25</v>
      </c>
      <c r="F96">
        <v>19</v>
      </c>
      <c r="G96">
        <v>29</v>
      </c>
      <c r="H96">
        <v>1</v>
      </c>
      <c r="I96">
        <v>0</v>
      </c>
      <c r="J96">
        <v>3</v>
      </c>
      <c r="K96">
        <v>3</v>
      </c>
      <c r="L96">
        <v>0</v>
      </c>
      <c r="M96">
        <v>1950</v>
      </c>
      <c r="N96">
        <v>2</v>
      </c>
      <c r="O96">
        <v>2</v>
      </c>
      <c r="P96">
        <v>0</v>
      </c>
      <c r="Q96">
        <v>2</v>
      </c>
      <c r="R96">
        <v>0</v>
      </c>
      <c r="S96">
        <v>0</v>
      </c>
      <c r="T96">
        <v>60</v>
      </c>
      <c r="U96">
        <v>0.25</v>
      </c>
      <c r="V96">
        <v>2</v>
      </c>
      <c r="W96">
        <v>280</v>
      </c>
      <c r="X96">
        <v>0</v>
      </c>
      <c r="Y96">
        <v>0</v>
      </c>
      <c r="Z96">
        <v>0</v>
      </c>
      <c r="AA96">
        <v>0</v>
      </c>
      <c r="AB96" t="s">
        <v>1703</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t="s">
        <v>1696</v>
      </c>
    </row>
    <row r="97" spans="1:66">
      <c r="A97" t="s">
        <v>1693</v>
      </c>
      <c r="B97">
        <v>9943</v>
      </c>
      <c r="C97">
        <v>9944</v>
      </c>
      <c r="D97" t="s">
        <v>1694</v>
      </c>
      <c r="E97">
        <v>0.25</v>
      </c>
      <c r="F97">
        <v>19</v>
      </c>
      <c r="G97">
        <v>29</v>
      </c>
      <c r="H97">
        <v>1</v>
      </c>
      <c r="I97">
        <v>0</v>
      </c>
      <c r="J97">
        <v>3</v>
      </c>
      <c r="K97">
        <v>3</v>
      </c>
      <c r="L97">
        <v>0</v>
      </c>
      <c r="M97">
        <v>1950</v>
      </c>
      <c r="N97">
        <v>2</v>
      </c>
      <c r="O97">
        <v>2</v>
      </c>
      <c r="P97">
        <v>0</v>
      </c>
      <c r="Q97">
        <v>2</v>
      </c>
      <c r="R97">
        <v>0</v>
      </c>
      <c r="S97">
        <v>0</v>
      </c>
      <c r="T97">
        <v>60</v>
      </c>
      <c r="U97">
        <v>0.25</v>
      </c>
      <c r="V97">
        <v>2</v>
      </c>
      <c r="W97">
        <v>280</v>
      </c>
      <c r="X97">
        <v>0</v>
      </c>
      <c r="Y97">
        <v>0</v>
      </c>
      <c r="Z97">
        <v>0</v>
      </c>
      <c r="AA97">
        <v>0</v>
      </c>
      <c r="AB97" t="s">
        <v>1703</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t="s">
        <v>1696</v>
      </c>
    </row>
    <row r="98" spans="1:66">
      <c r="A98" t="s">
        <v>1693</v>
      </c>
      <c r="B98">
        <v>9944</v>
      </c>
      <c r="C98">
        <v>9934</v>
      </c>
      <c r="D98" t="s">
        <v>1694</v>
      </c>
      <c r="E98">
        <v>0.35</v>
      </c>
      <c r="F98">
        <v>19</v>
      </c>
      <c r="G98">
        <v>29</v>
      </c>
      <c r="H98">
        <v>1</v>
      </c>
      <c r="I98">
        <v>0</v>
      </c>
      <c r="J98">
        <v>3</v>
      </c>
      <c r="K98">
        <v>3</v>
      </c>
      <c r="L98">
        <v>0</v>
      </c>
      <c r="M98">
        <v>1950</v>
      </c>
      <c r="N98">
        <v>3</v>
      </c>
      <c r="O98">
        <v>2</v>
      </c>
      <c r="P98">
        <v>0</v>
      </c>
      <c r="Q98">
        <v>2</v>
      </c>
      <c r="R98">
        <v>0</v>
      </c>
      <c r="S98">
        <v>0</v>
      </c>
      <c r="T98">
        <v>60</v>
      </c>
      <c r="U98">
        <v>0.35</v>
      </c>
      <c r="V98">
        <v>2</v>
      </c>
      <c r="W98">
        <v>280</v>
      </c>
      <c r="X98">
        <v>0</v>
      </c>
      <c r="Y98">
        <v>0</v>
      </c>
      <c r="Z98">
        <v>0</v>
      </c>
      <c r="AA98">
        <v>0</v>
      </c>
      <c r="AB98" t="s">
        <v>1703</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t="s">
        <v>1696</v>
      </c>
    </row>
    <row r="99" spans="1:66">
      <c r="A99" t="s">
        <v>1693</v>
      </c>
      <c r="B99">
        <v>9972</v>
      </c>
      <c r="C99">
        <v>9991</v>
      </c>
      <c r="D99" t="s">
        <v>1694</v>
      </c>
      <c r="E99">
        <v>1.0798000000000001</v>
      </c>
      <c r="F99">
        <v>29</v>
      </c>
      <c r="G99">
        <v>29</v>
      </c>
      <c r="H99">
        <v>1</v>
      </c>
      <c r="I99">
        <v>0</v>
      </c>
      <c r="J99">
        <v>6</v>
      </c>
      <c r="K99">
        <v>3</v>
      </c>
      <c r="L99">
        <v>0</v>
      </c>
      <c r="M99">
        <v>2200</v>
      </c>
      <c r="N99">
        <v>4</v>
      </c>
      <c r="O99">
        <v>2</v>
      </c>
      <c r="P99">
        <v>0</v>
      </c>
      <c r="Q99">
        <v>1</v>
      </c>
      <c r="R99">
        <v>0</v>
      </c>
      <c r="S99">
        <v>0</v>
      </c>
      <c r="T99">
        <v>55</v>
      </c>
      <c r="U99">
        <v>1.1779599999999999</v>
      </c>
      <c r="V99">
        <v>2</v>
      </c>
      <c r="W99">
        <v>680</v>
      </c>
      <c r="X99">
        <v>0</v>
      </c>
      <c r="Y99">
        <v>0</v>
      </c>
      <c r="Z99">
        <v>1</v>
      </c>
      <c r="AA99">
        <v>60</v>
      </c>
      <c r="AB99" t="s">
        <v>1704</v>
      </c>
      <c r="AC99">
        <v>1</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row>
    <row r="100" spans="1:66">
      <c r="A100" t="s">
        <v>1693</v>
      </c>
      <c r="B100">
        <v>9977</v>
      </c>
      <c r="C100">
        <v>9981</v>
      </c>
      <c r="D100" t="s">
        <v>1694</v>
      </c>
      <c r="E100">
        <v>2.84</v>
      </c>
      <c r="F100">
        <v>48</v>
      </c>
      <c r="G100">
        <v>48</v>
      </c>
      <c r="H100">
        <v>1</v>
      </c>
      <c r="I100">
        <v>0</v>
      </c>
      <c r="J100">
        <v>5</v>
      </c>
      <c r="K100">
        <v>3</v>
      </c>
      <c r="L100">
        <v>0</v>
      </c>
      <c r="M100">
        <v>2250</v>
      </c>
      <c r="N100">
        <v>4</v>
      </c>
      <c r="O100">
        <v>2</v>
      </c>
      <c r="P100">
        <v>0</v>
      </c>
      <c r="Q100">
        <v>2</v>
      </c>
      <c r="R100">
        <v>0</v>
      </c>
      <c r="S100">
        <v>0</v>
      </c>
      <c r="T100">
        <v>65</v>
      </c>
      <c r="U100">
        <v>0.31385000000000002</v>
      </c>
      <c r="V100">
        <v>2</v>
      </c>
      <c r="W100">
        <v>80</v>
      </c>
      <c r="X100">
        <v>0</v>
      </c>
      <c r="Y100">
        <v>0</v>
      </c>
      <c r="Z100">
        <v>1</v>
      </c>
      <c r="AA100">
        <v>38</v>
      </c>
      <c r="AB100" t="s">
        <v>1698</v>
      </c>
      <c r="AC100">
        <v>1</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t="s">
        <v>1700</v>
      </c>
    </row>
    <row r="101" spans="1:66">
      <c r="A101" t="s">
        <v>1693</v>
      </c>
      <c r="B101">
        <v>9981</v>
      </c>
      <c r="C101">
        <v>9982</v>
      </c>
      <c r="D101" t="s">
        <v>1694</v>
      </c>
      <c r="E101">
        <v>0.23</v>
      </c>
      <c r="F101">
        <v>48</v>
      </c>
      <c r="G101">
        <v>48</v>
      </c>
      <c r="H101">
        <v>1</v>
      </c>
      <c r="I101">
        <v>0</v>
      </c>
      <c r="J101">
        <v>5</v>
      </c>
      <c r="K101">
        <v>3</v>
      </c>
      <c r="L101">
        <v>0</v>
      </c>
      <c r="M101">
        <v>2250</v>
      </c>
      <c r="N101">
        <v>4</v>
      </c>
      <c r="O101">
        <v>2</v>
      </c>
      <c r="P101">
        <v>0</v>
      </c>
      <c r="Q101">
        <v>2</v>
      </c>
      <c r="R101">
        <v>0</v>
      </c>
      <c r="S101">
        <v>0</v>
      </c>
      <c r="T101">
        <v>65</v>
      </c>
      <c r="U101">
        <v>0.31385000000000002</v>
      </c>
      <c r="V101">
        <v>2</v>
      </c>
      <c r="W101">
        <v>80</v>
      </c>
      <c r="X101">
        <v>0</v>
      </c>
      <c r="Y101">
        <v>0</v>
      </c>
      <c r="Z101">
        <v>1</v>
      </c>
      <c r="AA101">
        <v>38</v>
      </c>
      <c r="AB101" t="s">
        <v>1698</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t="s">
        <v>1700</v>
      </c>
    </row>
    <row r="102" spans="1:66">
      <c r="A102" t="s">
        <v>1693</v>
      </c>
      <c r="B102">
        <v>9982</v>
      </c>
      <c r="C102">
        <v>9985</v>
      </c>
      <c r="D102" t="s">
        <v>1694</v>
      </c>
      <c r="E102">
        <v>1.1000000000000001</v>
      </c>
      <c r="F102">
        <v>48</v>
      </c>
      <c r="G102">
        <v>48</v>
      </c>
      <c r="H102">
        <v>1</v>
      </c>
      <c r="I102">
        <v>0</v>
      </c>
      <c r="J102">
        <v>5</v>
      </c>
      <c r="K102">
        <v>3</v>
      </c>
      <c r="L102">
        <v>0</v>
      </c>
      <c r="M102">
        <v>2250</v>
      </c>
      <c r="N102">
        <v>4</v>
      </c>
      <c r="O102">
        <v>2</v>
      </c>
      <c r="P102">
        <v>0</v>
      </c>
      <c r="Q102">
        <v>2</v>
      </c>
      <c r="R102">
        <v>0</v>
      </c>
      <c r="S102">
        <v>0</v>
      </c>
      <c r="T102">
        <v>65</v>
      </c>
      <c r="U102">
        <v>0.31385000000000002</v>
      </c>
      <c r="V102">
        <v>2</v>
      </c>
      <c r="W102">
        <v>80</v>
      </c>
      <c r="X102">
        <v>0</v>
      </c>
      <c r="Y102">
        <v>0</v>
      </c>
      <c r="Z102">
        <v>1</v>
      </c>
      <c r="AA102">
        <v>38</v>
      </c>
      <c r="AB102" t="s">
        <v>1698</v>
      </c>
      <c r="AC102">
        <v>1</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1700</v>
      </c>
    </row>
    <row r="103" spans="1:66">
      <c r="A103" t="s">
        <v>1693</v>
      </c>
      <c r="B103">
        <v>9983</v>
      </c>
      <c r="C103">
        <v>9984</v>
      </c>
      <c r="D103" t="s">
        <v>1694</v>
      </c>
      <c r="E103">
        <v>0.23</v>
      </c>
      <c r="F103">
        <v>48</v>
      </c>
      <c r="G103">
        <v>48</v>
      </c>
      <c r="H103">
        <v>1</v>
      </c>
      <c r="I103">
        <v>0</v>
      </c>
      <c r="J103">
        <v>5</v>
      </c>
      <c r="K103">
        <v>3</v>
      </c>
      <c r="L103">
        <v>0</v>
      </c>
      <c r="M103">
        <v>2250</v>
      </c>
      <c r="N103">
        <v>4</v>
      </c>
      <c r="O103">
        <v>2</v>
      </c>
      <c r="P103">
        <v>0</v>
      </c>
      <c r="Q103">
        <v>2</v>
      </c>
      <c r="R103">
        <v>0</v>
      </c>
      <c r="S103">
        <v>0</v>
      </c>
      <c r="T103">
        <v>65</v>
      </c>
      <c r="U103">
        <v>0.38768999999999998</v>
      </c>
      <c r="V103">
        <v>2</v>
      </c>
      <c r="W103">
        <v>80</v>
      </c>
      <c r="X103">
        <v>0</v>
      </c>
      <c r="Y103">
        <v>0</v>
      </c>
      <c r="Z103">
        <v>1</v>
      </c>
      <c r="AA103">
        <v>38</v>
      </c>
      <c r="AB103" t="s">
        <v>1698</v>
      </c>
      <c r="AC103">
        <v>1</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t="s">
        <v>1699</v>
      </c>
    </row>
    <row r="104" spans="1:66">
      <c r="A104" t="s">
        <v>1693</v>
      </c>
      <c r="B104">
        <v>9984</v>
      </c>
      <c r="C104">
        <v>9978</v>
      </c>
      <c r="D104" t="s">
        <v>1694</v>
      </c>
      <c r="E104">
        <v>2.84</v>
      </c>
      <c r="F104">
        <v>48</v>
      </c>
      <c r="G104">
        <v>48</v>
      </c>
      <c r="H104">
        <v>1</v>
      </c>
      <c r="I104">
        <v>0</v>
      </c>
      <c r="J104">
        <v>5</v>
      </c>
      <c r="K104">
        <v>3</v>
      </c>
      <c r="L104">
        <v>0</v>
      </c>
      <c r="M104">
        <v>2250</v>
      </c>
      <c r="N104">
        <v>4</v>
      </c>
      <c r="O104">
        <v>2</v>
      </c>
      <c r="P104">
        <v>0</v>
      </c>
      <c r="Q104">
        <v>2</v>
      </c>
      <c r="R104">
        <v>0</v>
      </c>
      <c r="S104">
        <v>0</v>
      </c>
      <c r="T104">
        <v>65</v>
      </c>
      <c r="U104">
        <v>0.38768999999999998</v>
      </c>
      <c r="V104">
        <v>2</v>
      </c>
      <c r="W104">
        <v>80</v>
      </c>
      <c r="X104">
        <v>0</v>
      </c>
      <c r="Y104">
        <v>0</v>
      </c>
      <c r="Z104">
        <v>1</v>
      </c>
      <c r="AA104">
        <v>38</v>
      </c>
      <c r="AB104" t="s">
        <v>1698</v>
      </c>
      <c r="AC104">
        <v>1</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t="s">
        <v>1699</v>
      </c>
    </row>
    <row r="105" spans="1:66">
      <c r="A105" t="s">
        <v>1693</v>
      </c>
      <c r="B105">
        <v>9985</v>
      </c>
      <c r="C105">
        <v>9987</v>
      </c>
      <c r="D105" t="s">
        <v>1694</v>
      </c>
      <c r="E105">
        <v>0.80511999999999995</v>
      </c>
      <c r="F105">
        <v>48</v>
      </c>
      <c r="G105">
        <v>48</v>
      </c>
      <c r="H105">
        <v>1</v>
      </c>
      <c r="I105">
        <v>0</v>
      </c>
      <c r="J105">
        <v>5</v>
      </c>
      <c r="K105">
        <v>3</v>
      </c>
      <c r="L105">
        <v>0</v>
      </c>
      <c r="M105">
        <v>2250</v>
      </c>
      <c r="N105">
        <v>4</v>
      </c>
      <c r="O105">
        <v>2</v>
      </c>
      <c r="P105">
        <v>0</v>
      </c>
      <c r="Q105">
        <v>2</v>
      </c>
      <c r="R105">
        <v>0</v>
      </c>
      <c r="S105">
        <v>0</v>
      </c>
      <c r="T105">
        <v>65</v>
      </c>
      <c r="U105">
        <v>0.31385000000000002</v>
      </c>
      <c r="V105">
        <v>2</v>
      </c>
      <c r="W105">
        <v>80</v>
      </c>
      <c r="X105">
        <v>0</v>
      </c>
      <c r="Y105">
        <v>0</v>
      </c>
      <c r="Z105">
        <v>1</v>
      </c>
      <c r="AA105">
        <v>38</v>
      </c>
      <c r="AB105" t="s">
        <v>1698</v>
      </c>
      <c r="AC105">
        <v>1</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t="s">
        <v>1700</v>
      </c>
    </row>
    <row r="106" spans="1:66">
      <c r="A106" t="s">
        <v>1693</v>
      </c>
      <c r="B106">
        <v>9986</v>
      </c>
      <c r="C106">
        <v>9983</v>
      </c>
      <c r="D106" t="s">
        <v>1694</v>
      </c>
      <c r="E106">
        <v>1.1295200000000001</v>
      </c>
      <c r="F106">
        <v>48</v>
      </c>
      <c r="G106">
        <v>48</v>
      </c>
      <c r="H106">
        <v>1</v>
      </c>
      <c r="I106">
        <v>0</v>
      </c>
      <c r="J106">
        <v>5</v>
      </c>
      <c r="K106">
        <v>3</v>
      </c>
      <c r="L106">
        <v>0</v>
      </c>
      <c r="M106">
        <v>2250</v>
      </c>
      <c r="N106">
        <v>4</v>
      </c>
      <c r="O106">
        <v>2</v>
      </c>
      <c r="P106">
        <v>0</v>
      </c>
      <c r="Q106">
        <v>2</v>
      </c>
      <c r="R106">
        <v>0</v>
      </c>
      <c r="S106">
        <v>0</v>
      </c>
      <c r="T106">
        <v>65</v>
      </c>
      <c r="U106">
        <v>0.38768999999999998</v>
      </c>
      <c r="V106">
        <v>2</v>
      </c>
      <c r="W106">
        <v>80</v>
      </c>
      <c r="X106">
        <v>0</v>
      </c>
      <c r="Y106">
        <v>0</v>
      </c>
      <c r="Z106">
        <v>1</v>
      </c>
      <c r="AA106">
        <v>38</v>
      </c>
      <c r="AB106" t="s">
        <v>1698</v>
      </c>
      <c r="AC106">
        <v>1</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t="s">
        <v>1699</v>
      </c>
    </row>
    <row r="107" spans="1:66">
      <c r="A107" t="s">
        <v>1693</v>
      </c>
      <c r="B107">
        <v>9987</v>
      </c>
      <c r="C107">
        <v>9495</v>
      </c>
      <c r="D107" t="s">
        <v>1694</v>
      </c>
      <c r="E107">
        <v>0.61241999999999996</v>
      </c>
      <c r="F107">
        <v>48</v>
      </c>
      <c r="G107">
        <v>48</v>
      </c>
      <c r="H107">
        <v>1</v>
      </c>
      <c r="I107">
        <v>0</v>
      </c>
      <c r="J107">
        <v>5</v>
      </c>
      <c r="K107">
        <v>3</v>
      </c>
      <c r="L107">
        <v>0</v>
      </c>
      <c r="M107">
        <v>2250</v>
      </c>
      <c r="N107">
        <v>4</v>
      </c>
      <c r="O107">
        <v>2</v>
      </c>
      <c r="P107">
        <v>0</v>
      </c>
      <c r="Q107">
        <v>0</v>
      </c>
      <c r="R107">
        <v>0</v>
      </c>
      <c r="S107">
        <v>0</v>
      </c>
      <c r="T107">
        <v>65</v>
      </c>
      <c r="U107">
        <v>0.31385000000000002</v>
      </c>
      <c r="V107">
        <v>2</v>
      </c>
      <c r="W107">
        <v>80</v>
      </c>
      <c r="X107">
        <v>0</v>
      </c>
      <c r="Y107">
        <v>0</v>
      </c>
      <c r="Z107">
        <v>1</v>
      </c>
      <c r="AA107">
        <v>38</v>
      </c>
      <c r="AB107" t="s">
        <v>1698</v>
      </c>
      <c r="AC107">
        <v>1</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t="s">
        <v>1700</v>
      </c>
    </row>
    <row r="108" spans="1:66">
      <c r="A108" t="s">
        <v>1693</v>
      </c>
      <c r="B108">
        <v>9988</v>
      </c>
      <c r="C108">
        <v>9986</v>
      </c>
      <c r="D108" t="s">
        <v>1694</v>
      </c>
      <c r="E108">
        <v>0.83</v>
      </c>
      <c r="F108">
        <v>48</v>
      </c>
      <c r="G108">
        <v>48</v>
      </c>
      <c r="H108">
        <v>1</v>
      </c>
      <c r="I108">
        <v>0</v>
      </c>
      <c r="J108">
        <v>5</v>
      </c>
      <c r="K108">
        <v>3</v>
      </c>
      <c r="L108">
        <v>0</v>
      </c>
      <c r="M108">
        <v>2250</v>
      </c>
      <c r="N108">
        <v>4</v>
      </c>
      <c r="O108">
        <v>2</v>
      </c>
      <c r="P108">
        <v>0</v>
      </c>
      <c r="Q108">
        <v>2</v>
      </c>
      <c r="R108">
        <v>0</v>
      </c>
      <c r="S108">
        <v>0</v>
      </c>
      <c r="T108">
        <v>65</v>
      </c>
      <c r="U108">
        <v>0.38768999999999998</v>
      </c>
      <c r="V108">
        <v>2</v>
      </c>
      <c r="W108">
        <v>80</v>
      </c>
      <c r="X108">
        <v>0</v>
      </c>
      <c r="Y108">
        <v>0</v>
      </c>
      <c r="Z108">
        <v>1</v>
      </c>
      <c r="AA108">
        <v>38</v>
      </c>
      <c r="AB108" t="s">
        <v>1698</v>
      </c>
      <c r="AC108">
        <v>1</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t="s">
        <v>1699</v>
      </c>
    </row>
    <row r="109" spans="1:66">
      <c r="A109" t="s">
        <v>1693</v>
      </c>
      <c r="B109">
        <v>9992</v>
      </c>
      <c r="C109">
        <v>9974</v>
      </c>
      <c r="D109" t="s">
        <v>1694</v>
      </c>
      <c r="E109">
        <v>0.98070000000000002</v>
      </c>
      <c r="F109">
        <v>29</v>
      </c>
      <c r="G109">
        <v>29</v>
      </c>
      <c r="H109">
        <v>1</v>
      </c>
      <c r="I109">
        <v>0</v>
      </c>
      <c r="J109">
        <v>6</v>
      </c>
      <c r="K109">
        <v>3</v>
      </c>
      <c r="L109">
        <v>0</v>
      </c>
      <c r="M109">
        <v>2200</v>
      </c>
      <c r="N109">
        <v>4</v>
      </c>
      <c r="O109">
        <v>2</v>
      </c>
      <c r="P109">
        <v>0</v>
      </c>
      <c r="Q109">
        <v>1</v>
      </c>
      <c r="R109">
        <v>0</v>
      </c>
      <c r="S109">
        <v>0</v>
      </c>
      <c r="T109">
        <v>55</v>
      </c>
      <c r="U109">
        <v>1.06985</v>
      </c>
      <c r="V109">
        <v>2</v>
      </c>
      <c r="W109">
        <v>680</v>
      </c>
      <c r="X109">
        <v>0</v>
      </c>
      <c r="Y109">
        <v>0</v>
      </c>
      <c r="Z109">
        <v>1</v>
      </c>
      <c r="AA109">
        <v>60</v>
      </c>
      <c r="AB109" t="s">
        <v>1704</v>
      </c>
      <c r="AC109">
        <v>1</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6">
      <c r="A110" t="s">
        <v>1693</v>
      </c>
      <c r="B110">
        <v>10386</v>
      </c>
      <c r="C110">
        <v>10387</v>
      </c>
      <c r="D110" t="s">
        <v>1694</v>
      </c>
      <c r="E110">
        <v>0.75</v>
      </c>
      <c r="F110">
        <v>32</v>
      </c>
      <c r="G110">
        <v>32</v>
      </c>
      <c r="H110">
        <v>1</v>
      </c>
      <c r="I110">
        <v>0</v>
      </c>
      <c r="J110">
        <v>4</v>
      </c>
      <c r="K110">
        <v>3</v>
      </c>
      <c r="L110">
        <v>0</v>
      </c>
      <c r="M110">
        <v>2100</v>
      </c>
      <c r="N110">
        <v>3</v>
      </c>
      <c r="O110">
        <v>2</v>
      </c>
      <c r="P110">
        <v>0</v>
      </c>
      <c r="Q110">
        <v>0</v>
      </c>
      <c r="R110">
        <v>0</v>
      </c>
      <c r="S110">
        <v>0</v>
      </c>
      <c r="T110">
        <v>60</v>
      </c>
      <c r="U110">
        <v>0.75</v>
      </c>
      <c r="V110">
        <v>2</v>
      </c>
      <c r="W110">
        <v>880</v>
      </c>
      <c r="X110">
        <v>0</v>
      </c>
      <c r="Y110">
        <v>0</v>
      </c>
      <c r="Z110">
        <v>1</v>
      </c>
      <c r="AA110">
        <v>110</v>
      </c>
      <c r="AB110" t="s">
        <v>1701</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t="s">
        <v>1696</v>
      </c>
    </row>
    <row r="111" spans="1:66">
      <c r="A111" t="s">
        <v>1693</v>
      </c>
      <c r="B111">
        <v>10577</v>
      </c>
      <c r="C111">
        <v>10594</v>
      </c>
      <c r="D111" t="s">
        <v>1694</v>
      </c>
      <c r="E111">
        <v>0.22</v>
      </c>
      <c r="F111">
        <v>19</v>
      </c>
      <c r="G111">
        <v>29</v>
      </c>
      <c r="H111">
        <v>1</v>
      </c>
      <c r="I111">
        <v>0</v>
      </c>
      <c r="J111">
        <v>3</v>
      </c>
      <c r="K111">
        <v>3</v>
      </c>
      <c r="L111">
        <v>0</v>
      </c>
      <c r="M111">
        <v>1950</v>
      </c>
      <c r="N111">
        <v>2</v>
      </c>
      <c r="O111">
        <v>2</v>
      </c>
      <c r="P111">
        <v>0</v>
      </c>
      <c r="Q111">
        <v>2</v>
      </c>
      <c r="R111">
        <v>0</v>
      </c>
      <c r="S111">
        <v>0</v>
      </c>
      <c r="T111">
        <v>60</v>
      </c>
      <c r="U111">
        <v>0.22</v>
      </c>
      <c r="V111">
        <v>2</v>
      </c>
      <c r="W111">
        <v>280</v>
      </c>
      <c r="X111">
        <v>0</v>
      </c>
      <c r="Y111">
        <v>0</v>
      </c>
      <c r="Z111">
        <v>0</v>
      </c>
      <c r="AA111">
        <v>0</v>
      </c>
      <c r="AB111" t="s">
        <v>1703</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t="s">
        <v>1702</v>
      </c>
    </row>
    <row r="112" spans="1:66">
      <c r="A112" t="s">
        <v>1693</v>
      </c>
      <c r="B112">
        <v>10578</v>
      </c>
      <c r="C112">
        <v>9940</v>
      </c>
      <c r="D112" t="s">
        <v>1694</v>
      </c>
      <c r="E112">
        <v>0.1</v>
      </c>
      <c r="F112">
        <v>19</v>
      </c>
      <c r="G112">
        <v>29</v>
      </c>
      <c r="H112">
        <v>1</v>
      </c>
      <c r="I112">
        <v>0</v>
      </c>
      <c r="J112">
        <v>3</v>
      </c>
      <c r="K112">
        <v>3</v>
      </c>
      <c r="L112">
        <v>0</v>
      </c>
      <c r="M112">
        <v>1950</v>
      </c>
      <c r="N112">
        <v>2</v>
      </c>
      <c r="O112">
        <v>2</v>
      </c>
      <c r="P112">
        <v>0</v>
      </c>
      <c r="Q112">
        <v>2</v>
      </c>
      <c r="R112">
        <v>0</v>
      </c>
      <c r="S112">
        <v>0</v>
      </c>
      <c r="T112">
        <v>60</v>
      </c>
      <c r="U112">
        <v>0.1</v>
      </c>
      <c r="V112">
        <v>2</v>
      </c>
      <c r="W112">
        <v>280</v>
      </c>
      <c r="X112">
        <v>0</v>
      </c>
      <c r="Y112">
        <v>0</v>
      </c>
      <c r="Z112">
        <v>0</v>
      </c>
      <c r="AA112">
        <v>0</v>
      </c>
      <c r="AB112" t="s">
        <v>1703</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t="s">
        <v>1696</v>
      </c>
    </row>
    <row r="113" spans="1:66">
      <c r="A113" t="s">
        <v>1693</v>
      </c>
      <c r="B113">
        <v>10579</v>
      </c>
      <c r="C113">
        <v>10578</v>
      </c>
      <c r="D113" t="s">
        <v>1694</v>
      </c>
      <c r="E113">
        <v>0.41</v>
      </c>
      <c r="F113">
        <v>19</v>
      </c>
      <c r="G113">
        <v>29</v>
      </c>
      <c r="H113">
        <v>1</v>
      </c>
      <c r="I113">
        <v>0</v>
      </c>
      <c r="J113">
        <v>3</v>
      </c>
      <c r="K113">
        <v>3</v>
      </c>
      <c r="L113">
        <v>0</v>
      </c>
      <c r="M113">
        <v>1950</v>
      </c>
      <c r="N113">
        <v>2</v>
      </c>
      <c r="O113">
        <v>2</v>
      </c>
      <c r="P113">
        <v>0</v>
      </c>
      <c r="Q113">
        <v>2</v>
      </c>
      <c r="R113">
        <v>0</v>
      </c>
      <c r="S113">
        <v>0</v>
      </c>
      <c r="T113">
        <v>60</v>
      </c>
      <c r="U113">
        <v>0.41</v>
      </c>
      <c r="V113">
        <v>2</v>
      </c>
      <c r="W113">
        <v>280</v>
      </c>
      <c r="X113">
        <v>0</v>
      </c>
      <c r="Y113">
        <v>0</v>
      </c>
      <c r="Z113">
        <v>0</v>
      </c>
      <c r="AA113">
        <v>0</v>
      </c>
      <c r="AB113" t="s">
        <v>1703</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t="s">
        <v>1696</v>
      </c>
    </row>
    <row r="114" spans="1:66">
      <c r="A114" t="s">
        <v>1693</v>
      </c>
      <c r="B114">
        <v>10590</v>
      </c>
      <c r="C114">
        <v>10579</v>
      </c>
      <c r="D114" t="s">
        <v>1694</v>
      </c>
      <c r="E114">
        <v>0.14000000000000001</v>
      </c>
      <c r="F114">
        <v>19</v>
      </c>
      <c r="G114">
        <v>29</v>
      </c>
      <c r="H114">
        <v>1</v>
      </c>
      <c r="I114">
        <v>0</v>
      </c>
      <c r="J114">
        <v>3</v>
      </c>
      <c r="K114">
        <v>3</v>
      </c>
      <c r="L114">
        <v>0</v>
      </c>
      <c r="M114">
        <v>1950</v>
      </c>
      <c r="N114">
        <v>2</v>
      </c>
      <c r="O114">
        <v>2</v>
      </c>
      <c r="P114">
        <v>0</v>
      </c>
      <c r="Q114">
        <v>2</v>
      </c>
      <c r="R114">
        <v>0</v>
      </c>
      <c r="S114">
        <v>0</v>
      </c>
      <c r="T114">
        <v>60</v>
      </c>
      <c r="U114">
        <v>0.14000000000000001</v>
      </c>
      <c r="V114">
        <v>2</v>
      </c>
      <c r="W114">
        <v>280</v>
      </c>
      <c r="X114">
        <v>0</v>
      </c>
      <c r="Y114">
        <v>0</v>
      </c>
      <c r="Z114">
        <v>0</v>
      </c>
      <c r="AA114">
        <v>0</v>
      </c>
      <c r="AB114" t="s">
        <v>1703</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t="s">
        <v>1696</v>
      </c>
    </row>
    <row r="115" spans="1:66">
      <c r="A115" t="s">
        <v>1693</v>
      </c>
      <c r="B115">
        <v>10591</v>
      </c>
      <c r="C115">
        <v>10590</v>
      </c>
      <c r="D115" t="s">
        <v>1694</v>
      </c>
      <c r="E115">
        <v>0.23</v>
      </c>
      <c r="F115">
        <v>19</v>
      </c>
      <c r="G115">
        <v>29</v>
      </c>
      <c r="H115">
        <v>1</v>
      </c>
      <c r="I115">
        <v>0</v>
      </c>
      <c r="J115">
        <v>3</v>
      </c>
      <c r="K115">
        <v>3</v>
      </c>
      <c r="L115">
        <v>0</v>
      </c>
      <c r="M115">
        <v>1950</v>
      </c>
      <c r="N115">
        <v>2</v>
      </c>
      <c r="O115">
        <v>2</v>
      </c>
      <c r="P115">
        <v>0</v>
      </c>
      <c r="Q115">
        <v>2</v>
      </c>
      <c r="R115">
        <v>0</v>
      </c>
      <c r="S115">
        <v>0</v>
      </c>
      <c r="T115">
        <v>60</v>
      </c>
      <c r="U115">
        <v>0.23</v>
      </c>
      <c r="V115">
        <v>2</v>
      </c>
      <c r="W115">
        <v>280</v>
      </c>
      <c r="X115">
        <v>0</v>
      </c>
      <c r="Y115">
        <v>0</v>
      </c>
      <c r="Z115">
        <v>0</v>
      </c>
      <c r="AA115">
        <v>0</v>
      </c>
      <c r="AB115" t="s">
        <v>1703</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t="s">
        <v>1696</v>
      </c>
    </row>
    <row r="116" spans="1:66">
      <c r="A116" t="s">
        <v>1693</v>
      </c>
      <c r="B116">
        <v>10592</v>
      </c>
      <c r="C116">
        <v>10591</v>
      </c>
      <c r="D116" t="s">
        <v>1694</v>
      </c>
      <c r="E116">
        <v>0.23</v>
      </c>
      <c r="F116">
        <v>19</v>
      </c>
      <c r="G116">
        <v>29</v>
      </c>
      <c r="H116">
        <v>1</v>
      </c>
      <c r="I116">
        <v>0</v>
      </c>
      <c r="J116">
        <v>3</v>
      </c>
      <c r="K116">
        <v>3</v>
      </c>
      <c r="L116">
        <v>0</v>
      </c>
      <c r="M116">
        <v>1950</v>
      </c>
      <c r="N116">
        <v>2</v>
      </c>
      <c r="O116">
        <v>2</v>
      </c>
      <c r="P116">
        <v>0</v>
      </c>
      <c r="Q116">
        <v>2</v>
      </c>
      <c r="R116">
        <v>0</v>
      </c>
      <c r="S116">
        <v>0</v>
      </c>
      <c r="T116">
        <v>60</v>
      </c>
      <c r="U116">
        <v>0.23</v>
      </c>
      <c r="V116">
        <v>2</v>
      </c>
      <c r="W116">
        <v>280</v>
      </c>
      <c r="X116">
        <v>0</v>
      </c>
      <c r="Y116">
        <v>0</v>
      </c>
      <c r="Z116">
        <v>0</v>
      </c>
      <c r="AA116">
        <v>0</v>
      </c>
      <c r="AB116" t="s">
        <v>1703</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t="s">
        <v>1696</v>
      </c>
    </row>
    <row r="117" spans="1:66">
      <c r="A117" t="s">
        <v>1693</v>
      </c>
      <c r="B117">
        <v>10593</v>
      </c>
      <c r="C117">
        <v>10592</v>
      </c>
      <c r="D117" t="s">
        <v>1694</v>
      </c>
      <c r="E117">
        <v>0.41</v>
      </c>
      <c r="F117">
        <v>19</v>
      </c>
      <c r="G117">
        <v>29</v>
      </c>
      <c r="H117">
        <v>1</v>
      </c>
      <c r="I117">
        <v>0</v>
      </c>
      <c r="J117">
        <v>3</v>
      </c>
      <c r="K117">
        <v>3</v>
      </c>
      <c r="L117">
        <v>0</v>
      </c>
      <c r="M117">
        <v>1950</v>
      </c>
      <c r="N117">
        <v>2</v>
      </c>
      <c r="O117">
        <v>2</v>
      </c>
      <c r="P117">
        <v>0</v>
      </c>
      <c r="Q117">
        <v>2</v>
      </c>
      <c r="R117">
        <v>0</v>
      </c>
      <c r="S117">
        <v>0</v>
      </c>
      <c r="T117">
        <v>60</v>
      </c>
      <c r="U117">
        <v>0.41</v>
      </c>
      <c r="V117">
        <v>2</v>
      </c>
      <c r="W117">
        <v>280</v>
      </c>
      <c r="X117">
        <v>0</v>
      </c>
      <c r="Y117">
        <v>0</v>
      </c>
      <c r="Z117">
        <v>0</v>
      </c>
      <c r="AA117">
        <v>0</v>
      </c>
      <c r="AB117" t="s">
        <v>1703</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t="s">
        <v>1696</v>
      </c>
    </row>
    <row r="118" spans="1:66">
      <c r="A118" t="s">
        <v>1693</v>
      </c>
      <c r="B118">
        <v>10594</v>
      </c>
      <c r="C118">
        <v>10595</v>
      </c>
      <c r="D118" t="s">
        <v>1694</v>
      </c>
      <c r="E118">
        <v>0.23</v>
      </c>
      <c r="F118">
        <v>19</v>
      </c>
      <c r="G118">
        <v>29</v>
      </c>
      <c r="H118">
        <v>1</v>
      </c>
      <c r="I118">
        <v>0</v>
      </c>
      <c r="J118">
        <v>3</v>
      </c>
      <c r="K118">
        <v>3</v>
      </c>
      <c r="L118">
        <v>0</v>
      </c>
      <c r="M118">
        <v>1950</v>
      </c>
      <c r="N118">
        <v>2</v>
      </c>
      <c r="O118">
        <v>2</v>
      </c>
      <c r="P118">
        <v>0</v>
      </c>
      <c r="Q118">
        <v>2</v>
      </c>
      <c r="R118">
        <v>0</v>
      </c>
      <c r="S118">
        <v>0</v>
      </c>
      <c r="T118">
        <v>60</v>
      </c>
      <c r="U118">
        <v>0.23</v>
      </c>
      <c r="V118">
        <v>2</v>
      </c>
      <c r="W118">
        <v>280</v>
      </c>
      <c r="X118">
        <v>0</v>
      </c>
      <c r="Y118">
        <v>0</v>
      </c>
      <c r="Z118">
        <v>0</v>
      </c>
      <c r="AA118">
        <v>0</v>
      </c>
      <c r="AB118" t="s">
        <v>1703</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t="s">
        <v>1702</v>
      </c>
    </row>
    <row r="119" spans="1:66">
      <c r="A119" t="s">
        <v>1693</v>
      </c>
      <c r="B119">
        <v>10595</v>
      </c>
      <c r="C119">
        <v>10596</v>
      </c>
      <c r="D119" t="s">
        <v>1694</v>
      </c>
      <c r="E119">
        <v>0.23</v>
      </c>
      <c r="F119">
        <v>19</v>
      </c>
      <c r="G119">
        <v>29</v>
      </c>
      <c r="H119">
        <v>1</v>
      </c>
      <c r="I119">
        <v>0</v>
      </c>
      <c r="J119">
        <v>3</v>
      </c>
      <c r="K119">
        <v>3</v>
      </c>
      <c r="L119">
        <v>0</v>
      </c>
      <c r="M119">
        <v>1950</v>
      </c>
      <c r="N119">
        <v>2</v>
      </c>
      <c r="O119">
        <v>2</v>
      </c>
      <c r="P119">
        <v>0</v>
      </c>
      <c r="Q119">
        <v>2</v>
      </c>
      <c r="R119">
        <v>0</v>
      </c>
      <c r="S119">
        <v>0</v>
      </c>
      <c r="T119">
        <v>60</v>
      </c>
      <c r="U119">
        <v>0.23</v>
      </c>
      <c r="V119">
        <v>2</v>
      </c>
      <c r="W119">
        <v>280</v>
      </c>
      <c r="X119">
        <v>0</v>
      </c>
      <c r="Y119">
        <v>0</v>
      </c>
      <c r="Z119">
        <v>0</v>
      </c>
      <c r="AA119">
        <v>0</v>
      </c>
      <c r="AB119" t="s">
        <v>1703</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t="s">
        <v>1702</v>
      </c>
    </row>
    <row r="120" spans="1:66">
      <c r="A120" t="s">
        <v>1693</v>
      </c>
      <c r="B120">
        <v>10596</v>
      </c>
      <c r="C120">
        <v>10597</v>
      </c>
      <c r="D120" t="s">
        <v>1694</v>
      </c>
      <c r="E120">
        <v>0.13</v>
      </c>
      <c r="F120">
        <v>19</v>
      </c>
      <c r="G120">
        <v>29</v>
      </c>
      <c r="H120">
        <v>1</v>
      </c>
      <c r="I120">
        <v>0</v>
      </c>
      <c r="J120">
        <v>3</v>
      </c>
      <c r="K120">
        <v>3</v>
      </c>
      <c r="L120">
        <v>0</v>
      </c>
      <c r="M120">
        <v>1950</v>
      </c>
      <c r="N120">
        <v>2</v>
      </c>
      <c r="O120">
        <v>2</v>
      </c>
      <c r="P120">
        <v>0</v>
      </c>
      <c r="Q120">
        <v>2</v>
      </c>
      <c r="R120">
        <v>0</v>
      </c>
      <c r="S120">
        <v>0</v>
      </c>
      <c r="T120">
        <v>60</v>
      </c>
      <c r="U120">
        <v>0.13</v>
      </c>
      <c r="V120">
        <v>2</v>
      </c>
      <c r="W120">
        <v>280</v>
      </c>
      <c r="X120">
        <v>0</v>
      </c>
      <c r="Y120">
        <v>0</v>
      </c>
      <c r="Z120">
        <v>0</v>
      </c>
      <c r="AA120">
        <v>0</v>
      </c>
      <c r="AB120" t="s">
        <v>1703</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t="s">
        <v>1702</v>
      </c>
    </row>
    <row r="121" spans="1:66">
      <c r="A121" t="s">
        <v>1693</v>
      </c>
      <c r="B121">
        <v>10597</v>
      </c>
      <c r="C121">
        <v>10598</v>
      </c>
      <c r="D121" t="s">
        <v>1694</v>
      </c>
      <c r="E121">
        <v>0.51</v>
      </c>
      <c r="F121">
        <v>19</v>
      </c>
      <c r="G121">
        <v>29</v>
      </c>
      <c r="H121">
        <v>1</v>
      </c>
      <c r="I121">
        <v>0</v>
      </c>
      <c r="J121">
        <v>3</v>
      </c>
      <c r="K121">
        <v>3</v>
      </c>
      <c r="L121">
        <v>0</v>
      </c>
      <c r="M121">
        <v>1950</v>
      </c>
      <c r="N121">
        <v>2</v>
      </c>
      <c r="O121">
        <v>2</v>
      </c>
      <c r="P121">
        <v>0</v>
      </c>
      <c r="Q121">
        <v>2</v>
      </c>
      <c r="R121">
        <v>0</v>
      </c>
      <c r="S121">
        <v>0</v>
      </c>
      <c r="T121">
        <v>60</v>
      </c>
      <c r="U121">
        <v>0.51</v>
      </c>
      <c r="V121">
        <v>2</v>
      </c>
      <c r="W121">
        <v>280</v>
      </c>
      <c r="X121">
        <v>0</v>
      </c>
      <c r="Y121">
        <v>0</v>
      </c>
      <c r="Z121">
        <v>0</v>
      </c>
      <c r="AA121">
        <v>0</v>
      </c>
      <c r="AB121" t="s">
        <v>1703</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t="s">
        <v>1702</v>
      </c>
    </row>
    <row r="122" spans="1:66">
      <c r="A122" t="s">
        <v>1693</v>
      </c>
      <c r="B122">
        <v>10598</v>
      </c>
      <c r="C122">
        <v>10163</v>
      </c>
      <c r="D122" t="s">
        <v>1694</v>
      </c>
      <c r="E122">
        <v>0.75</v>
      </c>
      <c r="F122">
        <v>19</v>
      </c>
      <c r="G122">
        <v>29</v>
      </c>
      <c r="H122">
        <v>1</v>
      </c>
      <c r="I122">
        <v>0</v>
      </c>
      <c r="J122">
        <v>3</v>
      </c>
      <c r="K122">
        <v>3</v>
      </c>
      <c r="L122">
        <v>0</v>
      </c>
      <c r="M122">
        <v>1950</v>
      </c>
      <c r="N122">
        <v>2</v>
      </c>
      <c r="O122">
        <v>2</v>
      </c>
      <c r="P122">
        <v>0</v>
      </c>
      <c r="Q122">
        <v>2</v>
      </c>
      <c r="R122">
        <v>0</v>
      </c>
      <c r="S122">
        <v>0</v>
      </c>
      <c r="T122">
        <v>60</v>
      </c>
      <c r="U122">
        <v>0.75</v>
      </c>
      <c r="V122">
        <v>2</v>
      </c>
      <c r="W122">
        <v>280</v>
      </c>
      <c r="X122">
        <v>0</v>
      </c>
      <c r="Y122">
        <v>0</v>
      </c>
      <c r="Z122">
        <v>0</v>
      </c>
      <c r="AA122">
        <v>0</v>
      </c>
      <c r="AB122" t="s">
        <v>1703</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t="s">
        <v>1696</v>
      </c>
    </row>
    <row r="123" spans="1:66">
      <c r="A123" t="s">
        <v>1693</v>
      </c>
      <c r="B123">
        <v>10634</v>
      </c>
      <c r="C123">
        <v>9274</v>
      </c>
      <c r="D123" t="s">
        <v>1694</v>
      </c>
      <c r="E123">
        <v>0.76</v>
      </c>
      <c r="F123">
        <v>42</v>
      </c>
      <c r="G123">
        <v>42</v>
      </c>
      <c r="H123">
        <v>1</v>
      </c>
      <c r="I123">
        <v>0</v>
      </c>
      <c r="J123">
        <v>5</v>
      </c>
      <c r="K123">
        <v>3</v>
      </c>
      <c r="L123">
        <v>0</v>
      </c>
      <c r="M123">
        <v>2150</v>
      </c>
      <c r="N123">
        <v>4</v>
      </c>
      <c r="O123">
        <v>2</v>
      </c>
      <c r="P123">
        <v>0</v>
      </c>
      <c r="Q123">
        <v>0</v>
      </c>
      <c r="R123">
        <v>0</v>
      </c>
      <c r="S123">
        <v>0</v>
      </c>
      <c r="T123">
        <v>65</v>
      </c>
      <c r="U123">
        <v>1.2089099999999999</v>
      </c>
      <c r="V123">
        <v>2</v>
      </c>
      <c r="W123">
        <v>680</v>
      </c>
      <c r="X123">
        <v>0</v>
      </c>
      <c r="Y123">
        <v>0</v>
      </c>
      <c r="Z123">
        <v>1</v>
      </c>
      <c r="AA123">
        <v>138</v>
      </c>
      <c r="AB123" t="s">
        <v>1697</v>
      </c>
      <c r="AC123">
        <v>1</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t="s">
        <v>1696</v>
      </c>
    </row>
    <row r="124" spans="1:66">
      <c r="A124" t="s">
        <v>1693</v>
      </c>
      <c r="B124">
        <v>10635</v>
      </c>
      <c r="C124">
        <v>10636</v>
      </c>
      <c r="D124" t="s">
        <v>1694</v>
      </c>
      <c r="E124">
        <v>0.38</v>
      </c>
      <c r="F124">
        <v>42</v>
      </c>
      <c r="G124">
        <v>42</v>
      </c>
      <c r="H124">
        <v>1</v>
      </c>
      <c r="I124">
        <v>0</v>
      </c>
      <c r="J124">
        <v>5</v>
      </c>
      <c r="K124">
        <v>3</v>
      </c>
      <c r="L124">
        <v>0</v>
      </c>
      <c r="M124">
        <v>2150</v>
      </c>
      <c r="N124">
        <v>4</v>
      </c>
      <c r="O124">
        <v>2</v>
      </c>
      <c r="P124">
        <v>0</v>
      </c>
      <c r="Q124">
        <v>0</v>
      </c>
      <c r="R124">
        <v>0</v>
      </c>
      <c r="S124">
        <v>0</v>
      </c>
      <c r="T124">
        <v>65</v>
      </c>
      <c r="U124">
        <v>0.40347</v>
      </c>
      <c r="V124">
        <v>2</v>
      </c>
      <c r="W124">
        <v>680</v>
      </c>
      <c r="X124">
        <v>0</v>
      </c>
      <c r="Y124">
        <v>0</v>
      </c>
      <c r="Z124">
        <v>1</v>
      </c>
      <c r="AA124">
        <v>138</v>
      </c>
      <c r="AB124" t="s">
        <v>1697</v>
      </c>
      <c r="AC124">
        <v>1</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t="s">
        <v>1696</v>
      </c>
    </row>
    <row r="125" spans="1:66">
      <c r="A125" t="s">
        <v>1693</v>
      </c>
      <c r="B125">
        <v>10636</v>
      </c>
      <c r="C125">
        <v>9272</v>
      </c>
      <c r="D125" t="s">
        <v>1694</v>
      </c>
      <c r="E125">
        <v>1.06</v>
      </c>
      <c r="F125">
        <v>42</v>
      </c>
      <c r="G125">
        <v>42</v>
      </c>
      <c r="H125">
        <v>1</v>
      </c>
      <c r="I125">
        <v>0</v>
      </c>
      <c r="J125">
        <v>5</v>
      </c>
      <c r="K125">
        <v>3</v>
      </c>
      <c r="L125">
        <v>0</v>
      </c>
      <c r="M125">
        <v>2150</v>
      </c>
      <c r="N125">
        <v>4</v>
      </c>
      <c r="O125">
        <v>2</v>
      </c>
      <c r="P125">
        <v>0</v>
      </c>
      <c r="Q125">
        <v>0</v>
      </c>
      <c r="R125">
        <v>0</v>
      </c>
      <c r="S125">
        <v>0</v>
      </c>
      <c r="T125">
        <v>65</v>
      </c>
      <c r="U125">
        <v>1.02677</v>
      </c>
      <c r="V125">
        <v>2</v>
      </c>
      <c r="W125">
        <v>680</v>
      </c>
      <c r="X125">
        <v>0</v>
      </c>
      <c r="Y125">
        <v>0</v>
      </c>
      <c r="Z125">
        <v>1</v>
      </c>
      <c r="AA125">
        <v>138</v>
      </c>
      <c r="AB125" t="s">
        <v>1697</v>
      </c>
      <c r="AC125">
        <v>1</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t="s">
        <v>1696</v>
      </c>
    </row>
    <row r="126" spans="1:66">
      <c r="A126" t="s">
        <v>1693</v>
      </c>
      <c r="B126">
        <v>10637</v>
      </c>
      <c r="C126">
        <v>9268</v>
      </c>
      <c r="D126" t="s">
        <v>1694</v>
      </c>
      <c r="E126">
        <v>1.7812699999999999</v>
      </c>
      <c r="F126">
        <v>42</v>
      </c>
      <c r="G126">
        <v>42</v>
      </c>
      <c r="H126">
        <v>1</v>
      </c>
      <c r="I126">
        <v>0</v>
      </c>
      <c r="J126">
        <v>5</v>
      </c>
      <c r="K126">
        <v>3</v>
      </c>
      <c r="L126">
        <v>0</v>
      </c>
      <c r="M126">
        <v>2150</v>
      </c>
      <c r="N126">
        <v>4</v>
      </c>
      <c r="O126">
        <v>2</v>
      </c>
      <c r="P126">
        <v>0</v>
      </c>
      <c r="Q126">
        <v>0</v>
      </c>
      <c r="R126">
        <v>0</v>
      </c>
      <c r="S126">
        <v>0</v>
      </c>
      <c r="T126">
        <v>65</v>
      </c>
      <c r="U126">
        <v>1.64425</v>
      </c>
      <c r="V126">
        <v>2</v>
      </c>
      <c r="W126">
        <v>680</v>
      </c>
      <c r="X126">
        <v>0</v>
      </c>
      <c r="Y126">
        <v>0</v>
      </c>
      <c r="Z126">
        <v>1</v>
      </c>
      <c r="AA126">
        <v>138</v>
      </c>
      <c r="AB126" t="s">
        <v>1695</v>
      </c>
      <c r="AC126">
        <v>1</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t="s">
        <v>1696</v>
      </c>
    </row>
    <row r="127" spans="1:66">
      <c r="A127" t="s">
        <v>1693</v>
      </c>
      <c r="B127">
        <v>10794</v>
      </c>
      <c r="C127">
        <v>10795</v>
      </c>
      <c r="D127" t="s">
        <v>1694</v>
      </c>
      <c r="E127">
        <v>0.41</v>
      </c>
      <c r="F127">
        <v>62</v>
      </c>
      <c r="G127">
        <v>62</v>
      </c>
      <c r="H127">
        <v>1</v>
      </c>
      <c r="I127">
        <v>0</v>
      </c>
      <c r="J127">
        <v>3</v>
      </c>
      <c r="K127">
        <v>3</v>
      </c>
      <c r="L127">
        <v>0</v>
      </c>
      <c r="M127">
        <v>2150</v>
      </c>
      <c r="N127">
        <v>4</v>
      </c>
      <c r="O127">
        <v>2</v>
      </c>
      <c r="P127">
        <v>0</v>
      </c>
      <c r="Q127">
        <v>0</v>
      </c>
      <c r="R127">
        <v>0</v>
      </c>
      <c r="S127">
        <v>0</v>
      </c>
      <c r="T127">
        <v>55</v>
      </c>
      <c r="U127">
        <v>0.44727</v>
      </c>
      <c r="V127">
        <v>2</v>
      </c>
      <c r="W127">
        <v>280</v>
      </c>
      <c r="X127">
        <v>0</v>
      </c>
      <c r="Y127">
        <v>0</v>
      </c>
      <c r="Z127">
        <v>1</v>
      </c>
      <c r="AA127">
        <v>89</v>
      </c>
      <c r="AB127" t="s">
        <v>1705</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6">
      <c r="A128" t="s">
        <v>1693</v>
      </c>
      <c r="B128">
        <v>10796</v>
      </c>
      <c r="C128">
        <v>10797</v>
      </c>
      <c r="D128" t="s">
        <v>1694</v>
      </c>
      <c r="E128">
        <v>0.41</v>
      </c>
      <c r="F128">
        <v>62</v>
      </c>
      <c r="G128">
        <v>62</v>
      </c>
      <c r="H128">
        <v>1</v>
      </c>
      <c r="I128">
        <v>0</v>
      </c>
      <c r="J128">
        <v>3</v>
      </c>
      <c r="K128">
        <v>3</v>
      </c>
      <c r="L128">
        <v>0</v>
      </c>
      <c r="M128">
        <v>2150</v>
      </c>
      <c r="N128">
        <v>4</v>
      </c>
      <c r="O128">
        <v>2</v>
      </c>
      <c r="P128">
        <v>0</v>
      </c>
      <c r="Q128">
        <v>0</v>
      </c>
      <c r="R128">
        <v>0</v>
      </c>
      <c r="S128">
        <v>0</v>
      </c>
      <c r="T128">
        <v>55</v>
      </c>
      <c r="U128">
        <v>0.44727</v>
      </c>
      <c r="V128">
        <v>2</v>
      </c>
      <c r="W128">
        <v>280</v>
      </c>
      <c r="X128">
        <v>0</v>
      </c>
      <c r="Y128">
        <v>0</v>
      </c>
      <c r="Z128">
        <v>1</v>
      </c>
      <c r="AA128">
        <v>89</v>
      </c>
      <c r="AB128" t="s">
        <v>1705</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c r="A129" t="s">
        <v>1693</v>
      </c>
      <c r="B129">
        <v>10797</v>
      </c>
      <c r="C129">
        <v>10798</v>
      </c>
      <c r="D129" t="s">
        <v>1694</v>
      </c>
      <c r="E129">
        <v>2.81</v>
      </c>
      <c r="F129">
        <v>62</v>
      </c>
      <c r="G129">
        <v>62</v>
      </c>
      <c r="H129">
        <v>1</v>
      </c>
      <c r="I129">
        <v>0</v>
      </c>
      <c r="J129">
        <v>3</v>
      </c>
      <c r="K129">
        <v>3</v>
      </c>
      <c r="L129">
        <v>0</v>
      </c>
      <c r="M129">
        <v>2150</v>
      </c>
      <c r="N129">
        <v>4</v>
      </c>
      <c r="O129">
        <v>2</v>
      </c>
      <c r="P129">
        <v>0</v>
      </c>
      <c r="Q129">
        <v>0</v>
      </c>
      <c r="R129">
        <v>0</v>
      </c>
      <c r="S129">
        <v>0</v>
      </c>
      <c r="T129">
        <v>55</v>
      </c>
      <c r="U129">
        <v>3.0654499999999998</v>
      </c>
      <c r="V129">
        <v>2</v>
      </c>
      <c r="W129">
        <v>280</v>
      </c>
      <c r="X129">
        <v>0</v>
      </c>
      <c r="Y129">
        <v>0</v>
      </c>
      <c r="Z129">
        <v>1</v>
      </c>
      <c r="AA129">
        <v>89</v>
      </c>
      <c r="AB129" t="s">
        <v>1706</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c r="A130" t="s">
        <v>1693</v>
      </c>
      <c r="B130">
        <v>10798</v>
      </c>
      <c r="C130">
        <v>20443</v>
      </c>
      <c r="D130" t="s">
        <v>1694</v>
      </c>
      <c r="E130">
        <v>0.48</v>
      </c>
      <c r="F130">
        <v>62</v>
      </c>
      <c r="G130">
        <v>62</v>
      </c>
      <c r="H130">
        <v>1</v>
      </c>
      <c r="I130">
        <v>0</v>
      </c>
      <c r="J130">
        <v>3</v>
      </c>
      <c r="K130">
        <v>3</v>
      </c>
      <c r="L130">
        <v>0</v>
      </c>
      <c r="M130">
        <v>2150</v>
      </c>
      <c r="N130">
        <v>4</v>
      </c>
      <c r="O130">
        <v>2</v>
      </c>
      <c r="P130">
        <v>0</v>
      </c>
      <c r="Q130">
        <v>0</v>
      </c>
      <c r="R130">
        <v>0</v>
      </c>
      <c r="S130">
        <v>0</v>
      </c>
      <c r="T130">
        <v>55</v>
      </c>
      <c r="U130">
        <v>0.52363999999999999</v>
      </c>
      <c r="V130">
        <v>2</v>
      </c>
      <c r="W130">
        <v>280</v>
      </c>
      <c r="X130">
        <v>0</v>
      </c>
      <c r="Y130">
        <v>0</v>
      </c>
      <c r="Z130">
        <v>1</v>
      </c>
      <c r="AA130">
        <v>89</v>
      </c>
      <c r="AB130" t="s">
        <v>1706</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c r="A131" t="s">
        <v>1693</v>
      </c>
      <c r="B131">
        <v>10801</v>
      </c>
      <c r="C131">
        <v>10794</v>
      </c>
      <c r="D131" t="s">
        <v>1694</v>
      </c>
      <c r="E131">
        <v>2.81</v>
      </c>
      <c r="F131">
        <v>62</v>
      </c>
      <c r="G131">
        <v>62</v>
      </c>
      <c r="H131">
        <v>1</v>
      </c>
      <c r="I131">
        <v>0</v>
      </c>
      <c r="J131">
        <v>3</v>
      </c>
      <c r="K131">
        <v>3</v>
      </c>
      <c r="L131">
        <v>0</v>
      </c>
      <c r="M131">
        <v>2150</v>
      </c>
      <c r="N131">
        <v>4</v>
      </c>
      <c r="O131">
        <v>2</v>
      </c>
      <c r="P131">
        <v>0</v>
      </c>
      <c r="Q131">
        <v>0</v>
      </c>
      <c r="R131">
        <v>0</v>
      </c>
      <c r="S131">
        <v>0</v>
      </c>
      <c r="T131">
        <v>55</v>
      </c>
      <c r="U131">
        <v>3.0654499999999998</v>
      </c>
      <c r="V131">
        <v>2</v>
      </c>
      <c r="W131">
        <v>280</v>
      </c>
      <c r="X131">
        <v>0</v>
      </c>
      <c r="Y131">
        <v>0</v>
      </c>
      <c r="Z131">
        <v>1</v>
      </c>
      <c r="AA131">
        <v>89</v>
      </c>
      <c r="AB131" t="s">
        <v>1706</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c r="A132" t="s">
        <v>1693</v>
      </c>
      <c r="B132">
        <v>20440</v>
      </c>
      <c r="C132">
        <v>20442</v>
      </c>
      <c r="D132" t="s">
        <v>1694</v>
      </c>
      <c r="E132">
        <v>0.5</v>
      </c>
      <c r="F132">
        <v>62</v>
      </c>
      <c r="G132">
        <v>62</v>
      </c>
      <c r="H132">
        <v>1</v>
      </c>
      <c r="I132">
        <v>0</v>
      </c>
      <c r="J132">
        <v>3</v>
      </c>
      <c r="K132">
        <v>3</v>
      </c>
      <c r="L132">
        <v>0</v>
      </c>
      <c r="M132">
        <v>2150</v>
      </c>
      <c r="N132">
        <v>4</v>
      </c>
      <c r="O132">
        <v>2</v>
      </c>
      <c r="P132">
        <v>0</v>
      </c>
      <c r="Q132">
        <v>0</v>
      </c>
      <c r="R132">
        <v>0</v>
      </c>
      <c r="S132">
        <v>0</v>
      </c>
      <c r="T132">
        <v>70</v>
      </c>
      <c r="U132">
        <v>0.65142999999999995</v>
      </c>
      <c r="V132">
        <v>2</v>
      </c>
      <c r="W132">
        <v>280</v>
      </c>
      <c r="X132">
        <v>0</v>
      </c>
      <c r="Y132">
        <v>0</v>
      </c>
      <c r="Z132">
        <v>1</v>
      </c>
      <c r="AA132">
        <v>89</v>
      </c>
      <c r="AB132" t="s">
        <v>1707</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c r="A133" t="s">
        <v>1693</v>
      </c>
      <c r="B133">
        <v>20442</v>
      </c>
      <c r="C133">
        <v>10801</v>
      </c>
      <c r="D133" t="s">
        <v>1694</v>
      </c>
      <c r="E133">
        <v>0.48</v>
      </c>
      <c r="F133">
        <v>62</v>
      </c>
      <c r="G133">
        <v>62</v>
      </c>
      <c r="H133">
        <v>1</v>
      </c>
      <c r="I133">
        <v>0</v>
      </c>
      <c r="J133">
        <v>3</v>
      </c>
      <c r="K133">
        <v>3</v>
      </c>
      <c r="L133">
        <v>0</v>
      </c>
      <c r="M133">
        <v>2150</v>
      </c>
      <c r="N133">
        <v>4</v>
      </c>
      <c r="O133">
        <v>2</v>
      </c>
      <c r="P133">
        <v>0</v>
      </c>
      <c r="Q133">
        <v>0</v>
      </c>
      <c r="R133">
        <v>0</v>
      </c>
      <c r="S133">
        <v>0</v>
      </c>
      <c r="T133">
        <v>70</v>
      </c>
      <c r="U133">
        <v>0.65142999999999995</v>
      </c>
      <c r="V133">
        <v>2</v>
      </c>
      <c r="W133">
        <v>280</v>
      </c>
      <c r="X133">
        <v>0</v>
      </c>
      <c r="Y133">
        <v>0</v>
      </c>
      <c r="Z133">
        <v>1</v>
      </c>
      <c r="AA133">
        <v>89</v>
      </c>
      <c r="AB133" t="s">
        <v>1707</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c r="A134" t="s">
        <v>1693</v>
      </c>
      <c r="B134">
        <v>20443</v>
      </c>
      <c r="C134">
        <v>20441</v>
      </c>
      <c r="D134" t="s">
        <v>1694</v>
      </c>
      <c r="E134">
        <v>0.5</v>
      </c>
      <c r="F134">
        <v>62</v>
      </c>
      <c r="G134">
        <v>62</v>
      </c>
      <c r="H134">
        <v>1</v>
      </c>
      <c r="I134">
        <v>0</v>
      </c>
      <c r="J134">
        <v>3</v>
      </c>
      <c r="K134">
        <v>3</v>
      </c>
      <c r="L134">
        <v>0</v>
      </c>
      <c r="M134">
        <v>2150</v>
      </c>
      <c r="N134">
        <v>4</v>
      </c>
      <c r="O134">
        <v>2</v>
      </c>
      <c r="P134">
        <v>0</v>
      </c>
      <c r="Q134">
        <v>0</v>
      </c>
      <c r="R134">
        <v>0</v>
      </c>
      <c r="S134">
        <v>0</v>
      </c>
      <c r="T134">
        <v>70</v>
      </c>
      <c r="U134">
        <v>0.65142999999999995</v>
      </c>
      <c r="V134">
        <v>2</v>
      </c>
      <c r="W134">
        <v>280</v>
      </c>
      <c r="X134">
        <v>0</v>
      </c>
      <c r="Y134">
        <v>0</v>
      </c>
      <c r="Z134">
        <v>1</v>
      </c>
      <c r="AA134">
        <v>89</v>
      </c>
      <c r="AB134" t="s">
        <v>1707</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c r="A135" t="s">
        <v>1693</v>
      </c>
      <c r="B135">
        <v>38782</v>
      </c>
      <c r="C135">
        <v>38783</v>
      </c>
      <c r="D135" t="s">
        <v>1694</v>
      </c>
      <c r="E135">
        <v>0.20430000000000001</v>
      </c>
      <c r="F135">
        <v>25</v>
      </c>
      <c r="G135">
        <v>25</v>
      </c>
      <c r="H135">
        <v>1</v>
      </c>
      <c r="I135">
        <v>0</v>
      </c>
      <c r="J135">
        <v>3</v>
      </c>
      <c r="K135">
        <v>3</v>
      </c>
      <c r="L135">
        <v>0</v>
      </c>
      <c r="M135">
        <v>1550</v>
      </c>
      <c r="N135">
        <v>2</v>
      </c>
      <c r="O135">
        <v>5</v>
      </c>
      <c r="P135">
        <v>0</v>
      </c>
      <c r="Q135">
        <v>0</v>
      </c>
      <c r="R135">
        <v>0</v>
      </c>
      <c r="S135">
        <v>0</v>
      </c>
      <c r="T135">
        <v>35</v>
      </c>
      <c r="U135">
        <v>0.34289999999999998</v>
      </c>
      <c r="V135">
        <v>5</v>
      </c>
      <c r="W135">
        <v>0</v>
      </c>
      <c r="X135">
        <v>0</v>
      </c>
      <c r="Y135">
        <v>0</v>
      </c>
      <c r="Z135">
        <v>1</v>
      </c>
      <c r="AA135">
        <v>131</v>
      </c>
      <c r="AB135" t="s">
        <v>1708</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row>
    <row r="136" spans="1:65">
      <c r="A136" t="s">
        <v>1693</v>
      </c>
      <c r="B136">
        <v>38784</v>
      </c>
      <c r="C136">
        <v>38785</v>
      </c>
      <c r="D136" t="s">
        <v>1694</v>
      </c>
      <c r="E136">
        <v>0.23960000000000001</v>
      </c>
      <c r="F136">
        <v>25</v>
      </c>
      <c r="G136">
        <v>25</v>
      </c>
      <c r="H136">
        <v>1</v>
      </c>
      <c r="I136">
        <v>0</v>
      </c>
      <c r="J136">
        <v>3</v>
      </c>
      <c r="K136">
        <v>3</v>
      </c>
      <c r="L136">
        <v>0</v>
      </c>
      <c r="M136">
        <v>1550</v>
      </c>
      <c r="N136">
        <v>2</v>
      </c>
      <c r="O136">
        <v>5</v>
      </c>
      <c r="P136">
        <v>0</v>
      </c>
      <c r="Q136">
        <v>0</v>
      </c>
      <c r="R136">
        <v>0</v>
      </c>
      <c r="S136">
        <v>0</v>
      </c>
      <c r="T136">
        <v>35</v>
      </c>
      <c r="U136">
        <v>0.39429999999999998</v>
      </c>
      <c r="V136">
        <v>5</v>
      </c>
      <c r="W136">
        <v>0</v>
      </c>
      <c r="X136">
        <v>0</v>
      </c>
      <c r="Y136">
        <v>0</v>
      </c>
      <c r="Z136">
        <v>1</v>
      </c>
      <c r="AA136">
        <v>131</v>
      </c>
      <c r="AB136" t="s">
        <v>1708</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c r="A137" t="s">
        <v>1693</v>
      </c>
      <c r="B137">
        <v>4952</v>
      </c>
      <c r="C137">
        <v>38782</v>
      </c>
      <c r="D137" t="s">
        <v>1694</v>
      </c>
      <c r="E137">
        <v>0.01</v>
      </c>
      <c r="F137">
        <v>46</v>
      </c>
      <c r="G137">
        <v>46</v>
      </c>
      <c r="H137">
        <v>7</v>
      </c>
      <c r="I137">
        <v>1</v>
      </c>
      <c r="J137">
        <v>3</v>
      </c>
      <c r="K137">
        <v>1</v>
      </c>
      <c r="L137">
        <v>0</v>
      </c>
      <c r="M137">
        <v>0</v>
      </c>
      <c r="N137">
        <v>4</v>
      </c>
      <c r="O137">
        <v>6</v>
      </c>
      <c r="P137">
        <v>0</v>
      </c>
      <c r="Q137">
        <v>0</v>
      </c>
      <c r="R137">
        <v>0</v>
      </c>
      <c r="S137">
        <v>0</v>
      </c>
      <c r="T137">
        <v>18</v>
      </c>
      <c r="U137">
        <v>0</v>
      </c>
      <c r="V137">
        <v>6</v>
      </c>
      <c r="W137">
        <v>0</v>
      </c>
      <c r="X137">
        <v>0</v>
      </c>
      <c r="Y137">
        <v>0</v>
      </c>
      <c r="Z137">
        <v>0</v>
      </c>
      <c r="AA137">
        <v>131</v>
      </c>
      <c r="AB137" t="s">
        <v>1708</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c r="A138" t="s">
        <v>1693</v>
      </c>
      <c r="B138">
        <v>38782</v>
      </c>
      <c r="C138">
        <v>4952</v>
      </c>
      <c r="D138" t="s">
        <v>1694</v>
      </c>
      <c r="E138">
        <v>0.01</v>
      </c>
      <c r="F138">
        <v>46</v>
      </c>
      <c r="G138">
        <v>46</v>
      </c>
      <c r="H138">
        <v>7</v>
      </c>
      <c r="I138">
        <v>1</v>
      </c>
      <c r="J138">
        <v>3</v>
      </c>
      <c r="K138">
        <v>1</v>
      </c>
      <c r="L138">
        <v>0</v>
      </c>
      <c r="M138">
        <v>0</v>
      </c>
      <c r="N138">
        <v>4</v>
      </c>
      <c r="O138">
        <v>6</v>
      </c>
      <c r="P138">
        <v>0</v>
      </c>
      <c r="Q138">
        <v>0</v>
      </c>
      <c r="R138">
        <v>0</v>
      </c>
      <c r="S138">
        <v>0</v>
      </c>
      <c r="T138">
        <v>18</v>
      </c>
      <c r="U138">
        <v>0</v>
      </c>
      <c r="V138">
        <v>6</v>
      </c>
      <c r="W138">
        <v>0</v>
      </c>
      <c r="X138">
        <v>0</v>
      </c>
      <c r="Y138">
        <v>0</v>
      </c>
      <c r="Z138">
        <v>0</v>
      </c>
      <c r="AA138">
        <v>131</v>
      </c>
      <c r="AB138" t="s">
        <v>1708</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row>
    <row r="139" spans="1:65">
      <c r="A139" t="s">
        <v>1693</v>
      </c>
      <c r="B139">
        <v>4975</v>
      </c>
      <c r="C139">
        <v>38783</v>
      </c>
      <c r="D139" t="s">
        <v>1694</v>
      </c>
      <c r="E139">
        <v>0.01</v>
      </c>
      <c r="F139">
        <v>46</v>
      </c>
      <c r="G139">
        <v>46</v>
      </c>
      <c r="H139">
        <v>7</v>
      </c>
      <c r="I139">
        <v>1</v>
      </c>
      <c r="J139">
        <v>3</v>
      </c>
      <c r="K139">
        <v>1</v>
      </c>
      <c r="L139">
        <v>0</v>
      </c>
      <c r="M139">
        <v>0</v>
      </c>
      <c r="N139">
        <v>4</v>
      </c>
      <c r="O139">
        <v>6</v>
      </c>
      <c r="P139">
        <v>0</v>
      </c>
      <c r="Q139">
        <v>0</v>
      </c>
      <c r="R139">
        <v>0</v>
      </c>
      <c r="S139">
        <v>0</v>
      </c>
      <c r="T139">
        <v>18</v>
      </c>
      <c r="U139">
        <v>0</v>
      </c>
      <c r="V139">
        <v>6</v>
      </c>
      <c r="W139">
        <v>0</v>
      </c>
      <c r="X139">
        <v>0</v>
      </c>
      <c r="Y139">
        <v>0</v>
      </c>
      <c r="Z139">
        <v>0</v>
      </c>
      <c r="AA139">
        <v>131</v>
      </c>
      <c r="AB139" t="s">
        <v>1708</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c r="A140" t="s">
        <v>1693</v>
      </c>
      <c r="B140">
        <v>38783</v>
      </c>
      <c r="C140">
        <v>4975</v>
      </c>
      <c r="D140" t="s">
        <v>1694</v>
      </c>
      <c r="E140">
        <v>0.01</v>
      </c>
      <c r="F140">
        <v>46</v>
      </c>
      <c r="G140">
        <v>46</v>
      </c>
      <c r="H140">
        <v>7</v>
      </c>
      <c r="I140">
        <v>1</v>
      </c>
      <c r="J140">
        <v>3</v>
      </c>
      <c r="K140">
        <v>1</v>
      </c>
      <c r="L140">
        <v>0</v>
      </c>
      <c r="M140">
        <v>0</v>
      </c>
      <c r="N140">
        <v>4</v>
      </c>
      <c r="O140">
        <v>6</v>
      </c>
      <c r="P140">
        <v>0</v>
      </c>
      <c r="Q140">
        <v>0</v>
      </c>
      <c r="R140">
        <v>0</v>
      </c>
      <c r="S140">
        <v>0</v>
      </c>
      <c r="T140">
        <v>18</v>
      </c>
      <c r="U140">
        <v>0</v>
      </c>
      <c r="V140">
        <v>6</v>
      </c>
      <c r="W140">
        <v>0</v>
      </c>
      <c r="X140">
        <v>0</v>
      </c>
      <c r="Y140">
        <v>0</v>
      </c>
      <c r="Z140">
        <v>0</v>
      </c>
      <c r="AA140">
        <v>131</v>
      </c>
      <c r="AB140" t="s">
        <v>1708</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row>
    <row r="141" spans="1:65">
      <c r="A141" t="s">
        <v>1693</v>
      </c>
      <c r="B141">
        <v>4980</v>
      </c>
      <c r="C141">
        <v>38784</v>
      </c>
      <c r="D141" t="s">
        <v>1694</v>
      </c>
      <c r="E141">
        <v>0.01</v>
      </c>
      <c r="F141">
        <v>46</v>
      </c>
      <c r="G141">
        <v>46</v>
      </c>
      <c r="H141">
        <v>7</v>
      </c>
      <c r="I141">
        <v>1</v>
      </c>
      <c r="J141">
        <v>3</v>
      </c>
      <c r="K141">
        <v>1</v>
      </c>
      <c r="L141">
        <v>0</v>
      </c>
      <c r="M141">
        <v>0</v>
      </c>
      <c r="N141">
        <v>4</v>
      </c>
      <c r="O141">
        <v>6</v>
      </c>
      <c r="P141">
        <v>0</v>
      </c>
      <c r="Q141">
        <v>0</v>
      </c>
      <c r="R141">
        <v>0</v>
      </c>
      <c r="S141">
        <v>0</v>
      </c>
      <c r="T141">
        <v>18</v>
      </c>
      <c r="U141">
        <v>0</v>
      </c>
      <c r="V141">
        <v>6</v>
      </c>
      <c r="W141">
        <v>0</v>
      </c>
      <c r="X141">
        <v>0</v>
      </c>
      <c r="Y141">
        <v>0</v>
      </c>
      <c r="Z141">
        <v>0</v>
      </c>
      <c r="AA141">
        <v>131</v>
      </c>
      <c r="AB141" t="s">
        <v>1708</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row>
    <row r="142" spans="1:65">
      <c r="A142" t="s">
        <v>1693</v>
      </c>
      <c r="B142">
        <v>38784</v>
      </c>
      <c r="C142">
        <v>4980</v>
      </c>
      <c r="D142" t="s">
        <v>1694</v>
      </c>
      <c r="E142">
        <v>0.01</v>
      </c>
      <c r="F142">
        <v>46</v>
      </c>
      <c r="G142">
        <v>46</v>
      </c>
      <c r="H142">
        <v>7</v>
      </c>
      <c r="I142">
        <v>1</v>
      </c>
      <c r="J142">
        <v>3</v>
      </c>
      <c r="K142">
        <v>1</v>
      </c>
      <c r="L142">
        <v>0</v>
      </c>
      <c r="M142">
        <v>0</v>
      </c>
      <c r="N142">
        <v>4</v>
      </c>
      <c r="O142">
        <v>6</v>
      </c>
      <c r="P142">
        <v>0</v>
      </c>
      <c r="Q142">
        <v>0</v>
      </c>
      <c r="R142">
        <v>0</v>
      </c>
      <c r="S142">
        <v>0</v>
      </c>
      <c r="T142">
        <v>18</v>
      </c>
      <c r="U142">
        <v>0</v>
      </c>
      <c r="V142">
        <v>6</v>
      </c>
      <c r="W142">
        <v>0</v>
      </c>
      <c r="X142">
        <v>0</v>
      </c>
      <c r="Y142">
        <v>0</v>
      </c>
      <c r="Z142">
        <v>0</v>
      </c>
      <c r="AA142">
        <v>131</v>
      </c>
      <c r="AB142" t="s">
        <v>1708</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row>
    <row r="143" spans="1:65">
      <c r="A143" t="s">
        <v>1693</v>
      </c>
      <c r="B143">
        <v>4496</v>
      </c>
      <c r="C143">
        <v>38785</v>
      </c>
      <c r="D143" t="s">
        <v>1694</v>
      </c>
      <c r="E143">
        <v>0.01</v>
      </c>
      <c r="F143">
        <v>46</v>
      </c>
      <c r="G143">
        <v>46</v>
      </c>
      <c r="H143">
        <v>7</v>
      </c>
      <c r="I143">
        <v>1</v>
      </c>
      <c r="J143">
        <v>3</v>
      </c>
      <c r="K143">
        <v>1</v>
      </c>
      <c r="L143">
        <v>0</v>
      </c>
      <c r="M143">
        <v>0</v>
      </c>
      <c r="N143">
        <v>4</v>
      </c>
      <c r="O143">
        <v>6</v>
      </c>
      <c r="P143">
        <v>0</v>
      </c>
      <c r="Q143">
        <v>0</v>
      </c>
      <c r="R143">
        <v>0</v>
      </c>
      <c r="S143">
        <v>0</v>
      </c>
      <c r="T143">
        <v>18</v>
      </c>
      <c r="U143">
        <v>0</v>
      </c>
      <c r="V143">
        <v>6</v>
      </c>
      <c r="W143">
        <v>0</v>
      </c>
      <c r="X143">
        <v>0</v>
      </c>
      <c r="Y143">
        <v>0</v>
      </c>
      <c r="Z143">
        <v>0</v>
      </c>
      <c r="AA143">
        <v>131</v>
      </c>
      <c r="AB143" t="s">
        <v>1708</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row>
    <row r="144" spans="1:65">
      <c r="A144" t="s">
        <v>1693</v>
      </c>
      <c r="B144">
        <v>38785</v>
      </c>
      <c r="C144">
        <v>4496</v>
      </c>
      <c r="D144" t="s">
        <v>1694</v>
      </c>
      <c r="E144">
        <v>0.01</v>
      </c>
      <c r="F144">
        <v>46</v>
      </c>
      <c r="G144">
        <v>46</v>
      </c>
      <c r="H144">
        <v>7</v>
      </c>
      <c r="I144">
        <v>1</v>
      </c>
      <c r="J144">
        <v>3</v>
      </c>
      <c r="K144">
        <v>1</v>
      </c>
      <c r="L144">
        <v>0</v>
      </c>
      <c r="M144">
        <v>0</v>
      </c>
      <c r="N144">
        <v>4</v>
      </c>
      <c r="O144">
        <v>6</v>
      </c>
      <c r="P144">
        <v>0</v>
      </c>
      <c r="Q144">
        <v>0</v>
      </c>
      <c r="R144">
        <v>0</v>
      </c>
      <c r="S144">
        <v>0</v>
      </c>
      <c r="T144">
        <v>18</v>
      </c>
      <c r="U144">
        <v>0</v>
      </c>
      <c r="V144">
        <v>6</v>
      </c>
      <c r="W144">
        <v>0</v>
      </c>
      <c r="X144">
        <v>0</v>
      </c>
      <c r="Y144">
        <v>0</v>
      </c>
      <c r="Z144">
        <v>0</v>
      </c>
      <c r="AA144">
        <v>131</v>
      </c>
      <c r="AB144" t="s">
        <v>1708</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row>
    <row r="145" spans="1:65">
      <c r="A145" t="s">
        <v>1693</v>
      </c>
      <c r="B145">
        <v>38819</v>
      </c>
      <c r="C145">
        <v>38820</v>
      </c>
      <c r="D145" t="s">
        <v>1694</v>
      </c>
      <c r="E145">
        <v>0.1454</v>
      </c>
      <c r="F145">
        <v>45</v>
      </c>
      <c r="G145">
        <v>45</v>
      </c>
      <c r="H145">
        <v>1</v>
      </c>
      <c r="I145">
        <v>0</v>
      </c>
      <c r="J145">
        <v>5</v>
      </c>
      <c r="K145">
        <v>3</v>
      </c>
      <c r="L145">
        <v>0</v>
      </c>
      <c r="M145">
        <v>1550</v>
      </c>
      <c r="N145">
        <v>4</v>
      </c>
      <c r="O145">
        <v>5</v>
      </c>
      <c r="P145">
        <v>0</v>
      </c>
      <c r="Q145">
        <v>0</v>
      </c>
      <c r="R145">
        <v>0</v>
      </c>
      <c r="S145">
        <v>0</v>
      </c>
      <c r="T145">
        <v>40</v>
      </c>
      <c r="U145">
        <v>0.12</v>
      </c>
      <c r="V145">
        <v>5</v>
      </c>
      <c r="W145">
        <v>0</v>
      </c>
      <c r="X145">
        <v>0</v>
      </c>
      <c r="Y145">
        <v>0</v>
      </c>
      <c r="Z145">
        <v>1</v>
      </c>
      <c r="AA145">
        <v>173</v>
      </c>
      <c r="AB145" t="s">
        <v>1709</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row>
    <row r="146" spans="1:65">
      <c r="A146" t="s">
        <v>1693</v>
      </c>
      <c r="B146">
        <v>38823</v>
      </c>
      <c r="C146">
        <v>38824</v>
      </c>
      <c r="D146" t="s">
        <v>1694</v>
      </c>
      <c r="E146">
        <v>0.24129999999999999</v>
      </c>
      <c r="F146">
        <v>55</v>
      </c>
      <c r="G146">
        <v>55</v>
      </c>
      <c r="H146">
        <v>1</v>
      </c>
      <c r="I146">
        <v>0</v>
      </c>
      <c r="J146">
        <v>4</v>
      </c>
      <c r="K146">
        <v>3</v>
      </c>
      <c r="L146">
        <v>0</v>
      </c>
      <c r="M146">
        <v>1550</v>
      </c>
      <c r="N146">
        <v>5</v>
      </c>
      <c r="O146">
        <v>5</v>
      </c>
      <c r="P146">
        <v>0</v>
      </c>
      <c r="Q146">
        <v>0</v>
      </c>
      <c r="R146">
        <v>0</v>
      </c>
      <c r="S146">
        <v>0</v>
      </c>
      <c r="T146">
        <v>40</v>
      </c>
      <c r="U146">
        <v>0.27</v>
      </c>
      <c r="V146">
        <v>5</v>
      </c>
      <c r="W146">
        <v>0</v>
      </c>
      <c r="X146">
        <v>0</v>
      </c>
      <c r="Y146">
        <v>0</v>
      </c>
      <c r="Z146">
        <v>1</v>
      </c>
      <c r="AA146">
        <v>154</v>
      </c>
      <c r="AB146" t="s">
        <v>1710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row>
    <row r="147" spans="1:65">
      <c r="A147" t="s">
        <v>1693</v>
      </c>
      <c r="B147">
        <v>38821</v>
      </c>
      <c r="C147">
        <v>38822</v>
      </c>
      <c r="D147" t="s">
        <v>1694</v>
      </c>
      <c r="E147">
        <v>0.18340000000000001</v>
      </c>
      <c r="F147">
        <v>45</v>
      </c>
      <c r="G147">
        <v>45</v>
      </c>
      <c r="H147">
        <v>1</v>
      </c>
      <c r="I147">
        <v>0</v>
      </c>
      <c r="J147">
        <v>5</v>
      </c>
      <c r="K147">
        <v>3</v>
      </c>
      <c r="L147">
        <v>0</v>
      </c>
      <c r="M147">
        <v>1550</v>
      </c>
      <c r="N147">
        <v>4</v>
      </c>
      <c r="O147">
        <v>5</v>
      </c>
      <c r="P147">
        <v>0</v>
      </c>
      <c r="Q147">
        <v>0</v>
      </c>
      <c r="R147">
        <v>0</v>
      </c>
      <c r="S147">
        <v>0</v>
      </c>
      <c r="T147">
        <v>40</v>
      </c>
      <c r="U147">
        <v>0.255</v>
      </c>
      <c r="V147">
        <v>5</v>
      </c>
      <c r="W147">
        <v>0</v>
      </c>
      <c r="X147">
        <v>0</v>
      </c>
      <c r="Y147">
        <v>0</v>
      </c>
      <c r="Z147">
        <v>1</v>
      </c>
      <c r="AA147">
        <v>166</v>
      </c>
      <c r="AB147" t="s">
        <v>1711</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c r="A148" t="s">
        <v>1693</v>
      </c>
      <c r="B148">
        <v>38825</v>
      </c>
      <c r="C148">
        <v>38826</v>
      </c>
      <c r="D148" t="s">
        <v>1694</v>
      </c>
      <c r="E148">
        <v>0.20300000000000001</v>
      </c>
      <c r="F148">
        <v>45</v>
      </c>
      <c r="G148">
        <v>45</v>
      </c>
      <c r="H148">
        <v>1</v>
      </c>
      <c r="I148">
        <v>0</v>
      </c>
      <c r="J148">
        <v>4</v>
      </c>
      <c r="K148">
        <v>3</v>
      </c>
      <c r="L148">
        <v>0</v>
      </c>
      <c r="M148">
        <v>1550</v>
      </c>
      <c r="N148">
        <v>4</v>
      </c>
      <c r="O148">
        <v>5</v>
      </c>
      <c r="P148">
        <v>0</v>
      </c>
      <c r="Q148">
        <v>0</v>
      </c>
      <c r="R148">
        <v>0</v>
      </c>
      <c r="S148">
        <v>0</v>
      </c>
      <c r="T148">
        <v>40</v>
      </c>
      <c r="U148">
        <v>0.46500000000000002</v>
      </c>
      <c r="V148">
        <v>5</v>
      </c>
      <c r="W148">
        <v>0</v>
      </c>
      <c r="X148">
        <v>0</v>
      </c>
      <c r="Y148">
        <v>0</v>
      </c>
      <c r="Z148">
        <v>1</v>
      </c>
      <c r="AA148">
        <v>133</v>
      </c>
      <c r="AB148" t="s">
        <v>1712</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row>
    <row r="149" spans="1:65">
      <c r="A149" t="s">
        <v>1693</v>
      </c>
      <c r="B149">
        <v>38827</v>
      </c>
      <c r="C149">
        <v>38828</v>
      </c>
      <c r="D149" t="s">
        <v>1694</v>
      </c>
      <c r="E149">
        <v>0.1037</v>
      </c>
      <c r="F149">
        <v>45</v>
      </c>
      <c r="G149">
        <v>45</v>
      </c>
      <c r="H149">
        <v>1</v>
      </c>
      <c r="I149">
        <v>0</v>
      </c>
      <c r="J149">
        <v>4</v>
      </c>
      <c r="K149">
        <v>3</v>
      </c>
      <c r="L149">
        <v>0</v>
      </c>
      <c r="M149">
        <v>1550</v>
      </c>
      <c r="N149">
        <v>4</v>
      </c>
      <c r="O149">
        <v>5</v>
      </c>
      <c r="P149">
        <v>0</v>
      </c>
      <c r="Q149">
        <v>0</v>
      </c>
      <c r="R149">
        <v>0</v>
      </c>
      <c r="S149">
        <v>0</v>
      </c>
      <c r="T149">
        <v>40</v>
      </c>
      <c r="U149">
        <v>0.19500000000000001</v>
      </c>
      <c r="V149">
        <v>5</v>
      </c>
      <c r="W149">
        <v>0</v>
      </c>
      <c r="X149">
        <v>0</v>
      </c>
      <c r="Y149">
        <v>0</v>
      </c>
      <c r="Z149">
        <v>1</v>
      </c>
      <c r="AA149">
        <v>65</v>
      </c>
      <c r="AB149" t="s">
        <v>1695</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c r="A150" t="s">
        <v>1693</v>
      </c>
      <c r="B150">
        <v>38829</v>
      </c>
      <c r="C150">
        <v>38830</v>
      </c>
      <c r="D150" t="s">
        <v>1694</v>
      </c>
      <c r="E150">
        <v>0.40429999999999999</v>
      </c>
      <c r="F150">
        <v>45</v>
      </c>
      <c r="G150">
        <v>45</v>
      </c>
      <c r="H150">
        <v>1</v>
      </c>
      <c r="I150">
        <v>0</v>
      </c>
      <c r="J150">
        <v>4</v>
      </c>
      <c r="K150">
        <v>3</v>
      </c>
      <c r="L150">
        <v>0</v>
      </c>
      <c r="M150">
        <v>1550</v>
      </c>
      <c r="N150">
        <v>4</v>
      </c>
      <c r="O150">
        <v>5</v>
      </c>
      <c r="P150">
        <v>0</v>
      </c>
      <c r="Q150">
        <v>0</v>
      </c>
      <c r="R150">
        <v>0</v>
      </c>
      <c r="S150">
        <v>0</v>
      </c>
      <c r="T150">
        <v>40</v>
      </c>
      <c r="U150">
        <v>0.51</v>
      </c>
      <c r="V150">
        <v>5</v>
      </c>
      <c r="W150">
        <v>0</v>
      </c>
      <c r="X150">
        <v>0</v>
      </c>
      <c r="Y150">
        <v>0</v>
      </c>
      <c r="Z150">
        <v>1</v>
      </c>
      <c r="AA150">
        <v>65</v>
      </c>
      <c r="AB150" t="s">
        <v>1695</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c r="A151" t="s">
        <v>1693</v>
      </c>
      <c r="B151">
        <v>38831</v>
      </c>
      <c r="C151">
        <v>38832</v>
      </c>
      <c r="D151" t="s">
        <v>1694</v>
      </c>
      <c r="E151">
        <v>0.19</v>
      </c>
      <c r="F151">
        <v>45</v>
      </c>
      <c r="G151">
        <v>45</v>
      </c>
      <c r="H151">
        <v>1</v>
      </c>
      <c r="I151">
        <v>0</v>
      </c>
      <c r="J151">
        <v>4</v>
      </c>
      <c r="K151">
        <v>3</v>
      </c>
      <c r="L151">
        <v>0</v>
      </c>
      <c r="M151">
        <v>1550</v>
      </c>
      <c r="N151">
        <v>4</v>
      </c>
      <c r="O151">
        <v>5</v>
      </c>
      <c r="P151">
        <v>0</v>
      </c>
      <c r="Q151">
        <v>0</v>
      </c>
      <c r="R151">
        <v>0</v>
      </c>
      <c r="S151">
        <v>0</v>
      </c>
      <c r="T151">
        <v>40</v>
      </c>
      <c r="U151">
        <v>0.56999999999999995</v>
      </c>
      <c r="V151">
        <v>5</v>
      </c>
      <c r="W151">
        <v>0</v>
      </c>
      <c r="X151">
        <v>0</v>
      </c>
      <c r="Y151">
        <v>0</v>
      </c>
      <c r="Z151">
        <v>1</v>
      </c>
      <c r="AA151">
        <v>65</v>
      </c>
      <c r="AB151" t="s">
        <v>1695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c r="A152" t="s">
        <v>1693</v>
      </c>
      <c r="B152">
        <v>38833</v>
      </c>
      <c r="C152">
        <v>38834</v>
      </c>
      <c r="D152" t="s">
        <v>1694</v>
      </c>
      <c r="E152">
        <v>0.73380000000000001</v>
      </c>
      <c r="F152">
        <v>55</v>
      </c>
      <c r="G152">
        <v>55</v>
      </c>
      <c r="H152">
        <v>1</v>
      </c>
      <c r="I152">
        <v>0</v>
      </c>
      <c r="J152">
        <v>4</v>
      </c>
      <c r="K152">
        <v>3</v>
      </c>
      <c r="L152">
        <v>0</v>
      </c>
      <c r="M152">
        <v>1550</v>
      </c>
      <c r="N152">
        <v>5</v>
      </c>
      <c r="O152">
        <v>5</v>
      </c>
      <c r="P152">
        <v>0</v>
      </c>
      <c r="Q152">
        <v>0</v>
      </c>
      <c r="R152">
        <v>0</v>
      </c>
      <c r="S152">
        <v>0</v>
      </c>
      <c r="T152">
        <v>40</v>
      </c>
      <c r="U152">
        <v>1.1152</v>
      </c>
      <c r="V152">
        <v>5</v>
      </c>
      <c r="W152">
        <v>0</v>
      </c>
      <c r="X152">
        <v>0</v>
      </c>
      <c r="Y152">
        <v>0</v>
      </c>
      <c r="Z152">
        <v>1</v>
      </c>
      <c r="AA152">
        <v>154</v>
      </c>
      <c r="AB152" t="s">
        <v>1710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row>
    <row r="153" spans="1:65">
      <c r="A153" t="s">
        <v>1693</v>
      </c>
      <c r="B153">
        <v>38835</v>
      </c>
      <c r="C153">
        <v>38836</v>
      </c>
      <c r="D153" t="s">
        <v>1694</v>
      </c>
      <c r="E153">
        <v>0.48859999999999998</v>
      </c>
      <c r="F153">
        <v>45</v>
      </c>
      <c r="G153">
        <v>45</v>
      </c>
      <c r="H153">
        <v>1</v>
      </c>
      <c r="I153">
        <v>0</v>
      </c>
      <c r="J153">
        <v>4</v>
      </c>
      <c r="K153">
        <v>3</v>
      </c>
      <c r="L153">
        <v>0</v>
      </c>
      <c r="M153">
        <v>1550</v>
      </c>
      <c r="N153">
        <v>4</v>
      </c>
      <c r="O153">
        <v>5</v>
      </c>
      <c r="P153">
        <v>0</v>
      </c>
      <c r="Q153">
        <v>0</v>
      </c>
      <c r="R153">
        <v>0</v>
      </c>
      <c r="S153">
        <v>0</v>
      </c>
      <c r="T153">
        <v>40</v>
      </c>
      <c r="U153">
        <v>0.12</v>
      </c>
      <c r="V153">
        <v>5</v>
      </c>
      <c r="W153">
        <v>0</v>
      </c>
      <c r="X153">
        <v>0</v>
      </c>
      <c r="Y153">
        <v>0</v>
      </c>
      <c r="Z153">
        <v>1</v>
      </c>
      <c r="AA153">
        <v>87</v>
      </c>
      <c r="AB153" t="s">
        <v>1713</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row>
    <row r="154" spans="1:65">
      <c r="A154" t="s">
        <v>1693</v>
      </c>
      <c r="B154">
        <v>38837</v>
      </c>
      <c r="C154">
        <v>38838</v>
      </c>
      <c r="D154" t="s">
        <v>1694</v>
      </c>
      <c r="E154">
        <v>0.37840000000000001</v>
      </c>
      <c r="F154">
        <v>35</v>
      </c>
      <c r="G154">
        <v>35</v>
      </c>
      <c r="H154">
        <v>1</v>
      </c>
      <c r="I154">
        <v>0</v>
      </c>
      <c r="J154">
        <v>3</v>
      </c>
      <c r="K154">
        <v>3</v>
      </c>
      <c r="L154">
        <v>0</v>
      </c>
      <c r="M154">
        <v>1550</v>
      </c>
      <c r="N154">
        <v>3</v>
      </c>
      <c r="O154">
        <v>5</v>
      </c>
      <c r="P154">
        <v>0</v>
      </c>
      <c r="Q154">
        <v>0</v>
      </c>
      <c r="R154">
        <v>0</v>
      </c>
      <c r="S154">
        <v>0</v>
      </c>
      <c r="T154">
        <v>35</v>
      </c>
      <c r="U154">
        <v>0.73709999999999998</v>
      </c>
      <c r="V154">
        <v>5</v>
      </c>
      <c r="W154">
        <v>0</v>
      </c>
      <c r="X154">
        <v>0</v>
      </c>
      <c r="Y154">
        <v>0</v>
      </c>
      <c r="Z154">
        <v>1</v>
      </c>
      <c r="AA154">
        <v>131</v>
      </c>
      <c r="AB154" t="s">
        <v>1708</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c r="A155" t="s">
        <v>1693</v>
      </c>
      <c r="B155">
        <v>38839</v>
      </c>
      <c r="C155">
        <v>38840</v>
      </c>
      <c r="D155" t="s">
        <v>1694</v>
      </c>
      <c r="E155">
        <v>0.1535</v>
      </c>
      <c r="F155">
        <v>25</v>
      </c>
      <c r="G155">
        <v>25</v>
      </c>
      <c r="H155">
        <v>1</v>
      </c>
      <c r="I155">
        <v>0</v>
      </c>
      <c r="J155">
        <v>3</v>
      </c>
      <c r="K155">
        <v>3</v>
      </c>
      <c r="L155">
        <v>0</v>
      </c>
      <c r="M155">
        <v>1550</v>
      </c>
      <c r="N155">
        <v>2</v>
      </c>
      <c r="O155">
        <v>5</v>
      </c>
      <c r="P155">
        <v>0</v>
      </c>
      <c r="Q155">
        <v>0</v>
      </c>
      <c r="R155">
        <v>0</v>
      </c>
      <c r="S155">
        <v>0</v>
      </c>
      <c r="T155">
        <v>35</v>
      </c>
      <c r="U155">
        <v>0.30859999999999999</v>
      </c>
      <c r="V155">
        <v>5</v>
      </c>
      <c r="W155">
        <v>0</v>
      </c>
      <c r="X155">
        <v>0</v>
      </c>
      <c r="Y155">
        <v>0</v>
      </c>
      <c r="Z155">
        <v>1</v>
      </c>
      <c r="AA155">
        <v>131</v>
      </c>
      <c r="AB155" t="s">
        <v>1708</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c r="A156" t="s">
        <v>1693</v>
      </c>
      <c r="B156">
        <v>38841</v>
      </c>
      <c r="C156">
        <v>38842</v>
      </c>
      <c r="D156" t="s">
        <v>1694</v>
      </c>
      <c r="E156">
        <v>0.26960000000000001</v>
      </c>
      <c r="F156">
        <v>25</v>
      </c>
      <c r="G156">
        <v>25</v>
      </c>
      <c r="H156">
        <v>1</v>
      </c>
      <c r="I156">
        <v>0</v>
      </c>
      <c r="J156">
        <v>3</v>
      </c>
      <c r="K156">
        <v>3</v>
      </c>
      <c r="L156">
        <v>0</v>
      </c>
      <c r="M156">
        <v>1550</v>
      </c>
      <c r="N156">
        <v>2</v>
      </c>
      <c r="O156">
        <v>5</v>
      </c>
      <c r="P156">
        <v>0</v>
      </c>
      <c r="Q156">
        <v>0</v>
      </c>
      <c r="R156">
        <v>0</v>
      </c>
      <c r="S156">
        <v>0</v>
      </c>
      <c r="T156">
        <v>35</v>
      </c>
      <c r="U156">
        <v>0.34289999999999998</v>
      </c>
      <c r="V156">
        <v>5</v>
      </c>
      <c r="W156">
        <v>0</v>
      </c>
      <c r="X156">
        <v>0</v>
      </c>
      <c r="Y156">
        <v>0</v>
      </c>
      <c r="Z156">
        <v>1</v>
      </c>
      <c r="AA156">
        <v>131</v>
      </c>
      <c r="AB156" t="s">
        <v>1708</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c r="A157" t="s">
        <v>1693</v>
      </c>
      <c r="B157">
        <v>38843</v>
      </c>
      <c r="C157">
        <v>38844</v>
      </c>
      <c r="D157" t="s">
        <v>1694</v>
      </c>
      <c r="E157">
        <v>0.20150000000000001</v>
      </c>
      <c r="F157">
        <v>25</v>
      </c>
      <c r="G157">
        <v>25</v>
      </c>
      <c r="H157">
        <v>1</v>
      </c>
      <c r="I157">
        <v>0</v>
      </c>
      <c r="J157">
        <v>3</v>
      </c>
      <c r="K157">
        <v>3</v>
      </c>
      <c r="L157">
        <v>0</v>
      </c>
      <c r="M157">
        <v>1550</v>
      </c>
      <c r="N157">
        <v>2</v>
      </c>
      <c r="O157">
        <v>5</v>
      </c>
      <c r="P157">
        <v>0</v>
      </c>
      <c r="Q157">
        <v>0</v>
      </c>
      <c r="R157">
        <v>0</v>
      </c>
      <c r="S157">
        <v>0</v>
      </c>
      <c r="T157">
        <v>35</v>
      </c>
      <c r="U157">
        <v>0.34289999999999998</v>
      </c>
      <c r="V157">
        <v>5</v>
      </c>
      <c r="W157">
        <v>0</v>
      </c>
      <c r="X157">
        <v>0</v>
      </c>
      <c r="Y157">
        <v>0</v>
      </c>
      <c r="Z157">
        <v>1</v>
      </c>
      <c r="AA157">
        <v>131</v>
      </c>
      <c r="AB157" t="s">
        <v>1708</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row>
    <row r="158" spans="1:65">
      <c r="A158" t="s">
        <v>1693</v>
      </c>
      <c r="B158">
        <v>38845</v>
      </c>
      <c r="C158">
        <v>38846</v>
      </c>
      <c r="D158" t="s">
        <v>1694</v>
      </c>
      <c r="E158">
        <v>0.43390000000000001</v>
      </c>
      <c r="F158">
        <v>25</v>
      </c>
      <c r="G158">
        <v>25</v>
      </c>
      <c r="H158">
        <v>1</v>
      </c>
      <c r="I158">
        <v>0</v>
      </c>
      <c r="J158">
        <v>2</v>
      </c>
      <c r="K158">
        <v>3</v>
      </c>
      <c r="L158">
        <v>0</v>
      </c>
      <c r="M158">
        <v>1550</v>
      </c>
      <c r="N158">
        <v>2</v>
      </c>
      <c r="O158">
        <v>5</v>
      </c>
      <c r="P158">
        <v>0</v>
      </c>
      <c r="Q158">
        <v>0</v>
      </c>
      <c r="R158">
        <v>0</v>
      </c>
      <c r="S158">
        <v>0</v>
      </c>
      <c r="T158">
        <v>35</v>
      </c>
      <c r="U158">
        <v>0.61709999999999998</v>
      </c>
      <c r="V158">
        <v>5</v>
      </c>
      <c r="W158">
        <v>0</v>
      </c>
      <c r="X158">
        <v>0</v>
      </c>
      <c r="Y158">
        <v>0</v>
      </c>
      <c r="Z158">
        <v>1</v>
      </c>
      <c r="AA158">
        <v>118</v>
      </c>
      <c r="AB158" t="s">
        <v>1714</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c r="A159" t="s">
        <v>1693</v>
      </c>
      <c r="B159">
        <v>38847</v>
      </c>
      <c r="C159">
        <v>38848</v>
      </c>
      <c r="D159" t="s">
        <v>1694</v>
      </c>
      <c r="E159">
        <v>0.24299999999999999</v>
      </c>
      <c r="F159">
        <v>25</v>
      </c>
      <c r="G159">
        <v>25</v>
      </c>
      <c r="H159">
        <v>1</v>
      </c>
      <c r="I159">
        <v>0</v>
      </c>
      <c r="J159">
        <v>2</v>
      </c>
      <c r="K159">
        <v>3</v>
      </c>
      <c r="L159">
        <v>0</v>
      </c>
      <c r="M159">
        <v>1550</v>
      </c>
      <c r="N159">
        <v>2</v>
      </c>
      <c r="O159">
        <v>5</v>
      </c>
      <c r="P159">
        <v>0</v>
      </c>
      <c r="Q159">
        <v>0</v>
      </c>
      <c r="R159">
        <v>0</v>
      </c>
      <c r="S159">
        <v>0</v>
      </c>
      <c r="T159">
        <v>35</v>
      </c>
      <c r="U159">
        <v>0.4224</v>
      </c>
      <c r="V159">
        <v>5</v>
      </c>
      <c r="W159">
        <v>0</v>
      </c>
      <c r="X159">
        <v>0</v>
      </c>
      <c r="Y159">
        <v>0</v>
      </c>
      <c r="Z159">
        <v>1</v>
      </c>
      <c r="AA159">
        <v>40</v>
      </c>
      <c r="AB159" t="s">
        <v>1715</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c r="A160" t="s">
        <v>1693</v>
      </c>
      <c r="B160">
        <v>38849</v>
      </c>
      <c r="C160">
        <v>38850</v>
      </c>
      <c r="D160" t="s">
        <v>1694</v>
      </c>
      <c r="E160">
        <v>0.1348</v>
      </c>
      <c r="F160">
        <v>35</v>
      </c>
      <c r="G160">
        <v>35</v>
      </c>
      <c r="H160">
        <v>1</v>
      </c>
      <c r="I160">
        <v>0</v>
      </c>
      <c r="J160">
        <v>1</v>
      </c>
      <c r="K160">
        <v>3</v>
      </c>
      <c r="L160">
        <v>0</v>
      </c>
      <c r="M160">
        <v>1550</v>
      </c>
      <c r="N160">
        <v>3</v>
      </c>
      <c r="O160">
        <v>5</v>
      </c>
      <c r="P160">
        <v>0</v>
      </c>
      <c r="Q160">
        <v>0</v>
      </c>
      <c r="R160">
        <v>0</v>
      </c>
      <c r="S160">
        <v>0</v>
      </c>
      <c r="T160">
        <v>35</v>
      </c>
      <c r="U160">
        <v>0.15429999999999999</v>
      </c>
      <c r="V160">
        <v>5</v>
      </c>
      <c r="W160">
        <v>0</v>
      </c>
      <c r="X160">
        <v>0</v>
      </c>
      <c r="Y160">
        <v>0</v>
      </c>
      <c r="Z160">
        <v>1</v>
      </c>
      <c r="AA160">
        <v>129</v>
      </c>
      <c r="AB160" t="s">
        <v>4</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row>
    <row r="161" spans="1:65">
      <c r="A161" t="s">
        <v>1693</v>
      </c>
      <c r="B161">
        <v>38851</v>
      </c>
      <c r="C161">
        <v>38852</v>
      </c>
      <c r="D161" t="s">
        <v>1694</v>
      </c>
      <c r="E161">
        <v>0.41789999999999999</v>
      </c>
      <c r="F161">
        <v>25</v>
      </c>
      <c r="G161">
        <v>25</v>
      </c>
      <c r="H161">
        <v>1</v>
      </c>
      <c r="I161">
        <v>0</v>
      </c>
      <c r="J161">
        <v>9</v>
      </c>
      <c r="K161">
        <v>3</v>
      </c>
      <c r="L161">
        <v>0</v>
      </c>
      <c r="M161">
        <v>1550</v>
      </c>
      <c r="N161">
        <v>2</v>
      </c>
      <c r="O161">
        <v>5</v>
      </c>
      <c r="P161">
        <v>0</v>
      </c>
      <c r="Q161">
        <v>0</v>
      </c>
      <c r="R161">
        <v>0</v>
      </c>
      <c r="S161">
        <v>0</v>
      </c>
      <c r="T161">
        <v>35</v>
      </c>
      <c r="U161">
        <v>0.70289999999999997</v>
      </c>
      <c r="V161">
        <v>5</v>
      </c>
      <c r="W161">
        <v>0</v>
      </c>
      <c r="X161">
        <v>0</v>
      </c>
      <c r="Y161">
        <v>0</v>
      </c>
      <c r="Z161">
        <v>1</v>
      </c>
      <c r="AA161">
        <v>137</v>
      </c>
      <c r="AB161" t="s">
        <v>1716</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c r="A162" t="s">
        <v>1693</v>
      </c>
      <c r="B162">
        <v>38853</v>
      </c>
      <c r="C162">
        <v>38854</v>
      </c>
      <c r="D162" t="s">
        <v>1694</v>
      </c>
      <c r="E162">
        <v>0.21029999999999999</v>
      </c>
      <c r="F162">
        <v>45</v>
      </c>
      <c r="G162">
        <v>45</v>
      </c>
      <c r="H162">
        <v>1</v>
      </c>
      <c r="I162">
        <v>0</v>
      </c>
      <c r="J162">
        <v>9</v>
      </c>
      <c r="K162">
        <v>3</v>
      </c>
      <c r="L162">
        <v>0</v>
      </c>
      <c r="M162">
        <v>1550</v>
      </c>
      <c r="N162">
        <v>4</v>
      </c>
      <c r="O162">
        <v>5</v>
      </c>
      <c r="P162">
        <v>0</v>
      </c>
      <c r="Q162">
        <v>0</v>
      </c>
      <c r="R162">
        <v>0</v>
      </c>
      <c r="S162">
        <v>0</v>
      </c>
      <c r="T162">
        <v>40</v>
      </c>
      <c r="U162">
        <v>0.42</v>
      </c>
      <c r="V162">
        <v>5</v>
      </c>
      <c r="W162">
        <v>0</v>
      </c>
      <c r="X162">
        <v>0</v>
      </c>
      <c r="Y162">
        <v>0</v>
      </c>
      <c r="Z162">
        <v>1</v>
      </c>
      <c r="AA162">
        <v>137</v>
      </c>
      <c r="AB162" t="s">
        <v>1716</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row>
    <row r="163" spans="1:65">
      <c r="A163" t="s">
        <v>1693</v>
      </c>
      <c r="B163">
        <v>38855</v>
      </c>
      <c r="C163">
        <v>38856</v>
      </c>
      <c r="D163" t="s">
        <v>1694</v>
      </c>
      <c r="E163">
        <v>0.1719</v>
      </c>
      <c r="F163">
        <v>45</v>
      </c>
      <c r="G163">
        <v>45</v>
      </c>
      <c r="H163">
        <v>1</v>
      </c>
      <c r="I163">
        <v>0</v>
      </c>
      <c r="J163">
        <v>4</v>
      </c>
      <c r="K163">
        <v>3</v>
      </c>
      <c r="L163">
        <v>0</v>
      </c>
      <c r="M163">
        <v>1550</v>
      </c>
      <c r="N163">
        <v>4</v>
      </c>
      <c r="O163">
        <v>5</v>
      </c>
      <c r="P163">
        <v>0</v>
      </c>
      <c r="Q163">
        <v>0</v>
      </c>
      <c r="R163">
        <v>0</v>
      </c>
      <c r="S163">
        <v>0</v>
      </c>
      <c r="T163">
        <v>40</v>
      </c>
      <c r="U163">
        <v>0.3</v>
      </c>
      <c r="V163">
        <v>5</v>
      </c>
      <c r="W163">
        <v>0</v>
      </c>
      <c r="X163">
        <v>0</v>
      </c>
      <c r="Y163">
        <v>0</v>
      </c>
      <c r="Z163">
        <v>1</v>
      </c>
      <c r="AA163">
        <v>87</v>
      </c>
      <c r="AB163" t="s">
        <v>1713</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row>
    <row r="164" spans="1:65">
      <c r="A164" t="s">
        <v>1693</v>
      </c>
      <c r="B164">
        <v>38857</v>
      </c>
      <c r="C164">
        <v>38858</v>
      </c>
      <c r="D164" t="s">
        <v>1694</v>
      </c>
      <c r="E164">
        <v>0.42009999999999997</v>
      </c>
      <c r="F164">
        <v>31</v>
      </c>
      <c r="G164">
        <v>31</v>
      </c>
      <c r="H164">
        <v>3</v>
      </c>
      <c r="I164">
        <v>0</v>
      </c>
      <c r="J164">
        <v>5</v>
      </c>
      <c r="K164">
        <v>3</v>
      </c>
      <c r="L164">
        <v>0</v>
      </c>
      <c r="M164">
        <v>1950</v>
      </c>
      <c r="N164">
        <v>3</v>
      </c>
      <c r="O164">
        <v>1</v>
      </c>
      <c r="P164">
        <v>0</v>
      </c>
      <c r="Q164">
        <v>0</v>
      </c>
      <c r="R164">
        <v>0</v>
      </c>
      <c r="S164">
        <v>0</v>
      </c>
      <c r="T164">
        <v>45</v>
      </c>
      <c r="U164">
        <v>0.73329999999999995</v>
      </c>
      <c r="V164">
        <v>1</v>
      </c>
      <c r="W164">
        <v>24</v>
      </c>
      <c r="X164">
        <v>0</v>
      </c>
      <c r="Y164">
        <v>0</v>
      </c>
      <c r="Z164">
        <v>1</v>
      </c>
      <c r="AA164">
        <v>166</v>
      </c>
      <c r="AB164" t="s">
        <v>1711</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row>
    <row r="165" spans="1:65">
      <c r="A165" t="s">
        <v>1693</v>
      </c>
      <c r="B165">
        <v>38859</v>
      </c>
      <c r="C165">
        <v>38860</v>
      </c>
      <c r="D165" t="s">
        <v>1694</v>
      </c>
      <c r="E165">
        <v>0.30149999999999999</v>
      </c>
      <c r="F165">
        <v>31</v>
      </c>
      <c r="G165">
        <v>31</v>
      </c>
      <c r="H165">
        <v>1</v>
      </c>
      <c r="I165">
        <v>0</v>
      </c>
      <c r="J165">
        <v>4</v>
      </c>
      <c r="K165">
        <v>3</v>
      </c>
      <c r="L165">
        <v>0</v>
      </c>
      <c r="M165">
        <v>1950</v>
      </c>
      <c r="N165">
        <v>3</v>
      </c>
      <c r="O165">
        <v>1</v>
      </c>
      <c r="P165">
        <v>0</v>
      </c>
      <c r="Q165">
        <v>0</v>
      </c>
      <c r="R165">
        <v>0</v>
      </c>
      <c r="S165">
        <v>0</v>
      </c>
      <c r="T165">
        <v>45</v>
      </c>
      <c r="U165">
        <v>0.48</v>
      </c>
      <c r="V165">
        <v>1</v>
      </c>
      <c r="W165">
        <v>238</v>
      </c>
      <c r="X165">
        <v>0</v>
      </c>
      <c r="Y165">
        <v>0</v>
      </c>
      <c r="Z165">
        <v>1</v>
      </c>
      <c r="AA165">
        <v>132</v>
      </c>
      <c r="AB165" t="s">
        <v>1717</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row>
    <row r="166" spans="1:65">
      <c r="A166" t="s">
        <v>1693</v>
      </c>
      <c r="B166">
        <v>1852</v>
      </c>
      <c r="C166">
        <v>38819</v>
      </c>
      <c r="D166" t="s">
        <v>1694</v>
      </c>
      <c r="E166">
        <v>0.01</v>
      </c>
      <c r="F166">
        <v>36</v>
      </c>
      <c r="G166">
        <v>36</v>
      </c>
      <c r="H166">
        <v>7</v>
      </c>
      <c r="I166">
        <v>1</v>
      </c>
      <c r="J166">
        <v>5</v>
      </c>
      <c r="K166">
        <v>1</v>
      </c>
      <c r="L166">
        <v>3.3300000000000003E-2</v>
      </c>
      <c r="M166">
        <v>0</v>
      </c>
      <c r="N166">
        <v>3</v>
      </c>
      <c r="O166">
        <v>6</v>
      </c>
      <c r="P166">
        <v>0</v>
      </c>
      <c r="Q166">
        <v>0</v>
      </c>
      <c r="R166">
        <v>0</v>
      </c>
      <c r="S166">
        <v>0</v>
      </c>
      <c r="T166">
        <v>18</v>
      </c>
      <c r="U166">
        <v>3.3300000000000003E-2</v>
      </c>
      <c r="V166">
        <v>6</v>
      </c>
      <c r="W166">
        <v>0</v>
      </c>
      <c r="X166">
        <v>0</v>
      </c>
      <c r="Y166">
        <v>0</v>
      </c>
      <c r="Z166">
        <v>0</v>
      </c>
      <c r="AA166">
        <v>173</v>
      </c>
      <c r="AB166" t="s">
        <v>1709</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row>
    <row r="167" spans="1:65">
      <c r="A167" t="s">
        <v>1693</v>
      </c>
      <c r="B167">
        <v>1853</v>
      </c>
      <c r="C167">
        <v>38820</v>
      </c>
      <c r="D167" t="s">
        <v>1694</v>
      </c>
      <c r="E167">
        <v>0.01</v>
      </c>
      <c r="F167">
        <v>36</v>
      </c>
      <c r="G167">
        <v>36</v>
      </c>
      <c r="H167">
        <v>7</v>
      </c>
      <c r="I167">
        <v>1</v>
      </c>
      <c r="J167">
        <v>5</v>
      </c>
      <c r="K167">
        <v>1</v>
      </c>
      <c r="L167">
        <v>3.3300000000000003E-2</v>
      </c>
      <c r="M167">
        <v>0</v>
      </c>
      <c r="N167">
        <v>3</v>
      </c>
      <c r="O167">
        <v>6</v>
      </c>
      <c r="P167">
        <v>0</v>
      </c>
      <c r="Q167">
        <v>0</v>
      </c>
      <c r="R167">
        <v>0</v>
      </c>
      <c r="S167">
        <v>0</v>
      </c>
      <c r="T167">
        <v>18</v>
      </c>
      <c r="U167">
        <v>3.3300000000000003E-2</v>
      </c>
      <c r="V167">
        <v>6</v>
      </c>
      <c r="W167">
        <v>0</v>
      </c>
      <c r="X167">
        <v>0</v>
      </c>
      <c r="Y167">
        <v>0</v>
      </c>
      <c r="Z167">
        <v>0</v>
      </c>
      <c r="AA167">
        <v>173</v>
      </c>
      <c r="AB167" t="s">
        <v>1709</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row>
    <row r="168" spans="1:65">
      <c r="A168" t="s">
        <v>1693</v>
      </c>
      <c r="B168">
        <v>1915</v>
      </c>
      <c r="C168">
        <v>38858</v>
      </c>
      <c r="D168" t="s">
        <v>1694</v>
      </c>
      <c r="E168">
        <v>0.01</v>
      </c>
      <c r="F168">
        <v>36</v>
      </c>
      <c r="G168">
        <v>36</v>
      </c>
      <c r="H168">
        <v>7</v>
      </c>
      <c r="I168">
        <v>1</v>
      </c>
      <c r="J168">
        <v>5</v>
      </c>
      <c r="K168">
        <v>1</v>
      </c>
      <c r="L168">
        <v>3.3300000000000003E-2</v>
      </c>
      <c r="M168">
        <v>0</v>
      </c>
      <c r="N168">
        <v>3</v>
      </c>
      <c r="O168">
        <v>6</v>
      </c>
      <c r="P168">
        <v>0</v>
      </c>
      <c r="Q168">
        <v>0</v>
      </c>
      <c r="R168">
        <v>0</v>
      </c>
      <c r="S168">
        <v>0</v>
      </c>
      <c r="T168">
        <v>18</v>
      </c>
      <c r="U168">
        <v>3.3300000000000003E-2</v>
      </c>
      <c r="V168">
        <v>6</v>
      </c>
      <c r="W168">
        <v>0</v>
      </c>
      <c r="X168">
        <v>0</v>
      </c>
      <c r="Y168">
        <v>0</v>
      </c>
      <c r="Z168">
        <v>0</v>
      </c>
      <c r="AA168">
        <v>166</v>
      </c>
      <c r="AB168" t="s">
        <v>1711</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c r="A169" t="s">
        <v>1693</v>
      </c>
      <c r="B169">
        <v>1917</v>
      </c>
      <c r="C169">
        <v>38857</v>
      </c>
      <c r="D169" t="s">
        <v>1694</v>
      </c>
      <c r="E169">
        <v>0.01</v>
      </c>
      <c r="F169">
        <v>36</v>
      </c>
      <c r="G169">
        <v>36</v>
      </c>
      <c r="H169">
        <v>7</v>
      </c>
      <c r="I169">
        <v>1</v>
      </c>
      <c r="J169">
        <v>5</v>
      </c>
      <c r="K169">
        <v>1</v>
      </c>
      <c r="L169">
        <v>3.3300000000000003E-2</v>
      </c>
      <c r="M169">
        <v>0</v>
      </c>
      <c r="N169">
        <v>3</v>
      </c>
      <c r="O169">
        <v>6</v>
      </c>
      <c r="P169">
        <v>0</v>
      </c>
      <c r="Q169">
        <v>0</v>
      </c>
      <c r="R169">
        <v>0</v>
      </c>
      <c r="S169">
        <v>0</v>
      </c>
      <c r="T169">
        <v>18</v>
      </c>
      <c r="U169">
        <v>3.3300000000000003E-2</v>
      </c>
      <c r="V169">
        <v>6</v>
      </c>
      <c r="W169">
        <v>0</v>
      </c>
      <c r="X169">
        <v>0</v>
      </c>
      <c r="Y169">
        <v>0</v>
      </c>
      <c r="Z169">
        <v>0</v>
      </c>
      <c r="AA169">
        <v>166</v>
      </c>
      <c r="AB169" t="s">
        <v>1711</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c r="A170" t="s">
        <v>1693</v>
      </c>
      <c r="B170">
        <v>1945</v>
      </c>
      <c r="C170">
        <v>38821</v>
      </c>
      <c r="D170" t="s">
        <v>1694</v>
      </c>
      <c r="E170">
        <v>0.01</v>
      </c>
      <c r="F170">
        <v>46</v>
      </c>
      <c r="G170">
        <v>46</v>
      </c>
      <c r="H170">
        <v>7</v>
      </c>
      <c r="I170">
        <v>1</v>
      </c>
      <c r="J170">
        <v>5</v>
      </c>
      <c r="K170">
        <v>1</v>
      </c>
      <c r="L170">
        <v>3.3300000000000003E-2</v>
      </c>
      <c r="M170">
        <v>0</v>
      </c>
      <c r="N170">
        <v>4</v>
      </c>
      <c r="O170">
        <v>6</v>
      </c>
      <c r="P170">
        <v>0</v>
      </c>
      <c r="Q170">
        <v>0</v>
      </c>
      <c r="R170">
        <v>0</v>
      </c>
      <c r="S170">
        <v>0</v>
      </c>
      <c r="T170">
        <v>18</v>
      </c>
      <c r="U170">
        <v>3.3300000000000003E-2</v>
      </c>
      <c r="V170">
        <v>6</v>
      </c>
      <c r="W170">
        <v>0</v>
      </c>
      <c r="X170">
        <v>0</v>
      </c>
      <c r="Y170">
        <v>0</v>
      </c>
      <c r="Z170">
        <v>0</v>
      </c>
      <c r="AA170">
        <v>166</v>
      </c>
      <c r="AB170" t="s">
        <v>1711</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row>
    <row r="171" spans="1:65">
      <c r="A171" t="s">
        <v>1693</v>
      </c>
      <c r="B171">
        <v>1946</v>
      </c>
      <c r="C171">
        <v>38822</v>
      </c>
      <c r="D171" t="s">
        <v>1694</v>
      </c>
      <c r="E171">
        <v>0.01</v>
      </c>
      <c r="F171">
        <v>46</v>
      </c>
      <c r="G171">
        <v>46</v>
      </c>
      <c r="H171">
        <v>7</v>
      </c>
      <c r="I171">
        <v>1</v>
      </c>
      <c r="J171">
        <v>5</v>
      </c>
      <c r="K171">
        <v>1</v>
      </c>
      <c r="L171">
        <v>3.3300000000000003E-2</v>
      </c>
      <c r="M171">
        <v>0</v>
      </c>
      <c r="N171">
        <v>4</v>
      </c>
      <c r="O171">
        <v>6</v>
      </c>
      <c r="P171">
        <v>0</v>
      </c>
      <c r="Q171">
        <v>0</v>
      </c>
      <c r="R171">
        <v>0</v>
      </c>
      <c r="S171">
        <v>0</v>
      </c>
      <c r="T171">
        <v>18</v>
      </c>
      <c r="U171">
        <v>3.3300000000000003E-2</v>
      </c>
      <c r="V171">
        <v>6</v>
      </c>
      <c r="W171">
        <v>0</v>
      </c>
      <c r="X171">
        <v>0</v>
      </c>
      <c r="Y171">
        <v>0</v>
      </c>
      <c r="Z171">
        <v>0</v>
      </c>
      <c r="AA171">
        <v>166</v>
      </c>
      <c r="AB171" t="s">
        <v>1711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c r="A172" t="s">
        <v>1693</v>
      </c>
      <c r="B172">
        <v>2564</v>
      </c>
      <c r="C172">
        <v>38824</v>
      </c>
      <c r="D172" t="s">
        <v>1694</v>
      </c>
      <c r="E172">
        <v>0.01</v>
      </c>
      <c r="F172">
        <v>56</v>
      </c>
      <c r="G172">
        <v>56</v>
      </c>
      <c r="H172">
        <v>7</v>
      </c>
      <c r="I172">
        <v>1</v>
      </c>
      <c r="J172">
        <v>4</v>
      </c>
      <c r="K172">
        <v>1</v>
      </c>
      <c r="L172">
        <v>0.26179999999999998</v>
      </c>
      <c r="M172">
        <v>0</v>
      </c>
      <c r="N172">
        <v>5</v>
      </c>
      <c r="O172">
        <v>6</v>
      </c>
      <c r="P172">
        <v>0</v>
      </c>
      <c r="Q172">
        <v>0</v>
      </c>
      <c r="R172">
        <v>0</v>
      </c>
      <c r="S172">
        <v>0</v>
      </c>
      <c r="T172">
        <v>18</v>
      </c>
      <c r="U172">
        <v>0.26179999999999998</v>
      </c>
      <c r="V172">
        <v>6</v>
      </c>
      <c r="W172">
        <v>0</v>
      </c>
      <c r="X172">
        <v>0</v>
      </c>
      <c r="Y172">
        <v>0</v>
      </c>
      <c r="Z172">
        <v>0</v>
      </c>
      <c r="AA172">
        <v>154</v>
      </c>
      <c r="AB172" t="s">
        <v>1710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c r="A173" t="s">
        <v>1693</v>
      </c>
      <c r="B173">
        <v>2571</v>
      </c>
      <c r="C173">
        <v>38823</v>
      </c>
      <c r="D173" t="s">
        <v>1694</v>
      </c>
      <c r="E173">
        <v>0.01</v>
      </c>
      <c r="F173">
        <v>56</v>
      </c>
      <c r="G173">
        <v>56</v>
      </c>
      <c r="H173">
        <v>7</v>
      </c>
      <c r="I173">
        <v>1</v>
      </c>
      <c r="J173">
        <v>4</v>
      </c>
      <c r="K173">
        <v>1</v>
      </c>
      <c r="L173">
        <v>0.26179999999999998</v>
      </c>
      <c r="M173">
        <v>0</v>
      </c>
      <c r="N173">
        <v>5</v>
      </c>
      <c r="O173">
        <v>6</v>
      </c>
      <c r="P173">
        <v>0</v>
      </c>
      <c r="Q173">
        <v>0</v>
      </c>
      <c r="R173">
        <v>0</v>
      </c>
      <c r="S173">
        <v>0</v>
      </c>
      <c r="T173">
        <v>18</v>
      </c>
      <c r="U173">
        <v>0.26179999999999998</v>
      </c>
      <c r="V173">
        <v>6</v>
      </c>
      <c r="W173">
        <v>0</v>
      </c>
      <c r="X173">
        <v>0</v>
      </c>
      <c r="Y173">
        <v>0</v>
      </c>
      <c r="Z173">
        <v>0</v>
      </c>
      <c r="AA173">
        <v>154</v>
      </c>
      <c r="AB173" t="s">
        <v>1710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c r="A174" t="s">
        <v>1693</v>
      </c>
      <c r="B174">
        <v>3377</v>
      </c>
      <c r="C174">
        <v>38860</v>
      </c>
      <c r="D174" t="s">
        <v>1694</v>
      </c>
      <c r="E174">
        <v>0.01</v>
      </c>
      <c r="F174">
        <v>36</v>
      </c>
      <c r="G174">
        <v>36</v>
      </c>
      <c r="H174">
        <v>7</v>
      </c>
      <c r="I174">
        <v>1</v>
      </c>
      <c r="J174">
        <v>4</v>
      </c>
      <c r="K174">
        <v>1</v>
      </c>
      <c r="L174">
        <v>3.3300000000000003E-2</v>
      </c>
      <c r="M174">
        <v>0</v>
      </c>
      <c r="N174">
        <v>3</v>
      </c>
      <c r="O174">
        <v>6</v>
      </c>
      <c r="P174">
        <v>0</v>
      </c>
      <c r="Q174">
        <v>0</v>
      </c>
      <c r="R174">
        <v>0</v>
      </c>
      <c r="S174">
        <v>0</v>
      </c>
      <c r="T174">
        <v>18</v>
      </c>
      <c r="U174">
        <v>3.3300000000000003E-2</v>
      </c>
      <c r="V174">
        <v>6</v>
      </c>
      <c r="W174">
        <v>0</v>
      </c>
      <c r="X174">
        <v>0</v>
      </c>
      <c r="Y174">
        <v>0</v>
      </c>
      <c r="Z174">
        <v>0</v>
      </c>
      <c r="AA174">
        <v>132</v>
      </c>
      <c r="AB174" t="s">
        <v>1717</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row>
    <row r="175" spans="1:65">
      <c r="A175" t="s">
        <v>1693</v>
      </c>
      <c r="B175">
        <v>3378</v>
      </c>
      <c r="C175">
        <v>38859</v>
      </c>
      <c r="D175" t="s">
        <v>1694</v>
      </c>
      <c r="E175">
        <v>0.01</v>
      </c>
      <c r="F175">
        <v>36</v>
      </c>
      <c r="G175">
        <v>36</v>
      </c>
      <c r="H175">
        <v>7</v>
      </c>
      <c r="I175">
        <v>1</v>
      </c>
      <c r="J175">
        <v>4</v>
      </c>
      <c r="K175">
        <v>1</v>
      </c>
      <c r="L175">
        <v>3.3300000000000003E-2</v>
      </c>
      <c r="M175">
        <v>0</v>
      </c>
      <c r="N175">
        <v>3</v>
      </c>
      <c r="O175">
        <v>6</v>
      </c>
      <c r="P175">
        <v>0</v>
      </c>
      <c r="Q175">
        <v>0</v>
      </c>
      <c r="R175">
        <v>0</v>
      </c>
      <c r="S175">
        <v>0</v>
      </c>
      <c r="T175">
        <v>18</v>
      </c>
      <c r="U175">
        <v>3.3300000000000003E-2</v>
      </c>
      <c r="V175">
        <v>6</v>
      </c>
      <c r="W175">
        <v>0</v>
      </c>
      <c r="X175">
        <v>0</v>
      </c>
      <c r="Y175">
        <v>0</v>
      </c>
      <c r="Z175">
        <v>0</v>
      </c>
      <c r="AA175">
        <v>132</v>
      </c>
      <c r="AB175" t="s">
        <v>1717</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c r="A176" t="s">
        <v>1693</v>
      </c>
      <c r="B176">
        <v>3410</v>
      </c>
      <c r="C176">
        <v>38826</v>
      </c>
      <c r="D176" t="s">
        <v>1694</v>
      </c>
      <c r="E176">
        <v>0.01</v>
      </c>
      <c r="F176">
        <v>36</v>
      </c>
      <c r="G176">
        <v>36</v>
      </c>
      <c r="H176">
        <v>7</v>
      </c>
      <c r="I176">
        <v>1</v>
      </c>
      <c r="J176">
        <v>4</v>
      </c>
      <c r="K176">
        <v>1</v>
      </c>
      <c r="L176">
        <v>3.3300000000000003E-2</v>
      </c>
      <c r="M176">
        <v>0</v>
      </c>
      <c r="N176">
        <v>3</v>
      </c>
      <c r="O176">
        <v>6</v>
      </c>
      <c r="P176">
        <v>0</v>
      </c>
      <c r="Q176">
        <v>0</v>
      </c>
      <c r="R176">
        <v>0</v>
      </c>
      <c r="S176">
        <v>0</v>
      </c>
      <c r="T176">
        <v>18</v>
      </c>
      <c r="U176">
        <v>3.3300000000000003E-2</v>
      </c>
      <c r="V176">
        <v>6</v>
      </c>
      <c r="W176">
        <v>0</v>
      </c>
      <c r="X176">
        <v>0</v>
      </c>
      <c r="Y176">
        <v>0</v>
      </c>
      <c r="Z176">
        <v>0</v>
      </c>
      <c r="AA176">
        <v>133</v>
      </c>
      <c r="AB176" t="s">
        <v>1712</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c r="A177" t="s">
        <v>1693</v>
      </c>
      <c r="B177">
        <v>3415</v>
      </c>
      <c r="C177">
        <v>38825</v>
      </c>
      <c r="D177" t="s">
        <v>1694</v>
      </c>
      <c r="E177">
        <v>0.01</v>
      </c>
      <c r="F177">
        <v>36</v>
      </c>
      <c r="G177">
        <v>36</v>
      </c>
      <c r="H177">
        <v>7</v>
      </c>
      <c r="I177">
        <v>1</v>
      </c>
      <c r="J177">
        <v>4</v>
      </c>
      <c r="K177">
        <v>1</v>
      </c>
      <c r="L177">
        <v>3.3300000000000003E-2</v>
      </c>
      <c r="M177">
        <v>0</v>
      </c>
      <c r="N177">
        <v>3</v>
      </c>
      <c r="O177">
        <v>6</v>
      </c>
      <c r="P177">
        <v>0</v>
      </c>
      <c r="Q177">
        <v>0</v>
      </c>
      <c r="R177">
        <v>0</v>
      </c>
      <c r="S177">
        <v>0</v>
      </c>
      <c r="T177">
        <v>18</v>
      </c>
      <c r="U177">
        <v>3.3300000000000003E-2</v>
      </c>
      <c r="V177">
        <v>6</v>
      </c>
      <c r="W177">
        <v>0</v>
      </c>
      <c r="X177">
        <v>0</v>
      </c>
      <c r="Y177">
        <v>0</v>
      </c>
      <c r="Z177">
        <v>0</v>
      </c>
      <c r="AA177">
        <v>133</v>
      </c>
      <c r="AB177" t="s">
        <v>1712</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c r="A178" t="s">
        <v>1693</v>
      </c>
      <c r="B178">
        <v>3582</v>
      </c>
      <c r="C178">
        <v>38827</v>
      </c>
      <c r="D178" t="s">
        <v>1694</v>
      </c>
      <c r="E178">
        <v>0.01</v>
      </c>
      <c r="F178">
        <v>56</v>
      </c>
      <c r="G178">
        <v>56</v>
      </c>
      <c r="H178">
        <v>7</v>
      </c>
      <c r="I178">
        <v>1</v>
      </c>
      <c r="J178">
        <v>4</v>
      </c>
      <c r="K178">
        <v>1</v>
      </c>
      <c r="L178">
        <v>0.2087</v>
      </c>
      <c r="M178">
        <v>0</v>
      </c>
      <c r="N178">
        <v>5</v>
      </c>
      <c r="O178">
        <v>6</v>
      </c>
      <c r="P178">
        <v>0</v>
      </c>
      <c r="Q178">
        <v>0</v>
      </c>
      <c r="R178">
        <v>0</v>
      </c>
      <c r="S178">
        <v>0</v>
      </c>
      <c r="T178">
        <v>18</v>
      </c>
      <c r="U178">
        <v>0.2087</v>
      </c>
      <c r="V178">
        <v>6</v>
      </c>
      <c r="W178">
        <v>0</v>
      </c>
      <c r="X178">
        <v>0</v>
      </c>
      <c r="Y178">
        <v>0</v>
      </c>
      <c r="Z178">
        <v>0</v>
      </c>
      <c r="AA178">
        <v>154</v>
      </c>
      <c r="AB178" t="s">
        <v>1710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c r="A179" t="s">
        <v>1693</v>
      </c>
      <c r="B179">
        <v>3587</v>
      </c>
      <c r="C179">
        <v>38828</v>
      </c>
      <c r="D179" t="s">
        <v>1694</v>
      </c>
      <c r="E179">
        <v>0.01</v>
      </c>
      <c r="F179">
        <v>56</v>
      </c>
      <c r="G179">
        <v>56</v>
      </c>
      <c r="H179">
        <v>7</v>
      </c>
      <c r="I179">
        <v>1</v>
      </c>
      <c r="J179">
        <v>4</v>
      </c>
      <c r="K179">
        <v>1</v>
      </c>
      <c r="L179">
        <v>0.2087</v>
      </c>
      <c r="M179">
        <v>0</v>
      </c>
      <c r="N179">
        <v>5</v>
      </c>
      <c r="O179">
        <v>6</v>
      </c>
      <c r="P179">
        <v>0</v>
      </c>
      <c r="Q179">
        <v>0</v>
      </c>
      <c r="R179">
        <v>0</v>
      </c>
      <c r="S179">
        <v>0</v>
      </c>
      <c r="T179">
        <v>18</v>
      </c>
      <c r="U179">
        <v>0.2087</v>
      </c>
      <c r="V179">
        <v>6</v>
      </c>
      <c r="W179">
        <v>0</v>
      </c>
      <c r="X179">
        <v>0</v>
      </c>
      <c r="Y179">
        <v>0</v>
      </c>
      <c r="Z179">
        <v>0</v>
      </c>
      <c r="AA179">
        <v>154</v>
      </c>
      <c r="AB179" t="s">
        <v>1710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c r="A180" t="s">
        <v>1693</v>
      </c>
      <c r="B180">
        <v>3805</v>
      </c>
      <c r="C180">
        <v>38829</v>
      </c>
      <c r="D180" t="s">
        <v>1694</v>
      </c>
      <c r="E180">
        <v>0.01</v>
      </c>
      <c r="F180">
        <v>56</v>
      </c>
      <c r="G180">
        <v>56</v>
      </c>
      <c r="H180">
        <v>7</v>
      </c>
      <c r="I180">
        <v>1</v>
      </c>
      <c r="J180">
        <v>4</v>
      </c>
      <c r="K180">
        <v>1</v>
      </c>
      <c r="L180">
        <v>0.25769999999999998</v>
      </c>
      <c r="M180">
        <v>0</v>
      </c>
      <c r="N180">
        <v>5</v>
      </c>
      <c r="O180">
        <v>6</v>
      </c>
      <c r="P180">
        <v>0</v>
      </c>
      <c r="Q180">
        <v>0</v>
      </c>
      <c r="R180">
        <v>0</v>
      </c>
      <c r="S180">
        <v>0</v>
      </c>
      <c r="T180">
        <v>18</v>
      </c>
      <c r="U180">
        <v>0.25769999999999998</v>
      </c>
      <c r="V180">
        <v>6</v>
      </c>
      <c r="W180">
        <v>0</v>
      </c>
      <c r="X180">
        <v>0</v>
      </c>
      <c r="Y180">
        <v>0</v>
      </c>
      <c r="Z180">
        <v>0</v>
      </c>
      <c r="AA180">
        <v>154</v>
      </c>
      <c r="AB180" t="s">
        <v>1710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c r="A181" t="s">
        <v>1693</v>
      </c>
      <c r="B181">
        <v>3807</v>
      </c>
      <c r="C181">
        <v>38830</v>
      </c>
      <c r="D181" t="s">
        <v>1694</v>
      </c>
      <c r="E181">
        <v>0.01</v>
      </c>
      <c r="F181">
        <v>56</v>
      </c>
      <c r="G181">
        <v>56</v>
      </c>
      <c r="H181">
        <v>7</v>
      </c>
      <c r="I181">
        <v>1</v>
      </c>
      <c r="J181">
        <v>4</v>
      </c>
      <c r="K181">
        <v>1</v>
      </c>
      <c r="L181">
        <v>0.25769999999999998</v>
      </c>
      <c r="M181">
        <v>0</v>
      </c>
      <c r="N181">
        <v>5</v>
      </c>
      <c r="O181">
        <v>6</v>
      </c>
      <c r="P181">
        <v>0</v>
      </c>
      <c r="Q181">
        <v>0</v>
      </c>
      <c r="R181">
        <v>0</v>
      </c>
      <c r="S181">
        <v>0</v>
      </c>
      <c r="T181">
        <v>18</v>
      </c>
      <c r="U181">
        <v>0.25769999999999998</v>
      </c>
      <c r="V181">
        <v>6</v>
      </c>
      <c r="W181">
        <v>0</v>
      </c>
      <c r="X181">
        <v>0</v>
      </c>
      <c r="Y181">
        <v>0</v>
      </c>
      <c r="Z181">
        <v>0</v>
      </c>
      <c r="AA181">
        <v>154</v>
      </c>
      <c r="AB181" t="s">
        <v>1710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c r="A182" t="s">
        <v>1693</v>
      </c>
      <c r="B182">
        <v>3871</v>
      </c>
      <c r="C182">
        <v>38832</v>
      </c>
      <c r="D182" t="s">
        <v>1694</v>
      </c>
      <c r="E182">
        <v>0.01</v>
      </c>
      <c r="F182">
        <v>46</v>
      </c>
      <c r="G182">
        <v>46</v>
      </c>
      <c r="H182">
        <v>7</v>
      </c>
      <c r="I182">
        <v>1</v>
      </c>
      <c r="J182">
        <v>4</v>
      </c>
      <c r="K182">
        <v>1</v>
      </c>
      <c r="L182">
        <v>3.3300000000000003E-2</v>
      </c>
      <c r="M182">
        <v>0</v>
      </c>
      <c r="N182">
        <v>4</v>
      </c>
      <c r="O182">
        <v>6</v>
      </c>
      <c r="P182">
        <v>0</v>
      </c>
      <c r="Q182">
        <v>0</v>
      </c>
      <c r="R182">
        <v>0</v>
      </c>
      <c r="S182">
        <v>0</v>
      </c>
      <c r="T182">
        <v>18</v>
      </c>
      <c r="U182">
        <v>3.3300000000000003E-2</v>
      </c>
      <c r="V182">
        <v>6</v>
      </c>
      <c r="W182">
        <v>0</v>
      </c>
      <c r="X182">
        <v>0</v>
      </c>
      <c r="Y182">
        <v>0</v>
      </c>
      <c r="Z182">
        <v>0</v>
      </c>
      <c r="AA182">
        <v>65</v>
      </c>
      <c r="AB182" t="s">
        <v>1695</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c r="A183" t="s">
        <v>1693</v>
      </c>
      <c r="B183">
        <v>3874</v>
      </c>
      <c r="C183">
        <v>38831</v>
      </c>
      <c r="D183" t="s">
        <v>1694</v>
      </c>
      <c r="E183">
        <v>0.01</v>
      </c>
      <c r="F183">
        <v>46</v>
      </c>
      <c r="G183">
        <v>46</v>
      </c>
      <c r="H183">
        <v>7</v>
      </c>
      <c r="I183">
        <v>1</v>
      </c>
      <c r="J183">
        <v>4</v>
      </c>
      <c r="K183">
        <v>1</v>
      </c>
      <c r="L183">
        <v>3.3300000000000003E-2</v>
      </c>
      <c r="M183">
        <v>0</v>
      </c>
      <c r="N183">
        <v>4</v>
      </c>
      <c r="O183">
        <v>6</v>
      </c>
      <c r="P183">
        <v>0</v>
      </c>
      <c r="Q183">
        <v>0</v>
      </c>
      <c r="R183">
        <v>0</v>
      </c>
      <c r="S183">
        <v>0</v>
      </c>
      <c r="T183">
        <v>18</v>
      </c>
      <c r="U183">
        <v>3.3300000000000003E-2</v>
      </c>
      <c r="V183">
        <v>6</v>
      </c>
      <c r="W183">
        <v>0</v>
      </c>
      <c r="X183">
        <v>0</v>
      </c>
      <c r="Y183">
        <v>0</v>
      </c>
      <c r="Z183">
        <v>0</v>
      </c>
      <c r="AA183">
        <v>65</v>
      </c>
      <c r="AB183" t="s">
        <v>1695</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c r="A184" t="s">
        <v>1693</v>
      </c>
      <c r="B184">
        <v>4053</v>
      </c>
      <c r="C184">
        <v>38833</v>
      </c>
      <c r="D184" t="s">
        <v>1694</v>
      </c>
      <c r="E184">
        <v>0.01</v>
      </c>
      <c r="F184">
        <v>56</v>
      </c>
      <c r="G184">
        <v>56</v>
      </c>
      <c r="H184">
        <v>7</v>
      </c>
      <c r="I184">
        <v>1</v>
      </c>
      <c r="J184">
        <v>4</v>
      </c>
      <c r="K184">
        <v>1</v>
      </c>
      <c r="L184">
        <v>3.3300000000000003E-2</v>
      </c>
      <c r="M184">
        <v>0</v>
      </c>
      <c r="N184">
        <v>5</v>
      </c>
      <c r="O184">
        <v>6</v>
      </c>
      <c r="P184">
        <v>0</v>
      </c>
      <c r="Q184">
        <v>0</v>
      </c>
      <c r="R184">
        <v>0</v>
      </c>
      <c r="S184">
        <v>0</v>
      </c>
      <c r="T184">
        <v>18</v>
      </c>
      <c r="U184">
        <v>3.3300000000000003E-2</v>
      </c>
      <c r="V184">
        <v>6</v>
      </c>
      <c r="W184">
        <v>0</v>
      </c>
      <c r="X184">
        <v>0</v>
      </c>
      <c r="Y184">
        <v>0</v>
      </c>
      <c r="Z184">
        <v>0</v>
      </c>
      <c r="AA184">
        <v>154</v>
      </c>
      <c r="AB184" t="s">
        <v>1710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c r="A185" t="s">
        <v>1693</v>
      </c>
      <c r="B185">
        <v>4095</v>
      </c>
      <c r="C185">
        <v>38835</v>
      </c>
      <c r="D185" t="s">
        <v>1694</v>
      </c>
      <c r="E185">
        <v>0.01</v>
      </c>
      <c r="F185">
        <v>36</v>
      </c>
      <c r="G185">
        <v>36</v>
      </c>
      <c r="H185">
        <v>7</v>
      </c>
      <c r="I185">
        <v>1</v>
      </c>
      <c r="J185">
        <v>4</v>
      </c>
      <c r="K185">
        <v>1</v>
      </c>
      <c r="L185">
        <v>3.3300000000000003E-2</v>
      </c>
      <c r="M185">
        <v>0</v>
      </c>
      <c r="N185">
        <v>3</v>
      </c>
      <c r="O185">
        <v>6</v>
      </c>
      <c r="P185">
        <v>0</v>
      </c>
      <c r="Q185">
        <v>0</v>
      </c>
      <c r="R185">
        <v>0</v>
      </c>
      <c r="S185">
        <v>0</v>
      </c>
      <c r="T185">
        <v>18</v>
      </c>
      <c r="U185">
        <v>3.3300000000000003E-2</v>
      </c>
      <c r="V185">
        <v>6</v>
      </c>
      <c r="W185">
        <v>0</v>
      </c>
      <c r="X185">
        <v>0</v>
      </c>
      <c r="Y185">
        <v>0</v>
      </c>
      <c r="Z185">
        <v>0</v>
      </c>
      <c r="AA185">
        <v>87</v>
      </c>
      <c r="AB185" t="s">
        <v>1713</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c r="A186" t="s">
        <v>1693</v>
      </c>
      <c r="B186">
        <v>4098</v>
      </c>
      <c r="C186">
        <v>38836</v>
      </c>
      <c r="D186" t="s">
        <v>1694</v>
      </c>
      <c r="E186">
        <v>0.01</v>
      </c>
      <c r="F186">
        <v>36</v>
      </c>
      <c r="G186">
        <v>36</v>
      </c>
      <c r="H186">
        <v>7</v>
      </c>
      <c r="I186">
        <v>1</v>
      </c>
      <c r="J186">
        <v>4</v>
      </c>
      <c r="K186">
        <v>1</v>
      </c>
      <c r="L186">
        <v>3.3300000000000003E-2</v>
      </c>
      <c r="M186">
        <v>0</v>
      </c>
      <c r="N186">
        <v>3</v>
      </c>
      <c r="O186">
        <v>6</v>
      </c>
      <c r="P186">
        <v>0</v>
      </c>
      <c r="Q186">
        <v>0</v>
      </c>
      <c r="R186">
        <v>0</v>
      </c>
      <c r="S186">
        <v>0</v>
      </c>
      <c r="T186">
        <v>18</v>
      </c>
      <c r="U186">
        <v>3.3300000000000003E-2</v>
      </c>
      <c r="V186">
        <v>6</v>
      </c>
      <c r="W186">
        <v>0</v>
      </c>
      <c r="X186">
        <v>0</v>
      </c>
      <c r="Y186">
        <v>0</v>
      </c>
      <c r="Z186">
        <v>0</v>
      </c>
      <c r="AA186">
        <v>87</v>
      </c>
      <c r="AB186" t="s">
        <v>1713</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c r="A187" t="s">
        <v>1693</v>
      </c>
      <c r="B187">
        <v>4993</v>
      </c>
      <c r="C187">
        <v>38837</v>
      </c>
      <c r="D187" t="s">
        <v>1694</v>
      </c>
      <c r="E187">
        <v>0.01</v>
      </c>
      <c r="F187">
        <v>36</v>
      </c>
      <c r="G187">
        <v>36</v>
      </c>
      <c r="H187">
        <v>7</v>
      </c>
      <c r="I187">
        <v>1</v>
      </c>
      <c r="J187">
        <v>3</v>
      </c>
      <c r="K187">
        <v>1</v>
      </c>
      <c r="L187">
        <v>3.3300000000000003E-2</v>
      </c>
      <c r="M187">
        <v>0</v>
      </c>
      <c r="N187">
        <v>3</v>
      </c>
      <c r="O187">
        <v>6</v>
      </c>
      <c r="P187">
        <v>0</v>
      </c>
      <c r="Q187">
        <v>0</v>
      </c>
      <c r="R187">
        <v>0</v>
      </c>
      <c r="S187">
        <v>0</v>
      </c>
      <c r="T187">
        <v>18</v>
      </c>
      <c r="U187">
        <v>3.3300000000000003E-2</v>
      </c>
      <c r="V187">
        <v>6</v>
      </c>
      <c r="W187">
        <v>0</v>
      </c>
      <c r="X187">
        <v>0</v>
      </c>
      <c r="Y187">
        <v>0</v>
      </c>
      <c r="Z187">
        <v>0</v>
      </c>
      <c r="AA187">
        <v>131</v>
      </c>
      <c r="AB187" t="s">
        <v>1708</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c r="A188" t="s">
        <v>1693</v>
      </c>
      <c r="B188">
        <v>4994</v>
      </c>
      <c r="C188">
        <v>38838</v>
      </c>
      <c r="D188" t="s">
        <v>1694</v>
      </c>
      <c r="E188">
        <v>0.01</v>
      </c>
      <c r="F188">
        <v>36</v>
      </c>
      <c r="G188">
        <v>36</v>
      </c>
      <c r="H188">
        <v>7</v>
      </c>
      <c r="I188">
        <v>1</v>
      </c>
      <c r="J188">
        <v>3</v>
      </c>
      <c r="K188">
        <v>1</v>
      </c>
      <c r="L188">
        <v>3.3300000000000003E-2</v>
      </c>
      <c r="M188">
        <v>0</v>
      </c>
      <c r="N188">
        <v>3</v>
      </c>
      <c r="O188">
        <v>6</v>
      </c>
      <c r="P188">
        <v>0</v>
      </c>
      <c r="Q188">
        <v>0</v>
      </c>
      <c r="R188">
        <v>0</v>
      </c>
      <c r="S188">
        <v>0</v>
      </c>
      <c r="T188">
        <v>18</v>
      </c>
      <c r="U188">
        <v>3.3300000000000003E-2</v>
      </c>
      <c r="V188">
        <v>6</v>
      </c>
      <c r="W188">
        <v>0</v>
      </c>
      <c r="X188">
        <v>0</v>
      </c>
      <c r="Y188">
        <v>0</v>
      </c>
      <c r="Z188">
        <v>0</v>
      </c>
      <c r="AA188">
        <v>131</v>
      </c>
      <c r="AB188" t="s">
        <v>1708</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c r="A189" t="s">
        <v>1693</v>
      </c>
      <c r="B189">
        <v>5272</v>
      </c>
      <c r="C189">
        <v>38839</v>
      </c>
      <c r="D189" t="s">
        <v>1694</v>
      </c>
      <c r="E189">
        <v>0.01</v>
      </c>
      <c r="F189">
        <v>36</v>
      </c>
      <c r="G189">
        <v>36</v>
      </c>
      <c r="H189">
        <v>7</v>
      </c>
      <c r="I189">
        <v>1</v>
      </c>
      <c r="J189">
        <v>3</v>
      </c>
      <c r="K189">
        <v>1</v>
      </c>
      <c r="L189">
        <v>3.3300000000000003E-2</v>
      </c>
      <c r="M189">
        <v>0</v>
      </c>
      <c r="N189">
        <v>3</v>
      </c>
      <c r="O189">
        <v>6</v>
      </c>
      <c r="P189">
        <v>0</v>
      </c>
      <c r="Q189">
        <v>0</v>
      </c>
      <c r="R189">
        <v>0</v>
      </c>
      <c r="S189">
        <v>0</v>
      </c>
      <c r="T189">
        <v>18</v>
      </c>
      <c r="U189">
        <v>3.3300000000000003E-2</v>
      </c>
      <c r="V189">
        <v>6</v>
      </c>
      <c r="W189">
        <v>0</v>
      </c>
      <c r="X189">
        <v>0</v>
      </c>
      <c r="Y189">
        <v>0</v>
      </c>
      <c r="Z189">
        <v>0</v>
      </c>
      <c r="AA189">
        <v>131</v>
      </c>
      <c r="AB189" t="s">
        <v>1708</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c r="A190" t="s">
        <v>1693</v>
      </c>
      <c r="B190">
        <v>5273</v>
      </c>
      <c r="C190">
        <v>38840</v>
      </c>
      <c r="D190" t="s">
        <v>1694</v>
      </c>
      <c r="E190">
        <v>0.01</v>
      </c>
      <c r="F190">
        <v>36</v>
      </c>
      <c r="G190">
        <v>36</v>
      </c>
      <c r="H190">
        <v>7</v>
      </c>
      <c r="I190">
        <v>1</v>
      </c>
      <c r="J190">
        <v>3</v>
      </c>
      <c r="K190">
        <v>1</v>
      </c>
      <c r="L190">
        <v>3.3300000000000003E-2</v>
      </c>
      <c r="M190">
        <v>0</v>
      </c>
      <c r="N190">
        <v>3</v>
      </c>
      <c r="O190">
        <v>6</v>
      </c>
      <c r="P190">
        <v>0</v>
      </c>
      <c r="Q190">
        <v>0</v>
      </c>
      <c r="R190">
        <v>0</v>
      </c>
      <c r="S190">
        <v>0</v>
      </c>
      <c r="T190">
        <v>18</v>
      </c>
      <c r="U190">
        <v>3.3300000000000003E-2</v>
      </c>
      <c r="V190">
        <v>6</v>
      </c>
      <c r="W190">
        <v>0</v>
      </c>
      <c r="X190">
        <v>0</v>
      </c>
      <c r="Y190">
        <v>0</v>
      </c>
      <c r="Z190">
        <v>0</v>
      </c>
      <c r="AA190">
        <v>131</v>
      </c>
      <c r="AB190" t="s">
        <v>1708</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c r="A191" t="s">
        <v>1693</v>
      </c>
      <c r="B191">
        <v>5837</v>
      </c>
      <c r="C191">
        <v>38844</v>
      </c>
      <c r="D191" t="s">
        <v>1694</v>
      </c>
      <c r="E191">
        <v>0.01</v>
      </c>
      <c r="F191">
        <v>26</v>
      </c>
      <c r="G191">
        <v>26</v>
      </c>
      <c r="H191">
        <v>7</v>
      </c>
      <c r="I191">
        <v>1</v>
      </c>
      <c r="J191">
        <v>3</v>
      </c>
      <c r="K191">
        <v>1</v>
      </c>
      <c r="L191">
        <v>3.3300000000000003E-2</v>
      </c>
      <c r="M191">
        <v>0</v>
      </c>
      <c r="N191">
        <v>2</v>
      </c>
      <c r="O191">
        <v>6</v>
      </c>
      <c r="P191">
        <v>0</v>
      </c>
      <c r="Q191">
        <v>0</v>
      </c>
      <c r="R191">
        <v>0</v>
      </c>
      <c r="S191">
        <v>0</v>
      </c>
      <c r="T191">
        <v>18</v>
      </c>
      <c r="U191">
        <v>3.3300000000000003E-2</v>
      </c>
      <c r="V191">
        <v>6</v>
      </c>
      <c r="W191">
        <v>0</v>
      </c>
      <c r="X191">
        <v>0</v>
      </c>
      <c r="Y191">
        <v>0</v>
      </c>
      <c r="Z191">
        <v>0</v>
      </c>
      <c r="AA191">
        <v>131</v>
      </c>
      <c r="AB191" t="s">
        <v>1708</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c r="A192" t="s">
        <v>1693</v>
      </c>
      <c r="B192">
        <v>5864</v>
      </c>
      <c r="C192">
        <v>38842</v>
      </c>
      <c r="D192" t="s">
        <v>1694</v>
      </c>
      <c r="E192">
        <v>0.01</v>
      </c>
      <c r="F192">
        <v>26</v>
      </c>
      <c r="G192">
        <v>26</v>
      </c>
      <c r="H192">
        <v>7</v>
      </c>
      <c r="I192">
        <v>1</v>
      </c>
      <c r="J192">
        <v>3</v>
      </c>
      <c r="K192">
        <v>1</v>
      </c>
      <c r="L192">
        <v>3.3300000000000003E-2</v>
      </c>
      <c r="M192">
        <v>0</v>
      </c>
      <c r="N192">
        <v>2</v>
      </c>
      <c r="O192">
        <v>6</v>
      </c>
      <c r="P192">
        <v>0</v>
      </c>
      <c r="Q192">
        <v>0</v>
      </c>
      <c r="R192">
        <v>0</v>
      </c>
      <c r="S192">
        <v>0</v>
      </c>
      <c r="T192">
        <v>18</v>
      </c>
      <c r="U192">
        <v>3.3300000000000003E-2</v>
      </c>
      <c r="V192">
        <v>6</v>
      </c>
      <c r="W192">
        <v>0</v>
      </c>
      <c r="X192">
        <v>0</v>
      </c>
      <c r="Y192">
        <v>0</v>
      </c>
      <c r="Z192">
        <v>0</v>
      </c>
      <c r="AA192">
        <v>131</v>
      </c>
      <c r="AB192" t="s">
        <v>1708</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c r="A193" t="s">
        <v>1693</v>
      </c>
      <c r="B193">
        <v>5869</v>
      </c>
      <c r="C193">
        <v>38841</v>
      </c>
      <c r="D193" t="s">
        <v>1694</v>
      </c>
      <c r="E193">
        <v>0.01</v>
      </c>
      <c r="F193">
        <v>26</v>
      </c>
      <c r="G193">
        <v>26</v>
      </c>
      <c r="H193">
        <v>7</v>
      </c>
      <c r="I193">
        <v>1</v>
      </c>
      <c r="J193">
        <v>3</v>
      </c>
      <c r="K193">
        <v>1</v>
      </c>
      <c r="L193">
        <v>3.3300000000000003E-2</v>
      </c>
      <c r="M193">
        <v>0</v>
      </c>
      <c r="N193">
        <v>2</v>
      </c>
      <c r="O193">
        <v>6</v>
      </c>
      <c r="P193">
        <v>0</v>
      </c>
      <c r="Q193">
        <v>0</v>
      </c>
      <c r="R193">
        <v>0</v>
      </c>
      <c r="S193">
        <v>0</v>
      </c>
      <c r="T193">
        <v>18</v>
      </c>
      <c r="U193">
        <v>3.3300000000000003E-2</v>
      </c>
      <c r="V193">
        <v>6</v>
      </c>
      <c r="W193">
        <v>0</v>
      </c>
      <c r="X193">
        <v>0</v>
      </c>
      <c r="Y193">
        <v>0</v>
      </c>
      <c r="Z193">
        <v>0</v>
      </c>
      <c r="AA193">
        <v>131</v>
      </c>
      <c r="AB193" t="s">
        <v>1708</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row>
    <row r="194" spans="1:65">
      <c r="A194" t="s">
        <v>1693</v>
      </c>
      <c r="B194">
        <v>5870</v>
      </c>
      <c r="C194">
        <v>38843</v>
      </c>
      <c r="D194" t="s">
        <v>1694</v>
      </c>
      <c r="E194">
        <v>0.01</v>
      </c>
      <c r="F194">
        <v>26</v>
      </c>
      <c r="G194">
        <v>26</v>
      </c>
      <c r="H194">
        <v>7</v>
      </c>
      <c r="I194">
        <v>1</v>
      </c>
      <c r="J194">
        <v>3</v>
      </c>
      <c r="K194">
        <v>1</v>
      </c>
      <c r="L194">
        <v>3.3300000000000003E-2</v>
      </c>
      <c r="M194">
        <v>0</v>
      </c>
      <c r="N194">
        <v>2</v>
      </c>
      <c r="O194">
        <v>6</v>
      </c>
      <c r="P194">
        <v>0</v>
      </c>
      <c r="Q194">
        <v>0</v>
      </c>
      <c r="R194">
        <v>0</v>
      </c>
      <c r="S194">
        <v>0</v>
      </c>
      <c r="T194">
        <v>18</v>
      </c>
      <c r="U194">
        <v>3.3300000000000003E-2</v>
      </c>
      <c r="V194">
        <v>6</v>
      </c>
      <c r="W194">
        <v>0</v>
      </c>
      <c r="X194">
        <v>0</v>
      </c>
      <c r="Y194">
        <v>0</v>
      </c>
      <c r="Z194">
        <v>0</v>
      </c>
      <c r="AA194">
        <v>131</v>
      </c>
      <c r="AB194" t="s">
        <v>1708</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row>
    <row r="195" spans="1:65">
      <c r="A195" t="s">
        <v>1693</v>
      </c>
      <c r="B195">
        <v>6151</v>
      </c>
      <c r="C195">
        <v>38845</v>
      </c>
      <c r="D195" t="s">
        <v>1694</v>
      </c>
      <c r="E195">
        <v>0.01</v>
      </c>
      <c r="F195">
        <v>36</v>
      </c>
      <c r="G195">
        <v>36</v>
      </c>
      <c r="H195">
        <v>7</v>
      </c>
      <c r="I195">
        <v>1</v>
      </c>
      <c r="J195">
        <v>2</v>
      </c>
      <c r="K195">
        <v>1</v>
      </c>
      <c r="L195">
        <v>3.3300000000000003E-2</v>
      </c>
      <c r="M195">
        <v>0</v>
      </c>
      <c r="N195">
        <v>3</v>
      </c>
      <c r="O195">
        <v>6</v>
      </c>
      <c r="P195">
        <v>0</v>
      </c>
      <c r="Q195">
        <v>0</v>
      </c>
      <c r="R195">
        <v>0</v>
      </c>
      <c r="S195">
        <v>0</v>
      </c>
      <c r="T195">
        <v>18</v>
      </c>
      <c r="U195">
        <v>3.3300000000000003E-2</v>
      </c>
      <c r="V195">
        <v>6</v>
      </c>
      <c r="W195">
        <v>0</v>
      </c>
      <c r="X195">
        <v>0</v>
      </c>
      <c r="Y195">
        <v>0</v>
      </c>
      <c r="Z195">
        <v>0</v>
      </c>
      <c r="AA195">
        <v>118</v>
      </c>
      <c r="AB195" t="s">
        <v>1714</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row>
    <row r="196" spans="1:65">
      <c r="A196" t="s">
        <v>1693</v>
      </c>
      <c r="B196">
        <v>6153</v>
      </c>
      <c r="C196">
        <v>38846</v>
      </c>
      <c r="D196" t="s">
        <v>1694</v>
      </c>
      <c r="E196">
        <v>0.01</v>
      </c>
      <c r="F196">
        <v>36</v>
      </c>
      <c r="G196">
        <v>36</v>
      </c>
      <c r="H196">
        <v>7</v>
      </c>
      <c r="I196">
        <v>1</v>
      </c>
      <c r="J196">
        <v>2</v>
      </c>
      <c r="K196">
        <v>1</v>
      </c>
      <c r="L196">
        <v>3.3300000000000003E-2</v>
      </c>
      <c r="M196">
        <v>0</v>
      </c>
      <c r="N196">
        <v>3</v>
      </c>
      <c r="O196">
        <v>6</v>
      </c>
      <c r="P196">
        <v>0</v>
      </c>
      <c r="Q196">
        <v>0</v>
      </c>
      <c r="R196">
        <v>0</v>
      </c>
      <c r="S196">
        <v>0</v>
      </c>
      <c r="T196">
        <v>18</v>
      </c>
      <c r="U196">
        <v>3.3300000000000003E-2</v>
      </c>
      <c r="V196">
        <v>6</v>
      </c>
      <c r="W196">
        <v>0</v>
      </c>
      <c r="X196">
        <v>0</v>
      </c>
      <c r="Y196">
        <v>0</v>
      </c>
      <c r="Z196">
        <v>0</v>
      </c>
      <c r="AA196">
        <v>118</v>
      </c>
      <c r="AB196" t="s">
        <v>1714</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row>
    <row r="197" spans="1:65">
      <c r="A197" t="s">
        <v>1693</v>
      </c>
      <c r="B197">
        <v>6702</v>
      </c>
      <c r="C197">
        <v>38847</v>
      </c>
      <c r="D197" t="s">
        <v>1694</v>
      </c>
      <c r="E197">
        <v>0.01</v>
      </c>
      <c r="F197">
        <v>26</v>
      </c>
      <c r="G197">
        <v>26</v>
      </c>
      <c r="H197">
        <v>7</v>
      </c>
      <c r="I197">
        <v>1</v>
      </c>
      <c r="J197">
        <v>1</v>
      </c>
      <c r="K197">
        <v>1</v>
      </c>
      <c r="L197">
        <v>3.3300000000000003E-2</v>
      </c>
      <c r="M197">
        <v>0</v>
      </c>
      <c r="N197">
        <v>2</v>
      </c>
      <c r="O197">
        <v>6</v>
      </c>
      <c r="P197">
        <v>0</v>
      </c>
      <c r="Q197">
        <v>0</v>
      </c>
      <c r="R197">
        <v>0</v>
      </c>
      <c r="S197">
        <v>0</v>
      </c>
      <c r="T197">
        <v>18</v>
      </c>
      <c r="U197">
        <v>3.3300000000000003E-2</v>
      </c>
      <c r="V197">
        <v>6</v>
      </c>
      <c r="W197">
        <v>0</v>
      </c>
      <c r="X197">
        <v>0</v>
      </c>
      <c r="Y197">
        <v>0</v>
      </c>
      <c r="Z197">
        <v>0</v>
      </c>
      <c r="AA197">
        <v>129</v>
      </c>
      <c r="AB197" t="s">
        <v>4</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row>
    <row r="198" spans="1:65">
      <c r="A198" t="s">
        <v>1693</v>
      </c>
      <c r="B198">
        <v>6789</v>
      </c>
      <c r="C198">
        <v>38849</v>
      </c>
      <c r="D198" t="s">
        <v>1694</v>
      </c>
      <c r="E198">
        <v>0.01</v>
      </c>
      <c r="F198">
        <v>26</v>
      </c>
      <c r="G198">
        <v>26</v>
      </c>
      <c r="H198">
        <v>7</v>
      </c>
      <c r="I198">
        <v>1</v>
      </c>
      <c r="J198">
        <v>1</v>
      </c>
      <c r="K198">
        <v>1</v>
      </c>
      <c r="L198">
        <v>3.3300000000000003E-2</v>
      </c>
      <c r="M198">
        <v>0</v>
      </c>
      <c r="N198">
        <v>2</v>
      </c>
      <c r="O198">
        <v>6</v>
      </c>
      <c r="P198">
        <v>0</v>
      </c>
      <c r="Q198">
        <v>0</v>
      </c>
      <c r="R198">
        <v>0</v>
      </c>
      <c r="S198">
        <v>0</v>
      </c>
      <c r="T198">
        <v>18</v>
      </c>
      <c r="U198">
        <v>3.3300000000000003E-2</v>
      </c>
      <c r="V198">
        <v>6</v>
      </c>
      <c r="W198">
        <v>0</v>
      </c>
      <c r="X198">
        <v>0</v>
      </c>
      <c r="Y198">
        <v>0</v>
      </c>
      <c r="Z198">
        <v>0</v>
      </c>
      <c r="AA198">
        <v>129</v>
      </c>
      <c r="AB198" t="s">
        <v>4</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c r="A199" t="s">
        <v>1693</v>
      </c>
      <c r="B199">
        <v>6790</v>
      </c>
      <c r="C199">
        <v>38850</v>
      </c>
      <c r="D199" t="s">
        <v>1694</v>
      </c>
      <c r="E199">
        <v>0.01</v>
      </c>
      <c r="F199">
        <v>26</v>
      </c>
      <c r="G199">
        <v>26</v>
      </c>
      <c r="H199">
        <v>7</v>
      </c>
      <c r="I199">
        <v>1</v>
      </c>
      <c r="J199">
        <v>1</v>
      </c>
      <c r="K199">
        <v>1</v>
      </c>
      <c r="L199">
        <v>3.3300000000000003E-2</v>
      </c>
      <c r="M199">
        <v>0</v>
      </c>
      <c r="N199">
        <v>2</v>
      </c>
      <c r="O199">
        <v>6</v>
      </c>
      <c r="P199">
        <v>0</v>
      </c>
      <c r="Q199">
        <v>0</v>
      </c>
      <c r="R199">
        <v>0</v>
      </c>
      <c r="S199">
        <v>0</v>
      </c>
      <c r="T199">
        <v>18</v>
      </c>
      <c r="U199">
        <v>3.3300000000000003E-2</v>
      </c>
      <c r="V199">
        <v>6</v>
      </c>
      <c r="W199">
        <v>0</v>
      </c>
      <c r="X199">
        <v>0</v>
      </c>
      <c r="Y199">
        <v>0</v>
      </c>
      <c r="Z199">
        <v>0</v>
      </c>
      <c r="AA199">
        <v>129</v>
      </c>
      <c r="AB199" t="s">
        <v>4</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row>
    <row r="200" spans="1:65">
      <c r="A200" t="s">
        <v>1693</v>
      </c>
      <c r="B200">
        <v>6915</v>
      </c>
      <c r="C200">
        <v>38848</v>
      </c>
      <c r="D200" t="s">
        <v>1694</v>
      </c>
      <c r="E200">
        <v>0.01</v>
      </c>
      <c r="F200">
        <v>26</v>
      </c>
      <c r="G200">
        <v>26</v>
      </c>
      <c r="H200">
        <v>7</v>
      </c>
      <c r="I200">
        <v>1</v>
      </c>
      <c r="J200">
        <v>1</v>
      </c>
      <c r="K200">
        <v>1</v>
      </c>
      <c r="L200">
        <v>3.3300000000000003E-2</v>
      </c>
      <c r="M200">
        <v>0</v>
      </c>
      <c r="N200">
        <v>2</v>
      </c>
      <c r="O200">
        <v>6</v>
      </c>
      <c r="P200">
        <v>0</v>
      </c>
      <c r="Q200">
        <v>0</v>
      </c>
      <c r="R200">
        <v>0</v>
      </c>
      <c r="S200">
        <v>0</v>
      </c>
      <c r="T200">
        <v>18</v>
      </c>
      <c r="U200">
        <v>3.3300000000000003E-2</v>
      </c>
      <c r="V200">
        <v>6</v>
      </c>
      <c r="W200">
        <v>0</v>
      </c>
      <c r="X200">
        <v>0</v>
      </c>
      <c r="Y200">
        <v>0</v>
      </c>
      <c r="Z200">
        <v>0</v>
      </c>
      <c r="AA200">
        <v>129</v>
      </c>
      <c r="AB200" t="s">
        <v>4</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row>
    <row r="201" spans="1:65">
      <c r="A201" t="s">
        <v>1693</v>
      </c>
      <c r="B201">
        <v>7889</v>
      </c>
      <c r="C201">
        <v>38851</v>
      </c>
      <c r="D201" t="s">
        <v>1694</v>
      </c>
      <c r="E201">
        <v>0.01</v>
      </c>
      <c r="F201">
        <v>46</v>
      </c>
      <c r="G201">
        <v>46</v>
      </c>
      <c r="H201">
        <v>7</v>
      </c>
      <c r="I201">
        <v>1</v>
      </c>
      <c r="J201">
        <v>9</v>
      </c>
      <c r="K201">
        <v>1</v>
      </c>
      <c r="L201">
        <v>3.3300000000000003E-2</v>
      </c>
      <c r="M201">
        <v>0</v>
      </c>
      <c r="N201">
        <v>4</v>
      </c>
      <c r="O201">
        <v>6</v>
      </c>
      <c r="P201">
        <v>0</v>
      </c>
      <c r="Q201">
        <v>0</v>
      </c>
      <c r="R201">
        <v>0</v>
      </c>
      <c r="S201">
        <v>0</v>
      </c>
      <c r="T201">
        <v>18</v>
      </c>
      <c r="U201">
        <v>3.3300000000000003E-2</v>
      </c>
      <c r="V201">
        <v>6</v>
      </c>
      <c r="W201">
        <v>0</v>
      </c>
      <c r="X201">
        <v>0</v>
      </c>
      <c r="Y201">
        <v>0</v>
      </c>
      <c r="Z201">
        <v>0</v>
      </c>
      <c r="AA201">
        <v>137</v>
      </c>
      <c r="AB201" t="s">
        <v>1716</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c r="A202" t="s">
        <v>1693</v>
      </c>
      <c r="B202">
        <v>7891</v>
      </c>
      <c r="C202">
        <v>38854</v>
      </c>
      <c r="D202" t="s">
        <v>1694</v>
      </c>
      <c r="E202">
        <v>0.01</v>
      </c>
      <c r="F202">
        <v>46</v>
      </c>
      <c r="G202">
        <v>46</v>
      </c>
      <c r="H202">
        <v>7</v>
      </c>
      <c r="I202">
        <v>1</v>
      </c>
      <c r="J202">
        <v>9</v>
      </c>
      <c r="K202">
        <v>1</v>
      </c>
      <c r="L202">
        <v>3.3300000000000003E-2</v>
      </c>
      <c r="M202">
        <v>0</v>
      </c>
      <c r="N202">
        <v>4</v>
      </c>
      <c r="O202">
        <v>6</v>
      </c>
      <c r="P202">
        <v>0</v>
      </c>
      <c r="Q202">
        <v>0</v>
      </c>
      <c r="R202">
        <v>0</v>
      </c>
      <c r="S202">
        <v>0</v>
      </c>
      <c r="T202">
        <v>18</v>
      </c>
      <c r="U202">
        <v>3.3300000000000003E-2</v>
      </c>
      <c r="V202">
        <v>6</v>
      </c>
      <c r="W202">
        <v>0</v>
      </c>
      <c r="X202">
        <v>0</v>
      </c>
      <c r="Y202">
        <v>0</v>
      </c>
      <c r="Z202">
        <v>0</v>
      </c>
      <c r="AA202">
        <v>137</v>
      </c>
      <c r="AB202" t="s">
        <v>1716</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row>
    <row r="203" spans="1:65">
      <c r="A203" t="s">
        <v>1693</v>
      </c>
      <c r="B203">
        <v>7903</v>
      </c>
      <c r="C203">
        <v>38852</v>
      </c>
      <c r="D203" t="s">
        <v>1694</v>
      </c>
      <c r="E203">
        <v>0.01</v>
      </c>
      <c r="F203">
        <v>46</v>
      </c>
      <c r="G203">
        <v>46</v>
      </c>
      <c r="H203">
        <v>7</v>
      </c>
      <c r="I203">
        <v>1</v>
      </c>
      <c r="J203">
        <v>9</v>
      </c>
      <c r="K203">
        <v>1</v>
      </c>
      <c r="L203">
        <v>3.3300000000000003E-2</v>
      </c>
      <c r="M203">
        <v>0</v>
      </c>
      <c r="N203">
        <v>4</v>
      </c>
      <c r="O203">
        <v>6</v>
      </c>
      <c r="P203">
        <v>0</v>
      </c>
      <c r="Q203">
        <v>0</v>
      </c>
      <c r="R203">
        <v>0</v>
      </c>
      <c r="S203">
        <v>0</v>
      </c>
      <c r="T203">
        <v>18</v>
      </c>
      <c r="U203">
        <v>3.3300000000000003E-2</v>
      </c>
      <c r="V203">
        <v>6</v>
      </c>
      <c r="W203">
        <v>0</v>
      </c>
      <c r="X203">
        <v>0</v>
      </c>
      <c r="Y203">
        <v>0</v>
      </c>
      <c r="Z203">
        <v>0</v>
      </c>
      <c r="AA203">
        <v>137</v>
      </c>
      <c r="AB203" t="s">
        <v>1716</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row>
    <row r="204" spans="1:65">
      <c r="A204" t="s">
        <v>1693</v>
      </c>
      <c r="B204">
        <v>7904</v>
      </c>
      <c r="C204">
        <v>38853</v>
      </c>
      <c r="D204" t="s">
        <v>1694</v>
      </c>
      <c r="E204">
        <v>0.01</v>
      </c>
      <c r="F204">
        <v>46</v>
      </c>
      <c r="G204">
        <v>46</v>
      </c>
      <c r="H204">
        <v>7</v>
      </c>
      <c r="I204">
        <v>1</v>
      </c>
      <c r="J204">
        <v>9</v>
      </c>
      <c r="K204">
        <v>1</v>
      </c>
      <c r="L204">
        <v>3.3300000000000003E-2</v>
      </c>
      <c r="M204">
        <v>0</v>
      </c>
      <c r="N204">
        <v>4</v>
      </c>
      <c r="O204">
        <v>6</v>
      </c>
      <c r="P204">
        <v>0</v>
      </c>
      <c r="Q204">
        <v>0</v>
      </c>
      <c r="R204">
        <v>0</v>
      </c>
      <c r="S204">
        <v>0</v>
      </c>
      <c r="T204">
        <v>18</v>
      </c>
      <c r="U204">
        <v>3.3300000000000003E-2</v>
      </c>
      <c r="V204">
        <v>6</v>
      </c>
      <c r="W204">
        <v>0</v>
      </c>
      <c r="X204">
        <v>0</v>
      </c>
      <c r="Y204">
        <v>0</v>
      </c>
      <c r="Z204">
        <v>0</v>
      </c>
      <c r="AA204">
        <v>137</v>
      </c>
      <c r="AB204" t="s">
        <v>1716</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c r="A205" t="s">
        <v>1693</v>
      </c>
      <c r="B205">
        <v>8766</v>
      </c>
      <c r="C205">
        <v>38855</v>
      </c>
      <c r="D205" t="s">
        <v>1694</v>
      </c>
      <c r="E205">
        <v>0.01</v>
      </c>
      <c r="F205">
        <v>36</v>
      </c>
      <c r="G205">
        <v>36</v>
      </c>
      <c r="H205">
        <v>7</v>
      </c>
      <c r="I205">
        <v>1</v>
      </c>
      <c r="J205">
        <v>4</v>
      </c>
      <c r="K205">
        <v>1</v>
      </c>
      <c r="L205">
        <v>3.3300000000000003E-2</v>
      </c>
      <c r="M205">
        <v>0</v>
      </c>
      <c r="N205">
        <v>3</v>
      </c>
      <c r="O205">
        <v>6</v>
      </c>
      <c r="P205">
        <v>0</v>
      </c>
      <c r="Q205">
        <v>0</v>
      </c>
      <c r="R205">
        <v>0</v>
      </c>
      <c r="S205">
        <v>0</v>
      </c>
      <c r="T205">
        <v>18</v>
      </c>
      <c r="U205">
        <v>3.3300000000000003E-2</v>
      </c>
      <c r="V205">
        <v>6</v>
      </c>
      <c r="W205">
        <v>0</v>
      </c>
      <c r="X205">
        <v>0</v>
      </c>
      <c r="Y205">
        <v>0</v>
      </c>
      <c r="Z205">
        <v>0</v>
      </c>
      <c r="AA205">
        <v>87</v>
      </c>
      <c r="AB205" t="s">
        <v>1713</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row>
    <row r="206" spans="1:65">
      <c r="A206" t="s">
        <v>1693</v>
      </c>
      <c r="B206">
        <v>8773</v>
      </c>
      <c r="C206">
        <v>38856</v>
      </c>
      <c r="D206" t="s">
        <v>1694</v>
      </c>
      <c r="E206">
        <v>0.01</v>
      </c>
      <c r="F206">
        <v>36</v>
      </c>
      <c r="G206">
        <v>36</v>
      </c>
      <c r="H206">
        <v>7</v>
      </c>
      <c r="I206">
        <v>1</v>
      </c>
      <c r="J206">
        <v>4</v>
      </c>
      <c r="K206">
        <v>1</v>
      </c>
      <c r="L206">
        <v>3.3300000000000003E-2</v>
      </c>
      <c r="M206">
        <v>0</v>
      </c>
      <c r="N206">
        <v>3</v>
      </c>
      <c r="O206">
        <v>6</v>
      </c>
      <c r="P206">
        <v>0</v>
      </c>
      <c r="Q206">
        <v>0</v>
      </c>
      <c r="R206">
        <v>0</v>
      </c>
      <c r="S206">
        <v>0</v>
      </c>
      <c r="T206">
        <v>18</v>
      </c>
      <c r="U206">
        <v>3.3300000000000003E-2</v>
      </c>
      <c r="V206">
        <v>6</v>
      </c>
      <c r="W206">
        <v>0</v>
      </c>
      <c r="X206">
        <v>0</v>
      </c>
      <c r="Y206">
        <v>0</v>
      </c>
      <c r="Z206">
        <v>0</v>
      </c>
      <c r="AA206">
        <v>87</v>
      </c>
      <c r="AB206" t="s">
        <v>1713</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row>
    <row r="207" spans="1:65">
      <c r="A207" t="s">
        <v>1693</v>
      </c>
      <c r="B207">
        <v>20544</v>
      </c>
      <c r="C207">
        <v>38834</v>
      </c>
      <c r="D207" t="s">
        <v>1694</v>
      </c>
      <c r="E207">
        <v>0.01</v>
      </c>
      <c r="F207">
        <v>56</v>
      </c>
      <c r="G207">
        <v>56</v>
      </c>
      <c r="H207">
        <v>7</v>
      </c>
      <c r="I207">
        <v>1</v>
      </c>
      <c r="J207">
        <v>4</v>
      </c>
      <c r="K207">
        <v>1</v>
      </c>
      <c r="L207">
        <v>3.3300000000000003E-2</v>
      </c>
      <c r="M207">
        <v>0</v>
      </c>
      <c r="N207">
        <v>5</v>
      </c>
      <c r="O207">
        <v>6</v>
      </c>
      <c r="P207">
        <v>0</v>
      </c>
      <c r="Q207">
        <v>0</v>
      </c>
      <c r="R207">
        <v>0</v>
      </c>
      <c r="S207">
        <v>0</v>
      </c>
      <c r="T207">
        <v>18</v>
      </c>
      <c r="U207">
        <v>3.3300000000000003E-2</v>
      </c>
      <c r="V207">
        <v>6</v>
      </c>
      <c r="W207">
        <v>0</v>
      </c>
      <c r="X207">
        <v>0</v>
      </c>
      <c r="Y207">
        <v>0</v>
      </c>
      <c r="Z207">
        <v>0</v>
      </c>
      <c r="AA207">
        <v>154</v>
      </c>
      <c r="AB207" t="s">
        <v>1710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row>
    <row r="208" spans="1:65">
      <c r="A208" t="s">
        <v>1693</v>
      </c>
      <c r="B208">
        <v>38819</v>
      </c>
      <c r="C208">
        <v>1852</v>
      </c>
      <c r="D208" t="s">
        <v>1694</v>
      </c>
      <c r="E208">
        <v>0.01</v>
      </c>
      <c r="F208">
        <v>36</v>
      </c>
      <c r="G208">
        <v>36</v>
      </c>
      <c r="H208">
        <v>7</v>
      </c>
      <c r="I208">
        <v>1</v>
      </c>
      <c r="J208">
        <v>5</v>
      </c>
      <c r="K208">
        <v>1</v>
      </c>
      <c r="L208">
        <v>3.3300000000000003E-2</v>
      </c>
      <c r="M208">
        <v>0</v>
      </c>
      <c r="N208">
        <v>3</v>
      </c>
      <c r="O208">
        <v>6</v>
      </c>
      <c r="P208">
        <v>0</v>
      </c>
      <c r="Q208">
        <v>0</v>
      </c>
      <c r="R208">
        <v>0</v>
      </c>
      <c r="S208">
        <v>0</v>
      </c>
      <c r="T208">
        <v>18</v>
      </c>
      <c r="U208">
        <v>3.3300000000000003E-2</v>
      </c>
      <c r="V208">
        <v>6</v>
      </c>
      <c r="W208">
        <v>0</v>
      </c>
      <c r="X208">
        <v>0</v>
      </c>
      <c r="Y208">
        <v>0</v>
      </c>
      <c r="Z208">
        <v>0</v>
      </c>
      <c r="AA208">
        <v>173</v>
      </c>
      <c r="AB208" t="s">
        <v>1709</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row>
    <row r="209" spans="1:65">
      <c r="A209" t="s">
        <v>1693</v>
      </c>
      <c r="B209">
        <v>38820</v>
      </c>
      <c r="C209">
        <v>1853</v>
      </c>
      <c r="D209" t="s">
        <v>1694</v>
      </c>
      <c r="E209">
        <v>0.01</v>
      </c>
      <c r="F209">
        <v>36</v>
      </c>
      <c r="G209">
        <v>36</v>
      </c>
      <c r="H209">
        <v>7</v>
      </c>
      <c r="I209">
        <v>1</v>
      </c>
      <c r="J209">
        <v>5</v>
      </c>
      <c r="K209">
        <v>1</v>
      </c>
      <c r="L209">
        <v>3.3300000000000003E-2</v>
      </c>
      <c r="M209">
        <v>0</v>
      </c>
      <c r="N209">
        <v>3</v>
      </c>
      <c r="O209">
        <v>6</v>
      </c>
      <c r="P209">
        <v>0</v>
      </c>
      <c r="Q209">
        <v>0</v>
      </c>
      <c r="R209">
        <v>0</v>
      </c>
      <c r="S209">
        <v>0</v>
      </c>
      <c r="T209">
        <v>18</v>
      </c>
      <c r="U209">
        <v>3.3300000000000003E-2</v>
      </c>
      <c r="V209">
        <v>6</v>
      </c>
      <c r="W209">
        <v>0</v>
      </c>
      <c r="X209">
        <v>0</v>
      </c>
      <c r="Y209">
        <v>0</v>
      </c>
      <c r="Z209">
        <v>0</v>
      </c>
      <c r="AA209">
        <v>173</v>
      </c>
      <c r="AB209" t="s">
        <v>1709</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row>
    <row r="210" spans="1:65">
      <c r="A210" t="s">
        <v>1693</v>
      </c>
      <c r="B210">
        <v>38821</v>
      </c>
      <c r="C210">
        <v>1945</v>
      </c>
      <c r="D210" t="s">
        <v>1694</v>
      </c>
      <c r="E210">
        <v>0.01</v>
      </c>
      <c r="F210">
        <v>46</v>
      </c>
      <c r="G210">
        <v>46</v>
      </c>
      <c r="H210">
        <v>7</v>
      </c>
      <c r="I210">
        <v>1</v>
      </c>
      <c r="J210">
        <v>5</v>
      </c>
      <c r="K210">
        <v>1</v>
      </c>
      <c r="L210">
        <v>3.3300000000000003E-2</v>
      </c>
      <c r="M210">
        <v>0</v>
      </c>
      <c r="N210">
        <v>4</v>
      </c>
      <c r="O210">
        <v>6</v>
      </c>
      <c r="P210">
        <v>0</v>
      </c>
      <c r="Q210">
        <v>0</v>
      </c>
      <c r="R210">
        <v>0</v>
      </c>
      <c r="S210">
        <v>0</v>
      </c>
      <c r="T210">
        <v>18</v>
      </c>
      <c r="U210">
        <v>3.3300000000000003E-2</v>
      </c>
      <c r="V210">
        <v>6</v>
      </c>
      <c r="W210">
        <v>0</v>
      </c>
      <c r="X210">
        <v>0</v>
      </c>
      <c r="Y210">
        <v>0</v>
      </c>
      <c r="Z210">
        <v>0</v>
      </c>
      <c r="AA210">
        <v>166</v>
      </c>
      <c r="AB210" t="s">
        <v>1711</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row>
    <row r="211" spans="1:65">
      <c r="A211" t="s">
        <v>1693</v>
      </c>
      <c r="B211">
        <v>38822</v>
      </c>
      <c r="C211">
        <v>1946</v>
      </c>
      <c r="D211" t="s">
        <v>1694</v>
      </c>
      <c r="E211">
        <v>0.01</v>
      </c>
      <c r="F211">
        <v>46</v>
      </c>
      <c r="G211">
        <v>46</v>
      </c>
      <c r="H211">
        <v>7</v>
      </c>
      <c r="I211">
        <v>1</v>
      </c>
      <c r="J211">
        <v>5</v>
      </c>
      <c r="K211">
        <v>1</v>
      </c>
      <c r="L211">
        <v>3.3300000000000003E-2</v>
      </c>
      <c r="M211">
        <v>0</v>
      </c>
      <c r="N211">
        <v>4</v>
      </c>
      <c r="O211">
        <v>6</v>
      </c>
      <c r="P211">
        <v>0</v>
      </c>
      <c r="Q211">
        <v>0</v>
      </c>
      <c r="R211">
        <v>0</v>
      </c>
      <c r="S211">
        <v>0</v>
      </c>
      <c r="T211">
        <v>18</v>
      </c>
      <c r="U211">
        <v>3.3300000000000003E-2</v>
      </c>
      <c r="V211">
        <v>6</v>
      </c>
      <c r="W211">
        <v>0</v>
      </c>
      <c r="X211">
        <v>0</v>
      </c>
      <c r="Y211">
        <v>0</v>
      </c>
      <c r="Z211">
        <v>0</v>
      </c>
      <c r="AA211">
        <v>166</v>
      </c>
      <c r="AB211" t="s">
        <v>1711</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c r="A212" t="s">
        <v>1693</v>
      </c>
      <c r="B212">
        <v>38823</v>
      </c>
      <c r="C212">
        <v>2571</v>
      </c>
      <c r="D212" t="s">
        <v>1694</v>
      </c>
      <c r="E212">
        <v>0.01</v>
      </c>
      <c r="F212">
        <v>56</v>
      </c>
      <c r="G212">
        <v>56</v>
      </c>
      <c r="H212">
        <v>7</v>
      </c>
      <c r="I212">
        <v>1</v>
      </c>
      <c r="J212">
        <v>4</v>
      </c>
      <c r="K212">
        <v>1</v>
      </c>
      <c r="L212">
        <v>0.26179999999999998</v>
      </c>
      <c r="M212">
        <v>0</v>
      </c>
      <c r="N212">
        <v>5</v>
      </c>
      <c r="O212">
        <v>6</v>
      </c>
      <c r="P212">
        <v>0</v>
      </c>
      <c r="Q212">
        <v>0</v>
      </c>
      <c r="R212">
        <v>0</v>
      </c>
      <c r="S212">
        <v>0</v>
      </c>
      <c r="T212">
        <v>18</v>
      </c>
      <c r="U212">
        <v>0.26179999999999998</v>
      </c>
      <c r="V212">
        <v>6</v>
      </c>
      <c r="W212">
        <v>0</v>
      </c>
      <c r="X212">
        <v>0</v>
      </c>
      <c r="Y212">
        <v>0</v>
      </c>
      <c r="Z212">
        <v>0</v>
      </c>
      <c r="AA212">
        <v>154</v>
      </c>
      <c r="AB212" t="s">
        <v>1710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row>
    <row r="213" spans="1:65">
      <c r="A213" t="s">
        <v>1693</v>
      </c>
      <c r="B213">
        <v>38824</v>
      </c>
      <c r="C213">
        <v>2564</v>
      </c>
      <c r="D213" t="s">
        <v>1694</v>
      </c>
      <c r="E213">
        <v>0.01</v>
      </c>
      <c r="F213">
        <v>56</v>
      </c>
      <c r="G213">
        <v>56</v>
      </c>
      <c r="H213">
        <v>7</v>
      </c>
      <c r="I213">
        <v>1</v>
      </c>
      <c r="J213">
        <v>4</v>
      </c>
      <c r="K213">
        <v>1</v>
      </c>
      <c r="L213">
        <v>0.26179999999999998</v>
      </c>
      <c r="M213">
        <v>0</v>
      </c>
      <c r="N213">
        <v>5</v>
      </c>
      <c r="O213">
        <v>6</v>
      </c>
      <c r="P213">
        <v>0</v>
      </c>
      <c r="Q213">
        <v>0</v>
      </c>
      <c r="R213">
        <v>0</v>
      </c>
      <c r="S213">
        <v>0</v>
      </c>
      <c r="T213">
        <v>18</v>
      </c>
      <c r="U213">
        <v>0.26179999999999998</v>
      </c>
      <c r="V213">
        <v>6</v>
      </c>
      <c r="W213">
        <v>0</v>
      </c>
      <c r="X213">
        <v>0</v>
      </c>
      <c r="Y213">
        <v>0</v>
      </c>
      <c r="Z213">
        <v>0</v>
      </c>
      <c r="AA213">
        <v>154</v>
      </c>
      <c r="AB213" t="s">
        <v>1710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row>
    <row r="214" spans="1:65">
      <c r="A214" t="s">
        <v>1693</v>
      </c>
      <c r="B214">
        <v>38825</v>
      </c>
      <c r="C214">
        <v>3415</v>
      </c>
      <c r="D214" t="s">
        <v>1694</v>
      </c>
      <c r="E214">
        <v>0.01</v>
      </c>
      <c r="F214">
        <v>36</v>
      </c>
      <c r="G214">
        <v>36</v>
      </c>
      <c r="H214">
        <v>7</v>
      </c>
      <c r="I214">
        <v>1</v>
      </c>
      <c r="J214">
        <v>4</v>
      </c>
      <c r="K214">
        <v>1</v>
      </c>
      <c r="L214">
        <v>3.3300000000000003E-2</v>
      </c>
      <c r="M214">
        <v>0</v>
      </c>
      <c r="N214">
        <v>3</v>
      </c>
      <c r="O214">
        <v>6</v>
      </c>
      <c r="P214">
        <v>0</v>
      </c>
      <c r="Q214">
        <v>0</v>
      </c>
      <c r="R214">
        <v>0</v>
      </c>
      <c r="S214">
        <v>0</v>
      </c>
      <c r="T214">
        <v>18</v>
      </c>
      <c r="U214">
        <v>3.3300000000000003E-2</v>
      </c>
      <c r="V214">
        <v>6</v>
      </c>
      <c r="W214">
        <v>0</v>
      </c>
      <c r="X214">
        <v>0</v>
      </c>
      <c r="Y214">
        <v>0</v>
      </c>
      <c r="Z214">
        <v>0</v>
      </c>
      <c r="AA214">
        <v>133</v>
      </c>
      <c r="AB214" t="s">
        <v>1712</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row>
    <row r="215" spans="1:65">
      <c r="A215" t="s">
        <v>1693</v>
      </c>
      <c r="B215">
        <v>38826</v>
      </c>
      <c r="C215">
        <v>3410</v>
      </c>
      <c r="D215" t="s">
        <v>1694</v>
      </c>
      <c r="E215">
        <v>0.01</v>
      </c>
      <c r="F215">
        <v>36</v>
      </c>
      <c r="G215">
        <v>36</v>
      </c>
      <c r="H215">
        <v>7</v>
      </c>
      <c r="I215">
        <v>1</v>
      </c>
      <c r="J215">
        <v>4</v>
      </c>
      <c r="K215">
        <v>1</v>
      </c>
      <c r="L215">
        <v>3.3300000000000003E-2</v>
      </c>
      <c r="M215">
        <v>0</v>
      </c>
      <c r="N215">
        <v>3</v>
      </c>
      <c r="O215">
        <v>6</v>
      </c>
      <c r="P215">
        <v>0</v>
      </c>
      <c r="Q215">
        <v>0</v>
      </c>
      <c r="R215">
        <v>0</v>
      </c>
      <c r="S215">
        <v>0</v>
      </c>
      <c r="T215">
        <v>18</v>
      </c>
      <c r="U215">
        <v>3.3300000000000003E-2</v>
      </c>
      <c r="V215">
        <v>6</v>
      </c>
      <c r="W215">
        <v>0</v>
      </c>
      <c r="X215">
        <v>0</v>
      </c>
      <c r="Y215">
        <v>0</v>
      </c>
      <c r="Z215">
        <v>0</v>
      </c>
      <c r="AA215">
        <v>133</v>
      </c>
      <c r="AB215" t="s">
        <v>1712</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c r="A216" t="s">
        <v>1693</v>
      </c>
      <c r="B216">
        <v>38827</v>
      </c>
      <c r="C216">
        <v>3582</v>
      </c>
      <c r="D216" t="s">
        <v>1694</v>
      </c>
      <c r="E216">
        <v>0.01</v>
      </c>
      <c r="F216">
        <v>56</v>
      </c>
      <c r="G216">
        <v>56</v>
      </c>
      <c r="H216">
        <v>7</v>
      </c>
      <c r="I216">
        <v>1</v>
      </c>
      <c r="J216">
        <v>4</v>
      </c>
      <c r="K216">
        <v>1</v>
      </c>
      <c r="L216">
        <v>0.2087</v>
      </c>
      <c r="M216">
        <v>0</v>
      </c>
      <c r="N216">
        <v>5</v>
      </c>
      <c r="O216">
        <v>6</v>
      </c>
      <c r="P216">
        <v>0</v>
      </c>
      <c r="Q216">
        <v>0</v>
      </c>
      <c r="R216">
        <v>0</v>
      </c>
      <c r="S216">
        <v>0</v>
      </c>
      <c r="T216">
        <v>18</v>
      </c>
      <c r="U216">
        <v>0.2087</v>
      </c>
      <c r="V216">
        <v>6</v>
      </c>
      <c r="W216">
        <v>0</v>
      </c>
      <c r="X216">
        <v>0</v>
      </c>
      <c r="Y216">
        <v>0</v>
      </c>
      <c r="Z216">
        <v>0</v>
      </c>
      <c r="AA216">
        <v>154</v>
      </c>
      <c r="AB216" t="s">
        <v>1710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c r="A217" t="s">
        <v>1693</v>
      </c>
      <c r="B217">
        <v>38828</v>
      </c>
      <c r="C217">
        <v>3587</v>
      </c>
      <c r="D217" t="s">
        <v>1694</v>
      </c>
      <c r="E217">
        <v>0.01</v>
      </c>
      <c r="F217">
        <v>56</v>
      </c>
      <c r="G217">
        <v>56</v>
      </c>
      <c r="H217">
        <v>7</v>
      </c>
      <c r="I217">
        <v>1</v>
      </c>
      <c r="J217">
        <v>4</v>
      </c>
      <c r="K217">
        <v>1</v>
      </c>
      <c r="L217">
        <v>0.2087</v>
      </c>
      <c r="M217">
        <v>0</v>
      </c>
      <c r="N217">
        <v>5</v>
      </c>
      <c r="O217">
        <v>6</v>
      </c>
      <c r="P217">
        <v>0</v>
      </c>
      <c r="Q217">
        <v>0</v>
      </c>
      <c r="R217">
        <v>0</v>
      </c>
      <c r="S217">
        <v>0</v>
      </c>
      <c r="T217">
        <v>18</v>
      </c>
      <c r="U217">
        <v>0.2087</v>
      </c>
      <c r="V217">
        <v>6</v>
      </c>
      <c r="W217">
        <v>0</v>
      </c>
      <c r="X217">
        <v>0</v>
      </c>
      <c r="Y217">
        <v>0</v>
      </c>
      <c r="Z217">
        <v>0</v>
      </c>
      <c r="AA217">
        <v>154</v>
      </c>
      <c r="AB217" t="s">
        <v>1710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c r="A218" t="s">
        <v>1693</v>
      </c>
      <c r="B218">
        <v>38829</v>
      </c>
      <c r="C218">
        <v>3805</v>
      </c>
      <c r="D218" t="s">
        <v>1694</v>
      </c>
      <c r="E218">
        <v>0.01</v>
      </c>
      <c r="F218">
        <v>56</v>
      </c>
      <c r="G218">
        <v>56</v>
      </c>
      <c r="H218">
        <v>7</v>
      </c>
      <c r="I218">
        <v>1</v>
      </c>
      <c r="J218">
        <v>4</v>
      </c>
      <c r="K218">
        <v>1</v>
      </c>
      <c r="L218">
        <v>0.25769999999999998</v>
      </c>
      <c r="M218">
        <v>0</v>
      </c>
      <c r="N218">
        <v>5</v>
      </c>
      <c r="O218">
        <v>6</v>
      </c>
      <c r="P218">
        <v>0</v>
      </c>
      <c r="Q218">
        <v>0</v>
      </c>
      <c r="R218">
        <v>0</v>
      </c>
      <c r="S218">
        <v>0</v>
      </c>
      <c r="T218">
        <v>18</v>
      </c>
      <c r="U218">
        <v>0.25769999999999998</v>
      </c>
      <c r="V218">
        <v>6</v>
      </c>
      <c r="W218">
        <v>0</v>
      </c>
      <c r="X218">
        <v>0</v>
      </c>
      <c r="Y218">
        <v>0</v>
      </c>
      <c r="Z218">
        <v>0</v>
      </c>
      <c r="AA218">
        <v>154</v>
      </c>
      <c r="AB218" t="s">
        <v>1710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row>
    <row r="219" spans="1:65">
      <c r="A219" t="s">
        <v>1693</v>
      </c>
      <c r="B219">
        <v>38830</v>
      </c>
      <c r="C219">
        <v>3807</v>
      </c>
      <c r="D219" t="s">
        <v>1694</v>
      </c>
      <c r="E219">
        <v>0.01</v>
      </c>
      <c r="F219">
        <v>56</v>
      </c>
      <c r="G219">
        <v>56</v>
      </c>
      <c r="H219">
        <v>7</v>
      </c>
      <c r="I219">
        <v>1</v>
      </c>
      <c r="J219">
        <v>4</v>
      </c>
      <c r="K219">
        <v>1</v>
      </c>
      <c r="L219">
        <v>0.25769999999999998</v>
      </c>
      <c r="M219">
        <v>0</v>
      </c>
      <c r="N219">
        <v>5</v>
      </c>
      <c r="O219">
        <v>6</v>
      </c>
      <c r="P219">
        <v>0</v>
      </c>
      <c r="Q219">
        <v>0</v>
      </c>
      <c r="R219">
        <v>0</v>
      </c>
      <c r="S219">
        <v>0</v>
      </c>
      <c r="T219">
        <v>18</v>
      </c>
      <c r="U219">
        <v>0.25769999999999998</v>
      </c>
      <c r="V219">
        <v>6</v>
      </c>
      <c r="W219">
        <v>0</v>
      </c>
      <c r="X219">
        <v>0</v>
      </c>
      <c r="Y219">
        <v>0</v>
      </c>
      <c r="Z219">
        <v>0</v>
      </c>
      <c r="AA219">
        <v>154</v>
      </c>
      <c r="AB219" t="s">
        <v>1710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c r="A220" t="s">
        <v>1693</v>
      </c>
      <c r="B220">
        <v>38831</v>
      </c>
      <c r="C220">
        <v>3874</v>
      </c>
      <c r="D220" t="s">
        <v>1694</v>
      </c>
      <c r="E220">
        <v>0.01</v>
      </c>
      <c r="F220">
        <v>46</v>
      </c>
      <c r="G220">
        <v>46</v>
      </c>
      <c r="H220">
        <v>7</v>
      </c>
      <c r="I220">
        <v>1</v>
      </c>
      <c r="J220">
        <v>4</v>
      </c>
      <c r="K220">
        <v>1</v>
      </c>
      <c r="L220">
        <v>3.3300000000000003E-2</v>
      </c>
      <c r="M220">
        <v>0</v>
      </c>
      <c r="N220">
        <v>4</v>
      </c>
      <c r="O220">
        <v>6</v>
      </c>
      <c r="P220">
        <v>0</v>
      </c>
      <c r="Q220">
        <v>0</v>
      </c>
      <c r="R220">
        <v>0</v>
      </c>
      <c r="S220">
        <v>0</v>
      </c>
      <c r="T220">
        <v>18</v>
      </c>
      <c r="U220">
        <v>3.3300000000000003E-2</v>
      </c>
      <c r="V220">
        <v>6</v>
      </c>
      <c r="W220">
        <v>0</v>
      </c>
      <c r="X220">
        <v>0</v>
      </c>
      <c r="Y220">
        <v>0</v>
      </c>
      <c r="Z220">
        <v>0</v>
      </c>
      <c r="AA220">
        <v>65</v>
      </c>
      <c r="AB220" t="s">
        <v>1695</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row>
    <row r="221" spans="1:65">
      <c r="A221" t="s">
        <v>1693</v>
      </c>
      <c r="B221">
        <v>38832</v>
      </c>
      <c r="C221">
        <v>3871</v>
      </c>
      <c r="D221" t="s">
        <v>1694</v>
      </c>
      <c r="E221">
        <v>0.01</v>
      </c>
      <c r="F221">
        <v>46</v>
      </c>
      <c r="G221">
        <v>46</v>
      </c>
      <c r="H221">
        <v>7</v>
      </c>
      <c r="I221">
        <v>1</v>
      </c>
      <c r="J221">
        <v>4</v>
      </c>
      <c r="K221">
        <v>1</v>
      </c>
      <c r="L221">
        <v>3.3300000000000003E-2</v>
      </c>
      <c r="M221">
        <v>0</v>
      </c>
      <c r="N221">
        <v>4</v>
      </c>
      <c r="O221">
        <v>6</v>
      </c>
      <c r="P221">
        <v>0</v>
      </c>
      <c r="Q221">
        <v>0</v>
      </c>
      <c r="R221">
        <v>0</v>
      </c>
      <c r="S221">
        <v>0</v>
      </c>
      <c r="T221">
        <v>18</v>
      </c>
      <c r="U221">
        <v>3.3300000000000003E-2</v>
      </c>
      <c r="V221">
        <v>6</v>
      </c>
      <c r="W221">
        <v>0</v>
      </c>
      <c r="X221">
        <v>0</v>
      </c>
      <c r="Y221">
        <v>0</v>
      </c>
      <c r="Z221">
        <v>0</v>
      </c>
      <c r="AA221">
        <v>65</v>
      </c>
      <c r="AB221" t="s">
        <v>1695</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c r="A222" t="s">
        <v>1693</v>
      </c>
      <c r="B222">
        <v>38833</v>
      </c>
      <c r="C222">
        <v>4053</v>
      </c>
      <c r="D222" t="s">
        <v>1694</v>
      </c>
      <c r="E222">
        <v>0.01</v>
      </c>
      <c r="F222">
        <v>56</v>
      </c>
      <c r="G222">
        <v>56</v>
      </c>
      <c r="H222">
        <v>7</v>
      </c>
      <c r="I222">
        <v>1</v>
      </c>
      <c r="J222">
        <v>4</v>
      </c>
      <c r="K222">
        <v>1</v>
      </c>
      <c r="L222">
        <v>3.3300000000000003E-2</v>
      </c>
      <c r="M222">
        <v>0</v>
      </c>
      <c r="N222">
        <v>5</v>
      </c>
      <c r="O222">
        <v>6</v>
      </c>
      <c r="P222">
        <v>0</v>
      </c>
      <c r="Q222">
        <v>0</v>
      </c>
      <c r="R222">
        <v>0</v>
      </c>
      <c r="S222">
        <v>0</v>
      </c>
      <c r="T222">
        <v>18</v>
      </c>
      <c r="U222">
        <v>3.3300000000000003E-2</v>
      </c>
      <c r="V222">
        <v>6</v>
      </c>
      <c r="W222">
        <v>0</v>
      </c>
      <c r="X222">
        <v>0</v>
      </c>
      <c r="Y222">
        <v>0</v>
      </c>
      <c r="Z222">
        <v>0</v>
      </c>
      <c r="AA222">
        <v>154</v>
      </c>
      <c r="AB222" t="s">
        <v>1710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c r="A223" t="s">
        <v>1693</v>
      </c>
      <c r="B223">
        <v>38834</v>
      </c>
      <c r="C223">
        <v>20544</v>
      </c>
      <c r="D223" t="s">
        <v>1694</v>
      </c>
      <c r="E223">
        <v>0.01</v>
      </c>
      <c r="F223">
        <v>56</v>
      </c>
      <c r="G223">
        <v>56</v>
      </c>
      <c r="H223">
        <v>7</v>
      </c>
      <c r="I223">
        <v>1</v>
      </c>
      <c r="J223">
        <v>4</v>
      </c>
      <c r="K223">
        <v>1</v>
      </c>
      <c r="L223">
        <v>3.3300000000000003E-2</v>
      </c>
      <c r="M223">
        <v>0</v>
      </c>
      <c r="N223">
        <v>5</v>
      </c>
      <c r="O223">
        <v>6</v>
      </c>
      <c r="P223">
        <v>0</v>
      </c>
      <c r="Q223">
        <v>0</v>
      </c>
      <c r="R223">
        <v>0</v>
      </c>
      <c r="S223">
        <v>0</v>
      </c>
      <c r="T223">
        <v>18</v>
      </c>
      <c r="U223">
        <v>3.3300000000000003E-2</v>
      </c>
      <c r="V223">
        <v>6</v>
      </c>
      <c r="W223">
        <v>0</v>
      </c>
      <c r="X223">
        <v>0</v>
      </c>
      <c r="Y223">
        <v>0</v>
      </c>
      <c r="Z223">
        <v>0</v>
      </c>
      <c r="AA223">
        <v>154</v>
      </c>
      <c r="AB223" t="s">
        <v>1710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c r="A224" t="s">
        <v>1693</v>
      </c>
      <c r="B224">
        <v>38835</v>
      </c>
      <c r="C224">
        <v>4095</v>
      </c>
      <c r="D224" t="s">
        <v>1694</v>
      </c>
      <c r="E224">
        <v>0.01</v>
      </c>
      <c r="F224">
        <v>36</v>
      </c>
      <c r="G224">
        <v>36</v>
      </c>
      <c r="H224">
        <v>7</v>
      </c>
      <c r="I224">
        <v>1</v>
      </c>
      <c r="J224">
        <v>4</v>
      </c>
      <c r="K224">
        <v>1</v>
      </c>
      <c r="L224">
        <v>3.3300000000000003E-2</v>
      </c>
      <c r="M224">
        <v>0</v>
      </c>
      <c r="N224">
        <v>3</v>
      </c>
      <c r="O224">
        <v>6</v>
      </c>
      <c r="P224">
        <v>0</v>
      </c>
      <c r="Q224">
        <v>0</v>
      </c>
      <c r="R224">
        <v>0</v>
      </c>
      <c r="S224">
        <v>0</v>
      </c>
      <c r="T224">
        <v>18</v>
      </c>
      <c r="U224">
        <v>3.3300000000000003E-2</v>
      </c>
      <c r="V224">
        <v>6</v>
      </c>
      <c r="W224">
        <v>0</v>
      </c>
      <c r="X224">
        <v>0</v>
      </c>
      <c r="Y224">
        <v>0</v>
      </c>
      <c r="Z224">
        <v>0</v>
      </c>
      <c r="AA224">
        <v>87</v>
      </c>
      <c r="AB224" t="s">
        <v>1713</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c r="A225" t="s">
        <v>1693</v>
      </c>
      <c r="B225">
        <v>38836</v>
      </c>
      <c r="C225">
        <v>4098</v>
      </c>
      <c r="D225" t="s">
        <v>1694</v>
      </c>
      <c r="E225">
        <v>0.01</v>
      </c>
      <c r="F225">
        <v>36</v>
      </c>
      <c r="G225">
        <v>36</v>
      </c>
      <c r="H225">
        <v>7</v>
      </c>
      <c r="I225">
        <v>1</v>
      </c>
      <c r="J225">
        <v>4</v>
      </c>
      <c r="K225">
        <v>1</v>
      </c>
      <c r="L225">
        <v>3.3300000000000003E-2</v>
      </c>
      <c r="M225">
        <v>0</v>
      </c>
      <c r="N225">
        <v>3</v>
      </c>
      <c r="O225">
        <v>6</v>
      </c>
      <c r="P225">
        <v>0</v>
      </c>
      <c r="Q225">
        <v>0</v>
      </c>
      <c r="R225">
        <v>0</v>
      </c>
      <c r="S225">
        <v>0</v>
      </c>
      <c r="T225">
        <v>18</v>
      </c>
      <c r="U225">
        <v>3.3300000000000003E-2</v>
      </c>
      <c r="V225">
        <v>6</v>
      </c>
      <c r="W225">
        <v>0</v>
      </c>
      <c r="X225">
        <v>0</v>
      </c>
      <c r="Y225">
        <v>0</v>
      </c>
      <c r="Z225">
        <v>0</v>
      </c>
      <c r="AA225">
        <v>87</v>
      </c>
      <c r="AB225" t="s">
        <v>1713</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c r="A226" t="s">
        <v>1693</v>
      </c>
      <c r="B226">
        <v>38837</v>
      </c>
      <c r="C226">
        <v>4993</v>
      </c>
      <c r="D226" t="s">
        <v>1694</v>
      </c>
      <c r="E226">
        <v>0.01</v>
      </c>
      <c r="F226">
        <v>36</v>
      </c>
      <c r="G226">
        <v>36</v>
      </c>
      <c r="H226">
        <v>7</v>
      </c>
      <c r="I226">
        <v>1</v>
      </c>
      <c r="J226">
        <v>3</v>
      </c>
      <c r="K226">
        <v>1</v>
      </c>
      <c r="L226">
        <v>3.3300000000000003E-2</v>
      </c>
      <c r="M226">
        <v>0</v>
      </c>
      <c r="N226">
        <v>3</v>
      </c>
      <c r="O226">
        <v>6</v>
      </c>
      <c r="P226">
        <v>0</v>
      </c>
      <c r="Q226">
        <v>0</v>
      </c>
      <c r="R226">
        <v>0</v>
      </c>
      <c r="S226">
        <v>0</v>
      </c>
      <c r="T226">
        <v>18</v>
      </c>
      <c r="U226">
        <v>3.3300000000000003E-2</v>
      </c>
      <c r="V226">
        <v>6</v>
      </c>
      <c r="W226">
        <v>0</v>
      </c>
      <c r="X226">
        <v>0</v>
      </c>
      <c r="Y226">
        <v>0</v>
      </c>
      <c r="Z226">
        <v>0</v>
      </c>
      <c r="AA226">
        <v>131</v>
      </c>
      <c r="AB226" t="s">
        <v>1708</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c r="A227" t="s">
        <v>1693</v>
      </c>
      <c r="B227">
        <v>38838</v>
      </c>
      <c r="C227">
        <v>4994</v>
      </c>
      <c r="D227" t="s">
        <v>1694</v>
      </c>
      <c r="E227">
        <v>0.01</v>
      </c>
      <c r="F227">
        <v>36</v>
      </c>
      <c r="G227">
        <v>36</v>
      </c>
      <c r="H227">
        <v>7</v>
      </c>
      <c r="I227">
        <v>1</v>
      </c>
      <c r="J227">
        <v>3</v>
      </c>
      <c r="K227">
        <v>1</v>
      </c>
      <c r="L227">
        <v>3.3300000000000003E-2</v>
      </c>
      <c r="M227">
        <v>0</v>
      </c>
      <c r="N227">
        <v>3</v>
      </c>
      <c r="O227">
        <v>6</v>
      </c>
      <c r="P227">
        <v>0</v>
      </c>
      <c r="Q227">
        <v>0</v>
      </c>
      <c r="R227">
        <v>0</v>
      </c>
      <c r="S227">
        <v>0</v>
      </c>
      <c r="T227">
        <v>18</v>
      </c>
      <c r="U227">
        <v>3.3300000000000003E-2</v>
      </c>
      <c r="V227">
        <v>6</v>
      </c>
      <c r="W227">
        <v>0</v>
      </c>
      <c r="X227">
        <v>0</v>
      </c>
      <c r="Y227">
        <v>0</v>
      </c>
      <c r="Z227">
        <v>0</v>
      </c>
      <c r="AA227">
        <v>131</v>
      </c>
      <c r="AB227" t="s">
        <v>1708</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c r="A228" t="s">
        <v>1693</v>
      </c>
      <c r="B228">
        <v>38839</v>
      </c>
      <c r="C228">
        <v>5272</v>
      </c>
      <c r="D228" t="s">
        <v>1694</v>
      </c>
      <c r="E228">
        <v>0.01</v>
      </c>
      <c r="F228">
        <v>36</v>
      </c>
      <c r="G228">
        <v>36</v>
      </c>
      <c r="H228">
        <v>7</v>
      </c>
      <c r="I228">
        <v>1</v>
      </c>
      <c r="J228">
        <v>3</v>
      </c>
      <c r="K228">
        <v>1</v>
      </c>
      <c r="L228">
        <v>3.3300000000000003E-2</v>
      </c>
      <c r="M228">
        <v>0</v>
      </c>
      <c r="N228">
        <v>3</v>
      </c>
      <c r="O228">
        <v>6</v>
      </c>
      <c r="P228">
        <v>0</v>
      </c>
      <c r="Q228">
        <v>0</v>
      </c>
      <c r="R228">
        <v>0</v>
      </c>
      <c r="S228">
        <v>0</v>
      </c>
      <c r="T228">
        <v>18</v>
      </c>
      <c r="U228">
        <v>3.3300000000000003E-2</v>
      </c>
      <c r="V228">
        <v>6</v>
      </c>
      <c r="W228">
        <v>0</v>
      </c>
      <c r="X228">
        <v>0</v>
      </c>
      <c r="Y228">
        <v>0</v>
      </c>
      <c r="Z228">
        <v>0</v>
      </c>
      <c r="AA228">
        <v>131</v>
      </c>
      <c r="AB228" t="s">
        <v>1708</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row>
    <row r="229" spans="1:65">
      <c r="A229" t="s">
        <v>1693</v>
      </c>
      <c r="B229">
        <v>38840</v>
      </c>
      <c r="C229">
        <v>5273</v>
      </c>
      <c r="D229" t="s">
        <v>1694</v>
      </c>
      <c r="E229">
        <v>0.01</v>
      </c>
      <c r="F229">
        <v>36</v>
      </c>
      <c r="G229">
        <v>36</v>
      </c>
      <c r="H229">
        <v>7</v>
      </c>
      <c r="I229">
        <v>1</v>
      </c>
      <c r="J229">
        <v>3</v>
      </c>
      <c r="K229">
        <v>1</v>
      </c>
      <c r="L229">
        <v>3.3300000000000003E-2</v>
      </c>
      <c r="M229">
        <v>0</v>
      </c>
      <c r="N229">
        <v>3</v>
      </c>
      <c r="O229">
        <v>6</v>
      </c>
      <c r="P229">
        <v>0</v>
      </c>
      <c r="Q229">
        <v>0</v>
      </c>
      <c r="R229">
        <v>0</v>
      </c>
      <c r="S229">
        <v>0</v>
      </c>
      <c r="T229">
        <v>18</v>
      </c>
      <c r="U229">
        <v>3.3300000000000003E-2</v>
      </c>
      <c r="V229">
        <v>6</v>
      </c>
      <c r="W229">
        <v>0</v>
      </c>
      <c r="X229">
        <v>0</v>
      </c>
      <c r="Y229">
        <v>0</v>
      </c>
      <c r="Z229">
        <v>0</v>
      </c>
      <c r="AA229">
        <v>131</v>
      </c>
      <c r="AB229" t="s">
        <v>1708</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row>
    <row r="230" spans="1:65">
      <c r="A230" t="s">
        <v>1693</v>
      </c>
      <c r="B230">
        <v>38841</v>
      </c>
      <c r="C230">
        <v>5869</v>
      </c>
      <c r="D230" t="s">
        <v>1694</v>
      </c>
      <c r="E230">
        <v>0.01</v>
      </c>
      <c r="F230">
        <v>26</v>
      </c>
      <c r="G230">
        <v>26</v>
      </c>
      <c r="H230">
        <v>7</v>
      </c>
      <c r="I230">
        <v>1</v>
      </c>
      <c r="J230">
        <v>3</v>
      </c>
      <c r="K230">
        <v>1</v>
      </c>
      <c r="L230">
        <v>3.3300000000000003E-2</v>
      </c>
      <c r="M230">
        <v>0</v>
      </c>
      <c r="N230">
        <v>2</v>
      </c>
      <c r="O230">
        <v>6</v>
      </c>
      <c r="P230">
        <v>0</v>
      </c>
      <c r="Q230">
        <v>0</v>
      </c>
      <c r="R230">
        <v>0</v>
      </c>
      <c r="S230">
        <v>0</v>
      </c>
      <c r="T230">
        <v>18</v>
      </c>
      <c r="U230">
        <v>3.3300000000000003E-2</v>
      </c>
      <c r="V230">
        <v>6</v>
      </c>
      <c r="W230">
        <v>0</v>
      </c>
      <c r="X230">
        <v>0</v>
      </c>
      <c r="Y230">
        <v>0</v>
      </c>
      <c r="Z230">
        <v>0</v>
      </c>
      <c r="AA230">
        <v>131</v>
      </c>
      <c r="AB230" t="s">
        <v>1708</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row>
    <row r="231" spans="1:65">
      <c r="A231" t="s">
        <v>1693</v>
      </c>
      <c r="B231">
        <v>38842</v>
      </c>
      <c r="C231">
        <v>5864</v>
      </c>
      <c r="D231" t="s">
        <v>1694</v>
      </c>
      <c r="E231">
        <v>0.01</v>
      </c>
      <c r="F231">
        <v>26</v>
      </c>
      <c r="G231">
        <v>26</v>
      </c>
      <c r="H231">
        <v>7</v>
      </c>
      <c r="I231">
        <v>1</v>
      </c>
      <c r="J231">
        <v>3</v>
      </c>
      <c r="K231">
        <v>1</v>
      </c>
      <c r="L231">
        <v>3.3300000000000003E-2</v>
      </c>
      <c r="M231">
        <v>0</v>
      </c>
      <c r="N231">
        <v>2</v>
      </c>
      <c r="O231">
        <v>6</v>
      </c>
      <c r="P231">
        <v>0</v>
      </c>
      <c r="Q231">
        <v>0</v>
      </c>
      <c r="R231">
        <v>0</v>
      </c>
      <c r="S231">
        <v>0</v>
      </c>
      <c r="T231">
        <v>18</v>
      </c>
      <c r="U231">
        <v>3.3300000000000003E-2</v>
      </c>
      <c r="V231">
        <v>6</v>
      </c>
      <c r="W231">
        <v>0</v>
      </c>
      <c r="X231">
        <v>0</v>
      </c>
      <c r="Y231">
        <v>0</v>
      </c>
      <c r="Z231">
        <v>0</v>
      </c>
      <c r="AA231">
        <v>131</v>
      </c>
      <c r="AB231" t="s">
        <v>1708</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c r="A232" t="s">
        <v>1693</v>
      </c>
      <c r="B232">
        <v>38843</v>
      </c>
      <c r="C232">
        <v>5870</v>
      </c>
      <c r="D232" t="s">
        <v>1694</v>
      </c>
      <c r="E232">
        <v>0.01</v>
      </c>
      <c r="F232">
        <v>26</v>
      </c>
      <c r="G232">
        <v>26</v>
      </c>
      <c r="H232">
        <v>7</v>
      </c>
      <c r="I232">
        <v>1</v>
      </c>
      <c r="J232">
        <v>3</v>
      </c>
      <c r="K232">
        <v>1</v>
      </c>
      <c r="L232">
        <v>3.3300000000000003E-2</v>
      </c>
      <c r="M232">
        <v>0</v>
      </c>
      <c r="N232">
        <v>2</v>
      </c>
      <c r="O232">
        <v>6</v>
      </c>
      <c r="P232">
        <v>0</v>
      </c>
      <c r="Q232">
        <v>0</v>
      </c>
      <c r="R232">
        <v>0</v>
      </c>
      <c r="S232">
        <v>0</v>
      </c>
      <c r="T232">
        <v>18</v>
      </c>
      <c r="U232">
        <v>3.3300000000000003E-2</v>
      </c>
      <c r="V232">
        <v>6</v>
      </c>
      <c r="W232">
        <v>0</v>
      </c>
      <c r="X232">
        <v>0</v>
      </c>
      <c r="Y232">
        <v>0</v>
      </c>
      <c r="Z232">
        <v>0</v>
      </c>
      <c r="AA232">
        <v>131</v>
      </c>
      <c r="AB232" t="s">
        <v>1708</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row>
    <row r="233" spans="1:65">
      <c r="A233" t="s">
        <v>1693</v>
      </c>
      <c r="B233">
        <v>38844</v>
      </c>
      <c r="C233">
        <v>5837</v>
      </c>
      <c r="D233" t="s">
        <v>1694</v>
      </c>
      <c r="E233">
        <v>0.01</v>
      </c>
      <c r="F233">
        <v>26</v>
      </c>
      <c r="G233">
        <v>26</v>
      </c>
      <c r="H233">
        <v>7</v>
      </c>
      <c r="I233">
        <v>1</v>
      </c>
      <c r="J233">
        <v>3</v>
      </c>
      <c r="K233">
        <v>1</v>
      </c>
      <c r="L233">
        <v>3.3300000000000003E-2</v>
      </c>
      <c r="M233">
        <v>0</v>
      </c>
      <c r="N233">
        <v>2</v>
      </c>
      <c r="O233">
        <v>6</v>
      </c>
      <c r="P233">
        <v>0</v>
      </c>
      <c r="Q233">
        <v>0</v>
      </c>
      <c r="R233">
        <v>0</v>
      </c>
      <c r="S233">
        <v>0</v>
      </c>
      <c r="T233">
        <v>18</v>
      </c>
      <c r="U233">
        <v>3.3300000000000003E-2</v>
      </c>
      <c r="V233">
        <v>6</v>
      </c>
      <c r="W233">
        <v>0</v>
      </c>
      <c r="X233">
        <v>0</v>
      </c>
      <c r="Y233">
        <v>0</v>
      </c>
      <c r="Z233">
        <v>0</v>
      </c>
      <c r="AA233">
        <v>131</v>
      </c>
      <c r="AB233" t="s">
        <v>1708</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row>
    <row r="234" spans="1:65">
      <c r="A234" t="s">
        <v>1693</v>
      </c>
      <c r="B234">
        <v>38845</v>
      </c>
      <c r="C234">
        <v>6151</v>
      </c>
      <c r="D234" t="s">
        <v>1694</v>
      </c>
      <c r="E234">
        <v>0.01</v>
      </c>
      <c r="F234">
        <v>36</v>
      </c>
      <c r="G234">
        <v>36</v>
      </c>
      <c r="H234">
        <v>7</v>
      </c>
      <c r="I234">
        <v>1</v>
      </c>
      <c r="J234">
        <v>2</v>
      </c>
      <c r="K234">
        <v>1</v>
      </c>
      <c r="L234">
        <v>3.3300000000000003E-2</v>
      </c>
      <c r="M234">
        <v>0</v>
      </c>
      <c r="N234">
        <v>3</v>
      </c>
      <c r="O234">
        <v>6</v>
      </c>
      <c r="P234">
        <v>0</v>
      </c>
      <c r="Q234">
        <v>0</v>
      </c>
      <c r="R234">
        <v>0</v>
      </c>
      <c r="S234">
        <v>0</v>
      </c>
      <c r="T234">
        <v>18</v>
      </c>
      <c r="U234">
        <v>3.3300000000000003E-2</v>
      </c>
      <c r="V234">
        <v>6</v>
      </c>
      <c r="W234">
        <v>0</v>
      </c>
      <c r="X234">
        <v>0</v>
      </c>
      <c r="Y234">
        <v>0</v>
      </c>
      <c r="Z234">
        <v>0</v>
      </c>
      <c r="AA234">
        <v>118</v>
      </c>
      <c r="AB234" t="s">
        <v>1714</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row>
    <row r="235" spans="1:65">
      <c r="A235" t="s">
        <v>1693</v>
      </c>
      <c r="B235">
        <v>38846</v>
      </c>
      <c r="C235">
        <v>6153</v>
      </c>
      <c r="D235" t="s">
        <v>1694</v>
      </c>
      <c r="E235">
        <v>0.01</v>
      </c>
      <c r="F235">
        <v>36</v>
      </c>
      <c r="G235">
        <v>36</v>
      </c>
      <c r="H235">
        <v>7</v>
      </c>
      <c r="I235">
        <v>1</v>
      </c>
      <c r="J235">
        <v>2</v>
      </c>
      <c r="K235">
        <v>1</v>
      </c>
      <c r="L235">
        <v>3.3300000000000003E-2</v>
      </c>
      <c r="M235">
        <v>0</v>
      </c>
      <c r="N235">
        <v>3</v>
      </c>
      <c r="O235">
        <v>6</v>
      </c>
      <c r="P235">
        <v>0</v>
      </c>
      <c r="Q235">
        <v>0</v>
      </c>
      <c r="R235">
        <v>0</v>
      </c>
      <c r="S235">
        <v>0</v>
      </c>
      <c r="T235">
        <v>18</v>
      </c>
      <c r="U235">
        <v>3.3300000000000003E-2</v>
      </c>
      <c r="V235">
        <v>6</v>
      </c>
      <c r="W235">
        <v>0</v>
      </c>
      <c r="X235">
        <v>0</v>
      </c>
      <c r="Y235">
        <v>0</v>
      </c>
      <c r="Z235">
        <v>0</v>
      </c>
      <c r="AA235">
        <v>118</v>
      </c>
      <c r="AB235" t="s">
        <v>1714</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row>
    <row r="236" spans="1:65">
      <c r="A236" t="s">
        <v>1693</v>
      </c>
      <c r="B236">
        <v>38847</v>
      </c>
      <c r="C236">
        <v>6702</v>
      </c>
      <c r="D236" t="s">
        <v>1694</v>
      </c>
      <c r="E236">
        <v>0.01</v>
      </c>
      <c r="F236">
        <v>26</v>
      </c>
      <c r="G236">
        <v>26</v>
      </c>
      <c r="H236">
        <v>7</v>
      </c>
      <c r="I236">
        <v>1</v>
      </c>
      <c r="J236">
        <v>1</v>
      </c>
      <c r="K236">
        <v>1</v>
      </c>
      <c r="L236">
        <v>3.3300000000000003E-2</v>
      </c>
      <c r="M236">
        <v>0</v>
      </c>
      <c r="N236">
        <v>2</v>
      </c>
      <c r="O236">
        <v>6</v>
      </c>
      <c r="P236">
        <v>0</v>
      </c>
      <c r="Q236">
        <v>0</v>
      </c>
      <c r="R236">
        <v>0</v>
      </c>
      <c r="S236">
        <v>0</v>
      </c>
      <c r="T236">
        <v>18</v>
      </c>
      <c r="U236">
        <v>3.3300000000000003E-2</v>
      </c>
      <c r="V236">
        <v>6</v>
      </c>
      <c r="W236">
        <v>0</v>
      </c>
      <c r="X236">
        <v>0</v>
      </c>
      <c r="Y236">
        <v>0</v>
      </c>
      <c r="Z236">
        <v>0</v>
      </c>
      <c r="AA236">
        <v>129</v>
      </c>
      <c r="AB236" t="s">
        <v>4</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c r="A237" t="s">
        <v>1693</v>
      </c>
      <c r="B237">
        <v>38848</v>
      </c>
      <c r="C237">
        <v>6915</v>
      </c>
      <c r="D237" t="s">
        <v>1694</v>
      </c>
      <c r="E237">
        <v>0.01</v>
      </c>
      <c r="F237">
        <v>26</v>
      </c>
      <c r="G237">
        <v>26</v>
      </c>
      <c r="H237">
        <v>7</v>
      </c>
      <c r="I237">
        <v>1</v>
      </c>
      <c r="J237">
        <v>1</v>
      </c>
      <c r="K237">
        <v>1</v>
      </c>
      <c r="L237">
        <v>3.3300000000000003E-2</v>
      </c>
      <c r="M237">
        <v>0</v>
      </c>
      <c r="N237">
        <v>2</v>
      </c>
      <c r="O237">
        <v>6</v>
      </c>
      <c r="P237">
        <v>0</v>
      </c>
      <c r="Q237">
        <v>0</v>
      </c>
      <c r="R237">
        <v>0</v>
      </c>
      <c r="S237">
        <v>0</v>
      </c>
      <c r="T237">
        <v>18</v>
      </c>
      <c r="U237">
        <v>3.3300000000000003E-2</v>
      </c>
      <c r="V237">
        <v>6</v>
      </c>
      <c r="W237">
        <v>0</v>
      </c>
      <c r="X237">
        <v>0</v>
      </c>
      <c r="Y237">
        <v>0</v>
      </c>
      <c r="Z237">
        <v>0</v>
      </c>
      <c r="AA237">
        <v>129</v>
      </c>
      <c r="AB237" t="s">
        <v>4</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row>
    <row r="238" spans="1:65">
      <c r="A238" t="s">
        <v>1693</v>
      </c>
      <c r="B238">
        <v>38849</v>
      </c>
      <c r="C238">
        <v>6789</v>
      </c>
      <c r="D238" t="s">
        <v>1694</v>
      </c>
      <c r="E238">
        <v>0.01</v>
      </c>
      <c r="F238">
        <v>26</v>
      </c>
      <c r="G238">
        <v>26</v>
      </c>
      <c r="H238">
        <v>7</v>
      </c>
      <c r="I238">
        <v>1</v>
      </c>
      <c r="J238">
        <v>1</v>
      </c>
      <c r="K238">
        <v>1</v>
      </c>
      <c r="L238">
        <v>3.3300000000000003E-2</v>
      </c>
      <c r="M238">
        <v>0</v>
      </c>
      <c r="N238">
        <v>2</v>
      </c>
      <c r="O238">
        <v>6</v>
      </c>
      <c r="P238">
        <v>0</v>
      </c>
      <c r="Q238">
        <v>0</v>
      </c>
      <c r="R238">
        <v>0</v>
      </c>
      <c r="S238">
        <v>0</v>
      </c>
      <c r="T238">
        <v>18</v>
      </c>
      <c r="U238">
        <v>3.3300000000000003E-2</v>
      </c>
      <c r="V238">
        <v>6</v>
      </c>
      <c r="W238">
        <v>0</v>
      </c>
      <c r="X238">
        <v>0</v>
      </c>
      <c r="Y238">
        <v>0</v>
      </c>
      <c r="Z238">
        <v>0</v>
      </c>
      <c r="AA238">
        <v>129</v>
      </c>
      <c r="AB238" t="s">
        <v>4</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c r="A239" t="s">
        <v>1693</v>
      </c>
      <c r="B239">
        <v>38850</v>
      </c>
      <c r="C239">
        <v>6790</v>
      </c>
      <c r="D239" t="s">
        <v>1694</v>
      </c>
      <c r="E239">
        <v>0.01</v>
      </c>
      <c r="F239">
        <v>26</v>
      </c>
      <c r="G239">
        <v>26</v>
      </c>
      <c r="H239">
        <v>7</v>
      </c>
      <c r="I239">
        <v>1</v>
      </c>
      <c r="J239">
        <v>1</v>
      </c>
      <c r="K239">
        <v>1</v>
      </c>
      <c r="L239">
        <v>3.3300000000000003E-2</v>
      </c>
      <c r="M239">
        <v>0</v>
      </c>
      <c r="N239">
        <v>2</v>
      </c>
      <c r="O239">
        <v>6</v>
      </c>
      <c r="P239">
        <v>0</v>
      </c>
      <c r="Q239">
        <v>0</v>
      </c>
      <c r="R239">
        <v>0</v>
      </c>
      <c r="S239">
        <v>0</v>
      </c>
      <c r="T239">
        <v>18</v>
      </c>
      <c r="U239">
        <v>3.3300000000000003E-2</v>
      </c>
      <c r="V239">
        <v>6</v>
      </c>
      <c r="W239">
        <v>0</v>
      </c>
      <c r="X239">
        <v>0</v>
      </c>
      <c r="Y239">
        <v>0</v>
      </c>
      <c r="Z239">
        <v>0</v>
      </c>
      <c r="AA239">
        <v>129</v>
      </c>
      <c r="AB239" t="s">
        <v>4</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row>
    <row r="240" spans="1:65">
      <c r="A240" t="s">
        <v>1693</v>
      </c>
      <c r="B240">
        <v>38851</v>
      </c>
      <c r="C240">
        <v>7889</v>
      </c>
      <c r="D240" t="s">
        <v>1694</v>
      </c>
      <c r="E240">
        <v>0.01</v>
      </c>
      <c r="F240">
        <v>46</v>
      </c>
      <c r="G240">
        <v>46</v>
      </c>
      <c r="H240">
        <v>7</v>
      </c>
      <c r="I240">
        <v>1</v>
      </c>
      <c r="J240">
        <v>9</v>
      </c>
      <c r="K240">
        <v>1</v>
      </c>
      <c r="L240">
        <v>3.3300000000000003E-2</v>
      </c>
      <c r="M240">
        <v>0</v>
      </c>
      <c r="N240">
        <v>4</v>
      </c>
      <c r="O240">
        <v>6</v>
      </c>
      <c r="P240">
        <v>0</v>
      </c>
      <c r="Q240">
        <v>0</v>
      </c>
      <c r="R240">
        <v>0</v>
      </c>
      <c r="S240">
        <v>0</v>
      </c>
      <c r="T240">
        <v>18</v>
      </c>
      <c r="U240">
        <v>3.3300000000000003E-2</v>
      </c>
      <c r="V240">
        <v>6</v>
      </c>
      <c r="W240">
        <v>0</v>
      </c>
      <c r="X240">
        <v>0</v>
      </c>
      <c r="Y240">
        <v>0</v>
      </c>
      <c r="Z240">
        <v>0</v>
      </c>
      <c r="AA240">
        <v>137</v>
      </c>
      <c r="AB240" t="s">
        <v>1716</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row>
    <row r="241" spans="1:65">
      <c r="A241" t="s">
        <v>1693</v>
      </c>
      <c r="B241">
        <v>38852</v>
      </c>
      <c r="C241">
        <v>7903</v>
      </c>
      <c r="D241" t="s">
        <v>1694</v>
      </c>
      <c r="E241">
        <v>0.01</v>
      </c>
      <c r="F241">
        <v>46</v>
      </c>
      <c r="G241">
        <v>46</v>
      </c>
      <c r="H241">
        <v>7</v>
      </c>
      <c r="I241">
        <v>1</v>
      </c>
      <c r="J241">
        <v>9</v>
      </c>
      <c r="K241">
        <v>1</v>
      </c>
      <c r="L241">
        <v>3.3300000000000003E-2</v>
      </c>
      <c r="M241">
        <v>0</v>
      </c>
      <c r="N241">
        <v>4</v>
      </c>
      <c r="O241">
        <v>6</v>
      </c>
      <c r="P241">
        <v>0</v>
      </c>
      <c r="Q241">
        <v>0</v>
      </c>
      <c r="R241">
        <v>0</v>
      </c>
      <c r="S241">
        <v>0</v>
      </c>
      <c r="T241">
        <v>18</v>
      </c>
      <c r="U241">
        <v>3.3300000000000003E-2</v>
      </c>
      <c r="V241">
        <v>6</v>
      </c>
      <c r="W241">
        <v>0</v>
      </c>
      <c r="X241">
        <v>0</v>
      </c>
      <c r="Y241">
        <v>0</v>
      </c>
      <c r="Z241">
        <v>0</v>
      </c>
      <c r="AA241">
        <v>137</v>
      </c>
      <c r="AB241" t="s">
        <v>1716</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row>
    <row r="242" spans="1:65">
      <c r="A242" t="s">
        <v>1693</v>
      </c>
      <c r="B242">
        <v>38853</v>
      </c>
      <c r="C242">
        <v>7904</v>
      </c>
      <c r="D242" t="s">
        <v>1694</v>
      </c>
      <c r="E242">
        <v>0.01</v>
      </c>
      <c r="F242">
        <v>46</v>
      </c>
      <c r="G242">
        <v>46</v>
      </c>
      <c r="H242">
        <v>7</v>
      </c>
      <c r="I242">
        <v>1</v>
      </c>
      <c r="J242">
        <v>9</v>
      </c>
      <c r="K242">
        <v>1</v>
      </c>
      <c r="L242">
        <v>3.3300000000000003E-2</v>
      </c>
      <c r="M242">
        <v>0</v>
      </c>
      <c r="N242">
        <v>4</v>
      </c>
      <c r="O242">
        <v>6</v>
      </c>
      <c r="P242">
        <v>0</v>
      </c>
      <c r="Q242">
        <v>0</v>
      </c>
      <c r="R242">
        <v>0</v>
      </c>
      <c r="S242">
        <v>0</v>
      </c>
      <c r="T242">
        <v>18</v>
      </c>
      <c r="U242">
        <v>3.3300000000000003E-2</v>
      </c>
      <c r="V242">
        <v>6</v>
      </c>
      <c r="W242">
        <v>0</v>
      </c>
      <c r="X242">
        <v>0</v>
      </c>
      <c r="Y242">
        <v>0</v>
      </c>
      <c r="Z242">
        <v>0</v>
      </c>
      <c r="AA242">
        <v>137</v>
      </c>
      <c r="AB242" t="s">
        <v>1716</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row>
    <row r="243" spans="1:65">
      <c r="A243" t="s">
        <v>1693</v>
      </c>
      <c r="B243">
        <v>38854</v>
      </c>
      <c r="C243">
        <v>7891</v>
      </c>
      <c r="D243" t="s">
        <v>1694</v>
      </c>
      <c r="E243">
        <v>0.01</v>
      </c>
      <c r="F243">
        <v>46</v>
      </c>
      <c r="G243">
        <v>46</v>
      </c>
      <c r="H243">
        <v>7</v>
      </c>
      <c r="I243">
        <v>1</v>
      </c>
      <c r="J243">
        <v>9</v>
      </c>
      <c r="K243">
        <v>1</v>
      </c>
      <c r="L243">
        <v>3.3300000000000003E-2</v>
      </c>
      <c r="M243">
        <v>0</v>
      </c>
      <c r="N243">
        <v>4</v>
      </c>
      <c r="O243">
        <v>6</v>
      </c>
      <c r="P243">
        <v>0</v>
      </c>
      <c r="Q243">
        <v>0</v>
      </c>
      <c r="R243">
        <v>0</v>
      </c>
      <c r="S243">
        <v>0</v>
      </c>
      <c r="T243">
        <v>18</v>
      </c>
      <c r="U243">
        <v>3.3300000000000003E-2</v>
      </c>
      <c r="V243">
        <v>6</v>
      </c>
      <c r="W243">
        <v>0</v>
      </c>
      <c r="X243">
        <v>0</v>
      </c>
      <c r="Y243">
        <v>0</v>
      </c>
      <c r="Z243">
        <v>0</v>
      </c>
      <c r="AA243">
        <v>137</v>
      </c>
      <c r="AB243" t="s">
        <v>1716</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row>
    <row r="244" spans="1:65">
      <c r="A244" t="s">
        <v>1693</v>
      </c>
      <c r="B244">
        <v>38855</v>
      </c>
      <c r="C244">
        <v>8766</v>
      </c>
      <c r="D244" t="s">
        <v>1694</v>
      </c>
      <c r="E244">
        <v>0.01</v>
      </c>
      <c r="F244">
        <v>36</v>
      </c>
      <c r="G244">
        <v>36</v>
      </c>
      <c r="H244">
        <v>7</v>
      </c>
      <c r="I244">
        <v>1</v>
      </c>
      <c r="J244">
        <v>4</v>
      </c>
      <c r="K244">
        <v>1</v>
      </c>
      <c r="L244">
        <v>3.3300000000000003E-2</v>
      </c>
      <c r="M244">
        <v>0</v>
      </c>
      <c r="N244">
        <v>3</v>
      </c>
      <c r="O244">
        <v>6</v>
      </c>
      <c r="P244">
        <v>0</v>
      </c>
      <c r="Q244">
        <v>0</v>
      </c>
      <c r="R244">
        <v>0</v>
      </c>
      <c r="S244">
        <v>0</v>
      </c>
      <c r="T244">
        <v>18</v>
      </c>
      <c r="U244">
        <v>3.3300000000000003E-2</v>
      </c>
      <c r="V244">
        <v>6</v>
      </c>
      <c r="W244">
        <v>0</v>
      </c>
      <c r="X244">
        <v>0</v>
      </c>
      <c r="Y244">
        <v>0</v>
      </c>
      <c r="Z244">
        <v>0</v>
      </c>
      <c r="AA244">
        <v>87</v>
      </c>
      <c r="AB244" t="s">
        <v>1713</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row>
    <row r="245" spans="1:65">
      <c r="A245" t="s">
        <v>1693</v>
      </c>
      <c r="B245">
        <v>38856</v>
      </c>
      <c r="C245">
        <v>8773</v>
      </c>
      <c r="D245" t="s">
        <v>1694</v>
      </c>
      <c r="E245">
        <v>0.01</v>
      </c>
      <c r="F245">
        <v>36</v>
      </c>
      <c r="G245">
        <v>36</v>
      </c>
      <c r="H245">
        <v>7</v>
      </c>
      <c r="I245">
        <v>1</v>
      </c>
      <c r="J245">
        <v>4</v>
      </c>
      <c r="K245">
        <v>1</v>
      </c>
      <c r="L245">
        <v>3.3300000000000003E-2</v>
      </c>
      <c r="M245">
        <v>0</v>
      </c>
      <c r="N245">
        <v>3</v>
      </c>
      <c r="O245">
        <v>6</v>
      </c>
      <c r="P245">
        <v>0</v>
      </c>
      <c r="Q245">
        <v>0</v>
      </c>
      <c r="R245">
        <v>0</v>
      </c>
      <c r="S245">
        <v>0</v>
      </c>
      <c r="T245">
        <v>18</v>
      </c>
      <c r="U245">
        <v>3.3300000000000003E-2</v>
      </c>
      <c r="V245">
        <v>6</v>
      </c>
      <c r="W245">
        <v>0</v>
      </c>
      <c r="X245">
        <v>0</v>
      </c>
      <c r="Y245">
        <v>0</v>
      </c>
      <c r="Z245">
        <v>0</v>
      </c>
      <c r="AA245">
        <v>87</v>
      </c>
      <c r="AB245" t="s">
        <v>1713</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row>
    <row r="246" spans="1:65">
      <c r="A246" t="s">
        <v>1693</v>
      </c>
      <c r="B246">
        <v>38857</v>
      </c>
      <c r="C246">
        <v>1917</v>
      </c>
      <c r="D246" t="s">
        <v>1694</v>
      </c>
      <c r="E246">
        <v>0.01</v>
      </c>
      <c r="F246">
        <v>36</v>
      </c>
      <c r="G246">
        <v>36</v>
      </c>
      <c r="H246">
        <v>7</v>
      </c>
      <c r="I246">
        <v>1</v>
      </c>
      <c r="J246">
        <v>5</v>
      </c>
      <c r="K246">
        <v>1</v>
      </c>
      <c r="L246">
        <v>3.3300000000000003E-2</v>
      </c>
      <c r="M246">
        <v>0</v>
      </c>
      <c r="N246">
        <v>3</v>
      </c>
      <c r="O246">
        <v>6</v>
      </c>
      <c r="P246">
        <v>0</v>
      </c>
      <c r="Q246">
        <v>0</v>
      </c>
      <c r="R246">
        <v>0</v>
      </c>
      <c r="S246">
        <v>0</v>
      </c>
      <c r="T246">
        <v>18</v>
      </c>
      <c r="U246">
        <v>3.3300000000000003E-2</v>
      </c>
      <c r="V246">
        <v>6</v>
      </c>
      <c r="W246">
        <v>0</v>
      </c>
      <c r="X246">
        <v>0</v>
      </c>
      <c r="Y246">
        <v>0</v>
      </c>
      <c r="Z246">
        <v>0</v>
      </c>
      <c r="AA246">
        <v>166</v>
      </c>
      <c r="AB246" t="s">
        <v>1711</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c r="A247" t="s">
        <v>1693</v>
      </c>
      <c r="B247">
        <v>38858</v>
      </c>
      <c r="C247">
        <v>1915</v>
      </c>
      <c r="D247" t="s">
        <v>1694</v>
      </c>
      <c r="E247">
        <v>0.01</v>
      </c>
      <c r="F247">
        <v>36</v>
      </c>
      <c r="G247">
        <v>36</v>
      </c>
      <c r="H247">
        <v>7</v>
      </c>
      <c r="I247">
        <v>1</v>
      </c>
      <c r="J247">
        <v>5</v>
      </c>
      <c r="K247">
        <v>1</v>
      </c>
      <c r="L247">
        <v>3.3300000000000003E-2</v>
      </c>
      <c r="M247">
        <v>0</v>
      </c>
      <c r="N247">
        <v>3</v>
      </c>
      <c r="O247">
        <v>6</v>
      </c>
      <c r="P247">
        <v>0</v>
      </c>
      <c r="Q247">
        <v>0</v>
      </c>
      <c r="R247">
        <v>0</v>
      </c>
      <c r="S247">
        <v>0</v>
      </c>
      <c r="T247">
        <v>18</v>
      </c>
      <c r="U247">
        <v>3.3300000000000003E-2</v>
      </c>
      <c r="V247">
        <v>6</v>
      </c>
      <c r="W247">
        <v>0</v>
      </c>
      <c r="X247">
        <v>0</v>
      </c>
      <c r="Y247">
        <v>0</v>
      </c>
      <c r="Z247">
        <v>0</v>
      </c>
      <c r="AA247">
        <v>166</v>
      </c>
      <c r="AB247" t="s">
        <v>1711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row>
    <row r="248" spans="1:65">
      <c r="A248" t="s">
        <v>1693</v>
      </c>
      <c r="B248">
        <v>38859</v>
      </c>
      <c r="C248">
        <v>3378</v>
      </c>
      <c r="D248" t="s">
        <v>1694</v>
      </c>
      <c r="E248">
        <v>0.01</v>
      </c>
      <c r="F248">
        <v>36</v>
      </c>
      <c r="G248">
        <v>36</v>
      </c>
      <c r="H248">
        <v>7</v>
      </c>
      <c r="I248">
        <v>1</v>
      </c>
      <c r="J248">
        <v>4</v>
      </c>
      <c r="K248">
        <v>1</v>
      </c>
      <c r="L248">
        <v>3.3300000000000003E-2</v>
      </c>
      <c r="M248">
        <v>0</v>
      </c>
      <c r="N248">
        <v>3</v>
      </c>
      <c r="O248">
        <v>6</v>
      </c>
      <c r="P248">
        <v>0</v>
      </c>
      <c r="Q248">
        <v>0</v>
      </c>
      <c r="R248">
        <v>0</v>
      </c>
      <c r="S248">
        <v>0</v>
      </c>
      <c r="T248">
        <v>18</v>
      </c>
      <c r="U248">
        <v>3.3300000000000003E-2</v>
      </c>
      <c r="V248">
        <v>6</v>
      </c>
      <c r="W248">
        <v>0</v>
      </c>
      <c r="X248">
        <v>0</v>
      </c>
      <c r="Y248">
        <v>0</v>
      </c>
      <c r="Z248">
        <v>0</v>
      </c>
      <c r="AA248">
        <v>132</v>
      </c>
      <c r="AB248" t="s">
        <v>1717</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row>
    <row r="249" spans="1:65">
      <c r="A249" t="s">
        <v>1693</v>
      </c>
      <c r="B249">
        <v>38860</v>
      </c>
      <c r="C249">
        <v>3377</v>
      </c>
      <c r="D249" t="s">
        <v>1694</v>
      </c>
      <c r="E249">
        <v>0.01</v>
      </c>
      <c r="F249">
        <v>36</v>
      </c>
      <c r="G249">
        <v>36</v>
      </c>
      <c r="H249">
        <v>7</v>
      </c>
      <c r="I249">
        <v>1</v>
      </c>
      <c r="J249">
        <v>4</v>
      </c>
      <c r="K249">
        <v>1</v>
      </c>
      <c r="L249">
        <v>3.3300000000000003E-2</v>
      </c>
      <c r="M249">
        <v>0</v>
      </c>
      <c r="N249">
        <v>3</v>
      </c>
      <c r="O249">
        <v>6</v>
      </c>
      <c r="P249">
        <v>0</v>
      </c>
      <c r="Q249">
        <v>0</v>
      </c>
      <c r="R249">
        <v>0</v>
      </c>
      <c r="S249">
        <v>0</v>
      </c>
      <c r="T249">
        <v>18</v>
      </c>
      <c r="U249">
        <v>3.3300000000000003E-2</v>
      </c>
      <c r="V249">
        <v>6</v>
      </c>
      <c r="W249">
        <v>0</v>
      </c>
      <c r="X249">
        <v>0</v>
      </c>
      <c r="Y249">
        <v>0</v>
      </c>
      <c r="Z249">
        <v>0</v>
      </c>
      <c r="AA249">
        <v>132</v>
      </c>
      <c r="AB249" t="s">
        <v>1717</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sheetData>
  <autoFilter ref="A26:BN26" xr:uid="{4E49C59D-D16F-4E5B-B4A6-8FC7F477434E}"/>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17981-32CF-4B96-A86F-1BA7933D5522}">
  <dimension ref="A3:C30"/>
  <sheetViews>
    <sheetView topLeftCell="A11" workbookViewId="0">
      <selection activeCell="E28" sqref="E28"/>
    </sheetView>
  </sheetViews>
  <sheetFormatPr defaultRowHeight="14.5"/>
  <cols>
    <col min="1" max="1" width="54.1796875" customWidth="1"/>
    <col min="2" max="2" width="14.54296875" bestFit="1" customWidth="1"/>
  </cols>
  <sheetData>
    <row r="3" spans="1:3">
      <c r="A3" t="s">
        <v>1802</v>
      </c>
      <c r="B3">
        <v>13000</v>
      </c>
    </row>
    <row r="4" spans="1:3">
      <c r="A4" t="s">
        <v>1803</v>
      </c>
      <c r="B4">
        <f>0.6*B3</f>
        <v>7800</v>
      </c>
    </row>
    <row r="6" spans="1:3">
      <c r="A6" t="s">
        <v>1804</v>
      </c>
      <c r="B6">
        <f>B4*0.5</f>
        <v>3900</v>
      </c>
    </row>
    <row r="7" spans="1:3">
      <c r="A7" t="s">
        <v>1805</v>
      </c>
      <c r="B7">
        <f>1.5*B4</f>
        <v>11700</v>
      </c>
    </row>
    <row r="11" spans="1:3">
      <c r="C11" t="s">
        <v>1806</v>
      </c>
    </row>
    <row r="14" spans="1:3">
      <c r="A14" s="2" t="s">
        <v>1811</v>
      </c>
      <c r="B14" s="70">
        <v>13</v>
      </c>
    </row>
    <row r="15" spans="1:3">
      <c r="A15" t="s">
        <v>1807</v>
      </c>
      <c r="B15" s="7">
        <v>1.3</v>
      </c>
    </row>
    <row r="16" spans="1:3">
      <c r="A16" t="s">
        <v>1808</v>
      </c>
      <c r="B16" s="7">
        <v>1.7</v>
      </c>
    </row>
    <row r="17" spans="1:2">
      <c r="A17" t="s">
        <v>1809</v>
      </c>
      <c r="B17" s="7">
        <v>0.5</v>
      </c>
    </row>
    <row r="18" spans="1:2">
      <c r="A18" t="s">
        <v>1810</v>
      </c>
      <c r="B18" s="7">
        <v>6</v>
      </c>
    </row>
    <row r="19" spans="1:2">
      <c r="A19" t="s">
        <v>1812</v>
      </c>
      <c r="B19" s="7">
        <f>B14-SUM(B15:B18)</f>
        <v>3.5</v>
      </c>
    </row>
    <row r="20" spans="1:2">
      <c r="A20" t="s">
        <v>9</v>
      </c>
    </row>
    <row r="21" spans="1:2">
      <c r="A21" t="s">
        <v>2638</v>
      </c>
    </row>
    <row r="23" spans="1:2">
      <c r="A23" s="2" t="s">
        <v>1834</v>
      </c>
    </row>
    <row r="24" spans="1:2">
      <c r="A24" t="s">
        <v>1815</v>
      </c>
      <c r="B24" s="7">
        <v>1</v>
      </c>
    </row>
    <row r="26" spans="1:2">
      <c r="A26" s="2" t="s">
        <v>1814</v>
      </c>
    </row>
    <row r="27" spans="1:2">
      <c r="A27" t="s">
        <v>1808</v>
      </c>
      <c r="B27" s="7">
        <f>B16</f>
        <v>1.7</v>
      </c>
    </row>
    <row r="28" spans="1:2">
      <c r="A28" t="s">
        <v>1813</v>
      </c>
      <c r="B28" s="7">
        <f>B19*B16/SUM(B15:B16)</f>
        <v>1.9833333333333334</v>
      </c>
    </row>
    <row r="29" spans="1:2">
      <c r="A29" t="s">
        <v>1815</v>
      </c>
      <c r="B29" s="7">
        <f>B24</f>
        <v>1</v>
      </c>
    </row>
    <row r="30" spans="1:2">
      <c r="A30" s="2" t="s">
        <v>26</v>
      </c>
      <c r="B30" s="70">
        <f>SUM(B27:B29)</f>
        <v>4.6833333333333336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5CC3-A3AC-4B42-9586-7B35431ECFFA}">
  <dimension ref="A1:D24"/>
  <sheetViews>
    <sheetView workbookViewId="0">
      <selection activeCell="C8" sqref="C8"/>
    </sheetView>
  </sheetViews>
  <sheetFormatPr defaultRowHeight="14.5"/>
  <cols>
    <col min="1" max="1" width="6" customWidth="1"/>
    <col min="2" max="2" width="42.1796875" customWidth="1"/>
  </cols>
  <sheetData>
    <row r="1" spans="1:4">
      <c r="A1" s="2"/>
    </row>
    <row r="2" spans="1:4">
      <c r="A2" s="2">
        <v>13</v>
      </c>
      <c r="B2" s="2" t="s">
        <v>77</v>
      </c>
      <c r="C2" s="2" t="s">
        <v>702</v>
      </c>
      <c r="D2" s="2" t="s">
        <v>2542</v>
      </c>
    </row>
    <row r="3" spans="1:4">
      <c r="B3" s="2" t="s">
        <v>1827</v>
      </c>
      <c r="C3" s="8">
        <f>'Cost sufficiency'!D7</f>
        <v>21</v>
      </c>
      <c r="D3" s="8">
        <f>'Cost sufficiency'!F7</f>
        <v>8</v>
      </c>
    </row>
    <row r="4" spans="1:4">
      <c r="B4" t="s">
        <v>1825</v>
      </c>
      <c r="C4" s="73">
        <v>0.09</v>
      </c>
      <c r="D4" s="73">
        <v>0.11</v>
      </c>
    </row>
    <row r="5" spans="1:4">
      <c r="B5" t="s">
        <v>1826</v>
      </c>
      <c r="C5" s="73">
        <v>1.27</v>
      </c>
      <c r="D5" s="73">
        <v>0.66</v>
      </c>
    </row>
    <row r="6" spans="1:4">
      <c r="B6" t="s">
        <v>2572</v>
      </c>
      <c r="C6" s="89">
        <f>C4/C5</f>
        <v>7.0866141732283464E-2</v>
      </c>
      <c r="D6" s="89">
        <f>D4/D5</f>
        <v>0.16666666666666666</v>
      </c>
    </row>
    <row r="7" spans="1:4">
      <c r="B7" t="s">
        <v>1823</v>
      </c>
      <c r="C7" s="9">
        <v>0.5</v>
      </c>
      <c r="D7" s="9">
        <v>0.5</v>
      </c>
    </row>
    <row r="8" spans="1:4">
      <c r="B8" s="2" t="s">
        <v>2561</v>
      </c>
      <c r="C8" s="15">
        <f>C3*C4/C5*C7</f>
        <v>0.74409448818897628</v>
      </c>
      <c r="D8" s="15">
        <f>D3*D4/D5*D7</f>
        <v>0.66666666666666663</v>
      </c>
    </row>
    <row r="11" spans="1:4">
      <c r="A11" s="2">
        <v>4</v>
      </c>
      <c r="B11" s="2" t="s">
        <v>42</v>
      </c>
    </row>
    <row r="13" spans="1:4">
      <c r="B13" t="s">
        <v>1741</v>
      </c>
      <c r="C13" s="9">
        <v>0.09</v>
      </c>
    </row>
    <row r="14" spans="1:4">
      <c r="B14" t="s">
        <v>1740</v>
      </c>
    </row>
    <row r="16" spans="1:4">
      <c r="B16" t="s">
        <v>1828</v>
      </c>
      <c r="C16" s="9">
        <v>0.2</v>
      </c>
    </row>
    <row r="18" spans="1:3">
      <c r="A18" s="2"/>
      <c r="B18" t="s">
        <v>1829</v>
      </c>
    </row>
    <row r="20" spans="1:3">
      <c r="B20" s="2" t="s">
        <v>2561</v>
      </c>
      <c r="C20" s="15">
        <f>C8</f>
        <v>0.74409448818897628</v>
      </c>
    </row>
    <row r="24" spans="1:3">
      <c r="C24" s="16"/>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0AC3F-5B35-419E-9FDF-18A807397A41}">
  <dimension ref="A1:Z35"/>
  <sheetViews>
    <sheetView workbookViewId="0">
      <selection activeCell="T32" sqref="T32"/>
    </sheetView>
  </sheetViews>
  <sheetFormatPr defaultRowHeight="14.5"/>
  <cols>
    <col min="1" max="1" width="12.81640625" bestFit="1" customWidth="1"/>
    <col min="6" max="6" width="11" bestFit="1" customWidth="1"/>
    <col min="15" max="15" width="16.54296875" customWidth="1"/>
  </cols>
  <sheetData>
    <row r="1" spans="1:26">
      <c r="A1" s="2" t="s">
        <v>2550</v>
      </c>
      <c r="O1" s="2" t="s">
        <v>2542</v>
      </c>
      <c r="V1" s="19" t="s">
        <v>19</v>
      </c>
      <c r="W1" s="23">
        <v>15</v>
      </c>
    </row>
    <row r="2" spans="1:26">
      <c r="V2" s="94" t="s">
        <v>677</v>
      </c>
      <c r="W2" s="31">
        <v>1.03</v>
      </c>
    </row>
    <row r="3" spans="1:26">
      <c r="A3" t="s">
        <v>1792</v>
      </c>
      <c r="O3" t="s">
        <v>2551</v>
      </c>
    </row>
    <row r="5" spans="1:26">
      <c r="A5" t="s">
        <v>1777</v>
      </c>
      <c r="B5" t="s">
        <v>1778</v>
      </c>
      <c r="C5" t="s">
        <v>1779</v>
      </c>
      <c r="D5" t="s">
        <v>1780</v>
      </c>
      <c r="E5" t="s">
        <v>1781</v>
      </c>
      <c r="F5" s="2" t="s">
        <v>2554</v>
      </c>
      <c r="G5" s="2" t="s">
        <v>1839</v>
      </c>
      <c r="H5" s="2" t="s">
        <v>1840</v>
      </c>
      <c r="I5" s="2" t="s">
        <v>1841</v>
      </c>
      <c r="J5" s="2" t="s">
        <v>1842</v>
      </c>
      <c r="O5" t="s">
        <v>1777</v>
      </c>
      <c r="P5" t="s">
        <v>1778</v>
      </c>
      <c r="Q5" t="s">
        <v>1779</v>
      </c>
      <c r="R5" t="s">
        <v>1780</v>
      </c>
      <c r="S5" t="s">
        <v>1781</v>
      </c>
      <c r="T5" s="2" t="s">
        <v>2554</v>
      </c>
      <c r="U5" s="2" t="s">
        <v>1839</v>
      </c>
      <c r="V5" s="2" t="s">
        <v>1840</v>
      </c>
      <c r="W5" s="2" t="s">
        <v>1841</v>
      </c>
      <c r="X5" s="2" t="s">
        <v>1842</v>
      </c>
      <c r="Y5" s="2" t="s">
        <v>2553</v>
      </c>
      <c r="Z5" s="2" t="s">
        <v>2555</v>
      </c>
    </row>
    <row r="6" spans="1:26">
      <c r="A6" t="s">
        <v>1782</v>
      </c>
      <c r="B6" t="s">
        <v>1783</v>
      </c>
      <c r="C6">
        <v>57562</v>
      </c>
      <c r="D6">
        <v>60.71</v>
      </c>
      <c r="E6">
        <v>2.87</v>
      </c>
      <c r="F6">
        <f>E6*C6</f>
        <v>165202.94</v>
      </c>
      <c r="G6">
        <f>IF(IFERROR(FIND("inc1",A6),0)&gt;0,1,0)</f>
        <v>1</v>
      </c>
      <c r="H6">
        <f>IF(IFERROR(FIND("inc2",A6),0)&gt;0,1,0)</f>
        <v>0</v>
      </c>
      <c r="I6">
        <f>IF(IFERROR(FIND("inc3",A6),0)&gt;0,1,0)</f>
        <v>0</v>
      </c>
      <c r="J6">
        <f>IF(IFERROR(FIND("inc4",A6),0)&gt;0,1,0)</f>
        <v>0</v>
      </c>
      <c r="O6" t="s">
        <v>1782</v>
      </c>
      <c r="P6" t="s">
        <v>1783</v>
      </c>
      <c r="Q6">
        <v>48800</v>
      </c>
      <c r="R6">
        <v>62.88</v>
      </c>
      <c r="S6">
        <v>2.59</v>
      </c>
      <c r="T6">
        <f>S6*Q6</f>
        <v>126392</v>
      </c>
      <c r="U6">
        <f>IF(IFERROR(FIND("inc1",O6),0)&gt;0,1,0)</f>
        <v>1</v>
      </c>
      <c r="V6">
        <f>IF(IFERROR(FIND("inc2",O6),0)&gt;0,1,0)</f>
        <v>0</v>
      </c>
      <c r="W6">
        <f>IF(IFERROR(FIND("inc3",O6),0)&gt;0,1,0)</f>
        <v>0</v>
      </c>
      <c r="X6">
        <f>IF(IFERROR(FIND("inc4",O6),0)&gt;0,1,0)</f>
        <v>0</v>
      </c>
      <c r="Y6" s="123">
        <f>S8</f>
        <v>3.14</v>
      </c>
      <c r="Z6">
        <f>Y6*Q6</f>
        <v>153232</v>
      </c>
    </row>
    <row r="7" spans="1:26">
      <c r="A7" t="s">
        <v>1784</v>
      </c>
      <c r="B7" t="s">
        <v>1783</v>
      </c>
      <c r="C7">
        <v>71476</v>
      </c>
      <c r="D7">
        <v>64.84</v>
      </c>
      <c r="E7">
        <v>3</v>
      </c>
      <c r="F7">
        <f t="shared" ref="F7:F25" si="0">E7*C7</f>
        <v>214428</v>
      </c>
      <c r="G7">
        <f t="shared" ref="G7:G25" si="1">IF(IFERROR(FIND("inc1",A7),0)&gt;0,1,0)</f>
        <v>0</v>
      </c>
      <c r="H7">
        <f t="shared" ref="H7:H25" si="2">IF(IFERROR(FIND("inc2",A7),0)&gt;0,1,0)</f>
        <v>1</v>
      </c>
      <c r="I7">
        <f t="shared" ref="I7:I25" si="3">IF(IFERROR(FIND("inc3",A7),0)&gt;0,1,0)</f>
        <v>0</v>
      </c>
      <c r="J7">
        <f t="shared" ref="J7:J25" si="4">IF(IFERROR(FIND("inc4",A7),0)&gt;0,1,0)</f>
        <v>0</v>
      </c>
      <c r="O7" t="s">
        <v>1784</v>
      </c>
      <c r="P7" t="s">
        <v>1783</v>
      </c>
      <c r="Q7">
        <v>68826</v>
      </c>
      <c r="R7">
        <v>67</v>
      </c>
      <c r="S7">
        <v>2.67</v>
      </c>
      <c r="T7">
        <f t="shared" ref="T7:T25" si="5">S7*Q7</f>
        <v>183765.41999999998</v>
      </c>
      <c r="U7">
        <f t="shared" ref="U7:U25" si="6">IF(IFERROR(FIND("inc1",O7),0)&gt;0,1,0)</f>
        <v>0</v>
      </c>
      <c r="V7">
        <f t="shared" ref="V7:V25" si="7">IF(IFERROR(FIND("inc2",O7),0)&gt;0,1,0)</f>
        <v>1</v>
      </c>
      <c r="W7">
        <f t="shared" ref="W7:W25" si="8">IF(IFERROR(FIND("inc3",O7),0)&gt;0,1,0)</f>
        <v>0</v>
      </c>
      <c r="X7">
        <f t="shared" ref="X7:X25" si="9">IF(IFERROR(FIND("inc4",O7),0)&gt;0,1,0)</f>
        <v>0</v>
      </c>
      <c r="Y7" s="123">
        <f>Y6</f>
        <v>3.14</v>
      </c>
      <c r="Z7">
        <f t="shared" ref="Z7:Z25" si="10">Y7*Q7</f>
        <v>216113.64</v>
      </c>
    </row>
    <row r="8" spans="1:26">
      <c r="A8" t="s">
        <v>1785</v>
      </c>
      <c r="B8" t="s">
        <v>1783</v>
      </c>
      <c r="C8">
        <v>97958</v>
      </c>
      <c r="D8">
        <v>67.459999999999994</v>
      </c>
      <c r="E8">
        <v>3.13</v>
      </c>
      <c r="F8">
        <f t="shared" si="0"/>
        <v>306608.53999999998</v>
      </c>
      <c r="G8">
        <f t="shared" si="1"/>
        <v>0</v>
      </c>
      <c r="H8">
        <f t="shared" si="2"/>
        <v>0</v>
      </c>
      <c r="I8">
        <f t="shared" si="3"/>
        <v>1</v>
      </c>
      <c r="J8">
        <f t="shared" si="4"/>
        <v>0</v>
      </c>
      <c r="O8" t="s">
        <v>1785</v>
      </c>
      <c r="P8" t="s">
        <v>1783</v>
      </c>
      <c r="Q8">
        <v>86316</v>
      </c>
      <c r="R8">
        <v>69.959999999999994</v>
      </c>
      <c r="S8">
        <v>3.14</v>
      </c>
      <c r="T8">
        <f t="shared" si="5"/>
        <v>271032.24</v>
      </c>
      <c r="U8">
        <f t="shared" si="6"/>
        <v>0</v>
      </c>
      <c r="V8">
        <f t="shared" si="7"/>
        <v>0</v>
      </c>
      <c r="W8">
        <f t="shared" si="8"/>
        <v>1</v>
      </c>
      <c r="X8">
        <f t="shared" si="9"/>
        <v>0</v>
      </c>
      <c r="Y8">
        <v>3.14</v>
      </c>
      <c r="Z8">
        <f t="shared" si="10"/>
        <v>271032.24</v>
      </c>
    </row>
    <row r="9" spans="1:26">
      <c r="A9" t="s">
        <v>1786</v>
      </c>
      <c r="B9" t="s">
        <v>1783</v>
      </c>
      <c r="C9">
        <v>202098</v>
      </c>
      <c r="D9">
        <v>65.959999999999994</v>
      </c>
      <c r="E9">
        <v>3.1</v>
      </c>
      <c r="F9">
        <f t="shared" si="0"/>
        <v>626503.80000000005</v>
      </c>
      <c r="G9">
        <f t="shared" si="1"/>
        <v>0</v>
      </c>
      <c r="H9">
        <f t="shared" si="2"/>
        <v>0</v>
      </c>
      <c r="I9">
        <f t="shared" si="3"/>
        <v>0</v>
      </c>
      <c r="J9">
        <f t="shared" si="4"/>
        <v>1</v>
      </c>
      <c r="O9" t="s">
        <v>1786</v>
      </c>
      <c r="P9" t="s">
        <v>1783</v>
      </c>
      <c r="Q9">
        <v>176116</v>
      </c>
      <c r="R9">
        <v>68.099999999999994</v>
      </c>
      <c r="S9">
        <v>3.1</v>
      </c>
      <c r="T9">
        <f t="shared" si="5"/>
        <v>545959.6</v>
      </c>
      <c r="U9">
        <f t="shared" si="6"/>
        <v>0</v>
      </c>
      <c r="V9">
        <f t="shared" si="7"/>
        <v>0</v>
      </c>
      <c r="W9">
        <f t="shared" si="8"/>
        <v>0</v>
      </c>
      <c r="X9">
        <f t="shared" si="9"/>
        <v>1</v>
      </c>
      <c r="Y9">
        <v>3.1</v>
      </c>
      <c r="Z9">
        <f t="shared" si="10"/>
        <v>545959.6</v>
      </c>
    </row>
    <row r="10" spans="1:26">
      <c r="A10" t="s">
        <v>1782</v>
      </c>
      <c r="B10" t="s">
        <v>1787</v>
      </c>
      <c r="C10">
        <v>106322</v>
      </c>
      <c r="D10">
        <v>49.01</v>
      </c>
      <c r="E10">
        <v>2.7</v>
      </c>
      <c r="F10">
        <f t="shared" si="0"/>
        <v>287069.40000000002</v>
      </c>
      <c r="G10">
        <f t="shared" si="1"/>
        <v>1</v>
      </c>
      <c r="H10">
        <f t="shared" si="2"/>
        <v>0</v>
      </c>
      <c r="I10">
        <f t="shared" si="3"/>
        <v>0</v>
      </c>
      <c r="J10">
        <f t="shared" si="4"/>
        <v>0</v>
      </c>
      <c r="O10" t="s">
        <v>1782</v>
      </c>
      <c r="P10" t="s">
        <v>1787</v>
      </c>
      <c r="Q10">
        <v>119860</v>
      </c>
      <c r="R10">
        <v>48.76</v>
      </c>
      <c r="S10">
        <v>2.2599999999999998</v>
      </c>
      <c r="T10">
        <f t="shared" si="5"/>
        <v>270883.59999999998</v>
      </c>
      <c r="U10">
        <f t="shared" si="6"/>
        <v>1</v>
      </c>
      <c r="V10">
        <f t="shared" si="7"/>
        <v>0</v>
      </c>
      <c r="W10">
        <f t="shared" si="8"/>
        <v>0</v>
      </c>
      <c r="X10">
        <f t="shared" si="9"/>
        <v>0</v>
      </c>
      <c r="Y10" s="123">
        <f>S12</f>
        <v>2.96</v>
      </c>
      <c r="Z10">
        <f t="shared" si="10"/>
        <v>354785.6</v>
      </c>
    </row>
    <row r="11" spans="1:26">
      <c r="A11" t="s">
        <v>1784</v>
      </c>
      <c r="B11" t="s">
        <v>1787</v>
      </c>
      <c r="C11">
        <v>133264</v>
      </c>
      <c r="D11">
        <v>53.45</v>
      </c>
      <c r="E11">
        <v>2.86</v>
      </c>
      <c r="F11">
        <f t="shared" si="0"/>
        <v>381135.04</v>
      </c>
      <c r="G11">
        <f t="shared" si="1"/>
        <v>0</v>
      </c>
      <c r="H11">
        <f t="shared" si="2"/>
        <v>1</v>
      </c>
      <c r="I11">
        <f t="shared" si="3"/>
        <v>0</v>
      </c>
      <c r="J11">
        <f t="shared" si="4"/>
        <v>0</v>
      </c>
      <c r="O11" t="s">
        <v>1784</v>
      </c>
      <c r="P11" t="s">
        <v>1787</v>
      </c>
      <c r="Q11">
        <v>159422</v>
      </c>
      <c r="R11">
        <v>52.63</v>
      </c>
      <c r="S11">
        <v>2.3199999999999998</v>
      </c>
      <c r="T11">
        <f t="shared" si="5"/>
        <v>369859.04</v>
      </c>
      <c r="U11">
        <f t="shared" si="6"/>
        <v>0</v>
      </c>
      <c r="V11">
        <f t="shared" si="7"/>
        <v>1</v>
      </c>
      <c r="W11">
        <f t="shared" si="8"/>
        <v>0</v>
      </c>
      <c r="X11">
        <f t="shared" si="9"/>
        <v>0</v>
      </c>
      <c r="Y11" s="123">
        <f>Y10</f>
        <v>2.96</v>
      </c>
      <c r="Z11">
        <f t="shared" si="10"/>
        <v>471889.12</v>
      </c>
    </row>
    <row r="12" spans="1:26">
      <c r="A12" t="s">
        <v>1785</v>
      </c>
      <c r="B12" t="s">
        <v>1787</v>
      </c>
      <c r="C12">
        <v>165300</v>
      </c>
      <c r="D12">
        <v>57.69</v>
      </c>
      <c r="E12">
        <v>3.02</v>
      </c>
      <c r="F12">
        <f t="shared" si="0"/>
        <v>499206</v>
      </c>
      <c r="G12">
        <f t="shared" si="1"/>
        <v>0</v>
      </c>
      <c r="H12">
        <f t="shared" si="2"/>
        <v>0</v>
      </c>
      <c r="I12">
        <f t="shared" si="3"/>
        <v>1</v>
      </c>
      <c r="J12">
        <f t="shared" si="4"/>
        <v>0</v>
      </c>
      <c r="O12" t="s">
        <v>1785</v>
      </c>
      <c r="P12" t="s">
        <v>1787</v>
      </c>
      <c r="Q12">
        <v>170956</v>
      </c>
      <c r="R12">
        <v>56.83</v>
      </c>
      <c r="S12">
        <v>2.96</v>
      </c>
      <c r="T12">
        <f t="shared" si="5"/>
        <v>506029.76</v>
      </c>
      <c r="U12">
        <f t="shared" si="6"/>
        <v>0</v>
      </c>
      <c r="V12">
        <f t="shared" si="7"/>
        <v>0</v>
      </c>
      <c r="W12">
        <f t="shared" si="8"/>
        <v>1</v>
      </c>
      <c r="X12">
        <f t="shared" si="9"/>
        <v>0</v>
      </c>
      <c r="Y12">
        <v>2.96</v>
      </c>
      <c r="Z12">
        <f t="shared" si="10"/>
        <v>506029.76</v>
      </c>
    </row>
    <row r="13" spans="1:26">
      <c r="A13" t="s">
        <v>1786</v>
      </c>
      <c r="B13" t="s">
        <v>1787</v>
      </c>
      <c r="C13">
        <v>296334</v>
      </c>
      <c r="D13">
        <v>56.1</v>
      </c>
      <c r="E13">
        <v>2.95</v>
      </c>
      <c r="F13">
        <f t="shared" si="0"/>
        <v>874185.3</v>
      </c>
      <c r="G13">
        <f t="shared" si="1"/>
        <v>0</v>
      </c>
      <c r="H13">
        <f t="shared" si="2"/>
        <v>0</v>
      </c>
      <c r="I13">
        <f t="shared" si="3"/>
        <v>0</v>
      </c>
      <c r="J13">
        <f t="shared" si="4"/>
        <v>1</v>
      </c>
      <c r="O13" t="s">
        <v>1786</v>
      </c>
      <c r="P13" t="s">
        <v>1787</v>
      </c>
      <c r="Q13">
        <v>302160</v>
      </c>
      <c r="R13">
        <v>55.42</v>
      </c>
      <c r="S13">
        <v>2.89</v>
      </c>
      <c r="T13">
        <f t="shared" si="5"/>
        <v>873242.4</v>
      </c>
      <c r="U13">
        <f t="shared" si="6"/>
        <v>0</v>
      </c>
      <c r="V13">
        <f t="shared" si="7"/>
        <v>0</v>
      </c>
      <c r="W13">
        <f t="shared" si="8"/>
        <v>0</v>
      </c>
      <c r="X13">
        <f t="shared" si="9"/>
        <v>1</v>
      </c>
      <c r="Y13">
        <v>2.89</v>
      </c>
      <c r="Z13">
        <f t="shared" si="10"/>
        <v>873242.4</v>
      </c>
    </row>
    <row r="14" spans="1:26">
      <c r="A14" t="s">
        <v>1782</v>
      </c>
      <c r="B14" t="s">
        <v>1788</v>
      </c>
      <c r="C14">
        <v>44354</v>
      </c>
      <c r="D14">
        <v>52.58</v>
      </c>
      <c r="E14">
        <v>2.79</v>
      </c>
      <c r="F14">
        <f t="shared" si="0"/>
        <v>123747.66</v>
      </c>
      <c r="G14">
        <f t="shared" si="1"/>
        <v>1</v>
      </c>
      <c r="H14">
        <f t="shared" si="2"/>
        <v>0</v>
      </c>
      <c r="I14">
        <f t="shared" si="3"/>
        <v>0</v>
      </c>
      <c r="J14">
        <f t="shared" si="4"/>
        <v>0</v>
      </c>
      <c r="O14" t="s">
        <v>1782</v>
      </c>
      <c r="P14" t="s">
        <v>1788</v>
      </c>
      <c r="Q14">
        <v>20712</v>
      </c>
      <c r="R14">
        <v>61.79</v>
      </c>
      <c r="S14">
        <v>2.4500000000000002</v>
      </c>
      <c r="T14">
        <f t="shared" si="5"/>
        <v>50744.4</v>
      </c>
      <c r="U14">
        <f t="shared" si="6"/>
        <v>1</v>
      </c>
      <c r="V14">
        <f t="shared" si="7"/>
        <v>0</v>
      </c>
      <c r="W14">
        <f t="shared" si="8"/>
        <v>0</v>
      </c>
      <c r="X14">
        <f t="shared" si="9"/>
        <v>0</v>
      </c>
      <c r="Y14" s="123">
        <f>S16</f>
        <v>3.15</v>
      </c>
      <c r="Z14">
        <f t="shared" si="10"/>
        <v>65242.799999999996</v>
      </c>
    </row>
    <row r="15" spans="1:26">
      <c r="A15" t="s">
        <v>1784</v>
      </c>
      <c r="B15" t="s">
        <v>1788</v>
      </c>
      <c r="C15">
        <v>47478</v>
      </c>
      <c r="D15">
        <v>56.56</v>
      </c>
      <c r="E15">
        <v>2.93</v>
      </c>
      <c r="F15">
        <f t="shared" si="0"/>
        <v>139110.54</v>
      </c>
      <c r="G15">
        <f t="shared" si="1"/>
        <v>0</v>
      </c>
      <c r="H15">
        <f t="shared" si="2"/>
        <v>1</v>
      </c>
      <c r="I15">
        <f t="shared" si="3"/>
        <v>0</v>
      </c>
      <c r="J15">
        <f t="shared" si="4"/>
        <v>0</v>
      </c>
      <c r="O15" t="s">
        <v>1784</v>
      </c>
      <c r="P15" t="s">
        <v>1788</v>
      </c>
      <c r="Q15">
        <v>26898</v>
      </c>
      <c r="R15">
        <v>64.849999999999994</v>
      </c>
      <c r="S15">
        <v>2.4700000000000002</v>
      </c>
      <c r="T15">
        <f t="shared" si="5"/>
        <v>66438.060000000012</v>
      </c>
      <c r="U15">
        <f t="shared" si="6"/>
        <v>0</v>
      </c>
      <c r="V15">
        <f t="shared" si="7"/>
        <v>1</v>
      </c>
      <c r="W15">
        <f t="shared" si="8"/>
        <v>0</v>
      </c>
      <c r="X15">
        <f t="shared" si="9"/>
        <v>0</v>
      </c>
      <c r="Y15" s="123">
        <f>Y14</f>
        <v>3.15</v>
      </c>
      <c r="Z15">
        <f t="shared" si="10"/>
        <v>84728.7</v>
      </c>
    </row>
    <row r="16" spans="1:26">
      <c r="A16" t="s">
        <v>1785</v>
      </c>
      <c r="B16" t="s">
        <v>1788</v>
      </c>
      <c r="C16">
        <v>50850</v>
      </c>
      <c r="D16">
        <v>60.7</v>
      </c>
      <c r="E16">
        <v>3.08</v>
      </c>
      <c r="F16">
        <f t="shared" si="0"/>
        <v>156618</v>
      </c>
      <c r="G16">
        <f t="shared" si="1"/>
        <v>0</v>
      </c>
      <c r="H16">
        <f t="shared" si="2"/>
        <v>0</v>
      </c>
      <c r="I16">
        <f t="shared" si="3"/>
        <v>1</v>
      </c>
      <c r="J16">
        <f t="shared" si="4"/>
        <v>0</v>
      </c>
      <c r="O16" t="s">
        <v>1785</v>
      </c>
      <c r="P16" t="s">
        <v>1788</v>
      </c>
      <c r="Q16">
        <v>25340</v>
      </c>
      <c r="R16">
        <v>68.989999999999995</v>
      </c>
      <c r="S16">
        <v>3.15</v>
      </c>
      <c r="T16">
        <f t="shared" si="5"/>
        <v>79821</v>
      </c>
      <c r="U16">
        <f t="shared" si="6"/>
        <v>0</v>
      </c>
      <c r="V16">
        <f t="shared" si="7"/>
        <v>0</v>
      </c>
      <c r="W16">
        <f t="shared" si="8"/>
        <v>1</v>
      </c>
      <c r="X16">
        <f t="shared" si="9"/>
        <v>0</v>
      </c>
      <c r="Y16">
        <v>3.15</v>
      </c>
      <c r="Z16">
        <f t="shared" si="10"/>
        <v>79821</v>
      </c>
    </row>
    <row r="17" spans="1:26">
      <c r="A17" t="s">
        <v>1786</v>
      </c>
      <c r="B17" t="s">
        <v>1788</v>
      </c>
      <c r="C17">
        <v>86126</v>
      </c>
      <c r="D17">
        <v>60.15</v>
      </c>
      <c r="E17">
        <v>3.04</v>
      </c>
      <c r="F17">
        <f t="shared" si="0"/>
        <v>261823.04</v>
      </c>
      <c r="G17">
        <f t="shared" si="1"/>
        <v>0</v>
      </c>
      <c r="H17">
        <f t="shared" si="2"/>
        <v>0</v>
      </c>
      <c r="I17">
        <f t="shared" si="3"/>
        <v>0</v>
      </c>
      <c r="J17">
        <f t="shared" si="4"/>
        <v>1</v>
      </c>
      <c r="O17" t="s">
        <v>1786</v>
      </c>
      <c r="P17" t="s">
        <v>1788</v>
      </c>
      <c r="Q17">
        <v>43312</v>
      </c>
      <c r="R17">
        <v>67.73</v>
      </c>
      <c r="S17">
        <v>3.07</v>
      </c>
      <c r="T17">
        <f t="shared" si="5"/>
        <v>132967.84</v>
      </c>
      <c r="U17">
        <f t="shared" si="6"/>
        <v>0</v>
      </c>
      <c r="V17">
        <f t="shared" si="7"/>
        <v>0</v>
      </c>
      <c r="W17">
        <f t="shared" si="8"/>
        <v>0</v>
      </c>
      <c r="X17">
        <f t="shared" si="9"/>
        <v>1</v>
      </c>
      <c r="Y17">
        <v>3.07</v>
      </c>
      <c r="Z17">
        <f t="shared" si="10"/>
        <v>132967.84</v>
      </c>
    </row>
    <row r="18" spans="1:26">
      <c r="A18" t="s">
        <v>1782</v>
      </c>
      <c r="B18" t="s">
        <v>1789</v>
      </c>
      <c r="C18">
        <v>86728</v>
      </c>
      <c r="D18">
        <v>41.7</v>
      </c>
      <c r="E18">
        <v>1.59</v>
      </c>
      <c r="F18">
        <f t="shared" si="0"/>
        <v>137897.52000000002</v>
      </c>
      <c r="G18">
        <f t="shared" si="1"/>
        <v>1</v>
      </c>
      <c r="H18">
        <f t="shared" si="2"/>
        <v>0</v>
      </c>
      <c r="I18">
        <f t="shared" si="3"/>
        <v>0</v>
      </c>
      <c r="J18">
        <f t="shared" si="4"/>
        <v>0</v>
      </c>
      <c r="O18" t="s">
        <v>1782</v>
      </c>
      <c r="P18" t="s">
        <v>1789</v>
      </c>
      <c r="Q18">
        <v>88594</v>
      </c>
      <c r="R18">
        <v>40.97</v>
      </c>
      <c r="S18">
        <v>1.32</v>
      </c>
      <c r="T18">
        <f t="shared" si="5"/>
        <v>116944.08</v>
      </c>
      <c r="U18">
        <f t="shared" si="6"/>
        <v>1</v>
      </c>
      <c r="V18">
        <f t="shared" si="7"/>
        <v>0</v>
      </c>
      <c r="W18">
        <f t="shared" si="8"/>
        <v>0</v>
      </c>
      <c r="X18">
        <f t="shared" si="9"/>
        <v>0</v>
      </c>
      <c r="Y18" s="123">
        <f>S20</f>
        <v>1.78</v>
      </c>
      <c r="Z18">
        <f t="shared" si="10"/>
        <v>157697.32</v>
      </c>
    </row>
    <row r="19" spans="1:26">
      <c r="A19" t="s">
        <v>1784</v>
      </c>
      <c r="B19" t="s">
        <v>1789</v>
      </c>
      <c r="C19">
        <v>74960</v>
      </c>
      <c r="D19">
        <v>45.96</v>
      </c>
      <c r="E19">
        <v>1.68</v>
      </c>
      <c r="F19">
        <f t="shared" si="0"/>
        <v>125932.79999999999</v>
      </c>
      <c r="G19">
        <f t="shared" si="1"/>
        <v>0</v>
      </c>
      <c r="H19">
        <f t="shared" si="2"/>
        <v>1</v>
      </c>
      <c r="I19">
        <f t="shared" si="3"/>
        <v>0</v>
      </c>
      <c r="J19">
        <f t="shared" si="4"/>
        <v>0</v>
      </c>
      <c r="O19" t="s">
        <v>1784</v>
      </c>
      <c r="P19" t="s">
        <v>1789</v>
      </c>
      <c r="Q19">
        <v>81408</v>
      </c>
      <c r="R19">
        <v>45.64</v>
      </c>
      <c r="S19">
        <v>1.37</v>
      </c>
      <c r="T19">
        <f t="shared" si="5"/>
        <v>111528.96000000001</v>
      </c>
      <c r="U19">
        <f t="shared" si="6"/>
        <v>0</v>
      </c>
      <c r="V19">
        <f t="shared" si="7"/>
        <v>1</v>
      </c>
      <c r="W19">
        <f t="shared" si="8"/>
        <v>0</v>
      </c>
      <c r="X19">
        <f t="shared" si="9"/>
        <v>0</v>
      </c>
      <c r="Y19" s="123">
        <f>Y18</f>
        <v>1.78</v>
      </c>
      <c r="Z19">
        <f t="shared" si="10"/>
        <v>144906.23999999999</v>
      </c>
    </row>
    <row r="20" spans="1:26">
      <c r="A20" t="s">
        <v>1785</v>
      </c>
      <c r="B20" t="s">
        <v>1789</v>
      </c>
      <c r="C20">
        <v>82190</v>
      </c>
      <c r="D20">
        <v>49.91</v>
      </c>
      <c r="E20">
        <v>1.75</v>
      </c>
      <c r="F20">
        <f t="shared" si="0"/>
        <v>143832.5</v>
      </c>
      <c r="G20">
        <f t="shared" si="1"/>
        <v>0</v>
      </c>
      <c r="H20">
        <f t="shared" si="2"/>
        <v>0</v>
      </c>
      <c r="I20">
        <f t="shared" si="3"/>
        <v>1</v>
      </c>
      <c r="J20">
        <f t="shared" si="4"/>
        <v>0</v>
      </c>
      <c r="O20" t="s">
        <v>1785</v>
      </c>
      <c r="P20" t="s">
        <v>1789</v>
      </c>
      <c r="Q20">
        <v>81580</v>
      </c>
      <c r="R20">
        <v>49.29</v>
      </c>
      <c r="S20">
        <v>1.78</v>
      </c>
      <c r="T20">
        <f t="shared" si="5"/>
        <v>145212.4</v>
      </c>
      <c r="U20">
        <f t="shared" si="6"/>
        <v>0</v>
      </c>
      <c r="V20">
        <f t="shared" si="7"/>
        <v>0</v>
      </c>
      <c r="W20">
        <f t="shared" si="8"/>
        <v>1</v>
      </c>
      <c r="X20">
        <f t="shared" si="9"/>
        <v>0</v>
      </c>
      <c r="Y20">
        <v>1.78</v>
      </c>
      <c r="Z20">
        <f t="shared" si="10"/>
        <v>145212.4</v>
      </c>
    </row>
    <row r="21" spans="1:26">
      <c r="A21" t="s">
        <v>1786</v>
      </c>
      <c r="B21" t="s">
        <v>1789</v>
      </c>
      <c r="C21">
        <v>167704</v>
      </c>
      <c r="D21">
        <v>45.67</v>
      </c>
      <c r="E21">
        <v>1.68</v>
      </c>
      <c r="F21">
        <f t="shared" si="0"/>
        <v>281742.71999999997</v>
      </c>
      <c r="G21">
        <f t="shared" si="1"/>
        <v>0</v>
      </c>
      <c r="H21">
        <f t="shared" si="2"/>
        <v>0</v>
      </c>
      <c r="I21">
        <f t="shared" si="3"/>
        <v>0</v>
      </c>
      <c r="J21">
        <f t="shared" si="4"/>
        <v>1</v>
      </c>
      <c r="O21" t="s">
        <v>1786</v>
      </c>
      <c r="P21" t="s">
        <v>1789</v>
      </c>
      <c r="Q21">
        <v>171926</v>
      </c>
      <c r="R21">
        <v>45.24</v>
      </c>
      <c r="S21">
        <v>1.71</v>
      </c>
      <c r="T21">
        <f t="shared" si="5"/>
        <v>293993.46000000002</v>
      </c>
      <c r="U21">
        <f t="shared" si="6"/>
        <v>0</v>
      </c>
      <c r="V21">
        <f t="shared" si="7"/>
        <v>0</v>
      </c>
      <c r="W21">
        <f t="shared" si="8"/>
        <v>0</v>
      </c>
      <c r="X21">
        <f t="shared" si="9"/>
        <v>1</v>
      </c>
      <c r="Y21">
        <v>1.71</v>
      </c>
      <c r="Z21">
        <f t="shared" si="10"/>
        <v>293993.46000000002</v>
      </c>
    </row>
    <row r="22" spans="1:26">
      <c r="A22" t="s">
        <v>1782</v>
      </c>
      <c r="B22" t="s">
        <v>1790</v>
      </c>
      <c r="C22">
        <v>370268</v>
      </c>
      <c r="D22">
        <v>31.89</v>
      </c>
      <c r="E22">
        <v>1.55</v>
      </c>
      <c r="F22">
        <f t="shared" si="0"/>
        <v>573915.4</v>
      </c>
      <c r="G22">
        <f t="shared" si="1"/>
        <v>1</v>
      </c>
      <c r="H22">
        <f t="shared" si="2"/>
        <v>0</v>
      </c>
      <c r="I22">
        <f t="shared" si="3"/>
        <v>0</v>
      </c>
      <c r="J22">
        <f t="shared" si="4"/>
        <v>0</v>
      </c>
      <c r="O22" t="s">
        <v>1782</v>
      </c>
      <c r="P22" t="s">
        <v>1790</v>
      </c>
      <c r="Q22">
        <v>327212</v>
      </c>
      <c r="R22">
        <v>31.18</v>
      </c>
      <c r="S22">
        <v>1.35</v>
      </c>
      <c r="T22">
        <f t="shared" si="5"/>
        <v>441736.2</v>
      </c>
      <c r="U22">
        <f t="shared" si="6"/>
        <v>1</v>
      </c>
      <c r="V22">
        <f t="shared" si="7"/>
        <v>0</v>
      </c>
      <c r="W22">
        <f t="shared" si="8"/>
        <v>0</v>
      </c>
      <c r="X22">
        <f t="shared" si="9"/>
        <v>0</v>
      </c>
      <c r="Y22" s="123">
        <f>S24</f>
        <v>1.55</v>
      </c>
      <c r="Z22">
        <f t="shared" si="10"/>
        <v>507178.60000000003</v>
      </c>
    </row>
    <row r="23" spans="1:26">
      <c r="A23" t="s">
        <v>1784</v>
      </c>
      <c r="B23" t="s">
        <v>1790</v>
      </c>
      <c r="C23">
        <v>262128</v>
      </c>
      <c r="D23">
        <v>32.71</v>
      </c>
      <c r="E23">
        <v>1.55</v>
      </c>
      <c r="F23">
        <f t="shared" si="0"/>
        <v>406298.4</v>
      </c>
      <c r="G23">
        <f t="shared" si="1"/>
        <v>0</v>
      </c>
      <c r="H23">
        <f t="shared" si="2"/>
        <v>1</v>
      </c>
      <c r="I23">
        <f t="shared" si="3"/>
        <v>0</v>
      </c>
      <c r="J23">
        <f t="shared" si="4"/>
        <v>0</v>
      </c>
      <c r="O23" t="s">
        <v>1784</v>
      </c>
      <c r="P23" t="s">
        <v>1790</v>
      </c>
      <c r="Q23">
        <v>249634</v>
      </c>
      <c r="R23">
        <v>31.48</v>
      </c>
      <c r="S23">
        <v>1.33</v>
      </c>
      <c r="T23">
        <f t="shared" si="5"/>
        <v>332013.22000000003</v>
      </c>
      <c r="U23">
        <f t="shared" si="6"/>
        <v>0</v>
      </c>
      <c r="V23">
        <f t="shared" si="7"/>
        <v>1</v>
      </c>
      <c r="W23">
        <f t="shared" si="8"/>
        <v>0</v>
      </c>
      <c r="X23">
        <f t="shared" si="9"/>
        <v>0</v>
      </c>
      <c r="Y23" s="123">
        <f>Y22</f>
        <v>1.55</v>
      </c>
      <c r="Z23">
        <f t="shared" si="10"/>
        <v>386932.7</v>
      </c>
    </row>
    <row r="24" spans="1:26">
      <c r="A24" t="s">
        <v>1785</v>
      </c>
      <c r="B24" t="s">
        <v>1790</v>
      </c>
      <c r="C24">
        <v>200484</v>
      </c>
      <c r="D24">
        <v>34.42</v>
      </c>
      <c r="E24">
        <v>1.55</v>
      </c>
      <c r="F24">
        <f t="shared" si="0"/>
        <v>310750.2</v>
      </c>
      <c r="G24">
        <f t="shared" si="1"/>
        <v>0</v>
      </c>
      <c r="H24">
        <f t="shared" si="2"/>
        <v>0</v>
      </c>
      <c r="I24">
        <f t="shared" si="3"/>
        <v>1</v>
      </c>
      <c r="J24">
        <f t="shared" si="4"/>
        <v>0</v>
      </c>
      <c r="O24" t="s">
        <v>1785</v>
      </c>
      <c r="P24" t="s">
        <v>1790</v>
      </c>
      <c r="Q24">
        <v>179942</v>
      </c>
      <c r="R24">
        <v>33.78</v>
      </c>
      <c r="S24">
        <v>1.55</v>
      </c>
      <c r="T24">
        <f t="shared" si="5"/>
        <v>278910.10000000003</v>
      </c>
      <c r="U24">
        <f t="shared" si="6"/>
        <v>0</v>
      </c>
      <c r="V24">
        <f t="shared" si="7"/>
        <v>0</v>
      </c>
      <c r="W24">
        <f t="shared" si="8"/>
        <v>1</v>
      </c>
      <c r="X24">
        <f t="shared" si="9"/>
        <v>0</v>
      </c>
      <c r="Y24">
        <v>1.55</v>
      </c>
      <c r="Z24">
        <f t="shared" si="10"/>
        <v>278910.10000000003</v>
      </c>
    </row>
    <row r="25" spans="1:26">
      <c r="A25" t="s">
        <v>1786</v>
      </c>
      <c r="B25" t="s">
        <v>1790</v>
      </c>
      <c r="C25">
        <v>387444</v>
      </c>
      <c r="D25">
        <v>33.299999999999997</v>
      </c>
      <c r="E25">
        <v>1.55</v>
      </c>
      <c r="F25">
        <f t="shared" si="0"/>
        <v>600538.20000000007</v>
      </c>
      <c r="G25">
        <f t="shared" si="1"/>
        <v>0</v>
      </c>
      <c r="H25">
        <f t="shared" si="2"/>
        <v>0</v>
      </c>
      <c r="I25">
        <f t="shared" si="3"/>
        <v>0</v>
      </c>
      <c r="J25">
        <f t="shared" si="4"/>
        <v>1</v>
      </c>
      <c r="O25" t="s">
        <v>1786</v>
      </c>
      <c r="P25" t="s">
        <v>1790</v>
      </c>
      <c r="Q25">
        <v>354684</v>
      </c>
      <c r="R25">
        <v>32.909999999999997</v>
      </c>
      <c r="S25">
        <v>1.55</v>
      </c>
      <c r="T25">
        <f t="shared" si="5"/>
        <v>549760.20000000007</v>
      </c>
      <c r="U25">
        <f t="shared" si="6"/>
        <v>0</v>
      </c>
      <c r="V25">
        <f t="shared" si="7"/>
        <v>0</v>
      </c>
      <c r="W25">
        <f t="shared" si="8"/>
        <v>0</v>
      </c>
      <c r="X25">
        <f t="shared" si="9"/>
        <v>1</v>
      </c>
      <c r="Y25">
        <v>1.55</v>
      </c>
      <c r="Z25">
        <f t="shared" si="10"/>
        <v>549760.20000000007</v>
      </c>
    </row>
    <row r="26" spans="1:26">
      <c r="A26" t="s">
        <v>1791</v>
      </c>
      <c r="B26" s="2" t="s">
        <v>1793</v>
      </c>
      <c r="F26">
        <f>SUM(F6:F25)</f>
        <v>6616546.0000000019</v>
      </c>
      <c r="G26">
        <f>SUMIF(G6:G25,1,$F6:$F25)</f>
        <v>1287832.92</v>
      </c>
      <c r="H26">
        <f>SUMIF(H6:H25,1,$F6:$F25)</f>
        <v>1266904.7800000003</v>
      </c>
      <c r="I26">
        <f>SUMIF(I6:I25,1,$F6:$F25)</f>
        <v>1417015.24</v>
      </c>
      <c r="J26">
        <f>SUMIF(J6:J25,1,$F6:$F25)</f>
        <v>2644793.06</v>
      </c>
      <c r="P26" s="2" t="s">
        <v>2556</v>
      </c>
      <c r="T26">
        <f>SUM(T6:T25)</f>
        <v>5747233.9799999995</v>
      </c>
      <c r="U26">
        <f>SUMIF(U6:U25,1,$T6:$T25)</f>
        <v>1006700.28</v>
      </c>
      <c r="V26">
        <f>SUMIF(V6:V25,1,$T6:$T25)</f>
        <v>1063604.7</v>
      </c>
      <c r="W26">
        <f>SUMIF(W6:W25,1,$T6:$T25)</f>
        <v>1281005.5</v>
      </c>
      <c r="X26">
        <f>SUMIF(X6:X25,1,$T6:$T25)</f>
        <v>2395923.5</v>
      </c>
    </row>
    <row r="27" spans="1:26">
      <c r="G27" s="89">
        <f>G26/$F26</f>
        <v>0.1946382478108668</v>
      </c>
      <c r="H27" s="89">
        <f>H26/$F26</f>
        <v>0.19147524705488331</v>
      </c>
      <c r="I27" s="89">
        <f>I26/$F26</f>
        <v>0.2141623801905102</v>
      </c>
      <c r="J27" s="89">
        <f>J26/$F26</f>
        <v>0.39972412494373943</v>
      </c>
      <c r="P27" s="2" t="s">
        <v>1793</v>
      </c>
      <c r="T27">
        <f>SUM(Z6:Z25)</f>
        <v>6219635.7199999997</v>
      </c>
      <c r="U27">
        <f>SUMIF(U6:U25,1,$Z6:$Z25)</f>
        <v>1238136.3200000001</v>
      </c>
      <c r="V27">
        <f>SUMIF(V6:V25,1,$Z6:$Z25)</f>
        <v>1304570.3999999999</v>
      </c>
      <c r="W27">
        <f>SUMIF(W6:W25,1,$Z6:$Z25)</f>
        <v>1281005.5</v>
      </c>
      <c r="X27">
        <f>SUMIF(X6:X25,1,$Z6:$Z25)</f>
        <v>2395923.5</v>
      </c>
    </row>
    <row r="28" spans="1:26">
      <c r="B28" s="2" t="s">
        <v>1794</v>
      </c>
      <c r="F28" s="7">
        <f>F26*300*1.71/1000000000</f>
        <v>3.394288098000001</v>
      </c>
      <c r="G28" s="7">
        <f>G26*300*1.71/1000000000</f>
        <v>0.66065828796000003</v>
      </c>
      <c r="H28" s="7">
        <f>H26*300*1.71/1000000000</f>
        <v>0.64992215214000015</v>
      </c>
      <c r="I28" s="7">
        <f>I26*300*1.71/1000000000</f>
        <v>0.72692881811999999</v>
      </c>
      <c r="J28" s="7">
        <f>J26*300*1.71/1000000000</f>
        <v>1.35677883978</v>
      </c>
      <c r="U28" s="89">
        <f>U26/$T26</f>
        <v>0.17516257098688717</v>
      </c>
      <c r="V28" s="89">
        <f>V26/$T26</f>
        <v>0.18506375479078721</v>
      </c>
      <c r="W28" s="89">
        <f>W26/$T26</f>
        <v>0.22289078615170635</v>
      </c>
      <c r="X28" s="89">
        <f>X26/$T26</f>
        <v>0.41688288807061935</v>
      </c>
    </row>
    <row r="29" spans="1:26">
      <c r="B29" s="2" t="s">
        <v>1796</v>
      </c>
      <c r="F29" s="7">
        <f>F28*$W$2^12</f>
        <v>4.8394432088159105</v>
      </c>
      <c r="G29" s="7">
        <f>G28*$W$2^12</f>
        <v>0.94194074654412774</v>
      </c>
      <c r="H29" s="7">
        <f>H28*$W$2^12</f>
        <v>0.92663358401610363</v>
      </c>
      <c r="I29" s="7">
        <f>I28*$W$2^12</f>
        <v>1.0364266763968157</v>
      </c>
      <c r="J29" s="7">
        <f>J28*$W$2^12</f>
        <v>1.9344422018588621</v>
      </c>
      <c r="P29" s="2" t="s">
        <v>2557</v>
      </c>
      <c r="T29">
        <f>(T27-T26)*300/1000000000</f>
        <v>0.14172052200000007</v>
      </c>
      <c r="U29">
        <f>(U27-U26)*300/1000000000</f>
        <v>6.9430812000000008E-2</v>
      </c>
      <c r="V29">
        <f>(V27-V26)*300/1000000000</f>
        <v>7.2289709999999979E-2</v>
      </c>
      <c r="W29">
        <f>(W27-W26)*300/1000000000</f>
        <v>0</v>
      </c>
      <c r="X29">
        <f>(X27-X26)*300/1000000000</f>
        <v>0</v>
      </c>
    </row>
    <row r="30" spans="1:26">
      <c r="B30" s="2" t="s">
        <v>1795</v>
      </c>
      <c r="F30" s="7">
        <f>F29*(1-($W$2^$W$1))/(1-$W$2)</f>
        <v>90.008387500304167</v>
      </c>
      <c r="G30" s="7">
        <f>G29*(1-($W$2^$W$1))/(1-$W$2)</f>
        <v>17.519074831340731</v>
      </c>
      <c r="H30" s="7">
        <f>H29*(1-($W$2^$W$1))/(1-$W$2)</f>
        <v>17.234378233632413</v>
      </c>
      <c r="I30" s="7">
        <f>I29*(1-($W$2^$W$1))/(1-$W$2)</f>
        <v>19.276410504174905</v>
      </c>
      <c r="J30" s="7">
        <f>J29*(1-($W$2^$W$1))/(1-$W$2)</f>
        <v>35.978523931156097</v>
      </c>
      <c r="P30" s="2" t="s">
        <v>2558</v>
      </c>
      <c r="T30" s="7">
        <f>T29*1.71</f>
        <v>0.24234209262000012</v>
      </c>
      <c r="U30" s="7">
        <f>U29*1.71</f>
        <v>0.11872668852000001</v>
      </c>
      <c r="V30" s="7">
        <f>V29*1.71</f>
        <v>0.12361540409999996</v>
      </c>
      <c r="W30" s="7">
        <f>W29*1.71</f>
        <v>0</v>
      </c>
      <c r="X30" s="7">
        <f>X29*1.71</f>
        <v>0</v>
      </c>
    </row>
    <row r="31" spans="1:26">
      <c r="B31" s="87" t="s">
        <v>1797</v>
      </c>
      <c r="D31" s="15">
        <f>SUM(G31:H31)</f>
        <v>4.3797687078351828</v>
      </c>
      <c r="F31" s="73"/>
      <c r="G31" s="7">
        <f>G30*0.25</f>
        <v>4.3797687078351828</v>
      </c>
      <c r="H31" s="7"/>
      <c r="I31" s="73"/>
      <c r="J31" s="73"/>
      <c r="P31" s="2" t="s">
        <v>2552</v>
      </c>
      <c r="T31" s="7">
        <f>T30*$W$2^12</f>
        <v>0.34552187689405012</v>
      </c>
      <c r="U31" s="7">
        <f>U30*$W$2^12</f>
        <v>0.16927586871658523</v>
      </c>
      <c r="V31" s="7">
        <f>V30*$W$2^12</f>
        <v>0.17624600817746469</v>
      </c>
      <c r="W31" s="7">
        <f>W30*$W$2^12</f>
        <v>0</v>
      </c>
      <c r="X31" s="7">
        <f>X30*$W$2^12</f>
        <v>0</v>
      </c>
    </row>
    <row r="32" spans="1:26">
      <c r="B32" s="87" t="s">
        <v>1799</v>
      </c>
      <c r="D32" s="15">
        <f>SUM(G32:H32)</f>
        <v>8.7595374156703656</v>
      </c>
      <c r="F32" s="73"/>
      <c r="G32" s="7">
        <f>G30*0.5</f>
        <v>8.7595374156703656</v>
      </c>
      <c r="H32" s="7"/>
      <c r="I32" s="73"/>
      <c r="J32" s="73"/>
      <c r="P32" s="2" t="s">
        <v>2559</v>
      </c>
      <c r="T32" s="70">
        <f>T31*(1-($W$2^$W$1))/(1-$W$2)</f>
        <v>6.426331634320678</v>
      </c>
      <c r="U32" s="7">
        <f>U31*(1-($W$2^$W$1))/(1-$W$2)</f>
        <v>3.148347305354771</v>
      </c>
      <c r="V32" s="7">
        <f>V31*(1-($W$2^$W$1))/(1-$W$2)</f>
        <v>3.277984328965903</v>
      </c>
      <c r="W32" s="7">
        <f>W31*(1-($W$2^$W$1))/(1-$W$2)</f>
        <v>0</v>
      </c>
      <c r="X32" s="7">
        <f>X31*(1-($W$2^$W$1))/(1-$W$2)</f>
        <v>0</v>
      </c>
    </row>
    <row r="33" spans="2:24">
      <c r="B33" s="87" t="s">
        <v>1798</v>
      </c>
      <c r="D33" s="15">
        <f>SUM(G33:H33)</f>
        <v>17.376726532486572</v>
      </c>
      <c r="G33" s="7">
        <f>G30*0.5</f>
        <v>8.7595374156703656</v>
      </c>
      <c r="H33" s="7">
        <f>H30*0.5</f>
        <v>8.6171891168162063</v>
      </c>
      <c r="P33" s="9" t="s">
        <v>2560</v>
      </c>
      <c r="R33" s="15"/>
      <c r="T33" s="73"/>
      <c r="U33" s="7"/>
      <c r="V33" s="7"/>
      <c r="W33" s="73"/>
      <c r="X33" s="73"/>
    </row>
    <row r="34" spans="2:24">
      <c r="P34" s="87"/>
      <c r="R34" s="15"/>
      <c r="T34" s="73"/>
      <c r="U34" s="7"/>
      <c r="V34" s="7"/>
      <c r="W34" s="73"/>
      <c r="X34" s="73"/>
    </row>
    <row r="35" spans="2:24">
      <c r="P35" s="87"/>
      <c r="R35" s="15"/>
      <c r="U35" s="7"/>
      <c r="V35" s="7"/>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8F23-E497-467B-97BE-16B7222EC076}">
  <dimension ref="A1:Q21"/>
  <sheetViews>
    <sheetView zoomScaleNormal="100" workbookViewId="0">
      <selection activeCell="I32" sqref="I32"/>
    </sheetView>
  </sheetViews>
  <sheetFormatPr defaultRowHeight="14.5"/>
  <cols>
    <col min="1" max="1" width="40.54296875" customWidth="1"/>
    <col min="2" max="2" width="11.26953125" bestFit="1" customWidth="1"/>
    <col min="6" max="6" width="11.81640625" customWidth="1"/>
    <col min="7" max="7" width="10.54296875" customWidth="1"/>
    <col min="8" max="8" width="10.7265625" customWidth="1"/>
    <col min="13" max="13" width="10.1796875" bestFit="1" customWidth="1"/>
  </cols>
  <sheetData>
    <row r="1" spans="1:17">
      <c r="H1" s="21"/>
    </row>
    <row r="2" spans="1:17">
      <c r="H2" s="12"/>
      <c r="J2" s="19" t="s">
        <v>675</v>
      </c>
      <c r="K2" s="20">
        <v>1.1000000000000001</v>
      </c>
      <c r="L2" s="20" t="s">
        <v>14</v>
      </c>
      <c r="M2" s="21">
        <f>800000*$Q$4^10</f>
        <v>1075133.1034752973</v>
      </c>
      <c r="N2" s="20" t="s">
        <v>15</v>
      </c>
      <c r="O2" s="22">
        <v>13</v>
      </c>
      <c r="P2" s="20" t="s">
        <v>18</v>
      </c>
      <c r="Q2" s="23">
        <v>52</v>
      </c>
    </row>
    <row r="3" spans="1:17">
      <c r="A3" s="2"/>
      <c r="B3" s="14"/>
      <c r="H3" s="10"/>
      <c r="J3" s="24" t="s">
        <v>676</v>
      </c>
      <c r="K3">
        <v>30</v>
      </c>
      <c r="L3" t="s">
        <v>22</v>
      </c>
      <c r="M3" s="12">
        <v>0.1</v>
      </c>
      <c r="N3" t="s">
        <v>16</v>
      </c>
      <c r="O3" s="10">
        <v>0</v>
      </c>
      <c r="P3" t="s">
        <v>19</v>
      </c>
      <c r="Q3" s="25">
        <v>15</v>
      </c>
    </row>
    <row r="4" spans="1:17">
      <c r="H4" s="10"/>
      <c r="J4" s="26"/>
      <c r="K4" s="27"/>
      <c r="L4" s="28" t="s">
        <v>20</v>
      </c>
      <c r="M4" s="27">
        <f>175*$Q$4^10</f>
        <v>235.1853663852213</v>
      </c>
      <c r="N4" s="28" t="s">
        <v>17</v>
      </c>
      <c r="O4" s="29">
        <f>O2*5 + O3*2</f>
        <v>65</v>
      </c>
      <c r="P4" s="30" t="s">
        <v>677</v>
      </c>
      <c r="Q4" s="31">
        <v>1.03</v>
      </c>
    </row>
    <row r="5" spans="1:17">
      <c r="B5" s="8"/>
      <c r="H5" s="10"/>
    </row>
    <row r="6" spans="1:17">
      <c r="H6" s="4"/>
    </row>
    <row r="7" spans="1:17">
      <c r="A7" s="32"/>
    </row>
    <row r="8" spans="1:17">
      <c r="C8" s="2" t="s">
        <v>13</v>
      </c>
      <c r="D8" s="2" t="s">
        <v>11</v>
      </c>
      <c r="E8" s="2" t="s">
        <v>12</v>
      </c>
      <c r="F8" s="2" t="s">
        <v>23</v>
      </c>
      <c r="G8" s="2" t="s">
        <v>24</v>
      </c>
      <c r="H8" s="2" t="s">
        <v>25</v>
      </c>
      <c r="I8" s="2"/>
      <c r="K8" s="2"/>
    </row>
    <row r="9" spans="1:17">
      <c r="A9" s="2" t="s">
        <v>30</v>
      </c>
      <c r="B9" s="2" t="s">
        <v>1</v>
      </c>
      <c r="C9" s="10">
        <v>150</v>
      </c>
      <c r="D9" s="10">
        <v>10</v>
      </c>
      <c r="E9">
        <f>ROUNDUP(C9*K2/D9,0)</f>
        <v>17</v>
      </c>
      <c r="F9" s="7">
        <f>E9*$M$2/1000000</f>
        <v>18.277262759080056</v>
      </c>
      <c r="G9" s="7">
        <f>$O$4*$Q$2*E9*$M$4/1000000</f>
        <v>13.513751152494816</v>
      </c>
      <c r="H9" s="7">
        <f>G9*(($Q$4^$Q$3)-1)/($Q$4-1)</f>
        <v>251.3410939714376</v>
      </c>
      <c r="I9" s="7"/>
      <c r="K9" s="5"/>
    </row>
    <row r="10" spans="1:17">
      <c r="G10" s="73"/>
    </row>
    <row r="11" spans="1:17">
      <c r="A11" s="2" t="s">
        <v>1836</v>
      </c>
      <c r="B11" s="16">
        <f>350*$Q$4^10</f>
        <v>470.3707327704426</v>
      </c>
    </row>
    <row r="12" spans="1:17">
      <c r="A12" t="s">
        <v>1835</v>
      </c>
      <c r="B12" s="91"/>
    </row>
    <row r="13" spans="1:17">
      <c r="B13" s="91"/>
    </row>
    <row r="14" spans="1:17">
      <c r="A14" s="2" t="s">
        <v>1626</v>
      </c>
    </row>
    <row r="15" spans="1:17">
      <c r="A15" t="s">
        <v>705</v>
      </c>
      <c r="B15" s="70">
        <f>F9*(1+$M$3)+B11</f>
        <v>490.47572180543068</v>
      </c>
    </row>
    <row r="16" spans="1:17">
      <c r="A16" t="s">
        <v>713</v>
      </c>
      <c r="B16" s="70">
        <f>H9</f>
        <v>251.3410939714376</v>
      </c>
    </row>
    <row r="17" spans="1:2">
      <c r="A17" t="s">
        <v>1624</v>
      </c>
      <c r="B17" s="70">
        <f>SUM(B15:B16)</f>
        <v>741.81681577686822</v>
      </c>
    </row>
    <row r="19" spans="1:2">
      <c r="A19" s="2" t="s">
        <v>1822</v>
      </c>
      <c r="B19" s="2" t="s">
        <v>1821</v>
      </c>
    </row>
    <row r="20" spans="1:2">
      <c r="A20">
        <v>10</v>
      </c>
      <c r="B20" s="8">
        <f>A20*B$17/1000</f>
        <v>7.4181681577686822</v>
      </c>
    </row>
    <row r="21" spans="1:2">
      <c r="A21">
        <v>5</v>
      </c>
      <c r="B21" s="8">
        <f>A21*B$17/1000</f>
        <v>3.7090840788843411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61B47-AC66-49F6-8DE4-DBC62B0C2309}">
  <sheetPr filterMode="1"/>
  <dimension ref="A1:CR1124"/>
  <sheetViews>
    <sheetView zoomScale="80" zoomScaleNormal="80" workbookViewId="0">
      <pane xSplit="12" ySplit="6" topLeftCell="CD340" activePane="bottomRight" state="frozen"/>
      <selection pane="topRight" activeCell="M1" sqref="M1"/>
      <selection pane="bottomLeft" activeCell="A7" sqref="A7"/>
      <selection pane="bottomRight" activeCell="D6" sqref="D6"/>
    </sheetView>
  </sheetViews>
  <sheetFormatPr defaultColWidth="9.1796875" defaultRowHeight="13" outlineLevelCol="1"/>
  <cols>
    <col min="1" max="1" width="9.1796875" style="61"/>
    <col min="2" max="2" width="17.81640625" style="61" customWidth="1"/>
    <col min="3" max="3" width="13.7265625" style="62" customWidth="1"/>
    <col min="4" max="5" width="9.1796875" style="62"/>
    <col min="6" max="6" width="13.1796875" style="62" customWidth="1"/>
    <col min="7" max="12" width="7.7265625" style="62" customWidth="1"/>
    <col min="13" max="13" width="9.1796875" style="63" customWidth="1" outlineLevel="1"/>
    <col min="14" max="18" width="7.7265625" style="63" customWidth="1" outlineLevel="1"/>
    <col min="19" max="19" width="9.1796875" style="65" customWidth="1" outlineLevel="1"/>
    <col min="20" max="24" width="7.7265625" style="65" customWidth="1" outlineLevel="1"/>
    <col min="25" max="25" width="9.1796875" style="66" customWidth="1" outlineLevel="1"/>
    <col min="26" max="30" width="7.7265625" style="66" customWidth="1" outlineLevel="1"/>
    <col min="31" max="31" width="9.1796875" style="67" customWidth="1" outlineLevel="1"/>
    <col min="32" max="36" width="7.7265625" style="67" customWidth="1" outlineLevel="1"/>
    <col min="37" max="42" width="9.1796875" style="68"/>
    <col min="43" max="48" width="9.1796875" style="45" customWidth="1"/>
    <col min="49" max="54" width="9.1796875" style="47" hidden="1" customWidth="1" outlineLevel="1"/>
    <col min="55" max="78" width="9.1796875" style="62" hidden="1" customWidth="1" outlineLevel="1"/>
    <col min="79" max="79" width="9.1796875" style="62" collapsed="1"/>
    <col min="80" max="83" width="9.1796875" style="62"/>
    <col min="84" max="84" width="9.1796875" style="47"/>
    <col min="85" max="90" width="9.1796875" style="62" customWidth="1"/>
    <col min="91" max="96" width="9.1796875" style="62" customWidth="1" outlineLevel="1"/>
    <col min="97" max="16384" width="9.1796875" style="62"/>
  </cols>
  <sheetData>
    <row r="1" spans="1:96" s="38" customFormat="1">
      <c r="A1" s="37"/>
      <c r="B1" s="37"/>
      <c r="M1" s="39" t="s">
        <v>714</v>
      </c>
      <c r="N1" s="39"/>
      <c r="O1" s="39"/>
      <c r="P1" s="39"/>
      <c r="Q1" s="39"/>
      <c r="R1" s="39"/>
      <c r="S1" s="40" t="s">
        <v>715</v>
      </c>
      <c r="T1" s="40"/>
      <c r="U1" s="40"/>
      <c r="V1" s="40"/>
      <c r="W1" s="40"/>
      <c r="X1" s="40"/>
      <c r="Y1" s="41" t="s">
        <v>715</v>
      </c>
      <c r="Z1" s="41"/>
      <c r="AA1" s="41"/>
      <c r="AB1" s="41"/>
      <c r="AC1" s="41"/>
      <c r="AD1" s="41"/>
      <c r="AE1" s="74" t="s">
        <v>715</v>
      </c>
      <c r="AF1" s="75"/>
      <c r="AG1" s="75"/>
      <c r="AH1" s="75"/>
      <c r="AI1" s="75"/>
      <c r="AJ1" s="76"/>
      <c r="AK1" s="43" t="s">
        <v>715</v>
      </c>
      <c r="AL1" s="43"/>
      <c r="AM1" s="43"/>
      <c r="AN1" s="43"/>
      <c r="AO1" s="43"/>
      <c r="AP1" s="43"/>
      <c r="AQ1" s="44" t="s">
        <v>715</v>
      </c>
      <c r="AR1" s="45"/>
      <c r="AS1" s="45"/>
      <c r="AT1" s="45"/>
      <c r="AU1" s="45"/>
      <c r="AV1" s="45"/>
      <c r="AW1" s="46" t="s">
        <v>715</v>
      </c>
      <c r="AX1" s="47"/>
      <c r="AY1" s="47"/>
      <c r="AZ1" s="47"/>
      <c r="BA1" s="47"/>
      <c r="BB1" s="47"/>
      <c r="BD1" s="48" t="s">
        <v>716</v>
      </c>
      <c r="BE1" s="49">
        <f>SUM(BE7:BE1124)/1000 * (1+$F$4)</f>
        <v>2.7886802437942331</v>
      </c>
      <c r="BF1" s="49">
        <f>SUM(BF7:BF1124)/1000</f>
        <v>1.8744367775048691</v>
      </c>
      <c r="BG1" s="49">
        <f>SUM(BG7:BG1124)/1000</f>
        <v>34.862488210861805</v>
      </c>
      <c r="BH1" s="49">
        <f>SUM(BH7:BH1124)/1000</f>
        <v>37.39765206885653</v>
      </c>
      <c r="BJ1" s="48" t="s">
        <v>716</v>
      </c>
      <c r="BK1" s="49">
        <f>SUM(BK7:BK1124)/1000* (1+$F$4)</f>
        <v>1.6628008578348965</v>
      </c>
      <c r="BL1" s="49">
        <f>SUM(BL7:BL1124)/1000</f>
        <v>1.1176667129651601</v>
      </c>
      <c r="BM1" s="49">
        <f>SUM(BM7:BM1124)/1000</f>
        <v>20.787386948461261</v>
      </c>
      <c r="BN1" s="49">
        <f>SUM(BN7:BN1124)/1000</f>
        <v>22.299024091947537</v>
      </c>
      <c r="BP1" s="48" t="s">
        <v>716</v>
      </c>
      <c r="BQ1" s="49">
        <f>SUM(BQ7:BQ1124)/1000* (1+$F$4)</f>
        <v>0.83613101457273853</v>
      </c>
      <c r="BR1" s="49">
        <f>SUM(BR7:BR1124)/1000</f>
        <v>0.56201306263610795</v>
      </c>
      <c r="BS1" s="49">
        <f>SUM(BS7:BS1124)/1000</f>
        <v>10.452832555165079</v>
      </c>
      <c r="BT1" s="49">
        <f>SUM(BT7:BT1124)/1000</f>
        <v>11.212951659322115</v>
      </c>
      <c r="BU1" s="82"/>
      <c r="BV1" s="83" t="s">
        <v>716</v>
      </c>
      <c r="BW1" s="84">
        <f>SUM(BW7:BW1124)/1000* (1+$F$4)</f>
        <v>1.3245639834815677</v>
      </c>
      <c r="BX1" s="84">
        <f>SUM(BX7:BX1124)/1000</f>
        <v>0.8903177229878938</v>
      </c>
      <c r="BY1" s="84">
        <f>SUM(BY7:BY1124)/1000</f>
        <v>16.558942661647674</v>
      </c>
      <c r="BZ1" s="85">
        <f>SUM(BZ7:BZ1124)/1000</f>
        <v>17.763091737540009</v>
      </c>
      <c r="CB1" s="48" t="s">
        <v>716</v>
      </c>
      <c r="CC1" s="49">
        <f>SUM(CC7:CC1124)/1000* (1+$F$4)</f>
        <v>1.1731852425122458</v>
      </c>
      <c r="CD1" s="49">
        <f>SUM(CD7:CD1124)/1000</f>
        <v>0.78856712607499224</v>
      </c>
      <c r="CE1" s="49">
        <f>SUM(CE7:CE1124)/1000</f>
        <v>14.666492071745083</v>
      </c>
      <c r="CF1" s="50">
        <f>SUM(CF7:CF1124)/1000</f>
        <v>15.733024110392583</v>
      </c>
      <c r="CH1" s="48" t="s">
        <v>716</v>
      </c>
      <c r="CI1" s="49">
        <f>SUM(CI7:CI1124)/1000* (1+$F$4)</f>
        <v>0.66701257739607489</v>
      </c>
      <c r="CJ1" s="49">
        <f>SUM(CJ7:CJ1124)/1000</f>
        <v>0.44833856764747509</v>
      </c>
      <c r="CK1" s="49">
        <f>SUM(CK7:CK1124)/1000</f>
        <v>8.33861041175828</v>
      </c>
      <c r="CL1" s="49">
        <f>SUM(CL7:CL1124)/1000</f>
        <v>8.9449854821183514</v>
      </c>
      <c r="CN1" s="48" t="s">
        <v>716</v>
      </c>
      <c r="CO1" s="49">
        <f>SUM(CO7:CO1124)/1000* (1+$F$4)</f>
        <v>0.7367887158116212</v>
      </c>
      <c r="CP1" s="49">
        <f>SUM(CP7:CP1124)/1000</f>
        <v>0.49523923341201609</v>
      </c>
      <c r="CQ1" s="49">
        <f>SUM(CQ7:CQ1124)/1000</f>
        <v>9.210911855541509</v>
      </c>
      <c r="CR1" s="49">
        <f>SUM(CR7:CR1124)/1000</f>
        <v>9.8807197790066201</v>
      </c>
    </row>
    <row r="2" spans="1:96" s="38" customFormat="1" ht="35.25" customHeight="1">
      <c r="A2" s="37"/>
      <c r="B2" s="37"/>
      <c r="M2" s="201" t="s">
        <v>717</v>
      </c>
      <c r="N2" s="201"/>
      <c r="O2" s="201"/>
      <c r="P2" s="201"/>
      <c r="Q2" s="201"/>
      <c r="R2" s="201"/>
      <c r="S2" s="202" t="s">
        <v>717</v>
      </c>
      <c r="T2" s="202"/>
      <c r="U2" s="202"/>
      <c r="V2" s="202"/>
      <c r="W2" s="202"/>
      <c r="X2" s="202"/>
      <c r="Y2" s="203" t="s">
        <v>717</v>
      </c>
      <c r="Z2" s="203"/>
      <c r="AA2" s="203"/>
      <c r="AB2" s="203"/>
      <c r="AC2" s="203"/>
      <c r="AD2" s="203"/>
      <c r="AE2" s="204" t="s">
        <v>718</v>
      </c>
      <c r="AF2" s="205"/>
      <c r="AG2" s="205"/>
      <c r="AH2" s="205"/>
      <c r="AI2" s="205"/>
      <c r="AJ2" s="206"/>
      <c r="AK2" s="207" t="s">
        <v>719</v>
      </c>
      <c r="AL2" s="207"/>
      <c r="AM2" s="207"/>
      <c r="AN2" s="207"/>
      <c r="AO2" s="207"/>
      <c r="AP2" s="207"/>
      <c r="AQ2" s="199" t="s">
        <v>719</v>
      </c>
      <c r="AR2" s="199"/>
      <c r="AS2" s="199"/>
      <c r="AT2" s="199"/>
      <c r="AU2" s="199"/>
      <c r="AV2" s="199"/>
      <c r="AW2" s="200" t="s">
        <v>720</v>
      </c>
      <c r="AX2" s="200"/>
      <c r="AY2" s="200"/>
      <c r="AZ2" s="200"/>
      <c r="BA2" s="200"/>
      <c r="BB2" s="200"/>
      <c r="BC2" s="201" t="s">
        <v>717</v>
      </c>
      <c r="BD2" s="201"/>
      <c r="BE2" s="201"/>
      <c r="BF2" s="201"/>
      <c r="BG2" s="201"/>
      <c r="BH2" s="201"/>
      <c r="BI2" s="202" t="s">
        <v>717</v>
      </c>
      <c r="BJ2" s="202"/>
      <c r="BK2" s="202"/>
      <c r="BL2" s="202"/>
      <c r="BM2" s="202"/>
      <c r="BN2" s="202"/>
      <c r="BO2" s="203" t="s">
        <v>717</v>
      </c>
      <c r="BP2" s="203"/>
      <c r="BQ2" s="203"/>
      <c r="BR2" s="203"/>
      <c r="BS2" s="203"/>
      <c r="BT2" s="203"/>
      <c r="BU2" s="204" t="s">
        <v>718</v>
      </c>
      <c r="BV2" s="205"/>
      <c r="BW2" s="205"/>
      <c r="BX2" s="205"/>
      <c r="BY2" s="205"/>
      <c r="BZ2" s="206"/>
      <c r="CA2" s="207" t="s">
        <v>719</v>
      </c>
      <c r="CB2" s="207"/>
      <c r="CC2" s="207"/>
      <c r="CD2" s="207"/>
      <c r="CE2" s="207"/>
      <c r="CF2" s="207"/>
      <c r="CG2" s="199" t="s">
        <v>719</v>
      </c>
      <c r="CH2" s="199"/>
      <c r="CI2" s="199"/>
      <c r="CJ2" s="199"/>
      <c r="CK2" s="199"/>
      <c r="CL2" s="199"/>
      <c r="CM2" s="200" t="s">
        <v>720</v>
      </c>
      <c r="CN2" s="200"/>
      <c r="CO2" s="200"/>
      <c r="CP2" s="200"/>
      <c r="CQ2" s="200"/>
      <c r="CR2" s="200"/>
    </row>
    <row r="3" spans="1:96" s="38" customFormat="1" ht="15" thickBot="1">
      <c r="A3" s="37"/>
      <c r="B3" s="37"/>
      <c r="C3" s="19" t="s">
        <v>675</v>
      </c>
      <c r="D3" s="20">
        <v>1.1000000000000001</v>
      </c>
      <c r="E3" s="20" t="s">
        <v>14</v>
      </c>
      <c r="F3" s="21">
        <f>800000*$J$5^10</f>
        <v>1075133.1034752973</v>
      </c>
      <c r="G3" s="20" t="s">
        <v>15</v>
      </c>
      <c r="H3" s="22">
        <v>13</v>
      </c>
      <c r="I3" s="20" t="s">
        <v>18</v>
      </c>
      <c r="J3" s="23">
        <v>52</v>
      </c>
      <c r="M3" s="39" t="s">
        <v>721</v>
      </c>
      <c r="N3" s="39"/>
      <c r="O3" s="39"/>
      <c r="P3" s="39"/>
      <c r="Q3" s="39"/>
      <c r="R3" s="39"/>
      <c r="S3" s="40" t="s">
        <v>721</v>
      </c>
      <c r="T3" s="40"/>
      <c r="U3" s="40"/>
      <c r="V3" s="40"/>
      <c r="W3" s="40"/>
      <c r="X3" s="40"/>
      <c r="Y3" s="41" t="s">
        <v>722</v>
      </c>
      <c r="Z3" s="41"/>
      <c r="AA3" s="41"/>
      <c r="AB3" s="41"/>
      <c r="AC3" s="41"/>
      <c r="AD3" s="41"/>
      <c r="AE3" s="77" t="s">
        <v>721</v>
      </c>
      <c r="AF3" s="42"/>
      <c r="AG3" s="42"/>
      <c r="AH3" s="42"/>
      <c r="AI3" s="42"/>
      <c r="AJ3" s="78"/>
      <c r="AK3" s="43" t="s">
        <v>721</v>
      </c>
      <c r="AL3" s="43"/>
      <c r="AM3" s="43"/>
      <c r="AN3" s="43"/>
      <c r="AO3" s="43"/>
      <c r="AP3" s="43"/>
      <c r="AQ3" s="44" t="s">
        <v>722</v>
      </c>
      <c r="AR3" s="45"/>
      <c r="AS3" s="45"/>
      <c r="AT3" s="45"/>
      <c r="AU3" s="45"/>
      <c r="AV3" s="45"/>
      <c r="AW3" s="46" t="s">
        <v>722</v>
      </c>
      <c r="AX3" s="47"/>
      <c r="AY3" s="47"/>
      <c r="AZ3" s="47"/>
      <c r="BA3" s="47"/>
      <c r="BB3" s="47"/>
      <c r="BC3" s="39" t="s">
        <v>721</v>
      </c>
      <c r="BD3" s="39"/>
      <c r="BE3" s="39"/>
      <c r="BF3" s="39"/>
      <c r="BG3" s="39"/>
      <c r="BH3" s="39"/>
      <c r="BI3" s="40" t="s">
        <v>721</v>
      </c>
      <c r="BJ3" s="40"/>
      <c r="BK3" s="40"/>
      <c r="BL3" s="40"/>
      <c r="BM3" s="40"/>
      <c r="BN3" s="40"/>
      <c r="BO3" s="41" t="s">
        <v>722</v>
      </c>
      <c r="BP3" s="41"/>
      <c r="BQ3" s="41"/>
      <c r="BR3" s="41"/>
      <c r="BS3" s="41"/>
      <c r="BT3" s="41"/>
      <c r="BU3" s="79" t="s">
        <v>721</v>
      </c>
      <c r="BV3" s="80"/>
      <c r="BW3" s="80"/>
      <c r="BX3" s="80"/>
      <c r="BY3" s="80"/>
      <c r="BZ3" s="81"/>
      <c r="CA3" s="43" t="s">
        <v>721</v>
      </c>
      <c r="CB3" s="43"/>
      <c r="CC3" s="43"/>
      <c r="CD3" s="43"/>
      <c r="CE3" s="43"/>
      <c r="CF3" s="43"/>
      <c r="CG3" s="44" t="s">
        <v>722</v>
      </c>
      <c r="CH3" s="45"/>
      <c r="CI3" s="45"/>
      <c r="CJ3" s="45"/>
      <c r="CK3" s="45"/>
      <c r="CL3" s="45"/>
      <c r="CM3" s="46" t="s">
        <v>722</v>
      </c>
      <c r="CN3" s="47"/>
      <c r="CO3" s="47"/>
      <c r="CP3" s="47"/>
      <c r="CQ3" s="47"/>
      <c r="CR3" s="47"/>
    </row>
    <row r="4" spans="1:96" s="38" customFormat="1" ht="15" thickBot="1">
      <c r="A4" s="37"/>
      <c r="B4" s="37"/>
      <c r="C4" s="24" t="s">
        <v>676</v>
      </c>
      <c r="D4">
        <v>12</v>
      </c>
      <c r="E4" t="s">
        <v>22</v>
      </c>
      <c r="F4" s="12">
        <v>0.1</v>
      </c>
      <c r="G4" t="s">
        <v>16</v>
      </c>
      <c r="H4" s="10">
        <v>0</v>
      </c>
      <c r="I4" t="s">
        <v>19</v>
      </c>
      <c r="J4" s="25">
        <v>15</v>
      </c>
      <c r="M4" s="39" t="s">
        <v>723</v>
      </c>
      <c r="N4" s="39"/>
      <c r="O4" s="39"/>
      <c r="P4" s="39"/>
      <c r="Q4" s="39"/>
      <c r="R4" s="39"/>
      <c r="S4" s="40" t="s">
        <v>723</v>
      </c>
      <c r="T4" s="40"/>
      <c r="U4" s="40"/>
      <c r="V4" s="40"/>
      <c r="W4" s="40"/>
      <c r="X4" s="40"/>
      <c r="Y4" s="41" t="s">
        <v>723</v>
      </c>
      <c r="Z4" s="41"/>
      <c r="AA4" s="41"/>
      <c r="AB4" s="41"/>
      <c r="AC4" s="41"/>
      <c r="AD4" s="41"/>
      <c r="AE4" s="79" t="s">
        <v>723</v>
      </c>
      <c r="AF4" s="80"/>
      <c r="AG4" s="80"/>
      <c r="AH4" s="80"/>
      <c r="AI4" s="80"/>
      <c r="AJ4" s="81"/>
      <c r="AK4" s="43" t="s">
        <v>723</v>
      </c>
      <c r="AL4" s="43"/>
      <c r="AM4" s="43"/>
      <c r="AN4" s="43"/>
      <c r="AO4" s="43"/>
      <c r="AP4" s="43"/>
      <c r="AQ4" s="44" t="s">
        <v>723</v>
      </c>
      <c r="AR4" s="45"/>
      <c r="AS4" s="45"/>
      <c r="AT4" s="45"/>
      <c r="AU4" s="45"/>
      <c r="AV4" s="45"/>
      <c r="AW4" s="46" t="s">
        <v>723</v>
      </c>
      <c r="AX4" s="47"/>
      <c r="AY4" s="47"/>
      <c r="AZ4" s="47"/>
      <c r="BA4" s="47"/>
      <c r="BB4" s="47"/>
      <c r="CF4" s="46"/>
    </row>
    <row r="5" spans="1:96" s="38" customFormat="1" ht="14.5">
      <c r="A5" s="37"/>
      <c r="B5" s="37"/>
      <c r="C5" s="26"/>
      <c r="D5" s="27"/>
      <c r="E5" s="28" t="s">
        <v>20</v>
      </c>
      <c r="F5" s="27">
        <f>175*$J$5^10</f>
        <v>235.1853663852213</v>
      </c>
      <c r="G5" s="28" t="s">
        <v>17</v>
      </c>
      <c r="H5" s="29">
        <f>H3*5 + H4*2</f>
        <v>65</v>
      </c>
      <c r="I5" s="30" t="s">
        <v>677</v>
      </c>
      <c r="J5" s="31">
        <v>1.03</v>
      </c>
      <c r="M5" s="39"/>
      <c r="N5" s="39"/>
      <c r="O5" s="39"/>
      <c r="P5" s="39"/>
      <c r="Q5" s="39"/>
      <c r="R5" s="39"/>
      <c r="S5" s="40"/>
      <c r="T5" s="40"/>
      <c r="U5" s="40"/>
      <c r="V5" s="40"/>
      <c r="W5" s="40"/>
      <c r="X5" s="40"/>
      <c r="Y5" s="41"/>
      <c r="Z5" s="41"/>
      <c r="AA5" s="41"/>
      <c r="AB5" s="41"/>
      <c r="AC5" s="41"/>
      <c r="AD5" s="41"/>
      <c r="AE5" s="42"/>
      <c r="AF5" s="42"/>
      <c r="AG5" s="42"/>
      <c r="AH5" s="42"/>
      <c r="AI5" s="42"/>
      <c r="AJ5" s="42"/>
      <c r="AK5" s="43"/>
      <c r="AL5" s="43"/>
      <c r="AM5" s="43"/>
      <c r="AN5" s="43"/>
      <c r="AO5" s="43"/>
      <c r="AP5" s="43"/>
      <c r="AQ5" s="45"/>
      <c r="AR5" s="45"/>
      <c r="AS5" s="45"/>
      <c r="AT5" s="45"/>
      <c r="AU5" s="45"/>
      <c r="AV5" s="45"/>
      <c r="AW5" s="47"/>
      <c r="AX5" s="47"/>
      <c r="AY5" s="47"/>
      <c r="AZ5" s="47"/>
      <c r="BA5" s="47"/>
      <c r="BB5" s="47"/>
      <c r="CF5" s="46"/>
    </row>
    <row r="6" spans="1:96"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3" t="s">
        <v>731</v>
      </c>
      <c r="N6" s="53" t="s">
        <v>732</v>
      </c>
      <c r="O6" s="53" t="s">
        <v>733</v>
      </c>
      <c r="P6" s="54" t="s">
        <v>734</v>
      </c>
      <c r="Q6" s="53" t="s">
        <v>735</v>
      </c>
      <c r="R6" s="53" t="s">
        <v>736</v>
      </c>
      <c r="S6" s="55" t="s">
        <v>731</v>
      </c>
      <c r="T6" s="55" t="s">
        <v>732</v>
      </c>
      <c r="U6" s="55" t="s">
        <v>733</v>
      </c>
      <c r="V6" s="55" t="s">
        <v>734</v>
      </c>
      <c r="W6" s="55" t="s">
        <v>735</v>
      </c>
      <c r="X6" s="55" t="s">
        <v>736</v>
      </c>
      <c r="Y6" s="56" t="s">
        <v>731</v>
      </c>
      <c r="Z6" s="56" t="s">
        <v>732</v>
      </c>
      <c r="AA6" s="56" t="s">
        <v>733</v>
      </c>
      <c r="AB6" s="56" t="s">
        <v>734</v>
      </c>
      <c r="AC6" s="56" t="s">
        <v>735</v>
      </c>
      <c r="AD6" s="56" t="s">
        <v>736</v>
      </c>
      <c r="AE6" s="57" t="s">
        <v>731</v>
      </c>
      <c r="AF6" s="57" t="s">
        <v>732</v>
      </c>
      <c r="AG6" s="57" t="s">
        <v>733</v>
      </c>
      <c r="AH6" s="57" t="s">
        <v>734</v>
      </c>
      <c r="AI6" s="57" t="s">
        <v>735</v>
      </c>
      <c r="AJ6" s="57" t="s">
        <v>736</v>
      </c>
      <c r="AK6" s="58" t="s">
        <v>731</v>
      </c>
      <c r="AL6" s="58" t="s">
        <v>732</v>
      </c>
      <c r="AM6" s="58" t="s">
        <v>733</v>
      </c>
      <c r="AN6" s="58" t="s">
        <v>734</v>
      </c>
      <c r="AO6" s="58" t="s">
        <v>735</v>
      </c>
      <c r="AP6" s="58" t="s">
        <v>736</v>
      </c>
      <c r="AQ6" s="59" t="s">
        <v>731</v>
      </c>
      <c r="AR6" s="59" t="s">
        <v>732</v>
      </c>
      <c r="AS6" s="59" t="s">
        <v>733</v>
      </c>
      <c r="AT6" s="59" t="s">
        <v>734</v>
      </c>
      <c r="AU6" s="59" t="s">
        <v>735</v>
      </c>
      <c r="AV6" s="59" t="s">
        <v>736</v>
      </c>
      <c r="AW6" s="47" t="s">
        <v>411</v>
      </c>
      <c r="AX6" s="47" t="s">
        <v>737</v>
      </c>
      <c r="AY6" s="47" t="s">
        <v>738</v>
      </c>
      <c r="AZ6" s="47" t="s">
        <v>739</v>
      </c>
      <c r="BA6" s="47" t="s">
        <v>740</v>
      </c>
      <c r="BB6" s="47" t="s">
        <v>412</v>
      </c>
      <c r="BC6" s="3" t="s">
        <v>13</v>
      </c>
      <c r="BD6" s="3" t="s">
        <v>12</v>
      </c>
      <c r="BE6" s="3" t="s">
        <v>23</v>
      </c>
      <c r="BF6" s="3" t="s">
        <v>24</v>
      </c>
      <c r="BG6" s="3" t="s">
        <v>25</v>
      </c>
      <c r="BH6" s="3" t="s">
        <v>26</v>
      </c>
      <c r="BI6" s="3" t="s">
        <v>13</v>
      </c>
      <c r="BJ6" s="3" t="s">
        <v>12</v>
      </c>
      <c r="BK6" s="3" t="s">
        <v>23</v>
      </c>
      <c r="BL6" s="3" t="s">
        <v>24</v>
      </c>
      <c r="BM6" s="3" t="s">
        <v>25</v>
      </c>
      <c r="BN6" s="3" t="s">
        <v>26</v>
      </c>
      <c r="BO6" s="3" t="s">
        <v>13</v>
      </c>
      <c r="BP6" s="3" t="s">
        <v>12</v>
      </c>
      <c r="BQ6" s="3" t="s">
        <v>23</v>
      </c>
      <c r="BR6" s="3" t="s">
        <v>24</v>
      </c>
      <c r="BS6" s="3" t="s">
        <v>25</v>
      </c>
      <c r="BT6" s="3" t="s">
        <v>26</v>
      </c>
      <c r="BU6" s="3" t="s">
        <v>13</v>
      </c>
      <c r="BV6" s="3" t="s">
        <v>12</v>
      </c>
      <c r="BW6" s="3" t="s">
        <v>23</v>
      </c>
      <c r="BX6" s="3" t="s">
        <v>24</v>
      </c>
      <c r="BY6" s="3" t="s">
        <v>25</v>
      </c>
      <c r="BZ6" s="3" t="s">
        <v>26</v>
      </c>
      <c r="CA6" s="3" t="s">
        <v>13</v>
      </c>
      <c r="CB6" s="3" t="s">
        <v>12</v>
      </c>
      <c r="CC6" s="3" t="s">
        <v>23</v>
      </c>
      <c r="CD6" s="3" t="s">
        <v>24</v>
      </c>
      <c r="CE6" s="3" t="s">
        <v>25</v>
      </c>
      <c r="CF6" s="60" t="s">
        <v>26</v>
      </c>
      <c r="CG6" s="3" t="s">
        <v>13</v>
      </c>
      <c r="CH6" s="3" t="s">
        <v>12</v>
      </c>
      <c r="CI6" s="3" t="s">
        <v>23</v>
      </c>
      <c r="CJ6" s="3" t="s">
        <v>24</v>
      </c>
      <c r="CK6" s="3" t="s">
        <v>25</v>
      </c>
      <c r="CL6" s="3" t="s">
        <v>26</v>
      </c>
      <c r="CM6" s="3" t="s">
        <v>13</v>
      </c>
      <c r="CN6" s="3" t="s">
        <v>12</v>
      </c>
      <c r="CO6" s="3" t="s">
        <v>23</v>
      </c>
      <c r="CP6" s="3" t="s">
        <v>24</v>
      </c>
      <c r="CQ6" s="3" t="s">
        <v>25</v>
      </c>
      <c r="CR6" s="3" t="s">
        <v>26</v>
      </c>
    </row>
    <row r="7" spans="1:96" ht="14.5">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3" t="b">
        <v>1</v>
      </c>
      <c r="N7" s="63">
        <v>0</v>
      </c>
      <c r="O7" s="63">
        <v>10</v>
      </c>
      <c r="P7" s="64">
        <v>0</v>
      </c>
      <c r="Q7" s="63">
        <v>10</v>
      </c>
      <c r="R7" s="63">
        <v>0</v>
      </c>
      <c r="S7" s="65" t="b">
        <v>0</v>
      </c>
      <c r="Y7" s="66" t="b">
        <v>0</v>
      </c>
      <c r="AE7" s="67" t="b">
        <v>0</v>
      </c>
      <c r="AK7" s="68" t="b">
        <v>0</v>
      </c>
      <c r="AQ7" s="45" t="b">
        <v>0</v>
      </c>
      <c r="AW7" s="47" t="b">
        <v>0</v>
      </c>
      <c r="BC7" s="17">
        <f t="shared" ref="BC7:BC70" si="0">(IF($D7,$F7*2,$F7)/100 * $D$3)/$D$4 *60</f>
        <v>42.13</v>
      </c>
      <c r="BD7">
        <f>IF($L7=0,0,IFERROR(ROUNDUP((($BC7/IF(O7=0,Q7,O7))-IFERROR(($BC7/IF($H7=0,$J7,$H7)),0)),0),0))</f>
        <v>3</v>
      </c>
      <c r="BE7" s="7">
        <f>BD7*$F$3/1000000</f>
        <v>3.225399310425892</v>
      </c>
      <c r="BF7" s="7">
        <f>BD7*$H$5*$J$3*$F$5/1000000</f>
        <v>2.3847796151461438</v>
      </c>
      <c r="BG7" s="7">
        <f>BF7*(($J$5^$J$4)-1)/($J$5-1)</f>
        <v>44.354310700841928</v>
      </c>
      <c r="BH7" s="7">
        <f>BE7+BG7</f>
        <v>47.579710011267821</v>
      </c>
      <c r="BI7" s="17">
        <f t="shared" ref="BI7:BI70" si="1">(IF($D7,$F7*2,$F7)/100 * $D$3)/$D$4 *60</f>
        <v>42.13</v>
      </c>
      <c r="BJ7">
        <f>IF($L7=0,0,IFERROR(ROUNDUP((($BC7/IF(U7=0,W7,U7))-IFERROR(($BC7/IF($H7=0,$J7,$H7)),0)),0),0))</f>
        <v>0</v>
      </c>
      <c r="BK7" s="7">
        <f>BJ7*$F$3/1000000</f>
        <v>0</v>
      </c>
      <c r="BL7" s="7">
        <f>BJ7*$H$5*$J$3*$F$5/1000000</f>
        <v>0</v>
      </c>
      <c r="BM7" s="7">
        <f>BL7*(($J$5^$J$4)-1)/($J$5-1)</f>
        <v>0</v>
      </c>
      <c r="BN7" s="7">
        <f>BK7+BM7</f>
        <v>0</v>
      </c>
      <c r="BO7" s="17">
        <f t="shared" ref="BO7:BO70" si="2">(IF($D7,$F7*2,$F7)/100 * $D$3)/$D$4 *60</f>
        <v>42.13</v>
      </c>
      <c r="BP7">
        <f>IF($L7=0,0,IFERROR(ROUNDUP((($BC7/IF(AA7=0,AC7,AA7))-IFERROR(($BC7/IF($H7=0,$J7,$H7)),0)),0),0))</f>
        <v>0</v>
      </c>
      <c r="BQ7" s="7">
        <f>BP7*$F$3/1000000</f>
        <v>0</v>
      </c>
      <c r="BR7" s="7">
        <f>BP7*$H$5*$J$3*$F$5/1000000</f>
        <v>0</v>
      </c>
      <c r="BS7" s="7">
        <f>BR7*(($J$5^$J$4)-1)/($J$5-1)</f>
        <v>0</v>
      </c>
      <c r="BT7" s="7">
        <f>BQ7+BS7</f>
        <v>0</v>
      </c>
      <c r="BU7" s="17">
        <f t="shared" ref="BU7:BU70" si="3">(IF($D7,$F7*2,$F7)/100 * $D$3)/$D$4 *60</f>
        <v>42.13</v>
      </c>
      <c r="BV7">
        <f>IF($L7=0,0,IFERROR(ROUNDUP((($BC7/IF(AG7=0,AI7,AG7))-IFERROR(($BC7/IF($H7=0,$J7,$H7)),0)),0),0))</f>
        <v>0</v>
      </c>
      <c r="BW7" s="7">
        <f>BV7*$F$3/1000000</f>
        <v>0</v>
      </c>
      <c r="BX7" s="7">
        <f>BV7*$H$5*$J$3*$F$5/1000000</f>
        <v>0</v>
      </c>
      <c r="BY7" s="7">
        <f>BX7*(($J$5^$J$4)-1)/($J$5-1)</f>
        <v>0</v>
      </c>
      <c r="BZ7" s="7">
        <f>BW7+BY7</f>
        <v>0</v>
      </c>
      <c r="CA7" s="17">
        <f t="shared" ref="CA7:CA70" si="4">(IF($D7,$F7*2,$F7)/100 * $D$3)/$D$4 *60</f>
        <v>42.13</v>
      </c>
      <c r="CB7">
        <f>IF($L7=0,0,IFERROR(ROUNDUP((($BC7/IF(AM7=0,AO7,AM7))-IFERROR(($BC7/IF($H7=0,$J7,$H7)),0)),0),0))</f>
        <v>0</v>
      </c>
      <c r="CC7" s="7">
        <f>CB7*$F$3/1000000</f>
        <v>0</v>
      </c>
      <c r="CD7" s="7">
        <f>CB7*$H$5*$J$3*$F$5/1000000</f>
        <v>0</v>
      </c>
      <c r="CE7" s="7">
        <f>CD7*(($J$5^$J$4)-1)/($J$5-1)</f>
        <v>0</v>
      </c>
      <c r="CF7" s="69">
        <f>CC7+CE7</f>
        <v>0</v>
      </c>
      <c r="CG7" s="17">
        <f t="shared" ref="CG7:CG70" si="5">(IF($D7,$F7*2,$F7)/100 * $D$3)/$D$4 *60</f>
        <v>42.13</v>
      </c>
      <c r="CH7">
        <f>IF($L7=0,0,IFERROR(ROUNDUP((($BC7/IF(AS7=0,AU7,AS7))-IFERROR(($BC7/IF($H7=0,$J7,$H7)),0)),0),0))</f>
        <v>0</v>
      </c>
      <c r="CI7" s="7">
        <f>CH7*$F$3/1000000</f>
        <v>0</v>
      </c>
      <c r="CJ7" s="7">
        <f>CH7*$H$5*$J$3*$F$5/1000000</f>
        <v>0</v>
      </c>
      <c r="CK7" s="7">
        <f>CJ7*(($J$5^$J$4)-1)/($J$5-1)</f>
        <v>0</v>
      </c>
      <c r="CL7" s="7">
        <f>CI7+CK7</f>
        <v>0</v>
      </c>
      <c r="CM7" s="17">
        <f t="shared" ref="CM7:CM70" si="6">(IF($D7,$F7*2,$F7)/100 * $D$3)/$D$4 *60</f>
        <v>42.13</v>
      </c>
      <c r="CN7">
        <f>IF($L7=0,0,IFERROR(ROUNDUP((($BC7/IF(AY7=0,BA7,AY7))-IFERROR(($BC7/IF($H7=0,$J7,$H7)),0)),0),0))</f>
        <v>0</v>
      </c>
      <c r="CO7" s="7">
        <f>CN7*$F$3/1000000</f>
        <v>0</v>
      </c>
      <c r="CP7" s="7">
        <f>CN7*$H$5*$J$3*$F$5/1000000</f>
        <v>0</v>
      </c>
      <c r="CQ7" s="7">
        <f>CP7*(($J$5^$J$4)-1)/($J$5-1)</f>
        <v>0</v>
      </c>
      <c r="CR7" s="7">
        <f>CO7+CQ7</f>
        <v>0</v>
      </c>
    </row>
    <row r="8" spans="1:96" ht="14.5">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7">IF(LEFT(C8,LEN(C8)-2)=LEFT(C7,LEN(C7)-2),0,1)</f>
        <v>1</v>
      </c>
      <c r="M8" s="63" t="b">
        <v>1</v>
      </c>
      <c r="N8" s="63">
        <v>0</v>
      </c>
      <c r="O8" s="63">
        <v>10</v>
      </c>
      <c r="P8" s="64">
        <v>10</v>
      </c>
      <c r="Q8" s="63">
        <v>10</v>
      </c>
      <c r="R8" s="63">
        <v>0</v>
      </c>
      <c r="S8" s="65" t="b">
        <v>0</v>
      </c>
      <c r="Y8" s="66" t="b">
        <v>0</v>
      </c>
      <c r="AE8" s="67" t="b">
        <v>0</v>
      </c>
      <c r="AK8" s="68" t="b">
        <v>0</v>
      </c>
      <c r="AQ8" s="45" t="b">
        <v>0</v>
      </c>
      <c r="AW8" s="47" t="b">
        <v>0</v>
      </c>
      <c r="BC8" s="17">
        <f t="shared" si="0"/>
        <v>11.990000000000004</v>
      </c>
      <c r="BD8">
        <f t="shared" ref="BD8:BD71" si="8">IF($L8=0,0,IFERROR(ROUNDUP((($BC8/IF(O8=0,Q8,O8))-IFERROR(($BC8/IF($H8=0,$J8,$H8)),0)),0),0))</f>
        <v>0</v>
      </c>
      <c r="BE8" s="7">
        <f t="shared" ref="BE8:BE71" si="9">BD8*$F$3/1000000</f>
        <v>0</v>
      </c>
      <c r="BF8" s="7">
        <f t="shared" ref="BF8:BF71" si="10">BD8*$H$5*$J$3*$F$5/1000000</f>
        <v>0</v>
      </c>
      <c r="BG8" s="7">
        <f t="shared" ref="BG8:BG71" si="11">BF8*(($J$5^$J$4)-1)/($J$5-1)</f>
        <v>0</v>
      </c>
      <c r="BH8" s="7">
        <f t="shared" ref="BH8:BH71" si="12">BE8+BG8</f>
        <v>0</v>
      </c>
      <c r="BI8" s="17">
        <f t="shared" si="1"/>
        <v>11.990000000000004</v>
      </c>
      <c r="BJ8">
        <f t="shared" ref="BJ8:BJ71" si="13">IF($L8=0,0,IFERROR(ROUNDUP((($BC8/IF(U8=0,W8,U8))-IFERROR(($BC8/IF($H8=0,$J8,$H8)),0)),0),0))</f>
        <v>0</v>
      </c>
      <c r="BK8" s="7">
        <f t="shared" ref="BK8:BK71" si="14">BJ8*$F$3/1000000</f>
        <v>0</v>
      </c>
      <c r="BL8" s="7">
        <f t="shared" ref="BL8:BL71" si="15">BJ8*$H$5*$J$3*$F$5/1000000</f>
        <v>0</v>
      </c>
      <c r="BM8" s="7">
        <f t="shared" ref="BM8:BM71" si="16">BL8*(($J$5^$J$4)-1)/($J$5-1)</f>
        <v>0</v>
      </c>
      <c r="BN8" s="7">
        <f t="shared" ref="BN8:BN71" si="17">BK8+BM8</f>
        <v>0</v>
      </c>
      <c r="BO8" s="17">
        <f t="shared" si="2"/>
        <v>11.990000000000004</v>
      </c>
      <c r="BP8">
        <f t="shared" ref="BP8:BP71" si="18">IF($L8=0,0,IFERROR(ROUNDUP((($BC8/IF(AA8=0,AC8,AA8))-IFERROR(($BC8/IF($H8=0,$J8,$H8)),0)),0),0))</f>
        <v>0</v>
      </c>
      <c r="BQ8" s="7">
        <f t="shared" ref="BQ8:BQ71" si="19">BP8*$F$3/1000000</f>
        <v>0</v>
      </c>
      <c r="BR8" s="7">
        <f t="shared" ref="BR8:BR71" si="20">BP8*$H$5*$J$3*$F$5/1000000</f>
        <v>0</v>
      </c>
      <c r="BS8" s="7">
        <f t="shared" ref="BS8:BS71" si="21">BR8*(($J$5^$J$4)-1)/($J$5-1)</f>
        <v>0</v>
      </c>
      <c r="BT8" s="7">
        <f t="shared" ref="BT8:BT71" si="22">BQ8+BS8</f>
        <v>0</v>
      </c>
      <c r="BU8" s="17">
        <f t="shared" si="3"/>
        <v>11.990000000000004</v>
      </c>
      <c r="BV8">
        <f t="shared" ref="BV8:BV71" si="23">IF($L8=0,0,IFERROR(ROUNDUP((($BC8/IF(AG8=0,AI8,AG8))-IFERROR(($BC8/IF($H8=0,$J8,$H8)),0)),0),0))</f>
        <v>0</v>
      </c>
      <c r="BW8" s="7">
        <f t="shared" ref="BW8:BW71" si="24">BV8*$F$3/1000000</f>
        <v>0</v>
      </c>
      <c r="BX8" s="7">
        <f t="shared" ref="BX8:BX71" si="25">BV8*$H$5*$J$3*$F$5/1000000</f>
        <v>0</v>
      </c>
      <c r="BY8" s="7">
        <f t="shared" ref="BY8:BY71" si="26">BX8*(($J$5^$J$4)-1)/($J$5-1)</f>
        <v>0</v>
      </c>
      <c r="BZ8" s="7">
        <f t="shared" ref="BZ8:BZ71" si="27">BW8+BY8</f>
        <v>0</v>
      </c>
      <c r="CA8" s="17">
        <f t="shared" si="4"/>
        <v>11.990000000000004</v>
      </c>
      <c r="CB8">
        <f t="shared" ref="CB8:CB71" si="28">IF($L8=0,0,IFERROR(ROUNDUP((($BC8/IF(AM8=0,AO8,AM8))-IFERROR(($BC8/IF($H8=0,$J8,$H8)),0)),0),0))</f>
        <v>0</v>
      </c>
      <c r="CC8" s="7">
        <f t="shared" ref="CC8:CC71" si="29">CB8*$F$3/1000000</f>
        <v>0</v>
      </c>
      <c r="CD8" s="7">
        <f t="shared" ref="CD8:CD71" si="30">CB8*$H$5*$J$3*$F$5/1000000</f>
        <v>0</v>
      </c>
      <c r="CE8" s="7">
        <f t="shared" ref="CE8:CE71" si="31">CD8*(($J$5^$J$4)-1)/($J$5-1)</f>
        <v>0</v>
      </c>
      <c r="CF8" s="69">
        <f t="shared" ref="CF8:CF71" si="32">CC8+CE8</f>
        <v>0</v>
      </c>
      <c r="CG8" s="17">
        <f t="shared" si="5"/>
        <v>11.990000000000004</v>
      </c>
      <c r="CH8">
        <f t="shared" ref="CH8:CH71" si="33">IF($L8=0,0,IFERROR(ROUNDUP((($BC8/IF(AS8=0,AU8,AS8))-IFERROR(($BC8/IF($H8=0,$J8,$H8)),0)),0),0))</f>
        <v>0</v>
      </c>
      <c r="CI8" s="7">
        <f t="shared" ref="CI8:CI71" si="34">CH8*$F$3/1000000</f>
        <v>0</v>
      </c>
      <c r="CJ8" s="7">
        <f t="shared" ref="CJ8:CJ71" si="35">CH8*$H$5*$J$3*$F$5/1000000</f>
        <v>0</v>
      </c>
      <c r="CK8" s="7">
        <f t="shared" ref="CK8:CK71" si="36">CJ8*(($J$5^$J$4)-1)/($J$5-1)</f>
        <v>0</v>
      </c>
      <c r="CL8" s="7">
        <f t="shared" ref="CL8:CL71" si="37">CI8+CK8</f>
        <v>0</v>
      </c>
      <c r="CM8" s="17">
        <f t="shared" si="6"/>
        <v>11.990000000000004</v>
      </c>
      <c r="CN8">
        <f t="shared" ref="CN8:CN71" si="38">IF($L8=0,0,IFERROR(ROUNDUP((($BC8/IF(AY8=0,BA8,AY8))-IFERROR(($BC8/IF($H8=0,$J8,$H8)),0)),0),0))</f>
        <v>0</v>
      </c>
      <c r="CO8" s="7">
        <f t="shared" ref="CO8:CO71" si="39">CN8*$F$3/1000000</f>
        <v>0</v>
      </c>
      <c r="CP8" s="7">
        <f t="shared" ref="CP8:CP71" si="40">CN8*$H$5*$J$3*$F$5/1000000</f>
        <v>0</v>
      </c>
      <c r="CQ8" s="7">
        <f t="shared" ref="CQ8:CQ71" si="41">CP8*(($J$5^$J$4)-1)/($J$5-1)</f>
        <v>0</v>
      </c>
      <c r="CR8" s="7">
        <f t="shared" ref="CR8:CR71" si="42">CO8+CQ8</f>
        <v>0</v>
      </c>
    </row>
    <row r="9" spans="1:96" ht="14.5">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7"/>
        <v>0</v>
      </c>
      <c r="M9" s="63" t="b">
        <v>1</v>
      </c>
      <c r="N9" s="63">
        <v>0</v>
      </c>
      <c r="O9" s="63">
        <v>10</v>
      </c>
      <c r="P9" s="63">
        <v>10</v>
      </c>
      <c r="Q9" s="63">
        <v>10</v>
      </c>
      <c r="R9" s="63">
        <v>0</v>
      </c>
      <c r="S9" s="65" t="b">
        <v>0</v>
      </c>
      <c r="Y9" s="66" t="b">
        <v>0</v>
      </c>
      <c r="AE9" s="67" t="b">
        <v>0</v>
      </c>
      <c r="AK9" s="68" t="b">
        <v>0</v>
      </c>
      <c r="AQ9" s="45" t="b">
        <v>0</v>
      </c>
      <c r="AW9" s="47" t="b">
        <v>0</v>
      </c>
      <c r="BC9" s="17">
        <f t="shared" si="0"/>
        <v>19.25</v>
      </c>
      <c r="BD9">
        <f t="shared" si="8"/>
        <v>0</v>
      </c>
      <c r="BE9" s="7">
        <f t="shared" si="9"/>
        <v>0</v>
      </c>
      <c r="BF9" s="7">
        <f t="shared" si="10"/>
        <v>0</v>
      </c>
      <c r="BG9" s="7">
        <f t="shared" si="11"/>
        <v>0</v>
      </c>
      <c r="BH9" s="7">
        <f t="shared" si="12"/>
        <v>0</v>
      </c>
      <c r="BI9" s="17">
        <f t="shared" si="1"/>
        <v>19.25</v>
      </c>
      <c r="BJ9">
        <f t="shared" si="13"/>
        <v>0</v>
      </c>
      <c r="BK9" s="7">
        <f t="shared" si="14"/>
        <v>0</v>
      </c>
      <c r="BL9" s="7">
        <f t="shared" si="15"/>
        <v>0</v>
      </c>
      <c r="BM9" s="7">
        <f t="shared" si="16"/>
        <v>0</v>
      </c>
      <c r="BN9" s="7">
        <f t="shared" si="17"/>
        <v>0</v>
      </c>
      <c r="BO9" s="17">
        <f t="shared" si="2"/>
        <v>19.25</v>
      </c>
      <c r="BP9">
        <f t="shared" si="18"/>
        <v>0</v>
      </c>
      <c r="BQ9" s="7">
        <f t="shared" si="19"/>
        <v>0</v>
      </c>
      <c r="BR9" s="7">
        <f t="shared" si="20"/>
        <v>0</v>
      </c>
      <c r="BS9" s="7">
        <f t="shared" si="21"/>
        <v>0</v>
      </c>
      <c r="BT9" s="7">
        <f t="shared" si="22"/>
        <v>0</v>
      </c>
      <c r="BU9" s="17">
        <f t="shared" si="3"/>
        <v>19.25</v>
      </c>
      <c r="BV9">
        <f t="shared" si="23"/>
        <v>0</v>
      </c>
      <c r="BW9" s="7">
        <f t="shared" si="24"/>
        <v>0</v>
      </c>
      <c r="BX9" s="7">
        <f t="shared" si="25"/>
        <v>0</v>
      </c>
      <c r="BY9" s="7">
        <f t="shared" si="26"/>
        <v>0</v>
      </c>
      <c r="BZ9" s="7">
        <f t="shared" si="27"/>
        <v>0</v>
      </c>
      <c r="CA9" s="17">
        <f t="shared" si="4"/>
        <v>19.25</v>
      </c>
      <c r="CB9">
        <f t="shared" si="28"/>
        <v>0</v>
      </c>
      <c r="CC9" s="7">
        <f t="shared" si="29"/>
        <v>0</v>
      </c>
      <c r="CD9" s="7">
        <f t="shared" si="30"/>
        <v>0</v>
      </c>
      <c r="CE9" s="7">
        <f t="shared" si="31"/>
        <v>0</v>
      </c>
      <c r="CF9" s="69">
        <f t="shared" si="32"/>
        <v>0</v>
      </c>
      <c r="CG9" s="17">
        <f t="shared" si="5"/>
        <v>19.25</v>
      </c>
      <c r="CH9">
        <f t="shared" si="33"/>
        <v>0</v>
      </c>
      <c r="CI9" s="7">
        <f t="shared" si="34"/>
        <v>0</v>
      </c>
      <c r="CJ9" s="7">
        <f t="shared" si="35"/>
        <v>0</v>
      </c>
      <c r="CK9" s="7">
        <f t="shared" si="36"/>
        <v>0</v>
      </c>
      <c r="CL9" s="7">
        <f t="shared" si="37"/>
        <v>0</v>
      </c>
      <c r="CM9" s="17">
        <f t="shared" si="6"/>
        <v>19.25</v>
      </c>
      <c r="CN9">
        <f t="shared" si="38"/>
        <v>0</v>
      </c>
      <c r="CO9" s="7">
        <f t="shared" si="39"/>
        <v>0</v>
      </c>
      <c r="CP9" s="7">
        <f t="shared" si="40"/>
        <v>0</v>
      </c>
      <c r="CQ9" s="7">
        <f t="shared" si="41"/>
        <v>0</v>
      </c>
      <c r="CR9" s="7">
        <f t="shared" si="42"/>
        <v>0</v>
      </c>
    </row>
    <row r="10" spans="1:96" ht="14.5">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7"/>
        <v>1</v>
      </c>
      <c r="M10" s="63" t="b">
        <v>1</v>
      </c>
      <c r="N10" s="63">
        <v>0</v>
      </c>
      <c r="O10" s="63">
        <v>10</v>
      </c>
      <c r="P10" s="63">
        <v>0</v>
      </c>
      <c r="Q10" s="63">
        <v>10</v>
      </c>
      <c r="R10" s="63">
        <v>0</v>
      </c>
      <c r="S10" s="65" t="b">
        <v>0</v>
      </c>
      <c r="Y10" s="66" t="b">
        <v>0</v>
      </c>
      <c r="AE10" s="67" t="b">
        <v>0</v>
      </c>
      <c r="AK10" s="68" t="b">
        <v>0</v>
      </c>
      <c r="AQ10" s="45" t="b">
        <v>0</v>
      </c>
      <c r="AW10" s="47" t="b">
        <v>0</v>
      </c>
      <c r="BC10" s="17">
        <f t="shared" si="0"/>
        <v>27.060000000000002</v>
      </c>
      <c r="BD10">
        <f t="shared" si="8"/>
        <v>1</v>
      </c>
      <c r="BE10" s="7">
        <f t="shared" si="9"/>
        <v>1.0751331034752973</v>
      </c>
      <c r="BF10" s="7">
        <f t="shared" si="10"/>
        <v>0.79492653838204796</v>
      </c>
      <c r="BG10" s="7">
        <f t="shared" si="11"/>
        <v>14.784770233613976</v>
      </c>
      <c r="BH10" s="7">
        <f t="shared" si="12"/>
        <v>15.859903337089273</v>
      </c>
      <c r="BI10" s="17">
        <f t="shared" si="1"/>
        <v>27.060000000000002</v>
      </c>
      <c r="BJ10">
        <f t="shared" si="13"/>
        <v>0</v>
      </c>
      <c r="BK10" s="7">
        <f t="shared" si="14"/>
        <v>0</v>
      </c>
      <c r="BL10" s="7">
        <f t="shared" si="15"/>
        <v>0</v>
      </c>
      <c r="BM10" s="7">
        <f t="shared" si="16"/>
        <v>0</v>
      </c>
      <c r="BN10" s="7">
        <f t="shared" si="17"/>
        <v>0</v>
      </c>
      <c r="BO10" s="17">
        <f t="shared" si="2"/>
        <v>27.060000000000002</v>
      </c>
      <c r="BP10">
        <f t="shared" si="18"/>
        <v>0</v>
      </c>
      <c r="BQ10" s="7">
        <f t="shared" si="19"/>
        <v>0</v>
      </c>
      <c r="BR10" s="7">
        <f t="shared" si="20"/>
        <v>0</v>
      </c>
      <c r="BS10" s="7">
        <f t="shared" si="21"/>
        <v>0</v>
      </c>
      <c r="BT10" s="7">
        <f t="shared" si="22"/>
        <v>0</v>
      </c>
      <c r="BU10" s="17">
        <f t="shared" si="3"/>
        <v>27.060000000000002</v>
      </c>
      <c r="BV10">
        <f t="shared" si="23"/>
        <v>0</v>
      </c>
      <c r="BW10" s="7">
        <f t="shared" si="24"/>
        <v>0</v>
      </c>
      <c r="BX10" s="7">
        <f t="shared" si="25"/>
        <v>0</v>
      </c>
      <c r="BY10" s="7">
        <f t="shared" si="26"/>
        <v>0</v>
      </c>
      <c r="BZ10" s="7">
        <f t="shared" si="27"/>
        <v>0</v>
      </c>
      <c r="CA10" s="17">
        <f t="shared" si="4"/>
        <v>27.060000000000002</v>
      </c>
      <c r="CB10">
        <f t="shared" si="28"/>
        <v>0</v>
      </c>
      <c r="CC10" s="7">
        <f t="shared" si="29"/>
        <v>0</v>
      </c>
      <c r="CD10" s="7">
        <f t="shared" si="30"/>
        <v>0</v>
      </c>
      <c r="CE10" s="7">
        <f t="shared" si="31"/>
        <v>0</v>
      </c>
      <c r="CF10" s="69">
        <f t="shared" si="32"/>
        <v>0</v>
      </c>
      <c r="CG10" s="17">
        <f t="shared" si="5"/>
        <v>27.060000000000002</v>
      </c>
      <c r="CH10">
        <f t="shared" si="33"/>
        <v>0</v>
      </c>
      <c r="CI10" s="7">
        <f t="shared" si="34"/>
        <v>0</v>
      </c>
      <c r="CJ10" s="7">
        <f t="shared" si="35"/>
        <v>0</v>
      </c>
      <c r="CK10" s="7">
        <f t="shared" si="36"/>
        <v>0</v>
      </c>
      <c r="CL10" s="7">
        <f t="shared" si="37"/>
        <v>0</v>
      </c>
      <c r="CM10" s="17">
        <f t="shared" si="6"/>
        <v>27.060000000000002</v>
      </c>
      <c r="CN10">
        <f t="shared" si="38"/>
        <v>0</v>
      </c>
      <c r="CO10" s="7">
        <f t="shared" si="39"/>
        <v>0</v>
      </c>
      <c r="CP10" s="7">
        <f t="shared" si="40"/>
        <v>0</v>
      </c>
      <c r="CQ10" s="7">
        <f t="shared" si="41"/>
        <v>0</v>
      </c>
      <c r="CR10" s="7">
        <f t="shared" si="42"/>
        <v>0</v>
      </c>
    </row>
    <row r="11" spans="1:96" ht="14.5">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7"/>
        <v>0</v>
      </c>
      <c r="M11" s="63" t="b">
        <v>1</v>
      </c>
      <c r="N11" s="63">
        <v>0</v>
      </c>
      <c r="O11" s="63">
        <v>10</v>
      </c>
      <c r="P11" s="63">
        <v>0</v>
      </c>
      <c r="Q11" s="63">
        <v>10</v>
      </c>
      <c r="R11" s="63">
        <v>0</v>
      </c>
      <c r="S11" s="65" t="b">
        <v>0</v>
      </c>
      <c r="Y11" s="66" t="b">
        <v>0</v>
      </c>
      <c r="AE11" s="67" t="b">
        <v>0</v>
      </c>
      <c r="AK11" s="68" t="b">
        <v>0</v>
      </c>
      <c r="AQ11" s="45" t="b">
        <v>0</v>
      </c>
      <c r="AW11" s="47" t="b">
        <v>0</v>
      </c>
      <c r="BC11" s="17">
        <f t="shared" si="0"/>
        <v>27.280000000000005</v>
      </c>
      <c r="BD11">
        <f t="shared" si="8"/>
        <v>0</v>
      </c>
      <c r="BE11" s="7">
        <f t="shared" si="9"/>
        <v>0</v>
      </c>
      <c r="BF11" s="7">
        <f t="shared" si="10"/>
        <v>0</v>
      </c>
      <c r="BG11" s="7">
        <f t="shared" si="11"/>
        <v>0</v>
      </c>
      <c r="BH11" s="7">
        <f t="shared" si="12"/>
        <v>0</v>
      </c>
      <c r="BI11" s="17">
        <f t="shared" si="1"/>
        <v>27.280000000000005</v>
      </c>
      <c r="BJ11">
        <f t="shared" si="13"/>
        <v>0</v>
      </c>
      <c r="BK11" s="7">
        <f t="shared" si="14"/>
        <v>0</v>
      </c>
      <c r="BL11" s="7">
        <f t="shared" si="15"/>
        <v>0</v>
      </c>
      <c r="BM11" s="7">
        <f t="shared" si="16"/>
        <v>0</v>
      </c>
      <c r="BN11" s="7">
        <f t="shared" si="17"/>
        <v>0</v>
      </c>
      <c r="BO11" s="17">
        <f t="shared" si="2"/>
        <v>27.280000000000005</v>
      </c>
      <c r="BP11">
        <f t="shared" si="18"/>
        <v>0</v>
      </c>
      <c r="BQ11" s="7">
        <f t="shared" si="19"/>
        <v>0</v>
      </c>
      <c r="BR11" s="7">
        <f t="shared" si="20"/>
        <v>0</v>
      </c>
      <c r="BS11" s="7">
        <f t="shared" si="21"/>
        <v>0</v>
      </c>
      <c r="BT11" s="7">
        <f t="shared" si="22"/>
        <v>0</v>
      </c>
      <c r="BU11" s="17">
        <f t="shared" si="3"/>
        <v>27.280000000000005</v>
      </c>
      <c r="BV11">
        <f t="shared" si="23"/>
        <v>0</v>
      </c>
      <c r="BW11" s="7">
        <f t="shared" si="24"/>
        <v>0</v>
      </c>
      <c r="BX11" s="7">
        <f t="shared" si="25"/>
        <v>0</v>
      </c>
      <c r="BY11" s="7">
        <f t="shared" si="26"/>
        <v>0</v>
      </c>
      <c r="BZ11" s="7">
        <f t="shared" si="27"/>
        <v>0</v>
      </c>
      <c r="CA11" s="17">
        <f t="shared" si="4"/>
        <v>27.280000000000005</v>
      </c>
      <c r="CB11">
        <f t="shared" si="28"/>
        <v>0</v>
      </c>
      <c r="CC11" s="7">
        <f t="shared" si="29"/>
        <v>0</v>
      </c>
      <c r="CD11" s="7">
        <f t="shared" si="30"/>
        <v>0</v>
      </c>
      <c r="CE11" s="7">
        <f t="shared" si="31"/>
        <v>0</v>
      </c>
      <c r="CF11" s="69">
        <f t="shared" si="32"/>
        <v>0</v>
      </c>
      <c r="CG11" s="17">
        <f t="shared" si="5"/>
        <v>27.280000000000005</v>
      </c>
      <c r="CH11">
        <f t="shared" si="33"/>
        <v>0</v>
      </c>
      <c r="CI11" s="7">
        <f t="shared" si="34"/>
        <v>0</v>
      </c>
      <c r="CJ11" s="7">
        <f t="shared" si="35"/>
        <v>0</v>
      </c>
      <c r="CK11" s="7">
        <f t="shared" si="36"/>
        <v>0</v>
      </c>
      <c r="CL11" s="7">
        <f t="shared" si="37"/>
        <v>0</v>
      </c>
      <c r="CM11" s="17">
        <f t="shared" si="6"/>
        <v>27.280000000000005</v>
      </c>
      <c r="CN11">
        <f t="shared" si="38"/>
        <v>0</v>
      </c>
      <c r="CO11" s="7">
        <f t="shared" si="39"/>
        <v>0</v>
      </c>
      <c r="CP11" s="7">
        <f t="shared" si="40"/>
        <v>0</v>
      </c>
      <c r="CQ11" s="7">
        <f t="shared" si="41"/>
        <v>0</v>
      </c>
      <c r="CR11" s="7">
        <f t="shared" si="42"/>
        <v>0</v>
      </c>
    </row>
    <row r="12" spans="1:96" ht="14.5">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7"/>
        <v>1</v>
      </c>
      <c r="M12" s="63" t="b">
        <v>1</v>
      </c>
      <c r="N12" s="63">
        <v>0</v>
      </c>
      <c r="O12" s="63">
        <v>10</v>
      </c>
      <c r="P12" s="63">
        <v>10</v>
      </c>
      <c r="Q12" s="63">
        <v>10</v>
      </c>
      <c r="R12" s="63">
        <v>20</v>
      </c>
      <c r="S12" s="65" t="b">
        <v>0</v>
      </c>
      <c r="Y12" s="66" t="b">
        <v>0</v>
      </c>
      <c r="AE12" s="67" t="b">
        <v>0</v>
      </c>
      <c r="AK12" s="68" t="b">
        <v>0</v>
      </c>
      <c r="AQ12" s="45" t="b">
        <v>0</v>
      </c>
      <c r="AW12" s="47" t="b">
        <v>0</v>
      </c>
      <c r="BC12" s="17">
        <f t="shared" si="0"/>
        <v>31.9</v>
      </c>
      <c r="BD12">
        <f t="shared" si="8"/>
        <v>0</v>
      </c>
      <c r="BE12" s="7">
        <f t="shared" si="9"/>
        <v>0</v>
      </c>
      <c r="BF12" s="7">
        <f t="shared" si="10"/>
        <v>0</v>
      </c>
      <c r="BG12" s="7">
        <f t="shared" si="11"/>
        <v>0</v>
      </c>
      <c r="BH12" s="7">
        <f t="shared" si="12"/>
        <v>0</v>
      </c>
      <c r="BI12" s="17">
        <f t="shared" si="1"/>
        <v>31.9</v>
      </c>
      <c r="BJ12">
        <f t="shared" si="13"/>
        <v>0</v>
      </c>
      <c r="BK12" s="7">
        <f t="shared" si="14"/>
        <v>0</v>
      </c>
      <c r="BL12" s="7">
        <f t="shared" si="15"/>
        <v>0</v>
      </c>
      <c r="BM12" s="7">
        <f t="shared" si="16"/>
        <v>0</v>
      </c>
      <c r="BN12" s="7">
        <f t="shared" si="17"/>
        <v>0</v>
      </c>
      <c r="BO12" s="17">
        <f t="shared" si="2"/>
        <v>31.9</v>
      </c>
      <c r="BP12">
        <f t="shared" si="18"/>
        <v>0</v>
      </c>
      <c r="BQ12" s="7">
        <f t="shared" si="19"/>
        <v>0</v>
      </c>
      <c r="BR12" s="7">
        <f t="shared" si="20"/>
        <v>0</v>
      </c>
      <c r="BS12" s="7">
        <f t="shared" si="21"/>
        <v>0</v>
      </c>
      <c r="BT12" s="7">
        <f t="shared" si="22"/>
        <v>0</v>
      </c>
      <c r="BU12" s="17">
        <f t="shared" si="3"/>
        <v>31.9</v>
      </c>
      <c r="BV12">
        <f t="shared" si="23"/>
        <v>0</v>
      </c>
      <c r="BW12" s="7">
        <f t="shared" si="24"/>
        <v>0</v>
      </c>
      <c r="BX12" s="7">
        <f t="shared" si="25"/>
        <v>0</v>
      </c>
      <c r="BY12" s="7">
        <f t="shared" si="26"/>
        <v>0</v>
      </c>
      <c r="BZ12" s="7">
        <f t="shared" si="27"/>
        <v>0</v>
      </c>
      <c r="CA12" s="17">
        <f t="shared" si="4"/>
        <v>31.9</v>
      </c>
      <c r="CB12">
        <f t="shared" si="28"/>
        <v>0</v>
      </c>
      <c r="CC12" s="7">
        <f t="shared" si="29"/>
        <v>0</v>
      </c>
      <c r="CD12" s="7">
        <f t="shared" si="30"/>
        <v>0</v>
      </c>
      <c r="CE12" s="7">
        <f t="shared" si="31"/>
        <v>0</v>
      </c>
      <c r="CF12" s="69">
        <f t="shared" si="32"/>
        <v>0</v>
      </c>
      <c r="CG12" s="17">
        <f t="shared" si="5"/>
        <v>31.9</v>
      </c>
      <c r="CH12">
        <f t="shared" si="33"/>
        <v>0</v>
      </c>
      <c r="CI12" s="7">
        <f t="shared" si="34"/>
        <v>0</v>
      </c>
      <c r="CJ12" s="7">
        <f t="shared" si="35"/>
        <v>0</v>
      </c>
      <c r="CK12" s="7">
        <f t="shared" si="36"/>
        <v>0</v>
      </c>
      <c r="CL12" s="7">
        <f t="shared" si="37"/>
        <v>0</v>
      </c>
      <c r="CM12" s="17">
        <f t="shared" si="6"/>
        <v>31.9</v>
      </c>
      <c r="CN12">
        <f t="shared" si="38"/>
        <v>0</v>
      </c>
      <c r="CO12" s="7">
        <f t="shared" si="39"/>
        <v>0</v>
      </c>
      <c r="CP12" s="7">
        <f t="shared" si="40"/>
        <v>0</v>
      </c>
      <c r="CQ12" s="7">
        <f t="shared" si="41"/>
        <v>0</v>
      </c>
      <c r="CR12" s="7">
        <f t="shared" si="42"/>
        <v>0</v>
      </c>
    </row>
    <row r="13" spans="1:96" ht="14.5">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7"/>
        <v>1</v>
      </c>
      <c r="M13" s="63" t="b">
        <v>1</v>
      </c>
      <c r="N13" s="63">
        <v>0</v>
      </c>
      <c r="O13" s="63">
        <v>10</v>
      </c>
      <c r="P13" s="63">
        <v>10</v>
      </c>
      <c r="Q13" s="63">
        <v>10</v>
      </c>
      <c r="R13" s="63">
        <v>20</v>
      </c>
      <c r="S13" s="65" t="b">
        <v>0</v>
      </c>
      <c r="Y13" s="66" t="b">
        <v>0</v>
      </c>
      <c r="AE13" s="67" t="b">
        <v>0</v>
      </c>
      <c r="AK13" s="68" t="b">
        <v>0</v>
      </c>
      <c r="AQ13" s="45" t="b">
        <v>0</v>
      </c>
      <c r="AW13" s="47" t="b">
        <v>0</v>
      </c>
      <c r="BC13" s="17">
        <f t="shared" si="0"/>
        <v>35.31</v>
      </c>
      <c r="BD13">
        <f t="shared" si="8"/>
        <v>2</v>
      </c>
      <c r="BE13" s="7">
        <f t="shared" si="9"/>
        <v>2.1502662069505947</v>
      </c>
      <c r="BF13" s="7">
        <f t="shared" si="10"/>
        <v>1.5898530767640959</v>
      </c>
      <c r="BG13" s="7">
        <f t="shared" si="11"/>
        <v>29.569540467227952</v>
      </c>
      <c r="BH13" s="7">
        <f t="shared" si="12"/>
        <v>31.719806674178546</v>
      </c>
      <c r="BI13" s="17">
        <f t="shared" si="1"/>
        <v>35.31</v>
      </c>
      <c r="BJ13">
        <f t="shared" si="13"/>
        <v>0</v>
      </c>
      <c r="BK13" s="7">
        <f t="shared" si="14"/>
        <v>0</v>
      </c>
      <c r="BL13" s="7">
        <f t="shared" si="15"/>
        <v>0</v>
      </c>
      <c r="BM13" s="7">
        <f t="shared" si="16"/>
        <v>0</v>
      </c>
      <c r="BN13" s="7">
        <f t="shared" si="17"/>
        <v>0</v>
      </c>
      <c r="BO13" s="17">
        <f t="shared" si="2"/>
        <v>35.31</v>
      </c>
      <c r="BP13">
        <f t="shared" si="18"/>
        <v>0</v>
      </c>
      <c r="BQ13" s="7">
        <f t="shared" si="19"/>
        <v>0</v>
      </c>
      <c r="BR13" s="7">
        <f t="shared" si="20"/>
        <v>0</v>
      </c>
      <c r="BS13" s="7">
        <f t="shared" si="21"/>
        <v>0</v>
      </c>
      <c r="BT13" s="7">
        <f t="shared" si="22"/>
        <v>0</v>
      </c>
      <c r="BU13" s="17">
        <f t="shared" si="3"/>
        <v>35.31</v>
      </c>
      <c r="BV13">
        <f t="shared" si="23"/>
        <v>0</v>
      </c>
      <c r="BW13" s="7">
        <f t="shared" si="24"/>
        <v>0</v>
      </c>
      <c r="BX13" s="7">
        <f t="shared" si="25"/>
        <v>0</v>
      </c>
      <c r="BY13" s="7">
        <f t="shared" si="26"/>
        <v>0</v>
      </c>
      <c r="BZ13" s="7">
        <f t="shared" si="27"/>
        <v>0</v>
      </c>
      <c r="CA13" s="17">
        <f t="shared" si="4"/>
        <v>35.31</v>
      </c>
      <c r="CB13">
        <f t="shared" si="28"/>
        <v>0</v>
      </c>
      <c r="CC13" s="7">
        <f t="shared" si="29"/>
        <v>0</v>
      </c>
      <c r="CD13" s="7">
        <f t="shared" si="30"/>
        <v>0</v>
      </c>
      <c r="CE13" s="7">
        <f t="shared" si="31"/>
        <v>0</v>
      </c>
      <c r="CF13" s="69">
        <f t="shared" si="32"/>
        <v>0</v>
      </c>
      <c r="CG13" s="17">
        <f t="shared" si="5"/>
        <v>35.31</v>
      </c>
      <c r="CH13">
        <f t="shared" si="33"/>
        <v>0</v>
      </c>
      <c r="CI13" s="7">
        <f t="shared" si="34"/>
        <v>0</v>
      </c>
      <c r="CJ13" s="7">
        <f t="shared" si="35"/>
        <v>0</v>
      </c>
      <c r="CK13" s="7">
        <f t="shared" si="36"/>
        <v>0</v>
      </c>
      <c r="CL13" s="7">
        <f t="shared" si="37"/>
        <v>0</v>
      </c>
      <c r="CM13" s="17">
        <f t="shared" si="6"/>
        <v>35.31</v>
      </c>
      <c r="CN13">
        <f t="shared" si="38"/>
        <v>0</v>
      </c>
      <c r="CO13" s="7">
        <f t="shared" si="39"/>
        <v>0</v>
      </c>
      <c r="CP13" s="7">
        <f t="shared" si="40"/>
        <v>0</v>
      </c>
      <c r="CQ13" s="7">
        <f t="shared" si="41"/>
        <v>0</v>
      </c>
      <c r="CR13" s="7">
        <f t="shared" si="42"/>
        <v>0</v>
      </c>
    </row>
    <row r="14" spans="1:96"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7"/>
        <v>1</v>
      </c>
      <c r="M14" s="63" t="b">
        <v>0</v>
      </c>
      <c r="S14" s="65" t="b">
        <v>0</v>
      </c>
      <c r="Y14" s="66" t="b">
        <v>0</v>
      </c>
      <c r="AE14" s="67" t="b">
        <v>0</v>
      </c>
      <c r="AK14" s="68" t="b">
        <v>0</v>
      </c>
      <c r="AQ14" s="45" t="b">
        <v>0</v>
      </c>
      <c r="AW14" s="47" t="b">
        <v>0</v>
      </c>
      <c r="BC14" s="17">
        <f t="shared" si="0"/>
        <v>51.48</v>
      </c>
      <c r="BD14">
        <f t="shared" si="8"/>
        <v>0</v>
      </c>
      <c r="BE14" s="7">
        <f t="shared" si="9"/>
        <v>0</v>
      </c>
      <c r="BF14" s="7">
        <f t="shared" si="10"/>
        <v>0</v>
      </c>
      <c r="BG14" s="7">
        <f t="shared" si="11"/>
        <v>0</v>
      </c>
      <c r="BH14" s="7">
        <f t="shared" si="12"/>
        <v>0</v>
      </c>
      <c r="BI14" s="17">
        <f t="shared" si="1"/>
        <v>51.48</v>
      </c>
      <c r="BJ14">
        <f t="shared" si="13"/>
        <v>0</v>
      </c>
      <c r="BK14" s="7">
        <f t="shared" si="14"/>
        <v>0</v>
      </c>
      <c r="BL14" s="7">
        <f t="shared" si="15"/>
        <v>0</v>
      </c>
      <c r="BM14" s="7">
        <f t="shared" si="16"/>
        <v>0</v>
      </c>
      <c r="BN14" s="7">
        <f t="shared" si="17"/>
        <v>0</v>
      </c>
      <c r="BO14" s="17">
        <f t="shared" si="2"/>
        <v>51.48</v>
      </c>
      <c r="BP14">
        <f t="shared" si="18"/>
        <v>0</v>
      </c>
      <c r="BQ14" s="7">
        <f t="shared" si="19"/>
        <v>0</v>
      </c>
      <c r="BR14" s="7">
        <f t="shared" si="20"/>
        <v>0</v>
      </c>
      <c r="BS14" s="7">
        <f t="shared" si="21"/>
        <v>0</v>
      </c>
      <c r="BT14" s="7">
        <f t="shared" si="22"/>
        <v>0</v>
      </c>
      <c r="BU14" s="17">
        <f t="shared" si="3"/>
        <v>51.48</v>
      </c>
      <c r="BV14">
        <f t="shared" si="23"/>
        <v>0</v>
      </c>
      <c r="BW14" s="7">
        <f t="shared" si="24"/>
        <v>0</v>
      </c>
      <c r="BX14" s="7">
        <f t="shared" si="25"/>
        <v>0</v>
      </c>
      <c r="BY14" s="7">
        <f t="shared" si="26"/>
        <v>0</v>
      </c>
      <c r="BZ14" s="7">
        <f t="shared" si="27"/>
        <v>0</v>
      </c>
      <c r="CA14" s="17">
        <f t="shared" si="4"/>
        <v>51.48</v>
      </c>
      <c r="CB14">
        <f t="shared" si="28"/>
        <v>0</v>
      </c>
      <c r="CC14" s="7">
        <f t="shared" si="29"/>
        <v>0</v>
      </c>
      <c r="CD14" s="7">
        <f t="shared" si="30"/>
        <v>0</v>
      </c>
      <c r="CE14" s="7">
        <f t="shared" si="31"/>
        <v>0</v>
      </c>
      <c r="CF14" s="69">
        <f t="shared" si="32"/>
        <v>0</v>
      </c>
      <c r="CG14" s="17">
        <f t="shared" si="5"/>
        <v>51.48</v>
      </c>
      <c r="CH14">
        <f t="shared" si="33"/>
        <v>0</v>
      </c>
      <c r="CI14" s="7">
        <f t="shared" si="34"/>
        <v>0</v>
      </c>
      <c r="CJ14" s="7">
        <f t="shared" si="35"/>
        <v>0</v>
      </c>
      <c r="CK14" s="7">
        <f t="shared" si="36"/>
        <v>0</v>
      </c>
      <c r="CL14" s="7">
        <f t="shared" si="37"/>
        <v>0</v>
      </c>
      <c r="CM14" s="17">
        <f t="shared" si="6"/>
        <v>51.48</v>
      </c>
      <c r="CN14">
        <f t="shared" si="38"/>
        <v>0</v>
      </c>
      <c r="CO14" s="7">
        <f t="shared" si="39"/>
        <v>0</v>
      </c>
      <c r="CP14" s="7">
        <f t="shared" si="40"/>
        <v>0</v>
      </c>
      <c r="CQ14" s="7">
        <f t="shared" si="41"/>
        <v>0</v>
      </c>
      <c r="CR14" s="7">
        <f t="shared" si="42"/>
        <v>0</v>
      </c>
    </row>
    <row r="15" spans="1:96" ht="14.5">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7"/>
        <v>1</v>
      </c>
      <c r="M15" s="63" t="b">
        <v>1</v>
      </c>
      <c r="N15" s="63">
        <v>0</v>
      </c>
      <c r="O15" s="63">
        <v>10</v>
      </c>
      <c r="P15" s="63">
        <v>10</v>
      </c>
      <c r="Q15" s="63">
        <v>10</v>
      </c>
      <c r="R15" s="63">
        <v>30</v>
      </c>
      <c r="S15" s="65" t="b">
        <v>0</v>
      </c>
      <c r="Y15" s="66" t="b">
        <v>0</v>
      </c>
      <c r="AE15" s="67" t="b">
        <v>0</v>
      </c>
      <c r="AK15" s="68" t="b">
        <v>0</v>
      </c>
      <c r="AQ15" s="45" t="b">
        <v>0</v>
      </c>
      <c r="AW15" s="47" t="b">
        <v>0</v>
      </c>
      <c r="BC15" s="17">
        <f t="shared" si="0"/>
        <v>39.6</v>
      </c>
      <c r="BD15">
        <f t="shared" si="8"/>
        <v>3</v>
      </c>
      <c r="BE15" s="7">
        <f t="shared" si="9"/>
        <v>3.225399310425892</v>
      </c>
      <c r="BF15" s="7">
        <f t="shared" si="10"/>
        <v>2.3847796151461438</v>
      </c>
      <c r="BG15" s="7">
        <f t="shared" si="11"/>
        <v>44.354310700841928</v>
      </c>
      <c r="BH15" s="7">
        <f t="shared" si="12"/>
        <v>47.579710011267821</v>
      </c>
      <c r="BI15" s="17">
        <f t="shared" si="1"/>
        <v>39.6</v>
      </c>
      <c r="BJ15">
        <f t="shared" si="13"/>
        <v>0</v>
      </c>
      <c r="BK15" s="7">
        <f t="shared" si="14"/>
        <v>0</v>
      </c>
      <c r="BL15" s="7">
        <f t="shared" si="15"/>
        <v>0</v>
      </c>
      <c r="BM15" s="7">
        <f t="shared" si="16"/>
        <v>0</v>
      </c>
      <c r="BN15" s="7">
        <f t="shared" si="17"/>
        <v>0</v>
      </c>
      <c r="BO15" s="17">
        <f t="shared" si="2"/>
        <v>39.6</v>
      </c>
      <c r="BP15">
        <f t="shared" si="18"/>
        <v>0</v>
      </c>
      <c r="BQ15" s="7">
        <f t="shared" si="19"/>
        <v>0</v>
      </c>
      <c r="BR15" s="7">
        <f t="shared" si="20"/>
        <v>0</v>
      </c>
      <c r="BS15" s="7">
        <f t="shared" si="21"/>
        <v>0</v>
      </c>
      <c r="BT15" s="7">
        <f t="shared" si="22"/>
        <v>0</v>
      </c>
      <c r="BU15" s="17">
        <f t="shared" si="3"/>
        <v>39.6</v>
      </c>
      <c r="BV15">
        <f t="shared" si="23"/>
        <v>0</v>
      </c>
      <c r="BW15" s="7">
        <f t="shared" si="24"/>
        <v>0</v>
      </c>
      <c r="BX15" s="7">
        <f t="shared" si="25"/>
        <v>0</v>
      </c>
      <c r="BY15" s="7">
        <f t="shared" si="26"/>
        <v>0</v>
      </c>
      <c r="BZ15" s="7">
        <f t="shared" si="27"/>
        <v>0</v>
      </c>
      <c r="CA15" s="17">
        <f t="shared" si="4"/>
        <v>39.6</v>
      </c>
      <c r="CB15">
        <f t="shared" si="28"/>
        <v>0</v>
      </c>
      <c r="CC15" s="7">
        <f t="shared" si="29"/>
        <v>0</v>
      </c>
      <c r="CD15" s="7">
        <f t="shared" si="30"/>
        <v>0</v>
      </c>
      <c r="CE15" s="7">
        <f t="shared" si="31"/>
        <v>0</v>
      </c>
      <c r="CF15" s="69">
        <f t="shared" si="32"/>
        <v>0</v>
      </c>
      <c r="CG15" s="17">
        <f t="shared" si="5"/>
        <v>39.6</v>
      </c>
      <c r="CH15">
        <f t="shared" si="33"/>
        <v>0</v>
      </c>
      <c r="CI15" s="7">
        <f t="shared" si="34"/>
        <v>0</v>
      </c>
      <c r="CJ15" s="7">
        <f t="shared" si="35"/>
        <v>0</v>
      </c>
      <c r="CK15" s="7">
        <f t="shared" si="36"/>
        <v>0</v>
      </c>
      <c r="CL15" s="7">
        <f t="shared" si="37"/>
        <v>0</v>
      </c>
      <c r="CM15" s="17">
        <f t="shared" si="6"/>
        <v>39.6</v>
      </c>
      <c r="CN15">
        <f t="shared" si="38"/>
        <v>0</v>
      </c>
      <c r="CO15" s="7">
        <f t="shared" si="39"/>
        <v>0</v>
      </c>
      <c r="CP15" s="7">
        <f t="shared" si="40"/>
        <v>0</v>
      </c>
      <c r="CQ15" s="7">
        <f t="shared" si="41"/>
        <v>0</v>
      </c>
      <c r="CR15" s="7">
        <f t="shared" si="42"/>
        <v>0</v>
      </c>
    </row>
    <row r="16" spans="1:96" ht="14.5">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7"/>
        <v>1</v>
      </c>
      <c r="M16" s="63" t="b">
        <v>1</v>
      </c>
      <c r="N16" s="63">
        <v>0</v>
      </c>
      <c r="O16" s="63">
        <v>10</v>
      </c>
      <c r="P16" s="63">
        <v>0</v>
      </c>
      <c r="Q16" s="63">
        <v>10</v>
      </c>
      <c r="R16" s="63">
        <v>120</v>
      </c>
      <c r="S16" s="65" t="b">
        <v>0</v>
      </c>
      <c r="Y16" s="66" t="b">
        <v>0</v>
      </c>
      <c r="AE16" s="67" t="b">
        <v>0</v>
      </c>
      <c r="AK16" s="68" t="b">
        <v>0</v>
      </c>
      <c r="AQ16" s="45" t="b">
        <v>0</v>
      </c>
      <c r="AW16" s="47" t="b">
        <v>0</v>
      </c>
      <c r="BC16" s="17">
        <f t="shared" si="0"/>
        <v>52.250000000000007</v>
      </c>
      <c r="BD16">
        <f t="shared" si="8"/>
        <v>4</v>
      </c>
      <c r="BE16" s="7">
        <f t="shared" si="9"/>
        <v>4.3005324139011893</v>
      </c>
      <c r="BF16" s="7">
        <f t="shared" si="10"/>
        <v>3.1797061535281919</v>
      </c>
      <c r="BG16" s="7">
        <f t="shared" si="11"/>
        <v>59.139080934455905</v>
      </c>
      <c r="BH16" s="7">
        <f t="shared" si="12"/>
        <v>63.439613348357092</v>
      </c>
      <c r="BI16" s="17">
        <f t="shared" si="1"/>
        <v>52.250000000000007</v>
      </c>
      <c r="BJ16">
        <f t="shared" si="13"/>
        <v>0</v>
      </c>
      <c r="BK16" s="7">
        <f t="shared" si="14"/>
        <v>0</v>
      </c>
      <c r="BL16" s="7">
        <f t="shared" si="15"/>
        <v>0</v>
      </c>
      <c r="BM16" s="7">
        <f t="shared" si="16"/>
        <v>0</v>
      </c>
      <c r="BN16" s="7">
        <f t="shared" si="17"/>
        <v>0</v>
      </c>
      <c r="BO16" s="17">
        <f t="shared" si="2"/>
        <v>52.250000000000007</v>
      </c>
      <c r="BP16">
        <f t="shared" si="18"/>
        <v>0</v>
      </c>
      <c r="BQ16" s="7">
        <f t="shared" si="19"/>
        <v>0</v>
      </c>
      <c r="BR16" s="7">
        <f t="shared" si="20"/>
        <v>0</v>
      </c>
      <c r="BS16" s="7">
        <f t="shared" si="21"/>
        <v>0</v>
      </c>
      <c r="BT16" s="7">
        <f t="shared" si="22"/>
        <v>0</v>
      </c>
      <c r="BU16" s="17">
        <f t="shared" si="3"/>
        <v>52.250000000000007</v>
      </c>
      <c r="BV16">
        <f t="shared" si="23"/>
        <v>0</v>
      </c>
      <c r="BW16" s="7">
        <f t="shared" si="24"/>
        <v>0</v>
      </c>
      <c r="BX16" s="7">
        <f t="shared" si="25"/>
        <v>0</v>
      </c>
      <c r="BY16" s="7">
        <f t="shared" si="26"/>
        <v>0</v>
      </c>
      <c r="BZ16" s="7">
        <f t="shared" si="27"/>
        <v>0</v>
      </c>
      <c r="CA16" s="17">
        <f t="shared" si="4"/>
        <v>52.250000000000007</v>
      </c>
      <c r="CB16">
        <f t="shared" si="28"/>
        <v>0</v>
      </c>
      <c r="CC16" s="7">
        <f t="shared" si="29"/>
        <v>0</v>
      </c>
      <c r="CD16" s="7">
        <f t="shared" si="30"/>
        <v>0</v>
      </c>
      <c r="CE16" s="7">
        <f t="shared" si="31"/>
        <v>0</v>
      </c>
      <c r="CF16" s="69">
        <f t="shared" si="32"/>
        <v>0</v>
      </c>
      <c r="CG16" s="17">
        <f t="shared" si="5"/>
        <v>52.250000000000007</v>
      </c>
      <c r="CH16">
        <f t="shared" si="33"/>
        <v>0</v>
      </c>
      <c r="CI16" s="7">
        <f t="shared" si="34"/>
        <v>0</v>
      </c>
      <c r="CJ16" s="7">
        <f t="shared" si="35"/>
        <v>0</v>
      </c>
      <c r="CK16" s="7">
        <f t="shared" si="36"/>
        <v>0</v>
      </c>
      <c r="CL16" s="7">
        <f t="shared" si="37"/>
        <v>0</v>
      </c>
      <c r="CM16" s="17">
        <f t="shared" si="6"/>
        <v>52.250000000000007</v>
      </c>
      <c r="CN16">
        <f t="shared" si="38"/>
        <v>0</v>
      </c>
      <c r="CO16" s="7">
        <f t="shared" si="39"/>
        <v>0</v>
      </c>
      <c r="CP16" s="7">
        <f t="shared" si="40"/>
        <v>0</v>
      </c>
      <c r="CQ16" s="7">
        <f t="shared" si="41"/>
        <v>0</v>
      </c>
      <c r="CR16" s="7">
        <f t="shared" si="42"/>
        <v>0</v>
      </c>
    </row>
    <row r="17" spans="1:96" ht="14.5">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7"/>
        <v>1</v>
      </c>
      <c r="M17" s="63" t="b">
        <v>1</v>
      </c>
      <c r="N17" s="63">
        <v>0</v>
      </c>
      <c r="O17" s="63">
        <v>10</v>
      </c>
      <c r="P17" s="63">
        <v>10</v>
      </c>
      <c r="Q17" s="63">
        <v>10</v>
      </c>
      <c r="R17" s="63">
        <v>20</v>
      </c>
      <c r="S17" s="65" t="b">
        <v>0</v>
      </c>
      <c r="Y17" s="66" t="b">
        <v>0</v>
      </c>
      <c r="AE17" s="67" t="b">
        <v>0</v>
      </c>
      <c r="AK17" s="68" t="b">
        <v>0</v>
      </c>
      <c r="AQ17" s="45" t="b">
        <v>0</v>
      </c>
      <c r="AW17" s="47" t="b">
        <v>0</v>
      </c>
      <c r="BC17" s="17">
        <f t="shared" si="0"/>
        <v>27.170000000000005</v>
      </c>
      <c r="BD17">
        <f t="shared" si="8"/>
        <v>2</v>
      </c>
      <c r="BE17" s="7">
        <f t="shared" si="9"/>
        <v>2.1502662069505947</v>
      </c>
      <c r="BF17" s="7">
        <f t="shared" si="10"/>
        <v>1.5898530767640959</v>
      </c>
      <c r="BG17" s="7">
        <f t="shared" si="11"/>
        <v>29.569540467227952</v>
      </c>
      <c r="BH17" s="7">
        <f t="shared" si="12"/>
        <v>31.719806674178546</v>
      </c>
      <c r="BI17" s="17">
        <f t="shared" si="1"/>
        <v>27.170000000000005</v>
      </c>
      <c r="BJ17">
        <f t="shared" si="13"/>
        <v>0</v>
      </c>
      <c r="BK17" s="7">
        <f t="shared" si="14"/>
        <v>0</v>
      </c>
      <c r="BL17" s="7">
        <f t="shared" si="15"/>
        <v>0</v>
      </c>
      <c r="BM17" s="7">
        <f t="shared" si="16"/>
        <v>0</v>
      </c>
      <c r="BN17" s="7">
        <f t="shared" si="17"/>
        <v>0</v>
      </c>
      <c r="BO17" s="17">
        <f t="shared" si="2"/>
        <v>27.170000000000005</v>
      </c>
      <c r="BP17">
        <f t="shared" si="18"/>
        <v>0</v>
      </c>
      <c r="BQ17" s="7">
        <f t="shared" si="19"/>
        <v>0</v>
      </c>
      <c r="BR17" s="7">
        <f t="shared" si="20"/>
        <v>0</v>
      </c>
      <c r="BS17" s="7">
        <f t="shared" si="21"/>
        <v>0</v>
      </c>
      <c r="BT17" s="7">
        <f t="shared" si="22"/>
        <v>0</v>
      </c>
      <c r="BU17" s="17">
        <f t="shared" si="3"/>
        <v>27.170000000000005</v>
      </c>
      <c r="BV17">
        <f t="shared" si="23"/>
        <v>0</v>
      </c>
      <c r="BW17" s="7">
        <f t="shared" si="24"/>
        <v>0</v>
      </c>
      <c r="BX17" s="7">
        <f t="shared" si="25"/>
        <v>0</v>
      </c>
      <c r="BY17" s="7">
        <f t="shared" si="26"/>
        <v>0</v>
      </c>
      <c r="BZ17" s="7">
        <f t="shared" si="27"/>
        <v>0</v>
      </c>
      <c r="CA17" s="17">
        <f t="shared" si="4"/>
        <v>27.170000000000005</v>
      </c>
      <c r="CB17">
        <f t="shared" si="28"/>
        <v>0</v>
      </c>
      <c r="CC17" s="7">
        <f t="shared" si="29"/>
        <v>0</v>
      </c>
      <c r="CD17" s="7">
        <f t="shared" si="30"/>
        <v>0</v>
      </c>
      <c r="CE17" s="7">
        <f t="shared" si="31"/>
        <v>0</v>
      </c>
      <c r="CF17" s="69">
        <f t="shared" si="32"/>
        <v>0</v>
      </c>
      <c r="CG17" s="17">
        <f t="shared" si="5"/>
        <v>27.170000000000005</v>
      </c>
      <c r="CH17">
        <f t="shared" si="33"/>
        <v>0</v>
      </c>
      <c r="CI17" s="7">
        <f t="shared" si="34"/>
        <v>0</v>
      </c>
      <c r="CJ17" s="7">
        <f t="shared" si="35"/>
        <v>0</v>
      </c>
      <c r="CK17" s="7">
        <f t="shared" si="36"/>
        <v>0</v>
      </c>
      <c r="CL17" s="7">
        <f t="shared" si="37"/>
        <v>0</v>
      </c>
      <c r="CM17" s="17">
        <f t="shared" si="6"/>
        <v>27.170000000000005</v>
      </c>
      <c r="CN17">
        <f t="shared" si="38"/>
        <v>0</v>
      </c>
      <c r="CO17" s="7">
        <f t="shared" si="39"/>
        <v>0</v>
      </c>
      <c r="CP17" s="7">
        <f t="shared" si="40"/>
        <v>0</v>
      </c>
      <c r="CQ17" s="7">
        <f t="shared" si="41"/>
        <v>0</v>
      </c>
      <c r="CR17" s="7">
        <f t="shared" si="42"/>
        <v>0</v>
      </c>
    </row>
    <row r="18" spans="1:96"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7"/>
        <v>1</v>
      </c>
      <c r="M18" s="63" t="b">
        <v>0</v>
      </c>
      <c r="S18" s="65" t="b">
        <v>0</v>
      </c>
      <c r="Y18" s="66" t="b">
        <v>0</v>
      </c>
      <c r="AE18" s="67" t="b">
        <v>0</v>
      </c>
      <c r="AK18" s="68" t="b">
        <v>0</v>
      </c>
      <c r="AQ18" s="45" t="b">
        <v>0</v>
      </c>
      <c r="AW18" s="47" t="b">
        <v>0</v>
      </c>
      <c r="BC18" s="17">
        <f t="shared" si="0"/>
        <v>24.200000000000003</v>
      </c>
      <c r="BD18">
        <f t="shared" si="8"/>
        <v>0</v>
      </c>
      <c r="BE18" s="7">
        <f t="shared" si="9"/>
        <v>0</v>
      </c>
      <c r="BF18" s="7">
        <f t="shared" si="10"/>
        <v>0</v>
      </c>
      <c r="BG18" s="7">
        <f t="shared" si="11"/>
        <v>0</v>
      </c>
      <c r="BH18" s="7">
        <f t="shared" si="12"/>
        <v>0</v>
      </c>
      <c r="BI18" s="17">
        <f t="shared" si="1"/>
        <v>24.200000000000003</v>
      </c>
      <c r="BJ18">
        <f t="shared" si="13"/>
        <v>0</v>
      </c>
      <c r="BK18" s="7">
        <f t="shared" si="14"/>
        <v>0</v>
      </c>
      <c r="BL18" s="7">
        <f t="shared" si="15"/>
        <v>0</v>
      </c>
      <c r="BM18" s="7">
        <f t="shared" si="16"/>
        <v>0</v>
      </c>
      <c r="BN18" s="7">
        <f t="shared" si="17"/>
        <v>0</v>
      </c>
      <c r="BO18" s="17">
        <f t="shared" si="2"/>
        <v>24.200000000000003</v>
      </c>
      <c r="BP18">
        <f t="shared" si="18"/>
        <v>0</v>
      </c>
      <c r="BQ18" s="7">
        <f t="shared" si="19"/>
        <v>0</v>
      </c>
      <c r="BR18" s="7">
        <f t="shared" si="20"/>
        <v>0</v>
      </c>
      <c r="BS18" s="7">
        <f t="shared" si="21"/>
        <v>0</v>
      </c>
      <c r="BT18" s="7">
        <f t="shared" si="22"/>
        <v>0</v>
      </c>
      <c r="BU18" s="17">
        <f t="shared" si="3"/>
        <v>24.200000000000003</v>
      </c>
      <c r="BV18">
        <f t="shared" si="23"/>
        <v>0</v>
      </c>
      <c r="BW18" s="7">
        <f t="shared" si="24"/>
        <v>0</v>
      </c>
      <c r="BX18" s="7">
        <f t="shared" si="25"/>
        <v>0</v>
      </c>
      <c r="BY18" s="7">
        <f t="shared" si="26"/>
        <v>0</v>
      </c>
      <c r="BZ18" s="7">
        <f t="shared" si="27"/>
        <v>0</v>
      </c>
      <c r="CA18" s="17">
        <f t="shared" si="4"/>
        <v>24.200000000000003</v>
      </c>
      <c r="CB18">
        <f t="shared" si="28"/>
        <v>0</v>
      </c>
      <c r="CC18" s="7">
        <f t="shared" si="29"/>
        <v>0</v>
      </c>
      <c r="CD18" s="7">
        <f t="shared" si="30"/>
        <v>0</v>
      </c>
      <c r="CE18" s="7">
        <f t="shared" si="31"/>
        <v>0</v>
      </c>
      <c r="CF18" s="69">
        <f t="shared" si="32"/>
        <v>0</v>
      </c>
      <c r="CG18" s="17">
        <f t="shared" si="5"/>
        <v>24.200000000000003</v>
      </c>
      <c r="CH18">
        <f t="shared" si="33"/>
        <v>0</v>
      </c>
      <c r="CI18" s="7">
        <f t="shared" si="34"/>
        <v>0</v>
      </c>
      <c r="CJ18" s="7">
        <f t="shared" si="35"/>
        <v>0</v>
      </c>
      <c r="CK18" s="7">
        <f t="shared" si="36"/>
        <v>0</v>
      </c>
      <c r="CL18" s="7">
        <f t="shared" si="37"/>
        <v>0</v>
      </c>
      <c r="CM18" s="17">
        <f t="shared" si="6"/>
        <v>24.200000000000003</v>
      </c>
      <c r="CN18">
        <f t="shared" si="38"/>
        <v>0</v>
      </c>
      <c r="CO18" s="7">
        <f t="shared" si="39"/>
        <v>0</v>
      </c>
      <c r="CP18" s="7">
        <f t="shared" si="40"/>
        <v>0</v>
      </c>
      <c r="CQ18" s="7">
        <f t="shared" si="41"/>
        <v>0</v>
      </c>
      <c r="CR18" s="7">
        <f t="shared" si="42"/>
        <v>0</v>
      </c>
    </row>
    <row r="19" spans="1:96" ht="14.5">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7"/>
        <v>1</v>
      </c>
      <c r="M19" s="63" t="b">
        <v>1</v>
      </c>
      <c r="N19" s="63">
        <v>20</v>
      </c>
      <c r="O19" s="63">
        <v>10</v>
      </c>
      <c r="P19" s="63">
        <v>10</v>
      </c>
      <c r="Q19" s="63">
        <v>10</v>
      </c>
      <c r="R19" s="63">
        <v>20</v>
      </c>
      <c r="S19" s="65" t="b">
        <v>0</v>
      </c>
      <c r="Y19" s="66" t="b">
        <v>0</v>
      </c>
      <c r="AE19" s="67" t="b">
        <v>0</v>
      </c>
      <c r="AK19" s="68" t="b">
        <v>0</v>
      </c>
      <c r="AQ19" s="45" t="b">
        <v>0</v>
      </c>
      <c r="AW19" s="47" t="b">
        <v>0</v>
      </c>
      <c r="BC19" s="17">
        <f t="shared" si="0"/>
        <v>14.630000000000003</v>
      </c>
      <c r="BD19">
        <f t="shared" si="8"/>
        <v>0</v>
      </c>
      <c r="BE19" s="7">
        <f t="shared" si="9"/>
        <v>0</v>
      </c>
      <c r="BF19" s="7">
        <f t="shared" si="10"/>
        <v>0</v>
      </c>
      <c r="BG19" s="7">
        <f t="shared" si="11"/>
        <v>0</v>
      </c>
      <c r="BH19" s="7">
        <f t="shared" si="12"/>
        <v>0</v>
      </c>
      <c r="BI19" s="17">
        <f t="shared" si="1"/>
        <v>14.630000000000003</v>
      </c>
      <c r="BJ19">
        <f t="shared" si="13"/>
        <v>0</v>
      </c>
      <c r="BK19" s="7">
        <f t="shared" si="14"/>
        <v>0</v>
      </c>
      <c r="BL19" s="7">
        <f t="shared" si="15"/>
        <v>0</v>
      </c>
      <c r="BM19" s="7">
        <f t="shared" si="16"/>
        <v>0</v>
      </c>
      <c r="BN19" s="7">
        <f t="shared" si="17"/>
        <v>0</v>
      </c>
      <c r="BO19" s="17">
        <f t="shared" si="2"/>
        <v>14.630000000000003</v>
      </c>
      <c r="BP19">
        <f t="shared" si="18"/>
        <v>0</v>
      </c>
      <c r="BQ19" s="7">
        <f t="shared" si="19"/>
        <v>0</v>
      </c>
      <c r="BR19" s="7">
        <f t="shared" si="20"/>
        <v>0</v>
      </c>
      <c r="BS19" s="7">
        <f t="shared" si="21"/>
        <v>0</v>
      </c>
      <c r="BT19" s="7">
        <f t="shared" si="22"/>
        <v>0</v>
      </c>
      <c r="BU19" s="17">
        <f t="shared" si="3"/>
        <v>14.630000000000003</v>
      </c>
      <c r="BV19">
        <f t="shared" si="23"/>
        <v>0</v>
      </c>
      <c r="BW19" s="7">
        <f t="shared" si="24"/>
        <v>0</v>
      </c>
      <c r="BX19" s="7">
        <f t="shared" si="25"/>
        <v>0</v>
      </c>
      <c r="BY19" s="7">
        <f t="shared" si="26"/>
        <v>0</v>
      </c>
      <c r="BZ19" s="7">
        <f t="shared" si="27"/>
        <v>0</v>
      </c>
      <c r="CA19" s="17">
        <f t="shared" si="4"/>
        <v>14.630000000000003</v>
      </c>
      <c r="CB19">
        <f t="shared" si="28"/>
        <v>0</v>
      </c>
      <c r="CC19" s="7">
        <f t="shared" si="29"/>
        <v>0</v>
      </c>
      <c r="CD19" s="7">
        <f t="shared" si="30"/>
        <v>0</v>
      </c>
      <c r="CE19" s="7">
        <f t="shared" si="31"/>
        <v>0</v>
      </c>
      <c r="CF19" s="69">
        <f t="shared" si="32"/>
        <v>0</v>
      </c>
      <c r="CG19" s="17">
        <f t="shared" si="5"/>
        <v>14.630000000000003</v>
      </c>
      <c r="CH19">
        <f t="shared" si="33"/>
        <v>0</v>
      </c>
      <c r="CI19" s="7">
        <f t="shared" si="34"/>
        <v>0</v>
      </c>
      <c r="CJ19" s="7">
        <f t="shared" si="35"/>
        <v>0</v>
      </c>
      <c r="CK19" s="7">
        <f t="shared" si="36"/>
        <v>0</v>
      </c>
      <c r="CL19" s="7">
        <f t="shared" si="37"/>
        <v>0</v>
      </c>
      <c r="CM19" s="17">
        <f t="shared" si="6"/>
        <v>14.630000000000003</v>
      </c>
      <c r="CN19">
        <f t="shared" si="38"/>
        <v>0</v>
      </c>
      <c r="CO19" s="7">
        <f t="shared" si="39"/>
        <v>0</v>
      </c>
      <c r="CP19" s="7">
        <f t="shared" si="40"/>
        <v>0</v>
      </c>
      <c r="CQ19" s="7">
        <f t="shared" si="41"/>
        <v>0</v>
      </c>
      <c r="CR19" s="7">
        <f t="shared" si="42"/>
        <v>0</v>
      </c>
    </row>
    <row r="20" spans="1:96"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7"/>
        <v>1</v>
      </c>
      <c r="M20" s="63" t="b">
        <v>0</v>
      </c>
      <c r="S20" s="65" t="b">
        <v>0</v>
      </c>
      <c r="Y20" s="66" t="b">
        <v>0</v>
      </c>
      <c r="AE20" s="67" t="b">
        <v>0</v>
      </c>
      <c r="AK20" s="68" t="b">
        <v>0</v>
      </c>
      <c r="AQ20" s="45" t="b">
        <v>0</v>
      </c>
      <c r="AW20" s="47" t="b">
        <v>0</v>
      </c>
      <c r="BC20" s="17">
        <f t="shared" si="0"/>
        <v>12.54</v>
      </c>
      <c r="BD20">
        <f t="shared" si="8"/>
        <v>0</v>
      </c>
      <c r="BE20" s="7">
        <f t="shared" si="9"/>
        <v>0</v>
      </c>
      <c r="BF20" s="7">
        <f t="shared" si="10"/>
        <v>0</v>
      </c>
      <c r="BG20" s="7">
        <f t="shared" si="11"/>
        <v>0</v>
      </c>
      <c r="BH20" s="7">
        <f t="shared" si="12"/>
        <v>0</v>
      </c>
      <c r="BI20" s="17">
        <f t="shared" si="1"/>
        <v>12.54</v>
      </c>
      <c r="BJ20">
        <f t="shared" si="13"/>
        <v>0</v>
      </c>
      <c r="BK20" s="7">
        <f t="shared" si="14"/>
        <v>0</v>
      </c>
      <c r="BL20" s="7">
        <f t="shared" si="15"/>
        <v>0</v>
      </c>
      <c r="BM20" s="7">
        <f t="shared" si="16"/>
        <v>0</v>
      </c>
      <c r="BN20" s="7">
        <f t="shared" si="17"/>
        <v>0</v>
      </c>
      <c r="BO20" s="17">
        <f t="shared" si="2"/>
        <v>12.54</v>
      </c>
      <c r="BP20">
        <f t="shared" si="18"/>
        <v>0</v>
      </c>
      <c r="BQ20" s="7">
        <f t="shared" si="19"/>
        <v>0</v>
      </c>
      <c r="BR20" s="7">
        <f t="shared" si="20"/>
        <v>0</v>
      </c>
      <c r="BS20" s="7">
        <f t="shared" si="21"/>
        <v>0</v>
      </c>
      <c r="BT20" s="7">
        <f t="shared" si="22"/>
        <v>0</v>
      </c>
      <c r="BU20" s="17">
        <f t="shared" si="3"/>
        <v>12.54</v>
      </c>
      <c r="BV20">
        <f t="shared" si="23"/>
        <v>0</v>
      </c>
      <c r="BW20" s="7">
        <f t="shared" si="24"/>
        <v>0</v>
      </c>
      <c r="BX20" s="7">
        <f t="shared" si="25"/>
        <v>0</v>
      </c>
      <c r="BY20" s="7">
        <f t="shared" si="26"/>
        <v>0</v>
      </c>
      <c r="BZ20" s="7">
        <f t="shared" si="27"/>
        <v>0</v>
      </c>
      <c r="CA20" s="17">
        <f t="shared" si="4"/>
        <v>12.54</v>
      </c>
      <c r="CB20">
        <f t="shared" si="28"/>
        <v>0</v>
      </c>
      <c r="CC20" s="7">
        <f t="shared" si="29"/>
        <v>0</v>
      </c>
      <c r="CD20" s="7">
        <f t="shared" si="30"/>
        <v>0</v>
      </c>
      <c r="CE20" s="7">
        <f t="shared" si="31"/>
        <v>0</v>
      </c>
      <c r="CF20" s="69">
        <f t="shared" si="32"/>
        <v>0</v>
      </c>
      <c r="CG20" s="17">
        <f t="shared" si="5"/>
        <v>12.54</v>
      </c>
      <c r="CH20">
        <f t="shared" si="33"/>
        <v>0</v>
      </c>
      <c r="CI20" s="7">
        <f t="shared" si="34"/>
        <v>0</v>
      </c>
      <c r="CJ20" s="7">
        <f t="shared" si="35"/>
        <v>0</v>
      </c>
      <c r="CK20" s="7">
        <f t="shared" si="36"/>
        <v>0</v>
      </c>
      <c r="CL20" s="7">
        <f t="shared" si="37"/>
        <v>0</v>
      </c>
      <c r="CM20" s="17">
        <f t="shared" si="6"/>
        <v>12.54</v>
      </c>
      <c r="CN20">
        <f t="shared" si="38"/>
        <v>0</v>
      </c>
      <c r="CO20" s="7">
        <f t="shared" si="39"/>
        <v>0</v>
      </c>
      <c r="CP20" s="7">
        <f t="shared" si="40"/>
        <v>0</v>
      </c>
      <c r="CQ20" s="7">
        <f t="shared" si="41"/>
        <v>0</v>
      </c>
      <c r="CR20" s="7">
        <f t="shared" si="42"/>
        <v>0</v>
      </c>
    </row>
    <row r="21" spans="1:96" ht="14.5">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7"/>
        <v>1</v>
      </c>
      <c r="M21" s="63" t="b">
        <v>1</v>
      </c>
      <c r="N21" s="63">
        <v>0</v>
      </c>
      <c r="O21" s="63">
        <v>10</v>
      </c>
      <c r="P21" s="63">
        <v>10</v>
      </c>
      <c r="Q21" s="63">
        <v>10</v>
      </c>
      <c r="R21" s="63">
        <v>120</v>
      </c>
      <c r="S21" s="65" t="b">
        <v>1</v>
      </c>
      <c r="T21" s="65">
        <v>0</v>
      </c>
      <c r="U21" s="65">
        <v>10</v>
      </c>
      <c r="V21" s="65">
        <v>10</v>
      </c>
      <c r="W21" s="65">
        <v>10</v>
      </c>
      <c r="X21" s="65">
        <v>120</v>
      </c>
      <c r="Y21" s="66" t="b">
        <v>0</v>
      </c>
      <c r="AE21" s="67" t="b">
        <v>1</v>
      </c>
      <c r="AF21" s="67">
        <v>0</v>
      </c>
      <c r="AG21" s="67">
        <v>10</v>
      </c>
      <c r="AH21" s="67">
        <v>15</v>
      </c>
      <c r="AI21" s="67">
        <v>10</v>
      </c>
      <c r="AJ21" s="67">
        <v>120</v>
      </c>
      <c r="AK21" s="68" t="b">
        <v>1</v>
      </c>
      <c r="AL21" s="68">
        <v>0</v>
      </c>
      <c r="AM21" s="68">
        <v>10</v>
      </c>
      <c r="AN21" s="68">
        <v>20</v>
      </c>
      <c r="AO21" s="68">
        <v>10</v>
      </c>
      <c r="AP21" s="68">
        <v>120</v>
      </c>
      <c r="AQ21" s="45" t="b">
        <v>0</v>
      </c>
      <c r="AW21" s="47" t="b">
        <v>0</v>
      </c>
      <c r="BC21" s="17">
        <f t="shared" si="0"/>
        <v>14.960000000000003</v>
      </c>
      <c r="BD21">
        <f t="shared" si="8"/>
        <v>0</v>
      </c>
      <c r="BE21" s="7">
        <f t="shared" si="9"/>
        <v>0</v>
      </c>
      <c r="BF21" s="7">
        <f t="shared" si="10"/>
        <v>0</v>
      </c>
      <c r="BG21" s="7">
        <f t="shared" si="11"/>
        <v>0</v>
      </c>
      <c r="BH21" s="7">
        <f t="shared" si="12"/>
        <v>0</v>
      </c>
      <c r="BI21" s="17">
        <f t="shared" si="1"/>
        <v>14.960000000000003</v>
      </c>
      <c r="BJ21">
        <f t="shared" si="13"/>
        <v>0</v>
      </c>
      <c r="BK21" s="7">
        <f t="shared" si="14"/>
        <v>0</v>
      </c>
      <c r="BL21" s="7">
        <f t="shared" si="15"/>
        <v>0</v>
      </c>
      <c r="BM21" s="7">
        <f t="shared" si="16"/>
        <v>0</v>
      </c>
      <c r="BN21" s="7">
        <f t="shared" si="17"/>
        <v>0</v>
      </c>
      <c r="BO21" s="17">
        <f t="shared" si="2"/>
        <v>14.960000000000003</v>
      </c>
      <c r="BP21">
        <f t="shared" si="18"/>
        <v>0</v>
      </c>
      <c r="BQ21" s="7">
        <f t="shared" si="19"/>
        <v>0</v>
      </c>
      <c r="BR21" s="7">
        <f t="shared" si="20"/>
        <v>0</v>
      </c>
      <c r="BS21" s="7">
        <f t="shared" si="21"/>
        <v>0</v>
      </c>
      <c r="BT21" s="7">
        <f t="shared" si="22"/>
        <v>0</v>
      </c>
      <c r="BU21" s="17">
        <f t="shared" si="3"/>
        <v>14.960000000000003</v>
      </c>
      <c r="BV21">
        <f t="shared" si="23"/>
        <v>0</v>
      </c>
      <c r="BW21" s="7">
        <f t="shared" si="24"/>
        <v>0</v>
      </c>
      <c r="BX21" s="7">
        <f t="shared" si="25"/>
        <v>0</v>
      </c>
      <c r="BY21" s="7">
        <f t="shared" si="26"/>
        <v>0</v>
      </c>
      <c r="BZ21" s="7">
        <f t="shared" si="27"/>
        <v>0</v>
      </c>
      <c r="CA21" s="17">
        <f t="shared" si="4"/>
        <v>14.960000000000003</v>
      </c>
      <c r="CB21">
        <f t="shared" si="28"/>
        <v>0</v>
      </c>
      <c r="CC21" s="7">
        <f t="shared" si="29"/>
        <v>0</v>
      </c>
      <c r="CD21" s="7">
        <f t="shared" si="30"/>
        <v>0</v>
      </c>
      <c r="CE21" s="7">
        <f t="shared" si="31"/>
        <v>0</v>
      </c>
      <c r="CF21" s="69">
        <f t="shared" si="32"/>
        <v>0</v>
      </c>
      <c r="CG21" s="17">
        <f t="shared" si="5"/>
        <v>14.960000000000003</v>
      </c>
      <c r="CH21">
        <f t="shared" si="33"/>
        <v>0</v>
      </c>
      <c r="CI21" s="7">
        <f t="shared" si="34"/>
        <v>0</v>
      </c>
      <c r="CJ21" s="7">
        <f t="shared" si="35"/>
        <v>0</v>
      </c>
      <c r="CK21" s="7">
        <f t="shared" si="36"/>
        <v>0</v>
      </c>
      <c r="CL21" s="7">
        <f t="shared" si="37"/>
        <v>0</v>
      </c>
      <c r="CM21" s="17">
        <f t="shared" si="6"/>
        <v>14.960000000000003</v>
      </c>
      <c r="CN21">
        <f t="shared" si="38"/>
        <v>0</v>
      </c>
      <c r="CO21" s="7">
        <f t="shared" si="39"/>
        <v>0</v>
      </c>
      <c r="CP21" s="7">
        <f t="shared" si="40"/>
        <v>0</v>
      </c>
      <c r="CQ21" s="7">
        <f t="shared" si="41"/>
        <v>0</v>
      </c>
      <c r="CR21" s="7">
        <f t="shared" si="42"/>
        <v>0</v>
      </c>
    </row>
    <row r="22" spans="1:96"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7"/>
        <v>1</v>
      </c>
      <c r="M22" s="63" t="b">
        <v>0</v>
      </c>
      <c r="S22" s="65" t="b">
        <v>0</v>
      </c>
      <c r="Y22" s="66" t="b">
        <v>0</v>
      </c>
      <c r="AE22" s="67" t="b">
        <v>0</v>
      </c>
      <c r="AK22" s="68" t="b">
        <v>0</v>
      </c>
      <c r="AQ22" s="45" t="b">
        <v>0</v>
      </c>
      <c r="AW22" s="47" t="b">
        <v>0</v>
      </c>
      <c r="BC22" s="17">
        <f t="shared" si="0"/>
        <v>44.550000000000004</v>
      </c>
      <c r="BD22">
        <f t="shared" si="8"/>
        <v>0</v>
      </c>
      <c r="BE22" s="7">
        <f t="shared" si="9"/>
        <v>0</v>
      </c>
      <c r="BF22" s="7">
        <f t="shared" si="10"/>
        <v>0</v>
      </c>
      <c r="BG22" s="7">
        <f t="shared" si="11"/>
        <v>0</v>
      </c>
      <c r="BH22" s="7">
        <f t="shared" si="12"/>
        <v>0</v>
      </c>
      <c r="BI22" s="17">
        <f t="shared" si="1"/>
        <v>44.550000000000004</v>
      </c>
      <c r="BJ22">
        <f t="shared" si="13"/>
        <v>0</v>
      </c>
      <c r="BK22" s="7">
        <f t="shared" si="14"/>
        <v>0</v>
      </c>
      <c r="BL22" s="7">
        <f t="shared" si="15"/>
        <v>0</v>
      </c>
      <c r="BM22" s="7">
        <f t="shared" si="16"/>
        <v>0</v>
      </c>
      <c r="BN22" s="7">
        <f t="shared" si="17"/>
        <v>0</v>
      </c>
      <c r="BO22" s="17">
        <f t="shared" si="2"/>
        <v>44.550000000000004</v>
      </c>
      <c r="BP22">
        <f t="shared" si="18"/>
        <v>0</v>
      </c>
      <c r="BQ22" s="7">
        <f t="shared" si="19"/>
        <v>0</v>
      </c>
      <c r="BR22" s="7">
        <f t="shared" si="20"/>
        <v>0</v>
      </c>
      <c r="BS22" s="7">
        <f t="shared" si="21"/>
        <v>0</v>
      </c>
      <c r="BT22" s="7">
        <f t="shared" si="22"/>
        <v>0</v>
      </c>
      <c r="BU22" s="17">
        <f t="shared" si="3"/>
        <v>44.550000000000004</v>
      </c>
      <c r="BV22">
        <f t="shared" si="23"/>
        <v>0</v>
      </c>
      <c r="BW22" s="7">
        <f t="shared" si="24"/>
        <v>0</v>
      </c>
      <c r="BX22" s="7">
        <f t="shared" si="25"/>
        <v>0</v>
      </c>
      <c r="BY22" s="7">
        <f t="shared" si="26"/>
        <v>0</v>
      </c>
      <c r="BZ22" s="7">
        <f t="shared" si="27"/>
        <v>0</v>
      </c>
      <c r="CA22" s="17">
        <f t="shared" si="4"/>
        <v>44.550000000000004</v>
      </c>
      <c r="CB22">
        <f t="shared" si="28"/>
        <v>0</v>
      </c>
      <c r="CC22" s="7">
        <f t="shared" si="29"/>
        <v>0</v>
      </c>
      <c r="CD22" s="7">
        <f t="shared" si="30"/>
        <v>0</v>
      </c>
      <c r="CE22" s="7">
        <f t="shared" si="31"/>
        <v>0</v>
      </c>
      <c r="CF22" s="69">
        <f t="shared" si="32"/>
        <v>0</v>
      </c>
      <c r="CG22" s="17">
        <f t="shared" si="5"/>
        <v>44.550000000000004</v>
      </c>
      <c r="CH22">
        <f t="shared" si="33"/>
        <v>0</v>
      </c>
      <c r="CI22" s="7">
        <f t="shared" si="34"/>
        <v>0</v>
      </c>
      <c r="CJ22" s="7">
        <f t="shared" si="35"/>
        <v>0</v>
      </c>
      <c r="CK22" s="7">
        <f t="shared" si="36"/>
        <v>0</v>
      </c>
      <c r="CL22" s="7">
        <f t="shared" si="37"/>
        <v>0</v>
      </c>
      <c r="CM22" s="17">
        <f t="shared" si="6"/>
        <v>44.550000000000004</v>
      </c>
      <c r="CN22">
        <f t="shared" si="38"/>
        <v>0</v>
      </c>
      <c r="CO22" s="7">
        <f t="shared" si="39"/>
        <v>0</v>
      </c>
      <c r="CP22" s="7">
        <f t="shared" si="40"/>
        <v>0</v>
      </c>
      <c r="CQ22" s="7">
        <f t="shared" si="41"/>
        <v>0</v>
      </c>
      <c r="CR22" s="7">
        <f t="shared" si="42"/>
        <v>0</v>
      </c>
    </row>
    <row r="23" spans="1:96"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7"/>
        <v>0</v>
      </c>
      <c r="M23" s="63" t="b">
        <v>0</v>
      </c>
      <c r="S23" s="65" t="b">
        <v>0</v>
      </c>
      <c r="Y23" s="66" t="b">
        <v>0</v>
      </c>
      <c r="AE23" s="67" t="b">
        <v>0</v>
      </c>
      <c r="AK23" s="68" t="b">
        <v>0</v>
      </c>
      <c r="AQ23" s="45" t="b">
        <v>0</v>
      </c>
      <c r="AW23" s="47" t="b">
        <v>0</v>
      </c>
      <c r="BC23" s="17">
        <f t="shared" si="0"/>
        <v>44.550000000000004</v>
      </c>
      <c r="BD23">
        <f t="shared" si="8"/>
        <v>0</v>
      </c>
      <c r="BE23" s="7">
        <f t="shared" si="9"/>
        <v>0</v>
      </c>
      <c r="BF23" s="7">
        <f t="shared" si="10"/>
        <v>0</v>
      </c>
      <c r="BG23" s="7">
        <f t="shared" si="11"/>
        <v>0</v>
      </c>
      <c r="BH23" s="7">
        <f t="shared" si="12"/>
        <v>0</v>
      </c>
      <c r="BI23" s="17">
        <f t="shared" si="1"/>
        <v>44.550000000000004</v>
      </c>
      <c r="BJ23">
        <f t="shared" si="13"/>
        <v>0</v>
      </c>
      <c r="BK23" s="7">
        <f t="shared" si="14"/>
        <v>0</v>
      </c>
      <c r="BL23" s="7">
        <f t="shared" si="15"/>
        <v>0</v>
      </c>
      <c r="BM23" s="7">
        <f t="shared" si="16"/>
        <v>0</v>
      </c>
      <c r="BN23" s="7">
        <f t="shared" si="17"/>
        <v>0</v>
      </c>
      <c r="BO23" s="17">
        <f t="shared" si="2"/>
        <v>44.550000000000004</v>
      </c>
      <c r="BP23">
        <f t="shared" si="18"/>
        <v>0</v>
      </c>
      <c r="BQ23" s="7">
        <f t="shared" si="19"/>
        <v>0</v>
      </c>
      <c r="BR23" s="7">
        <f t="shared" si="20"/>
        <v>0</v>
      </c>
      <c r="BS23" s="7">
        <f t="shared" si="21"/>
        <v>0</v>
      </c>
      <c r="BT23" s="7">
        <f t="shared" si="22"/>
        <v>0</v>
      </c>
      <c r="BU23" s="17">
        <f t="shared" si="3"/>
        <v>44.550000000000004</v>
      </c>
      <c r="BV23">
        <f t="shared" si="23"/>
        <v>0</v>
      </c>
      <c r="BW23" s="7">
        <f t="shared" si="24"/>
        <v>0</v>
      </c>
      <c r="BX23" s="7">
        <f t="shared" si="25"/>
        <v>0</v>
      </c>
      <c r="BY23" s="7">
        <f t="shared" si="26"/>
        <v>0</v>
      </c>
      <c r="BZ23" s="7">
        <f t="shared" si="27"/>
        <v>0</v>
      </c>
      <c r="CA23" s="17">
        <f t="shared" si="4"/>
        <v>44.550000000000004</v>
      </c>
      <c r="CB23">
        <f t="shared" si="28"/>
        <v>0</v>
      </c>
      <c r="CC23" s="7">
        <f t="shared" si="29"/>
        <v>0</v>
      </c>
      <c r="CD23" s="7">
        <f t="shared" si="30"/>
        <v>0</v>
      </c>
      <c r="CE23" s="7">
        <f t="shared" si="31"/>
        <v>0</v>
      </c>
      <c r="CF23" s="69">
        <f t="shared" si="32"/>
        <v>0</v>
      </c>
      <c r="CG23" s="17">
        <f t="shared" si="5"/>
        <v>44.550000000000004</v>
      </c>
      <c r="CH23">
        <f t="shared" si="33"/>
        <v>0</v>
      </c>
      <c r="CI23" s="7">
        <f t="shared" si="34"/>
        <v>0</v>
      </c>
      <c r="CJ23" s="7">
        <f t="shared" si="35"/>
        <v>0</v>
      </c>
      <c r="CK23" s="7">
        <f t="shared" si="36"/>
        <v>0</v>
      </c>
      <c r="CL23" s="7">
        <f t="shared" si="37"/>
        <v>0</v>
      </c>
      <c r="CM23" s="17">
        <f t="shared" si="6"/>
        <v>44.550000000000004</v>
      </c>
      <c r="CN23">
        <f t="shared" si="38"/>
        <v>0</v>
      </c>
      <c r="CO23" s="7">
        <f t="shared" si="39"/>
        <v>0</v>
      </c>
      <c r="CP23" s="7">
        <f t="shared" si="40"/>
        <v>0</v>
      </c>
      <c r="CQ23" s="7">
        <f t="shared" si="41"/>
        <v>0</v>
      </c>
      <c r="CR23" s="7">
        <f t="shared" si="42"/>
        <v>0</v>
      </c>
    </row>
    <row r="24" spans="1:96" ht="14.5">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7"/>
        <v>0</v>
      </c>
      <c r="M24" s="63" t="b">
        <v>1</v>
      </c>
      <c r="N24" s="63">
        <v>0</v>
      </c>
      <c r="O24" s="63">
        <v>10</v>
      </c>
      <c r="P24" s="63">
        <v>10</v>
      </c>
      <c r="Q24" s="63">
        <v>10</v>
      </c>
      <c r="R24" s="63">
        <v>0</v>
      </c>
      <c r="S24" s="65" t="b">
        <v>1</v>
      </c>
      <c r="T24" s="65">
        <v>0</v>
      </c>
      <c r="U24" s="65">
        <v>10</v>
      </c>
      <c r="V24" s="65">
        <v>10</v>
      </c>
      <c r="W24" s="65">
        <v>10</v>
      </c>
      <c r="X24" s="65">
        <v>0</v>
      </c>
      <c r="Y24" s="66" t="b">
        <v>0</v>
      </c>
      <c r="AE24" s="67" t="b">
        <v>1</v>
      </c>
      <c r="AF24" s="67">
        <v>0</v>
      </c>
      <c r="AG24" s="67">
        <v>15</v>
      </c>
      <c r="AH24" s="67">
        <v>15</v>
      </c>
      <c r="AI24" s="67">
        <v>15</v>
      </c>
      <c r="AJ24" s="67">
        <v>0</v>
      </c>
      <c r="AK24" s="68" t="b">
        <v>1</v>
      </c>
      <c r="AL24" s="68">
        <v>0</v>
      </c>
      <c r="AM24" s="68">
        <v>20</v>
      </c>
      <c r="AN24" s="68">
        <v>20</v>
      </c>
      <c r="AO24" s="68">
        <v>20</v>
      </c>
      <c r="AP24" s="68">
        <v>0</v>
      </c>
      <c r="AQ24" s="45" t="b">
        <v>0</v>
      </c>
      <c r="AW24" s="47" t="b">
        <v>0</v>
      </c>
      <c r="BC24" s="17">
        <f t="shared" si="0"/>
        <v>22.77</v>
      </c>
      <c r="BD24">
        <f t="shared" si="8"/>
        <v>0</v>
      </c>
      <c r="BE24" s="7">
        <f t="shared" si="9"/>
        <v>0</v>
      </c>
      <c r="BF24" s="7">
        <f t="shared" si="10"/>
        <v>0</v>
      </c>
      <c r="BG24" s="7">
        <f t="shared" si="11"/>
        <v>0</v>
      </c>
      <c r="BH24" s="7">
        <f t="shared" si="12"/>
        <v>0</v>
      </c>
      <c r="BI24" s="17">
        <f t="shared" si="1"/>
        <v>22.77</v>
      </c>
      <c r="BJ24">
        <f t="shared" si="13"/>
        <v>0</v>
      </c>
      <c r="BK24" s="7">
        <f t="shared" si="14"/>
        <v>0</v>
      </c>
      <c r="BL24" s="7">
        <f t="shared" si="15"/>
        <v>0</v>
      </c>
      <c r="BM24" s="7">
        <f t="shared" si="16"/>
        <v>0</v>
      </c>
      <c r="BN24" s="7">
        <f t="shared" si="17"/>
        <v>0</v>
      </c>
      <c r="BO24" s="17">
        <f t="shared" si="2"/>
        <v>22.77</v>
      </c>
      <c r="BP24">
        <f t="shared" si="18"/>
        <v>0</v>
      </c>
      <c r="BQ24" s="7">
        <f t="shared" si="19"/>
        <v>0</v>
      </c>
      <c r="BR24" s="7">
        <f t="shared" si="20"/>
        <v>0</v>
      </c>
      <c r="BS24" s="7">
        <f t="shared" si="21"/>
        <v>0</v>
      </c>
      <c r="BT24" s="7">
        <f t="shared" si="22"/>
        <v>0</v>
      </c>
      <c r="BU24" s="17">
        <f t="shared" si="3"/>
        <v>22.77</v>
      </c>
      <c r="BV24">
        <f t="shared" si="23"/>
        <v>0</v>
      </c>
      <c r="BW24" s="7">
        <f t="shared" si="24"/>
        <v>0</v>
      </c>
      <c r="BX24" s="7">
        <f t="shared" si="25"/>
        <v>0</v>
      </c>
      <c r="BY24" s="7">
        <f t="shared" si="26"/>
        <v>0</v>
      </c>
      <c r="BZ24" s="7">
        <f t="shared" si="27"/>
        <v>0</v>
      </c>
      <c r="CA24" s="17">
        <f t="shared" si="4"/>
        <v>22.77</v>
      </c>
      <c r="CB24">
        <f t="shared" si="28"/>
        <v>0</v>
      </c>
      <c r="CC24" s="7">
        <f t="shared" si="29"/>
        <v>0</v>
      </c>
      <c r="CD24" s="7">
        <f t="shared" si="30"/>
        <v>0</v>
      </c>
      <c r="CE24" s="7">
        <f t="shared" si="31"/>
        <v>0</v>
      </c>
      <c r="CF24" s="69">
        <f t="shared" si="32"/>
        <v>0</v>
      </c>
      <c r="CG24" s="17">
        <f t="shared" si="5"/>
        <v>22.77</v>
      </c>
      <c r="CH24">
        <f t="shared" si="33"/>
        <v>0</v>
      </c>
      <c r="CI24" s="7">
        <f t="shared" si="34"/>
        <v>0</v>
      </c>
      <c r="CJ24" s="7">
        <f t="shared" si="35"/>
        <v>0</v>
      </c>
      <c r="CK24" s="7">
        <f t="shared" si="36"/>
        <v>0</v>
      </c>
      <c r="CL24" s="7">
        <f t="shared" si="37"/>
        <v>0</v>
      </c>
      <c r="CM24" s="17">
        <f t="shared" si="6"/>
        <v>22.77</v>
      </c>
      <c r="CN24">
        <f t="shared" si="38"/>
        <v>0</v>
      </c>
      <c r="CO24" s="7">
        <f t="shared" si="39"/>
        <v>0</v>
      </c>
      <c r="CP24" s="7">
        <f t="shared" si="40"/>
        <v>0</v>
      </c>
      <c r="CQ24" s="7">
        <f t="shared" si="41"/>
        <v>0</v>
      </c>
      <c r="CR24" s="7">
        <f t="shared" si="42"/>
        <v>0</v>
      </c>
    </row>
    <row r="25" spans="1:96" ht="14.5">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7"/>
        <v>1</v>
      </c>
      <c r="M25" s="63" t="b">
        <v>1</v>
      </c>
      <c r="N25" s="63">
        <v>0</v>
      </c>
      <c r="O25" s="63">
        <v>10</v>
      </c>
      <c r="P25" s="63">
        <v>10</v>
      </c>
      <c r="Q25" s="63">
        <v>10</v>
      </c>
      <c r="R25" s="63">
        <v>0</v>
      </c>
      <c r="S25" s="65" t="b">
        <v>0</v>
      </c>
      <c r="Y25" s="66" t="b">
        <v>0</v>
      </c>
      <c r="AE25" s="67" t="b">
        <v>0</v>
      </c>
      <c r="AK25" s="68" t="b">
        <v>0</v>
      </c>
      <c r="AQ25" s="45" t="b">
        <v>0</v>
      </c>
      <c r="AW25" s="47" t="b">
        <v>0</v>
      </c>
      <c r="BC25" s="17">
        <f t="shared" si="0"/>
        <v>56.650000000000006</v>
      </c>
      <c r="BD25">
        <f t="shared" si="8"/>
        <v>4</v>
      </c>
      <c r="BE25" s="7">
        <f t="shared" si="9"/>
        <v>4.3005324139011893</v>
      </c>
      <c r="BF25" s="7">
        <f t="shared" si="10"/>
        <v>3.1797061535281919</v>
      </c>
      <c r="BG25" s="7">
        <f t="shared" si="11"/>
        <v>59.139080934455905</v>
      </c>
      <c r="BH25" s="7">
        <f t="shared" si="12"/>
        <v>63.439613348357092</v>
      </c>
      <c r="BI25" s="17">
        <f t="shared" si="1"/>
        <v>56.650000000000006</v>
      </c>
      <c r="BJ25">
        <f t="shared" si="13"/>
        <v>0</v>
      </c>
      <c r="BK25" s="7">
        <f t="shared" si="14"/>
        <v>0</v>
      </c>
      <c r="BL25" s="7">
        <f t="shared" si="15"/>
        <v>0</v>
      </c>
      <c r="BM25" s="7">
        <f t="shared" si="16"/>
        <v>0</v>
      </c>
      <c r="BN25" s="7">
        <f t="shared" si="17"/>
        <v>0</v>
      </c>
      <c r="BO25" s="17">
        <f t="shared" si="2"/>
        <v>56.650000000000006</v>
      </c>
      <c r="BP25">
        <f t="shared" si="18"/>
        <v>0</v>
      </c>
      <c r="BQ25" s="7">
        <f t="shared" si="19"/>
        <v>0</v>
      </c>
      <c r="BR25" s="7">
        <f t="shared" si="20"/>
        <v>0</v>
      </c>
      <c r="BS25" s="7">
        <f t="shared" si="21"/>
        <v>0</v>
      </c>
      <c r="BT25" s="7">
        <f t="shared" si="22"/>
        <v>0</v>
      </c>
      <c r="BU25" s="17">
        <f t="shared" si="3"/>
        <v>56.650000000000006</v>
      </c>
      <c r="BV25">
        <f t="shared" si="23"/>
        <v>0</v>
      </c>
      <c r="BW25" s="7">
        <f t="shared" si="24"/>
        <v>0</v>
      </c>
      <c r="BX25" s="7">
        <f t="shared" si="25"/>
        <v>0</v>
      </c>
      <c r="BY25" s="7">
        <f t="shared" si="26"/>
        <v>0</v>
      </c>
      <c r="BZ25" s="7">
        <f t="shared" si="27"/>
        <v>0</v>
      </c>
      <c r="CA25" s="17">
        <f t="shared" si="4"/>
        <v>56.650000000000006</v>
      </c>
      <c r="CB25">
        <f t="shared" si="28"/>
        <v>0</v>
      </c>
      <c r="CC25" s="7">
        <f t="shared" si="29"/>
        <v>0</v>
      </c>
      <c r="CD25" s="7">
        <f t="shared" si="30"/>
        <v>0</v>
      </c>
      <c r="CE25" s="7">
        <f t="shared" si="31"/>
        <v>0</v>
      </c>
      <c r="CF25" s="69">
        <f t="shared" si="32"/>
        <v>0</v>
      </c>
      <c r="CG25" s="17">
        <f t="shared" si="5"/>
        <v>56.650000000000006</v>
      </c>
      <c r="CH25">
        <f t="shared" si="33"/>
        <v>0</v>
      </c>
      <c r="CI25" s="7">
        <f t="shared" si="34"/>
        <v>0</v>
      </c>
      <c r="CJ25" s="7">
        <f t="shared" si="35"/>
        <v>0</v>
      </c>
      <c r="CK25" s="7">
        <f t="shared" si="36"/>
        <v>0</v>
      </c>
      <c r="CL25" s="7">
        <f t="shared" si="37"/>
        <v>0</v>
      </c>
      <c r="CM25" s="17">
        <f t="shared" si="6"/>
        <v>56.650000000000006</v>
      </c>
      <c r="CN25">
        <f t="shared" si="38"/>
        <v>0</v>
      </c>
      <c r="CO25" s="7">
        <f t="shared" si="39"/>
        <v>0</v>
      </c>
      <c r="CP25" s="7">
        <f t="shared" si="40"/>
        <v>0</v>
      </c>
      <c r="CQ25" s="7">
        <f t="shared" si="41"/>
        <v>0</v>
      </c>
      <c r="CR25" s="7">
        <f t="shared" si="42"/>
        <v>0</v>
      </c>
    </row>
    <row r="26" spans="1:96" ht="14.5">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7"/>
        <v>0</v>
      </c>
      <c r="M26" s="63" t="b">
        <v>1</v>
      </c>
      <c r="N26" s="63">
        <v>0</v>
      </c>
      <c r="O26" s="63">
        <v>10</v>
      </c>
      <c r="P26" s="63">
        <v>10</v>
      </c>
      <c r="Q26" s="63">
        <v>10</v>
      </c>
      <c r="R26" s="63">
        <v>20</v>
      </c>
      <c r="S26" s="65" t="b">
        <v>1</v>
      </c>
      <c r="T26" s="65">
        <v>0</v>
      </c>
      <c r="U26" s="65">
        <v>10</v>
      </c>
      <c r="V26" s="65">
        <v>10</v>
      </c>
      <c r="W26" s="65">
        <v>10</v>
      </c>
      <c r="X26" s="65">
        <v>20</v>
      </c>
      <c r="Y26" s="66" t="b">
        <v>1</v>
      </c>
      <c r="Z26" s="66">
        <v>0</v>
      </c>
      <c r="AA26" s="66">
        <v>10</v>
      </c>
      <c r="AB26" s="66">
        <v>10</v>
      </c>
      <c r="AC26" s="66">
        <v>10</v>
      </c>
      <c r="AD26" s="66">
        <v>20</v>
      </c>
      <c r="AE26" s="67" t="b">
        <v>1</v>
      </c>
      <c r="AF26" s="67">
        <v>0</v>
      </c>
      <c r="AG26" s="67">
        <v>15</v>
      </c>
      <c r="AH26" s="67">
        <v>15</v>
      </c>
      <c r="AI26" s="67">
        <v>15</v>
      </c>
      <c r="AJ26" s="67">
        <v>20</v>
      </c>
      <c r="AK26" s="68" t="b">
        <v>1</v>
      </c>
      <c r="AL26" s="68">
        <v>0</v>
      </c>
      <c r="AM26" s="68">
        <v>20</v>
      </c>
      <c r="AN26" s="68">
        <v>20</v>
      </c>
      <c r="AO26" s="68">
        <v>20</v>
      </c>
      <c r="AP26" s="68">
        <v>20</v>
      </c>
      <c r="AQ26" s="45" t="b">
        <v>1</v>
      </c>
      <c r="AR26" s="45">
        <v>0</v>
      </c>
      <c r="AS26" s="45">
        <v>20</v>
      </c>
      <c r="AT26" s="45">
        <v>20</v>
      </c>
      <c r="AU26" s="45">
        <v>20</v>
      </c>
      <c r="AV26" s="45">
        <v>20</v>
      </c>
      <c r="AW26" s="47" t="b">
        <v>1</v>
      </c>
      <c r="AX26" s="47">
        <v>0</v>
      </c>
      <c r="AY26" s="47">
        <v>10</v>
      </c>
      <c r="AZ26" s="47">
        <v>10</v>
      </c>
      <c r="BA26" s="47">
        <v>10</v>
      </c>
      <c r="BB26" s="47">
        <v>20</v>
      </c>
      <c r="BC26" s="17">
        <f t="shared" si="0"/>
        <v>68.42</v>
      </c>
      <c r="BD26">
        <f t="shared" si="8"/>
        <v>0</v>
      </c>
      <c r="BE26" s="7">
        <f t="shared" si="9"/>
        <v>0</v>
      </c>
      <c r="BF26" s="7">
        <f t="shared" si="10"/>
        <v>0</v>
      </c>
      <c r="BG26" s="7">
        <f t="shared" si="11"/>
        <v>0</v>
      </c>
      <c r="BH26" s="7">
        <f t="shared" si="12"/>
        <v>0</v>
      </c>
      <c r="BI26" s="17">
        <f t="shared" si="1"/>
        <v>68.42</v>
      </c>
      <c r="BJ26">
        <f t="shared" si="13"/>
        <v>0</v>
      </c>
      <c r="BK26" s="7">
        <f t="shared" si="14"/>
        <v>0</v>
      </c>
      <c r="BL26" s="7">
        <f t="shared" si="15"/>
        <v>0</v>
      </c>
      <c r="BM26" s="7">
        <f t="shared" si="16"/>
        <v>0</v>
      </c>
      <c r="BN26" s="7">
        <f t="shared" si="17"/>
        <v>0</v>
      </c>
      <c r="BO26" s="17">
        <f t="shared" si="2"/>
        <v>68.42</v>
      </c>
      <c r="BP26">
        <f t="shared" si="18"/>
        <v>0</v>
      </c>
      <c r="BQ26" s="7">
        <f t="shared" si="19"/>
        <v>0</v>
      </c>
      <c r="BR26" s="7">
        <f t="shared" si="20"/>
        <v>0</v>
      </c>
      <c r="BS26" s="7">
        <f t="shared" si="21"/>
        <v>0</v>
      </c>
      <c r="BT26" s="7">
        <f t="shared" si="22"/>
        <v>0</v>
      </c>
      <c r="BU26" s="17">
        <f t="shared" si="3"/>
        <v>68.42</v>
      </c>
      <c r="BV26">
        <f t="shared" si="23"/>
        <v>0</v>
      </c>
      <c r="BW26" s="7">
        <f t="shared" si="24"/>
        <v>0</v>
      </c>
      <c r="BX26" s="7">
        <f t="shared" si="25"/>
        <v>0</v>
      </c>
      <c r="BY26" s="7">
        <f t="shared" si="26"/>
        <v>0</v>
      </c>
      <c r="BZ26" s="7">
        <f t="shared" si="27"/>
        <v>0</v>
      </c>
      <c r="CA26" s="17">
        <f t="shared" si="4"/>
        <v>68.42</v>
      </c>
      <c r="CB26">
        <f t="shared" si="28"/>
        <v>0</v>
      </c>
      <c r="CC26" s="7">
        <f t="shared" si="29"/>
        <v>0</v>
      </c>
      <c r="CD26" s="7">
        <f t="shared" si="30"/>
        <v>0</v>
      </c>
      <c r="CE26" s="7">
        <f t="shared" si="31"/>
        <v>0</v>
      </c>
      <c r="CF26" s="69">
        <f t="shared" si="32"/>
        <v>0</v>
      </c>
      <c r="CG26" s="17">
        <f t="shared" si="5"/>
        <v>68.42</v>
      </c>
      <c r="CH26">
        <f t="shared" si="33"/>
        <v>0</v>
      </c>
      <c r="CI26" s="7">
        <f t="shared" si="34"/>
        <v>0</v>
      </c>
      <c r="CJ26" s="7">
        <f t="shared" si="35"/>
        <v>0</v>
      </c>
      <c r="CK26" s="7">
        <f t="shared" si="36"/>
        <v>0</v>
      </c>
      <c r="CL26" s="7">
        <f t="shared" si="37"/>
        <v>0</v>
      </c>
      <c r="CM26" s="17">
        <f t="shared" si="6"/>
        <v>68.42</v>
      </c>
      <c r="CN26">
        <f t="shared" si="38"/>
        <v>0</v>
      </c>
      <c r="CO26" s="7">
        <f t="shared" si="39"/>
        <v>0</v>
      </c>
      <c r="CP26" s="7">
        <f t="shared" si="40"/>
        <v>0</v>
      </c>
      <c r="CQ26" s="7">
        <f t="shared" si="41"/>
        <v>0</v>
      </c>
      <c r="CR26" s="7">
        <f t="shared" si="42"/>
        <v>0</v>
      </c>
    </row>
    <row r="27" spans="1:96" ht="14.5">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7"/>
        <v>1</v>
      </c>
      <c r="M27" s="63" t="b">
        <v>1</v>
      </c>
      <c r="N27" s="63">
        <v>0</v>
      </c>
      <c r="O27" s="63">
        <v>10</v>
      </c>
      <c r="P27" s="63">
        <v>0</v>
      </c>
      <c r="Q27" s="63">
        <v>0</v>
      </c>
      <c r="R27" s="63">
        <v>0</v>
      </c>
      <c r="S27" s="65" t="b">
        <v>1</v>
      </c>
      <c r="T27" s="65">
        <v>0</v>
      </c>
      <c r="U27" s="65">
        <v>10</v>
      </c>
      <c r="V27" s="65">
        <v>0</v>
      </c>
      <c r="W27" s="65">
        <v>0</v>
      </c>
      <c r="X27" s="65">
        <v>0</v>
      </c>
      <c r="Y27" s="66" t="b">
        <v>1</v>
      </c>
      <c r="Z27" s="66">
        <v>0</v>
      </c>
      <c r="AA27" s="66">
        <v>10</v>
      </c>
      <c r="AB27" s="66">
        <v>0</v>
      </c>
      <c r="AC27" s="66">
        <v>0</v>
      </c>
      <c r="AD27" s="66">
        <v>0</v>
      </c>
      <c r="AE27" s="67" t="b">
        <v>1</v>
      </c>
      <c r="AF27" s="67">
        <v>0</v>
      </c>
      <c r="AG27" s="67">
        <v>15</v>
      </c>
      <c r="AH27" s="67">
        <v>0</v>
      </c>
      <c r="AI27" s="67">
        <v>0</v>
      </c>
      <c r="AJ27" s="67">
        <v>0</v>
      </c>
      <c r="AK27" s="68" t="b">
        <v>1</v>
      </c>
      <c r="AL27" s="68">
        <v>0</v>
      </c>
      <c r="AM27" s="68">
        <v>18</v>
      </c>
      <c r="AN27" s="68">
        <v>0</v>
      </c>
      <c r="AO27" s="68">
        <v>0</v>
      </c>
      <c r="AP27" s="68">
        <v>0</v>
      </c>
      <c r="AQ27" s="45" t="b">
        <v>1</v>
      </c>
      <c r="AR27" s="45">
        <v>0</v>
      </c>
      <c r="AS27" s="45">
        <v>18</v>
      </c>
      <c r="AT27" s="45">
        <v>0</v>
      </c>
      <c r="AU27" s="45">
        <v>0</v>
      </c>
      <c r="AV27" s="45">
        <v>0</v>
      </c>
      <c r="AW27" s="47" t="b">
        <v>1</v>
      </c>
      <c r="AX27" s="47">
        <v>0</v>
      </c>
      <c r="AY27" s="47">
        <v>10</v>
      </c>
      <c r="AZ27" s="47">
        <v>0</v>
      </c>
      <c r="BA27" s="47">
        <v>0</v>
      </c>
      <c r="BB27" s="47">
        <v>0</v>
      </c>
      <c r="BC27" s="17">
        <f t="shared" si="0"/>
        <v>27.720000000000002</v>
      </c>
      <c r="BD27">
        <f t="shared" si="8"/>
        <v>2</v>
      </c>
      <c r="BE27" s="7">
        <f t="shared" si="9"/>
        <v>2.1502662069505947</v>
      </c>
      <c r="BF27" s="7">
        <f t="shared" si="10"/>
        <v>1.5898530767640959</v>
      </c>
      <c r="BG27" s="7">
        <f t="shared" si="11"/>
        <v>29.569540467227952</v>
      </c>
      <c r="BH27" s="7">
        <f t="shared" si="12"/>
        <v>31.719806674178546</v>
      </c>
      <c r="BI27" s="17">
        <f t="shared" si="1"/>
        <v>27.720000000000002</v>
      </c>
      <c r="BJ27">
        <f t="shared" si="13"/>
        <v>2</v>
      </c>
      <c r="BK27" s="7">
        <f t="shared" si="14"/>
        <v>2.1502662069505947</v>
      </c>
      <c r="BL27" s="7">
        <f t="shared" si="15"/>
        <v>1.5898530767640959</v>
      </c>
      <c r="BM27" s="7">
        <f t="shared" si="16"/>
        <v>29.569540467227952</v>
      </c>
      <c r="BN27" s="7">
        <f t="shared" si="17"/>
        <v>31.719806674178546</v>
      </c>
      <c r="BO27" s="17">
        <f t="shared" si="2"/>
        <v>27.720000000000002</v>
      </c>
      <c r="BP27">
        <f t="shared" si="18"/>
        <v>2</v>
      </c>
      <c r="BQ27" s="7">
        <f t="shared" si="19"/>
        <v>2.1502662069505947</v>
      </c>
      <c r="BR27" s="7">
        <f t="shared" si="20"/>
        <v>1.5898530767640959</v>
      </c>
      <c r="BS27" s="7">
        <f t="shared" si="21"/>
        <v>29.569540467227952</v>
      </c>
      <c r="BT27" s="7">
        <f t="shared" si="22"/>
        <v>31.719806674178546</v>
      </c>
      <c r="BU27" s="17">
        <f t="shared" si="3"/>
        <v>27.720000000000002</v>
      </c>
      <c r="BV27">
        <f t="shared" si="23"/>
        <v>1</v>
      </c>
      <c r="BW27" s="7">
        <f t="shared" si="24"/>
        <v>1.0751331034752973</v>
      </c>
      <c r="BX27" s="7">
        <f t="shared" si="25"/>
        <v>0.79492653838204796</v>
      </c>
      <c r="BY27" s="7">
        <f t="shared" si="26"/>
        <v>14.784770233613976</v>
      </c>
      <c r="BZ27" s="7">
        <f t="shared" si="27"/>
        <v>15.859903337089273</v>
      </c>
      <c r="CA27" s="17">
        <f t="shared" si="4"/>
        <v>27.720000000000002</v>
      </c>
      <c r="CB27">
        <f t="shared" si="28"/>
        <v>0</v>
      </c>
      <c r="CC27" s="7">
        <f t="shared" si="29"/>
        <v>0</v>
      </c>
      <c r="CD27" s="7">
        <f t="shared" si="30"/>
        <v>0</v>
      </c>
      <c r="CE27" s="7">
        <f t="shared" si="31"/>
        <v>0</v>
      </c>
      <c r="CF27" s="69">
        <f t="shared" si="32"/>
        <v>0</v>
      </c>
      <c r="CG27" s="17">
        <f t="shared" si="5"/>
        <v>27.720000000000002</v>
      </c>
      <c r="CH27">
        <f t="shared" si="33"/>
        <v>0</v>
      </c>
      <c r="CI27" s="7">
        <f t="shared" si="34"/>
        <v>0</v>
      </c>
      <c r="CJ27" s="7">
        <f t="shared" si="35"/>
        <v>0</v>
      </c>
      <c r="CK27" s="7">
        <f t="shared" si="36"/>
        <v>0</v>
      </c>
      <c r="CL27" s="7">
        <f t="shared" si="37"/>
        <v>0</v>
      </c>
      <c r="CM27" s="17">
        <f t="shared" si="6"/>
        <v>27.720000000000002</v>
      </c>
      <c r="CN27">
        <f t="shared" si="38"/>
        <v>2</v>
      </c>
      <c r="CO27" s="7">
        <f t="shared" si="39"/>
        <v>2.1502662069505947</v>
      </c>
      <c r="CP27" s="7">
        <f t="shared" si="40"/>
        <v>1.5898530767640959</v>
      </c>
      <c r="CQ27" s="7">
        <f t="shared" si="41"/>
        <v>29.569540467227952</v>
      </c>
      <c r="CR27" s="7">
        <f t="shared" si="42"/>
        <v>31.719806674178546</v>
      </c>
    </row>
    <row r="28" spans="1:96" ht="14.5">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7"/>
        <v>0</v>
      </c>
      <c r="M28" s="63" t="b">
        <v>1</v>
      </c>
      <c r="N28" s="63">
        <v>0</v>
      </c>
      <c r="O28" s="63">
        <v>0</v>
      </c>
      <c r="P28" s="63">
        <v>0</v>
      </c>
      <c r="Q28" s="63">
        <v>10</v>
      </c>
      <c r="R28" s="63">
        <v>0</v>
      </c>
      <c r="S28" s="65" t="b">
        <v>0</v>
      </c>
      <c r="Y28" s="66" t="b">
        <v>0</v>
      </c>
      <c r="AE28" s="67" t="b">
        <v>0</v>
      </c>
      <c r="AK28" s="68" t="b">
        <v>0</v>
      </c>
      <c r="AQ28" s="45" t="b">
        <v>0</v>
      </c>
      <c r="AW28" s="47" t="b">
        <v>0</v>
      </c>
      <c r="BC28" s="17">
        <f t="shared" si="0"/>
        <v>22.330000000000002</v>
      </c>
      <c r="BD28">
        <f t="shared" si="8"/>
        <v>0</v>
      </c>
      <c r="BE28" s="7">
        <f t="shared" si="9"/>
        <v>0</v>
      </c>
      <c r="BF28" s="7">
        <f t="shared" si="10"/>
        <v>0</v>
      </c>
      <c r="BG28" s="7">
        <f t="shared" si="11"/>
        <v>0</v>
      </c>
      <c r="BH28" s="7">
        <f t="shared" si="12"/>
        <v>0</v>
      </c>
      <c r="BI28" s="17">
        <f t="shared" si="1"/>
        <v>22.330000000000002</v>
      </c>
      <c r="BJ28">
        <f t="shared" si="13"/>
        <v>0</v>
      </c>
      <c r="BK28" s="7">
        <f t="shared" si="14"/>
        <v>0</v>
      </c>
      <c r="BL28" s="7">
        <f t="shared" si="15"/>
        <v>0</v>
      </c>
      <c r="BM28" s="7">
        <f t="shared" si="16"/>
        <v>0</v>
      </c>
      <c r="BN28" s="7">
        <f t="shared" si="17"/>
        <v>0</v>
      </c>
      <c r="BO28" s="17">
        <f t="shared" si="2"/>
        <v>22.330000000000002</v>
      </c>
      <c r="BP28">
        <f t="shared" si="18"/>
        <v>0</v>
      </c>
      <c r="BQ28" s="7">
        <f t="shared" si="19"/>
        <v>0</v>
      </c>
      <c r="BR28" s="7">
        <f t="shared" si="20"/>
        <v>0</v>
      </c>
      <c r="BS28" s="7">
        <f t="shared" si="21"/>
        <v>0</v>
      </c>
      <c r="BT28" s="7">
        <f t="shared" si="22"/>
        <v>0</v>
      </c>
      <c r="BU28" s="17">
        <f t="shared" si="3"/>
        <v>22.330000000000002</v>
      </c>
      <c r="BV28">
        <f t="shared" si="23"/>
        <v>0</v>
      </c>
      <c r="BW28" s="7">
        <f t="shared" si="24"/>
        <v>0</v>
      </c>
      <c r="BX28" s="7">
        <f t="shared" si="25"/>
        <v>0</v>
      </c>
      <c r="BY28" s="7">
        <f t="shared" si="26"/>
        <v>0</v>
      </c>
      <c r="BZ28" s="7">
        <f t="shared" si="27"/>
        <v>0</v>
      </c>
      <c r="CA28" s="17">
        <f t="shared" si="4"/>
        <v>22.330000000000002</v>
      </c>
      <c r="CB28">
        <f t="shared" si="28"/>
        <v>0</v>
      </c>
      <c r="CC28" s="7">
        <f t="shared" si="29"/>
        <v>0</v>
      </c>
      <c r="CD28" s="7">
        <f t="shared" si="30"/>
        <v>0</v>
      </c>
      <c r="CE28" s="7">
        <f t="shared" si="31"/>
        <v>0</v>
      </c>
      <c r="CF28" s="69">
        <f t="shared" si="32"/>
        <v>0</v>
      </c>
      <c r="CG28" s="17">
        <f t="shared" si="5"/>
        <v>22.330000000000002</v>
      </c>
      <c r="CH28">
        <f t="shared" si="33"/>
        <v>0</v>
      </c>
      <c r="CI28" s="7">
        <f t="shared" si="34"/>
        <v>0</v>
      </c>
      <c r="CJ28" s="7">
        <f t="shared" si="35"/>
        <v>0</v>
      </c>
      <c r="CK28" s="7">
        <f t="shared" si="36"/>
        <v>0</v>
      </c>
      <c r="CL28" s="7">
        <f t="shared" si="37"/>
        <v>0</v>
      </c>
      <c r="CM28" s="17">
        <f t="shared" si="6"/>
        <v>22.330000000000002</v>
      </c>
      <c r="CN28">
        <f t="shared" si="38"/>
        <v>0</v>
      </c>
      <c r="CO28" s="7">
        <f t="shared" si="39"/>
        <v>0</v>
      </c>
      <c r="CP28" s="7">
        <f t="shared" si="40"/>
        <v>0</v>
      </c>
      <c r="CQ28" s="7">
        <f t="shared" si="41"/>
        <v>0</v>
      </c>
      <c r="CR28" s="7">
        <f t="shared" si="42"/>
        <v>0</v>
      </c>
    </row>
    <row r="29" spans="1:96" ht="14.5">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7"/>
        <v>1</v>
      </c>
      <c r="M29" s="63" t="b">
        <v>1</v>
      </c>
      <c r="N29" s="63">
        <v>0</v>
      </c>
      <c r="O29" s="63">
        <v>10</v>
      </c>
      <c r="P29" s="63">
        <v>10</v>
      </c>
      <c r="Q29" s="63">
        <v>10</v>
      </c>
      <c r="R29" s="63">
        <v>20</v>
      </c>
      <c r="S29" s="65" t="b">
        <v>1</v>
      </c>
      <c r="T29" s="65">
        <v>0</v>
      </c>
      <c r="U29" s="65">
        <v>10</v>
      </c>
      <c r="V29" s="65">
        <v>10</v>
      </c>
      <c r="W29" s="65">
        <v>10</v>
      </c>
      <c r="X29" s="65">
        <v>20</v>
      </c>
      <c r="Y29" s="66" t="b">
        <v>0</v>
      </c>
      <c r="AE29" s="67" t="b">
        <v>1</v>
      </c>
      <c r="AF29" s="67">
        <v>0</v>
      </c>
      <c r="AG29" s="67">
        <v>15</v>
      </c>
      <c r="AH29" s="67">
        <v>15</v>
      </c>
      <c r="AI29" s="67">
        <v>15</v>
      </c>
      <c r="AJ29" s="67">
        <v>20</v>
      </c>
      <c r="AK29" s="68" t="b">
        <v>1</v>
      </c>
      <c r="AL29" s="68">
        <v>0</v>
      </c>
      <c r="AM29" s="68">
        <v>20</v>
      </c>
      <c r="AN29" s="68">
        <v>20</v>
      </c>
      <c r="AO29" s="68">
        <v>20</v>
      </c>
      <c r="AP29" s="68">
        <v>20</v>
      </c>
      <c r="AQ29" s="45" t="b">
        <v>0</v>
      </c>
      <c r="AW29" s="47" t="b">
        <v>0</v>
      </c>
      <c r="BC29" s="17">
        <f t="shared" si="0"/>
        <v>53.13</v>
      </c>
      <c r="BD29">
        <f t="shared" si="8"/>
        <v>3</v>
      </c>
      <c r="BE29" s="7">
        <f t="shared" si="9"/>
        <v>3.225399310425892</v>
      </c>
      <c r="BF29" s="7">
        <f t="shared" si="10"/>
        <v>2.3847796151461438</v>
      </c>
      <c r="BG29" s="7">
        <f t="shared" si="11"/>
        <v>44.354310700841928</v>
      </c>
      <c r="BH29" s="7">
        <f t="shared" si="12"/>
        <v>47.579710011267821</v>
      </c>
      <c r="BI29" s="17">
        <f t="shared" si="1"/>
        <v>53.13</v>
      </c>
      <c r="BJ29">
        <f t="shared" si="13"/>
        <v>3</v>
      </c>
      <c r="BK29" s="7">
        <f t="shared" si="14"/>
        <v>3.225399310425892</v>
      </c>
      <c r="BL29" s="7">
        <f t="shared" si="15"/>
        <v>2.3847796151461438</v>
      </c>
      <c r="BM29" s="7">
        <f t="shared" si="16"/>
        <v>44.354310700841928</v>
      </c>
      <c r="BN29" s="7">
        <f t="shared" si="17"/>
        <v>47.579710011267821</v>
      </c>
      <c r="BO29" s="17">
        <f t="shared" si="2"/>
        <v>53.13</v>
      </c>
      <c r="BP29">
        <f t="shared" si="18"/>
        <v>0</v>
      </c>
      <c r="BQ29" s="7">
        <f t="shared" si="19"/>
        <v>0</v>
      </c>
      <c r="BR29" s="7">
        <f t="shared" si="20"/>
        <v>0</v>
      </c>
      <c r="BS29" s="7">
        <f t="shared" si="21"/>
        <v>0</v>
      </c>
      <c r="BT29" s="7">
        <f t="shared" si="22"/>
        <v>0</v>
      </c>
      <c r="BU29" s="17">
        <f t="shared" si="3"/>
        <v>53.13</v>
      </c>
      <c r="BV29">
        <f t="shared" si="23"/>
        <v>1</v>
      </c>
      <c r="BW29" s="7">
        <f t="shared" si="24"/>
        <v>1.0751331034752973</v>
      </c>
      <c r="BX29" s="7">
        <f t="shared" si="25"/>
        <v>0.79492653838204796</v>
      </c>
      <c r="BY29" s="7">
        <f t="shared" si="26"/>
        <v>14.784770233613976</v>
      </c>
      <c r="BZ29" s="7">
        <f t="shared" si="27"/>
        <v>15.859903337089273</v>
      </c>
      <c r="CA29" s="17">
        <f t="shared" si="4"/>
        <v>53.13</v>
      </c>
      <c r="CB29">
        <f t="shared" si="28"/>
        <v>0</v>
      </c>
      <c r="CC29" s="7">
        <f t="shared" si="29"/>
        <v>0</v>
      </c>
      <c r="CD29" s="7">
        <f t="shared" si="30"/>
        <v>0</v>
      </c>
      <c r="CE29" s="7">
        <f t="shared" si="31"/>
        <v>0</v>
      </c>
      <c r="CF29" s="69">
        <f t="shared" si="32"/>
        <v>0</v>
      </c>
      <c r="CG29" s="17">
        <f t="shared" si="5"/>
        <v>53.13</v>
      </c>
      <c r="CH29">
        <f t="shared" si="33"/>
        <v>0</v>
      </c>
      <c r="CI29" s="7">
        <f t="shared" si="34"/>
        <v>0</v>
      </c>
      <c r="CJ29" s="7">
        <f t="shared" si="35"/>
        <v>0</v>
      </c>
      <c r="CK29" s="7">
        <f t="shared" si="36"/>
        <v>0</v>
      </c>
      <c r="CL29" s="7">
        <f t="shared" si="37"/>
        <v>0</v>
      </c>
      <c r="CM29" s="17">
        <f t="shared" si="6"/>
        <v>53.13</v>
      </c>
      <c r="CN29">
        <f t="shared" si="38"/>
        <v>0</v>
      </c>
      <c r="CO29" s="7">
        <f t="shared" si="39"/>
        <v>0</v>
      </c>
      <c r="CP29" s="7">
        <f t="shared" si="40"/>
        <v>0</v>
      </c>
      <c r="CQ29" s="7">
        <f t="shared" si="41"/>
        <v>0</v>
      </c>
      <c r="CR29" s="7">
        <f t="shared" si="42"/>
        <v>0</v>
      </c>
    </row>
    <row r="30" spans="1:96" ht="14.5">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7"/>
        <v>1</v>
      </c>
      <c r="M30" s="63" t="b">
        <v>1</v>
      </c>
      <c r="N30" s="63">
        <v>0</v>
      </c>
      <c r="O30" s="63">
        <v>10</v>
      </c>
      <c r="P30" s="63">
        <v>0</v>
      </c>
      <c r="Q30" s="63">
        <v>0</v>
      </c>
      <c r="R30" s="63">
        <v>0</v>
      </c>
      <c r="S30" s="65" t="b">
        <v>0</v>
      </c>
      <c r="Y30" s="66" t="b">
        <v>0</v>
      </c>
      <c r="AE30" s="67" t="b">
        <v>0</v>
      </c>
      <c r="AK30" s="68" t="b">
        <v>0</v>
      </c>
      <c r="AQ30" s="45" t="b">
        <v>0</v>
      </c>
      <c r="AW30" s="47" t="b">
        <v>0</v>
      </c>
      <c r="BC30" s="17">
        <f t="shared" si="0"/>
        <v>16.610000000000003</v>
      </c>
      <c r="BD30">
        <f t="shared" si="8"/>
        <v>1</v>
      </c>
      <c r="BE30" s="7">
        <f t="shared" si="9"/>
        <v>1.0751331034752973</v>
      </c>
      <c r="BF30" s="7">
        <f t="shared" si="10"/>
        <v>0.79492653838204796</v>
      </c>
      <c r="BG30" s="7">
        <f t="shared" si="11"/>
        <v>14.784770233613976</v>
      </c>
      <c r="BH30" s="7">
        <f t="shared" si="12"/>
        <v>15.859903337089273</v>
      </c>
      <c r="BI30" s="17">
        <f t="shared" si="1"/>
        <v>16.610000000000003</v>
      </c>
      <c r="BJ30">
        <f t="shared" si="13"/>
        <v>0</v>
      </c>
      <c r="BK30" s="7">
        <f t="shared" si="14"/>
        <v>0</v>
      </c>
      <c r="BL30" s="7">
        <f t="shared" si="15"/>
        <v>0</v>
      </c>
      <c r="BM30" s="7">
        <f t="shared" si="16"/>
        <v>0</v>
      </c>
      <c r="BN30" s="7">
        <f t="shared" si="17"/>
        <v>0</v>
      </c>
      <c r="BO30" s="17">
        <f t="shared" si="2"/>
        <v>16.610000000000003</v>
      </c>
      <c r="BP30">
        <f t="shared" si="18"/>
        <v>0</v>
      </c>
      <c r="BQ30" s="7">
        <f t="shared" si="19"/>
        <v>0</v>
      </c>
      <c r="BR30" s="7">
        <f t="shared" si="20"/>
        <v>0</v>
      </c>
      <c r="BS30" s="7">
        <f t="shared" si="21"/>
        <v>0</v>
      </c>
      <c r="BT30" s="7">
        <f t="shared" si="22"/>
        <v>0</v>
      </c>
      <c r="BU30" s="17">
        <f t="shared" si="3"/>
        <v>16.610000000000003</v>
      </c>
      <c r="BV30">
        <f t="shared" si="23"/>
        <v>0</v>
      </c>
      <c r="BW30" s="7">
        <f t="shared" si="24"/>
        <v>0</v>
      </c>
      <c r="BX30" s="7">
        <f t="shared" si="25"/>
        <v>0</v>
      </c>
      <c r="BY30" s="7">
        <f t="shared" si="26"/>
        <v>0</v>
      </c>
      <c r="BZ30" s="7">
        <f t="shared" si="27"/>
        <v>0</v>
      </c>
      <c r="CA30" s="17">
        <f t="shared" si="4"/>
        <v>16.610000000000003</v>
      </c>
      <c r="CB30">
        <f t="shared" si="28"/>
        <v>0</v>
      </c>
      <c r="CC30" s="7">
        <f t="shared" si="29"/>
        <v>0</v>
      </c>
      <c r="CD30" s="7">
        <f t="shared" si="30"/>
        <v>0</v>
      </c>
      <c r="CE30" s="7">
        <f t="shared" si="31"/>
        <v>0</v>
      </c>
      <c r="CF30" s="69">
        <f t="shared" si="32"/>
        <v>0</v>
      </c>
      <c r="CG30" s="17">
        <f t="shared" si="5"/>
        <v>16.610000000000003</v>
      </c>
      <c r="CH30">
        <f t="shared" si="33"/>
        <v>0</v>
      </c>
      <c r="CI30" s="7">
        <f t="shared" si="34"/>
        <v>0</v>
      </c>
      <c r="CJ30" s="7">
        <f t="shared" si="35"/>
        <v>0</v>
      </c>
      <c r="CK30" s="7">
        <f t="shared" si="36"/>
        <v>0</v>
      </c>
      <c r="CL30" s="7">
        <f t="shared" si="37"/>
        <v>0</v>
      </c>
      <c r="CM30" s="17">
        <f t="shared" si="6"/>
        <v>16.610000000000003</v>
      </c>
      <c r="CN30">
        <f t="shared" si="38"/>
        <v>0</v>
      </c>
      <c r="CO30" s="7">
        <f t="shared" si="39"/>
        <v>0</v>
      </c>
      <c r="CP30" s="7">
        <f t="shared" si="40"/>
        <v>0</v>
      </c>
      <c r="CQ30" s="7">
        <f t="shared" si="41"/>
        <v>0</v>
      </c>
      <c r="CR30" s="7">
        <f t="shared" si="42"/>
        <v>0</v>
      </c>
    </row>
    <row r="31" spans="1:96" ht="14.5">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7"/>
        <v>0</v>
      </c>
      <c r="M31" s="63" t="b">
        <v>1</v>
      </c>
      <c r="N31" s="63">
        <v>0</v>
      </c>
      <c r="O31" s="63">
        <v>0</v>
      </c>
      <c r="P31" s="63">
        <v>0</v>
      </c>
      <c r="Q31" s="63">
        <v>10</v>
      </c>
      <c r="R31" s="63">
        <v>0</v>
      </c>
      <c r="S31" s="65" t="b">
        <v>0</v>
      </c>
      <c r="Y31" s="66" t="b">
        <v>0</v>
      </c>
      <c r="AE31" s="67" t="b">
        <v>0</v>
      </c>
      <c r="AK31" s="68" t="b">
        <v>0</v>
      </c>
      <c r="AQ31" s="45" t="b">
        <v>0</v>
      </c>
      <c r="AW31" s="47" t="b">
        <v>0</v>
      </c>
      <c r="BC31" s="17">
        <f t="shared" si="0"/>
        <v>23.540000000000006</v>
      </c>
      <c r="BD31">
        <f t="shared" si="8"/>
        <v>0</v>
      </c>
      <c r="BE31" s="7">
        <f t="shared" si="9"/>
        <v>0</v>
      </c>
      <c r="BF31" s="7">
        <f t="shared" si="10"/>
        <v>0</v>
      </c>
      <c r="BG31" s="7">
        <f t="shared" si="11"/>
        <v>0</v>
      </c>
      <c r="BH31" s="7">
        <f t="shared" si="12"/>
        <v>0</v>
      </c>
      <c r="BI31" s="17">
        <f t="shared" si="1"/>
        <v>23.540000000000006</v>
      </c>
      <c r="BJ31">
        <f t="shared" si="13"/>
        <v>0</v>
      </c>
      <c r="BK31" s="7">
        <f t="shared" si="14"/>
        <v>0</v>
      </c>
      <c r="BL31" s="7">
        <f t="shared" si="15"/>
        <v>0</v>
      </c>
      <c r="BM31" s="7">
        <f t="shared" si="16"/>
        <v>0</v>
      </c>
      <c r="BN31" s="7">
        <f t="shared" si="17"/>
        <v>0</v>
      </c>
      <c r="BO31" s="17">
        <f t="shared" si="2"/>
        <v>23.540000000000006</v>
      </c>
      <c r="BP31">
        <f t="shared" si="18"/>
        <v>0</v>
      </c>
      <c r="BQ31" s="7">
        <f t="shared" si="19"/>
        <v>0</v>
      </c>
      <c r="BR31" s="7">
        <f t="shared" si="20"/>
        <v>0</v>
      </c>
      <c r="BS31" s="7">
        <f t="shared" si="21"/>
        <v>0</v>
      </c>
      <c r="BT31" s="7">
        <f t="shared" si="22"/>
        <v>0</v>
      </c>
      <c r="BU31" s="17">
        <f t="shared" si="3"/>
        <v>23.540000000000006</v>
      </c>
      <c r="BV31">
        <f t="shared" si="23"/>
        <v>0</v>
      </c>
      <c r="BW31" s="7">
        <f t="shared" si="24"/>
        <v>0</v>
      </c>
      <c r="BX31" s="7">
        <f t="shared" si="25"/>
        <v>0</v>
      </c>
      <c r="BY31" s="7">
        <f t="shared" si="26"/>
        <v>0</v>
      </c>
      <c r="BZ31" s="7">
        <f t="shared" si="27"/>
        <v>0</v>
      </c>
      <c r="CA31" s="17">
        <f t="shared" si="4"/>
        <v>23.540000000000006</v>
      </c>
      <c r="CB31">
        <f t="shared" si="28"/>
        <v>0</v>
      </c>
      <c r="CC31" s="7">
        <f t="shared" si="29"/>
        <v>0</v>
      </c>
      <c r="CD31" s="7">
        <f t="shared" si="30"/>
        <v>0</v>
      </c>
      <c r="CE31" s="7">
        <f t="shared" si="31"/>
        <v>0</v>
      </c>
      <c r="CF31" s="69">
        <f t="shared" si="32"/>
        <v>0</v>
      </c>
      <c r="CG31" s="17">
        <f t="shared" si="5"/>
        <v>23.540000000000006</v>
      </c>
      <c r="CH31">
        <f t="shared" si="33"/>
        <v>0</v>
      </c>
      <c r="CI31" s="7">
        <f t="shared" si="34"/>
        <v>0</v>
      </c>
      <c r="CJ31" s="7">
        <f t="shared" si="35"/>
        <v>0</v>
      </c>
      <c r="CK31" s="7">
        <f t="shared" si="36"/>
        <v>0</v>
      </c>
      <c r="CL31" s="7">
        <f t="shared" si="37"/>
        <v>0</v>
      </c>
      <c r="CM31" s="17">
        <f t="shared" si="6"/>
        <v>23.540000000000006</v>
      </c>
      <c r="CN31">
        <f t="shared" si="38"/>
        <v>0</v>
      </c>
      <c r="CO31" s="7">
        <f t="shared" si="39"/>
        <v>0</v>
      </c>
      <c r="CP31" s="7">
        <f t="shared" si="40"/>
        <v>0</v>
      </c>
      <c r="CQ31" s="7">
        <f t="shared" si="41"/>
        <v>0</v>
      </c>
      <c r="CR31" s="7">
        <f t="shared" si="42"/>
        <v>0</v>
      </c>
    </row>
    <row r="32" spans="1:96" ht="14.5">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7"/>
        <v>1</v>
      </c>
      <c r="M32" s="63" t="b">
        <v>1</v>
      </c>
      <c r="N32" s="63">
        <v>0</v>
      </c>
      <c r="O32" s="63">
        <v>10</v>
      </c>
      <c r="P32" s="63">
        <v>0</v>
      </c>
      <c r="Q32" s="63">
        <v>0</v>
      </c>
      <c r="R32" s="63">
        <v>0</v>
      </c>
      <c r="S32" s="65" t="b">
        <v>0</v>
      </c>
      <c r="Y32" s="66" t="b">
        <v>0</v>
      </c>
      <c r="AE32" s="67" t="b">
        <v>0</v>
      </c>
      <c r="AK32" s="68" t="b">
        <v>0</v>
      </c>
      <c r="AQ32" s="45" t="b">
        <v>0</v>
      </c>
      <c r="AW32" s="47" t="b">
        <v>0</v>
      </c>
      <c r="BC32" s="17">
        <f t="shared" si="0"/>
        <v>38.28</v>
      </c>
      <c r="BD32">
        <f t="shared" si="8"/>
        <v>3</v>
      </c>
      <c r="BE32" s="7">
        <f t="shared" si="9"/>
        <v>3.225399310425892</v>
      </c>
      <c r="BF32" s="7">
        <f t="shared" si="10"/>
        <v>2.3847796151461438</v>
      </c>
      <c r="BG32" s="7">
        <f t="shared" si="11"/>
        <v>44.354310700841928</v>
      </c>
      <c r="BH32" s="7">
        <f t="shared" si="12"/>
        <v>47.579710011267821</v>
      </c>
      <c r="BI32" s="17">
        <f t="shared" si="1"/>
        <v>38.28</v>
      </c>
      <c r="BJ32">
        <f t="shared" si="13"/>
        <v>0</v>
      </c>
      <c r="BK32" s="7">
        <f t="shared" si="14"/>
        <v>0</v>
      </c>
      <c r="BL32" s="7">
        <f t="shared" si="15"/>
        <v>0</v>
      </c>
      <c r="BM32" s="7">
        <f t="shared" si="16"/>
        <v>0</v>
      </c>
      <c r="BN32" s="7">
        <f t="shared" si="17"/>
        <v>0</v>
      </c>
      <c r="BO32" s="17">
        <f t="shared" si="2"/>
        <v>38.28</v>
      </c>
      <c r="BP32">
        <f t="shared" si="18"/>
        <v>0</v>
      </c>
      <c r="BQ32" s="7">
        <f t="shared" si="19"/>
        <v>0</v>
      </c>
      <c r="BR32" s="7">
        <f t="shared" si="20"/>
        <v>0</v>
      </c>
      <c r="BS32" s="7">
        <f t="shared" si="21"/>
        <v>0</v>
      </c>
      <c r="BT32" s="7">
        <f t="shared" si="22"/>
        <v>0</v>
      </c>
      <c r="BU32" s="17">
        <f t="shared" si="3"/>
        <v>38.28</v>
      </c>
      <c r="BV32">
        <f t="shared" si="23"/>
        <v>0</v>
      </c>
      <c r="BW32" s="7">
        <f t="shared" si="24"/>
        <v>0</v>
      </c>
      <c r="BX32" s="7">
        <f t="shared" si="25"/>
        <v>0</v>
      </c>
      <c r="BY32" s="7">
        <f t="shared" si="26"/>
        <v>0</v>
      </c>
      <c r="BZ32" s="7">
        <f t="shared" si="27"/>
        <v>0</v>
      </c>
      <c r="CA32" s="17">
        <f t="shared" si="4"/>
        <v>38.28</v>
      </c>
      <c r="CB32">
        <f t="shared" si="28"/>
        <v>0</v>
      </c>
      <c r="CC32" s="7">
        <f t="shared" si="29"/>
        <v>0</v>
      </c>
      <c r="CD32" s="7">
        <f t="shared" si="30"/>
        <v>0</v>
      </c>
      <c r="CE32" s="7">
        <f t="shared" si="31"/>
        <v>0</v>
      </c>
      <c r="CF32" s="69">
        <f t="shared" si="32"/>
        <v>0</v>
      </c>
      <c r="CG32" s="17">
        <f t="shared" si="5"/>
        <v>38.28</v>
      </c>
      <c r="CH32">
        <f t="shared" si="33"/>
        <v>0</v>
      </c>
      <c r="CI32" s="7">
        <f t="shared" si="34"/>
        <v>0</v>
      </c>
      <c r="CJ32" s="7">
        <f t="shared" si="35"/>
        <v>0</v>
      </c>
      <c r="CK32" s="7">
        <f t="shared" si="36"/>
        <v>0</v>
      </c>
      <c r="CL32" s="7">
        <f t="shared" si="37"/>
        <v>0</v>
      </c>
      <c r="CM32" s="17">
        <f t="shared" si="6"/>
        <v>38.28</v>
      </c>
      <c r="CN32">
        <f t="shared" si="38"/>
        <v>0</v>
      </c>
      <c r="CO32" s="7">
        <f t="shared" si="39"/>
        <v>0</v>
      </c>
      <c r="CP32" s="7">
        <f t="shared" si="40"/>
        <v>0</v>
      </c>
      <c r="CQ32" s="7">
        <f t="shared" si="41"/>
        <v>0</v>
      </c>
      <c r="CR32" s="7">
        <f t="shared" si="42"/>
        <v>0</v>
      </c>
    </row>
    <row r="33" spans="1:96" ht="14.5">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7"/>
        <v>0</v>
      </c>
      <c r="M33" s="63" t="b">
        <v>1</v>
      </c>
      <c r="N33" s="63">
        <v>0</v>
      </c>
      <c r="O33" s="63">
        <v>0</v>
      </c>
      <c r="P33" s="63">
        <v>10</v>
      </c>
      <c r="Q33" s="63">
        <v>10</v>
      </c>
      <c r="R33" s="63">
        <v>0</v>
      </c>
      <c r="S33" s="65" t="b">
        <v>1</v>
      </c>
      <c r="T33" s="65">
        <v>0</v>
      </c>
      <c r="U33" s="65">
        <v>0</v>
      </c>
      <c r="V33" s="65">
        <v>10</v>
      </c>
      <c r="W33" s="65">
        <v>10</v>
      </c>
      <c r="X33" s="65">
        <v>0</v>
      </c>
      <c r="Y33" s="66" t="b">
        <v>1</v>
      </c>
      <c r="Z33" s="66">
        <v>0</v>
      </c>
      <c r="AA33" s="66">
        <v>0</v>
      </c>
      <c r="AB33" s="66">
        <v>10</v>
      </c>
      <c r="AC33" s="66">
        <v>10</v>
      </c>
      <c r="AD33" s="66">
        <v>0</v>
      </c>
      <c r="AE33" s="67" t="b">
        <v>1</v>
      </c>
      <c r="AF33" s="67">
        <v>0</v>
      </c>
      <c r="AG33" s="67">
        <v>0</v>
      </c>
      <c r="AH33" s="67">
        <v>15</v>
      </c>
      <c r="AI33" s="67">
        <v>15</v>
      </c>
      <c r="AJ33" s="67">
        <v>0</v>
      </c>
      <c r="AK33" s="68" t="b">
        <v>1</v>
      </c>
      <c r="AL33" s="68">
        <v>0</v>
      </c>
      <c r="AM33" s="68">
        <v>0</v>
      </c>
      <c r="AN33" s="68">
        <v>20</v>
      </c>
      <c r="AO33" s="68">
        <v>20</v>
      </c>
      <c r="AP33" s="68">
        <v>0</v>
      </c>
      <c r="AQ33" s="45" t="b">
        <v>1</v>
      </c>
      <c r="AR33" s="45">
        <v>0</v>
      </c>
      <c r="AS33" s="45">
        <v>0</v>
      </c>
      <c r="AT33" s="45">
        <v>20</v>
      </c>
      <c r="AU33" s="45">
        <v>20</v>
      </c>
      <c r="AV33" s="45">
        <v>0</v>
      </c>
      <c r="AW33" s="47" t="b">
        <v>1</v>
      </c>
      <c r="AX33" s="47">
        <v>0</v>
      </c>
      <c r="AY33" s="47">
        <v>0</v>
      </c>
      <c r="AZ33" s="47">
        <v>10</v>
      </c>
      <c r="BA33" s="47">
        <v>10</v>
      </c>
      <c r="BB33" s="47">
        <v>0</v>
      </c>
      <c r="BC33" s="17">
        <f t="shared" si="0"/>
        <v>38.28</v>
      </c>
      <c r="BD33">
        <f t="shared" si="8"/>
        <v>0</v>
      </c>
      <c r="BE33" s="7">
        <f t="shared" si="9"/>
        <v>0</v>
      </c>
      <c r="BF33" s="7">
        <f t="shared" si="10"/>
        <v>0</v>
      </c>
      <c r="BG33" s="7">
        <f t="shared" si="11"/>
        <v>0</v>
      </c>
      <c r="BH33" s="7">
        <f t="shared" si="12"/>
        <v>0</v>
      </c>
      <c r="BI33" s="17">
        <f t="shared" si="1"/>
        <v>38.28</v>
      </c>
      <c r="BJ33">
        <f t="shared" si="13"/>
        <v>0</v>
      </c>
      <c r="BK33" s="7">
        <f t="shared" si="14"/>
        <v>0</v>
      </c>
      <c r="BL33" s="7">
        <f t="shared" si="15"/>
        <v>0</v>
      </c>
      <c r="BM33" s="7">
        <f t="shared" si="16"/>
        <v>0</v>
      </c>
      <c r="BN33" s="7">
        <f t="shared" si="17"/>
        <v>0</v>
      </c>
      <c r="BO33" s="17">
        <f t="shared" si="2"/>
        <v>38.28</v>
      </c>
      <c r="BP33">
        <f t="shared" si="18"/>
        <v>0</v>
      </c>
      <c r="BQ33" s="7">
        <f t="shared" si="19"/>
        <v>0</v>
      </c>
      <c r="BR33" s="7">
        <f t="shared" si="20"/>
        <v>0</v>
      </c>
      <c r="BS33" s="7">
        <f t="shared" si="21"/>
        <v>0</v>
      </c>
      <c r="BT33" s="7">
        <f t="shared" si="22"/>
        <v>0</v>
      </c>
      <c r="BU33" s="17">
        <f t="shared" si="3"/>
        <v>38.28</v>
      </c>
      <c r="BV33">
        <f t="shared" si="23"/>
        <v>0</v>
      </c>
      <c r="BW33" s="7">
        <f t="shared" si="24"/>
        <v>0</v>
      </c>
      <c r="BX33" s="7">
        <f t="shared" si="25"/>
        <v>0</v>
      </c>
      <c r="BY33" s="7">
        <f t="shared" si="26"/>
        <v>0</v>
      </c>
      <c r="BZ33" s="7">
        <f t="shared" si="27"/>
        <v>0</v>
      </c>
      <c r="CA33" s="17">
        <f t="shared" si="4"/>
        <v>38.28</v>
      </c>
      <c r="CB33">
        <f t="shared" si="28"/>
        <v>0</v>
      </c>
      <c r="CC33" s="7">
        <f t="shared" si="29"/>
        <v>0</v>
      </c>
      <c r="CD33" s="7">
        <f t="shared" si="30"/>
        <v>0</v>
      </c>
      <c r="CE33" s="7">
        <f t="shared" si="31"/>
        <v>0</v>
      </c>
      <c r="CF33" s="69">
        <f t="shared" si="32"/>
        <v>0</v>
      </c>
      <c r="CG33" s="17">
        <f t="shared" si="5"/>
        <v>38.28</v>
      </c>
      <c r="CH33">
        <f t="shared" si="33"/>
        <v>0</v>
      </c>
      <c r="CI33" s="7">
        <f t="shared" si="34"/>
        <v>0</v>
      </c>
      <c r="CJ33" s="7">
        <f t="shared" si="35"/>
        <v>0</v>
      </c>
      <c r="CK33" s="7">
        <f t="shared" si="36"/>
        <v>0</v>
      </c>
      <c r="CL33" s="7">
        <f t="shared" si="37"/>
        <v>0</v>
      </c>
      <c r="CM33" s="17">
        <f t="shared" si="6"/>
        <v>38.28</v>
      </c>
      <c r="CN33">
        <f t="shared" si="38"/>
        <v>0</v>
      </c>
      <c r="CO33" s="7">
        <f t="shared" si="39"/>
        <v>0</v>
      </c>
      <c r="CP33" s="7">
        <f t="shared" si="40"/>
        <v>0</v>
      </c>
      <c r="CQ33" s="7">
        <f t="shared" si="41"/>
        <v>0</v>
      </c>
      <c r="CR33" s="7">
        <f t="shared" si="42"/>
        <v>0</v>
      </c>
    </row>
    <row r="34" spans="1:96" ht="14.5">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7"/>
        <v>1</v>
      </c>
      <c r="M34" s="63" t="b">
        <v>1</v>
      </c>
      <c r="N34" s="63">
        <v>0</v>
      </c>
      <c r="O34" s="63">
        <v>0</v>
      </c>
      <c r="P34" s="63">
        <v>0</v>
      </c>
      <c r="Q34" s="63">
        <v>10</v>
      </c>
      <c r="R34" s="63">
        <v>0</v>
      </c>
      <c r="S34" s="65" t="b">
        <v>0</v>
      </c>
      <c r="Y34" s="66" t="b">
        <v>0</v>
      </c>
      <c r="AE34" s="67" t="b">
        <v>0</v>
      </c>
      <c r="AK34" s="68" t="b">
        <v>0</v>
      </c>
      <c r="AQ34" s="45" t="b">
        <v>0</v>
      </c>
      <c r="AW34" s="47" t="b">
        <v>0</v>
      </c>
      <c r="BC34" s="17">
        <f t="shared" si="0"/>
        <v>30.250000000000007</v>
      </c>
      <c r="BD34">
        <f t="shared" si="8"/>
        <v>3</v>
      </c>
      <c r="BE34" s="7">
        <f t="shared" si="9"/>
        <v>3.225399310425892</v>
      </c>
      <c r="BF34" s="7">
        <f t="shared" si="10"/>
        <v>2.3847796151461438</v>
      </c>
      <c r="BG34" s="7">
        <f t="shared" si="11"/>
        <v>44.354310700841928</v>
      </c>
      <c r="BH34" s="7">
        <f t="shared" si="12"/>
        <v>47.579710011267821</v>
      </c>
      <c r="BI34" s="17">
        <f t="shared" si="1"/>
        <v>30.250000000000007</v>
      </c>
      <c r="BJ34">
        <f t="shared" si="13"/>
        <v>0</v>
      </c>
      <c r="BK34" s="7">
        <f t="shared" si="14"/>
        <v>0</v>
      </c>
      <c r="BL34" s="7">
        <f t="shared" si="15"/>
        <v>0</v>
      </c>
      <c r="BM34" s="7">
        <f t="shared" si="16"/>
        <v>0</v>
      </c>
      <c r="BN34" s="7">
        <f t="shared" si="17"/>
        <v>0</v>
      </c>
      <c r="BO34" s="17">
        <f t="shared" si="2"/>
        <v>30.250000000000007</v>
      </c>
      <c r="BP34">
        <f t="shared" si="18"/>
        <v>0</v>
      </c>
      <c r="BQ34" s="7">
        <f t="shared" si="19"/>
        <v>0</v>
      </c>
      <c r="BR34" s="7">
        <f t="shared" si="20"/>
        <v>0</v>
      </c>
      <c r="BS34" s="7">
        <f t="shared" si="21"/>
        <v>0</v>
      </c>
      <c r="BT34" s="7">
        <f t="shared" si="22"/>
        <v>0</v>
      </c>
      <c r="BU34" s="17">
        <f t="shared" si="3"/>
        <v>30.250000000000007</v>
      </c>
      <c r="BV34">
        <f t="shared" si="23"/>
        <v>0</v>
      </c>
      <c r="BW34" s="7">
        <f t="shared" si="24"/>
        <v>0</v>
      </c>
      <c r="BX34" s="7">
        <f t="shared" si="25"/>
        <v>0</v>
      </c>
      <c r="BY34" s="7">
        <f t="shared" si="26"/>
        <v>0</v>
      </c>
      <c r="BZ34" s="7">
        <f t="shared" si="27"/>
        <v>0</v>
      </c>
      <c r="CA34" s="17">
        <f t="shared" si="4"/>
        <v>30.250000000000007</v>
      </c>
      <c r="CB34">
        <f t="shared" si="28"/>
        <v>0</v>
      </c>
      <c r="CC34" s="7">
        <f t="shared" si="29"/>
        <v>0</v>
      </c>
      <c r="CD34" s="7">
        <f t="shared" si="30"/>
        <v>0</v>
      </c>
      <c r="CE34" s="7">
        <f t="shared" si="31"/>
        <v>0</v>
      </c>
      <c r="CF34" s="69">
        <f t="shared" si="32"/>
        <v>0</v>
      </c>
      <c r="CG34" s="17">
        <f t="shared" si="5"/>
        <v>30.250000000000007</v>
      </c>
      <c r="CH34">
        <f t="shared" si="33"/>
        <v>0</v>
      </c>
      <c r="CI34" s="7">
        <f t="shared" si="34"/>
        <v>0</v>
      </c>
      <c r="CJ34" s="7">
        <f t="shared" si="35"/>
        <v>0</v>
      </c>
      <c r="CK34" s="7">
        <f t="shared" si="36"/>
        <v>0</v>
      </c>
      <c r="CL34" s="7">
        <f t="shared" si="37"/>
        <v>0</v>
      </c>
      <c r="CM34" s="17">
        <f t="shared" si="6"/>
        <v>30.250000000000007</v>
      </c>
      <c r="CN34">
        <f t="shared" si="38"/>
        <v>0</v>
      </c>
      <c r="CO34" s="7">
        <f t="shared" si="39"/>
        <v>0</v>
      </c>
      <c r="CP34" s="7">
        <f t="shared" si="40"/>
        <v>0</v>
      </c>
      <c r="CQ34" s="7">
        <f t="shared" si="41"/>
        <v>0</v>
      </c>
      <c r="CR34" s="7">
        <f t="shared" si="42"/>
        <v>0</v>
      </c>
    </row>
    <row r="35" spans="1:96" ht="14.5">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7"/>
        <v>0</v>
      </c>
      <c r="M35" s="63" t="b">
        <v>1</v>
      </c>
      <c r="N35" s="63">
        <v>0</v>
      </c>
      <c r="O35" s="63">
        <v>10</v>
      </c>
      <c r="P35" s="63">
        <v>0</v>
      </c>
      <c r="Q35" s="63">
        <v>0</v>
      </c>
      <c r="R35" s="63">
        <v>0</v>
      </c>
      <c r="S35" s="65" t="b">
        <v>0</v>
      </c>
      <c r="Y35" s="66" t="b">
        <v>0</v>
      </c>
      <c r="AE35" s="67" t="b">
        <v>0</v>
      </c>
      <c r="AK35" s="68" t="b">
        <v>0</v>
      </c>
      <c r="AQ35" s="45" t="b">
        <v>0</v>
      </c>
      <c r="AW35" s="47" t="b">
        <v>0</v>
      </c>
      <c r="BC35" s="17">
        <f t="shared" si="0"/>
        <v>30.250000000000007</v>
      </c>
      <c r="BD35">
        <f t="shared" si="8"/>
        <v>0</v>
      </c>
      <c r="BE35" s="7">
        <f t="shared" si="9"/>
        <v>0</v>
      </c>
      <c r="BF35" s="7">
        <f t="shared" si="10"/>
        <v>0</v>
      </c>
      <c r="BG35" s="7">
        <f t="shared" si="11"/>
        <v>0</v>
      </c>
      <c r="BH35" s="7">
        <f t="shared" si="12"/>
        <v>0</v>
      </c>
      <c r="BI35" s="17">
        <f t="shared" si="1"/>
        <v>30.250000000000007</v>
      </c>
      <c r="BJ35">
        <f t="shared" si="13"/>
        <v>0</v>
      </c>
      <c r="BK35" s="7">
        <f t="shared" si="14"/>
        <v>0</v>
      </c>
      <c r="BL35" s="7">
        <f t="shared" si="15"/>
        <v>0</v>
      </c>
      <c r="BM35" s="7">
        <f t="shared" si="16"/>
        <v>0</v>
      </c>
      <c r="BN35" s="7">
        <f t="shared" si="17"/>
        <v>0</v>
      </c>
      <c r="BO35" s="17">
        <f t="shared" si="2"/>
        <v>30.250000000000007</v>
      </c>
      <c r="BP35">
        <f t="shared" si="18"/>
        <v>0</v>
      </c>
      <c r="BQ35" s="7">
        <f t="shared" si="19"/>
        <v>0</v>
      </c>
      <c r="BR35" s="7">
        <f t="shared" si="20"/>
        <v>0</v>
      </c>
      <c r="BS35" s="7">
        <f t="shared" si="21"/>
        <v>0</v>
      </c>
      <c r="BT35" s="7">
        <f t="shared" si="22"/>
        <v>0</v>
      </c>
      <c r="BU35" s="17">
        <f t="shared" si="3"/>
        <v>30.250000000000007</v>
      </c>
      <c r="BV35">
        <f t="shared" si="23"/>
        <v>0</v>
      </c>
      <c r="BW35" s="7">
        <f t="shared" si="24"/>
        <v>0</v>
      </c>
      <c r="BX35" s="7">
        <f t="shared" si="25"/>
        <v>0</v>
      </c>
      <c r="BY35" s="7">
        <f t="shared" si="26"/>
        <v>0</v>
      </c>
      <c r="BZ35" s="7">
        <f t="shared" si="27"/>
        <v>0</v>
      </c>
      <c r="CA35" s="17">
        <f t="shared" si="4"/>
        <v>30.250000000000007</v>
      </c>
      <c r="CB35">
        <f t="shared" si="28"/>
        <v>0</v>
      </c>
      <c r="CC35" s="7">
        <f t="shared" si="29"/>
        <v>0</v>
      </c>
      <c r="CD35" s="7">
        <f t="shared" si="30"/>
        <v>0</v>
      </c>
      <c r="CE35" s="7">
        <f t="shared" si="31"/>
        <v>0</v>
      </c>
      <c r="CF35" s="69">
        <f t="shared" si="32"/>
        <v>0</v>
      </c>
      <c r="CG35" s="17">
        <f t="shared" si="5"/>
        <v>30.250000000000007</v>
      </c>
      <c r="CH35">
        <f t="shared" si="33"/>
        <v>0</v>
      </c>
      <c r="CI35" s="7">
        <f t="shared" si="34"/>
        <v>0</v>
      </c>
      <c r="CJ35" s="7">
        <f t="shared" si="35"/>
        <v>0</v>
      </c>
      <c r="CK35" s="7">
        <f t="shared" si="36"/>
        <v>0</v>
      </c>
      <c r="CL35" s="7">
        <f t="shared" si="37"/>
        <v>0</v>
      </c>
      <c r="CM35" s="17">
        <f t="shared" si="6"/>
        <v>30.250000000000007</v>
      </c>
      <c r="CN35">
        <f t="shared" si="38"/>
        <v>0</v>
      </c>
      <c r="CO35" s="7">
        <f t="shared" si="39"/>
        <v>0</v>
      </c>
      <c r="CP35" s="7">
        <f t="shared" si="40"/>
        <v>0</v>
      </c>
      <c r="CQ35" s="7">
        <f t="shared" si="41"/>
        <v>0</v>
      </c>
      <c r="CR35" s="7">
        <f t="shared" si="42"/>
        <v>0</v>
      </c>
    </row>
    <row r="36" spans="1:96"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7"/>
        <v>1</v>
      </c>
      <c r="M36" s="63" t="b">
        <v>0</v>
      </c>
      <c r="S36" s="65" t="b">
        <v>0</v>
      </c>
      <c r="Y36" s="66" t="b">
        <v>0</v>
      </c>
      <c r="AE36" s="67" t="b">
        <v>0</v>
      </c>
      <c r="AK36" s="68" t="b">
        <v>0</v>
      </c>
      <c r="AQ36" s="45" t="b">
        <v>0</v>
      </c>
      <c r="AW36" s="47" t="b">
        <v>0</v>
      </c>
      <c r="BC36" s="17">
        <f t="shared" si="0"/>
        <v>51.04</v>
      </c>
      <c r="BD36">
        <f t="shared" si="8"/>
        <v>0</v>
      </c>
      <c r="BE36" s="7">
        <f t="shared" si="9"/>
        <v>0</v>
      </c>
      <c r="BF36" s="7">
        <f t="shared" si="10"/>
        <v>0</v>
      </c>
      <c r="BG36" s="7">
        <f t="shared" si="11"/>
        <v>0</v>
      </c>
      <c r="BH36" s="7">
        <f t="shared" si="12"/>
        <v>0</v>
      </c>
      <c r="BI36" s="17">
        <f t="shared" si="1"/>
        <v>51.04</v>
      </c>
      <c r="BJ36">
        <f t="shared" si="13"/>
        <v>0</v>
      </c>
      <c r="BK36" s="7">
        <f t="shared" si="14"/>
        <v>0</v>
      </c>
      <c r="BL36" s="7">
        <f t="shared" si="15"/>
        <v>0</v>
      </c>
      <c r="BM36" s="7">
        <f t="shared" si="16"/>
        <v>0</v>
      </c>
      <c r="BN36" s="7">
        <f t="shared" si="17"/>
        <v>0</v>
      </c>
      <c r="BO36" s="17">
        <f t="shared" si="2"/>
        <v>51.04</v>
      </c>
      <c r="BP36">
        <f t="shared" si="18"/>
        <v>0</v>
      </c>
      <c r="BQ36" s="7">
        <f t="shared" si="19"/>
        <v>0</v>
      </c>
      <c r="BR36" s="7">
        <f t="shared" si="20"/>
        <v>0</v>
      </c>
      <c r="BS36" s="7">
        <f t="shared" si="21"/>
        <v>0</v>
      </c>
      <c r="BT36" s="7">
        <f t="shared" si="22"/>
        <v>0</v>
      </c>
      <c r="BU36" s="17">
        <f t="shared" si="3"/>
        <v>51.04</v>
      </c>
      <c r="BV36">
        <f t="shared" si="23"/>
        <v>0</v>
      </c>
      <c r="BW36" s="7">
        <f t="shared" si="24"/>
        <v>0</v>
      </c>
      <c r="BX36" s="7">
        <f t="shared" si="25"/>
        <v>0</v>
      </c>
      <c r="BY36" s="7">
        <f t="shared" si="26"/>
        <v>0</v>
      </c>
      <c r="BZ36" s="7">
        <f t="shared" si="27"/>
        <v>0</v>
      </c>
      <c r="CA36" s="17">
        <f t="shared" si="4"/>
        <v>51.04</v>
      </c>
      <c r="CB36">
        <f t="shared" si="28"/>
        <v>0</v>
      </c>
      <c r="CC36" s="7">
        <f t="shared" si="29"/>
        <v>0</v>
      </c>
      <c r="CD36" s="7">
        <f t="shared" si="30"/>
        <v>0</v>
      </c>
      <c r="CE36" s="7">
        <f t="shared" si="31"/>
        <v>0</v>
      </c>
      <c r="CF36" s="69">
        <f t="shared" si="32"/>
        <v>0</v>
      </c>
      <c r="CG36" s="17">
        <f t="shared" si="5"/>
        <v>51.04</v>
      </c>
      <c r="CH36">
        <f t="shared" si="33"/>
        <v>0</v>
      </c>
      <c r="CI36" s="7">
        <f t="shared" si="34"/>
        <v>0</v>
      </c>
      <c r="CJ36" s="7">
        <f t="shared" si="35"/>
        <v>0</v>
      </c>
      <c r="CK36" s="7">
        <f t="shared" si="36"/>
        <v>0</v>
      </c>
      <c r="CL36" s="7">
        <f t="shared" si="37"/>
        <v>0</v>
      </c>
      <c r="CM36" s="17">
        <f t="shared" si="6"/>
        <v>51.04</v>
      </c>
      <c r="CN36">
        <f t="shared" si="38"/>
        <v>0</v>
      </c>
      <c r="CO36" s="7">
        <f t="shared" si="39"/>
        <v>0</v>
      </c>
      <c r="CP36" s="7">
        <f t="shared" si="40"/>
        <v>0</v>
      </c>
      <c r="CQ36" s="7">
        <f t="shared" si="41"/>
        <v>0</v>
      </c>
      <c r="CR36" s="7">
        <f t="shared" si="42"/>
        <v>0</v>
      </c>
    </row>
    <row r="37" spans="1:96"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7"/>
        <v>0</v>
      </c>
      <c r="M37" s="63" t="b">
        <v>0</v>
      </c>
      <c r="S37" s="65" t="b">
        <v>0</v>
      </c>
      <c r="Y37" s="66" t="b">
        <v>0</v>
      </c>
      <c r="AE37" s="67" t="b">
        <v>0</v>
      </c>
      <c r="AK37" s="68" t="b">
        <v>0</v>
      </c>
      <c r="AQ37" s="45" t="b">
        <v>0</v>
      </c>
      <c r="AW37" s="47" t="b">
        <v>0</v>
      </c>
      <c r="BC37" s="17">
        <f t="shared" si="0"/>
        <v>51.04</v>
      </c>
      <c r="BD37">
        <f t="shared" si="8"/>
        <v>0</v>
      </c>
      <c r="BE37" s="7">
        <f t="shared" si="9"/>
        <v>0</v>
      </c>
      <c r="BF37" s="7">
        <f t="shared" si="10"/>
        <v>0</v>
      </c>
      <c r="BG37" s="7">
        <f t="shared" si="11"/>
        <v>0</v>
      </c>
      <c r="BH37" s="7">
        <f t="shared" si="12"/>
        <v>0</v>
      </c>
      <c r="BI37" s="17">
        <f t="shared" si="1"/>
        <v>51.04</v>
      </c>
      <c r="BJ37">
        <f t="shared" si="13"/>
        <v>0</v>
      </c>
      <c r="BK37" s="7">
        <f t="shared" si="14"/>
        <v>0</v>
      </c>
      <c r="BL37" s="7">
        <f t="shared" si="15"/>
        <v>0</v>
      </c>
      <c r="BM37" s="7">
        <f t="shared" si="16"/>
        <v>0</v>
      </c>
      <c r="BN37" s="7">
        <f t="shared" si="17"/>
        <v>0</v>
      </c>
      <c r="BO37" s="17">
        <f t="shared" si="2"/>
        <v>51.04</v>
      </c>
      <c r="BP37">
        <f t="shared" si="18"/>
        <v>0</v>
      </c>
      <c r="BQ37" s="7">
        <f t="shared" si="19"/>
        <v>0</v>
      </c>
      <c r="BR37" s="7">
        <f t="shared" si="20"/>
        <v>0</v>
      </c>
      <c r="BS37" s="7">
        <f t="shared" si="21"/>
        <v>0</v>
      </c>
      <c r="BT37" s="7">
        <f t="shared" si="22"/>
        <v>0</v>
      </c>
      <c r="BU37" s="17">
        <f t="shared" si="3"/>
        <v>51.04</v>
      </c>
      <c r="BV37">
        <f t="shared" si="23"/>
        <v>0</v>
      </c>
      <c r="BW37" s="7">
        <f t="shared" si="24"/>
        <v>0</v>
      </c>
      <c r="BX37" s="7">
        <f t="shared" si="25"/>
        <v>0</v>
      </c>
      <c r="BY37" s="7">
        <f t="shared" si="26"/>
        <v>0</v>
      </c>
      <c r="BZ37" s="7">
        <f t="shared" si="27"/>
        <v>0</v>
      </c>
      <c r="CA37" s="17">
        <f t="shared" si="4"/>
        <v>51.04</v>
      </c>
      <c r="CB37">
        <f t="shared" si="28"/>
        <v>0</v>
      </c>
      <c r="CC37" s="7">
        <f t="shared" si="29"/>
        <v>0</v>
      </c>
      <c r="CD37" s="7">
        <f t="shared" si="30"/>
        <v>0</v>
      </c>
      <c r="CE37" s="7">
        <f t="shared" si="31"/>
        <v>0</v>
      </c>
      <c r="CF37" s="69">
        <f t="shared" si="32"/>
        <v>0</v>
      </c>
      <c r="CG37" s="17">
        <f t="shared" si="5"/>
        <v>51.04</v>
      </c>
      <c r="CH37">
        <f t="shared" si="33"/>
        <v>0</v>
      </c>
      <c r="CI37" s="7">
        <f t="shared" si="34"/>
        <v>0</v>
      </c>
      <c r="CJ37" s="7">
        <f t="shared" si="35"/>
        <v>0</v>
      </c>
      <c r="CK37" s="7">
        <f t="shared" si="36"/>
        <v>0</v>
      </c>
      <c r="CL37" s="7">
        <f t="shared" si="37"/>
        <v>0</v>
      </c>
      <c r="CM37" s="17">
        <f t="shared" si="6"/>
        <v>51.04</v>
      </c>
      <c r="CN37">
        <f t="shared" si="38"/>
        <v>0</v>
      </c>
      <c r="CO37" s="7">
        <f t="shared" si="39"/>
        <v>0</v>
      </c>
      <c r="CP37" s="7">
        <f t="shared" si="40"/>
        <v>0</v>
      </c>
      <c r="CQ37" s="7">
        <f t="shared" si="41"/>
        <v>0</v>
      </c>
      <c r="CR37" s="7">
        <f t="shared" si="42"/>
        <v>0</v>
      </c>
    </row>
    <row r="38" spans="1:96" ht="14.5">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7"/>
        <v>1</v>
      </c>
      <c r="M38" s="63" t="b">
        <v>1</v>
      </c>
      <c r="N38" s="63">
        <v>0</v>
      </c>
      <c r="O38" s="63">
        <v>10</v>
      </c>
      <c r="P38" s="63">
        <v>0</v>
      </c>
      <c r="Q38" s="63">
        <v>0</v>
      </c>
      <c r="R38" s="63">
        <v>0</v>
      </c>
      <c r="S38" s="65" t="b">
        <v>0</v>
      </c>
      <c r="Y38" s="66" t="b">
        <v>0</v>
      </c>
      <c r="AE38" s="67" t="b">
        <v>0</v>
      </c>
      <c r="AK38" s="68" t="b">
        <v>0</v>
      </c>
      <c r="AQ38" s="45" t="b">
        <v>0</v>
      </c>
      <c r="AW38" s="47" t="b">
        <v>0</v>
      </c>
      <c r="BC38" s="17">
        <f t="shared" si="0"/>
        <v>51.150000000000006</v>
      </c>
      <c r="BD38">
        <f t="shared" si="8"/>
        <v>5</v>
      </c>
      <c r="BE38" s="7">
        <f t="shared" si="9"/>
        <v>5.3756655173764862</v>
      </c>
      <c r="BF38" s="7">
        <f t="shared" si="10"/>
        <v>3.9746326919102399</v>
      </c>
      <c r="BG38" s="7">
        <f t="shared" si="11"/>
        <v>73.923851168069888</v>
      </c>
      <c r="BH38" s="7">
        <f t="shared" si="12"/>
        <v>79.299516685446378</v>
      </c>
      <c r="BI38" s="17">
        <f t="shared" si="1"/>
        <v>51.150000000000006</v>
      </c>
      <c r="BJ38">
        <f t="shared" si="13"/>
        <v>0</v>
      </c>
      <c r="BK38" s="7">
        <f t="shared" si="14"/>
        <v>0</v>
      </c>
      <c r="BL38" s="7">
        <f t="shared" si="15"/>
        <v>0</v>
      </c>
      <c r="BM38" s="7">
        <f t="shared" si="16"/>
        <v>0</v>
      </c>
      <c r="BN38" s="7">
        <f t="shared" si="17"/>
        <v>0</v>
      </c>
      <c r="BO38" s="17">
        <f t="shared" si="2"/>
        <v>51.150000000000006</v>
      </c>
      <c r="BP38">
        <f t="shared" si="18"/>
        <v>0</v>
      </c>
      <c r="BQ38" s="7">
        <f t="shared" si="19"/>
        <v>0</v>
      </c>
      <c r="BR38" s="7">
        <f t="shared" si="20"/>
        <v>0</v>
      </c>
      <c r="BS38" s="7">
        <f t="shared" si="21"/>
        <v>0</v>
      </c>
      <c r="BT38" s="7">
        <f t="shared" si="22"/>
        <v>0</v>
      </c>
      <c r="BU38" s="17">
        <f t="shared" si="3"/>
        <v>51.150000000000006</v>
      </c>
      <c r="BV38">
        <f t="shared" si="23"/>
        <v>0</v>
      </c>
      <c r="BW38" s="7">
        <f t="shared" si="24"/>
        <v>0</v>
      </c>
      <c r="BX38" s="7">
        <f t="shared" si="25"/>
        <v>0</v>
      </c>
      <c r="BY38" s="7">
        <f t="shared" si="26"/>
        <v>0</v>
      </c>
      <c r="BZ38" s="7">
        <f t="shared" si="27"/>
        <v>0</v>
      </c>
      <c r="CA38" s="17">
        <f t="shared" si="4"/>
        <v>51.150000000000006</v>
      </c>
      <c r="CB38">
        <f t="shared" si="28"/>
        <v>0</v>
      </c>
      <c r="CC38" s="7">
        <f t="shared" si="29"/>
        <v>0</v>
      </c>
      <c r="CD38" s="7">
        <f t="shared" si="30"/>
        <v>0</v>
      </c>
      <c r="CE38" s="7">
        <f t="shared" si="31"/>
        <v>0</v>
      </c>
      <c r="CF38" s="69">
        <f t="shared" si="32"/>
        <v>0</v>
      </c>
      <c r="CG38" s="17">
        <f t="shared" si="5"/>
        <v>51.150000000000006</v>
      </c>
      <c r="CH38">
        <f t="shared" si="33"/>
        <v>0</v>
      </c>
      <c r="CI38" s="7">
        <f t="shared" si="34"/>
        <v>0</v>
      </c>
      <c r="CJ38" s="7">
        <f t="shared" si="35"/>
        <v>0</v>
      </c>
      <c r="CK38" s="7">
        <f t="shared" si="36"/>
        <v>0</v>
      </c>
      <c r="CL38" s="7">
        <f t="shared" si="37"/>
        <v>0</v>
      </c>
      <c r="CM38" s="17">
        <f t="shared" si="6"/>
        <v>51.150000000000006</v>
      </c>
      <c r="CN38">
        <f t="shared" si="38"/>
        <v>0</v>
      </c>
      <c r="CO38" s="7">
        <f t="shared" si="39"/>
        <v>0</v>
      </c>
      <c r="CP38" s="7">
        <f t="shared" si="40"/>
        <v>0</v>
      </c>
      <c r="CQ38" s="7">
        <f t="shared" si="41"/>
        <v>0</v>
      </c>
      <c r="CR38" s="7">
        <f t="shared" si="42"/>
        <v>0</v>
      </c>
    </row>
    <row r="39" spans="1:96" ht="14.5">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7"/>
        <v>0</v>
      </c>
      <c r="M39" s="63" t="b">
        <v>1</v>
      </c>
      <c r="N39" s="63">
        <v>0</v>
      </c>
      <c r="O39" s="63">
        <v>0</v>
      </c>
      <c r="P39" s="63">
        <v>0</v>
      </c>
      <c r="Q39" s="63">
        <v>10</v>
      </c>
      <c r="R39" s="63">
        <v>0</v>
      </c>
      <c r="S39" s="65" t="b">
        <v>0</v>
      </c>
      <c r="Y39" s="66" t="b">
        <v>0</v>
      </c>
      <c r="AE39" s="67" t="b">
        <v>0</v>
      </c>
      <c r="AK39" s="68" t="b">
        <v>0</v>
      </c>
      <c r="AQ39" s="45" t="b">
        <v>0</v>
      </c>
      <c r="AW39" s="47" t="b">
        <v>0</v>
      </c>
      <c r="BC39" s="17">
        <f t="shared" si="0"/>
        <v>51.150000000000006</v>
      </c>
      <c r="BD39">
        <f t="shared" si="8"/>
        <v>0</v>
      </c>
      <c r="BE39" s="7">
        <f t="shared" si="9"/>
        <v>0</v>
      </c>
      <c r="BF39" s="7">
        <f t="shared" si="10"/>
        <v>0</v>
      </c>
      <c r="BG39" s="7">
        <f t="shared" si="11"/>
        <v>0</v>
      </c>
      <c r="BH39" s="7">
        <f t="shared" si="12"/>
        <v>0</v>
      </c>
      <c r="BI39" s="17">
        <f t="shared" si="1"/>
        <v>51.150000000000006</v>
      </c>
      <c r="BJ39">
        <f t="shared" si="13"/>
        <v>0</v>
      </c>
      <c r="BK39" s="7">
        <f t="shared" si="14"/>
        <v>0</v>
      </c>
      <c r="BL39" s="7">
        <f t="shared" si="15"/>
        <v>0</v>
      </c>
      <c r="BM39" s="7">
        <f t="shared" si="16"/>
        <v>0</v>
      </c>
      <c r="BN39" s="7">
        <f t="shared" si="17"/>
        <v>0</v>
      </c>
      <c r="BO39" s="17">
        <f t="shared" si="2"/>
        <v>51.150000000000006</v>
      </c>
      <c r="BP39">
        <f t="shared" si="18"/>
        <v>0</v>
      </c>
      <c r="BQ39" s="7">
        <f t="shared" si="19"/>
        <v>0</v>
      </c>
      <c r="BR39" s="7">
        <f t="shared" si="20"/>
        <v>0</v>
      </c>
      <c r="BS39" s="7">
        <f t="shared" si="21"/>
        <v>0</v>
      </c>
      <c r="BT39" s="7">
        <f t="shared" si="22"/>
        <v>0</v>
      </c>
      <c r="BU39" s="17">
        <f t="shared" si="3"/>
        <v>51.150000000000006</v>
      </c>
      <c r="BV39">
        <f t="shared" si="23"/>
        <v>0</v>
      </c>
      <c r="BW39" s="7">
        <f t="shared" si="24"/>
        <v>0</v>
      </c>
      <c r="BX39" s="7">
        <f t="shared" si="25"/>
        <v>0</v>
      </c>
      <c r="BY39" s="7">
        <f t="shared" si="26"/>
        <v>0</v>
      </c>
      <c r="BZ39" s="7">
        <f t="shared" si="27"/>
        <v>0</v>
      </c>
      <c r="CA39" s="17">
        <f t="shared" si="4"/>
        <v>51.150000000000006</v>
      </c>
      <c r="CB39">
        <f t="shared" si="28"/>
        <v>0</v>
      </c>
      <c r="CC39" s="7">
        <f t="shared" si="29"/>
        <v>0</v>
      </c>
      <c r="CD39" s="7">
        <f t="shared" si="30"/>
        <v>0</v>
      </c>
      <c r="CE39" s="7">
        <f t="shared" si="31"/>
        <v>0</v>
      </c>
      <c r="CF39" s="69">
        <f t="shared" si="32"/>
        <v>0</v>
      </c>
      <c r="CG39" s="17">
        <f t="shared" si="5"/>
        <v>51.150000000000006</v>
      </c>
      <c r="CH39">
        <f t="shared" si="33"/>
        <v>0</v>
      </c>
      <c r="CI39" s="7">
        <f t="shared" si="34"/>
        <v>0</v>
      </c>
      <c r="CJ39" s="7">
        <f t="shared" si="35"/>
        <v>0</v>
      </c>
      <c r="CK39" s="7">
        <f t="shared" si="36"/>
        <v>0</v>
      </c>
      <c r="CL39" s="7">
        <f t="shared" si="37"/>
        <v>0</v>
      </c>
      <c r="CM39" s="17">
        <f t="shared" si="6"/>
        <v>51.150000000000006</v>
      </c>
      <c r="CN39">
        <f t="shared" si="38"/>
        <v>0</v>
      </c>
      <c r="CO39" s="7">
        <f t="shared" si="39"/>
        <v>0</v>
      </c>
      <c r="CP39" s="7">
        <f t="shared" si="40"/>
        <v>0</v>
      </c>
      <c r="CQ39" s="7">
        <f t="shared" si="41"/>
        <v>0</v>
      </c>
      <c r="CR39" s="7">
        <f t="shared" si="42"/>
        <v>0</v>
      </c>
    </row>
    <row r="40" spans="1:96" ht="14.5">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7"/>
        <v>1</v>
      </c>
      <c r="M40" s="63" t="b">
        <v>1</v>
      </c>
      <c r="N40" s="63">
        <v>0</v>
      </c>
      <c r="O40" s="63">
        <v>10</v>
      </c>
      <c r="P40" s="63">
        <v>0</v>
      </c>
      <c r="Q40" s="63">
        <v>0</v>
      </c>
      <c r="R40" s="63">
        <v>0</v>
      </c>
      <c r="S40" s="65" t="b">
        <v>0</v>
      </c>
      <c r="Y40" s="66" t="b">
        <v>0</v>
      </c>
      <c r="AE40" s="67" t="b">
        <v>0</v>
      </c>
      <c r="AK40" s="68" t="b">
        <v>0</v>
      </c>
      <c r="AQ40" s="45" t="b">
        <v>0</v>
      </c>
      <c r="AW40" s="47" t="b">
        <v>0</v>
      </c>
      <c r="BC40" s="17">
        <f t="shared" si="0"/>
        <v>49.610000000000007</v>
      </c>
      <c r="BD40">
        <f t="shared" si="8"/>
        <v>4</v>
      </c>
      <c r="BE40" s="7">
        <f t="shared" si="9"/>
        <v>4.3005324139011893</v>
      </c>
      <c r="BF40" s="7">
        <f t="shared" si="10"/>
        <v>3.1797061535281919</v>
      </c>
      <c r="BG40" s="7">
        <f t="shared" si="11"/>
        <v>59.139080934455905</v>
      </c>
      <c r="BH40" s="7">
        <f t="shared" si="12"/>
        <v>63.439613348357092</v>
      </c>
      <c r="BI40" s="17">
        <f t="shared" si="1"/>
        <v>49.610000000000007</v>
      </c>
      <c r="BJ40">
        <f t="shared" si="13"/>
        <v>0</v>
      </c>
      <c r="BK40" s="7">
        <f t="shared" si="14"/>
        <v>0</v>
      </c>
      <c r="BL40" s="7">
        <f t="shared" si="15"/>
        <v>0</v>
      </c>
      <c r="BM40" s="7">
        <f t="shared" si="16"/>
        <v>0</v>
      </c>
      <c r="BN40" s="7">
        <f t="shared" si="17"/>
        <v>0</v>
      </c>
      <c r="BO40" s="17">
        <f t="shared" si="2"/>
        <v>49.610000000000007</v>
      </c>
      <c r="BP40">
        <f t="shared" si="18"/>
        <v>0</v>
      </c>
      <c r="BQ40" s="7">
        <f t="shared" si="19"/>
        <v>0</v>
      </c>
      <c r="BR40" s="7">
        <f t="shared" si="20"/>
        <v>0</v>
      </c>
      <c r="BS40" s="7">
        <f t="shared" si="21"/>
        <v>0</v>
      </c>
      <c r="BT40" s="7">
        <f t="shared" si="22"/>
        <v>0</v>
      </c>
      <c r="BU40" s="17">
        <f t="shared" si="3"/>
        <v>49.610000000000007</v>
      </c>
      <c r="BV40">
        <f t="shared" si="23"/>
        <v>0</v>
      </c>
      <c r="BW40" s="7">
        <f t="shared" si="24"/>
        <v>0</v>
      </c>
      <c r="BX40" s="7">
        <f t="shared" si="25"/>
        <v>0</v>
      </c>
      <c r="BY40" s="7">
        <f t="shared" si="26"/>
        <v>0</v>
      </c>
      <c r="BZ40" s="7">
        <f t="shared" si="27"/>
        <v>0</v>
      </c>
      <c r="CA40" s="17">
        <f t="shared" si="4"/>
        <v>49.610000000000007</v>
      </c>
      <c r="CB40">
        <f t="shared" si="28"/>
        <v>0</v>
      </c>
      <c r="CC40" s="7">
        <f t="shared" si="29"/>
        <v>0</v>
      </c>
      <c r="CD40" s="7">
        <f t="shared" si="30"/>
        <v>0</v>
      </c>
      <c r="CE40" s="7">
        <f t="shared" si="31"/>
        <v>0</v>
      </c>
      <c r="CF40" s="69">
        <f t="shared" si="32"/>
        <v>0</v>
      </c>
      <c r="CG40" s="17">
        <f t="shared" si="5"/>
        <v>49.610000000000007</v>
      </c>
      <c r="CH40">
        <f t="shared" si="33"/>
        <v>0</v>
      </c>
      <c r="CI40" s="7">
        <f t="shared" si="34"/>
        <v>0</v>
      </c>
      <c r="CJ40" s="7">
        <f t="shared" si="35"/>
        <v>0</v>
      </c>
      <c r="CK40" s="7">
        <f t="shared" si="36"/>
        <v>0</v>
      </c>
      <c r="CL40" s="7">
        <f t="shared" si="37"/>
        <v>0</v>
      </c>
      <c r="CM40" s="17">
        <f t="shared" si="6"/>
        <v>49.610000000000007</v>
      </c>
      <c r="CN40">
        <f t="shared" si="38"/>
        <v>0</v>
      </c>
      <c r="CO40" s="7">
        <f t="shared" si="39"/>
        <v>0</v>
      </c>
      <c r="CP40" s="7">
        <f t="shared" si="40"/>
        <v>0</v>
      </c>
      <c r="CQ40" s="7">
        <f t="shared" si="41"/>
        <v>0</v>
      </c>
      <c r="CR40" s="7">
        <f t="shared" si="42"/>
        <v>0</v>
      </c>
    </row>
    <row r="41" spans="1:96" ht="14.5">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7"/>
        <v>0</v>
      </c>
      <c r="M41" s="63" t="b">
        <v>1</v>
      </c>
      <c r="N41" s="63">
        <v>0</v>
      </c>
      <c r="O41" s="63">
        <v>0</v>
      </c>
      <c r="P41" s="63">
        <v>0</v>
      </c>
      <c r="Q41" s="63">
        <v>10</v>
      </c>
      <c r="R41" s="63">
        <v>0</v>
      </c>
      <c r="S41" s="65" t="b">
        <v>0</v>
      </c>
      <c r="Y41" s="66" t="b">
        <v>0</v>
      </c>
      <c r="AE41" s="67" t="b">
        <v>0</v>
      </c>
      <c r="AK41" s="68" t="b">
        <v>0</v>
      </c>
      <c r="AQ41" s="45" t="b">
        <v>0</v>
      </c>
      <c r="AW41" s="47" t="b">
        <v>0</v>
      </c>
      <c r="BC41" s="17">
        <f t="shared" si="0"/>
        <v>49.610000000000007</v>
      </c>
      <c r="BD41">
        <f t="shared" si="8"/>
        <v>0</v>
      </c>
      <c r="BE41" s="7">
        <f t="shared" si="9"/>
        <v>0</v>
      </c>
      <c r="BF41" s="7">
        <f t="shared" si="10"/>
        <v>0</v>
      </c>
      <c r="BG41" s="7">
        <f t="shared" si="11"/>
        <v>0</v>
      </c>
      <c r="BH41" s="7">
        <f t="shared" si="12"/>
        <v>0</v>
      </c>
      <c r="BI41" s="17">
        <f t="shared" si="1"/>
        <v>49.610000000000007</v>
      </c>
      <c r="BJ41">
        <f t="shared" si="13"/>
        <v>0</v>
      </c>
      <c r="BK41" s="7">
        <f t="shared" si="14"/>
        <v>0</v>
      </c>
      <c r="BL41" s="7">
        <f t="shared" si="15"/>
        <v>0</v>
      </c>
      <c r="BM41" s="7">
        <f t="shared" si="16"/>
        <v>0</v>
      </c>
      <c r="BN41" s="7">
        <f t="shared" si="17"/>
        <v>0</v>
      </c>
      <c r="BO41" s="17">
        <f t="shared" si="2"/>
        <v>49.610000000000007</v>
      </c>
      <c r="BP41">
        <f t="shared" si="18"/>
        <v>0</v>
      </c>
      <c r="BQ41" s="7">
        <f t="shared" si="19"/>
        <v>0</v>
      </c>
      <c r="BR41" s="7">
        <f t="shared" si="20"/>
        <v>0</v>
      </c>
      <c r="BS41" s="7">
        <f t="shared" si="21"/>
        <v>0</v>
      </c>
      <c r="BT41" s="7">
        <f t="shared" si="22"/>
        <v>0</v>
      </c>
      <c r="BU41" s="17">
        <f t="shared" si="3"/>
        <v>49.610000000000007</v>
      </c>
      <c r="BV41">
        <f t="shared" si="23"/>
        <v>0</v>
      </c>
      <c r="BW41" s="7">
        <f t="shared" si="24"/>
        <v>0</v>
      </c>
      <c r="BX41" s="7">
        <f t="shared" si="25"/>
        <v>0</v>
      </c>
      <c r="BY41" s="7">
        <f t="shared" si="26"/>
        <v>0</v>
      </c>
      <c r="BZ41" s="7">
        <f t="shared" si="27"/>
        <v>0</v>
      </c>
      <c r="CA41" s="17">
        <f t="shared" si="4"/>
        <v>49.610000000000007</v>
      </c>
      <c r="CB41">
        <f t="shared" si="28"/>
        <v>0</v>
      </c>
      <c r="CC41" s="7">
        <f t="shared" si="29"/>
        <v>0</v>
      </c>
      <c r="CD41" s="7">
        <f t="shared" si="30"/>
        <v>0</v>
      </c>
      <c r="CE41" s="7">
        <f t="shared" si="31"/>
        <v>0</v>
      </c>
      <c r="CF41" s="69">
        <f t="shared" si="32"/>
        <v>0</v>
      </c>
      <c r="CG41" s="17">
        <f t="shared" si="5"/>
        <v>49.610000000000007</v>
      </c>
      <c r="CH41">
        <f t="shared" si="33"/>
        <v>0</v>
      </c>
      <c r="CI41" s="7">
        <f t="shared" si="34"/>
        <v>0</v>
      </c>
      <c r="CJ41" s="7">
        <f t="shared" si="35"/>
        <v>0</v>
      </c>
      <c r="CK41" s="7">
        <f t="shared" si="36"/>
        <v>0</v>
      </c>
      <c r="CL41" s="7">
        <f t="shared" si="37"/>
        <v>0</v>
      </c>
      <c r="CM41" s="17">
        <f t="shared" si="6"/>
        <v>49.610000000000007</v>
      </c>
      <c r="CN41">
        <f t="shared" si="38"/>
        <v>0</v>
      </c>
      <c r="CO41" s="7">
        <f t="shared" si="39"/>
        <v>0</v>
      </c>
      <c r="CP41" s="7">
        <f t="shared" si="40"/>
        <v>0</v>
      </c>
      <c r="CQ41" s="7">
        <f t="shared" si="41"/>
        <v>0</v>
      </c>
      <c r="CR41" s="7">
        <f t="shared" si="42"/>
        <v>0</v>
      </c>
    </row>
    <row r="42" spans="1:96" ht="14.5">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7"/>
        <v>1</v>
      </c>
      <c r="M42" s="63" t="b">
        <v>1</v>
      </c>
      <c r="N42" s="63">
        <v>0</v>
      </c>
      <c r="O42" s="63">
        <v>10</v>
      </c>
      <c r="P42" s="63">
        <v>0</v>
      </c>
      <c r="Q42" s="63">
        <v>0</v>
      </c>
      <c r="R42" s="63">
        <v>0</v>
      </c>
      <c r="S42" s="65" t="b">
        <v>0</v>
      </c>
      <c r="Y42" s="66" t="b">
        <v>0</v>
      </c>
      <c r="AE42" s="67" t="b">
        <v>0</v>
      </c>
      <c r="AK42" s="68" t="b">
        <v>0</v>
      </c>
      <c r="AQ42" s="45" t="b">
        <v>0</v>
      </c>
      <c r="AW42" s="47" t="b">
        <v>0</v>
      </c>
      <c r="BC42" s="17">
        <f t="shared" si="0"/>
        <v>37.290000000000006</v>
      </c>
      <c r="BD42">
        <f t="shared" si="8"/>
        <v>3</v>
      </c>
      <c r="BE42" s="7">
        <f t="shared" si="9"/>
        <v>3.225399310425892</v>
      </c>
      <c r="BF42" s="7">
        <f t="shared" si="10"/>
        <v>2.3847796151461438</v>
      </c>
      <c r="BG42" s="7">
        <f t="shared" si="11"/>
        <v>44.354310700841928</v>
      </c>
      <c r="BH42" s="7">
        <f t="shared" si="12"/>
        <v>47.579710011267821</v>
      </c>
      <c r="BI42" s="17">
        <f t="shared" si="1"/>
        <v>37.290000000000006</v>
      </c>
      <c r="BJ42">
        <f t="shared" si="13"/>
        <v>0</v>
      </c>
      <c r="BK42" s="7">
        <f t="shared" si="14"/>
        <v>0</v>
      </c>
      <c r="BL42" s="7">
        <f t="shared" si="15"/>
        <v>0</v>
      </c>
      <c r="BM42" s="7">
        <f t="shared" si="16"/>
        <v>0</v>
      </c>
      <c r="BN42" s="7">
        <f t="shared" si="17"/>
        <v>0</v>
      </c>
      <c r="BO42" s="17">
        <f t="shared" si="2"/>
        <v>37.290000000000006</v>
      </c>
      <c r="BP42">
        <f t="shared" si="18"/>
        <v>0</v>
      </c>
      <c r="BQ42" s="7">
        <f t="shared" si="19"/>
        <v>0</v>
      </c>
      <c r="BR42" s="7">
        <f t="shared" si="20"/>
        <v>0</v>
      </c>
      <c r="BS42" s="7">
        <f t="shared" si="21"/>
        <v>0</v>
      </c>
      <c r="BT42" s="7">
        <f t="shared" si="22"/>
        <v>0</v>
      </c>
      <c r="BU42" s="17">
        <f t="shared" si="3"/>
        <v>37.290000000000006</v>
      </c>
      <c r="BV42">
        <f t="shared" si="23"/>
        <v>0</v>
      </c>
      <c r="BW42" s="7">
        <f t="shared" si="24"/>
        <v>0</v>
      </c>
      <c r="BX42" s="7">
        <f t="shared" si="25"/>
        <v>0</v>
      </c>
      <c r="BY42" s="7">
        <f t="shared" si="26"/>
        <v>0</v>
      </c>
      <c r="BZ42" s="7">
        <f t="shared" si="27"/>
        <v>0</v>
      </c>
      <c r="CA42" s="17">
        <f t="shared" si="4"/>
        <v>37.290000000000006</v>
      </c>
      <c r="CB42">
        <f t="shared" si="28"/>
        <v>0</v>
      </c>
      <c r="CC42" s="7">
        <f t="shared" si="29"/>
        <v>0</v>
      </c>
      <c r="CD42" s="7">
        <f t="shared" si="30"/>
        <v>0</v>
      </c>
      <c r="CE42" s="7">
        <f t="shared" si="31"/>
        <v>0</v>
      </c>
      <c r="CF42" s="69">
        <f t="shared" si="32"/>
        <v>0</v>
      </c>
      <c r="CG42" s="17">
        <f t="shared" si="5"/>
        <v>37.290000000000006</v>
      </c>
      <c r="CH42">
        <f t="shared" si="33"/>
        <v>0</v>
      </c>
      <c r="CI42" s="7">
        <f t="shared" si="34"/>
        <v>0</v>
      </c>
      <c r="CJ42" s="7">
        <f t="shared" si="35"/>
        <v>0</v>
      </c>
      <c r="CK42" s="7">
        <f t="shared" si="36"/>
        <v>0</v>
      </c>
      <c r="CL42" s="7">
        <f t="shared" si="37"/>
        <v>0</v>
      </c>
      <c r="CM42" s="17">
        <f t="shared" si="6"/>
        <v>37.290000000000006</v>
      </c>
      <c r="CN42">
        <f t="shared" si="38"/>
        <v>0</v>
      </c>
      <c r="CO42" s="7">
        <f t="shared" si="39"/>
        <v>0</v>
      </c>
      <c r="CP42" s="7">
        <f t="shared" si="40"/>
        <v>0</v>
      </c>
      <c r="CQ42" s="7">
        <f t="shared" si="41"/>
        <v>0</v>
      </c>
      <c r="CR42" s="7">
        <f t="shared" si="42"/>
        <v>0</v>
      </c>
    </row>
    <row r="43" spans="1:96" ht="14.5">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7"/>
        <v>0</v>
      </c>
      <c r="M43" s="63" t="b">
        <v>1</v>
      </c>
      <c r="N43" s="63">
        <v>0</v>
      </c>
      <c r="O43" s="63">
        <v>0</v>
      </c>
      <c r="P43" s="63">
        <v>0</v>
      </c>
      <c r="Q43" s="63">
        <v>10</v>
      </c>
      <c r="R43" s="63">
        <v>0</v>
      </c>
      <c r="S43" s="65" t="b">
        <v>0</v>
      </c>
      <c r="Y43" s="66" t="b">
        <v>0</v>
      </c>
      <c r="AE43" s="67" t="b">
        <v>0</v>
      </c>
      <c r="AK43" s="68" t="b">
        <v>0</v>
      </c>
      <c r="AQ43" s="45" t="b">
        <v>0</v>
      </c>
      <c r="AW43" s="47" t="b">
        <v>0</v>
      </c>
      <c r="BC43" s="17">
        <f t="shared" si="0"/>
        <v>37.290000000000006</v>
      </c>
      <c r="BD43">
        <f t="shared" si="8"/>
        <v>0</v>
      </c>
      <c r="BE43" s="7">
        <f t="shared" si="9"/>
        <v>0</v>
      </c>
      <c r="BF43" s="7">
        <f t="shared" si="10"/>
        <v>0</v>
      </c>
      <c r="BG43" s="7">
        <f t="shared" si="11"/>
        <v>0</v>
      </c>
      <c r="BH43" s="7">
        <f t="shared" si="12"/>
        <v>0</v>
      </c>
      <c r="BI43" s="17">
        <f t="shared" si="1"/>
        <v>37.290000000000006</v>
      </c>
      <c r="BJ43">
        <f t="shared" si="13"/>
        <v>0</v>
      </c>
      <c r="BK43" s="7">
        <f t="shared" si="14"/>
        <v>0</v>
      </c>
      <c r="BL43" s="7">
        <f t="shared" si="15"/>
        <v>0</v>
      </c>
      <c r="BM43" s="7">
        <f t="shared" si="16"/>
        <v>0</v>
      </c>
      <c r="BN43" s="7">
        <f t="shared" si="17"/>
        <v>0</v>
      </c>
      <c r="BO43" s="17">
        <f t="shared" si="2"/>
        <v>37.290000000000006</v>
      </c>
      <c r="BP43">
        <f t="shared" si="18"/>
        <v>0</v>
      </c>
      <c r="BQ43" s="7">
        <f t="shared" si="19"/>
        <v>0</v>
      </c>
      <c r="BR43" s="7">
        <f t="shared" si="20"/>
        <v>0</v>
      </c>
      <c r="BS43" s="7">
        <f t="shared" si="21"/>
        <v>0</v>
      </c>
      <c r="BT43" s="7">
        <f t="shared" si="22"/>
        <v>0</v>
      </c>
      <c r="BU43" s="17">
        <f t="shared" si="3"/>
        <v>37.290000000000006</v>
      </c>
      <c r="BV43">
        <f t="shared" si="23"/>
        <v>0</v>
      </c>
      <c r="BW43" s="7">
        <f t="shared" si="24"/>
        <v>0</v>
      </c>
      <c r="BX43" s="7">
        <f t="shared" si="25"/>
        <v>0</v>
      </c>
      <c r="BY43" s="7">
        <f t="shared" si="26"/>
        <v>0</v>
      </c>
      <c r="BZ43" s="7">
        <f t="shared" si="27"/>
        <v>0</v>
      </c>
      <c r="CA43" s="17">
        <f t="shared" si="4"/>
        <v>37.290000000000006</v>
      </c>
      <c r="CB43">
        <f t="shared" si="28"/>
        <v>0</v>
      </c>
      <c r="CC43" s="7">
        <f t="shared" si="29"/>
        <v>0</v>
      </c>
      <c r="CD43" s="7">
        <f t="shared" si="30"/>
        <v>0</v>
      </c>
      <c r="CE43" s="7">
        <f t="shared" si="31"/>
        <v>0</v>
      </c>
      <c r="CF43" s="69">
        <f t="shared" si="32"/>
        <v>0</v>
      </c>
      <c r="CG43" s="17">
        <f t="shared" si="5"/>
        <v>37.290000000000006</v>
      </c>
      <c r="CH43">
        <f t="shared" si="33"/>
        <v>0</v>
      </c>
      <c r="CI43" s="7">
        <f t="shared" si="34"/>
        <v>0</v>
      </c>
      <c r="CJ43" s="7">
        <f t="shared" si="35"/>
        <v>0</v>
      </c>
      <c r="CK43" s="7">
        <f t="shared" si="36"/>
        <v>0</v>
      </c>
      <c r="CL43" s="7">
        <f t="shared" si="37"/>
        <v>0</v>
      </c>
      <c r="CM43" s="17">
        <f t="shared" si="6"/>
        <v>37.290000000000006</v>
      </c>
      <c r="CN43">
        <f t="shared" si="38"/>
        <v>0</v>
      </c>
      <c r="CO43" s="7">
        <f t="shared" si="39"/>
        <v>0</v>
      </c>
      <c r="CP43" s="7">
        <f t="shared" si="40"/>
        <v>0</v>
      </c>
      <c r="CQ43" s="7">
        <f t="shared" si="41"/>
        <v>0</v>
      </c>
      <c r="CR43" s="7">
        <f t="shared" si="42"/>
        <v>0</v>
      </c>
    </row>
    <row r="44" spans="1:96" ht="14.5">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7"/>
        <v>1</v>
      </c>
      <c r="M44" s="63" t="b">
        <v>1</v>
      </c>
      <c r="N44" s="63">
        <v>0</v>
      </c>
      <c r="O44" s="63">
        <v>10</v>
      </c>
      <c r="P44" s="63">
        <v>0</v>
      </c>
      <c r="Q44" s="63">
        <v>0</v>
      </c>
      <c r="R44" s="63">
        <v>0</v>
      </c>
      <c r="S44" s="65" t="b">
        <v>1</v>
      </c>
      <c r="T44" s="65">
        <v>0</v>
      </c>
      <c r="U44" s="65">
        <v>10</v>
      </c>
      <c r="V44" s="65">
        <v>0</v>
      </c>
      <c r="W44" s="65">
        <v>0</v>
      </c>
      <c r="X44" s="65">
        <v>0</v>
      </c>
      <c r="Y44" s="66" t="b">
        <v>1</v>
      </c>
      <c r="Z44" s="66">
        <v>0</v>
      </c>
      <c r="AA44" s="66">
        <v>10</v>
      </c>
      <c r="AB44" s="66">
        <v>0</v>
      </c>
      <c r="AC44" s="66">
        <v>0</v>
      </c>
      <c r="AD44" s="66">
        <v>0</v>
      </c>
      <c r="AE44" s="67" t="b">
        <v>1</v>
      </c>
      <c r="AF44" s="67">
        <v>0</v>
      </c>
      <c r="AG44" s="67">
        <v>15</v>
      </c>
      <c r="AH44" s="67">
        <v>0</v>
      </c>
      <c r="AI44" s="67">
        <v>0</v>
      </c>
      <c r="AJ44" s="67">
        <v>0</v>
      </c>
      <c r="AK44" s="68" t="b">
        <v>1</v>
      </c>
      <c r="AL44" s="68">
        <v>0</v>
      </c>
      <c r="AM44" s="68">
        <v>20</v>
      </c>
      <c r="AN44" s="68">
        <v>0</v>
      </c>
      <c r="AO44" s="68">
        <v>0</v>
      </c>
      <c r="AP44" s="68">
        <v>0</v>
      </c>
      <c r="AQ44" s="45" t="b">
        <v>1</v>
      </c>
      <c r="AR44" s="45">
        <v>0</v>
      </c>
      <c r="AS44" s="45">
        <v>20</v>
      </c>
      <c r="AT44" s="45">
        <v>0</v>
      </c>
      <c r="AU44" s="45">
        <v>0</v>
      </c>
      <c r="AV44" s="45">
        <v>0</v>
      </c>
      <c r="AW44" s="47" t="b">
        <v>1</v>
      </c>
      <c r="AX44" s="47">
        <v>0</v>
      </c>
      <c r="AY44" s="47">
        <v>10</v>
      </c>
      <c r="AZ44" s="47">
        <v>0</v>
      </c>
      <c r="BA44" s="47">
        <v>0</v>
      </c>
      <c r="BB44" s="47">
        <v>0</v>
      </c>
      <c r="BC44" s="17">
        <f t="shared" si="0"/>
        <v>32.450000000000003</v>
      </c>
      <c r="BD44">
        <f t="shared" si="8"/>
        <v>3</v>
      </c>
      <c r="BE44" s="7">
        <f t="shared" si="9"/>
        <v>3.225399310425892</v>
      </c>
      <c r="BF44" s="7">
        <f t="shared" si="10"/>
        <v>2.3847796151461438</v>
      </c>
      <c r="BG44" s="7">
        <f t="shared" si="11"/>
        <v>44.354310700841928</v>
      </c>
      <c r="BH44" s="7">
        <f t="shared" si="12"/>
        <v>47.579710011267821</v>
      </c>
      <c r="BI44" s="17">
        <f t="shared" si="1"/>
        <v>32.450000000000003</v>
      </c>
      <c r="BJ44">
        <f t="shared" si="13"/>
        <v>3</v>
      </c>
      <c r="BK44" s="7">
        <f t="shared" si="14"/>
        <v>3.225399310425892</v>
      </c>
      <c r="BL44" s="7">
        <f t="shared" si="15"/>
        <v>2.3847796151461438</v>
      </c>
      <c r="BM44" s="7">
        <f t="shared" si="16"/>
        <v>44.354310700841928</v>
      </c>
      <c r="BN44" s="7">
        <f t="shared" si="17"/>
        <v>47.579710011267821</v>
      </c>
      <c r="BO44" s="17">
        <f t="shared" si="2"/>
        <v>32.450000000000003</v>
      </c>
      <c r="BP44">
        <f t="shared" si="18"/>
        <v>3</v>
      </c>
      <c r="BQ44" s="7">
        <f t="shared" si="19"/>
        <v>3.225399310425892</v>
      </c>
      <c r="BR44" s="7">
        <f t="shared" si="20"/>
        <v>2.3847796151461438</v>
      </c>
      <c r="BS44" s="7">
        <f t="shared" si="21"/>
        <v>44.354310700841928</v>
      </c>
      <c r="BT44" s="7">
        <f t="shared" si="22"/>
        <v>47.579710011267821</v>
      </c>
      <c r="BU44" s="17">
        <f t="shared" si="3"/>
        <v>32.450000000000003</v>
      </c>
      <c r="BV44">
        <f t="shared" si="23"/>
        <v>2</v>
      </c>
      <c r="BW44" s="7">
        <f t="shared" si="24"/>
        <v>2.1502662069505947</v>
      </c>
      <c r="BX44" s="7">
        <f t="shared" si="25"/>
        <v>1.5898530767640959</v>
      </c>
      <c r="BY44" s="7">
        <f t="shared" si="26"/>
        <v>29.569540467227952</v>
      </c>
      <c r="BZ44" s="7">
        <f t="shared" si="27"/>
        <v>31.719806674178546</v>
      </c>
      <c r="CA44" s="17">
        <f t="shared" si="4"/>
        <v>32.450000000000003</v>
      </c>
      <c r="CB44">
        <f t="shared" si="28"/>
        <v>1</v>
      </c>
      <c r="CC44" s="7">
        <f t="shared" si="29"/>
        <v>1.0751331034752973</v>
      </c>
      <c r="CD44" s="7">
        <f t="shared" si="30"/>
        <v>0.79492653838204796</v>
      </c>
      <c r="CE44" s="7">
        <f t="shared" si="31"/>
        <v>14.784770233613976</v>
      </c>
      <c r="CF44" s="69">
        <f t="shared" si="32"/>
        <v>15.859903337089273</v>
      </c>
      <c r="CG44" s="17">
        <f t="shared" si="5"/>
        <v>32.450000000000003</v>
      </c>
      <c r="CH44">
        <f t="shared" si="33"/>
        <v>1</v>
      </c>
      <c r="CI44" s="7">
        <f t="shared" si="34"/>
        <v>1.0751331034752973</v>
      </c>
      <c r="CJ44" s="7">
        <f t="shared" si="35"/>
        <v>0.79492653838204796</v>
      </c>
      <c r="CK44" s="7">
        <f t="shared" si="36"/>
        <v>14.784770233613976</v>
      </c>
      <c r="CL44" s="7">
        <f t="shared" si="37"/>
        <v>15.859903337089273</v>
      </c>
      <c r="CM44" s="17">
        <f t="shared" si="6"/>
        <v>32.450000000000003</v>
      </c>
      <c r="CN44">
        <f t="shared" si="38"/>
        <v>3</v>
      </c>
      <c r="CO44" s="7">
        <f t="shared" si="39"/>
        <v>3.225399310425892</v>
      </c>
      <c r="CP44" s="7">
        <f t="shared" si="40"/>
        <v>2.3847796151461438</v>
      </c>
      <c r="CQ44" s="7">
        <f t="shared" si="41"/>
        <v>44.354310700841928</v>
      </c>
      <c r="CR44" s="7">
        <f t="shared" si="42"/>
        <v>47.579710011267821</v>
      </c>
    </row>
    <row r="45" spans="1:96" ht="14.5">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7"/>
        <v>0</v>
      </c>
      <c r="M45" s="63" t="b">
        <v>1</v>
      </c>
      <c r="N45" s="63">
        <v>0</v>
      </c>
      <c r="O45" s="63">
        <v>0</v>
      </c>
      <c r="P45" s="63">
        <v>0</v>
      </c>
      <c r="Q45" s="63">
        <v>10</v>
      </c>
      <c r="R45" s="63">
        <v>0</v>
      </c>
      <c r="S45" s="65" t="b">
        <v>0</v>
      </c>
      <c r="Y45" s="66" t="b">
        <v>0</v>
      </c>
      <c r="AE45" s="67" t="b">
        <v>0</v>
      </c>
      <c r="AK45" s="68" t="b">
        <v>0</v>
      </c>
      <c r="AQ45" s="45" t="b">
        <v>0</v>
      </c>
      <c r="AW45" s="47" t="b">
        <v>0</v>
      </c>
      <c r="BC45" s="17">
        <f t="shared" si="0"/>
        <v>32.450000000000003</v>
      </c>
      <c r="BD45">
        <f t="shared" si="8"/>
        <v>0</v>
      </c>
      <c r="BE45" s="7">
        <f t="shared" si="9"/>
        <v>0</v>
      </c>
      <c r="BF45" s="7">
        <f t="shared" si="10"/>
        <v>0</v>
      </c>
      <c r="BG45" s="7">
        <f t="shared" si="11"/>
        <v>0</v>
      </c>
      <c r="BH45" s="7">
        <f t="shared" si="12"/>
        <v>0</v>
      </c>
      <c r="BI45" s="17">
        <f t="shared" si="1"/>
        <v>32.450000000000003</v>
      </c>
      <c r="BJ45">
        <f t="shared" si="13"/>
        <v>0</v>
      </c>
      <c r="BK45" s="7">
        <f t="shared" si="14"/>
        <v>0</v>
      </c>
      <c r="BL45" s="7">
        <f t="shared" si="15"/>
        <v>0</v>
      </c>
      <c r="BM45" s="7">
        <f t="shared" si="16"/>
        <v>0</v>
      </c>
      <c r="BN45" s="7">
        <f t="shared" si="17"/>
        <v>0</v>
      </c>
      <c r="BO45" s="17">
        <f t="shared" si="2"/>
        <v>32.450000000000003</v>
      </c>
      <c r="BP45">
        <f t="shared" si="18"/>
        <v>0</v>
      </c>
      <c r="BQ45" s="7">
        <f t="shared" si="19"/>
        <v>0</v>
      </c>
      <c r="BR45" s="7">
        <f t="shared" si="20"/>
        <v>0</v>
      </c>
      <c r="BS45" s="7">
        <f t="shared" si="21"/>
        <v>0</v>
      </c>
      <c r="BT45" s="7">
        <f t="shared" si="22"/>
        <v>0</v>
      </c>
      <c r="BU45" s="17">
        <f t="shared" si="3"/>
        <v>32.450000000000003</v>
      </c>
      <c r="BV45">
        <f t="shared" si="23"/>
        <v>0</v>
      </c>
      <c r="BW45" s="7">
        <f t="shared" si="24"/>
        <v>0</v>
      </c>
      <c r="BX45" s="7">
        <f t="shared" si="25"/>
        <v>0</v>
      </c>
      <c r="BY45" s="7">
        <f t="shared" si="26"/>
        <v>0</v>
      </c>
      <c r="BZ45" s="7">
        <f t="shared" si="27"/>
        <v>0</v>
      </c>
      <c r="CA45" s="17">
        <f t="shared" si="4"/>
        <v>32.450000000000003</v>
      </c>
      <c r="CB45">
        <f t="shared" si="28"/>
        <v>0</v>
      </c>
      <c r="CC45" s="7">
        <f t="shared" si="29"/>
        <v>0</v>
      </c>
      <c r="CD45" s="7">
        <f t="shared" si="30"/>
        <v>0</v>
      </c>
      <c r="CE45" s="7">
        <f t="shared" si="31"/>
        <v>0</v>
      </c>
      <c r="CF45" s="69">
        <f t="shared" si="32"/>
        <v>0</v>
      </c>
      <c r="CG45" s="17">
        <f t="shared" si="5"/>
        <v>32.450000000000003</v>
      </c>
      <c r="CH45">
        <f t="shared" si="33"/>
        <v>0</v>
      </c>
      <c r="CI45" s="7">
        <f t="shared" si="34"/>
        <v>0</v>
      </c>
      <c r="CJ45" s="7">
        <f t="shared" si="35"/>
        <v>0</v>
      </c>
      <c r="CK45" s="7">
        <f t="shared" si="36"/>
        <v>0</v>
      </c>
      <c r="CL45" s="7">
        <f t="shared" si="37"/>
        <v>0</v>
      </c>
      <c r="CM45" s="17">
        <f t="shared" si="6"/>
        <v>32.450000000000003</v>
      </c>
      <c r="CN45">
        <f t="shared" si="38"/>
        <v>0</v>
      </c>
      <c r="CO45" s="7">
        <f t="shared" si="39"/>
        <v>0</v>
      </c>
      <c r="CP45" s="7">
        <f t="shared" si="40"/>
        <v>0</v>
      </c>
      <c r="CQ45" s="7">
        <f t="shared" si="41"/>
        <v>0</v>
      </c>
      <c r="CR45" s="7">
        <f t="shared" si="42"/>
        <v>0</v>
      </c>
    </row>
    <row r="46" spans="1:96" ht="14.5">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7"/>
        <v>1</v>
      </c>
      <c r="M46" s="63" t="b">
        <v>1</v>
      </c>
      <c r="N46" s="63">
        <v>0</v>
      </c>
      <c r="O46" s="63">
        <v>10</v>
      </c>
      <c r="P46" s="63">
        <v>0</v>
      </c>
      <c r="Q46" s="63">
        <v>0</v>
      </c>
      <c r="R46" s="63">
        <v>0</v>
      </c>
      <c r="S46" s="65" t="b">
        <v>0</v>
      </c>
      <c r="Y46" s="66" t="b">
        <v>0</v>
      </c>
      <c r="AE46" s="67" t="b">
        <v>0</v>
      </c>
      <c r="AK46" s="68" t="b">
        <v>0</v>
      </c>
      <c r="AQ46" s="45" t="b">
        <v>0</v>
      </c>
      <c r="AW46" s="47" t="b">
        <v>0</v>
      </c>
      <c r="BC46" s="17">
        <f t="shared" si="0"/>
        <v>35.420000000000009</v>
      </c>
      <c r="BD46">
        <f t="shared" si="8"/>
        <v>3</v>
      </c>
      <c r="BE46" s="7">
        <f t="shared" si="9"/>
        <v>3.225399310425892</v>
      </c>
      <c r="BF46" s="7">
        <f t="shared" si="10"/>
        <v>2.3847796151461438</v>
      </c>
      <c r="BG46" s="7">
        <f t="shared" si="11"/>
        <v>44.354310700841928</v>
      </c>
      <c r="BH46" s="7">
        <f t="shared" si="12"/>
        <v>47.579710011267821</v>
      </c>
      <c r="BI46" s="17">
        <f t="shared" si="1"/>
        <v>35.420000000000009</v>
      </c>
      <c r="BJ46">
        <f t="shared" si="13"/>
        <v>0</v>
      </c>
      <c r="BK46" s="7">
        <f t="shared" si="14"/>
        <v>0</v>
      </c>
      <c r="BL46" s="7">
        <f t="shared" si="15"/>
        <v>0</v>
      </c>
      <c r="BM46" s="7">
        <f t="shared" si="16"/>
        <v>0</v>
      </c>
      <c r="BN46" s="7">
        <f t="shared" si="17"/>
        <v>0</v>
      </c>
      <c r="BO46" s="17">
        <f t="shared" si="2"/>
        <v>35.420000000000009</v>
      </c>
      <c r="BP46">
        <f t="shared" si="18"/>
        <v>0</v>
      </c>
      <c r="BQ46" s="7">
        <f t="shared" si="19"/>
        <v>0</v>
      </c>
      <c r="BR46" s="7">
        <f t="shared" si="20"/>
        <v>0</v>
      </c>
      <c r="BS46" s="7">
        <f t="shared" si="21"/>
        <v>0</v>
      </c>
      <c r="BT46" s="7">
        <f t="shared" si="22"/>
        <v>0</v>
      </c>
      <c r="BU46" s="17">
        <f t="shared" si="3"/>
        <v>35.420000000000009</v>
      </c>
      <c r="BV46">
        <f t="shared" si="23"/>
        <v>0</v>
      </c>
      <c r="BW46" s="7">
        <f t="shared" si="24"/>
        <v>0</v>
      </c>
      <c r="BX46" s="7">
        <f t="shared" si="25"/>
        <v>0</v>
      </c>
      <c r="BY46" s="7">
        <f t="shared" si="26"/>
        <v>0</v>
      </c>
      <c r="BZ46" s="7">
        <f t="shared" si="27"/>
        <v>0</v>
      </c>
      <c r="CA46" s="17">
        <f t="shared" si="4"/>
        <v>35.420000000000009</v>
      </c>
      <c r="CB46">
        <f t="shared" si="28"/>
        <v>0</v>
      </c>
      <c r="CC46" s="7">
        <f t="shared" si="29"/>
        <v>0</v>
      </c>
      <c r="CD46" s="7">
        <f t="shared" si="30"/>
        <v>0</v>
      </c>
      <c r="CE46" s="7">
        <f t="shared" si="31"/>
        <v>0</v>
      </c>
      <c r="CF46" s="69">
        <f t="shared" si="32"/>
        <v>0</v>
      </c>
      <c r="CG46" s="17">
        <f t="shared" si="5"/>
        <v>35.420000000000009</v>
      </c>
      <c r="CH46">
        <f t="shared" si="33"/>
        <v>0</v>
      </c>
      <c r="CI46" s="7">
        <f t="shared" si="34"/>
        <v>0</v>
      </c>
      <c r="CJ46" s="7">
        <f t="shared" si="35"/>
        <v>0</v>
      </c>
      <c r="CK46" s="7">
        <f t="shared" si="36"/>
        <v>0</v>
      </c>
      <c r="CL46" s="7">
        <f t="shared" si="37"/>
        <v>0</v>
      </c>
      <c r="CM46" s="17">
        <f t="shared" si="6"/>
        <v>35.420000000000009</v>
      </c>
      <c r="CN46">
        <f t="shared" si="38"/>
        <v>0</v>
      </c>
      <c r="CO46" s="7">
        <f t="shared" si="39"/>
        <v>0</v>
      </c>
      <c r="CP46" s="7">
        <f t="shared" si="40"/>
        <v>0</v>
      </c>
      <c r="CQ46" s="7">
        <f t="shared" si="41"/>
        <v>0</v>
      </c>
      <c r="CR46" s="7">
        <f t="shared" si="42"/>
        <v>0</v>
      </c>
    </row>
    <row r="47" spans="1:96" ht="14.5">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7"/>
        <v>0</v>
      </c>
      <c r="M47" s="63" t="b">
        <v>1</v>
      </c>
      <c r="N47" s="63">
        <v>0</v>
      </c>
      <c r="O47" s="63">
        <v>0</v>
      </c>
      <c r="P47" s="63">
        <v>0</v>
      </c>
      <c r="Q47" s="63">
        <v>10</v>
      </c>
      <c r="R47" s="63">
        <v>0</v>
      </c>
      <c r="S47" s="65" t="b">
        <v>0</v>
      </c>
      <c r="Y47" s="66" t="b">
        <v>0</v>
      </c>
      <c r="AE47" s="67" t="b">
        <v>0</v>
      </c>
      <c r="AK47" s="68" t="b">
        <v>0</v>
      </c>
      <c r="AQ47" s="45" t="b">
        <v>0</v>
      </c>
      <c r="AW47" s="47" t="b">
        <v>0</v>
      </c>
      <c r="BC47" s="17">
        <f t="shared" si="0"/>
        <v>35.420000000000009</v>
      </c>
      <c r="BD47">
        <f t="shared" si="8"/>
        <v>0</v>
      </c>
      <c r="BE47" s="7">
        <f t="shared" si="9"/>
        <v>0</v>
      </c>
      <c r="BF47" s="7">
        <f t="shared" si="10"/>
        <v>0</v>
      </c>
      <c r="BG47" s="7">
        <f t="shared" si="11"/>
        <v>0</v>
      </c>
      <c r="BH47" s="7">
        <f t="shared" si="12"/>
        <v>0</v>
      </c>
      <c r="BI47" s="17">
        <f t="shared" si="1"/>
        <v>35.420000000000009</v>
      </c>
      <c r="BJ47">
        <f t="shared" si="13"/>
        <v>0</v>
      </c>
      <c r="BK47" s="7">
        <f t="shared" si="14"/>
        <v>0</v>
      </c>
      <c r="BL47" s="7">
        <f t="shared" si="15"/>
        <v>0</v>
      </c>
      <c r="BM47" s="7">
        <f t="shared" si="16"/>
        <v>0</v>
      </c>
      <c r="BN47" s="7">
        <f t="shared" si="17"/>
        <v>0</v>
      </c>
      <c r="BO47" s="17">
        <f t="shared" si="2"/>
        <v>35.420000000000009</v>
      </c>
      <c r="BP47">
        <f t="shared" si="18"/>
        <v>0</v>
      </c>
      <c r="BQ47" s="7">
        <f t="shared" si="19"/>
        <v>0</v>
      </c>
      <c r="BR47" s="7">
        <f t="shared" si="20"/>
        <v>0</v>
      </c>
      <c r="BS47" s="7">
        <f t="shared" si="21"/>
        <v>0</v>
      </c>
      <c r="BT47" s="7">
        <f t="shared" si="22"/>
        <v>0</v>
      </c>
      <c r="BU47" s="17">
        <f t="shared" si="3"/>
        <v>35.420000000000009</v>
      </c>
      <c r="BV47">
        <f t="shared" si="23"/>
        <v>0</v>
      </c>
      <c r="BW47" s="7">
        <f t="shared" si="24"/>
        <v>0</v>
      </c>
      <c r="BX47" s="7">
        <f t="shared" si="25"/>
        <v>0</v>
      </c>
      <c r="BY47" s="7">
        <f t="shared" si="26"/>
        <v>0</v>
      </c>
      <c r="BZ47" s="7">
        <f t="shared" si="27"/>
        <v>0</v>
      </c>
      <c r="CA47" s="17">
        <f t="shared" si="4"/>
        <v>35.420000000000009</v>
      </c>
      <c r="CB47">
        <f t="shared" si="28"/>
        <v>0</v>
      </c>
      <c r="CC47" s="7">
        <f t="shared" si="29"/>
        <v>0</v>
      </c>
      <c r="CD47" s="7">
        <f t="shared" si="30"/>
        <v>0</v>
      </c>
      <c r="CE47" s="7">
        <f t="shared" si="31"/>
        <v>0</v>
      </c>
      <c r="CF47" s="69">
        <f t="shared" si="32"/>
        <v>0</v>
      </c>
      <c r="CG47" s="17">
        <f t="shared" si="5"/>
        <v>35.420000000000009</v>
      </c>
      <c r="CH47">
        <f t="shared" si="33"/>
        <v>0</v>
      </c>
      <c r="CI47" s="7">
        <f t="shared" si="34"/>
        <v>0</v>
      </c>
      <c r="CJ47" s="7">
        <f t="shared" si="35"/>
        <v>0</v>
      </c>
      <c r="CK47" s="7">
        <f t="shared" si="36"/>
        <v>0</v>
      </c>
      <c r="CL47" s="7">
        <f t="shared" si="37"/>
        <v>0</v>
      </c>
      <c r="CM47" s="17">
        <f t="shared" si="6"/>
        <v>35.420000000000009</v>
      </c>
      <c r="CN47">
        <f t="shared" si="38"/>
        <v>0</v>
      </c>
      <c r="CO47" s="7">
        <f t="shared" si="39"/>
        <v>0</v>
      </c>
      <c r="CP47" s="7">
        <f t="shared" si="40"/>
        <v>0</v>
      </c>
      <c r="CQ47" s="7">
        <f t="shared" si="41"/>
        <v>0</v>
      </c>
      <c r="CR47" s="7">
        <f t="shared" si="42"/>
        <v>0</v>
      </c>
    </row>
    <row r="48" spans="1:96" ht="14.5">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7"/>
        <v>1</v>
      </c>
      <c r="M48" s="63" t="b">
        <v>1</v>
      </c>
      <c r="N48" s="63">
        <v>0</v>
      </c>
      <c r="O48" s="63">
        <v>10</v>
      </c>
      <c r="P48" s="63">
        <v>0</v>
      </c>
      <c r="Q48" s="63">
        <v>0</v>
      </c>
      <c r="R48" s="63">
        <v>0</v>
      </c>
      <c r="S48" s="65" t="b">
        <v>1</v>
      </c>
      <c r="T48" s="65">
        <v>0</v>
      </c>
      <c r="U48" s="65">
        <v>10</v>
      </c>
      <c r="V48" s="65">
        <v>0</v>
      </c>
      <c r="W48" s="65">
        <v>0</v>
      </c>
      <c r="X48" s="65">
        <v>0</v>
      </c>
      <c r="Y48" s="66" t="b">
        <v>0</v>
      </c>
      <c r="AE48" s="67" t="b">
        <v>1</v>
      </c>
      <c r="AF48" s="67">
        <v>0</v>
      </c>
      <c r="AG48" s="67">
        <v>15</v>
      </c>
      <c r="AH48" s="67">
        <v>0</v>
      </c>
      <c r="AI48" s="67">
        <v>0</v>
      </c>
      <c r="AJ48" s="67">
        <v>0</v>
      </c>
      <c r="AK48" s="68" t="b">
        <v>1</v>
      </c>
      <c r="AL48" s="68">
        <v>0</v>
      </c>
      <c r="AM48" s="68">
        <v>20</v>
      </c>
      <c r="AN48" s="68">
        <v>0</v>
      </c>
      <c r="AO48" s="68">
        <v>0</v>
      </c>
      <c r="AP48" s="68">
        <v>0</v>
      </c>
      <c r="AQ48" s="45" t="b">
        <v>0</v>
      </c>
      <c r="AW48" s="47" t="b">
        <v>0</v>
      </c>
      <c r="BC48" s="17">
        <f t="shared" si="0"/>
        <v>35.97</v>
      </c>
      <c r="BD48">
        <f t="shared" si="8"/>
        <v>3</v>
      </c>
      <c r="BE48" s="7">
        <f t="shared" si="9"/>
        <v>3.225399310425892</v>
      </c>
      <c r="BF48" s="7">
        <f t="shared" si="10"/>
        <v>2.3847796151461438</v>
      </c>
      <c r="BG48" s="7">
        <f t="shared" si="11"/>
        <v>44.354310700841928</v>
      </c>
      <c r="BH48" s="7">
        <f t="shared" si="12"/>
        <v>47.579710011267821</v>
      </c>
      <c r="BI48" s="17">
        <f t="shared" si="1"/>
        <v>35.97</v>
      </c>
      <c r="BJ48">
        <f t="shared" si="13"/>
        <v>3</v>
      </c>
      <c r="BK48" s="7">
        <f t="shared" si="14"/>
        <v>3.225399310425892</v>
      </c>
      <c r="BL48" s="7">
        <f t="shared" si="15"/>
        <v>2.3847796151461438</v>
      </c>
      <c r="BM48" s="7">
        <f t="shared" si="16"/>
        <v>44.354310700841928</v>
      </c>
      <c r="BN48" s="7">
        <f t="shared" si="17"/>
        <v>47.579710011267821</v>
      </c>
      <c r="BO48" s="17">
        <f t="shared" si="2"/>
        <v>35.97</v>
      </c>
      <c r="BP48">
        <f t="shared" si="18"/>
        <v>0</v>
      </c>
      <c r="BQ48" s="7">
        <f t="shared" si="19"/>
        <v>0</v>
      </c>
      <c r="BR48" s="7">
        <f t="shared" si="20"/>
        <v>0</v>
      </c>
      <c r="BS48" s="7">
        <f t="shared" si="21"/>
        <v>0</v>
      </c>
      <c r="BT48" s="7">
        <f t="shared" si="22"/>
        <v>0</v>
      </c>
      <c r="BU48" s="17">
        <f t="shared" si="3"/>
        <v>35.97</v>
      </c>
      <c r="BV48">
        <f t="shared" si="23"/>
        <v>2</v>
      </c>
      <c r="BW48" s="7">
        <f t="shared" si="24"/>
        <v>2.1502662069505947</v>
      </c>
      <c r="BX48" s="7">
        <f t="shared" si="25"/>
        <v>1.5898530767640959</v>
      </c>
      <c r="BY48" s="7">
        <f t="shared" si="26"/>
        <v>29.569540467227952</v>
      </c>
      <c r="BZ48" s="7">
        <f t="shared" si="27"/>
        <v>31.719806674178546</v>
      </c>
      <c r="CA48" s="17">
        <f t="shared" si="4"/>
        <v>35.97</v>
      </c>
      <c r="CB48">
        <f t="shared" si="28"/>
        <v>2</v>
      </c>
      <c r="CC48" s="7">
        <f t="shared" si="29"/>
        <v>2.1502662069505947</v>
      </c>
      <c r="CD48" s="7">
        <f t="shared" si="30"/>
        <v>1.5898530767640959</v>
      </c>
      <c r="CE48" s="7">
        <f t="shared" si="31"/>
        <v>29.569540467227952</v>
      </c>
      <c r="CF48" s="69">
        <f t="shared" si="32"/>
        <v>31.719806674178546</v>
      </c>
      <c r="CG48" s="17">
        <f t="shared" si="5"/>
        <v>35.97</v>
      </c>
      <c r="CH48">
        <f t="shared" si="33"/>
        <v>0</v>
      </c>
      <c r="CI48" s="7">
        <f t="shared" si="34"/>
        <v>0</v>
      </c>
      <c r="CJ48" s="7">
        <f t="shared" si="35"/>
        <v>0</v>
      </c>
      <c r="CK48" s="7">
        <f t="shared" si="36"/>
        <v>0</v>
      </c>
      <c r="CL48" s="7">
        <f t="shared" si="37"/>
        <v>0</v>
      </c>
      <c r="CM48" s="17">
        <f t="shared" si="6"/>
        <v>35.97</v>
      </c>
      <c r="CN48">
        <f t="shared" si="38"/>
        <v>0</v>
      </c>
      <c r="CO48" s="7">
        <f t="shared" si="39"/>
        <v>0</v>
      </c>
      <c r="CP48" s="7">
        <f t="shared" si="40"/>
        <v>0</v>
      </c>
      <c r="CQ48" s="7">
        <f t="shared" si="41"/>
        <v>0</v>
      </c>
      <c r="CR48" s="7">
        <f t="shared" si="42"/>
        <v>0</v>
      </c>
    </row>
    <row r="49" spans="1:96" ht="14.5">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7"/>
        <v>0</v>
      </c>
      <c r="M49" s="63" t="b">
        <v>1</v>
      </c>
      <c r="N49" s="63">
        <v>0</v>
      </c>
      <c r="O49" s="63">
        <v>0</v>
      </c>
      <c r="P49" s="63">
        <v>0</v>
      </c>
      <c r="Q49" s="63">
        <v>10</v>
      </c>
      <c r="R49" s="63">
        <v>0</v>
      </c>
      <c r="S49" s="65" t="b">
        <v>0</v>
      </c>
      <c r="Y49" s="66" t="b">
        <v>0</v>
      </c>
      <c r="AE49" s="67" t="b">
        <v>0</v>
      </c>
      <c r="AK49" s="68" t="b">
        <v>0</v>
      </c>
      <c r="AQ49" s="45" t="b">
        <v>0</v>
      </c>
      <c r="AW49" s="47" t="b">
        <v>0</v>
      </c>
      <c r="BC49" s="17">
        <f t="shared" si="0"/>
        <v>35.97</v>
      </c>
      <c r="BD49">
        <f t="shared" si="8"/>
        <v>0</v>
      </c>
      <c r="BE49" s="7">
        <f t="shared" si="9"/>
        <v>0</v>
      </c>
      <c r="BF49" s="7">
        <f t="shared" si="10"/>
        <v>0</v>
      </c>
      <c r="BG49" s="7">
        <f t="shared" si="11"/>
        <v>0</v>
      </c>
      <c r="BH49" s="7">
        <f t="shared" si="12"/>
        <v>0</v>
      </c>
      <c r="BI49" s="17">
        <f t="shared" si="1"/>
        <v>35.97</v>
      </c>
      <c r="BJ49">
        <f t="shared" si="13"/>
        <v>0</v>
      </c>
      <c r="BK49" s="7">
        <f t="shared" si="14"/>
        <v>0</v>
      </c>
      <c r="BL49" s="7">
        <f t="shared" si="15"/>
        <v>0</v>
      </c>
      <c r="BM49" s="7">
        <f t="shared" si="16"/>
        <v>0</v>
      </c>
      <c r="BN49" s="7">
        <f t="shared" si="17"/>
        <v>0</v>
      </c>
      <c r="BO49" s="17">
        <f t="shared" si="2"/>
        <v>35.97</v>
      </c>
      <c r="BP49">
        <f t="shared" si="18"/>
        <v>0</v>
      </c>
      <c r="BQ49" s="7">
        <f t="shared" si="19"/>
        <v>0</v>
      </c>
      <c r="BR49" s="7">
        <f t="shared" si="20"/>
        <v>0</v>
      </c>
      <c r="BS49" s="7">
        <f t="shared" si="21"/>
        <v>0</v>
      </c>
      <c r="BT49" s="7">
        <f t="shared" si="22"/>
        <v>0</v>
      </c>
      <c r="BU49" s="17">
        <f t="shared" si="3"/>
        <v>35.97</v>
      </c>
      <c r="BV49">
        <f t="shared" si="23"/>
        <v>0</v>
      </c>
      <c r="BW49" s="7">
        <f t="shared" si="24"/>
        <v>0</v>
      </c>
      <c r="BX49" s="7">
        <f t="shared" si="25"/>
        <v>0</v>
      </c>
      <c r="BY49" s="7">
        <f t="shared" si="26"/>
        <v>0</v>
      </c>
      <c r="BZ49" s="7">
        <f t="shared" si="27"/>
        <v>0</v>
      </c>
      <c r="CA49" s="17">
        <f t="shared" si="4"/>
        <v>35.97</v>
      </c>
      <c r="CB49">
        <f t="shared" si="28"/>
        <v>0</v>
      </c>
      <c r="CC49" s="7">
        <f t="shared" si="29"/>
        <v>0</v>
      </c>
      <c r="CD49" s="7">
        <f t="shared" si="30"/>
        <v>0</v>
      </c>
      <c r="CE49" s="7">
        <f t="shared" si="31"/>
        <v>0</v>
      </c>
      <c r="CF49" s="69">
        <f t="shared" si="32"/>
        <v>0</v>
      </c>
      <c r="CG49" s="17">
        <f t="shared" si="5"/>
        <v>35.97</v>
      </c>
      <c r="CH49">
        <f t="shared" si="33"/>
        <v>0</v>
      </c>
      <c r="CI49" s="7">
        <f t="shared" si="34"/>
        <v>0</v>
      </c>
      <c r="CJ49" s="7">
        <f t="shared" si="35"/>
        <v>0</v>
      </c>
      <c r="CK49" s="7">
        <f t="shared" si="36"/>
        <v>0</v>
      </c>
      <c r="CL49" s="7">
        <f t="shared" si="37"/>
        <v>0</v>
      </c>
      <c r="CM49" s="17">
        <f t="shared" si="6"/>
        <v>35.97</v>
      </c>
      <c r="CN49">
        <f t="shared" si="38"/>
        <v>0</v>
      </c>
      <c r="CO49" s="7">
        <f t="shared" si="39"/>
        <v>0</v>
      </c>
      <c r="CP49" s="7">
        <f t="shared" si="40"/>
        <v>0</v>
      </c>
      <c r="CQ49" s="7">
        <f t="shared" si="41"/>
        <v>0</v>
      </c>
      <c r="CR49" s="7">
        <f t="shared" si="42"/>
        <v>0</v>
      </c>
    </row>
    <row r="50" spans="1:96" ht="14.5">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7"/>
        <v>1</v>
      </c>
      <c r="M50" s="63" t="b">
        <v>1</v>
      </c>
      <c r="N50" s="63">
        <v>99.99</v>
      </c>
      <c r="O50" s="63">
        <v>10</v>
      </c>
      <c r="P50" s="63">
        <v>0</v>
      </c>
      <c r="Q50" s="63">
        <v>0</v>
      </c>
      <c r="R50" s="63">
        <v>0</v>
      </c>
      <c r="S50" s="65" t="b">
        <v>0</v>
      </c>
      <c r="Y50" s="66" t="b">
        <v>0</v>
      </c>
      <c r="AE50" s="67" t="b">
        <v>0</v>
      </c>
      <c r="AK50" s="68" t="b">
        <v>0</v>
      </c>
      <c r="AQ50" s="45" t="b">
        <v>0</v>
      </c>
      <c r="AW50" s="47" t="b">
        <v>0</v>
      </c>
      <c r="BC50" s="17">
        <f t="shared" si="0"/>
        <v>27.83</v>
      </c>
      <c r="BD50">
        <f t="shared" si="8"/>
        <v>3</v>
      </c>
      <c r="BE50" s="7">
        <f t="shared" si="9"/>
        <v>3.225399310425892</v>
      </c>
      <c r="BF50" s="7">
        <f t="shared" si="10"/>
        <v>2.3847796151461438</v>
      </c>
      <c r="BG50" s="7">
        <f t="shared" si="11"/>
        <v>44.354310700841928</v>
      </c>
      <c r="BH50" s="7">
        <f t="shared" si="12"/>
        <v>47.579710011267821</v>
      </c>
      <c r="BI50" s="17">
        <f t="shared" si="1"/>
        <v>27.83</v>
      </c>
      <c r="BJ50">
        <f t="shared" si="13"/>
        <v>0</v>
      </c>
      <c r="BK50" s="7">
        <f t="shared" si="14"/>
        <v>0</v>
      </c>
      <c r="BL50" s="7">
        <f t="shared" si="15"/>
        <v>0</v>
      </c>
      <c r="BM50" s="7">
        <f t="shared" si="16"/>
        <v>0</v>
      </c>
      <c r="BN50" s="7">
        <f t="shared" si="17"/>
        <v>0</v>
      </c>
      <c r="BO50" s="17">
        <f t="shared" si="2"/>
        <v>27.83</v>
      </c>
      <c r="BP50">
        <f t="shared" si="18"/>
        <v>0</v>
      </c>
      <c r="BQ50" s="7">
        <f t="shared" si="19"/>
        <v>0</v>
      </c>
      <c r="BR50" s="7">
        <f t="shared" si="20"/>
        <v>0</v>
      </c>
      <c r="BS50" s="7">
        <f t="shared" si="21"/>
        <v>0</v>
      </c>
      <c r="BT50" s="7">
        <f t="shared" si="22"/>
        <v>0</v>
      </c>
      <c r="BU50" s="17">
        <f t="shared" si="3"/>
        <v>27.83</v>
      </c>
      <c r="BV50">
        <f t="shared" si="23"/>
        <v>0</v>
      </c>
      <c r="BW50" s="7">
        <f t="shared" si="24"/>
        <v>0</v>
      </c>
      <c r="BX50" s="7">
        <f t="shared" si="25"/>
        <v>0</v>
      </c>
      <c r="BY50" s="7">
        <f t="shared" si="26"/>
        <v>0</v>
      </c>
      <c r="BZ50" s="7">
        <f t="shared" si="27"/>
        <v>0</v>
      </c>
      <c r="CA50" s="17">
        <f t="shared" si="4"/>
        <v>27.83</v>
      </c>
      <c r="CB50">
        <f t="shared" si="28"/>
        <v>0</v>
      </c>
      <c r="CC50" s="7">
        <f t="shared" si="29"/>
        <v>0</v>
      </c>
      <c r="CD50" s="7">
        <f t="shared" si="30"/>
        <v>0</v>
      </c>
      <c r="CE50" s="7">
        <f t="shared" si="31"/>
        <v>0</v>
      </c>
      <c r="CF50" s="69">
        <f t="shared" si="32"/>
        <v>0</v>
      </c>
      <c r="CG50" s="17">
        <f t="shared" si="5"/>
        <v>27.83</v>
      </c>
      <c r="CH50">
        <f t="shared" si="33"/>
        <v>0</v>
      </c>
      <c r="CI50" s="7">
        <f t="shared" si="34"/>
        <v>0</v>
      </c>
      <c r="CJ50" s="7">
        <f t="shared" si="35"/>
        <v>0</v>
      </c>
      <c r="CK50" s="7">
        <f t="shared" si="36"/>
        <v>0</v>
      </c>
      <c r="CL50" s="7">
        <f t="shared" si="37"/>
        <v>0</v>
      </c>
      <c r="CM50" s="17">
        <f t="shared" si="6"/>
        <v>27.83</v>
      </c>
      <c r="CN50">
        <f t="shared" si="38"/>
        <v>0</v>
      </c>
      <c r="CO50" s="7">
        <f t="shared" si="39"/>
        <v>0</v>
      </c>
      <c r="CP50" s="7">
        <f t="shared" si="40"/>
        <v>0</v>
      </c>
      <c r="CQ50" s="7">
        <f t="shared" si="41"/>
        <v>0</v>
      </c>
      <c r="CR50" s="7">
        <f t="shared" si="42"/>
        <v>0</v>
      </c>
    </row>
    <row r="51" spans="1:96" ht="14.5">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7"/>
        <v>0</v>
      </c>
      <c r="M51" s="63" t="b">
        <v>1</v>
      </c>
      <c r="N51" s="63">
        <v>0</v>
      </c>
      <c r="O51" s="63">
        <v>0</v>
      </c>
      <c r="P51" s="63">
        <v>10</v>
      </c>
      <c r="Q51" s="63">
        <v>10</v>
      </c>
      <c r="R51" s="63">
        <v>0</v>
      </c>
      <c r="S51" s="65" t="b">
        <v>0</v>
      </c>
      <c r="Y51" s="66" t="b">
        <v>0</v>
      </c>
      <c r="AE51" s="67" t="b">
        <v>0</v>
      </c>
      <c r="AK51" s="68" t="b">
        <v>0</v>
      </c>
      <c r="AQ51" s="45" t="b">
        <v>0</v>
      </c>
      <c r="AW51" s="47" t="b">
        <v>0</v>
      </c>
      <c r="BC51" s="17">
        <f t="shared" si="0"/>
        <v>27.83</v>
      </c>
      <c r="BD51">
        <f t="shared" si="8"/>
        <v>0</v>
      </c>
      <c r="BE51" s="7">
        <f t="shared" si="9"/>
        <v>0</v>
      </c>
      <c r="BF51" s="7">
        <f t="shared" si="10"/>
        <v>0</v>
      </c>
      <c r="BG51" s="7">
        <f t="shared" si="11"/>
        <v>0</v>
      </c>
      <c r="BH51" s="7">
        <f t="shared" si="12"/>
        <v>0</v>
      </c>
      <c r="BI51" s="17">
        <f t="shared" si="1"/>
        <v>27.83</v>
      </c>
      <c r="BJ51">
        <f t="shared" si="13"/>
        <v>0</v>
      </c>
      <c r="BK51" s="7">
        <f t="shared" si="14"/>
        <v>0</v>
      </c>
      <c r="BL51" s="7">
        <f t="shared" si="15"/>
        <v>0</v>
      </c>
      <c r="BM51" s="7">
        <f t="shared" si="16"/>
        <v>0</v>
      </c>
      <c r="BN51" s="7">
        <f t="shared" si="17"/>
        <v>0</v>
      </c>
      <c r="BO51" s="17">
        <f t="shared" si="2"/>
        <v>27.83</v>
      </c>
      <c r="BP51">
        <f t="shared" si="18"/>
        <v>0</v>
      </c>
      <c r="BQ51" s="7">
        <f t="shared" si="19"/>
        <v>0</v>
      </c>
      <c r="BR51" s="7">
        <f t="shared" si="20"/>
        <v>0</v>
      </c>
      <c r="BS51" s="7">
        <f t="shared" si="21"/>
        <v>0</v>
      </c>
      <c r="BT51" s="7">
        <f t="shared" si="22"/>
        <v>0</v>
      </c>
      <c r="BU51" s="17">
        <f t="shared" si="3"/>
        <v>27.83</v>
      </c>
      <c r="BV51">
        <f t="shared" si="23"/>
        <v>0</v>
      </c>
      <c r="BW51" s="7">
        <f t="shared" si="24"/>
        <v>0</v>
      </c>
      <c r="BX51" s="7">
        <f t="shared" si="25"/>
        <v>0</v>
      </c>
      <c r="BY51" s="7">
        <f t="shared" si="26"/>
        <v>0</v>
      </c>
      <c r="BZ51" s="7">
        <f t="shared" si="27"/>
        <v>0</v>
      </c>
      <c r="CA51" s="17">
        <f t="shared" si="4"/>
        <v>27.83</v>
      </c>
      <c r="CB51">
        <f t="shared" si="28"/>
        <v>0</v>
      </c>
      <c r="CC51" s="7">
        <f t="shared" si="29"/>
        <v>0</v>
      </c>
      <c r="CD51" s="7">
        <f t="shared" si="30"/>
        <v>0</v>
      </c>
      <c r="CE51" s="7">
        <f t="shared" si="31"/>
        <v>0</v>
      </c>
      <c r="CF51" s="69">
        <f t="shared" si="32"/>
        <v>0</v>
      </c>
      <c r="CG51" s="17">
        <f t="shared" si="5"/>
        <v>27.83</v>
      </c>
      <c r="CH51">
        <f t="shared" si="33"/>
        <v>0</v>
      </c>
      <c r="CI51" s="7">
        <f t="shared" si="34"/>
        <v>0</v>
      </c>
      <c r="CJ51" s="7">
        <f t="shared" si="35"/>
        <v>0</v>
      </c>
      <c r="CK51" s="7">
        <f t="shared" si="36"/>
        <v>0</v>
      </c>
      <c r="CL51" s="7">
        <f t="shared" si="37"/>
        <v>0</v>
      </c>
      <c r="CM51" s="17">
        <f t="shared" si="6"/>
        <v>27.83</v>
      </c>
      <c r="CN51">
        <f t="shared" si="38"/>
        <v>0</v>
      </c>
      <c r="CO51" s="7">
        <f t="shared" si="39"/>
        <v>0</v>
      </c>
      <c r="CP51" s="7">
        <f t="shared" si="40"/>
        <v>0</v>
      </c>
      <c r="CQ51" s="7">
        <f t="shared" si="41"/>
        <v>0</v>
      </c>
      <c r="CR51" s="7">
        <f t="shared" si="42"/>
        <v>0</v>
      </c>
    </row>
    <row r="52" spans="1:96" ht="14.5">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7"/>
        <v>1</v>
      </c>
      <c r="M52" s="63" t="b">
        <v>1</v>
      </c>
      <c r="N52" s="63">
        <v>0</v>
      </c>
      <c r="O52" s="63">
        <v>10</v>
      </c>
      <c r="P52" s="63">
        <v>0</v>
      </c>
      <c r="Q52" s="63">
        <v>0</v>
      </c>
      <c r="R52" s="63">
        <v>0</v>
      </c>
      <c r="S52" s="65" t="b">
        <v>0</v>
      </c>
      <c r="Y52" s="66" t="b">
        <v>0</v>
      </c>
      <c r="AE52" s="67" t="b">
        <v>0</v>
      </c>
      <c r="AK52" s="68" t="b">
        <v>0</v>
      </c>
      <c r="AQ52" s="45" t="b">
        <v>0</v>
      </c>
      <c r="AW52" s="47" t="b">
        <v>0</v>
      </c>
      <c r="BC52" s="17">
        <f t="shared" si="0"/>
        <v>22.880000000000003</v>
      </c>
      <c r="BD52">
        <f t="shared" si="8"/>
        <v>2</v>
      </c>
      <c r="BE52" s="7">
        <f t="shared" si="9"/>
        <v>2.1502662069505947</v>
      </c>
      <c r="BF52" s="7">
        <f t="shared" si="10"/>
        <v>1.5898530767640959</v>
      </c>
      <c r="BG52" s="7">
        <f t="shared" si="11"/>
        <v>29.569540467227952</v>
      </c>
      <c r="BH52" s="7">
        <f t="shared" si="12"/>
        <v>31.719806674178546</v>
      </c>
      <c r="BI52" s="17">
        <f t="shared" si="1"/>
        <v>22.880000000000003</v>
      </c>
      <c r="BJ52">
        <f t="shared" si="13"/>
        <v>0</v>
      </c>
      <c r="BK52" s="7">
        <f t="shared" si="14"/>
        <v>0</v>
      </c>
      <c r="BL52" s="7">
        <f t="shared" si="15"/>
        <v>0</v>
      </c>
      <c r="BM52" s="7">
        <f t="shared" si="16"/>
        <v>0</v>
      </c>
      <c r="BN52" s="7">
        <f t="shared" si="17"/>
        <v>0</v>
      </c>
      <c r="BO52" s="17">
        <f t="shared" si="2"/>
        <v>22.880000000000003</v>
      </c>
      <c r="BP52">
        <f t="shared" si="18"/>
        <v>0</v>
      </c>
      <c r="BQ52" s="7">
        <f t="shared" si="19"/>
        <v>0</v>
      </c>
      <c r="BR52" s="7">
        <f t="shared" si="20"/>
        <v>0</v>
      </c>
      <c r="BS52" s="7">
        <f t="shared" si="21"/>
        <v>0</v>
      </c>
      <c r="BT52" s="7">
        <f t="shared" si="22"/>
        <v>0</v>
      </c>
      <c r="BU52" s="17">
        <f t="shared" si="3"/>
        <v>22.880000000000003</v>
      </c>
      <c r="BV52">
        <f t="shared" si="23"/>
        <v>0</v>
      </c>
      <c r="BW52" s="7">
        <f t="shared" si="24"/>
        <v>0</v>
      </c>
      <c r="BX52" s="7">
        <f t="shared" si="25"/>
        <v>0</v>
      </c>
      <c r="BY52" s="7">
        <f t="shared" si="26"/>
        <v>0</v>
      </c>
      <c r="BZ52" s="7">
        <f t="shared" si="27"/>
        <v>0</v>
      </c>
      <c r="CA52" s="17">
        <f t="shared" si="4"/>
        <v>22.880000000000003</v>
      </c>
      <c r="CB52">
        <f t="shared" si="28"/>
        <v>0</v>
      </c>
      <c r="CC52" s="7">
        <f t="shared" si="29"/>
        <v>0</v>
      </c>
      <c r="CD52" s="7">
        <f t="shared" si="30"/>
        <v>0</v>
      </c>
      <c r="CE52" s="7">
        <f t="shared" si="31"/>
        <v>0</v>
      </c>
      <c r="CF52" s="69">
        <f t="shared" si="32"/>
        <v>0</v>
      </c>
      <c r="CG52" s="17">
        <f t="shared" si="5"/>
        <v>22.880000000000003</v>
      </c>
      <c r="CH52">
        <f t="shared" si="33"/>
        <v>0</v>
      </c>
      <c r="CI52" s="7">
        <f t="shared" si="34"/>
        <v>0</v>
      </c>
      <c r="CJ52" s="7">
        <f t="shared" si="35"/>
        <v>0</v>
      </c>
      <c r="CK52" s="7">
        <f t="shared" si="36"/>
        <v>0</v>
      </c>
      <c r="CL52" s="7">
        <f t="shared" si="37"/>
        <v>0</v>
      </c>
      <c r="CM52" s="17">
        <f t="shared" si="6"/>
        <v>22.880000000000003</v>
      </c>
      <c r="CN52">
        <f t="shared" si="38"/>
        <v>0</v>
      </c>
      <c r="CO52" s="7">
        <f t="shared" si="39"/>
        <v>0</v>
      </c>
      <c r="CP52" s="7">
        <f t="shared" si="40"/>
        <v>0</v>
      </c>
      <c r="CQ52" s="7">
        <f t="shared" si="41"/>
        <v>0</v>
      </c>
      <c r="CR52" s="7">
        <f t="shared" si="42"/>
        <v>0</v>
      </c>
    </row>
    <row r="53" spans="1:96" ht="14.5">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7"/>
        <v>0</v>
      </c>
      <c r="M53" s="63" t="b">
        <v>1</v>
      </c>
      <c r="N53" s="63">
        <v>0</v>
      </c>
      <c r="O53" s="63">
        <v>0</v>
      </c>
      <c r="P53" s="63">
        <v>0</v>
      </c>
      <c r="Q53" s="63">
        <v>10</v>
      </c>
      <c r="R53" s="63">
        <v>0</v>
      </c>
      <c r="S53" s="65" t="b">
        <v>0</v>
      </c>
      <c r="Y53" s="66" t="b">
        <v>0</v>
      </c>
      <c r="AE53" s="67" t="b">
        <v>0</v>
      </c>
      <c r="AK53" s="68" t="b">
        <v>0</v>
      </c>
      <c r="AQ53" s="45" t="b">
        <v>0</v>
      </c>
      <c r="AW53" s="47" t="b">
        <v>0</v>
      </c>
      <c r="BC53" s="17">
        <f t="shared" si="0"/>
        <v>52.359999999999992</v>
      </c>
      <c r="BD53">
        <f t="shared" si="8"/>
        <v>0</v>
      </c>
      <c r="BE53" s="7">
        <f t="shared" si="9"/>
        <v>0</v>
      </c>
      <c r="BF53" s="7">
        <f t="shared" si="10"/>
        <v>0</v>
      </c>
      <c r="BG53" s="7">
        <f t="shared" si="11"/>
        <v>0</v>
      </c>
      <c r="BH53" s="7">
        <f t="shared" si="12"/>
        <v>0</v>
      </c>
      <c r="BI53" s="17">
        <f t="shared" si="1"/>
        <v>52.359999999999992</v>
      </c>
      <c r="BJ53">
        <f t="shared" si="13"/>
        <v>0</v>
      </c>
      <c r="BK53" s="7">
        <f t="shared" si="14"/>
        <v>0</v>
      </c>
      <c r="BL53" s="7">
        <f t="shared" si="15"/>
        <v>0</v>
      </c>
      <c r="BM53" s="7">
        <f t="shared" si="16"/>
        <v>0</v>
      </c>
      <c r="BN53" s="7">
        <f t="shared" si="17"/>
        <v>0</v>
      </c>
      <c r="BO53" s="17">
        <f t="shared" si="2"/>
        <v>52.359999999999992</v>
      </c>
      <c r="BP53">
        <f t="shared" si="18"/>
        <v>0</v>
      </c>
      <c r="BQ53" s="7">
        <f t="shared" si="19"/>
        <v>0</v>
      </c>
      <c r="BR53" s="7">
        <f t="shared" si="20"/>
        <v>0</v>
      </c>
      <c r="BS53" s="7">
        <f t="shared" si="21"/>
        <v>0</v>
      </c>
      <c r="BT53" s="7">
        <f t="shared" si="22"/>
        <v>0</v>
      </c>
      <c r="BU53" s="17">
        <f t="shared" si="3"/>
        <v>52.359999999999992</v>
      </c>
      <c r="BV53">
        <f t="shared" si="23"/>
        <v>0</v>
      </c>
      <c r="BW53" s="7">
        <f t="shared" si="24"/>
        <v>0</v>
      </c>
      <c r="BX53" s="7">
        <f t="shared" si="25"/>
        <v>0</v>
      </c>
      <c r="BY53" s="7">
        <f t="shared" si="26"/>
        <v>0</v>
      </c>
      <c r="BZ53" s="7">
        <f t="shared" si="27"/>
        <v>0</v>
      </c>
      <c r="CA53" s="17">
        <f t="shared" si="4"/>
        <v>52.359999999999992</v>
      </c>
      <c r="CB53">
        <f t="shared" si="28"/>
        <v>0</v>
      </c>
      <c r="CC53" s="7">
        <f t="shared" si="29"/>
        <v>0</v>
      </c>
      <c r="CD53" s="7">
        <f t="shared" si="30"/>
        <v>0</v>
      </c>
      <c r="CE53" s="7">
        <f t="shared" si="31"/>
        <v>0</v>
      </c>
      <c r="CF53" s="69">
        <f t="shared" si="32"/>
        <v>0</v>
      </c>
      <c r="CG53" s="17">
        <f t="shared" si="5"/>
        <v>52.359999999999992</v>
      </c>
      <c r="CH53">
        <f t="shared" si="33"/>
        <v>0</v>
      </c>
      <c r="CI53" s="7">
        <f t="shared" si="34"/>
        <v>0</v>
      </c>
      <c r="CJ53" s="7">
        <f t="shared" si="35"/>
        <v>0</v>
      </c>
      <c r="CK53" s="7">
        <f t="shared" si="36"/>
        <v>0</v>
      </c>
      <c r="CL53" s="7">
        <f t="shared" si="37"/>
        <v>0</v>
      </c>
      <c r="CM53" s="17">
        <f t="shared" si="6"/>
        <v>52.359999999999992</v>
      </c>
      <c r="CN53">
        <f t="shared" si="38"/>
        <v>0</v>
      </c>
      <c r="CO53" s="7">
        <f t="shared" si="39"/>
        <v>0</v>
      </c>
      <c r="CP53" s="7">
        <f t="shared" si="40"/>
        <v>0</v>
      </c>
      <c r="CQ53" s="7">
        <f t="shared" si="41"/>
        <v>0</v>
      </c>
      <c r="CR53" s="7">
        <f t="shared" si="42"/>
        <v>0</v>
      </c>
    </row>
    <row r="54" spans="1:96" ht="14.5">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7"/>
        <v>1</v>
      </c>
      <c r="M54" s="63" t="b">
        <v>1</v>
      </c>
      <c r="N54" s="63">
        <v>0</v>
      </c>
      <c r="O54" s="63">
        <v>10</v>
      </c>
      <c r="P54" s="63">
        <v>0</v>
      </c>
      <c r="Q54" s="63">
        <v>0</v>
      </c>
      <c r="R54" s="63">
        <v>0</v>
      </c>
      <c r="S54" s="65" t="b">
        <v>1</v>
      </c>
      <c r="T54" s="65">
        <v>0</v>
      </c>
      <c r="U54" s="65">
        <v>10</v>
      </c>
      <c r="V54" s="65">
        <v>0</v>
      </c>
      <c r="W54" s="65">
        <v>0</v>
      </c>
      <c r="X54" s="65">
        <v>0</v>
      </c>
      <c r="Y54" s="66" t="b">
        <v>1</v>
      </c>
      <c r="Z54" s="66">
        <v>0</v>
      </c>
      <c r="AA54" s="66">
        <v>10</v>
      </c>
      <c r="AB54" s="66">
        <v>0</v>
      </c>
      <c r="AC54" s="66">
        <v>0</v>
      </c>
      <c r="AD54" s="66">
        <v>0</v>
      </c>
      <c r="AE54" s="67" t="b">
        <v>1</v>
      </c>
      <c r="AF54" s="67">
        <v>0</v>
      </c>
      <c r="AG54" s="67">
        <v>15</v>
      </c>
      <c r="AH54" s="67">
        <v>0</v>
      </c>
      <c r="AI54" s="67">
        <v>0</v>
      </c>
      <c r="AJ54" s="67">
        <v>0</v>
      </c>
      <c r="AK54" s="68" t="b">
        <v>1</v>
      </c>
      <c r="AL54" s="68">
        <v>0</v>
      </c>
      <c r="AM54" s="68">
        <v>20</v>
      </c>
      <c r="AN54" s="68">
        <v>0</v>
      </c>
      <c r="AO54" s="68">
        <v>0</v>
      </c>
      <c r="AP54" s="68">
        <v>0</v>
      </c>
      <c r="AQ54" s="45" t="b">
        <v>1</v>
      </c>
      <c r="AR54" s="45">
        <v>0</v>
      </c>
      <c r="AS54" s="45">
        <v>20</v>
      </c>
      <c r="AT54" s="45">
        <v>0</v>
      </c>
      <c r="AU54" s="45">
        <v>0</v>
      </c>
      <c r="AV54" s="45">
        <v>0</v>
      </c>
      <c r="AW54" s="47" t="b">
        <v>1</v>
      </c>
      <c r="AX54" s="47">
        <v>0</v>
      </c>
      <c r="AY54" s="47">
        <v>10</v>
      </c>
      <c r="AZ54" s="47">
        <v>0</v>
      </c>
      <c r="BA54" s="47">
        <v>0</v>
      </c>
      <c r="BB54" s="47">
        <v>0</v>
      </c>
      <c r="BC54" s="17">
        <f t="shared" si="0"/>
        <v>112.08999999999999</v>
      </c>
      <c r="BD54">
        <f t="shared" si="8"/>
        <v>9</v>
      </c>
      <c r="BE54" s="7">
        <f t="shared" si="9"/>
        <v>9.6761979312776756</v>
      </c>
      <c r="BF54" s="7">
        <f t="shared" si="10"/>
        <v>7.1543388454384322</v>
      </c>
      <c r="BG54" s="7">
        <f t="shared" si="11"/>
        <v>133.06293210252579</v>
      </c>
      <c r="BH54" s="7">
        <f t="shared" si="12"/>
        <v>142.73913003380346</v>
      </c>
      <c r="BI54" s="17">
        <f t="shared" si="1"/>
        <v>112.08999999999999</v>
      </c>
      <c r="BJ54">
        <f t="shared" si="13"/>
        <v>9</v>
      </c>
      <c r="BK54" s="7">
        <f t="shared" si="14"/>
        <v>9.6761979312776756</v>
      </c>
      <c r="BL54" s="7">
        <f t="shared" si="15"/>
        <v>7.1543388454384322</v>
      </c>
      <c r="BM54" s="7">
        <f t="shared" si="16"/>
        <v>133.06293210252579</v>
      </c>
      <c r="BN54" s="7">
        <f t="shared" si="17"/>
        <v>142.73913003380346</v>
      </c>
      <c r="BO54" s="17">
        <f t="shared" si="2"/>
        <v>112.08999999999999</v>
      </c>
      <c r="BP54">
        <f t="shared" si="18"/>
        <v>9</v>
      </c>
      <c r="BQ54" s="7">
        <f t="shared" si="19"/>
        <v>9.6761979312776756</v>
      </c>
      <c r="BR54" s="7">
        <f t="shared" si="20"/>
        <v>7.1543388454384322</v>
      </c>
      <c r="BS54" s="7">
        <f t="shared" si="21"/>
        <v>133.06293210252579</v>
      </c>
      <c r="BT54" s="7">
        <f t="shared" si="22"/>
        <v>142.73913003380346</v>
      </c>
      <c r="BU54" s="17">
        <f t="shared" si="3"/>
        <v>112.08999999999999</v>
      </c>
      <c r="BV54">
        <f t="shared" si="23"/>
        <v>6</v>
      </c>
      <c r="BW54" s="7">
        <f t="shared" si="24"/>
        <v>6.450798620851784</v>
      </c>
      <c r="BX54" s="7">
        <f t="shared" si="25"/>
        <v>4.7695592302922876</v>
      </c>
      <c r="BY54" s="7">
        <f t="shared" si="26"/>
        <v>88.708621401683857</v>
      </c>
      <c r="BZ54" s="7">
        <f t="shared" si="27"/>
        <v>95.159420022535642</v>
      </c>
      <c r="CA54" s="17">
        <f t="shared" si="4"/>
        <v>112.08999999999999</v>
      </c>
      <c r="CB54">
        <f t="shared" si="28"/>
        <v>4</v>
      </c>
      <c r="CC54" s="7">
        <f t="shared" si="29"/>
        <v>4.3005324139011893</v>
      </c>
      <c r="CD54" s="7">
        <f t="shared" si="30"/>
        <v>3.1797061535281919</v>
      </c>
      <c r="CE54" s="7">
        <f t="shared" si="31"/>
        <v>59.139080934455905</v>
      </c>
      <c r="CF54" s="69">
        <f t="shared" si="32"/>
        <v>63.439613348357092</v>
      </c>
      <c r="CG54" s="17">
        <f t="shared" si="5"/>
        <v>112.08999999999999</v>
      </c>
      <c r="CH54">
        <f t="shared" si="33"/>
        <v>4</v>
      </c>
      <c r="CI54" s="7">
        <f t="shared" si="34"/>
        <v>4.3005324139011893</v>
      </c>
      <c r="CJ54" s="7">
        <f t="shared" si="35"/>
        <v>3.1797061535281919</v>
      </c>
      <c r="CK54" s="7">
        <f t="shared" si="36"/>
        <v>59.139080934455905</v>
      </c>
      <c r="CL54" s="7">
        <f t="shared" si="37"/>
        <v>63.439613348357092</v>
      </c>
      <c r="CM54" s="17">
        <f t="shared" si="6"/>
        <v>112.08999999999999</v>
      </c>
      <c r="CN54">
        <f t="shared" si="38"/>
        <v>9</v>
      </c>
      <c r="CO54" s="7">
        <f t="shared" si="39"/>
        <v>9.6761979312776756</v>
      </c>
      <c r="CP54" s="7">
        <f t="shared" si="40"/>
        <v>7.1543388454384322</v>
      </c>
      <c r="CQ54" s="7">
        <f t="shared" si="41"/>
        <v>133.06293210252579</v>
      </c>
      <c r="CR54" s="7">
        <f t="shared" si="42"/>
        <v>142.73913003380346</v>
      </c>
    </row>
    <row r="55" spans="1:96" ht="14.5">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7"/>
        <v>0</v>
      </c>
      <c r="M55" s="63" t="b">
        <v>1</v>
      </c>
      <c r="N55" s="63">
        <v>0</v>
      </c>
      <c r="O55" s="63">
        <v>0</v>
      </c>
      <c r="P55" s="63">
        <v>0</v>
      </c>
      <c r="Q55" s="63">
        <v>10</v>
      </c>
      <c r="R55" s="63">
        <v>0</v>
      </c>
      <c r="S55" s="65" t="b">
        <v>1</v>
      </c>
      <c r="T55" s="65">
        <v>0</v>
      </c>
      <c r="U55" s="65">
        <v>0</v>
      </c>
      <c r="V55" s="65">
        <v>0</v>
      </c>
      <c r="W55" s="65">
        <v>10</v>
      </c>
      <c r="X55" s="65">
        <v>0</v>
      </c>
      <c r="Y55" s="66" t="b">
        <v>1</v>
      </c>
      <c r="Z55" s="66">
        <v>0</v>
      </c>
      <c r="AA55" s="66">
        <v>0</v>
      </c>
      <c r="AB55" s="66">
        <v>0</v>
      </c>
      <c r="AC55" s="66">
        <v>10</v>
      </c>
      <c r="AD55" s="66">
        <v>0</v>
      </c>
      <c r="AE55" s="67" t="b">
        <v>1</v>
      </c>
      <c r="AF55" s="67">
        <v>0</v>
      </c>
      <c r="AG55" s="67">
        <v>0</v>
      </c>
      <c r="AH55" s="67">
        <v>0</v>
      </c>
      <c r="AI55" s="67">
        <v>15</v>
      </c>
      <c r="AJ55" s="67">
        <v>0</v>
      </c>
      <c r="AK55" s="68" t="b">
        <v>1</v>
      </c>
      <c r="AL55" s="68">
        <v>0</v>
      </c>
      <c r="AM55" s="68">
        <v>0</v>
      </c>
      <c r="AN55" s="68">
        <v>0</v>
      </c>
      <c r="AO55" s="68">
        <v>20</v>
      </c>
      <c r="AP55" s="68">
        <v>0</v>
      </c>
      <c r="AQ55" s="45" t="b">
        <v>1</v>
      </c>
      <c r="AR55" s="45">
        <v>0</v>
      </c>
      <c r="AS55" s="45">
        <v>0</v>
      </c>
      <c r="AT55" s="45">
        <v>0</v>
      </c>
      <c r="AU55" s="45">
        <v>20</v>
      </c>
      <c r="AV55" s="45">
        <v>0</v>
      </c>
      <c r="AW55" s="47" t="b">
        <v>1</v>
      </c>
      <c r="AX55" s="47">
        <v>0</v>
      </c>
      <c r="AY55" s="47">
        <v>0</v>
      </c>
      <c r="AZ55" s="47">
        <v>0</v>
      </c>
      <c r="BA55" s="47">
        <v>10</v>
      </c>
      <c r="BB55" s="47">
        <v>0</v>
      </c>
      <c r="BC55" s="17">
        <f t="shared" si="0"/>
        <v>112.08999999999999</v>
      </c>
      <c r="BD55">
        <f t="shared" si="8"/>
        <v>0</v>
      </c>
      <c r="BE55" s="7">
        <f t="shared" si="9"/>
        <v>0</v>
      </c>
      <c r="BF55" s="7">
        <f t="shared" si="10"/>
        <v>0</v>
      </c>
      <c r="BG55" s="7">
        <f t="shared" si="11"/>
        <v>0</v>
      </c>
      <c r="BH55" s="7">
        <f t="shared" si="12"/>
        <v>0</v>
      </c>
      <c r="BI55" s="17">
        <f t="shared" si="1"/>
        <v>112.08999999999999</v>
      </c>
      <c r="BJ55">
        <f t="shared" si="13"/>
        <v>0</v>
      </c>
      <c r="BK55" s="7">
        <f t="shared" si="14"/>
        <v>0</v>
      </c>
      <c r="BL55" s="7">
        <f t="shared" si="15"/>
        <v>0</v>
      </c>
      <c r="BM55" s="7">
        <f t="shared" si="16"/>
        <v>0</v>
      </c>
      <c r="BN55" s="7">
        <f t="shared" si="17"/>
        <v>0</v>
      </c>
      <c r="BO55" s="17">
        <f t="shared" si="2"/>
        <v>112.08999999999999</v>
      </c>
      <c r="BP55">
        <f t="shared" si="18"/>
        <v>0</v>
      </c>
      <c r="BQ55" s="7">
        <f t="shared" si="19"/>
        <v>0</v>
      </c>
      <c r="BR55" s="7">
        <f t="shared" si="20"/>
        <v>0</v>
      </c>
      <c r="BS55" s="7">
        <f t="shared" si="21"/>
        <v>0</v>
      </c>
      <c r="BT55" s="7">
        <f t="shared" si="22"/>
        <v>0</v>
      </c>
      <c r="BU55" s="17">
        <f t="shared" si="3"/>
        <v>112.08999999999999</v>
      </c>
      <c r="BV55">
        <f t="shared" si="23"/>
        <v>0</v>
      </c>
      <c r="BW55" s="7">
        <f t="shared" si="24"/>
        <v>0</v>
      </c>
      <c r="BX55" s="7">
        <f t="shared" si="25"/>
        <v>0</v>
      </c>
      <c r="BY55" s="7">
        <f t="shared" si="26"/>
        <v>0</v>
      </c>
      <c r="BZ55" s="7">
        <f t="shared" si="27"/>
        <v>0</v>
      </c>
      <c r="CA55" s="17">
        <f t="shared" si="4"/>
        <v>112.08999999999999</v>
      </c>
      <c r="CB55">
        <f t="shared" si="28"/>
        <v>0</v>
      </c>
      <c r="CC55" s="7">
        <f t="shared" si="29"/>
        <v>0</v>
      </c>
      <c r="CD55" s="7">
        <f t="shared" si="30"/>
        <v>0</v>
      </c>
      <c r="CE55" s="7">
        <f t="shared" si="31"/>
        <v>0</v>
      </c>
      <c r="CF55" s="69">
        <f t="shared" si="32"/>
        <v>0</v>
      </c>
      <c r="CG55" s="17">
        <f t="shared" si="5"/>
        <v>112.08999999999999</v>
      </c>
      <c r="CH55">
        <f t="shared" si="33"/>
        <v>0</v>
      </c>
      <c r="CI55" s="7">
        <f t="shared" si="34"/>
        <v>0</v>
      </c>
      <c r="CJ55" s="7">
        <f t="shared" si="35"/>
        <v>0</v>
      </c>
      <c r="CK55" s="7">
        <f t="shared" si="36"/>
        <v>0</v>
      </c>
      <c r="CL55" s="7">
        <f t="shared" si="37"/>
        <v>0</v>
      </c>
      <c r="CM55" s="17">
        <f t="shared" si="6"/>
        <v>112.08999999999999</v>
      </c>
      <c r="CN55">
        <f t="shared" si="38"/>
        <v>0</v>
      </c>
      <c r="CO55" s="7">
        <f t="shared" si="39"/>
        <v>0</v>
      </c>
      <c r="CP55" s="7">
        <f t="shared" si="40"/>
        <v>0</v>
      </c>
      <c r="CQ55" s="7">
        <f t="shared" si="41"/>
        <v>0</v>
      </c>
      <c r="CR55" s="7">
        <f t="shared" si="42"/>
        <v>0</v>
      </c>
    </row>
    <row r="56" spans="1:96" ht="14.5">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7"/>
        <v>1</v>
      </c>
      <c r="M56" s="63" t="b">
        <v>1</v>
      </c>
      <c r="N56" s="63">
        <v>0</v>
      </c>
      <c r="O56" s="63">
        <v>10</v>
      </c>
      <c r="P56" s="63">
        <v>0</v>
      </c>
      <c r="Q56" s="63">
        <v>0</v>
      </c>
      <c r="R56" s="63">
        <v>0</v>
      </c>
      <c r="S56" s="65" t="b">
        <v>1</v>
      </c>
      <c r="T56" s="65">
        <v>0</v>
      </c>
      <c r="U56" s="65">
        <v>10</v>
      </c>
      <c r="V56" s="65">
        <v>0</v>
      </c>
      <c r="W56" s="65">
        <v>0</v>
      </c>
      <c r="X56" s="65">
        <v>0</v>
      </c>
      <c r="Y56" s="66" t="b">
        <v>1</v>
      </c>
      <c r="Z56" s="66">
        <v>0</v>
      </c>
      <c r="AA56" s="66">
        <v>10</v>
      </c>
      <c r="AB56" s="66">
        <v>0</v>
      </c>
      <c r="AC56" s="66">
        <v>0</v>
      </c>
      <c r="AD56" s="66">
        <v>0</v>
      </c>
      <c r="AE56" s="67" t="b">
        <v>1</v>
      </c>
      <c r="AF56" s="67">
        <v>0</v>
      </c>
      <c r="AG56" s="67">
        <v>15</v>
      </c>
      <c r="AH56" s="67">
        <v>0</v>
      </c>
      <c r="AI56" s="67">
        <v>0</v>
      </c>
      <c r="AJ56" s="67">
        <v>0</v>
      </c>
      <c r="AK56" s="68" t="b">
        <v>1</v>
      </c>
      <c r="AL56" s="68">
        <v>0</v>
      </c>
      <c r="AM56" s="68">
        <v>20</v>
      </c>
      <c r="AN56" s="68">
        <v>0</v>
      </c>
      <c r="AO56" s="68">
        <v>0</v>
      </c>
      <c r="AP56" s="68">
        <v>0</v>
      </c>
      <c r="AQ56" s="45" t="b">
        <v>1</v>
      </c>
      <c r="AR56" s="45">
        <v>0</v>
      </c>
      <c r="AS56" s="45">
        <v>20</v>
      </c>
      <c r="AT56" s="45">
        <v>0</v>
      </c>
      <c r="AU56" s="45">
        <v>0</v>
      </c>
      <c r="AV56" s="45">
        <v>0</v>
      </c>
      <c r="AW56" s="47" t="b">
        <v>1</v>
      </c>
      <c r="AX56" s="47">
        <v>0</v>
      </c>
      <c r="AY56" s="47">
        <v>10</v>
      </c>
      <c r="AZ56" s="47">
        <v>0</v>
      </c>
      <c r="BA56" s="47">
        <v>0</v>
      </c>
      <c r="BB56" s="47">
        <v>0</v>
      </c>
      <c r="BC56" s="17">
        <f t="shared" si="0"/>
        <v>37.18</v>
      </c>
      <c r="BD56">
        <f t="shared" si="8"/>
        <v>3</v>
      </c>
      <c r="BE56" s="7">
        <f t="shared" si="9"/>
        <v>3.225399310425892</v>
      </c>
      <c r="BF56" s="7">
        <f t="shared" si="10"/>
        <v>2.3847796151461438</v>
      </c>
      <c r="BG56" s="7">
        <f t="shared" si="11"/>
        <v>44.354310700841928</v>
      </c>
      <c r="BH56" s="7">
        <f t="shared" si="12"/>
        <v>47.579710011267821</v>
      </c>
      <c r="BI56" s="17">
        <f t="shared" si="1"/>
        <v>37.18</v>
      </c>
      <c r="BJ56">
        <f t="shared" si="13"/>
        <v>3</v>
      </c>
      <c r="BK56" s="7">
        <f t="shared" si="14"/>
        <v>3.225399310425892</v>
      </c>
      <c r="BL56" s="7">
        <f t="shared" si="15"/>
        <v>2.3847796151461438</v>
      </c>
      <c r="BM56" s="7">
        <f t="shared" si="16"/>
        <v>44.354310700841928</v>
      </c>
      <c r="BN56" s="7">
        <f t="shared" si="17"/>
        <v>47.579710011267821</v>
      </c>
      <c r="BO56" s="17">
        <f t="shared" si="2"/>
        <v>37.18</v>
      </c>
      <c r="BP56">
        <f t="shared" si="18"/>
        <v>3</v>
      </c>
      <c r="BQ56" s="7">
        <f t="shared" si="19"/>
        <v>3.225399310425892</v>
      </c>
      <c r="BR56" s="7">
        <f t="shared" si="20"/>
        <v>2.3847796151461438</v>
      </c>
      <c r="BS56" s="7">
        <f t="shared" si="21"/>
        <v>44.354310700841928</v>
      </c>
      <c r="BT56" s="7">
        <f t="shared" si="22"/>
        <v>47.579710011267821</v>
      </c>
      <c r="BU56" s="17">
        <f t="shared" si="3"/>
        <v>37.18</v>
      </c>
      <c r="BV56">
        <f t="shared" si="23"/>
        <v>2</v>
      </c>
      <c r="BW56" s="7">
        <f t="shared" si="24"/>
        <v>2.1502662069505947</v>
      </c>
      <c r="BX56" s="7">
        <f t="shared" si="25"/>
        <v>1.5898530767640959</v>
      </c>
      <c r="BY56" s="7">
        <f t="shared" si="26"/>
        <v>29.569540467227952</v>
      </c>
      <c r="BZ56" s="7">
        <f t="shared" si="27"/>
        <v>31.719806674178546</v>
      </c>
      <c r="CA56" s="17">
        <f t="shared" si="4"/>
        <v>37.18</v>
      </c>
      <c r="CB56">
        <f t="shared" si="28"/>
        <v>2</v>
      </c>
      <c r="CC56" s="7">
        <f t="shared" si="29"/>
        <v>2.1502662069505947</v>
      </c>
      <c r="CD56" s="7">
        <f t="shared" si="30"/>
        <v>1.5898530767640959</v>
      </c>
      <c r="CE56" s="7">
        <f t="shared" si="31"/>
        <v>29.569540467227952</v>
      </c>
      <c r="CF56" s="69">
        <f t="shared" si="32"/>
        <v>31.719806674178546</v>
      </c>
      <c r="CG56" s="17">
        <f t="shared" si="5"/>
        <v>37.18</v>
      </c>
      <c r="CH56">
        <f t="shared" si="33"/>
        <v>2</v>
      </c>
      <c r="CI56" s="7">
        <f t="shared" si="34"/>
        <v>2.1502662069505947</v>
      </c>
      <c r="CJ56" s="7">
        <f t="shared" si="35"/>
        <v>1.5898530767640959</v>
      </c>
      <c r="CK56" s="7">
        <f t="shared" si="36"/>
        <v>29.569540467227952</v>
      </c>
      <c r="CL56" s="7">
        <f t="shared" si="37"/>
        <v>31.719806674178546</v>
      </c>
      <c r="CM56" s="17">
        <f t="shared" si="6"/>
        <v>37.18</v>
      </c>
      <c r="CN56">
        <f t="shared" si="38"/>
        <v>3</v>
      </c>
      <c r="CO56" s="7">
        <f t="shared" si="39"/>
        <v>3.225399310425892</v>
      </c>
      <c r="CP56" s="7">
        <f t="shared" si="40"/>
        <v>2.3847796151461438</v>
      </c>
      <c r="CQ56" s="7">
        <f t="shared" si="41"/>
        <v>44.354310700841928</v>
      </c>
      <c r="CR56" s="7">
        <f t="shared" si="42"/>
        <v>47.579710011267821</v>
      </c>
    </row>
    <row r="57" spans="1:96" ht="14.5">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7"/>
        <v>0</v>
      </c>
      <c r="M57" s="63" t="b">
        <v>1</v>
      </c>
      <c r="N57" s="63">
        <v>0</v>
      </c>
      <c r="O57" s="63">
        <v>0</v>
      </c>
      <c r="P57" s="63">
        <v>0</v>
      </c>
      <c r="Q57" s="63">
        <v>10</v>
      </c>
      <c r="R57" s="63">
        <v>0</v>
      </c>
      <c r="S57" s="65" t="b">
        <v>0</v>
      </c>
      <c r="Y57" s="66" t="b">
        <v>0</v>
      </c>
      <c r="AE57" s="67" t="b">
        <v>0</v>
      </c>
      <c r="AK57" s="68" t="b">
        <v>0</v>
      </c>
      <c r="AQ57" s="45" t="b">
        <v>0</v>
      </c>
      <c r="AW57" s="47" t="b">
        <v>0</v>
      </c>
      <c r="BC57" s="17">
        <f t="shared" si="0"/>
        <v>37.18</v>
      </c>
      <c r="BD57">
        <f t="shared" si="8"/>
        <v>0</v>
      </c>
      <c r="BE57" s="7">
        <f t="shared" si="9"/>
        <v>0</v>
      </c>
      <c r="BF57" s="7">
        <f t="shared" si="10"/>
        <v>0</v>
      </c>
      <c r="BG57" s="7">
        <f t="shared" si="11"/>
        <v>0</v>
      </c>
      <c r="BH57" s="7">
        <f t="shared" si="12"/>
        <v>0</v>
      </c>
      <c r="BI57" s="17">
        <f t="shared" si="1"/>
        <v>37.18</v>
      </c>
      <c r="BJ57">
        <f t="shared" si="13"/>
        <v>0</v>
      </c>
      <c r="BK57" s="7">
        <f t="shared" si="14"/>
        <v>0</v>
      </c>
      <c r="BL57" s="7">
        <f t="shared" si="15"/>
        <v>0</v>
      </c>
      <c r="BM57" s="7">
        <f t="shared" si="16"/>
        <v>0</v>
      </c>
      <c r="BN57" s="7">
        <f t="shared" si="17"/>
        <v>0</v>
      </c>
      <c r="BO57" s="17">
        <f t="shared" si="2"/>
        <v>37.18</v>
      </c>
      <c r="BP57">
        <f t="shared" si="18"/>
        <v>0</v>
      </c>
      <c r="BQ57" s="7">
        <f t="shared" si="19"/>
        <v>0</v>
      </c>
      <c r="BR57" s="7">
        <f t="shared" si="20"/>
        <v>0</v>
      </c>
      <c r="BS57" s="7">
        <f t="shared" si="21"/>
        <v>0</v>
      </c>
      <c r="BT57" s="7">
        <f t="shared" si="22"/>
        <v>0</v>
      </c>
      <c r="BU57" s="17">
        <f t="shared" si="3"/>
        <v>37.18</v>
      </c>
      <c r="BV57">
        <f t="shared" si="23"/>
        <v>0</v>
      </c>
      <c r="BW57" s="7">
        <f t="shared" si="24"/>
        <v>0</v>
      </c>
      <c r="BX57" s="7">
        <f t="shared" si="25"/>
        <v>0</v>
      </c>
      <c r="BY57" s="7">
        <f t="shared" si="26"/>
        <v>0</v>
      </c>
      <c r="BZ57" s="7">
        <f t="shared" si="27"/>
        <v>0</v>
      </c>
      <c r="CA57" s="17">
        <f t="shared" si="4"/>
        <v>37.18</v>
      </c>
      <c r="CB57">
        <f t="shared" si="28"/>
        <v>0</v>
      </c>
      <c r="CC57" s="7">
        <f t="shared" si="29"/>
        <v>0</v>
      </c>
      <c r="CD57" s="7">
        <f t="shared" si="30"/>
        <v>0</v>
      </c>
      <c r="CE57" s="7">
        <f t="shared" si="31"/>
        <v>0</v>
      </c>
      <c r="CF57" s="69">
        <f t="shared" si="32"/>
        <v>0</v>
      </c>
      <c r="CG57" s="17">
        <f t="shared" si="5"/>
        <v>37.18</v>
      </c>
      <c r="CH57">
        <f t="shared" si="33"/>
        <v>0</v>
      </c>
      <c r="CI57" s="7">
        <f t="shared" si="34"/>
        <v>0</v>
      </c>
      <c r="CJ57" s="7">
        <f t="shared" si="35"/>
        <v>0</v>
      </c>
      <c r="CK57" s="7">
        <f t="shared" si="36"/>
        <v>0</v>
      </c>
      <c r="CL57" s="7">
        <f t="shared" si="37"/>
        <v>0</v>
      </c>
      <c r="CM57" s="17">
        <f t="shared" si="6"/>
        <v>37.18</v>
      </c>
      <c r="CN57">
        <f t="shared" si="38"/>
        <v>0</v>
      </c>
      <c r="CO57" s="7">
        <f t="shared" si="39"/>
        <v>0</v>
      </c>
      <c r="CP57" s="7">
        <f t="shared" si="40"/>
        <v>0</v>
      </c>
      <c r="CQ57" s="7">
        <f t="shared" si="41"/>
        <v>0</v>
      </c>
      <c r="CR57" s="7">
        <f t="shared" si="42"/>
        <v>0</v>
      </c>
    </row>
    <row r="58" spans="1:96" ht="14.5">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7"/>
        <v>1</v>
      </c>
      <c r="M58" s="63" t="b">
        <v>1</v>
      </c>
      <c r="N58" s="63">
        <v>0</v>
      </c>
      <c r="O58" s="63">
        <v>10</v>
      </c>
      <c r="P58" s="63">
        <v>0</v>
      </c>
      <c r="Q58" s="63">
        <v>10</v>
      </c>
      <c r="R58" s="63">
        <v>0</v>
      </c>
      <c r="S58" s="65" t="b">
        <v>0</v>
      </c>
      <c r="Y58" s="66" t="b">
        <v>0</v>
      </c>
      <c r="AE58" s="67" t="b">
        <v>0</v>
      </c>
      <c r="AK58" s="68" t="b">
        <v>0</v>
      </c>
      <c r="AQ58" s="45" t="b">
        <v>0</v>
      </c>
      <c r="AW58" s="47" t="b">
        <v>0</v>
      </c>
      <c r="BC58" s="17">
        <f t="shared" si="0"/>
        <v>67.430000000000007</v>
      </c>
      <c r="BD58">
        <f t="shared" si="8"/>
        <v>6</v>
      </c>
      <c r="BE58" s="7">
        <f t="shared" si="9"/>
        <v>6.450798620851784</v>
      </c>
      <c r="BF58" s="7">
        <f t="shared" si="10"/>
        <v>4.7695592302922876</v>
      </c>
      <c r="BG58" s="7">
        <f t="shared" si="11"/>
        <v>88.708621401683857</v>
      </c>
      <c r="BH58" s="7">
        <f t="shared" si="12"/>
        <v>95.159420022535642</v>
      </c>
      <c r="BI58" s="17">
        <f t="shared" si="1"/>
        <v>67.430000000000007</v>
      </c>
      <c r="BJ58">
        <f t="shared" si="13"/>
        <v>0</v>
      </c>
      <c r="BK58" s="7">
        <f t="shared" si="14"/>
        <v>0</v>
      </c>
      <c r="BL58" s="7">
        <f t="shared" si="15"/>
        <v>0</v>
      </c>
      <c r="BM58" s="7">
        <f t="shared" si="16"/>
        <v>0</v>
      </c>
      <c r="BN58" s="7">
        <f t="shared" si="17"/>
        <v>0</v>
      </c>
      <c r="BO58" s="17">
        <f t="shared" si="2"/>
        <v>67.430000000000007</v>
      </c>
      <c r="BP58">
        <f t="shared" si="18"/>
        <v>0</v>
      </c>
      <c r="BQ58" s="7">
        <f t="shared" si="19"/>
        <v>0</v>
      </c>
      <c r="BR58" s="7">
        <f t="shared" si="20"/>
        <v>0</v>
      </c>
      <c r="BS58" s="7">
        <f t="shared" si="21"/>
        <v>0</v>
      </c>
      <c r="BT58" s="7">
        <f t="shared" si="22"/>
        <v>0</v>
      </c>
      <c r="BU58" s="17">
        <f t="shared" si="3"/>
        <v>67.430000000000007</v>
      </c>
      <c r="BV58">
        <f t="shared" si="23"/>
        <v>0</v>
      </c>
      <c r="BW58" s="7">
        <f t="shared" si="24"/>
        <v>0</v>
      </c>
      <c r="BX58" s="7">
        <f t="shared" si="25"/>
        <v>0</v>
      </c>
      <c r="BY58" s="7">
        <f t="shared" si="26"/>
        <v>0</v>
      </c>
      <c r="BZ58" s="7">
        <f t="shared" si="27"/>
        <v>0</v>
      </c>
      <c r="CA58" s="17">
        <f t="shared" si="4"/>
        <v>67.430000000000007</v>
      </c>
      <c r="CB58">
        <f t="shared" si="28"/>
        <v>0</v>
      </c>
      <c r="CC58" s="7">
        <f t="shared" si="29"/>
        <v>0</v>
      </c>
      <c r="CD58" s="7">
        <f t="shared" si="30"/>
        <v>0</v>
      </c>
      <c r="CE58" s="7">
        <f t="shared" si="31"/>
        <v>0</v>
      </c>
      <c r="CF58" s="69">
        <f t="shared" si="32"/>
        <v>0</v>
      </c>
      <c r="CG58" s="17">
        <f t="shared" si="5"/>
        <v>67.430000000000007</v>
      </c>
      <c r="CH58">
        <f t="shared" si="33"/>
        <v>0</v>
      </c>
      <c r="CI58" s="7">
        <f t="shared" si="34"/>
        <v>0</v>
      </c>
      <c r="CJ58" s="7">
        <f t="shared" si="35"/>
        <v>0</v>
      </c>
      <c r="CK58" s="7">
        <f t="shared" si="36"/>
        <v>0</v>
      </c>
      <c r="CL58" s="7">
        <f t="shared" si="37"/>
        <v>0</v>
      </c>
      <c r="CM58" s="17">
        <f t="shared" si="6"/>
        <v>67.430000000000007</v>
      </c>
      <c r="CN58">
        <f t="shared" si="38"/>
        <v>0</v>
      </c>
      <c r="CO58" s="7">
        <f t="shared" si="39"/>
        <v>0</v>
      </c>
      <c r="CP58" s="7">
        <f t="shared" si="40"/>
        <v>0</v>
      </c>
      <c r="CQ58" s="7">
        <f t="shared" si="41"/>
        <v>0</v>
      </c>
      <c r="CR58" s="7">
        <f t="shared" si="42"/>
        <v>0</v>
      </c>
    </row>
    <row r="59" spans="1:96" ht="14.5">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7"/>
        <v>1</v>
      </c>
      <c r="M59" s="63" t="b">
        <v>1</v>
      </c>
      <c r="N59" s="63">
        <v>0</v>
      </c>
      <c r="O59" s="63">
        <v>10</v>
      </c>
      <c r="P59" s="63">
        <v>10</v>
      </c>
      <c r="Q59" s="63">
        <v>10</v>
      </c>
      <c r="R59" s="63">
        <v>0</v>
      </c>
      <c r="S59" s="65" t="b">
        <v>1</v>
      </c>
      <c r="T59" s="65">
        <v>0</v>
      </c>
      <c r="U59" s="65">
        <v>10</v>
      </c>
      <c r="V59" s="65">
        <v>10</v>
      </c>
      <c r="W59" s="65">
        <v>10</v>
      </c>
      <c r="X59" s="65">
        <v>0</v>
      </c>
      <c r="Y59" s="66" t="b">
        <v>1</v>
      </c>
      <c r="Z59" s="66">
        <v>0</v>
      </c>
      <c r="AA59" s="66">
        <v>10</v>
      </c>
      <c r="AB59" s="66">
        <v>10</v>
      </c>
      <c r="AC59" s="66">
        <v>10</v>
      </c>
      <c r="AD59" s="66">
        <v>0</v>
      </c>
      <c r="AE59" s="67" t="b">
        <v>1</v>
      </c>
      <c r="AF59" s="67">
        <v>0</v>
      </c>
      <c r="AG59" s="67">
        <v>15</v>
      </c>
      <c r="AH59" s="67">
        <v>15</v>
      </c>
      <c r="AI59" s="67">
        <v>15</v>
      </c>
      <c r="AJ59" s="67">
        <v>0</v>
      </c>
      <c r="AK59" s="68" t="b">
        <v>1</v>
      </c>
      <c r="AL59" s="68">
        <v>0</v>
      </c>
      <c r="AM59" s="68">
        <v>20</v>
      </c>
      <c r="AN59" s="68">
        <v>20</v>
      </c>
      <c r="AO59" s="68">
        <v>20</v>
      </c>
      <c r="AP59" s="68">
        <v>0</v>
      </c>
      <c r="AQ59" s="45" t="b">
        <v>1</v>
      </c>
      <c r="AR59" s="45">
        <v>0</v>
      </c>
      <c r="AS59" s="45">
        <v>20</v>
      </c>
      <c r="AT59" s="45">
        <v>20</v>
      </c>
      <c r="AU59" s="45">
        <v>20</v>
      </c>
      <c r="AV59" s="45">
        <v>0</v>
      </c>
      <c r="AW59" s="47" t="b">
        <v>1</v>
      </c>
      <c r="AX59" s="47">
        <v>0</v>
      </c>
      <c r="AY59" s="47">
        <v>10</v>
      </c>
      <c r="AZ59" s="47">
        <v>10</v>
      </c>
      <c r="BA59" s="47">
        <v>10</v>
      </c>
      <c r="BB59" s="47">
        <v>0</v>
      </c>
      <c r="BC59" s="17">
        <f t="shared" si="0"/>
        <v>79.860000000000014</v>
      </c>
      <c r="BD59">
        <f t="shared" si="8"/>
        <v>6</v>
      </c>
      <c r="BE59" s="7">
        <f t="shared" si="9"/>
        <v>6.450798620851784</v>
      </c>
      <c r="BF59" s="7">
        <f t="shared" si="10"/>
        <v>4.7695592302922876</v>
      </c>
      <c r="BG59" s="7">
        <f t="shared" si="11"/>
        <v>88.708621401683857</v>
      </c>
      <c r="BH59" s="7">
        <f t="shared" si="12"/>
        <v>95.159420022535642</v>
      </c>
      <c r="BI59" s="17">
        <f t="shared" si="1"/>
        <v>79.860000000000014</v>
      </c>
      <c r="BJ59">
        <f t="shared" si="13"/>
        <v>6</v>
      </c>
      <c r="BK59" s="7">
        <f t="shared" si="14"/>
        <v>6.450798620851784</v>
      </c>
      <c r="BL59" s="7">
        <f t="shared" si="15"/>
        <v>4.7695592302922876</v>
      </c>
      <c r="BM59" s="7">
        <f t="shared" si="16"/>
        <v>88.708621401683857</v>
      </c>
      <c r="BN59" s="7">
        <f t="shared" si="17"/>
        <v>95.159420022535642</v>
      </c>
      <c r="BO59" s="17">
        <f t="shared" si="2"/>
        <v>79.860000000000014</v>
      </c>
      <c r="BP59">
        <f t="shared" si="18"/>
        <v>6</v>
      </c>
      <c r="BQ59" s="7">
        <f t="shared" si="19"/>
        <v>6.450798620851784</v>
      </c>
      <c r="BR59" s="7">
        <f t="shared" si="20"/>
        <v>4.7695592302922876</v>
      </c>
      <c r="BS59" s="7">
        <f t="shared" si="21"/>
        <v>88.708621401683857</v>
      </c>
      <c r="BT59" s="7">
        <f t="shared" si="22"/>
        <v>95.159420022535642</v>
      </c>
      <c r="BU59" s="17">
        <f t="shared" si="3"/>
        <v>79.860000000000014</v>
      </c>
      <c r="BV59">
        <f t="shared" si="23"/>
        <v>3</v>
      </c>
      <c r="BW59" s="7">
        <f t="shared" si="24"/>
        <v>3.225399310425892</v>
      </c>
      <c r="BX59" s="7">
        <f t="shared" si="25"/>
        <v>2.3847796151461438</v>
      </c>
      <c r="BY59" s="7">
        <f t="shared" si="26"/>
        <v>44.354310700841928</v>
      </c>
      <c r="BZ59" s="7">
        <f t="shared" si="27"/>
        <v>47.579710011267821</v>
      </c>
      <c r="CA59" s="17">
        <f t="shared" si="4"/>
        <v>79.860000000000014</v>
      </c>
      <c r="CB59">
        <f t="shared" si="28"/>
        <v>2</v>
      </c>
      <c r="CC59" s="7">
        <f t="shared" si="29"/>
        <v>2.1502662069505947</v>
      </c>
      <c r="CD59" s="7">
        <f t="shared" si="30"/>
        <v>1.5898530767640959</v>
      </c>
      <c r="CE59" s="7">
        <f t="shared" si="31"/>
        <v>29.569540467227952</v>
      </c>
      <c r="CF59" s="69">
        <f t="shared" si="32"/>
        <v>31.719806674178546</v>
      </c>
      <c r="CG59" s="17">
        <f t="shared" si="5"/>
        <v>79.860000000000014</v>
      </c>
      <c r="CH59">
        <f t="shared" si="33"/>
        <v>2</v>
      </c>
      <c r="CI59" s="7">
        <f t="shared" si="34"/>
        <v>2.1502662069505947</v>
      </c>
      <c r="CJ59" s="7">
        <f t="shared" si="35"/>
        <v>1.5898530767640959</v>
      </c>
      <c r="CK59" s="7">
        <f t="shared" si="36"/>
        <v>29.569540467227952</v>
      </c>
      <c r="CL59" s="7">
        <f t="shared" si="37"/>
        <v>31.719806674178546</v>
      </c>
      <c r="CM59" s="17">
        <f t="shared" si="6"/>
        <v>79.860000000000014</v>
      </c>
      <c r="CN59">
        <f t="shared" si="38"/>
        <v>6</v>
      </c>
      <c r="CO59" s="7">
        <f t="shared" si="39"/>
        <v>6.450798620851784</v>
      </c>
      <c r="CP59" s="7">
        <f t="shared" si="40"/>
        <v>4.7695592302922876</v>
      </c>
      <c r="CQ59" s="7">
        <f t="shared" si="41"/>
        <v>88.708621401683857</v>
      </c>
      <c r="CR59" s="7">
        <f t="shared" si="42"/>
        <v>95.159420022535642</v>
      </c>
    </row>
    <row r="60" spans="1:96" ht="14.5">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7"/>
        <v>1</v>
      </c>
      <c r="M60" s="63" t="b">
        <v>1</v>
      </c>
      <c r="N60" s="63">
        <v>0</v>
      </c>
      <c r="O60" s="63">
        <v>10</v>
      </c>
      <c r="P60" s="63">
        <v>0</v>
      </c>
      <c r="Q60" s="63">
        <v>10</v>
      </c>
      <c r="R60" s="63">
        <v>0</v>
      </c>
      <c r="S60" s="65" t="b">
        <v>0</v>
      </c>
      <c r="Y60" s="66" t="b">
        <v>0</v>
      </c>
      <c r="AE60" s="67" t="b">
        <v>0</v>
      </c>
      <c r="AK60" s="68" t="b">
        <v>0</v>
      </c>
      <c r="AQ60" s="45" t="b">
        <v>0</v>
      </c>
      <c r="AW60" s="47" t="b">
        <v>0</v>
      </c>
      <c r="BC60" s="17">
        <f t="shared" si="0"/>
        <v>17.380000000000003</v>
      </c>
      <c r="BD60">
        <f t="shared" si="8"/>
        <v>1</v>
      </c>
      <c r="BE60" s="7">
        <f t="shared" si="9"/>
        <v>1.0751331034752973</v>
      </c>
      <c r="BF60" s="7">
        <f t="shared" si="10"/>
        <v>0.79492653838204796</v>
      </c>
      <c r="BG60" s="7">
        <f t="shared" si="11"/>
        <v>14.784770233613976</v>
      </c>
      <c r="BH60" s="7">
        <f t="shared" si="12"/>
        <v>15.859903337089273</v>
      </c>
      <c r="BI60" s="17">
        <f t="shared" si="1"/>
        <v>17.380000000000003</v>
      </c>
      <c r="BJ60">
        <f t="shared" si="13"/>
        <v>0</v>
      </c>
      <c r="BK60" s="7">
        <f t="shared" si="14"/>
        <v>0</v>
      </c>
      <c r="BL60" s="7">
        <f t="shared" si="15"/>
        <v>0</v>
      </c>
      <c r="BM60" s="7">
        <f t="shared" si="16"/>
        <v>0</v>
      </c>
      <c r="BN60" s="7">
        <f t="shared" si="17"/>
        <v>0</v>
      </c>
      <c r="BO60" s="17">
        <f t="shared" si="2"/>
        <v>17.380000000000003</v>
      </c>
      <c r="BP60">
        <f t="shared" si="18"/>
        <v>0</v>
      </c>
      <c r="BQ60" s="7">
        <f t="shared" si="19"/>
        <v>0</v>
      </c>
      <c r="BR60" s="7">
        <f t="shared" si="20"/>
        <v>0</v>
      </c>
      <c r="BS60" s="7">
        <f t="shared" si="21"/>
        <v>0</v>
      </c>
      <c r="BT60" s="7">
        <f t="shared" si="22"/>
        <v>0</v>
      </c>
      <c r="BU60" s="17">
        <f t="shared" si="3"/>
        <v>17.380000000000003</v>
      </c>
      <c r="BV60">
        <f t="shared" si="23"/>
        <v>0</v>
      </c>
      <c r="BW60" s="7">
        <f t="shared" si="24"/>
        <v>0</v>
      </c>
      <c r="BX60" s="7">
        <f t="shared" si="25"/>
        <v>0</v>
      </c>
      <c r="BY60" s="7">
        <f t="shared" si="26"/>
        <v>0</v>
      </c>
      <c r="BZ60" s="7">
        <f t="shared" si="27"/>
        <v>0</v>
      </c>
      <c r="CA60" s="17">
        <f t="shared" si="4"/>
        <v>17.380000000000003</v>
      </c>
      <c r="CB60">
        <f t="shared" si="28"/>
        <v>0</v>
      </c>
      <c r="CC60" s="7">
        <f t="shared" si="29"/>
        <v>0</v>
      </c>
      <c r="CD60" s="7">
        <f t="shared" si="30"/>
        <v>0</v>
      </c>
      <c r="CE60" s="7">
        <f t="shared" si="31"/>
        <v>0</v>
      </c>
      <c r="CF60" s="69">
        <f t="shared" si="32"/>
        <v>0</v>
      </c>
      <c r="CG60" s="17">
        <f t="shared" si="5"/>
        <v>17.380000000000003</v>
      </c>
      <c r="CH60">
        <f t="shared" si="33"/>
        <v>0</v>
      </c>
      <c r="CI60" s="7">
        <f t="shared" si="34"/>
        <v>0</v>
      </c>
      <c r="CJ60" s="7">
        <f t="shared" si="35"/>
        <v>0</v>
      </c>
      <c r="CK60" s="7">
        <f t="shared" si="36"/>
        <v>0</v>
      </c>
      <c r="CL60" s="7">
        <f t="shared" si="37"/>
        <v>0</v>
      </c>
      <c r="CM60" s="17">
        <f t="shared" si="6"/>
        <v>17.380000000000003</v>
      </c>
      <c r="CN60">
        <f t="shared" si="38"/>
        <v>0</v>
      </c>
      <c r="CO60" s="7">
        <f t="shared" si="39"/>
        <v>0</v>
      </c>
      <c r="CP60" s="7">
        <f t="shared" si="40"/>
        <v>0</v>
      </c>
      <c r="CQ60" s="7">
        <f t="shared" si="41"/>
        <v>0</v>
      </c>
      <c r="CR60" s="7">
        <f t="shared" si="42"/>
        <v>0</v>
      </c>
    </row>
    <row r="61" spans="1:96" ht="14.5">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7"/>
        <v>1</v>
      </c>
      <c r="M61" s="63" t="b">
        <v>1</v>
      </c>
      <c r="N61" s="63">
        <v>99.99</v>
      </c>
      <c r="O61" s="63">
        <v>10</v>
      </c>
      <c r="P61" s="63">
        <v>0</v>
      </c>
      <c r="Q61" s="63">
        <v>10</v>
      </c>
      <c r="R61" s="63">
        <v>0</v>
      </c>
      <c r="S61" s="65" t="b">
        <v>1</v>
      </c>
      <c r="T61" s="65">
        <v>99.99</v>
      </c>
      <c r="U61" s="65">
        <v>10</v>
      </c>
      <c r="V61" s="65">
        <v>0</v>
      </c>
      <c r="W61" s="65">
        <v>10</v>
      </c>
      <c r="X61" s="65">
        <v>0</v>
      </c>
      <c r="Y61" s="66" t="b">
        <v>0</v>
      </c>
      <c r="AE61" s="67" t="b">
        <v>1</v>
      </c>
      <c r="AF61" s="67">
        <v>99.99</v>
      </c>
      <c r="AG61" s="67">
        <v>15</v>
      </c>
      <c r="AH61" s="67">
        <v>0</v>
      </c>
      <c r="AI61" s="67">
        <v>15</v>
      </c>
      <c r="AJ61" s="67">
        <v>0</v>
      </c>
      <c r="AK61" s="68" t="b">
        <v>1</v>
      </c>
      <c r="AL61" s="68">
        <v>99.99</v>
      </c>
      <c r="AM61" s="68">
        <v>20</v>
      </c>
      <c r="AN61" s="68">
        <v>0</v>
      </c>
      <c r="AO61" s="68">
        <v>20</v>
      </c>
      <c r="AP61" s="68">
        <v>0</v>
      </c>
      <c r="AQ61" s="45" t="b">
        <v>0</v>
      </c>
      <c r="AW61" s="47" t="b">
        <v>0</v>
      </c>
      <c r="BC61" s="17">
        <f t="shared" si="0"/>
        <v>41.8</v>
      </c>
      <c r="BD61">
        <f t="shared" si="8"/>
        <v>4</v>
      </c>
      <c r="BE61" s="7">
        <f t="shared" si="9"/>
        <v>4.3005324139011893</v>
      </c>
      <c r="BF61" s="7">
        <f t="shared" si="10"/>
        <v>3.1797061535281919</v>
      </c>
      <c r="BG61" s="7">
        <f t="shared" si="11"/>
        <v>59.139080934455905</v>
      </c>
      <c r="BH61" s="7">
        <f t="shared" si="12"/>
        <v>63.439613348357092</v>
      </c>
      <c r="BI61" s="17">
        <f t="shared" si="1"/>
        <v>41.8</v>
      </c>
      <c r="BJ61">
        <f t="shared" si="13"/>
        <v>4</v>
      </c>
      <c r="BK61" s="7">
        <f t="shared" si="14"/>
        <v>4.3005324139011893</v>
      </c>
      <c r="BL61" s="7">
        <f t="shared" si="15"/>
        <v>3.1797061535281919</v>
      </c>
      <c r="BM61" s="7">
        <f t="shared" si="16"/>
        <v>59.139080934455905</v>
      </c>
      <c r="BN61" s="7">
        <f t="shared" si="17"/>
        <v>63.439613348357092</v>
      </c>
      <c r="BO61" s="17">
        <f t="shared" si="2"/>
        <v>41.8</v>
      </c>
      <c r="BP61">
        <f t="shared" si="18"/>
        <v>0</v>
      </c>
      <c r="BQ61" s="7">
        <f t="shared" si="19"/>
        <v>0</v>
      </c>
      <c r="BR61" s="7">
        <f t="shared" si="20"/>
        <v>0</v>
      </c>
      <c r="BS61" s="7">
        <f t="shared" si="21"/>
        <v>0</v>
      </c>
      <c r="BT61" s="7">
        <f t="shared" si="22"/>
        <v>0</v>
      </c>
      <c r="BU61" s="17">
        <f t="shared" si="3"/>
        <v>41.8</v>
      </c>
      <c r="BV61">
        <f t="shared" si="23"/>
        <v>2</v>
      </c>
      <c r="BW61" s="7">
        <f t="shared" si="24"/>
        <v>2.1502662069505947</v>
      </c>
      <c r="BX61" s="7">
        <f t="shared" si="25"/>
        <v>1.5898530767640959</v>
      </c>
      <c r="BY61" s="7">
        <f t="shared" si="26"/>
        <v>29.569540467227952</v>
      </c>
      <c r="BZ61" s="7">
        <f t="shared" si="27"/>
        <v>31.719806674178546</v>
      </c>
      <c r="CA61" s="17">
        <f t="shared" si="4"/>
        <v>41.8</v>
      </c>
      <c r="CB61">
        <f t="shared" si="28"/>
        <v>2</v>
      </c>
      <c r="CC61" s="7">
        <f t="shared" si="29"/>
        <v>2.1502662069505947</v>
      </c>
      <c r="CD61" s="7">
        <f t="shared" si="30"/>
        <v>1.5898530767640959</v>
      </c>
      <c r="CE61" s="7">
        <f t="shared" si="31"/>
        <v>29.569540467227952</v>
      </c>
      <c r="CF61" s="69">
        <f t="shared" si="32"/>
        <v>31.719806674178546</v>
      </c>
      <c r="CG61" s="17">
        <f t="shared" si="5"/>
        <v>41.8</v>
      </c>
      <c r="CH61">
        <f t="shared" si="33"/>
        <v>0</v>
      </c>
      <c r="CI61" s="7">
        <f t="shared" si="34"/>
        <v>0</v>
      </c>
      <c r="CJ61" s="7">
        <f t="shared" si="35"/>
        <v>0</v>
      </c>
      <c r="CK61" s="7">
        <f t="shared" si="36"/>
        <v>0</v>
      </c>
      <c r="CL61" s="7">
        <f t="shared" si="37"/>
        <v>0</v>
      </c>
      <c r="CM61" s="17">
        <f t="shared" si="6"/>
        <v>41.8</v>
      </c>
      <c r="CN61">
        <f t="shared" si="38"/>
        <v>0</v>
      </c>
      <c r="CO61" s="7">
        <f t="shared" si="39"/>
        <v>0</v>
      </c>
      <c r="CP61" s="7">
        <f t="shared" si="40"/>
        <v>0</v>
      </c>
      <c r="CQ61" s="7">
        <f t="shared" si="41"/>
        <v>0</v>
      </c>
      <c r="CR61" s="7">
        <f t="shared" si="42"/>
        <v>0</v>
      </c>
    </row>
    <row r="62" spans="1:96" ht="14.5">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7"/>
        <v>1</v>
      </c>
      <c r="M62" s="63" t="b">
        <v>1</v>
      </c>
      <c r="N62" s="63">
        <v>0</v>
      </c>
      <c r="O62" s="63">
        <v>10</v>
      </c>
      <c r="P62" s="63">
        <v>10</v>
      </c>
      <c r="Q62" s="63">
        <v>10</v>
      </c>
      <c r="R62" s="63">
        <v>45</v>
      </c>
      <c r="S62" s="65" t="b">
        <v>0</v>
      </c>
      <c r="Y62" s="66" t="b">
        <v>0</v>
      </c>
      <c r="AE62" s="67" t="b">
        <v>0</v>
      </c>
      <c r="AK62" s="68" t="b">
        <v>0</v>
      </c>
      <c r="AQ62" s="45" t="b">
        <v>0</v>
      </c>
      <c r="AW62" s="47" t="b">
        <v>0</v>
      </c>
      <c r="BC62" s="17">
        <f t="shared" si="0"/>
        <v>74.14</v>
      </c>
      <c r="BD62">
        <f t="shared" si="8"/>
        <v>6</v>
      </c>
      <c r="BE62" s="7">
        <f t="shared" si="9"/>
        <v>6.450798620851784</v>
      </c>
      <c r="BF62" s="7">
        <f t="shared" si="10"/>
        <v>4.7695592302922876</v>
      </c>
      <c r="BG62" s="7">
        <f t="shared" si="11"/>
        <v>88.708621401683857</v>
      </c>
      <c r="BH62" s="7">
        <f t="shared" si="12"/>
        <v>95.159420022535642</v>
      </c>
      <c r="BI62" s="17">
        <f t="shared" si="1"/>
        <v>74.14</v>
      </c>
      <c r="BJ62">
        <f t="shared" si="13"/>
        <v>0</v>
      </c>
      <c r="BK62" s="7">
        <f t="shared" si="14"/>
        <v>0</v>
      </c>
      <c r="BL62" s="7">
        <f t="shared" si="15"/>
        <v>0</v>
      </c>
      <c r="BM62" s="7">
        <f t="shared" si="16"/>
        <v>0</v>
      </c>
      <c r="BN62" s="7">
        <f t="shared" si="17"/>
        <v>0</v>
      </c>
      <c r="BO62" s="17">
        <f t="shared" si="2"/>
        <v>74.14</v>
      </c>
      <c r="BP62">
        <f t="shared" si="18"/>
        <v>0</v>
      </c>
      <c r="BQ62" s="7">
        <f t="shared" si="19"/>
        <v>0</v>
      </c>
      <c r="BR62" s="7">
        <f t="shared" si="20"/>
        <v>0</v>
      </c>
      <c r="BS62" s="7">
        <f t="shared" si="21"/>
        <v>0</v>
      </c>
      <c r="BT62" s="7">
        <f t="shared" si="22"/>
        <v>0</v>
      </c>
      <c r="BU62" s="17">
        <f t="shared" si="3"/>
        <v>74.14</v>
      </c>
      <c r="BV62">
        <f t="shared" si="23"/>
        <v>0</v>
      </c>
      <c r="BW62" s="7">
        <f t="shared" si="24"/>
        <v>0</v>
      </c>
      <c r="BX62" s="7">
        <f t="shared" si="25"/>
        <v>0</v>
      </c>
      <c r="BY62" s="7">
        <f t="shared" si="26"/>
        <v>0</v>
      </c>
      <c r="BZ62" s="7">
        <f t="shared" si="27"/>
        <v>0</v>
      </c>
      <c r="CA62" s="17">
        <f t="shared" si="4"/>
        <v>74.14</v>
      </c>
      <c r="CB62">
        <f t="shared" si="28"/>
        <v>0</v>
      </c>
      <c r="CC62" s="7">
        <f t="shared" si="29"/>
        <v>0</v>
      </c>
      <c r="CD62" s="7">
        <f t="shared" si="30"/>
        <v>0</v>
      </c>
      <c r="CE62" s="7">
        <f t="shared" si="31"/>
        <v>0</v>
      </c>
      <c r="CF62" s="69">
        <f t="shared" si="32"/>
        <v>0</v>
      </c>
      <c r="CG62" s="17">
        <f t="shared" si="5"/>
        <v>74.14</v>
      </c>
      <c r="CH62">
        <f t="shared" si="33"/>
        <v>0</v>
      </c>
      <c r="CI62" s="7">
        <f t="shared" si="34"/>
        <v>0</v>
      </c>
      <c r="CJ62" s="7">
        <f t="shared" si="35"/>
        <v>0</v>
      </c>
      <c r="CK62" s="7">
        <f t="shared" si="36"/>
        <v>0</v>
      </c>
      <c r="CL62" s="7">
        <f t="shared" si="37"/>
        <v>0</v>
      </c>
      <c r="CM62" s="17">
        <f t="shared" si="6"/>
        <v>74.14</v>
      </c>
      <c r="CN62">
        <f t="shared" si="38"/>
        <v>0</v>
      </c>
      <c r="CO62" s="7">
        <f t="shared" si="39"/>
        <v>0</v>
      </c>
      <c r="CP62" s="7">
        <f t="shared" si="40"/>
        <v>0</v>
      </c>
      <c r="CQ62" s="7">
        <f t="shared" si="41"/>
        <v>0</v>
      </c>
      <c r="CR62" s="7">
        <f t="shared" si="42"/>
        <v>0</v>
      </c>
    </row>
    <row r="63" spans="1:96" ht="14.5">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7"/>
        <v>1</v>
      </c>
      <c r="M63" s="63" t="b">
        <v>1</v>
      </c>
      <c r="N63" s="63">
        <v>0</v>
      </c>
      <c r="O63" s="63">
        <v>0</v>
      </c>
      <c r="P63" s="63">
        <v>10</v>
      </c>
      <c r="Q63" s="63">
        <v>10</v>
      </c>
      <c r="R63" s="63">
        <v>0</v>
      </c>
      <c r="S63" s="65" t="b">
        <v>1</v>
      </c>
      <c r="T63" s="65">
        <v>0</v>
      </c>
      <c r="U63" s="65">
        <v>0</v>
      </c>
      <c r="V63" s="65">
        <v>10</v>
      </c>
      <c r="W63" s="65">
        <v>10</v>
      </c>
      <c r="X63" s="65">
        <v>0</v>
      </c>
      <c r="Y63" s="66" t="b">
        <v>1</v>
      </c>
      <c r="Z63" s="66">
        <v>0</v>
      </c>
      <c r="AA63" s="66">
        <v>0</v>
      </c>
      <c r="AB63" s="66">
        <v>10</v>
      </c>
      <c r="AC63" s="66">
        <v>10</v>
      </c>
      <c r="AD63" s="66">
        <v>0</v>
      </c>
      <c r="AE63" s="67" t="b">
        <v>1</v>
      </c>
      <c r="AF63" s="67">
        <v>0</v>
      </c>
      <c r="AG63" s="67">
        <v>0</v>
      </c>
      <c r="AH63" s="67">
        <v>15</v>
      </c>
      <c r="AI63" s="67">
        <v>15</v>
      </c>
      <c r="AJ63" s="67">
        <v>0</v>
      </c>
      <c r="AK63" s="68" t="b">
        <v>1</v>
      </c>
      <c r="AL63" s="68">
        <v>0</v>
      </c>
      <c r="AM63" s="68">
        <v>0</v>
      </c>
      <c r="AN63" s="68">
        <v>20</v>
      </c>
      <c r="AO63" s="68">
        <v>20</v>
      </c>
      <c r="AP63" s="68">
        <v>0</v>
      </c>
      <c r="AQ63" s="45" t="b">
        <v>1</v>
      </c>
      <c r="AR63" s="45">
        <v>0</v>
      </c>
      <c r="AS63" s="45">
        <v>0</v>
      </c>
      <c r="AT63" s="45">
        <v>20</v>
      </c>
      <c r="AU63" s="45">
        <v>20</v>
      </c>
      <c r="AV63" s="45">
        <v>0</v>
      </c>
      <c r="AW63" s="47" t="b">
        <v>1</v>
      </c>
      <c r="AX63" s="47">
        <v>0</v>
      </c>
      <c r="AY63" s="47">
        <v>0</v>
      </c>
      <c r="AZ63" s="47">
        <v>10</v>
      </c>
      <c r="BA63" s="47">
        <v>10</v>
      </c>
      <c r="BB63" s="47">
        <v>0</v>
      </c>
      <c r="BC63" s="17">
        <f t="shared" si="0"/>
        <v>95.47999999999999</v>
      </c>
      <c r="BD63">
        <f t="shared" si="8"/>
        <v>10</v>
      </c>
      <c r="BE63" s="7">
        <f t="shared" si="9"/>
        <v>10.751331034752972</v>
      </c>
      <c r="BF63" s="7">
        <f t="shared" si="10"/>
        <v>7.9492653838204799</v>
      </c>
      <c r="BG63" s="7">
        <f t="shared" si="11"/>
        <v>147.84770233613978</v>
      </c>
      <c r="BH63" s="7">
        <f t="shared" si="12"/>
        <v>158.59903337089276</v>
      </c>
      <c r="BI63" s="17">
        <f t="shared" si="1"/>
        <v>95.47999999999999</v>
      </c>
      <c r="BJ63">
        <f t="shared" si="13"/>
        <v>10</v>
      </c>
      <c r="BK63" s="7">
        <f t="shared" si="14"/>
        <v>10.751331034752972</v>
      </c>
      <c r="BL63" s="7">
        <f t="shared" si="15"/>
        <v>7.9492653838204799</v>
      </c>
      <c r="BM63" s="7">
        <f t="shared" si="16"/>
        <v>147.84770233613978</v>
      </c>
      <c r="BN63" s="7">
        <f t="shared" si="17"/>
        <v>158.59903337089276</v>
      </c>
      <c r="BO63" s="17">
        <f t="shared" si="2"/>
        <v>95.47999999999999</v>
      </c>
      <c r="BP63">
        <f t="shared" si="18"/>
        <v>10</v>
      </c>
      <c r="BQ63" s="7">
        <f t="shared" si="19"/>
        <v>10.751331034752972</v>
      </c>
      <c r="BR63" s="7">
        <f t="shared" si="20"/>
        <v>7.9492653838204799</v>
      </c>
      <c r="BS63" s="7">
        <f t="shared" si="21"/>
        <v>147.84770233613978</v>
      </c>
      <c r="BT63" s="7">
        <f t="shared" si="22"/>
        <v>158.59903337089276</v>
      </c>
      <c r="BU63" s="17">
        <f t="shared" si="3"/>
        <v>95.47999999999999</v>
      </c>
      <c r="BV63">
        <f t="shared" si="23"/>
        <v>6</v>
      </c>
      <c r="BW63" s="7">
        <f t="shared" si="24"/>
        <v>6.450798620851784</v>
      </c>
      <c r="BX63" s="7">
        <f t="shared" si="25"/>
        <v>4.7695592302922876</v>
      </c>
      <c r="BY63" s="7">
        <f t="shared" si="26"/>
        <v>88.708621401683857</v>
      </c>
      <c r="BZ63" s="7">
        <f t="shared" si="27"/>
        <v>95.159420022535642</v>
      </c>
      <c r="CA63" s="17">
        <f t="shared" si="4"/>
        <v>95.47999999999999</v>
      </c>
      <c r="CB63">
        <f t="shared" si="28"/>
        <v>5</v>
      </c>
      <c r="CC63" s="7">
        <f t="shared" si="29"/>
        <v>5.3756655173764862</v>
      </c>
      <c r="CD63" s="7">
        <f t="shared" si="30"/>
        <v>3.9746326919102399</v>
      </c>
      <c r="CE63" s="7">
        <f t="shared" si="31"/>
        <v>73.923851168069888</v>
      </c>
      <c r="CF63" s="69">
        <f t="shared" si="32"/>
        <v>79.299516685446378</v>
      </c>
      <c r="CG63" s="17">
        <f t="shared" si="5"/>
        <v>95.47999999999999</v>
      </c>
      <c r="CH63">
        <f t="shared" si="33"/>
        <v>5</v>
      </c>
      <c r="CI63" s="7">
        <f t="shared" si="34"/>
        <v>5.3756655173764862</v>
      </c>
      <c r="CJ63" s="7">
        <f t="shared" si="35"/>
        <v>3.9746326919102399</v>
      </c>
      <c r="CK63" s="7">
        <f t="shared" si="36"/>
        <v>73.923851168069888</v>
      </c>
      <c r="CL63" s="7">
        <f t="shared" si="37"/>
        <v>79.299516685446378</v>
      </c>
      <c r="CM63" s="17">
        <f t="shared" si="6"/>
        <v>95.47999999999999</v>
      </c>
      <c r="CN63">
        <f t="shared" si="38"/>
        <v>10</v>
      </c>
      <c r="CO63" s="7">
        <f t="shared" si="39"/>
        <v>10.751331034752972</v>
      </c>
      <c r="CP63" s="7">
        <f t="shared" si="40"/>
        <v>7.9492653838204799</v>
      </c>
      <c r="CQ63" s="7">
        <f t="shared" si="41"/>
        <v>147.84770233613978</v>
      </c>
      <c r="CR63" s="7">
        <f t="shared" si="42"/>
        <v>158.59903337089276</v>
      </c>
    </row>
    <row r="64" spans="1:96" ht="14.5">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7"/>
        <v>1</v>
      </c>
      <c r="M64" s="63" t="b">
        <v>1</v>
      </c>
      <c r="N64" s="63">
        <v>0</v>
      </c>
      <c r="O64" s="63">
        <v>10</v>
      </c>
      <c r="P64" s="63">
        <v>10</v>
      </c>
      <c r="Q64" s="63">
        <v>0</v>
      </c>
      <c r="R64" s="63">
        <v>0</v>
      </c>
      <c r="S64" s="65" t="b">
        <v>0</v>
      </c>
      <c r="Y64" s="66" t="b">
        <v>0</v>
      </c>
      <c r="AE64" s="67" t="b">
        <v>0</v>
      </c>
      <c r="AK64" s="68" t="b">
        <v>0</v>
      </c>
      <c r="AQ64" s="45" t="b">
        <v>0</v>
      </c>
      <c r="AW64" s="47" t="b">
        <v>0</v>
      </c>
      <c r="BC64" s="17">
        <f t="shared" si="0"/>
        <v>51.59</v>
      </c>
      <c r="BD64">
        <f t="shared" si="8"/>
        <v>5</v>
      </c>
      <c r="BE64" s="7">
        <f t="shared" si="9"/>
        <v>5.3756655173764862</v>
      </c>
      <c r="BF64" s="7">
        <f t="shared" si="10"/>
        <v>3.9746326919102399</v>
      </c>
      <c r="BG64" s="7">
        <f t="shared" si="11"/>
        <v>73.923851168069888</v>
      </c>
      <c r="BH64" s="7">
        <f t="shared" si="12"/>
        <v>79.299516685446378</v>
      </c>
      <c r="BI64" s="17">
        <f t="shared" si="1"/>
        <v>51.59</v>
      </c>
      <c r="BJ64">
        <f t="shared" si="13"/>
        <v>0</v>
      </c>
      <c r="BK64" s="7">
        <f t="shared" si="14"/>
        <v>0</v>
      </c>
      <c r="BL64" s="7">
        <f t="shared" si="15"/>
        <v>0</v>
      </c>
      <c r="BM64" s="7">
        <f t="shared" si="16"/>
        <v>0</v>
      </c>
      <c r="BN64" s="7">
        <f t="shared" si="17"/>
        <v>0</v>
      </c>
      <c r="BO64" s="17">
        <f t="shared" si="2"/>
        <v>51.59</v>
      </c>
      <c r="BP64">
        <f t="shared" si="18"/>
        <v>0</v>
      </c>
      <c r="BQ64" s="7">
        <f t="shared" si="19"/>
        <v>0</v>
      </c>
      <c r="BR64" s="7">
        <f t="shared" si="20"/>
        <v>0</v>
      </c>
      <c r="BS64" s="7">
        <f t="shared" si="21"/>
        <v>0</v>
      </c>
      <c r="BT64" s="7">
        <f t="shared" si="22"/>
        <v>0</v>
      </c>
      <c r="BU64" s="17">
        <f t="shared" si="3"/>
        <v>51.59</v>
      </c>
      <c r="BV64">
        <f t="shared" si="23"/>
        <v>0</v>
      </c>
      <c r="BW64" s="7">
        <f t="shared" si="24"/>
        <v>0</v>
      </c>
      <c r="BX64" s="7">
        <f t="shared" si="25"/>
        <v>0</v>
      </c>
      <c r="BY64" s="7">
        <f t="shared" si="26"/>
        <v>0</v>
      </c>
      <c r="BZ64" s="7">
        <f t="shared" si="27"/>
        <v>0</v>
      </c>
      <c r="CA64" s="17">
        <f t="shared" si="4"/>
        <v>51.59</v>
      </c>
      <c r="CB64">
        <f t="shared" si="28"/>
        <v>0</v>
      </c>
      <c r="CC64" s="7">
        <f t="shared" si="29"/>
        <v>0</v>
      </c>
      <c r="CD64" s="7">
        <f t="shared" si="30"/>
        <v>0</v>
      </c>
      <c r="CE64" s="7">
        <f t="shared" si="31"/>
        <v>0</v>
      </c>
      <c r="CF64" s="69">
        <f t="shared" si="32"/>
        <v>0</v>
      </c>
      <c r="CG64" s="17">
        <f t="shared" si="5"/>
        <v>51.59</v>
      </c>
      <c r="CH64">
        <f t="shared" si="33"/>
        <v>0</v>
      </c>
      <c r="CI64" s="7">
        <f t="shared" si="34"/>
        <v>0</v>
      </c>
      <c r="CJ64" s="7">
        <f t="shared" si="35"/>
        <v>0</v>
      </c>
      <c r="CK64" s="7">
        <f t="shared" si="36"/>
        <v>0</v>
      </c>
      <c r="CL64" s="7">
        <f t="shared" si="37"/>
        <v>0</v>
      </c>
      <c r="CM64" s="17">
        <f t="shared" si="6"/>
        <v>51.59</v>
      </c>
      <c r="CN64">
        <f t="shared" si="38"/>
        <v>0</v>
      </c>
      <c r="CO64" s="7">
        <f t="shared" si="39"/>
        <v>0</v>
      </c>
      <c r="CP64" s="7">
        <f t="shared" si="40"/>
        <v>0</v>
      </c>
      <c r="CQ64" s="7">
        <f t="shared" si="41"/>
        <v>0</v>
      </c>
      <c r="CR64" s="7">
        <f t="shared" si="42"/>
        <v>0</v>
      </c>
    </row>
    <row r="65" spans="1:96" ht="14.5">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7"/>
        <v>1</v>
      </c>
      <c r="M65" s="63" t="b">
        <v>1</v>
      </c>
      <c r="N65" s="63">
        <v>0</v>
      </c>
      <c r="O65" s="63">
        <v>10</v>
      </c>
      <c r="P65" s="63">
        <v>10</v>
      </c>
      <c r="Q65" s="63">
        <v>10</v>
      </c>
      <c r="R65" s="63">
        <v>60</v>
      </c>
      <c r="S65" s="65" t="b">
        <v>0</v>
      </c>
      <c r="Y65" s="66" t="b">
        <v>0</v>
      </c>
      <c r="AE65" s="67" t="b">
        <v>0</v>
      </c>
      <c r="AK65" s="68" t="b">
        <v>0</v>
      </c>
      <c r="AQ65" s="45" t="b">
        <v>0</v>
      </c>
      <c r="AW65" s="47" t="b">
        <v>0</v>
      </c>
      <c r="BC65" s="17">
        <f t="shared" si="0"/>
        <v>32.340000000000003</v>
      </c>
      <c r="BD65">
        <f t="shared" si="8"/>
        <v>3</v>
      </c>
      <c r="BE65" s="7">
        <f t="shared" si="9"/>
        <v>3.225399310425892</v>
      </c>
      <c r="BF65" s="7">
        <f t="shared" si="10"/>
        <v>2.3847796151461438</v>
      </c>
      <c r="BG65" s="7">
        <f t="shared" si="11"/>
        <v>44.354310700841928</v>
      </c>
      <c r="BH65" s="7">
        <f t="shared" si="12"/>
        <v>47.579710011267821</v>
      </c>
      <c r="BI65" s="17">
        <f t="shared" si="1"/>
        <v>32.340000000000003</v>
      </c>
      <c r="BJ65">
        <f t="shared" si="13"/>
        <v>0</v>
      </c>
      <c r="BK65" s="7">
        <f t="shared" si="14"/>
        <v>0</v>
      </c>
      <c r="BL65" s="7">
        <f t="shared" si="15"/>
        <v>0</v>
      </c>
      <c r="BM65" s="7">
        <f t="shared" si="16"/>
        <v>0</v>
      </c>
      <c r="BN65" s="7">
        <f t="shared" si="17"/>
        <v>0</v>
      </c>
      <c r="BO65" s="17">
        <f t="shared" si="2"/>
        <v>32.340000000000003</v>
      </c>
      <c r="BP65">
        <f t="shared" si="18"/>
        <v>0</v>
      </c>
      <c r="BQ65" s="7">
        <f t="shared" si="19"/>
        <v>0</v>
      </c>
      <c r="BR65" s="7">
        <f t="shared" si="20"/>
        <v>0</v>
      </c>
      <c r="BS65" s="7">
        <f t="shared" si="21"/>
        <v>0</v>
      </c>
      <c r="BT65" s="7">
        <f t="shared" si="22"/>
        <v>0</v>
      </c>
      <c r="BU65" s="17">
        <f t="shared" si="3"/>
        <v>32.340000000000003</v>
      </c>
      <c r="BV65">
        <f t="shared" si="23"/>
        <v>0</v>
      </c>
      <c r="BW65" s="7">
        <f t="shared" si="24"/>
        <v>0</v>
      </c>
      <c r="BX65" s="7">
        <f t="shared" si="25"/>
        <v>0</v>
      </c>
      <c r="BY65" s="7">
        <f t="shared" si="26"/>
        <v>0</v>
      </c>
      <c r="BZ65" s="7">
        <f t="shared" si="27"/>
        <v>0</v>
      </c>
      <c r="CA65" s="17">
        <f t="shared" si="4"/>
        <v>32.340000000000003</v>
      </c>
      <c r="CB65">
        <f t="shared" si="28"/>
        <v>0</v>
      </c>
      <c r="CC65" s="7">
        <f t="shared" si="29"/>
        <v>0</v>
      </c>
      <c r="CD65" s="7">
        <f t="shared" si="30"/>
        <v>0</v>
      </c>
      <c r="CE65" s="7">
        <f t="shared" si="31"/>
        <v>0</v>
      </c>
      <c r="CF65" s="69">
        <f t="shared" si="32"/>
        <v>0</v>
      </c>
      <c r="CG65" s="17">
        <f t="shared" si="5"/>
        <v>32.340000000000003</v>
      </c>
      <c r="CH65">
        <f t="shared" si="33"/>
        <v>0</v>
      </c>
      <c r="CI65" s="7">
        <f t="shared" si="34"/>
        <v>0</v>
      </c>
      <c r="CJ65" s="7">
        <f t="shared" si="35"/>
        <v>0</v>
      </c>
      <c r="CK65" s="7">
        <f t="shared" si="36"/>
        <v>0</v>
      </c>
      <c r="CL65" s="7">
        <f t="shared" si="37"/>
        <v>0</v>
      </c>
      <c r="CM65" s="17">
        <f t="shared" si="6"/>
        <v>32.340000000000003</v>
      </c>
      <c r="CN65">
        <f t="shared" si="38"/>
        <v>0</v>
      </c>
      <c r="CO65" s="7">
        <f t="shared" si="39"/>
        <v>0</v>
      </c>
      <c r="CP65" s="7">
        <f t="shared" si="40"/>
        <v>0</v>
      </c>
      <c r="CQ65" s="7">
        <f t="shared" si="41"/>
        <v>0</v>
      </c>
      <c r="CR65" s="7">
        <f t="shared" si="42"/>
        <v>0</v>
      </c>
    </row>
    <row r="66" spans="1:96" ht="14.5">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7"/>
        <v>0</v>
      </c>
      <c r="M66" s="63" t="b">
        <v>1</v>
      </c>
      <c r="N66" s="63">
        <v>0</v>
      </c>
      <c r="O66" s="63">
        <v>10</v>
      </c>
      <c r="P66" s="63">
        <v>10</v>
      </c>
      <c r="Q66" s="63">
        <v>10</v>
      </c>
      <c r="R66" s="63">
        <v>60</v>
      </c>
      <c r="S66" s="65" t="b">
        <v>1</v>
      </c>
      <c r="T66" s="65">
        <v>0</v>
      </c>
      <c r="U66" s="65">
        <v>10</v>
      </c>
      <c r="V66" s="65">
        <v>10</v>
      </c>
      <c r="W66" s="65">
        <v>10</v>
      </c>
      <c r="X66" s="65">
        <v>60</v>
      </c>
      <c r="Y66" s="66" t="b">
        <v>1</v>
      </c>
      <c r="Z66" s="66">
        <v>0</v>
      </c>
      <c r="AA66" s="66">
        <v>10</v>
      </c>
      <c r="AB66" s="66">
        <v>10</v>
      </c>
      <c r="AC66" s="66">
        <v>10</v>
      </c>
      <c r="AD66" s="66">
        <v>60</v>
      </c>
      <c r="AE66" s="67" t="b">
        <v>1</v>
      </c>
      <c r="AF66" s="67">
        <v>0</v>
      </c>
      <c r="AG66" s="67">
        <v>15</v>
      </c>
      <c r="AH66" s="67">
        <v>15</v>
      </c>
      <c r="AI66" s="67">
        <v>15</v>
      </c>
      <c r="AJ66" s="67">
        <v>60</v>
      </c>
      <c r="AK66" s="68" t="b">
        <v>1</v>
      </c>
      <c r="AL66" s="68">
        <v>0</v>
      </c>
      <c r="AM66" s="68">
        <v>20</v>
      </c>
      <c r="AN66" s="68">
        <v>20</v>
      </c>
      <c r="AO66" s="68">
        <v>20</v>
      </c>
      <c r="AP66" s="68">
        <v>60</v>
      </c>
      <c r="AQ66" s="45" t="b">
        <v>1</v>
      </c>
      <c r="AR66" s="45">
        <v>0</v>
      </c>
      <c r="AS66" s="45">
        <v>20</v>
      </c>
      <c r="AT66" s="45">
        <v>20</v>
      </c>
      <c r="AU66" s="45">
        <v>20</v>
      </c>
      <c r="AV66" s="45">
        <v>60</v>
      </c>
      <c r="AW66" s="47" t="b">
        <v>1</v>
      </c>
      <c r="AX66" s="47">
        <v>0</v>
      </c>
      <c r="AY66" s="47">
        <v>10</v>
      </c>
      <c r="AZ66" s="47">
        <v>10</v>
      </c>
      <c r="BA66" s="47">
        <v>10</v>
      </c>
      <c r="BB66" s="47">
        <v>60</v>
      </c>
      <c r="BC66" s="17">
        <f t="shared" si="0"/>
        <v>32.340000000000003</v>
      </c>
      <c r="BD66">
        <f t="shared" si="8"/>
        <v>0</v>
      </c>
      <c r="BE66" s="7">
        <f t="shared" si="9"/>
        <v>0</v>
      </c>
      <c r="BF66" s="7">
        <f t="shared" si="10"/>
        <v>0</v>
      </c>
      <c r="BG66" s="7">
        <f t="shared" si="11"/>
        <v>0</v>
      </c>
      <c r="BH66" s="7">
        <f t="shared" si="12"/>
        <v>0</v>
      </c>
      <c r="BI66" s="17">
        <f t="shared" si="1"/>
        <v>32.340000000000003</v>
      </c>
      <c r="BJ66">
        <f t="shared" si="13"/>
        <v>0</v>
      </c>
      <c r="BK66" s="7">
        <f t="shared" si="14"/>
        <v>0</v>
      </c>
      <c r="BL66" s="7">
        <f t="shared" si="15"/>
        <v>0</v>
      </c>
      <c r="BM66" s="7">
        <f t="shared" si="16"/>
        <v>0</v>
      </c>
      <c r="BN66" s="7">
        <f t="shared" si="17"/>
        <v>0</v>
      </c>
      <c r="BO66" s="17">
        <f t="shared" si="2"/>
        <v>32.340000000000003</v>
      </c>
      <c r="BP66">
        <f t="shared" si="18"/>
        <v>0</v>
      </c>
      <c r="BQ66" s="7">
        <f t="shared" si="19"/>
        <v>0</v>
      </c>
      <c r="BR66" s="7">
        <f t="shared" si="20"/>
        <v>0</v>
      </c>
      <c r="BS66" s="7">
        <f t="shared" si="21"/>
        <v>0</v>
      </c>
      <c r="BT66" s="7">
        <f t="shared" si="22"/>
        <v>0</v>
      </c>
      <c r="BU66" s="17">
        <f t="shared" si="3"/>
        <v>32.340000000000003</v>
      </c>
      <c r="BV66">
        <f t="shared" si="23"/>
        <v>0</v>
      </c>
      <c r="BW66" s="7">
        <f t="shared" si="24"/>
        <v>0</v>
      </c>
      <c r="BX66" s="7">
        <f t="shared" si="25"/>
        <v>0</v>
      </c>
      <c r="BY66" s="7">
        <f t="shared" si="26"/>
        <v>0</v>
      </c>
      <c r="BZ66" s="7">
        <f t="shared" si="27"/>
        <v>0</v>
      </c>
      <c r="CA66" s="17">
        <f t="shared" si="4"/>
        <v>32.340000000000003</v>
      </c>
      <c r="CB66">
        <f t="shared" si="28"/>
        <v>0</v>
      </c>
      <c r="CC66" s="7">
        <f t="shared" si="29"/>
        <v>0</v>
      </c>
      <c r="CD66" s="7">
        <f t="shared" si="30"/>
        <v>0</v>
      </c>
      <c r="CE66" s="7">
        <f t="shared" si="31"/>
        <v>0</v>
      </c>
      <c r="CF66" s="69">
        <f t="shared" si="32"/>
        <v>0</v>
      </c>
      <c r="CG66" s="17">
        <f t="shared" si="5"/>
        <v>32.340000000000003</v>
      </c>
      <c r="CH66">
        <f t="shared" si="33"/>
        <v>0</v>
      </c>
      <c r="CI66" s="7">
        <f t="shared" si="34"/>
        <v>0</v>
      </c>
      <c r="CJ66" s="7">
        <f t="shared" si="35"/>
        <v>0</v>
      </c>
      <c r="CK66" s="7">
        <f t="shared" si="36"/>
        <v>0</v>
      </c>
      <c r="CL66" s="7">
        <f t="shared" si="37"/>
        <v>0</v>
      </c>
      <c r="CM66" s="17">
        <f t="shared" si="6"/>
        <v>32.340000000000003</v>
      </c>
      <c r="CN66">
        <f t="shared" si="38"/>
        <v>0</v>
      </c>
      <c r="CO66" s="7">
        <f t="shared" si="39"/>
        <v>0</v>
      </c>
      <c r="CP66" s="7">
        <f t="shared" si="40"/>
        <v>0</v>
      </c>
      <c r="CQ66" s="7">
        <f t="shared" si="41"/>
        <v>0</v>
      </c>
      <c r="CR66" s="7">
        <f t="shared" si="42"/>
        <v>0</v>
      </c>
    </row>
    <row r="67" spans="1:96" ht="14.5">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7"/>
        <v>1</v>
      </c>
      <c r="M67" s="63" t="b">
        <v>1</v>
      </c>
      <c r="N67" s="63">
        <v>0</v>
      </c>
      <c r="O67" s="63">
        <v>10</v>
      </c>
      <c r="P67" s="63">
        <v>0</v>
      </c>
      <c r="Q67" s="63">
        <v>0</v>
      </c>
      <c r="R67" s="63">
        <v>0</v>
      </c>
      <c r="S67" s="65" t="b">
        <v>1</v>
      </c>
      <c r="T67" s="65">
        <v>0</v>
      </c>
      <c r="U67" s="65">
        <v>10</v>
      </c>
      <c r="V67" s="65">
        <v>0</v>
      </c>
      <c r="W67" s="65">
        <v>0</v>
      </c>
      <c r="X67" s="65">
        <v>0</v>
      </c>
      <c r="Y67" s="66" t="b">
        <v>0</v>
      </c>
      <c r="AE67" s="67" t="b">
        <v>1</v>
      </c>
      <c r="AF67" s="67">
        <v>0</v>
      </c>
      <c r="AG67" s="67">
        <v>15</v>
      </c>
      <c r="AH67" s="67">
        <v>0</v>
      </c>
      <c r="AI67" s="67">
        <v>0</v>
      </c>
      <c r="AJ67" s="67">
        <v>0</v>
      </c>
      <c r="AK67" s="68" t="b">
        <v>1</v>
      </c>
      <c r="AL67" s="68">
        <v>0</v>
      </c>
      <c r="AM67" s="68">
        <v>20</v>
      </c>
      <c r="AN67" s="68">
        <v>0</v>
      </c>
      <c r="AO67" s="68">
        <v>0</v>
      </c>
      <c r="AP67" s="68">
        <v>0</v>
      </c>
      <c r="AQ67" s="45" t="b">
        <v>0</v>
      </c>
      <c r="AW67" s="47" t="b">
        <v>0</v>
      </c>
      <c r="BC67" s="17">
        <f t="shared" si="0"/>
        <v>111.87000000000002</v>
      </c>
      <c r="BD67">
        <f t="shared" si="8"/>
        <v>10</v>
      </c>
      <c r="BE67" s="7">
        <f t="shared" si="9"/>
        <v>10.751331034752972</v>
      </c>
      <c r="BF67" s="7">
        <f t="shared" si="10"/>
        <v>7.9492653838204799</v>
      </c>
      <c r="BG67" s="7">
        <f t="shared" si="11"/>
        <v>147.84770233613978</v>
      </c>
      <c r="BH67" s="7">
        <f t="shared" si="12"/>
        <v>158.59903337089276</v>
      </c>
      <c r="BI67" s="17">
        <f t="shared" si="1"/>
        <v>111.87000000000002</v>
      </c>
      <c r="BJ67">
        <f t="shared" si="13"/>
        <v>10</v>
      </c>
      <c r="BK67" s="7">
        <f t="shared" si="14"/>
        <v>10.751331034752972</v>
      </c>
      <c r="BL67" s="7">
        <f t="shared" si="15"/>
        <v>7.9492653838204799</v>
      </c>
      <c r="BM67" s="7">
        <f t="shared" si="16"/>
        <v>147.84770233613978</v>
      </c>
      <c r="BN67" s="7">
        <f t="shared" si="17"/>
        <v>158.59903337089276</v>
      </c>
      <c r="BO67" s="17">
        <f t="shared" si="2"/>
        <v>111.87000000000002</v>
      </c>
      <c r="BP67">
        <f t="shared" si="18"/>
        <v>0</v>
      </c>
      <c r="BQ67" s="7">
        <f t="shared" si="19"/>
        <v>0</v>
      </c>
      <c r="BR67" s="7">
        <f t="shared" si="20"/>
        <v>0</v>
      </c>
      <c r="BS67" s="7">
        <f t="shared" si="21"/>
        <v>0</v>
      </c>
      <c r="BT67" s="7">
        <f t="shared" si="22"/>
        <v>0</v>
      </c>
      <c r="BU67" s="17">
        <f t="shared" si="3"/>
        <v>111.87000000000002</v>
      </c>
      <c r="BV67">
        <f t="shared" si="23"/>
        <v>7</v>
      </c>
      <c r="BW67" s="7">
        <f t="shared" si="24"/>
        <v>7.5259317243270818</v>
      </c>
      <c r="BX67" s="7">
        <f t="shared" si="25"/>
        <v>5.5644857686743361</v>
      </c>
      <c r="BY67" s="7">
        <f t="shared" si="26"/>
        <v>103.49339163529784</v>
      </c>
      <c r="BZ67" s="7">
        <f t="shared" si="27"/>
        <v>111.01932335962492</v>
      </c>
      <c r="CA67" s="17">
        <f t="shared" si="4"/>
        <v>111.87000000000002</v>
      </c>
      <c r="CB67">
        <f t="shared" si="28"/>
        <v>5</v>
      </c>
      <c r="CC67" s="7">
        <f t="shared" si="29"/>
        <v>5.3756655173764862</v>
      </c>
      <c r="CD67" s="7">
        <f t="shared" si="30"/>
        <v>3.9746326919102399</v>
      </c>
      <c r="CE67" s="7">
        <f t="shared" si="31"/>
        <v>73.923851168069888</v>
      </c>
      <c r="CF67" s="69">
        <f t="shared" si="32"/>
        <v>79.299516685446378</v>
      </c>
      <c r="CG67" s="17">
        <f t="shared" si="5"/>
        <v>111.87000000000002</v>
      </c>
      <c r="CH67">
        <f t="shared" si="33"/>
        <v>0</v>
      </c>
      <c r="CI67" s="7">
        <f t="shared" si="34"/>
        <v>0</v>
      </c>
      <c r="CJ67" s="7">
        <f t="shared" si="35"/>
        <v>0</v>
      </c>
      <c r="CK67" s="7">
        <f t="shared" si="36"/>
        <v>0</v>
      </c>
      <c r="CL67" s="7">
        <f t="shared" si="37"/>
        <v>0</v>
      </c>
      <c r="CM67" s="17">
        <f t="shared" si="6"/>
        <v>111.87000000000002</v>
      </c>
      <c r="CN67">
        <f t="shared" si="38"/>
        <v>0</v>
      </c>
      <c r="CO67" s="7">
        <f t="shared" si="39"/>
        <v>0</v>
      </c>
      <c r="CP67" s="7">
        <f t="shared" si="40"/>
        <v>0</v>
      </c>
      <c r="CQ67" s="7">
        <f t="shared" si="41"/>
        <v>0</v>
      </c>
      <c r="CR67" s="7">
        <f t="shared" si="42"/>
        <v>0</v>
      </c>
    </row>
    <row r="68" spans="1:96" ht="14.5">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7"/>
        <v>0</v>
      </c>
      <c r="M68" s="63" t="b">
        <v>1</v>
      </c>
      <c r="N68" s="63">
        <v>0</v>
      </c>
      <c r="O68" s="63">
        <v>0</v>
      </c>
      <c r="P68" s="63">
        <v>0</v>
      </c>
      <c r="Q68" s="63">
        <v>10</v>
      </c>
      <c r="R68" s="63">
        <v>0</v>
      </c>
      <c r="S68" s="65" t="b">
        <v>0</v>
      </c>
      <c r="Y68" s="66" t="b">
        <v>0</v>
      </c>
      <c r="AE68" s="67" t="b">
        <v>0</v>
      </c>
      <c r="AK68" s="68" t="b">
        <v>0</v>
      </c>
      <c r="AQ68" s="45" t="b">
        <v>0</v>
      </c>
      <c r="AW68" s="47" t="b">
        <v>0</v>
      </c>
      <c r="BC68" s="17">
        <f t="shared" si="0"/>
        <v>114.83999999999999</v>
      </c>
      <c r="BD68">
        <f t="shared" si="8"/>
        <v>0</v>
      </c>
      <c r="BE68" s="7">
        <f t="shared" si="9"/>
        <v>0</v>
      </c>
      <c r="BF68" s="7">
        <f t="shared" si="10"/>
        <v>0</v>
      </c>
      <c r="BG68" s="7">
        <f t="shared" si="11"/>
        <v>0</v>
      </c>
      <c r="BH68" s="7">
        <f t="shared" si="12"/>
        <v>0</v>
      </c>
      <c r="BI68" s="17">
        <f t="shared" si="1"/>
        <v>114.83999999999999</v>
      </c>
      <c r="BJ68">
        <f t="shared" si="13"/>
        <v>0</v>
      </c>
      <c r="BK68" s="7">
        <f t="shared" si="14"/>
        <v>0</v>
      </c>
      <c r="BL68" s="7">
        <f t="shared" si="15"/>
        <v>0</v>
      </c>
      <c r="BM68" s="7">
        <f t="shared" si="16"/>
        <v>0</v>
      </c>
      <c r="BN68" s="7">
        <f t="shared" si="17"/>
        <v>0</v>
      </c>
      <c r="BO68" s="17">
        <f t="shared" si="2"/>
        <v>114.83999999999999</v>
      </c>
      <c r="BP68">
        <f t="shared" si="18"/>
        <v>0</v>
      </c>
      <c r="BQ68" s="7">
        <f t="shared" si="19"/>
        <v>0</v>
      </c>
      <c r="BR68" s="7">
        <f t="shared" si="20"/>
        <v>0</v>
      </c>
      <c r="BS68" s="7">
        <f t="shared" si="21"/>
        <v>0</v>
      </c>
      <c r="BT68" s="7">
        <f t="shared" si="22"/>
        <v>0</v>
      </c>
      <c r="BU68" s="17">
        <f t="shared" si="3"/>
        <v>114.83999999999999</v>
      </c>
      <c r="BV68">
        <f t="shared" si="23"/>
        <v>0</v>
      </c>
      <c r="BW68" s="7">
        <f t="shared" si="24"/>
        <v>0</v>
      </c>
      <c r="BX68" s="7">
        <f t="shared" si="25"/>
        <v>0</v>
      </c>
      <c r="BY68" s="7">
        <f t="shared" si="26"/>
        <v>0</v>
      </c>
      <c r="BZ68" s="7">
        <f t="shared" si="27"/>
        <v>0</v>
      </c>
      <c r="CA68" s="17">
        <f t="shared" si="4"/>
        <v>114.83999999999999</v>
      </c>
      <c r="CB68">
        <f t="shared" si="28"/>
        <v>0</v>
      </c>
      <c r="CC68" s="7">
        <f t="shared" si="29"/>
        <v>0</v>
      </c>
      <c r="CD68" s="7">
        <f t="shared" si="30"/>
        <v>0</v>
      </c>
      <c r="CE68" s="7">
        <f t="shared" si="31"/>
        <v>0</v>
      </c>
      <c r="CF68" s="69">
        <f t="shared" si="32"/>
        <v>0</v>
      </c>
      <c r="CG68" s="17">
        <f t="shared" si="5"/>
        <v>114.83999999999999</v>
      </c>
      <c r="CH68">
        <f t="shared" si="33"/>
        <v>0</v>
      </c>
      <c r="CI68" s="7">
        <f t="shared" si="34"/>
        <v>0</v>
      </c>
      <c r="CJ68" s="7">
        <f t="shared" si="35"/>
        <v>0</v>
      </c>
      <c r="CK68" s="7">
        <f t="shared" si="36"/>
        <v>0</v>
      </c>
      <c r="CL68" s="7">
        <f t="shared" si="37"/>
        <v>0</v>
      </c>
      <c r="CM68" s="17">
        <f t="shared" si="6"/>
        <v>114.83999999999999</v>
      </c>
      <c r="CN68">
        <f t="shared" si="38"/>
        <v>0</v>
      </c>
      <c r="CO68" s="7">
        <f t="shared" si="39"/>
        <v>0</v>
      </c>
      <c r="CP68" s="7">
        <f t="shared" si="40"/>
        <v>0</v>
      </c>
      <c r="CQ68" s="7">
        <f t="shared" si="41"/>
        <v>0</v>
      </c>
      <c r="CR68" s="7">
        <f t="shared" si="42"/>
        <v>0</v>
      </c>
    </row>
    <row r="69" spans="1:96" ht="14.5">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7"/>
        <v>1</v>
      </c>
      <c r="M69" s="63" t="b">
        <v>1</v>
      </c>
      <c r="N69" s="63">
        <v>0</v>
      </c>
      <c r="O69" s="63">
        <v>10</v>
      </c>
      <c r="P69" s="63">
        <v>0</v>
      </c>
      <c r="Q69" s="63">
        <v>0</v>
      </c>
      <c r="R69" s="63">
        <v>0</v>
      </c>
      <c r="S69" s="65" t="b">
        <v>1</v>
      </c>
      <c r="T69" s="65">
        <v>0</v>
      </c>
      <c r="U69" s="65">
        <v>10</v>
      </c>
      <c r="V69" s="65">
        <v>0</v>
      </c>
      <c r="W69" s="65">
        <v>0</v>
      </c>
      <c r="X69" s="65">
        <v>0</v>
      </c>
      <c r="Y69" s="66" t="b">
        <v>0</v>
      </c>
      <c r="AE69" s="67" t="b">
        <v>1</v>
      </c>
      <c r="AF69" s="67">
        <v>0</v>
      </c>
      <c r="AG69" s="67">
        <v>15</v>
      </c>
      <c r="AH69" s="67">
        <v>0</v>
      </c>
      <c r="AI69" s="67">
        <v>0</v>
      </c>
      <c r="AJ69" s="67">
        <v>0</v>
      </c>
      <c r="AK69" s="68" t="b">
        <v>1</v>
      </c>
      <c r="AL69" s="68">
        <v>0</v>
      </c>
      <c r="AM69" s="68">
        <v>20</v>
      </c>
      <c r="AN69" s="68">
        <v>0</v>
      </c>
      <c r="AO69" s="68">
        <v>0</v>
      </c>
      <c r="AP69" s="68">
        <v>0</v>
      </c>
      <c r="AQ69" s="45" t="b">
        <v>0</v>
      </c>
      <c r="AW69" s="47" t="b">
        <v>0</v>
      </c>
      <c r="BC69" s="17">
        <f t="shared" si="0"/>
        <v>60.940000000000005</v>
      </c>
      <c r="BD69">
        <f t="shared" si="8"/>
        <v>6</v>
      </c>
      <c r="BE69" s="7">
        <f t="shared" si="9"/>
        <v>6.450798620851784</v>
      </c>
      <c r="BF69" s="7">
        <f t="shared" si="10"/>
        <v>4.7695592302922876</v>
      </c>
      <c r="BG69" s="7">
        <f t="shared" si="11"/>
        <v>88.708621401683857</v>
      </c>
      <c r="BH69" s="7">
        <f t="shared" si="12"/>
        <v>95.159420022535642</v>
      </c>
      <c r="BI69" s="17">
        <f t="shared" si="1"/>
        <v>60.940000000000005</v>
      </c>
      <c r="BJ69">
        <f t="shared" si="13"/>
        <v>6</v>
      </c>
      <c r="BK69" s="7">
        <f t="shared" si="14"/>
        <v>6.450798620851784</v>
      </c>
      <c r="BL69" s="7">
        <f t="shared" si="15"/>
        <v>4.7695592302922876</v>
      </c>
      <c r="BM69" s="7">
        <f t="shared" si="16"/>
        <v>88.708621401683857</v>
      </c>
      <c r="BN69" s="7">
        <f t="shared" si="17"/>
        <v>95.159420022535642</v>
      </c>
      <c r="BO69" s="17">
        <f t="shared" si="2"/>
        <v>60.940000000000005</v>
      </c>
      <c r="BP69">
        <f t="shared" si="18"/>
        <v>0</v>
      </c>
      <c r="BQ69" s="7">
        <f t="shared" si="19"/>
        <v>0</v>
      </c>
      <c r="BR69" s="7">
        <f t="shared" si="20"/>
        <v>0</v>
      </c>
      <c r="BS69" s="7">
        <f t="shared" si="21"/>
        <v>0</v>
      </c>
      <c r="BT69" s="7">
        <f t="shared" si="22"/>
        <v>0</v>
      </c>
      <c r="BU69" s="17">
        <f t="shared" si="3"/>
        <v>60.940000000000005</v>
      </c>
      <c r="BV69">
        <f t="shared" si="23"/>
        <v>4</v>
      </c>
      <c r="BW69" s="7">
        <f t="shared" si="24"/>
        <v>4.3005324139011893</v>
      </c>
      <c r="BX69" s="7">
        <f t="shared" si="25"/>
        <v>3.1797061535281919</v>
      </c>
      <c r="BY69" s="7">
        <f t="shared" si="26"/>
        <v>59.139080934455905</v>
      </c>
      <c r="BZ69" s="7">
        <f t="shared" si="27"/>
        <v>63.439613348357092</v>
      </c>
      <c r="CA69" s="17">
        <f t="shared" si="4"/>
        <v>60.940000000000005</v>
      </c>
      <c r="CB69">
        <f t="shared" si="28"/>
        <v>3</v>
      </c>
      <c r="CC69" s="7">
        <f t="shared" si="29"/>
        <v>3.225399310425892</v>
      </c>
      <c r="CD69" s="7">
        <f t="shared" si="30"/>
        <v>2.3847796151461438</v>
      </c>
      <c r="CE69" s="7">
        <f t="shared" si="31"/>
        <v>44.354310700841928</v>
      </c>
      <c r="CF69" s="69">
        <f t="shared" si="32"/>
        <v>47.579710011267821</v>
      </c>
      <c r="CG69" s="17">
        <f t="shared" si="5"/>
        <v>60.940000000000005</v>
      </c>
      <c r="CH69">
        <f t="shared" si="33"/>
        <v>0</v>
      </c>
      <c r="CI69" s="7">
        <f t="shared" si="34"/>
        <v>0</v>
      </c>
      <c r="CJ69" s="7">
        <f t="shared" si="35"/>
        <v>0</v>
      </c>
      <c r="CK69" s="7">
        <f t="shared" si="36"/>
        <v>0</v>
      </c>
      <c r="CL69" s="7">
        <f t="shared" si="37"/>
        <v>0</v>
      </c>
      <c r="CM69" s="17">
        <f t="shared" si="6"/>
        <v>60.940000000000005</v>
      </c>
      <c r="CN69">
        <f t="shared" si="38"/>
        <v>0</v>
      </c>
      <c r="CO69" s="7">
        <f t="shared" si="39"/>
        <v>0</v>
      </c>
      <c r="CP69" s="7">
        <f t="shared" si="40"/>
        <v>0</v>
      </c>
      <c r="CQ69" s="7">
        <f t="shared" si="41"/>
        <v>0</v>
      </c>
      <c r="CR69" s="7">
        <f t="shared" si="42"/>
        <v>0</v>
      </c>
    </row>
    <row r="70" spans="1:96" ht="14.5">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7"/>
        <v>0</v>
      </c>
      <c r="M70" s="63" t="b">
        <v>1</v>
      </c>
      <c r="N70" s="63">
        <v>0</v>
      </c>
      <c r="O70" s="63">
        <v>0</v>
      </c>
      <c r="P70" s="63">
        <v>0</v>
      </c>
      <c r="Q70" s="63">
        <v>10</v>
      </c>
      <c r="R70" s="63">
        <v>0</v>
      </c>
      <c r="S70" s="65" t="b">
        <v>1</v>
      </c>
      <c r="T70" s="65">
        <v>0</v>
      </c>
      <c r="U70" s="65">
        <v>0</v>
      </c>
      <c r="V70" s="65">
        <v>0</v>
      </c>
      <c r="W70" s="65">
        <v>10</v>
      </c>
      <c r="X70" s="65">
        <v>0</v>
      </c>
      <c r="Y70" s="66" t="b">
        <v>1</v>
      </c>
      <c r="Z70" s="66">
        <v>0</v>
      </c>
      <c r="AA70" s="66">
        <v>0</v>
      </c>
      <c r="AB70" s="66">
        <v>0</v>
      </c>
      <c r="AC70" s="66">
        <v>10</v>
      </c>
      <c r="AD70" s="66">
        <v>0</v>
      </c>
      <c r="AE70" s="67" t="b">
        <v>1</v>
      </c>
      <c r="AF70" s="67">
        <v>0</v>
      </c>
      <c r="AG70" s="67">
        <v>0</v>
      </c>
      <c r="AH70" s="67">
        <v>0</v>
      </c>
      <c r="AI70" s="67">
        <v>15</v>
      </c>
      <c r="AJ70" s="67">
        <v>0</v>
      </c>
      <c r="AK70" s="68" t="b">
        <v>1</v>
      </c>
      <c r="AL70" s="68">
        <v>0</v>
      </c>
      <c r="AM70" s="68">
        <v>0</v>
      </c>
      <c r="AN70" s="68">
        <v>0</v>
      </c>
      <c r="AO70" s="68">
        <v>20</v>
      </c>
      <c r="AP70" s="68">
        <v>0</v>
      </c>
      <c r="AQ70" s="45" t="b">
        <v>1</v>
      </c>
      <c r="AR70" s="45">
        <v>0</v>
      </c>
      <c r="AS70" s="45">
        <v>0</v>
      </c>
      <c r="AT70" s="45">
        <v>0</v>
      </c>
      <c r="AU70" s="45">
        <v>20</v>
      </c>
      <c r="AV70" s="45">
        <v>0</v>
      </c>
      <c r="AW70" s="47" t="b">
        <v>1</v>
      </c>
      <c r="AX70" s="47">
        <v>0</v>
      </c>
      <c r="AY70" s="47">
        <v>0</v>
      </c>
      <c r="AZ70" s="47">
        <v>0</v>
      </c>
      <c r="BA70" s="47">
        <v>10</v>
      </c>
      <c r="BB70" s="47">
        <v>0</v>
      </c>
      <c r="BC70" s="17">
        <f t="shared" si="0"/>
        <v>54.780000000000008</v>
      </c>
      <c r="BD70">
        <f t="shared" si="8"/>
        <v>0</v>
      </c>
      <c r="BE70" s="7">
        <f t="shared" si="9"/>
        <v>0</v>
      </c>
      <c r="BF70" s="7">
        <f t="shared" si="10"/>
        <v>0</v>
      </c>
      <c r="BG70" s="7">
        <f t="shared" si="11"/>
        <v>0</v>
      </c>
      <c r="BH70" s="7">
        <f t="shared" si="12"/>
        <v>0</v>
      </c>
      <c r="BI70" s="17">
        <f t="shared" si="1"/>
        <v>54.780000000000008</v>
      </c>
      <c r="BJ70">
        <f t="shared" si="13"/>
        <v>0</v>
      </c>
      <c r="BK70" s="7">
        <f t="shared" si="14"/>
        <v>0</v>
      </c>
      <c r="BL70" s="7">
        <f t="shared" si="15"/>
        <v>0</v>
      </c>
      <c r="BM70" s="7">
        <f t="shared" si="16"/>
        <v>0</v>
      </c>
      <c r="BN70" s="7">
        <f t="shared" si="17"/>
        <v>0</v>
      </c>
      <c r="BO70" s="17">
        <f t="shared" si="2"/>
        <v>54.780000000000008</v>
      </c>
      <c r="BP70">
        <f t="shared" si="18"/>
        <v>0</v>
      </c>
      <c r="BQ70" s="7">
        <f t="shared" si="19"/>
        <v>0</v>
      </c>
      <c r="BR70" s="7">
        <f t="shared" si="20"/>
        <v>0</v>
      </c>
      <c r="BS70" s="7">
        <f t="shared" si="21"/>
        <v>0</v>
      </c>
      <c r="BT70" s="7">
        <f t="shared" si="22"/>
        <v>0</v>
      </c>
      <c r="BU70" s="17">
        <f t="shared" si="3"/>
        <v>54.780000000000008</v>
      </c>
      <c r="BV70">
        <f t="shared" si="23"/>
        <v>0</v>
      </c>
      <c r="BW70" s="7">
        <f t="shared" si="24"/>
        <v>0</v>
      </c>
      <c r="BX70" s="7">
        <f t="shared" si="25"/>
        <v>0</v>
      </c>
      <c r="BY70" s="7">
        <f t="shared" si="26"/>
        <v>0</v>
      </c>
      <c r="BZ70" s="7">
        <f t="shared" si="27"/>
        <v>0</v>
      </c>
      <c r="CA70" s="17">
        <f t="shared" si="4"/>
        <v>54.780000000000008</v>
      </c>
      <c r="CB70">
        <f t="shared" si="28"/>
        <v>0</v>
      </c>
      <c r="CC70" s="7">
        <f t="shared" si="29"/>
        <v>0</v>
      </c>
      <c r="CD70" s="7">
        <f t="shared" si="30"/>
        <v>0</v>
      </c>
      <c r="CE70" s="7">
        <f t="shared" si="31"/>
        <v>0</v>
      </c>
      <c r="CF70" s="69">
        <f t="shared" si="32"/>
        <v>0</v>
      </c>
      <c r="CG70" s="17">
        <f t="shared" si="5"/>
        <v>54.780000000000008</v>
      </c>
      <c r="CH70">
        <f t="shared" si="33"/>
        <v>0</v>
      </c>
      <c r="CI70" s="7">
        <f t="shared" si="34"/>
        <v>0</v>
      </c>
      <c r="CJ70" s="7">
        <f t="shared" si="35"/>
        <v>0</v>
      </c>
      <c r="CK70" s="7">
        <f t="shared" si="36"/>
        <v>0</v>
      </c>
      <c r="CL70" s="7">
        <f t="shared" si="37"/>
        <v>0</v>
      </c>
      <c r="CM70" s="17">
        <f t="shared" si="6"/>
        <v>54.780000000000008</v>
      </c>
      <c r="CN70">
        <f t="shared" si="38"/>
        <v>0</v>
      </c>
      <c r="CO70" s="7">
        <f t="shared" si="39"/>
        <v>0</v>
      </c>
      <c r="CP70" s="7">
        <f t="shared" si="40"/>
        <v>0</v>
      </c>
      <c r="CQ70" s="7">
        <f t="shared" si="41"/>
        <v>0</v>
      </c>
      <c r="CR70" s="7">
        <f t="shared" si="42"/>
        <v>0</v>
      </c>
    </row>
    <row r="71" spans="1:96" ht="14.5">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7"/>
        <v>1</v>
      </c>
      <c r="M71" s="63" t="b">
        <v>1</v>
      </c>
      <c r="N71" s="63">
        <v>0</v>
      </c>
      <c r="O71" s="63">
        <v>10</v>
      </c>
      <c r="P71" s="63">
        <v>0</v>
      </c>
      <c r="Q71" s="63">
        <v>0</v>
      </c>
      <c r="R71" s="63">
        <v>0</v>
      </c>
      <c r="S71" s="65" t="b">
        <v>0</v>
      </c>
      <c r="Y71" s="66" t="b">
        <v>0</v>
      </c>
      <c r="AE71" s="67" t="b">
        <v>0</v>
      </c>
      <c r="AK71" s="68" t="b">
        <v>0</v>
      </c>
      <c r="AQ71" s="45" t="b">
        <v>0</v>
      </c>
      <c r="AW71" s="47" t="b">
        <v>0</v>
      </c>
      <c r="BC71" s="17">
        <f t="shared" ref="BC71:BC134" si="43">(IF($D71,$F71*2,$F71)/100 * $D$3)/$D$4 *60</f>
        <v>70.510000000000019</v>
      </c>
      <c r="BD71">
        <f t="shared" si="8"/>
        <v>6</v>
      </c>
      <c r="BE71" s="7">
        <f t="shared" si="9"/>
        <v>6.450798620851784</v>
      </c>
      <c r="BF71" s="7">
        <f t="shared" si="10"/>
        <v>4.7695592302922876</v>
      </c>
      <c r="BG71" s="7">
        <f t="shared" si="11"/>
        <v>88.708621401683857</v>
      </c>
      <c r="BH71" s="7">
        <f t="shared" si="12"/>
        <v>95.159420022535642</v>
      </c>
      <c r="BI71" s="17">
        <f t="shared" ref="BI71:BI134" si="44">(IF($D71,$F71*2,$F71)/100 * $D$3)/$D$4 *60</f>
        <v>70.510000000000019</v>
      </c>
      <c r="BJ71">
        <f t="shared" si="13"/>
        <v>0</v>
      </c>
      <c r="BK71" s="7">
        <f t="shared" si="14"/>
        <v>0</v>
      </c>
      <c r="BL71" s="7">
        <f t="shared" si="15"/>
        <v>0</v>
      </c>
      <c r="BM71" s="7">
        <f t="shared" si="16"/>
        <v>0</v>
      </c>
      <c r="BN71" s="7">
        <f t="shared" si="17"/>
        <v>0</v>
      </c>
      <c r="BO71" s="17">
        <f t="shared" ref="BO71:BO134" si="45">(IF($D71,$F71*2,$F71)/100 * $D$3)/$D$4 *60</f>
        <v>70.510000000000019</v>
      </c>
      <c r="BP71">
        <f t="shared" si="18"/>
        <v>0</v>
      </c>
      <c r="BQ71" s="7">
        <f t="shared" si="19"/>
        <v>0</v>
      </c>
      <c r="BR71" s="7">
        <f t="shared" si="20"/>
        <v>0</v>
      </c>
      <c r="BS71" s="7">
        <f t="shared" si="21"/>
        <v>0</v>
      </c>
      <c r="BT71" s="7">
        <f t="shared" si="22"/>
        <v>0</v>
      </c>
      <c r="BU71" s="17">
        <f t="shared" ref="BU71:BU134" si="46">(IF($D71,$F71*2,$F71)/100 * $D$3)/$D$4 *60</f>
        <v>70.510000000000019</v>
      </c>
      <c r="BV71">
        <f t="shared" si="23"/>
        <v>0</v>
      </c>
      <c r="BW71" s="7">
        <f t="shared" si="24"/>
        <v>0</v>
      </c>
      <c r="BX71" s="7">
        <f t="shared" si="25"/>
        <v>0</v>
      </c>
      <c r="BY71" s="7">
        <f t="shared" si="26"/>
        <v>0</v>
      </c>
      <c r="BZ71" s="7">
        <f t="shared" si="27"/>
        <v>0</v>
      </c>
      <c r="CA71" s="17">
        <f t="shared" ref="CA71:CA134" si="47">(IF($D71,$F71*2,$F71)/100 * $D$3)/$D$4 *60</f>
        <v>70.510000000000019</v>
      </c>
      <c r="CB71">
        <f t="shared" si="28"/>
        <v>0</v>
      </c>
      <c r="CC71" s="7">
        <f t="shared" si="29"/>
        <v>0</v>
      </c>
      <c r="CD71" s="7">
        <f t="shared" si="30"/>
        <v>0</v>
      </c>
      <c r="CE71" s="7">
        <f t="shared" si="31"/>
        <v>0</v>
      </c>
      <c r="CF71" s="69">
        <f t="shared" si="32"/>
        <v>0</v>
      </c>
      <c r="CG71" s="17">
        <f t="shared" ref="CG71:CG134" si="48">(IF($D71,$F71*2,$F71)/100 * $D$3)/$D$4 *60</f>
        <v>70.510000000000019</v>
      </c>
      <c r="CH71">
        <f t="shared" si="33"/>
        <v>0</v>
      </c>
      <c r="CI71" s="7">
        <f t="shared" si="34"/>
        <v>0</v>
      </c>
      <c r="CJ71" s="7">
        <f t="shared" si="35"/>
        <v>0</v>
      </c>
      <c r="CK71" s="7">
        <f t="shared" si="36"/>
        <v>0</v>
      </c>
      <c r="CL71" s="7">
        <f t="shared" si="37"/>
        <v>0</v>
      </c>
      <c r="CM71" s="17">
        <f t="shared" ref="CM71:CM134" si="49">(IF($D71,$F71*2,$F71)/100 * $D$3)/$D$4 *60</f>
        <v>70.510000000000019</v>
      </c>
      <c r="CN71">
        <f t="shared" si="38"/>
        <v>0</v>
      </c>
      <c r="CO71" s="7">
        <f t="shared" si="39"/>
        <v>0</v>
      </c>
      <c r="CP71" s="7">
        <f t="shared" si="40"/>
        <v>0</v>
      </c>
      <c r="CQ71" s="7">
        <f t="shared" si="41"/>
        <v>0</v>
      </c>
      <c r="CR71" s="7">
        <f t="shared" si="42"/>
        <v>0</v>
      </c>
    </row>
    <row r="72" spans="1:96" ht="14.5">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50">IF(LEFT(C72,LEN(C72)-2)=LEFT(C71,LEN(C71)-2),0,1)</f>
        <v>0</v>
      </c>
      <c r="M72" s="63" t="b">
        <v>1</v>
      </c>
      <c r="N72" s="63">
        <v>0</v>
      </c>
      <c r="O72" s="63">
        <v>0</v>
      </c>
      <c r="P72" s="63">
        <v>0</v>
      </c>
      <c r="Q72" s="63">
        <v>10</v>
      </c>
      <c r="R72" s="63">
        <v>0</v>
      </c>
      <c r="S72" s="65" t="b">
        <v>0</v>
      </c>
      <c r="Y72" s="66" t="b">
        <v>0</v>
      </c>
      <c r="AE72" s="67" t="b">
        <v>0</v>
      </c>
      <c r="AK72" s="68" t="b">
        <v>0</v>
      </c>
      <c r="AQ72" s="45" t="b">
        <v>0</v>
      </c>
      <c r="AW72" s="47" t="b">
        <v>0</v>
      </c>
      <c r="BC72" s="17">
        <f t="shared" si="43"/>
        <v>68.090000000000018</v>
      </c>
      <c r="BD72">
        <f t="shared" ref="BD72:BD135" si="51">IF($L72=0,0,IFERROR(ROUNDUP((($BC72/IF(O72=0,Q72,O72))-IFERROR(($BC72/IF($H72=0,$J72,$H72)),0)),0),0))</f>
        <v>0</v>
      </c>
      <c r="BE72" s="7">
        <f t="shared" ref="BE72:BE135" si="52">BD72*$F$3/1000000</f>
        <v>0</v>
      </c>
      <c r="BF72" s="7">
        <f t="shared" ref="BF72:BF135" si="53">BD72*$H$5*$J$3*$F$5/1000000</f>
        <v>0</v>
      </c>
      <c r="BG72" s="7">
        <f t="shared" ref="BG72:BG135" si="54">BF72*(($J$5^$J$4)-1)/($J$5-1)</f>
        <v>0</v>
      </c>
      <c r="BH72" s="7">
        <f t="shared" ref="BH72:BH135" si="55">BE72+BG72</f>
        <v>0</v>
      </c>
      <c r="BI72" s="17">
        <f t="shared" si="44"/>
        <v>68.090000000000018</v>
      </c>
      <c r="BJ72">
        <f t="shared" ref="BJ72:BJ135" si="56">IF($L72=0,0,IFERROR(ROUNDUP((($BC72/IF(U72=0,W72,U72))-IFERROR(($BC72/IF($H72=0,$J72,$H72)),0)),0),0))</f>
        <v>0</v>
      </c>
      <c r="BK72" s="7">
        <f t="shared" ref="BK72:BK135" si="57">BJ72*$F$3/1000000</f>
        <v>0</v>
      </c>
      <c r="BL72" s="7">
        <f t="shared" ref="BL72:BL135" si="58">BJ72*$H$5*$J$3*$F$5/1000000</f>
        <v>0</v>
      </c>
      <c r="BM72" s="7">
        <f t="shared" ref="BM72:BM135" si="59">BL72*(($J$5^$J$4)-1)/($J$5-1)</f>
        <v>0</v>
      </c>
      <c r="BN72" s="7">
        <f t="shared" ref="BN72:BN135" si="60">BK72+BM72</f>
        <v>0</v>
      </c>
      <c r="BO72" s="17">
        <f t="shared" si="45"/>
        <v>68.090000000000018</v>
      </c>
      <c r="BP72">
        <f t="shared" ref="BP72:BP135" si="61">IF($L72=0,0,IFERROR(ROUNDUP((($BC72/IF(AA72=0,AC72,AA72))-IFERROR(($BC72/IF($H72=0,$J72,$H72)),0)),0),0))</f>
        <v>0</v>
      </c>
      <c r="BQ72" s="7">
        <f t="shared" ref="BQ72:BQ135" si="62">BP72*$F$3/1000000</f>
        <v>0</v>
      </c>
      <c r="BR72" s="7">
        <f t="shared" ref="BR72:BR135" si="63">BP72*$H$5*$J$3*$F$5/1000000</f>
        <v>0</v>
      </c>
      <c r="BS72" s="7">
        <f t="shared" ref="BS72:BS135" si="64">BR72*(($J$5^$J$4)-1)/($J$5-1)</f>
        <v>0</v>
      </c>
      <c r="BT72" s="7">
        <f t="shared" ref="BT72:BT135" si="65">BQ72+BS72</f>
        <v>0</v>
      </c>
      <c r="BU72" s="17">
        <f t="shared" si="46"/>
        <v>68.090000000000018</v>
      </c>
      <c r="BV72">
        <f t="shared" ref="BV72:BV135" si="66">IF($L72=0,0,IFERROR(ROUNDUP((($BC72/IF(AG72=0,AI72,AG72))-IFERROR(($BC72/IF($H72=0,$J72,$H72)),0)),0),0))</f>
        <v>0</v>
      </c>
      <c r="BW72" s="7">
        <f t="shared" ref="BW72:BW135" si="67">BV72*$F$3/1000000</f>
        <v>0</v>
      </c>
      <c r="BX72" s="7">
        <f t="shared" ref="BX72:BX135" si="68">BV72*$H$5*$J$3*$F$5/1000000</f>
        <v>0</v>
      </c>
      <c r="BY72" s="7">
        <f t="shared" ref="BY72:BY135" si="69">BX72*(($J$5^$J$4)-1)/($J$5-1)</f>
        <v>0</v>
      </c>
      <c r="BZ72" s="7">
        <f t="shared" ref="BZ72:BZ135" si="70">BW72+BY72</f>
        <v>0</v>
      </c>
      <c r="CA72" s="17">
        <f t="shared" si="47"/>
        <v>68.090000000000018</v>
      </c>
      <c r="CB72">
        <f t="shared" ref="CB72:CB135" si="71">IF($L72=0,0,IFERROR(ROUNDUP((($BC72/IF(AM72=0,AO72,AM72))-IFERROR(($BC72/IF($H72=0,$J72,$H72)),0)),0),0))</f>
        <v>0</v>
      </c>
      <c r="CC72" s="7">
        <f t="shared" ref="CC72:CC135" si="72">CB72*$F$3/1000000</f>
        <v>0</v>
      </c>
      <c r="CD72" s="7">
        <f t="shared" ref="CD72:CD135" si="73">CB72*$H$5*$J$3*$F$5/1000000</f>
        <v>0</v>
      </c>
      <c r="CE72" s="7">
        <f t="shared" ref="CE72:CE135" si="74">CD72*(($J$5^$J$4)-1)/($J$5-1)</f>
        <v>0</v>
      </c>
      <c r="CF72" s="69">
        <f t="shared" ref="CF72:CF135" si="75">CC72+CE72</f>
        <v>0</v>
      </c>
      <c r="CG72" s="17">
        <f t="shared" si="48"/>
        <v>68.090000000000018</v>
      </c>
      <c r="CH72">
        <f t="shared" ref="CH72:CH135" si="76">IF($L72=0,0,IFERROR(ROUNDUP((($BC72/IF(AS72=0,AU72,AS72))-IFERROR(($BC72/IF($H72=0,$J72,$H72)),0)),0),0))</f>
        <v>0</v>
      </c>
      <c r="CI72" s="7">
        <f t="shared" ref="CI72:CI135" si="77">CH72*$F$3/1000000</f>
        <v>0</v>
      </c>
      <c r="CJ72" s="7">
        <f t="shared" ref="CJ72:CJ135" si="78">CH72*$H$5*$J$3*$F$5/1000000</f>
        <v>0</v>
      </c>
      <c r="CK72" s="7">
        <f t="shared" ref="CK72:CK135" si="79">CJ72*(($J$5^$J$4)-1)/($J$5-1)</f>
        <v>0</v>
      </c>
      <c r="CL72" s="7">
        <f t="shared" ref="CL72:CL135" si="80">CI72+CK72</f>
        <v>0</v>
      </c>
      <c r="CM72" s="17">
        <f t="shared" si="49"/>
        <v>68.090000000000018</v>
      </c>
      <c r="CN72">
        <f t="shared" ref="CN72:CN135" si="81">IF($L72=0,0,IFERROR(ROUNDUP((($BC72/IF(AY72=0,BA72,AY72))-IFERROR(($BC72/IF($H72=0,$J72,$H72)),0)),0),0))</f>
        <v>0</v>
      </c>
      <c r="CO72" s="7">
        <f t="shared" ref="CO72:CO135" si="82">CN72*$F$3/1000000</f>
        <v>0</v>
      </c>
      <c r="CP72" s="7">
        <f t="shared" ref="CP72:CP135" si="83">CN72*$H$5*$J$3*$F$5/1000000</f>
        <v>0</v>
      </c>
      <c r="CQ72" s="7">
        <f t="shared" ref="CQ72:CQ135" si="84">CP72*(($J$5^$J$4)-1)/($J$5-1)</f>
        <v>0</v>
      </c>
      <c r="CR72" s="7">
        <f t="shared" ref="CR72:CR135" si="85">CO72+CQ72</f>
        <v>0</v>
      </c>
    </row>
    <row r="73" spans="1:96" ht="14.5">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50"/>
        <v>1</v>
      </c>
      <c r="M73" s="63" t="b">
        <v>1</v>
      </c>
      <c r="N73" s="63">
        <v>0</v>
      </c>
      <c r="O73" s="63">
        <v>10</v>
      </c>
      <c r="P73" s="63">
        <v>0</v>
      </c>
      <c r="Q73" s="63">
        <v>0</v>
      </c>
      <c r="R73" s="63">
        <v>0</v>
      </c>
      <c r="S73" s="65" t="b">
        <v>1</v>
      </c>
      <c r="T73" s="65">
        <v>0</v>
      </c>
      <c r="U73" s="65">
        <v>10</v>
      </c>
      <c r="V73" s="65">
        <v>0</v>
      </c>
      <c r="W73" s="65">
        <v>0</v>
      </c>
      <c r="X73" s="65">
        <v>0</v>
      </c>
      <c r="Y73" s="66" t="b">
        <v>0</v>
      </c>
      <c r="AE73" s="67" t="b">
        <v>1</v>
      </c>
      <c r="AF73" s="67">
        <v>0</v>
      </c>
      <c r="AG73" s="67">
        <v>15</v>
      </c>
      <c r="AH73" s="67">
        <v>0</v>
      </c>
      <c r="AI73" s="67">
        <v>0</v>
      </c>
      <c r="AJ73" s="67">
        <v>0</v>
      </c>
      <c r="AK73" s="68" t="b">
        <v>1</v>
      </c>
      <c r="AL73" s="68">
        <v>0</v>
      </c>
      <c r="AM73" s="68">
        <v>20</v>
      </c>
      <c r="AN73" s="68">
        <v>0</v>
      </c>
      <c r="AO73" s="68">
        <v>0</v>
      </c>
      <c r="AP73" s="68">
        <v>0</v>
      </c>
      <c r="AQ73" s="45" t="b">
        <v>0</v>
      </c>
      <c r="AW73" s="47" t="b">
        <v>0</v>
      </c>
      <c r="BC73" s="17">
        <f t="shared" si="43"/>
        <v>46.970000000000006</v>
      </c>
      <c r="BD73">
        <f t="shared" si="51"/>
        <v>4</v>
      </c>
      <c r="BE73" s="7">
        <f t="shared" si="52"/>
        <v>4.3005324139011893</v>
      </c>
      <c r="BF73" s="7">
        <f t="shared" si="53"/>
        <v>3.1797061535281919</v>
      </c>
      <c r="BG73" s="7">
        <f t="shared" si="54"/>
        <v>59.139080934455905</v>
      </c>
      <c r="BH73" s="7">
        <f t="shared" si="55"/>
        <v>63.439613348357092</v>
      </c>
      <c r="BI73" s="17">
        <f t="shared" si="44"/>
        <v>46.970000000000006</v>
      </c>
      <c r="BJ73">
        <f t="shared" si="56"/>
        <v>4</v>
      </c>
      <c r="BK73" s="7">
        <f t="shared" si="57"/>
        <v>4.3005324139011893</v>
      </c>
      <c r="BL73" s="7">
        <f t="shared" si="58"/>
        <v>3.1797061535281919</v>
      </c>
      <c r="BM73" s="7">
        <f t="shared" si="59"/>
        <v>59.139080934455905</v>
      </c>
      <c r="BN73" s="7">
        <f t="shared" si="60"/>
        <v>63.439613348357092</v>
      </c>
      <c r="BO73" s="17">
        <f t="shared" si="45"/>
        <v>46.970000000000006</v>
      </c>
      <c r="BP73">
        <f t="shared" si="61"/>
        <v>0</v>
      </c>
      <c r="BQ73" s="7">
        <f t="shared" si="62"/>
        <v>0</v>
      </c>
      <c r="BR73" s="7">
        <f t="shared" si="63"/>
        <v>0</v>
      </c>
      <c r="BS73" s="7">
        <f t="shared" si="64"/>
        <v>0</v>
      </c>
      <c r="BT73" s="7">
        <f t="shared" si="65"/>
        <v>0</v>
      </c>
      <c r="BU73" s="17">
        <f t="shared" si="46"/>
        <v>46.970000000000006</v>
      </c>
      <c r="BV73">
        <f t="shared" si="66"/>
        <v>3</v>
      </c>
      <c r="BW73" s="7">
        <f t="shared" si="67"/>
        <v>3.225399310425892</v>
      </c>
      <c r="BX73" s="7">
        <f t="shared" si="68"/>
        <v>2.3847796151461438</v>
      </c>
      <c r="BY73" s="7">
        <f t="shared" si="69"/>
        <v>44.354310700841928</v>
      </c>
      <c r="BZ73" s="7">
        <f t="shared" si="70"/>
        <v>47.579710011267821</v>
      </c>
      <c r="CA73" s="17">
        <f t="shared" si="47"/>
        <v>46.970000000000006</v>
      </c>
      <c r="CB73">
        <f t="shared" si="71"/>
        <v>2</v>
      </c>
      <c r="CC73" s="7">
        <f t="shared" si="72"/>
        <v>2.1502662069505947</v>
      </c>
      <c r="CD73" s="7">
        <f t="shared" si="73"/>
        <v>1.5898530767640959</v>
      </c>
      <c r="CE73" s="7">
        <f t="shared" si="74"/>
        <v>29.569540467227952</v>
      </c>
      <c r="CF73" s="69">
        <f t="shared" si="75"/>
        <v>31.719806674178546</v>
      </c>
      <c r="CG73" s="17">
        <f t="shared" si="48"/>
        <v>46.970000000000006</v>
      </c>
      <c r="CH73">
        <f t="shared" si="76"/>
        <v>0</v>
      </c>
      <c r="CI73" s="7">
        <f t="shared" si="77"/>
        <v>0</v>
      </c>
      <c r="CJ73" s="7">
        <f t="shared" si="78"/>
        <v>0</v>
      </c>
      <c r="CK73" s="7">
        <f t="shared" si="79"/>
        <v>0</v>
      </c>
      <c r="CL73" s="7">
        <f t="shared" si="80"/>
        <v>0</v>
      </c>
      <c r="CM73" s="17">
        <f t="shared" si="49"/>
        <v>46.970000000000006</v>
      </c>
      <c r="CN73">
        <f t="shared" si="81"/>
        <v>0</v>
      </c>
      <c r="CO73" s="7">
        <f t="shared" si="82"/>
        <v>0</v>
      </c>
      <c r="CP73" s="7">
        <f t="shared" si="83"/>
        <v>0</v>
      </c>
      <c r="CQ73" s="7">
        <f t="shared" si="84"/>
        <v>0</v>
      </c>
      <c r="CR73" s="7">
        <f t="shared" si="85"/>
        <v>0</v>
      </c>
    </row>
    <row r="74" spans="1:96" ht="14.5">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50"/>
        <v>0</v>
      </c>
      <c r="M74" s="63" t="b">
        <v>1</v>
      </c>
      <c r="N74" s="63">
        <v>0</v>
      </c>
      <c r="O74" s="63">
        <v>0</v>
      </c>
      <c r="P74" s="63">
        <v>0</v>
      </c>
      <c r="Q74" s="63">
        <v>10</v>
      </c>
      <c r="R74" s="63">
        <v>0</v>
      </c>
      <c r="S74" s="65" t="b">
        <v>0</v>
      </c>
      <c r="Y74" s="66" t="b">
        <v>0</v>
      </c>
      <c r="AE74" s="67" t="b">
        <v>0</v>
      </c>
      <c r="AK74" s="68" t="b">
        <v>0</v>
      </c>
      <c r="AQ74" s="45" t="b">
        <v>0</v>
      </c>
      <c r="AW74" s="47" t="b">
        <v>0</v>
      </c>
      <c r="BC74" s="17">
        <f t="shared" si="43"/>
        <v>47.960000000000015</v>
      </c>
      <c r="BD74">
        <f t="shared" si="51"/>
        <v>0</v>
      </c>
      <c r="BE74" s="7">
        <f t="shared" si="52"/>
        <v>0</v>
      </c>
      <c r="BF74" s="7">
        <f t="shared" si="53"/>
        <v>0</v>
      </c>
      <c r="BG74" s="7">
        <f t="shared" si="54"/>
        <v>0</v>
      </c>
      <c r="BH74" s="7">
        <f t="shared" si="55"/>
        <v>0</v>
      </c>
      <c r="BI74" s="17">
        <f t="shared" si="44"/>
        <v>47.960000000000015</v>
      </c>
      <c r="BJ74">
        <f t="shared" si="56"/>
        <v>0</v>
      </c>
      <c r="BK74" s="7">
        <f t="shared" si="57"/>
        <v>0</v>
      </c>
      <c r="BL74" s="7">
        <f t="shared" si="58"/>
        <v>0</v>
      </c>
      <c r="BM74" s="7">
        <f t="shared" si="59"/>
        <v>0</v>
      </c>
      <c r="BN74" s="7">
        <f t="shared" si="60"/>
        <v>0</v>
      </c>
      <c r="BO74" s="17">
        <f t="shared" si="45"/>
        <v>47.960000000000015</v>
      </c>
      <c r="BP74">
        <f t="shared" si="61"/>
        <v>0</v>
      </c>
      <c r="BQ74" s="7">
        <f t="shared" si="62"/>
        <v>0</v>
      </c>
      <c r="BR74" s="7">
        <f t="shared" si="63"/>
        <v>0</v>
      </c>
      <c r="BS74" s="7">
        <f t="shared" si="64"/>
        <v>0</v>
      </c>
      <c r="BT74" s="7">
        <f t="shared" si="65"/>
        <v>0</v>
      </c>
      <c r="BU74" s="17">
        <f t="shared" si="46"/>
        <v>47.960000000000015</v>
      </c>
      <c r="BV74">
        <f t="shared" si="66"/>
        <v>0</v>
      </c>
      <c r="BW74" s="7">
        <f t="shared" si="67"/>
        <v>0</v>
      </c>
      <c r="BX74" s="7">
        <f t="shared" si="68"/>
        <v>0</v>
      </c>
      <c r="BY74" s="7">
        <f t="shared" si="69"/>
        <v>0</v>
      </c>
      <c r="BZ74" s="7">
        <f t="shared" si="70"/>
        <v>0</v>
      </c>
      <c r="CA74" s="17">
        <f t="shared" si="47"/>
        <v>47.960000000000015</v>
      </c>
      <c r="CB74">
        <f t="shared" si="71"/>
        <v>0</v>
      </c>
      <c r="CC74" s="7">
        <f t="shared" si="72"/>
        <v>0</v>
      </c>
      <c r="CD74" s="7">
        <f t="shared" si="73"/>
        <v>0</v>
      </c>
      <c r="CE74" s="7">
        <f t="shared" si="74"/>
        <v>0</v>
      </c>
      <c r="CF74" s="69">
        <f t="shared" si="75"/>
        <v>0</v>
      </c>
      <c r="CG74" s="17">
        <f t="shared" si="48"/>
        <v>47.960000000000015</v>
      </c>
      <c r="CH74">
        <f t="shared" si="76"/>
        <v>0</v>
      </c>
      <c r="CI74" s="7">
        <f t="shared" si="77"/>
        <v>0</v>
      </c>
      <c r="CJ74" s="7">
        <f t="shared" si="78"/>
        <v>0</v>
      </c>
      <c r="CK74" s="7">
        <f t="shared" si="79"/>
        <v>0</v>
      </c>
      <c r="CL74" s="7">
        <f t="shared" si="80"/>
        <v>0</v>
      </c>
      <c r="CM74" s="17">
        <f t="shared" si="49"/>
        <v>47.960000000000015</v>
      </c>
      <c r="CN74">
        <f t="shared" si="81"/>
        <v>0</v>
      </c>
      <c r="CO74" s="7">
        <f t="shared" si="82"/>
        <v>0</v>
      </c>
      <c r="CP74" s="7">
        <f t="shared" si="83"/>
        <v>0</v>
      </c>
      <c r="CQ74" s="7">
        <f t="shared" si="84"/>
        <v>0</v>
      </c>
      <c r="CR74" s="7">
        <f t="shared" si="85"/>
        <v>0</v>
      </c>
    </row>
    <row r="75" spans="1:96"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50"/>
        <v>1</v>
      </c>
      <c r="M75" s="63" t="b">
        <v>0</v>
      </c>
      <c r="S75" s="65" t="b">
        <v>0</v>
      </c>
      <c r="Y75" s="66" t="b">
        <v>0</v>
      </c>
      <c r="AE75" s="67" t="b">
        <v>0</v>
      </c>
      <c r="AK75" s="68" t="b">
        <v>0</v>
      </c>
      <c r="AQ75" s="45" t="b">
        <v>0</v>
      </c>
      <c r="AW75" s="47" t="b">
        <v>0</v>
      </c>
      <c r="BC75" s="17">
        <f t="shared" si="43"/>
        <v>26.950000000000003</v>
      </c>
      <c r="BD75">
        <f t="shared" si="51"/>
        <v>0</v>
      </c>
      <c r="BE75" s="7">
        <f t="shared" si="52"/>
        <v>0</v>
      </c>
      <c r="BF75" s="7">
        <f t="shared" si="53"/>
        <v>0</v>
      </c>
      <c r="BG75" s="7">
        <f t="shared" si="54"/>
        <v>0</v>
      </c>
      <c r="BH75" s="7">
        <f t="shared" si="55"/>
        <v>0</v>
      </c>
      <c r="BI75" s="17">
        <f t="shared" si="44"/>
        <v>26.950000000000003</v>
      </c>
      <c r="BJ75">
        <f t="shared" si="56"/>
        <v>0</v>
      </c>
      <c r="BK75" s="7">
        <f t="shared" si="57"/>
        <v>0</v>
      </c>
      <c r="BL75" s="7">
        <f t="shared" si="58"/>
        <v>0</v>
      </c>
      <c r="BM75" s="7">
        <f t="shared" si="59"/>
        <v>0</v>
      </c>
      <c r="BN75" s="7">
        <f t="shared" si="60"/>
        <v>0</v>
      </c>
      <c r="BO75" s="17">
        <f t="shared" si="45"/>
        <v>26.950000000000003</v>
      </c>
      <c r="BP75">
        <f t="shared" si="61"/>
        <v>0</v>
      </c>
      <c r="BQ75" s="7">
        <f t="shared" si="62"/>
        <v>0</v>
      </c>
      <c r="BR75" s="7">
        <f t="shared" si="63"/>
        <v>0</v>
      </c>
      <c r="BS75" s="7">
        <f t="shared" si="64"/>
        <v>0</v>
      </c>
      <c r="BT75" s="7">
        <f t="shared" si="65"/>
        <v>0</v>
      </c>
      <c r="BU75" s="17">
        <f t="shared" si="46"/>
        <v>26.950000000000003</v>
      </c>
      <c r="BV75">
        <f t="shared" si="66"/>
        <v>0</v>
      </c>
      <c r="BW75" s="7">
        <f t="shared" si="67"/>
        <v>0</v>
      </c>
      <c r="BX75" s="7">
        <f t="shared" si="68"/>
        <v>0</v>
      </c>
      <c r="BY75" s="7">
        <f t="shared" si="69"/>
        <v>0</v>
      </c>
      <c r="BZ75" s="7">
        <f t="shared" si="70"/>
        <v>0</v>
      </c>
      <c r="CA75" s="17">
        <f t="shared" si="47"/>
        <v>26.950000000000003</v>
      </c>
      <c r="CB75">
        <f t="shared" si="71"/>
        <v>0</v>
      </c>
      <c r="CC75" s="7">
        <f t="shared" si="72"/>
        <v>0</v>
      </c>
      <c r="CD75" s="7">
        <f t="shared" si="73"/>
        <v>0</v>
      </c>
      <c r="CE75" s="7">
        <f t="shared" si="74"/>
        <v>0</v>
      </c>
      <c r="CF75" s="69">
        <f t="shared" si="75"/>
        <v>0</v>
      </c>
      <c r="CG75" s="17">
        <f t="shared" si="48"/>
        <v>26.950000000000003</v>
      </c>
      <c r="CH75">
        <f t="shared" si="76"/>
        <v>0</v>
      </c>
      <c r="CI75" s="7">
        <f t="shared" si="77"/>
        <v>0</v>
      </c>
      <c r="CJ75" s="7">
        <f t="shared" si="78"/>
        <v>0</v>
      </c>
      <c r="CK75" s="7">
        <f t="shared" si="79"/>
        <v>0</v>
      </c>
      <c r="CL75" s="7">
        <f t="shared" si="80"/>
        <v>0</v>
      </c>
      <c r="CM75" s="17">
        <f t="shared" si="49"/>
        <v>26.950000000000003</v>
      </c>
      <c r="CN75">
        <f t="shared" si="81"/>
        <v>0</v>
      </c>
      <c r="CO75" s="7">
        <f t="shared" si="82"/>
        <v>0</v>
      </c>
      <c r="CP75" s="7">
        <f t="shared" si="83"/>
        <v>0</v>
      </c>
      <c r="CQ75" s="7">
        <f t="shared" si="84"/>
        <v>0</v>
      </c>
      <c r="CR75" s="7">
        <f t="shared" si="85"/>
        <v>0</v>
      </c>
    </row>
    <row r="76" spans="1:96"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50"/>
        <v>0</v>
      </c>
      <c r="M76" s="63" t="b">
        <v>0</v>
      </c>
      <c r="S76" s="65" t="b">
        <v>0</v>
      </c>
      <c r="Y76" s="66" t="b">
        <v>0</v>
      </c>
      <c r="AE76" s="67" t="b">
        <v>0</v>
      </c>
      <c r="AK76" s="68" t="b">
        <v>0</v>
      </c>
      <c r="AQ76" s="45" t="b">
        <v>0</v>
      </c>
      <c r="AW76" s="47" t="b">
        <v>0</v>
      </c>
      <c r="BC76" s="17">
        <f t="shared" si="43"/>
        <v>26.950000000000003</v>
      </c>
      <c r="BD76">
        <f t="shared" si="51"/>
        <v>0</v>
      </c>
      <c r="BE76" s="7">
        <f t="shared" si="52"/>
        <v>0</v>
      </c>
      <c r="BF76" s="7">
        <f t="shared" si="53"/>
        <v>0</v>
      </c>
      <c r="BG76" s="7">
        <f t="shared" si="54"/>
        <v>0</v>
      </c>
      <c r="BH76" s="7">
        <f t="shared" si="55"/>
        <v>0</v>
      </c>
      <c r="BI76" s="17">
        <f t="shared" si="44"/>
        <v>26.950000000000003</v>
      </c>
      <c r="BJ76">
        <f t="shared" si="56"/>
        <v>0</v>
      </c>
      <c r="BK76" s="7">
        <f t="shared" si="57"/>
        <v>0</v>
      </c>
      <c r="BL76" s="7">
        <f t="shared" si="58"/>
        <v>0</v>
      </c>
      <c r="BM76" s="7">
        <f t="shared" si="59"/>
        <v>0</v>
      </c>
      <c r="BN76" s="7">
        <f t="shared" si="60"/>
        <v>0</v>
      </c>
      <c r="BO76" s="17">
        <f t="shared" si="45"/>
        <v>26.950000000000003</v>
      </c>
      <c r="BP76">
        <f t="shared" si="61"/>
        <v>0</v>
      </c>
      <c r="BQ76" s="7">
        <f t="shared" si="62"/>
        <v>0</v>
      </c>
      <c r="BR76" s="7">
        <f t="shared" si="63"/>
        <v>0</v>
      </c>
      <c r="BS76" s="7">
        <f t="shared" si="64"/>
        <v>0</v>
      </c>
      <c r="BT76" s="7">
        <f t="shared" si="65"/>
        <v>0</v>
      </c>
      <c r="BU76" s="17">
        <f t="shared" si="46"/>
        <v>26.950000000000003</v>
      </c>
      <c r="BV76">
        <f t="shared" si="66"/>
        <v>0</v>
      </c>
      <c r="BW76" s="7">
        <f t="shared" si="67"/>
        <v>0</v>
      </c>
      <c r="BX76" s="7">
        <f t="shared" si="68"/>
        <v>0</v>
      </c>
      <c r="BY76" s="7">
        <f t="shared" si="69"/>
        <v>0</v>
      </c>
      <c r="BZ76" s="7">
        <f t="shared" si="70"/>
        <v>0</v>
      </c>
      <c r="CA76" s="17">
        <f t="shared" si="47"/>
        <v>26.950000000000003</v>
      </c>
      <c r="CB76">
        <f t="shared" si="71"/>
        <v>0</v>
      </c>
      <c r="CC76" s="7">
        <f t="shared" si="72"/>
        <v>0</v>
      </c>
      <c r="CD76" s="7">
        <f t="shared" si="73"/>
        <v>0</v>
      </c>
      <c r="CE76" s="7">
        <f t="shared" si="74"/>
        <v>0</v>
      </c>
      <c r="CF76" s="69">
        <f t="shared" si="75"/>
        <v>0</v>
      </c>
      <c r="CG76" s="17">
        <f t="shared" si="48"/>
        <v>26.950000000000003</v>
      </c>
      <c r="CH76">
        <f t="shared" si="76"/>
        <v>0</v>
      </c>
      <c r="CI76" s="7">
        <f t="shared" si="77"/>
        <v>0</v>
      </c>
      <c r="CJ76" s="7">
        <f t="shared" si="78"/>
        <v>0</v>
      </c>
      <c r="CK76" s="7">
        <f t="shared" si="79"/>
        <v>0</v>
      </c>
      <c r="CL76" s="7">
        <f t="shared" si="80"/>
        <v>0</v>
      </c>
      <c r="CM76" s="17">
        <f t="shared" si="49"/>
        <v>26.950000000000003</v>
      </c>
      <c r="CN76">
        <f t="shared" si="81"/>
        <v>0</v>
      </c>
      <c r="CO76" s="7">
        <f t="shared" si="82"/>
        <v>0</v>
      </c>
      <c r="CP76" s="7">
        <f t="shared" si="83"/>
        <v>0</v>
      </c>
      <c r="CQ76" s="7">
        <f t="shared" si="84"/>
        <v>0</v>
      </c>
      <c r="CR76" s="7">
        <f t="shared" si="85"/>
        <v>0</v>
      </c>
    </row>
    <row r="77" spans="1:96" ht="14.5">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50"/>
        <v>1</v>
      </c>
      <c r="M77" s="63" t="b">
        <v>1</v>
      </c>
      <c r="N77" s="63">
        <v>0</v>
      </c>
      <c r="O77" s="63">
        <v>10</v>
      </c>
      <c r="P77" s="63">
        <v>0</v>
      </c>
      <c r="Q77" s="63">
        <v>0</v>
      </c>
      <c r="R77" s="63">
        <v>0</v>
      </c>
      <c r="S77" s="65" t="b">
        <v>1</v>
      </c>
      <c r="T77" s="65">
        <v>0</v>
      </c>
      <c r="U77" s="65">
        <v>10</v>
      </c>
      <c r="V77" s="65">
        <v>0</v>
      </c>
      <c r="W77" s="65">
        <v>0</v>
      </c>
      <c r="X77" s="65">
        <v>0</v>
      </c>
      <c r="Y77" s="66" t="b">
        <v>1</v>
      </c>
      <c r="Z77" s="66">
        <v>0</v>
      </c>
      <c r="AA77" s="66">
        <v>10</v>
      </c>
      <c r="AB77" s="66">
        <v>0</v>
      </c>
      <c r="AC77" s="66">
        <v>0</v>
      </c>
      <c r="AD77" s="66">
        <v>0</v>
      </c>
      <c r="AE77" s="67" t="b">
        <v>1</v>
      </c>
      <c r="AF77" s="67">
        <v>0</v>
      </c>
      <c r="AG77" s="67">
        <v>15</v>
      </c>
      <c r="AH77" s="67">
        <v>0</v>
      </c>
      <c r="AI77" s="67">
        <v>0</v>
      </c>
      <c r="AJ77" s="67">
        <v>0</v>
      </c>
      <c r="AK77" s="68" t="b">
        <v>1</v>
      </c>
      <c r="AL77" s="68">
        <v>0</v>
      </c>
      <c r="AM77" s="68">
        <v>20</v>
      </c>
      <c r="AN77" s="68">
        <v>0</v>
      </c>
      <c r="AO77" s="68">
        <v>0</v>
      </c>
      <c r="AP77" s="68">
        <v>0</v>
      </c>
      <c r="AQ77" s="45" t="b">
        <v>1</v>
      </c>
      <c r="AR77" s="45">
        <v>0</v>
      </c>
      <c r="AS77" s="45">
        <v>20</v>
      </c>
      <c r="AT77" s="45">
        <v>0</v>
      </c>
      <c r="AU77" s="45">
        <v>0</v>
      </c>
      <c r="AV77" s="45">
        <v>0</v>
      </c>
      <c r="AW77" s="47" t="b">
        <v>1</v>
      </c>
      <c r="AX77" s="47">
        <v>0</v>
      </c>
      <c r="AY77" s="47">
        <v>10</v>
      </c>
      <c r="AZ77" s="47">
        <v>0</v>
      </c>
      <c r="BA77" s="47">
        <v>0</v>
      </c>
      <c r="BB77" s="47">
        <v>0</v>
      </c>
      <c r="BC77" s="17">
        <f t="shared" si="43"/>
        <v>58.52000000000001</v>
      </c>
      <c r="BD77">
        <f t="shared" si="51"/>
        <v>6</v>
      </c>
      <c r="BE77" s="7">
        <f t="shared" si="52"/>
        <v>6.450798620851784</v>
      </c>
      <c r="BF77" s="7">
        <f t="shared" si="53"/>
        <v>4.7695592302922876</v>
      </c>
      <c r="BG77" s="7">
        <f t="shared" si="54"/>
        <v>88.708621401683857</v>
      </c>
      <c r="BH77" s="7">
        <f t="shared" si="55"/>
        <v>95.159420022535642</v>
      </c>
      <c r="BI77" s="17">
        <f t="shared" si="44"/>
        <v>58.52000000000001</v>
      </c>
      <c r="BJ77">
        <f t="shared" si="56"/>
        <v>6</v>
      </c>
      <c r="BK77" s="7">
        <f t="shared" si="57"/>
        <v>6.450798620851784</v>
      </c>
      <c r="BL77" s="7">
        <f t="shared" si="58"/>
        <v>4.7695592302922876</v>
      </c>
      <c r="BM77" s="7">
        <f t="shared" si="59"/>
        <v>88.708621401683857</v>
      </c>
      <c r="BN77" s="7">
        <f t="shared" si="60"/>
        <v>95.159420022535642</v>
      </c>
      <c r="BO77" s="17">
        <f t="shared" si="45"/>
        <v>58.52000000000001</v>
      </c>
      <c r="BP77">
        <f t="shared" si="61"/>
        <v>6</v>
      </c>
      <c r="BQ77" s="7">
        <f t="shared" si="62"/>
        <v>6.450798620851784</v>
      </c>
      <c r="BR77" s="7">
        <f t="shared" si="63"/>
        <v>4.7695592302922876</v>
      </c>
      <c r="BS77" s="7">
        <f t="shared" si="64"/>
        <v>88.708621401683857</v>
      </c>
      <c r="BT77" s="7">
        <f t="shared" si="65"/>
        <v>95.159420022535642</v>
      </c>
      <c r="BU77" s="17">
        <f t="shared" si="46"/>
        <v>58.52000000000001</v>
      </c>
      <c r="BV77">
        <f t="shared" si="66"/>
        <v>4</v>
      </c>
      <c r="BW77" s="7">
        <f t="shared" si="67"/>
        <v>4.3005324139011893</v>
      </c>
      <c r="BX77" s="7">
        <f t="shared" si="68"/>
        <v>3.1797061535281919</v>
      </c>
      <c r="BY77" s="7">
        <f t="shared" si="69"/>
        <v>59.139080934455905</v>
      </c>
      <c r="BZ77" s="7">
        <f t="shared" si="70"/>
        <v>63.439613348357092</v>
      </c>
      <c r="CA77" s="17">
        <f t="shared" si="47"/>
        <v>58.52000000000001</v>
      </c>
      <c r="CB77">
        <f t="shared" si="71"/>
        <v>3</v>
      </c>
      <c r="CC77" s="7">
        <f t="shared" si="72"/>
        <v>3.225399310425892</v>
      </c>
      <c r="CD77" s="7">
        <f t="shared" si="73"/>
        <v>2.3847796151461438</v>
      </c>
      <c r="CE77" s="7">
        <f t="shared" si="74"/>
        <v>44.354310700841928</v>
      </c>
      <c r="CF77" s="69">
        <f t="shared" si="75"/>
        <v>47.579710011267821</v>
      </c>
      <c r="CG77" s="17">
        <f t="shared" si="48"/>
        <v>58.52000000000001</v>
      </c>
      <c r="CH77">
        <f t="shared" si="76"/>
        <v>3</v>
      </c>
      <c r="CI77" s="7">
        <f t="shared" si="77"/>
        <v>3.225399310425892</v>
      </c>
      <c r="CJ77" s="7">
        <f t="shared" si="78"/>
        <v>2.3847796151461438</v>
      </c>
      <c r="CK77" s="7">
        <f t="shared" si="79"/>
        <v>44.354310700841928</v>
      </c>
      <c r="CL77" s="7">
        <f t="shared" si="80"/>
        <v>47.579710011267821</v>
      </c>
      <c r="CM77" s="17">
        <f t="shared" si="49"/>
        <v>58.52000000000001</v>
      </c>
      <c r="CN77">
        <f t="shared" si="81"/>
        <v>6</v>
      </c>
      <c r="CO77" s="7">
        <f t="shared" si="82"/>
        <v>6.450798620851784</v>
      </c>
      <c r="CP77" s="7">
        <f t="shared" si="83"/>
        <v>4.7695592302922876</v>
      </c>
      <c r="CQ77" s="7">
        <f t="shared" si="84"/>
        <v>88.708621401683857</v>
      </c>
      <c r="CR77" s="7">
        <f t="shared" si="85"/>
        <v>95.159420022535642</v>
      </c>
    </row>
    <row r="78" spans="1:96"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50"/>
        <v>0</v>
      </c>
      <c r="M78" s="63" t="b">
        <v>0</v>
      </c>
      <c r="S78" s="65" t="b">
        <v>0</v>
      </c>
      <c r="Y78" s="66" t="b">
        <v>0</v>
      </c>
      <c r="AE78" s="67" t="b">
        <v>0</v>
      </c>
      <c r="AK78" s="68" t="b">
        <v>0</v>
      </c>
      <c r="AQ78" s="45" t="b">
        <v>0</v>
      </c>
      <c r="AW78" s="47" t="b">
        <v>0</v>
      </c>
      <c r="BC78" s="17">
        <f t="shared" si="43"/>
        <v>56.650000000000006</v>
      </c>
      <c r="BD78">
        <f t="shared" si="51"/>
        <v>0</v>
      </c>
      <c r="BE78" s="7">
        <f t="shared" si="52"/>
        <v>0</v>
      </c>
      <c r="BF78" s="7">
        <f t="shared" si="53"/>
        <v>0</v>
      </c>
      <c r="BG78" s="7">
        <f t="shared" si="54"/>
        <v>0</v>
      </c>
      <c r="BH78" s="7">
        <f t="shared" si="55"/>
        <v>0</v>
      </c>
      <c r="BI78" s="17">
        <f t="shared" si="44"/>
        <v>56.650000000000006</v>
      </c>
      <c r="BJ78">
        <f t="shared" si="56"/>
        <v>0</v>
      </c>
      <c r="BK78" s="7">
        <f t="shared" si="57"/>
        <v>0</v>
      </c>
      <c r="BL78" s="7">
        <f t="shared" si="58"/>
        <v>0</v>
      </c>
      <c r="BM78" s="7">
        <f t="shared" si="59"/>
        <v>0</v>
      </c>
      <c r="BN78" s="7">
        <f t="shared" si="60"/>
        <v>0</v>
      </c>
      <c r="BO78" s="17">
        <f t="shared" si="45"/>
        <v>56.650000000000006</v>
      </c>
      <c r="BP78">
        <f t="shared" si="61"/>
        <v>0</v>
      </c>
      <c r="BQ78" s="7">
        <f t="shared" si="62"/>
        <v>0</v>
      </c>
      <c r="BR78" s="7">
        <f t="shared" si="63"/>
        <v>0</v>
      </c>
      <c r="BS78" s="7">
        <f t="shared" si="64"/>
        <v>0</v>
      </c>
      <c r="BT78" s="7">
        <f t="shared" si="65"/>
        <v>0</v>
      </c>
      <c r="BU78" s="17">
        <f t="shared" si="46"/>
        <v>56.650000000000006</v>
      </c>
      <c r="BV78">
        <f t="shared" si="66"/>
        <v>0</v>
      </c>
      <c r="BW78" s="7">
        <f t="shared" si="67"/>
        <v>0</v>
      </c>
      <c r="BX78" s="7">
        <f t="shared" si="68"/>
        <v>0</v>
      </c>
      <c r="BY78" s="7">
        <f t="shared" si="69"/>
        <v>0</v>
      </c>
      <c r="BZ78" s="7">
        <f t="shared" si="70"/>
        <v>0</v>
      </c>
      <c r="CA78" s="17">
        <f t="shared" si="47"/>
        <v>56.650000000000006</v>
      </c>
      <c r="CB78">
        <f t="shared" si="71"/>
        <v>0</v>
      </c>
      <c r="CC78" s="7">
        <f t="shared" si="72"/>
        <v>0</v>
      </c>
      <c r="CD78" s="7">
        <f t="shared" si="73"/>
        <v>0</v>
      </c>
      <c r="CE78" s="7">
        <f t="shared" si="74"/>
        <v>0</v>
      </c>
      <c r="CF78" s="69">
        <f t="shared" si="75"/>
        <v>0</v>
      </c>
      <c r="CG78" s="17">
        <f t="shared" si="48"/>
        <v>56.650000000000006</v>
      </c>
      <c r="CH78">
        <f t="shared" si="76"/>
        <v>0</v>
      </c>
      <c r="CI78" s="7">
        <f t="shared" si="77"/>
        <v>0</v>
      </c>
      <c r="CJ78" s="7">
        <f t="shared" si="78"/>
        <v>0</v>
      </c>
      <c r="CK78" s="7">
        <f t="shared" si="79"/>
        <v>0</v>
      </c>
      <c r="CL78" s="7">
        <f t="shared" si="80"/>
        <v>0</v>
      </c>
      <c r="CM78" s="17">
        <f t="shared" si="49"/>
        <v>56.650000000000006</v>
      </c>
      <c r="CN78">
        <f t="shared" si="81"/>
        <v>0</v>
      </c>
      <c r="CO78" s="7">
        <f t="shared" si="82"/>
        <v>0</v>
      </c>
      <c r="CP78" s="7">
        <f t="shared" si="83"/>
        <v>0</v>
      </c>
      <c r="CQ78" s="7">
        <f t="shared" si="84"/>
        <v>0</v>
      </c>
      <c r="CR78" s="7">
        <f t="shared" si="85"/>
        <v>0</v>
      </c>
    </row>
    <row r="79" spans="1:96" ht="14.5">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50"/>
        <v>1</v>
      </c>
      <c r="M79" s="63" t="b">
        <v>1</v>
      </c>
      <c r="N79" s="63">
        <v>0</v>
      </c>
      <c r="O79" s="63">
        <v>10</v>
      </c>
      <c r="P79" s="63">
        <v>0</v>
      </c>
      <c r="Q79" s="63">
        <v>0</v>
      </c>
      <c r="R79" s="63">
        <v>0</v>
      </c>
      <c r="S79" s="65" t="b">
        <v>0</v>
      </c>
      <c r="Y79" s="66" t="b">
        <v>0</v>
      </c>
      <c r="AE79" s="67" t="b">
        <v>0</v>
      </c>
      <c r="AK79" s="68" t="b">
        <v>0</v>
      </c>
      <c r="AQ79" s="45" t="b">
        <v>0</v>
      </c>
      <c r="AW79" s="47" t="b">
        <v>0</v>
      </c>
      <c r="BC79" s="17">
        <f t="shared" si="43"/>
        <v>43.89</v>
      </c>
      <c r="BD79">
        <f t="shared" si="51"/>
        <v>4</v>
      </c>
      <c r="BE79" s="7">
        <f t="shared" si="52"/>
        <v>4.3005324139011893</v>
      </c>
      <c r="BF79" s="7">
        <f t="shared" si="53"/>
        <v>3.1797061535281919</v>
      </c>
      <c r="BG79" s="7">
        <f t="shared" si="54"/>
        <v>59.139080934455905</v>
      </c>
      <c r="BH79" s="7">
        <f t="shared" si="55"/>
        <v>63.439613348357092</v>
      </c>
      <c r="BI79" s="17">
        <f t="shared" si="44"/>
        <v>43.89</v>
      </c>
      <c r="BJ79">
        <f t="shared" si="56"/>
        <v>0</v>
      </c>
      <c r="BK79" s="7">
        <f t="shared" si="57"/>
        <v>0</v>
      </c>
      <c r="BL79" s="7">
        <f t="shared" si="58"/>
        <v>0</v>
      </c>
      <c r="BM79" s="7">
        <f t="shared" si="59"/>
        <v>0</v>
      </c>
      <c r="BN79" s="7">
        <f t="shared" si="60"/>
        <v>0</v>
      </c>
      <c r="BO79" s="17">
        <f t="shared" si="45"/>
        <v>43.89</v>
      </c>
      <c r="BP79">
        <f t="shared" si="61"/>
        <v>0</v>
      </c>
      <c r="BQ79" s="7">
        <f t="shared" si="62"/>
        <v>0</v>
      </c>
      <c r="BR79" s="7">
        <f t="shared" si="63"/>
        <v>0</v>
      </c>
      <c r="BS79" s="7">
        <f t="shared" si="64"/>
        <v>0</v>
      </c>
      <c r="BT79" s="7">
        <f t="shared" si="65"/>
        <v>0</v>
      </c>
      <c r="BU79" s="17">
        <f t="shared" si="46"/>
        <v>43.89</v>
      </c>
      <c r="BV79">
        <f t="shared" si="66"/>
        <v>0</v>
      </c>
      <c r="BW79" s="7">
        <f t="shared" si="67"/>
        <v>0</v>
      </c>
      <c r="BX79" s="7">
        <f t="shared" si="68"/>
        <v>0</v>
      </c>
      <c r="BY79" s="7">
        <f t="shared" si="69"/>
        <v>0</v>
      </c>
      <c r="BZ79" s="7">
        <f t="shared" si="70"/>
        <v>0</v>
      </c>
      <c r="CA79" s="17">
        <f t="shared" si="47"/>
        <v>43.89</v>
      </c>
      <c r="CB79">
        <f t="shared" si="71"/>
        <v>0</v>
      </c>
      <c r="CC79" s="7">
        <f t="shared" si="72"/>
        <v>0</v>
      </c>
      <c r="CD79" s="7">
        <f t="shared" si="73"/>
        <v>0</v>
      </c>
      <c r="CE79" s="7">
        <f t="shared" si="74"/>
        <v>0</v>
      </c>
      <c r="CF79" s="69">
        <f t="shared" si="75"/>
        <v>0</v>
      </c>
      <c r="CG79" s="17">
        <f t="shared" si="48"/>
        <v>43.89</v>
      </c>
      <c r="CH79">
        <f t="shared" si="76"/>
        <v>0</v>
      </c>
      <c r="CI79" s="7">
        <f t="shared" si="77"/>
        <v>0</v>
      </c>
      <c r="CJ79" s="7">
        <f t="shared" si="78"/>
        <v>0</v>
      </c>
      <c r="CK79" s="7">
        <f t="shared" si="79"/>
        <v>0</v>
      </c>
      <c r="CL79" s="7">
        <f t="shared" si="80"/>
        <v>0</v>
      </c>
      <c r="CM79" s="17">
        <f t="shared" si="49"/>
        <v>43.89</v>
      </c>
      <c r="CN79">
        <f t="shared" si="81"/>
        <v>0</v>
      </c>
      <c r="CO79" s="7">
        <f t="shared" si="82"/>
        <v>0</v>
      </c>
      <c r="CP79" s="7">
        <f t="shared" si="83"/>
        <v>0</v>
      </c>
      <c r="CQ79" s="7">
        <f t="shared" si="84"/>
        <v>0</v>
      </c>
      <c r="CR79" s="7">
        <f t="shared" si="85"/>
        <v>0</v>
      </c>
    </row>
    <row r="80" spans="1:96"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50"/>
        <v>0</v>
      </c>
      <c r="M80" s="63" t="b">
        <v>0</v>
      </c>
      <c r="S80" s="65" t="b">
        <v>0</v>
      </c>
      <c r="Y80" s="66" t="b">
        <v>0</v>
      </c>
      <c r="AE80" s="67" t="b">
        <v>0</v>
      </c>
      <c r="AK80" s="68" t="b">
        <v>0</v>
      </c>
      <c r="AQ80" s="45" t="b">
        <v>0</v>
      </c>
      <c r="AW80" s="47" t="b">
        <v>0</v>
      </c>
      <c r="BC80" s="17">
        <f t="shared" si="43"/>
        <v>43.89</v>
      </c>
      <c r="BD80">
        <f t="shared" si="51"/>
        <v>0</v>
      </c>
      <c r="BE80" s="7">
        <f t="shared" si="52"/>
        <v>0</v>
      </c>
      <c r="BF80" s="7">
        <f t="shared" si="53"/>
        <v>0</v>
      </c>
      <c r="BG80" s="7">
        <f t="shared" si="54"/>
        <v>0</v>
      </c>
      <c r="BH80" s="7">
        <f t="shared" si="55"/>
        <v>0</v>
      </c>
      <c r="BI80" s="17">
        <f t="shared" si="44"/>
        <v>43.89</v>
      </c>
      <c r="BJ80">
        <f t="shared" si="56"/>
        <v>0</v>
      </c>
      <c r="BK80" s="7">
        <f t="shared" si="57"/>
        <v>0</v>
      </c>
      <c r="BL80" s="7">
        <f t="shared" si="58"/>
        <v>0</v>
      </c>
      <c r="BM80" s="7">
        <f t="shared" si="59"/>
        <v>0</v>
      </c>
      <c r="BN80" s="7">
        <f t="shared" si="60"/>
        <v>0</v>
      </c>
      <c r="BO80" s="17">
        <f t="shared" si="45"/>
        <v>43.89</v>
      </c>
      <c r="BP80">
        <f t="shared" si="61"/>
        <v>0</v>
      </c>
      <c r="BQ80" s="7">
        <f t="shared" si="62"/>
        <v>0</v>
      </c>
      <c r="BR80" s="7">
        <f t="shared" si="63"/>
        <v>0</v>
      </c>
      <c r="BS80" s="7">
        <f t="shared" si="64"/>
        <v>0</v>
      </c>
      <c r="BT80" s="7">
        <f t="shared" si="65"/>
        <v>0</v>
      </c>
      <c r="BU80" s="17">
        <f t="shared" si="46"/>
        <v>43.89</v>
      </c>
      <c r="BV80">
        <f t="shared" si="66"/>
        <v>0</v>
      </c>
      <c r="BW80" s="7">
        <f t="shared" si="67"/>
        <v>0</v>
      </c>
      <c r="BX80" s="7">
        <f t="shared" si="68"/>
        <v>0</v>
      </c>
      <c r="BY80" s="7">
        <f t="shared" si="69"/>
        <v>0</v>
      </c>
      <c r="BZ80" s="7">
        <f t="shared" si="70"/>
        <v>0</v>
      </c>
      <c r="CA80" s="17">
        <f t="shared" si="47"/>
        <v>43.89</v>
      </c>
      <c r="CB80">
        <f t="shared" si="71"/>
        <v>0</v>
      </c>
      <c r="CC80" s="7">
        <f t="shared" si="72"/>
        <v>0</v>
      </c>
      <c r="CD80" s="7">
        <f t="shared" si="73"/>
        <v>0</v>
      </c>
      <c r="CE80" s="7">
        <f t="shared" si="74"/>
        <v>0</v>
      </c>
      <c r="CF80" s="69">
        <f t="shared" si="75"/>
        <v>0</v>
      </c>
      <c r="CG80" s="17">
        <f t="shared" si="48"/>
        <v>43.89</v>
      </c>
      <c r="CH80">
        <f t="shared" si="76"/>
        <v>0</v>
      </c>
      <c r="CI80" s="7">
        <f t="shared" si="77"/>
        <v>0</v>
      </c>
      <c r="CJ80" s="7">
        <f t="shared" si="78"/>
        <v>0</v>
      </c>
      <c r="CK80" s="7">
        <f t="shared" si="79"/>
        <v>0</v>
      </c>
      <c r="CL80" s="7">
        <f t="shared" si="80"/>
        <v>0</v>
      </c>
      <c r="CM80" s="17">
        <f t="shared" si="49"/>
        <v>43.89</v>
      </c>
      <c r="CN80">
        <f t="shared" si="81"/>
        <v>0</v>
      </c>
      <c r="CO80" s="7">
        <f t="shared" si="82"/>
        <v>0</v>
      </c>
      <c r="CP80" s="7">
        <f t="shared" si="83"/>
        <v>0</v>
      </c>
      <c r="CQ80" s="7">
        <f t="shared" si="84"/>
        <v>0</v>
      </c>
      <c r="CR80" s="7">
        <f t="shared" si="85"/>
        <v>0</v>
      </c>
    </row>
    <row r="81" spans="1:96" ht="14.5">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50"/>
        <v>1</v>
      </c>
      <c r="M81" s="63" t="b">
        <v>1</v>
      </c>
      <c r="N81" s="63">
        <v>0</v>
      </c>
      <c r="O81" s="63">
        <v>10</v>
      </c>
      <c r="P81" s="63">
        <v>0</v>
      </c>
      <c r="Q81" s="63">
        <v>0</v>
      </c>
      <c r="R81" s="63">
        <v>0</v>
      </c>
      <c r="S81" s="65" t="b">
        <v>0</v>
      </c>
      <c r="Y81" s="66" t="b">
        <v>0</v>
      </c>
      <c r="AE81" s="67" t="b">
        <v>0</v>
      </c>
      <c r="AK81" s="68" t="b">
        <v>0</v>
      </c>
      <c r="AQ81" s="45" t="b">
        <v>0</v>
      </c>
      <c r="AW81" s="47" t="b">
        <v>0</v>
      </c>
      <c r="BC81" s="17">
        <f t="shared" si="43"/>
        <v>29.260000000000005</v>
      </c>
      <c r="BD81">
        <f t="shared" si="51"/>
        <v>3</v>
      </c>
      <c r="BE81" s="7">
        <f t="shared" si="52"/>
        <v>3.225399310425892</v>
      </c>
      <c r="BF81" s="7">
        <f t="shared" si="53"/>
        <v>2.3847796151461438</v>
      </c>
      <c r="BG81" s="7">
        <f t="shared" si="54"/>
        <v>44.354310700841928</v>
      </c>
      <c r="BH81" s="7">
        <f t="shared" si="55"/>
        <v>47.579710011267821</v>
      </c>
      <c r="BI81" s="17">
        <f t="shared" si="44"/>
        <v>29.260000000000005</v>
      </c>
      <c r="BJ81">
        <f t="shared" si="56"/>
        <v>0</v>
      </c>
      <c r="BK81" s="7">
        <f t="shared" si="57"/>
        <v>0</v>
      </c>
      <c r="BL81" s="7">
        <f t="shared" si="58"/>
        <v>0</v>
      </c>
      <c r="BM81" s="7">
        <f t="shared" si="59"/>
        <v>0</v>
      </c>
      <c r="BN81" s="7">
        <f t="shared" si="60"/>
        <v>0</v>
      </c>
      <c r="BO81" s="17">
        <f t="shared" si="45"/>
        <v>29.260000000000005</v>
      </c>
      <c r="BP81">
        <f t="shared" si="61"/>
        <v>0</v>
      </c>
      <c r="BQ81" s="7">
        <f t="shared" si="62"/>
        <v>0</v>
      </c>
      <c r="BR81" s="7">
        <f t="shared" si="63"/>
        <v>0</v>
      </c>
      <c r="BS81" s="7">
        <f t="shared" si="64"/>
        <v>0</v>
      </c>
      <c r="BT81" s="7">
        <f t="shared" si="65"/>
        <v>0</v>
      </c>
      <c r="BU81" s="17">
        <f t="shared" si="46"/>
        <v>29.260000000000005</v>
      </c>
      <c r="BV81">
        <f t="shared" si="66"/>
        <v>0</v>
      </c>
      <c r="BW81" s="7">
        <f t="shared" si="67"/>
        <v>0</v>
      </c>
      <c r="BX81" s="7">
        <f t="shared" si="68"/>
        <v>0</v>
      </c>
      <c r="BY81" s="7">
        <f t="shared" si="69"/>
        <v>0</v>
      </c>
      <c r="BZ81" s="7">
        <f t="shared" si="70"/>
        <v>0</v>
      </c>
      <c r="CA81" s="17">
        <f t="shared" si="47"/>
        <v>29.260000000000005</v>
      </c>
      <c r="CB81">
        <f t="shared" si="71"/>
        <v>0</v>
      </c>
      <c r="CC81" s="7">
        <f t="shared" si="72"/>
        <v>0</v>
      </c>
      <c r="CD81" s="7">
        <f t="shared" si="73"/>
        <v>0</v>
      </c>
      <c r="CE81" s="7">
        <f t="shared" si="74"/>
        <v>0</v>
      </c>
      <c r="CF81" s="69">
        <f t="shared" si="75"/>
        <v>0</v>
      </c>
      <c r="CG81" s="17">
        <f t="shared" si="48"/>
        <v>29.260000000000005</v>
      </c>
      <c r="CH81">
        <f t="shared" si="76"/>
        <v>0</v>
      </c>
      <c r="CI81" s="7">
        <f t="shared" si="77"/>
        <v>0</v>
      </c>
      <c r="CJ81" s="7">
        <f t="shared" si="78"/>
        <v>0</v>
      </c>
      <c r="CK81" s="7">
        <f t="shared" si="79"/>
        <v>0</v>
      </c>
      <c r="CL81" s="7">
        <f t="shared" si="80"/>
        <v>0</v>
      </c>
      <c r="CM81" s="17">
        <f t="shared" si="49"/>
        <v>29.260000000000005</v>
      </c>
      <c r="CN81">
        <f t="shared" si="81"/>
        <v>0</v>
      </c>
      <c r="CO81" s="7">
        <f t="shared" si="82"/>
        <v>0</v>
      </c>
      <c r="CP81" s="7">
        <f t="shared" si="83"/>
        <v>0</v>
      </c>
      <c r="CQ81" s="7">
        <f t="shared" si="84"/>
        <v>0</v>
      </c>
      <c r="CR81" s="7">
        <f t="shared" si="85"/>
        <v>0</v>
      </c>
    </row>
    <row r="82" spans="1:9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50"/>
        <v>0</v>
      </c>
      <c r="M82" s="63" t="b">
        <v>0</v>
      </c>
      <c r="S82" s="65" t="b">
        <v>0</v>
      </c>
      <c r="Y82" s="66" t="b">
        <v>0</v>
      </c>
      <c r="AE82" s="67" t="b">
        <v>0</v>
      </c>
      <c r="AK82" s="68" t="b">
        <v>0</v>
      </c>
      <c r="AQ82" s="45" t="b">
        <v>0</v>
      </c>
      <c r="AW82" s="47" t="b">
        <v>0</v>
      </c>
      <c r="BC82" s="17">
        <f t="shared" si="43"/>
        <v>29.260000000000005</v>
      </c>
      <c r="BD82">
        <f t="shared" si="51"/>
        <v>0</v>
      </c>
      <c r="BE82" s="7">
        <f t="shared" si="52"/>
        <v>0</v>
      </c>
      <c r="BF82" s="7">
        <f t="shared" si="53"/>
        <v>0</v>
      </c>
      <c r="BG82" s="7">
        <f t="shared" si="54"/>
        <v>0</v>
      </c>
      <c r="BH82" s="7">
        <f t="shared" si="55"/>
        <v>0</v>
      </c>
      <c r="BI82" s="17">
        <f t="shared" si="44"/>
        <v>29.260000000000005</v>
      </c>
      <c r="BJ82">
        <f t="shared" si="56"/>
        <v>0</v>
      </c>
      <c r="BK82" s="7">
        <f t="shared" si="57"/>
        <v>0</v>
      </c>
      <c r="BL82" s="7">
        <f t="shared" si="58"/>
        <v>0</v>
      </c>
      <c r="BM82" s="7">
        <f t="shared" si="59"/>
        <v>0</v>
      </c>
      <c r="BN82" s="7">
        <f t="shared" si="60"/>
        <v>0</v>
      </c>
      <c r="BO82" s="17">
        <f t="shared" si="45"/>
        <v>29.260000000000005</v>
      </c>
      <c r="BP82">
        <f t="shared" si="61"/>
        <v>0</v>
      </c>
      <c r="BQ82" s="7">
        <f t="shared" si="62"/>
        <v>0</v>
      </c>
      <c r="BR82" s="7">
        <f t="shared" si="63"/>
        <v>0</v>
      </c>
      <c r="BS82" s="7">
        <f t="shared" si="64"/>
        <v>0</v>
      </c>
      <c r="BT82" s="7">
        <f t="shared" si="65"/>
        <v>0</v>
      </c>
      <c r="BU82" s="17">
        <f t="shared" si="46"/>
        <v>29.260000000000005</v>
      </c>
      <c r="BV82">
        <f t="shared" si="66"/>
        <v>0</v>
      </c>
      <c r="BW82" s="7">
        <f t="shared" si="67"/>
        <v>0</v>
      </c>
      <c r="BX82" s="7">
        <f t="shared" si="68"/>
        <v>0</v>
      </c>
      <c r="BY82" s="7">
        <f t="shared" si="69"/>
        <v>0</v>
      </c>
      <c r="BZ82" s="7">
        <f t="shared" si="70"/>
        <v>0</v>
      </c>
      <c r="CA82" s="17">
        <f t="shared" si="47"/>
        <v>29.260000000000005</v>
      </c>
      <c r="CB82">
        <f t="shared" si="71"/>
        <v>0</v>
      </c>
      <c r="CC82" s="7">
        <f t="shared" si="72"/>
        <v>0</v>
      </c>
      <c r="CD82" s="7">
        <f t="shared" si="73"/>
        <v>0</v>
      </c>
      <c r="CE82" s="7">
        <f t="shared" si="74"/>
        <v>0</v>
      </c>
      <c r="CF82" s="69">
        <f t="shared" si="75"/>
        <v>0</v>
      </c>
      <c r="CG82" s="17">
        <f t="shared" si="48"/>
        <v>29.260000000000005</v>
      </c>
      <c r="CH82">
        <f t="shared" si="76"/>
        <v>0</v>
      </c>
      <c r="CI82" s="7">
        <f t="shared" si="77"/>
        <v>0</v>
      </c>
      <c r="CJ82" s="7">
        <f t="shared" si="78"/>
        <v>0</v>
      </c>
      <c r="CK82" s="7">
        <f t="shared" si="79"/>
        <v>0</v>
      </c>
      <c r="CL82" s="7">
        <f t="shared" si="80"/>
        <v>0</v>
      </c>
      <c r="CM82" s="17">
        <f t="shared" si="49"/>
        <v>29.260000000000005</v>
      </c>
      <c r="CN82">
        <f t="shared" si="81"/>
        <v>0</v>
      </c>
      <c r="CO82" s="7">
        <f t="shared" si="82"/>
        <v>0</v>
      </c>
      <c r="CP82" s="7">
        <f t="shared" si="83"/>
        <v>0</v>
      </c>
      <c r="CQ82" s="7">
        <f t="shared" si="84"/>
        <v>0</v>
      </c>
      <c r="CR82" s="7">
        <f t="shared" si="85"/>
        <v>0</v>
      </c>
    </row>
    <row r="83" spans="1:9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50"/>
        <v>1</v>
      </c>
      <c r="M83" s="63" t="b">
        <v>0</v>
      </c>
      <c r="S83" s="65" t="b">
        <v>0</v>
      </c>
      <c r="Y83" s="66" t="b">
        <v>0</v>
      </c>
      <c r="AE83" s="67" t="b">
        <v>0</v>
      </c>
      <c r="AK83" s="68" t="b">
        <v>0</v>
      </c>
      <c r="AQ83" s="45" t="b">
        <v>0</v>
      </c>
      <c r="AW83" s="47" t="b">
        <v>0</v>
      </c>
      <c r="BC83" s="17">
        <f t="shared" si="43"/>
        <v>34.65</v>
      </c>
      <c r="BD83">
        <f t="shared" si="51"/>
        <v>0</v>
      </c>
      <c r="BE83" s="7">
        <f t="shared" si="52"/>
        <v>0</v>
      </c>
      <c r="BF83" s="7">
        <f t="shared" si="53"/>
        <v>0</v>
      </c>
      <c r="BG83" s="7">
        <f t="shared" si="54"/>
        <v>0</v>
      </c>
      <c r="BH83" s="7">
        <f t="shared" si="55"/>
        <v>0</v>
      </c>
      <c r="BI83" s="17">
        <f t="shared" si="44"/>
        <v>34.65</v>
      </c>
      <c r="BJ83">
        <f t="shared" si="56"/>
        <v>0</v>
      </c>
      <c r="BK83" s="7">
        <f t="shared" si="57"/>
        <v>0</v>
      </c>
      <c r="BL83" s="7">
        <f t="shared" si="58"/>
        <v>0</v>
      </c>
      <c r="BM83" s="7">
        <f t="shared" si="59"/>
        <v>0</v>
      </c>
      <c r="BN83" s="7">
        <f t="shared" si="60"/>
        <v>0</v>
      </c>
      <c r="BO83" s="17">
        <f t="shared" si="45"/>
        <v>34.65</v>
      </c>
      <c r="BP83">
        <f t="shared" si="61"/>
        <v>0</v>
      </c>
      <c r="BQ83" s="7">
        <f t="shared" si="62"/>
        <v>0</v>
      </c>
      <c r="BR83" s="7">
        <f t="shared" si="63"/>
        <v>0</v>
      </c>
      <c r="BS83" s="7">
        <f t="shared" si="64"/>
        <v>0</v>
      </c>
      <c r="BT83" s="7">
        <f t="shared" si="65"/>
        <v>0</v>
      </c>
      <c r="BU83" s="17">
        <f t="shared" si="46"/>
        <v>34.65</v>
      </c>
      <c r="BV83">
        <f t="shared" si="66"/>
        <v>0</v>
      </c>
      <c r="BW83" s="7">
        <f t="shared" si="67"/>
        <v>0</v>
      </c>
      <c r="BX83" s="7">
        <f t="shared" si="68"/>
        <v>0</v>
      </c>
      <c r="BY83" s="7">
        <f t="shared" si="69"/>
        <v>0</v>
      </c>
      <c r="BZ83" s="7">
        <f t="shared" si="70"/>
        <v>0</v>
      </c>
      <c r="CA83" s="17">
        <f t="shared" si="47"/>
        <v>34.65</v>
      </c>
      <c r="CB83">
        <f t="shared" si="71"/>
        <v>0</v>
      </c>
      <c r="CC83" s="7">
        <f t="shared" si="72"/>
        <v>0</v>
      </c>
      <c r="CD83" s="7">
        <f t="shared" si="73"/>
        <v>0</v>
      </c>
      <c r="CE83" s="7">
        <f t="shared" si="74"/>
        <v>0</v>
      </c>
      <c r="CF83" s="69">
        <f t="shared" si="75"/>
        <v>0</v>
      </c>
      <c r="CG83" s="17">
        <f t="shared" si="48"/>
        <v>34.65</v>
      </c>
      <c r="CH83">
        <f t="shared" si="76"/>
        <v>0</v>
      </c>
      <c r="CI83" s="7">
        <f t="shared" si="77"/>
        <v>0</v>
      </c>
      <c r="CJ83" s="7">
        <f t="shared" si="78"/>
        <v>0</v>
      </c>
      <c r="CK83" s="7">
        <f t="shared" si="79"/>
        <v>0</v>
      </c>
      <c r="CL83" s="7">
        <f t="shared" si="80"/>
        <v>0</v>
      </c>
      <c r="CM83" s="17">
        <f t="shared" si="49"/>
        <v>34.65</v>
      </c>
      <c r="CN83">
        <f t="shared" si="81"/>
        <v>0</v>
      </c>
      <c r="CO83" s="7">
        <f t="shared" si="82"/>
        <v>0</v>
      </c>
      <c r="CP83" s="7">
        <f t="shared" si="83"/>
        <v>0</v>
      </c>
      <c r="CQ83" s="7">
        <f t="shared" si="84"/>
        <v>0</v>
      </c>
      <c r="CR83" s="7">
        <f t="shared" si="85"/>
        <v>0</v>
      </c>
    </row>
    <row r="84" spans="1:96" ht="14.5">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50"/>
        <v>0</v>
      </c>
      <c r="M84" s="63" t="b">
        <v>1</v>
      </c>
      <c r="N84" s="63">
        <v>0</v>
      </c>
      <c r="O84" s="63">
        <v>0</v>
      </c>
      <c r="P84" s="63">
        <v>0</v>
      </c>
      <c r="Q84" s="63">
        <v>10</v>
      </c>
      <c r="R84" s="63">
        <v>240</v>
      </c>
      <c r="S84" s="65" t="b">
        <v>0</v>
      </c>
      <c r="Y84" s="66" t="b">
        <v>0</v>
      </c>
      <c r="AE84" s="67" t="b">
        <v>0</v>
      </c>
      <c r="AK84" s="68" t="b">
        <v>0</v>
      </c>
      <c r="AQ84" s="45" t="b">
        <v>0</v>
      </c>
      <c r="AW84" s="47" t="b">
        <v>0</v>
      </c>
      <c r="BC84" s="17">
        <f t="shared" si="43"/>
        <v>34.65</v>
      </c>
      <c r="BD84">
        <f t="shared" si="51"/>
        <v>0</v>
      </c>
      <c r="BE84" s="7">
        <f t="shared" si="52"/>
        <v>0</v>
      </c>
      <c r="BF84" s="7">
        <f t="shared" si="53"/>
        <v>0</v>
      </c>
      <c r="BG84" s="7">
        <f t="shared" si="54"/>
        <v>0</v>
      </c>
      <c r="BH84" s="7">
        <f t="shared" si="55"/>
        <v>0</v>
      </c>
      <c r="BI84" s="17">
        <f t="shared" si="44"/>
        <v>34.65</v>
      </c>
      <c r="BJ84">
        <f t="shared" si="56"/>
        <v>0</v>
      </c>
      <c r="BK84" s="7">
        <f t="shared" si="57"/>
        <v>0</v>
      </c>
      <c r="BL84" s="7">
        <f t="shared" si="58"/>
        <v>0</v>
      </c>
      <c r="BM84" s="7">
        <f t="shared" si="59"/>
        <v>0</v>
      </c>
      <c r="BN84" s="7">
        <f t="shared" si="60"/>
        <v>0</v>
      </c>
      <c r="BO84" s="17">
        <f t="shared" si="45"/>
        <v>34.65</v>
      </c>
      <c r="BP84">
        <f t="shared" si="61"/>
        <v>0</v>
      </c>
      <c r="BQ84" s="7">
        <f t="shared" si="62"/>
        <v>0</v>
      </c>
      <c r="BR84" s="7">
        <f t="shared" si="63"/>
        <v>0</v>
      </c>
      <c r="BS84" s="7">
        <f t="shared" si="64"/>
        <v>0</v>
      </c>
      <c r="BT84" s="7">
        <f t="shared" si="65"/>
        <v>0</v>
      </c>
      <c r="BU84" s="17">
        <f t="shared" si="46"/>
        <v>34.65</v>
      </c>
      <c r="BV84">
        <f t="shared" si="66"/>
        <v>0</v>
      </c>
      <c r="BW84" s="7">
        <f t="shared" si="67"/>
        <v>0</v>
      </c>
      <c r="BX84" s="7">
        <f t="shared" si="68"/>
        <v>0</v>
      </c>
      <c r="BY84" s="7">
        <f t="shared" si="69"/>
        <v>0</v>
      </c>
      <c r="BZ84" s="7">
        <f t="shared" si="70"/>
        <v>0</v>
      </c>
      <c r="CA84" s="17">
        <f t="shared" si="47"/>
        <v>34.65</v>
      </c>
      <c r="CB84">
        <f t="shared" si="71"/>
        <v>0</v>
      </c>
      <c r="CC84" s="7">
        <f t="shared" si="72"/>
        <v>0</v>
      </c>
      <c r="CD84" s="7">
        <f t="shared" si="73"/>
        <v>0</v>
      </c>
      <c r="CE84" s="7">
        <f t="shared" si="74"/>
        <v>0</v>
      </c>
      <c r="CF84" s="69">
        <f t="shared" si="75"/>
        <v>0</v>
      </c>
      <c r="CG84" s="17">
        <f t="shared" si="48"/>
        <v>34.65</v>
      </c>
      <c r="CH84">
        <f t="shared" si="76"/>
        <v>0</v>
      </c>
      <c r="CI84" s="7">
        <f t="shared" si="77"/>
        <v>0</v>
      </c>
      <c r="CJ84" s="7">
        <f t="shared" si="78"/>
        <v>0</v>
      </c>
      <c r="CK84" s="7">
        <f t="shared" si="79"/>
        <v>0</v>
      </c>
      <c r="CL84" s="7">
        <f t="shared" si="80"/>
        <v>0</v>
      </c>
      <c r="CM84" s="17">
        <f t="shared" si="49"/>
        <v>34.65</v>
      </c>
      <c r="CN84">
        <f t="shared" si="81"/>
        <v>0</v>
      </c>
      <c r="CO84" s="7">
        <f t="shared" si="82"/>
        <v>0</v>
      </c>
      <c r="CP84" s="7">
        <f t="shared" si="83"/>
        <v>0</v>
      </c>
      <c r="CQ84" s="7">
        <f t="shared" si="84"/>
        <v>0</v>
      </c>
      <c r="CR84" s="7">
        <f t="shared" si="85"/>
        <v>0</v>
      </c>
    </row>
    <row r="85" spans="1:96" ht="14.5">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50"/>
        <v>1</v>
      </c>
      <c r="M85" s="63" t="b">
        <v>1</v>
      </c>
      <c r="N85" s="63">
        <v>0</v>
      </c>
      <c r="O85" s="63">
        <v>10</v>
      </c>
      <c r="P85" s="63">
        <v>0</v>
      </c>
      <c r="Q85" s="63">
        <v>0</v>
      </c>
      <c r="R85" s="63">
        <v>0</v>
      </c>
      <c r="S85" s="65" t="b">
        <v>0</v>
      </c>
      <c r="Y85" s="66" t="b">
        <v>0</v>
      </c>
      <c r="AE85" s="67" t="b">
        <v>0</v>
      </c>
      <c r="AK85" s="68" t="b">
        <v>0</v>
      </c>
      <c r="AQ85" s="45" t="b">
        <v>0</v>
      </c>
      <c r="AW85" s="47" t="b">
        <v>0</v>
      </c>
      <c r="BC85" s="17">
        <f t="shared" si="43"/>
        <v>36.739999999999995</v>
      </c>
      <c r="BD85">
        <f t="shared" si="51"/>
        <v>4</v>
      </c>
      <c r="BE85" s="7">
        <f t="shared" si="52"/>
        <v>4.3005324139011893</v>
      </c>
      <c r="BF85" s="7">
        <f t="shared" si="53"/>
        <v>3.1797061535281919</v>
      </c>
      <c r="BG85" s="7">
        <f t="shared" si="54"/>
        <v>59.139080934455905</v>
      </c>
      <c r="BH85" s="7">
        <f t="shared" si="55"/>
        <v>63.439613348357092</v>
      </c>
      <c r="BI85" s="17">
        <f t="shared" si="44"/>
        <v>36.739999999999995</v>
      </c>
      <c r="BJ85">
        <f t="shared" si="56"/>
        <v>0</v>
      </c>
      <c r="BK85" s="7">
        <f t="shared" si="57"/>
        <v>0</v>
      </c>
      <c r="BL85" s="7">
        <f t="shared" si="58"/>
        <v>0</v>
      </c>
      <c r="BM85" s="7">
        <f t="shared" si="59"/>
        <v>0</v>
      </c>
      <c r="BN85" s="7">
        <f t="shared" si="60"/>
        <v>0</v>
      </c>
      <c r="BO85" s="17">
        <f t="shared" si="45"/>
        <v>36.739999999999995</v>
      </c>
      <c r="BP85">
        <f t="shared" si="61"/>
        <v>0</v>
      </c>
      <c r="BQ85" s="7">
        <f t="shared" si="62"/>
        <v>0</v>
      </c>
      <c r="BR85" s="7">
        <f t="shared" si="63"/>
        <v>0</v>
      </c>
      <c r="BS85" s="7">
        <f t="shared" si="64"/>
        <v>0</v>
      </c>
      <c r="BT85" s="7">
        <f t="shared" si="65"/>
        <v>0</v>
      </c>
      <c r="BU85" s="17">
        <f t="shared" si="46"/>
        <v>36.739999999999995</v>
      </c>
      <c r="BV85">
        <f t="shared" si="66"/>
        <v>0</v>
      </c>
      <c r="BW85" s="7">
        <f t="shared" si="67"/>
        <v>0</v>
      </c>
      <c r="BX85" s="7">
        <f t="shared" si="68"/>
        <v>0</v>
      </c>
      <c r="BY85" s="7">
        <f t="shared" si="69"/>
        <v>0</v>
      </c>
      <c r="BZ85" s="7">
        <f t="shared" si="70"/>
        <v>0</v>
      </c>
      <c r="CA85" s="17">
        <f t="shared" si="47"/>
        <v>36.739999999999995</v>
      </c>
      <c r="CB85">
        <f t="shared" si="71"/>
        <v>0</v>
      </c>
      <c r="CC85" s="7">
        <f t="shared" si="72"/>
        <v>0</v>
      </c>
      <c r="CD85" s="7">
        <f t="shared" si="73"/>
        <v>0</v>
      </c>
      <c r="CE85" s="7">
        <f t="shared" si="74"/>
        <v>0</v>
      </c>
      <c r="CF85" s="69">
        <f t="shared" si="75"/>
        <v>0</v>
      </c>
      <c r="CG85" s="17">
        <f t="shared" si="48"/>
        <v>36.739999999999995</v>
      </c>
      <c r="CH85">
        <f t="shared" si="76"/>
        <v>0</v>
      </c>
      <c r="CI85" s="7">
        <f t="shared" si="77"/>
        <v>0</v>
      </c>
      <c r="CJ85" s="7">
        <f t="shared" si="78"/>
        <v>0</v>
      </c>
      <c r="CK85" s="7">
        <f t="shared" si="79"/>
        <v>0</v>
      </c>
      <c r="CL85" s="7">
        <f t="shared" si="80"/>
        <v>0</v>
      </c>
      <c r="CM85" s="17">
        <f t="shared" si="49"/>
        <v>36.739999999999995</v>
      </c>
      <c r="CN85">
        <f t="shared" si="81"/>
        <v>0</v>
      </c>
      <c r="CO85" s="7">
        <f t="shared" si="82"/>
        <v>0</v>
      </c>
      <c r="CP85" s="7">
        <f t="shared" si="83"/>
        <v>0</v>
      </c>
      <c r="CQ85" s="7">
        <f t="shared" si="84"/>
        <v>0</v>
      </c>
      <c r="CR85" s="7">
        <f t="shared" si="85"/>
        <v>0</v>
      </c>
    </row>
    <row r="86" spans="1:96" ht="14.5">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50"/>
        <v>0</v>
      </c>
      <c r="M86" s="63" t="b">
        <v>1</v>
      </c>
      <c r="N86" s="63">
        <v>0</v>
      </c>
      <c r="O86" s="63">
        <v>0</v>
      </c>
      <c r="P86" s="63">
        <v>0</v>
      </c>
      <c r="Q86" s="63">
        <v>10</v>
      </c>
      <c r="R86" s="63">
        <v>0</v>
      </c>
      <c r="S86" s="65" t="b">
        <v>0</v>
      </c>
      <c r="Y86" s="66" t="b">
        <v>0</v>
      </c>
      <c r="AE86" s="67" t="b">
        <v>0</v>
      </c>
      <c r="AK86" s="68" t="b">
        <v>0</v>
      </c>
      <c r="AQ86" s="45" t="b">
        <v>0</v>
      </c>
      <c r="AW86" s="47" t="b">
        <v>0</v>
      </c>
      <c r="BC86" s="17">
        <f t="shared" si="43"/>
        <v>36.739999999999995</v>
      </c>
      <c r="BD86">
        <f t="shared" si="51"/>
        <v>0</v>
      </c>
      <c r="BE86" s="7">
        <f t="shared" si="52"/>
        <v>0</v>
      </c>
      <c r="BF86" s="7">
        <f t="shared" si="53"/>
        <v>0</v>
      </c>
      <c r="BG86" s="7">
        <f t="shared" si="54"/>
        <v>0</v>
      </c>
      <c r="BH86" s="7">
        <f t="shared" si="55"/>
        <v>0</v>
      </c>
      <c r="BI86" s="17">
        <f t="shared" si="44"/>
        <v>36.739999999999995</v>
      </c>
      <c r="BJ86">
        <f t="shared" si="56"/>
        <v>0</v>
      </c>
      <c r="BK86" s="7">
        <f t="shared" si="57"/>
        <v>0</v>
      </c>
      <c r="BL86" s="7">
        <f t="shared" si="58"/>
        <v>0</v>
      </c>
      <c r="BM86" s="7">
        <f t="shared" si="59"/>
        <v>0</v>
      </c>
      <c r="BN86" s="7">
        <f t="shared" si="60"/>
        <v>0</v>
      </c>
      <c r="BO86" s="17">
        <f t="shared" si="45"/>
        <v>36.739999999999995</v>
      </c>
      <c r="BP86">
        <f t="shared" si="61"/>
        <v>0</v>
      </c>
      <c r="BQ86" s="7">
        <f t="shared" si="62"/>
        <v>0</v>
      </c>
      <c r="BR86" s="7">
        <f t="shared" si="63"/>
        <v>0</v>
      </c>
      <c r="BS86" s="7">
        <f t="shared" si="64"/>
        <v>0</v>
      </c>
      <c r="BT86" s="7">
        <f t="shared" si="65"/>
        <v>0</v>
      </c>
      <c r="BU86" s="17">
        <f t="shared" si="46"/>
        <v>36.739999999999995</v>
      </c>
      <c r="BV86">
        <f t="shared" si="66"/>
        <v>0</v>
      </c>
      <c r="BW86" s="7">
        <f t="shared" si="67"/>
        <v>0</v>
      </c>
      <c r="BX86" s="7">
        <f t="shared" si="68"/>
        <v>0</v>
      </c>
      <c r="BY86" s="7">
        <f t="shared" si="69"/>
        <v>0</v>
      </c>
      <c r="BZ86" s="7">
        <f t="shared" si="70"/>
        <v>0</v>
      </c>
      <c r="CA86" s="17">
        <f t="shared" si="47"/>
        <v>36.739999999999995</v>
      </c>
      <c r="CB86">
        <f t="shared" si="71"/>
        <v>0</v>
      </c>
      <c r="CC86" s="7">
        <f t="shared" si="72"/>
        <v>0</v>
      </c>
      <c r="CD86" s="7">
        <f t="shared" si="73"/>
        <v>0</v>
      </c>
      <c r="CE86" s="7">
        <f t="shared" si="74"/>
        <v>0</v>
      </c>
      <c r="CF86" s="69">
        <f t="shared" si="75"/>
        <v>0</v>
      </c>
      <c r="CG86" s="17">
        <f t="shared" si="48"/>
        <v>36.739999999999995</v>
      </c>
      <c r="CH86">
        <f t="shared" si="76"/>
        <v>0</v>
      </c>
      <c r="CI86" s="7">
        <f t="shared" si="77"/>
        <v>0</v>
      </c>
      <c r="CJ86" s="7">
        <f t="shared" si="78"/>
        <v>0</v>
      </c>
      <c r="CK86" s="7">
        <f t="shared" si="79"/>
        <v>0</v>
      </c>
      <c r="CL86" s="7">
        <f t="shared" si="80"/>
        <v>0</v>
      </c>
      <c r="CM86" s="17">
        <f t="shared" si="49"/>
        <v>36.739999999999995</v>
      </c>
      <c r="CN86">
        <f t="shared" si="81"/>
        <v>0</v>
      </c>
      <c r="CO86" s="7">
        <f t="shared" si="82"/>
        <v>0</v>
      </c>
      <c r="CP86" s="7">
        <f t="shared" si="83"/>
        <v>0</v>
      </c>
      <c r="CQ86" s="7">
        <f t="shared" si="84"/>
        <v>0</v>
      </c>
      <c r="CR86" s="7">
        <f t="shared" si="85"/>
        <v>0</v>
      </c>
    </row>
    <row r="87" spans="1:96" ht="14.5">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50"/>
        <v>1</v>
      </c>
      <c r="M87" s="63" t="b">
        <v>1</v>
      </c>
      <c r="N87" s="63">
        <v>0</v>
      </c>
      <c r="O87" s="63">
        <v>10</v>
      </c>
      <c r="P87" s="63">
        <v>0</v>
      </c>
      <c r="Q87" s="63">
        <v>0</v>
      </c>
      <c r="R87" s="63">
        <v>0</v>
      </c>
      <c r="S87" s="65" t="b">
        <v>0</v>
      </c>
      <c r="Y87" s="66" t="b">
        <v>0</v>
      </c>
      <c r="AE87" s="67" t="b">
        <v>0</v>
      </c>
      <c r="AK87" s="68" t="b">
        <v>0</v>
      </c>
      <c r="AQ87" s="45" t="b">
        <v>0</v>
      </c>
      <c r="AW87" s="47" t="b">
        <v>0</v>
      </c>
      <c r="BC87" s="17">
        <f t="shared" si="43"/>
        <v>63.36</v>
      </c>
      <c r="BD87">
        <f t="shared" si="51"/>
        <v>6</v>
      </c>
      <c r="BE87" s="7">
        <f t="shared" si="52"/>
        <v>6.450798620851784</v>
      </c>
      <c r="BF87" s="7">
        <f t="shared" si="53"/>
        <v>4.7695592302922876</v>
      </c>
      <c r="BG87" s="7">
        <f t="shared" si="54"/>
        <v>88.708621401683857</v>
      </c>
      <c r="BH87" s="7">
        <f t="shared" si="55"/>
        <v>95.159420022535642</v>
      </c>
      <c r="BI87" s="17">
        <f t="shared" si="44"/>
        <v>63.36</v>
      </c>
      <c r="BJ87">
        <f t="shared" si="56"/>
        <v>0</v>
      </c>
      <c r="BK87" s="7">
        <f t="shared" si="57"/>
        <v>0</v>
      </c>
      <c r="BL87" s="7">
        <f t="shared" si="58"/>
        <v>0</v>
      </c>
      <c r="BM87" s="7">
        <f t="shared" si="59"/>
        <v>0</v>
      </c>
      <c r="BN87" s="7">
        <f t="shared" si="60"/>
        <v>0</v>
      </c>
      <c r="BO87" s="17">
        <f t="shared" si="45"/>
        <v>63.36</v>
      </c>
      <c r="BP87">
        <f t="shared" si="61"/>
        <v>0</v>
      </c>
      <c r="BQ87" s="7">
        <f t="shared" si="62"/>
        <v>0</v>
      </c>
      <c r="BR87" s="7">
        <f t="shared" si="63"/>
        <v>0</v>
      </c>
      <c r="BS87" s="7">
        <f t="shared" si="64"/>
        <v>0</v>
      </c>
      <c r="BT87" s="7">
        <f t="shared" si="65"/>
        <v>0</v>
      </c>
      <c r="BU87" s="17">
        <f t="shared" si="46"/>
        <v>63.36</v>
      </c>
      <c r="BV87">
        <f t="shared" si="66"/>
        <v>0</v>
      </c>
      <c r="BW87" s="7">
        <f t="shared" si="67"/>
        <v>0</v>
      </c>
      <c r="BX87" s="7">
        <f t="shared" si="68"/>
        <v>0</v>
      </c>
      <c r="BY87" s="7">
        <f t="shared" si="69"/>
        <v>0</v>
      </c>
      <c r="BZ87" s="7">
        <f t="shared" si="70"/>
        <v>0</v>
      </c>
      <c r="CA87" s="17">
        <f t="shared" si="47"/>
        <v>63.36</v>
      </c>
      <c r="CB87">
        <f t="shared" si="71"/>
        <v>0</v>
      </c>
      <c r="CC87" s="7">
        <f t="shared" si="72"/>
        <v>0</v>
      </c>
      <c r="CD87" s="7">
        <f t="shared" si="73"/>
        <v>0</v>
      </c>
      <c r="CE87" s="7">
        <f t="shared" si="74"/>
        <v>0</v>
      </c>
      <c r="CF87" s="69">
        <f t="shared" si="75"/>
        <v>0</v>
      </c>
      <c r="CG87" s="17">
        <f t="shared" si="48"/>
        <v>63.36</v>
      </c>
      <c r="CH87">
        <f t="shared" si="76"/>
        <v>0</v>
      </c>
      <c r="CI87" s="7">
        <f t="shared" si="77"/>
        <v>0</v>
      </c>
      <c r="CJ87" s="7">
        <f t="shared" si="78"/>
        <v>0</v>
      </c>
      <c r="CK87" s="7">
        <f t="shared" si="79"/>
        <v>0</v>
      </c>
      <c r="CL87" s="7">
        <f t="shared" si="80"/>
        <v>0</v>
      </c>
      <c r="CM87" s="17">
        <f t="shared" si="49"/>
        <v>63.36</v>
      </c>
      <c r="CN87">
        <f t="shared" si="81"/>
        <v>0</v>
      </c>
      <c r="CO87" s="7">
        <f t="shared" si="82"/>
        <v>0</v>
      </c>
      <c r="CP87" s="7">
        <f t="shared" si="83"/>
        <v>0</v>
      </c>
      <c r="CQ87" s="7">
        <f t="shared" si="84"/>
        <v>0</v>
      </c>
      <c r="CR87" s="7">
        <f t="shared" si="85"/>
        <v>0</v>
      </c>
    </row>
    <row r="88" spans="1:96" ht="14.5">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50"/>
        <v>0</v>
      </c>
      <c r="M88" s="63" t="b">
        <v>1</v>
      </c>
      <c r="N88" s="63">
        <v>0</v>
      </c>
      <c r="O88" s="63">
        <v>0</v>
      </c>
      <c r="P88" s="63">
        <v>0</v>
      </c>
      <c r="Q88" s="63">
        <v>10</v>
      </c>
      <c r="R88" s="63">
        <v>0</v>
      </c>
      <c r="S88" s="65" t="b">
        <v>1</v>
      </c>
      <c r="T88" s="65">
        <v>0</v>
      </c>
      <c r="U88" s="65">
        <v>0</v>
      </c>
      <c r="V88" s="65">
        <v>0</v>
      </c>
      <c r="W88" s="65">
        <v>10</v>
      </c>
      <c r="X88" s="65">
        <v>0</v>
      </c>
      <c r="Y88" s="66" t="b">
        <v>0</v>
      </c>
      <c r="AE88" s="67" t="b">
        <v>1</v>
      </c>
      <c r="AF88" s="67">
        <v>0</v>
      </c>
      <c r="AG88" s="67">
        <v>0</v>
      </c>
      <c r="AH88" s="67">
        <v>0</v>
      </c>
      <c r="AI88" s="67">
        <v>15</v>
      </c>
      <c r="AJ88" s="67">
        <v>0</v>
      </c>
      <c r="AK88" s="68" t="b">
        <v>1</v>
      </c>
      <c r="AL88" s="68">
        <v>0</v>
      </c>
      <c r="AM88" s="68">
        <v>0</v>
      </c>
      <c r="AN88" s="68">
        <v>0</v>
      </c>
      <c r="AO88" s="68">
        <v>20</v>
      </c>
      <c r="AP88" s="68">
        <v>0</v>
      </c>
      <c r="AQ88" s="45" t="b">
        <v>0</v>
      </c>
      <c r="AW88" s="47" t="b">
        <v>0</v>
      </c>
      <c r="BC88" s="17">
        <f t="shared" si="43"/>
        <v>63.36</v>
      </c>
      <c r="BD88">
        <f t="shared" si="51"/>
        <v>0</v>
      </c>
      <c r="BE88" s="7">
        <f t="shared" si="52"/>
        <v>0</v>
      </c>
      <c r="BF88" s="7">
        <f t="shared" si="53"/>
        <v>0</v>
      </c>
      <c r="BG88" s="7">
        <f t="shared" si="54"/>
        <v>0</v>
      </c>
      <c r="BH88" s="7">
        <f t="shared" si="55"/>
        <v>0</v>
      </c>
      <c r="BI88" s="17">
        <f t="shared" si="44"/>
        <v>63.36</v>
      </c>
      <c r="BJ88">
        <f t="shared" si="56"/>
        <v>0</v>
      </c>
      <c r="BK88" s="7">
        <f t="shared" si="57"/>
        <v>0</v>
      </c>
      <c r="BL88" s="7">
        <f t="shared" si="58"/>
        <v>0</v>
      </c>
      <c r="BM88" s="7">
        <f t="shared" si="59"/>
        <v>0</v>
      </c>
      <c r="BN88" s="7">
        <f t="shared" si="60"/>
        <v>0</v>
      </c>
      <c r="BO88" s="17">
        <f t="shared" si="45"/>
        <v>63.36</v>
      </c>
      <c r="BP88">
        <f t="shared" si="61"/>
        <v>0</v>
      </c>
      <c r="BQ88" s="7">
        <f t="shared" si="62"/>
        <v>0</v>
      </c>
      <c r="BR88" s="7">
        <f t="shared" si="63"/>
        <v>0</v>
      </c>
      <c r="BS88" s="7">
        <f t="shared" si="64"/>
        <v>0</v>
      </c>
      <c r="BT88" s="7">
        <f t="shared" si="65"/>
        <v>0</v>
      </c>
      <c r="BU88" s="17">
        <f t="shared" si="46"/>
        <v>63.36</v>
      </c>
      <c r="BV88">
        <f t="shared" si="66"/>
        <v>0</v>
      </c>
      <c r="BW88" s="7">
        <f t="shared" si="67"/>
        <v>0</v>
      </c>
      <c r="BX88" s="7">
        <f t="shared" si="68"/>
        <v>0</v>
      </c>
      <c r="BY88" s="7">
        <f t="shared" si="69"/>
        <v>0</v>
      </c>
      <c r="BZ88" s="7">
        <f t="shared" si="70"/>
        <v>0</v>
      </c>
      <c r="CA88" s="17">
        <f t="shared" si="47"/>
        <v>63.36</v>
      </c>
      <c r="CB88">
        <f t="shared" si="71"/>
        <v>0</v>
      </c>
      <c r="CC88" s="7">
        <f t="shared" si="72"/>
        <v>0</v>
      </c>
      <c r="CD88" s="7">
        <f t="shared" si="73"/>
        <v>0</v>
      </c>
      <c r="CE88" s="7">
        <f t="shared" si="74"/>
        <v>0</v>
      </c>
      <c r="CF88" s="69">
        <f t="shared" si="75"/>
        <v>0</v>
      </c>
      <c r="CG88" s="17">
        <f t="shared" si="48"/>
        <v>63.36</v>
      </c>
      <c r="CH88">
        <f t="shared" si="76"/>
        <v>0</v>
      </c>
      <c r="CI88" s="7">
        <f t="shared" si="77"/>
        <v>0</v>
      </c>
      <c r="CJ88" s="7">
        <f t="shared" si="78"/>
        <v>0</v>
      </c>
      <c r="CK88" s="7">
        <f t="shared" si="79"/>
        <v>0</v>
      </c>
      <c r="CL88" s="7">
        <f t="shared" si="80"/>
        <v>0</v>
      </c>
      <c r="CM88" s="17">
        <f t="shared" si="49"/>
        <v>63.36</v>
      </c>
      <c r="CN88">
        <f t="shared" si="81"/>
        <v>0</v>
      </c>
      <c r="CO88" s="7">
        <f t="shared" si="82"/>
        <v>0</v>
      </c>
      <c r="CP88" s="7">
        <f t="shared" si="83"/>
        <v>0</v>
      </c>
      <c r="CQ88" s="7">
        <f t="shared" si="84"/>
        <v>0</v>
      </c>
      <c r="CR88" s="7">
        <f t="shared" si="85"/>
        <v>0</v>
      </c>
    </row>
    <row r="89" spans="1:96" ht="14.5">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50"/>
        <v>1</v>
      </c>
      <c r="M89" s="63" t="b">
        <v>1</v>
      </c>
      <c r="N89" s="63">
        <v>90</v>
      </c>
      <c r="O89" s="63">
        <v>10</v>
      </c>
      <c r="P89" s="63">
        <v>10</v>
      </c>
      <c r="Q89" s="63">
        <v>10</v>
      </c>
      <c r="R89" s="63">
        <v>30</v>
      </c>
      <c r="S89" s="65" t="b">
        <v>0</v>
      </c>
      <c r="Y89" s="66" t="b">
        <v>0</v>
      </c>
      <c r="AE89" s="67" t="b">
        <v>0</v>
      </c>
      <c r="AK89" s="68" t="b">
        <v>0</v>
      </c>
      <c r="AQ89" s="45" t="b">
        <v>0</v>
      </c>
      <c r="AW89" s="47" t="b">
        <v>0</v>
      </c>
      <c r="BC89" s="17">
        <f t="shared" si="43"/>
        <v>51.04</v>
      </c>
      <c r="BD89">
        <f t="shared" si="51"/>
        <v>2</v>
      </c>
      <c r="BE89" s="7">
        <f t="shared" si="52"/>
        <v>2.1502662069505947</v>
      </c>
      <c r="BF89" s="7">
        <f t="shared" si="53"/>
        <v>1.5898530767640959</v>
      </c>
      <c r="BG89" s="7">
        <f t="shared" si="54"/>
        <v>29.569540467227952</v>
      </c>
      <c r="BH89" s="7">
        <f t="shared" si="55"/>
        <v>31.719806674178546</v>
      </c>
      <c r="BI89" s="17">
        <f t="shared" si="44"/>
        <v>51.04</v>
      </c>
      <c r="BJ89">
        <f t="shared" si="56"/>
        <v>0</v>
      </c>
      <c r="BK89" s="7">
        <f t="shared" si="57"/>
        <v>0</v>
      </c>
      <c r="BL89" s="7">
        <f t="shared" si="58"/>
        <v>0</v>
      </c>
      <c r="BM89" s="7">
        <f t="shared" si="59"/>
        <v>0</v>
      </c>
      <c r="BN89" s="7">
        <f t="shared" si="60"/>
        <v>0</v>
      </c>
      <c r="BO89" s="17">
        <f t="shared" si="45"/>
        <v>51.04</v>
      </c>
      <c r="BP89">
        <f t="shared" si="61"/>
        <v>0</v>
      </c>
      <c r="BQ89" s="7">
        <f t="shared" si="62"/>
        <v>0</v>
      </c>
      <c r="BR89" s="7">
        <f t="shared" si="63"/>
        <v>0</v>
      </c>
      <c r="BS89" s="7">
        <f t="shared" si="64"/>
        <v>0</v>
      </c>
      <c r="BT89" s="7">
        <f t="shared" si="65"/>
        <v>0</v>
      </c>
      <c r="BU89" s="17">
        <f t="shared" si="46"/>
        <v>51.04</v>
      </c>
      <c r="BV89">
        <f t="shared" si="66"/>
        <v>0</v>
      </c>
      <c r="BW89" s="7">
        <f t="shared" si="67"/>
        <v>0</v>
      </c>
      <c r="BX89" s="7">
        <f t="shared" si="68"/>
        <v>0</v>
      </c>
      <c r="BY89" s="7">
        <f t="shared" si="69"/>
        <v>0</v>
      </c>
      <c r="BZ89" s="7">
        <f t="shared" si="70"/>
        <v>0</v>
      </c>
      <c r="CA89" s="17">
        <f t="shared" si="47"/>
        <v>51.04</v>
      </c>
      <c r="CB89">
        <f t="shared" si="71"/>
        <v>0</v>
      </c>
      <c r="CC89" s="7">
        <f t="shared" si="72"/>
        <v>0</v>
      </c>
      <c r="CD89" s="7">
        <f t="shared" si="73"/>
        <v>0</v>
      </c>
      <c r="CE89" s="7">
        <f t="shared" si="74"/>
        <v>0</v>
      </c>
      <c r="CF89" s="69">
        <f t="shared" si="75"/>
        <v>0</v>
      </c>
      <c r="CG89" s="17">
        <f t="shared" si="48"/>
        <v>51.04</v>
      </c>
      <c r="CH89">
        <f t="shared" si="76"/>
        <v>0</v>
      </c>
      <c r="CI89" s="7">
        <f t="shared" si="77"/>
        <v>0</v>
      </c>
      <c r="CJ89" s="7">
        <f t="shared" si="78"/>
        <v>0</v>
      </c>
      <c r="CK89" s="7">
        <f t="shared" si="79"/>
        <v>0</v>
      </c>
      <c r="CL89" s="7">
        <f t="shared" si="80"/>
        <v>0</v>
      </c>
      <c r="CM89" s="17">
        <f t="shared" si="49"/>
        <v>51.04</v>
      </c>
      <c r="CN89">
        <f t="shared" si="81"/>
        <v>0</v>
      </c>
      <c r="CO89" s="7">
        <f t="shared" si="82"/>
        <v>0</v>
      </c>
      <c r="CP89" s="7">
        <f t="shared" si="83"/>
        <v>0</v>
      </c>
      <c r="CQ89" s="7">
        <f t="shared" si="84"/>
        <v>0</v>
      </c>
      <c r="CR89" s="7">
        <f t="shared" si="85"/>
        <v>0</v>
      </c>
    </row>
    <row r="90" spans="1:96" ht="14.5">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50"/>
        <v>1</v>
      </c>
      <c r="M90" s="63" t="b">
        <v>1</v>
      </c>
      <c r="N90" s="63">
        <v>0</v>
      </c>
      <c r="O90" s="63">
        <v>10</v>
      </c>
      <c r="P90" s="63">
        <v>10</v>
      </c>
      <c r="Q90" s="63">
        <v>10</v>
      </c>
      <c r="R90" s="63">
        <v>96</v>
      </c>
      <c r="S90" s="65" t="b">
        <v>1</v>
      </c>
      <c r="T90" s="65">
        <v>0</v>
      </c>
      <c r="U90" s="65">
        <v>10</v>
      </c>
      <c r="V90" s="65">
        <v>10</v>
      </c>
      <c r="W90" s="65">
        <v>10</v>
      </c>
      <c r="X90" s="65">
        <v>96</v>
      </c>
      <c r="Y90" s="66" t="b">
        <v>0</v>
      </c>
      <c r="AE90" s="67" t="b">
        <v>1</v>
      </c>
      <c r="AF90" s="67">
        <v>0</v>
      </c>
      <c r="AG90" s="67">
        <v>10</v>
      </c>
      <c r="AH90" s="67">
        <v>15</v>
      </c>
      <c r="AI90" s="67">
        <v>10</v>
      </c>
      <c r="AJ90" s="67">
        <v>96</v>
      </c>
      <c r="AK90" s="68" t="b">
        <v>1</v>
      </c>
      <c r="AL90" s="68">
        <v>0</v>
      </c>
      <c r="AM90" s="68">
        <v>10</v>
      </c>
      <c r="AN90" s="68">
        <v>15</v>
      </c>
      <c r="AO90" s="68">
        <v>10</v>
      </c>
      <c r="AP90" s="68">
        <v>96</v>
      </c>
      <c r="AQ90" s="45" t="b">
        <v>0</v>
      </c>
      <c r="AW90" s="47" t="b">
        <v>0</v>
      </c>
      <c r="BC90" s="17">
        <f t="shared" si="43"/>
        <v>31.240000000000002</v>
      </c>
      <c r="BD90">
        <f t="shared" si="51"/>
        <v>0</v>
      </c>
      <c r="BE90" s="7">
        <f t="shared" si="52"/>
        <v>0</v>
      </c>
      <c r="BF90" s="7">
        <f t="shared" si="53"/>
        <v>0</v>
      </c>
      <c r="BG90" s="7">
        <f t="shared" si="54"/>
        <v>0</v>
      </c>
      <c r="BH90" s="7">
        <f t="shared" si="55"/>
        <v>0</v>
      </c>
      <c r="BI90" s="17">
        <f t="shared" si="44"/>
        <v>31.240000000000002</v>
      </c>
      <c r="BJ90">
        <f t="shared" si="56"/>
        <v>0</v>
      </c>
      <c r="BK90" s="7">
        <f t="shared" si="57"/>
        <v>0</v>
      </c>
      <c r="BL90" s="7">
        <f t="shared" si="58"/>
        <v>0</v>
      </c>
      <c r="BM90" s="7">
        <f t="shared" si="59"/>
        <v>0</v>
      </c>
      <c r="BN90" s="7">
        <f t="shared" si="60"/>
        <v>0</v>
      </c>
      <c r="BO90" s="17">
        <f t="shared" si="45"/>
        <v>31.240000000000002</v>
      </c>
      <c r="BP90">
        <f t="shared" si="61"/>
        <v>0</v>
      </c>
      <c r="BQ90" s="7">
        <f t="shared" si="62"/>
        <v>0</v>
      </c>
      <c r="BR90" s="7">
        <f t="shared" si="63"/>
        <v>0</v>
      </c>
      <c r="BS90" s="7">
        <f t="shared" si="64"/>
        <v>0</v>
      </c>
      <c r="BT90" s="7">
        <f t="shared" si="65"/>
        <v>0</v>
      </c>
      <c r="BU90" s="17">
        <f t="shared" si="46"/>
        <v>31.240000000000002</v>
      </c>
      <c r="BV90">
        <f t="shared" si="66"/>
        <v>0</v>
      </c>
      <c r="BW90" s="7">
        <f t="shared" si="67"/>
        <v>0</v>
      </c>
      <c r="BX90" s="7">
        <f t="shared" si="68"/>
        <v>0</v>
      </c>
      <c r="BY90" s="7">
        <f t="shared" si="69"/>
        <v>0</v>
      </c>
      <c r="BZ90" s="7">
        <f t="shared" si="70"/>
        <v>0</v>
      </c>
      <c r="CA90" s="17">
        <f t="shared" si="47"/>
        <v>31.240000000000002</v>
      </c>
      <c r="CB90">
        <f t="shared" si="71"/>
        <v>0</v>
      </c>
      <c r="CC90" s="7">
        <f t="shared" si="72"/>
        <v>0</v>
      </c>
      <c r="CD90" s="7">
        <f t="shared" si="73"/>
        <v>0</v>
      </c>
      <c r="CE90" s="7">
        <f t="shared" si="74"/>
        <v>0</v>
      </c>
      <c r="CF90" s="69">
        <f t="shared" si="75"/>
        <v>0</v>
      </c>
      <c r="CG90" s="17">
        <f t="shared" si="48"/>
        <v>31.240000000000002</v>
      </c>
      <c r="CH90">
        <f t="shared" si="76"/>
        <v>0</v>
      </c>
      <c r="CI90" s="7">
        <f t="shared" si="77"/>
        <v>0</v>
      </c>
      <c r="CJ90" s="7">
        <f t="shared" si="78"/>
        <v>0</v>
      </c>
      <c r="CK90" s="7">
        <f t="shared" si="79"/>
        <v>0</v>
      </c>
      <c r="CL90" s="7">
        <f t="shared" si="80"/>
        <v>0</v>
      </c>
      <c r="CM90" s="17">
        <f t="shared" si="49"/>
        <v>31.240000000000002</v>
      </c>
      <c r="CN90">
        <f t="shared" si="81"/>
        <v>0</v>
      </c>
      <c r="CO90" s="7">
        <f t="shared" si="82"/>
        <v>0</v>
      </c>
      <c r="CP90" s="7">
        <f t="shared" si="83"/>
        <v>0</v>
      </c>
      <c r="CQ90" s="7">
        <f t="shared" si="84"/>
        <v>0</v>
      </c>
      <c r="CR90" s="7">
        <f t="shared" si="85"/>
        <v>0</v>
      </c>
    </row>
    <row r="91" spans="1:96" ht="14.5">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50"/>
        <v>1</v>
      </c>
      <c r="M91" s="63" t="b">
        <v>1</v>
      </c>
      <c r="N91" s="63">
        <v>0</v>
      </c>
      <c r="O91" s="63">
        <v>10</v>
      </c>
      <c r="P91" s="63">
        <v>0</v>
      </c>
      <c r="Q91" s="63">
        <v>0</v>
      </c>
      <c r="R91" s="63">
        <v>0</v>
      </c>
      <c r="S91" s="65" t="b">
        <v>0</v>
      </c>
      <c r="Y91" s="66" t="b">
        <v>0</v>
      </c>
      <c r="AE91" s="67" t="b">
        <v>0</v>
      </c>
      <c r="AK91" s="68" t="b">
        <v>0</v>
      </c>
      <c r="AQ91" s="45" t="b">
        <v>0</v>
      </c>
      <c r="AW91" s="47" t="b">
        <v>0</v>
      </c>
      <c r="BC91" s="17">
        <f t="shared" si="43"/>
        <v>35.75</v>
      </c>
      <c r="BD91">
        <f t="shared" si="51"/>
        <v>3</v>
      </c>
      <c r="BE91" s="7">
        <f t="shared" si="52"/>
        <v>3.225399310425892</v>
      </c>
      <c r="BF91" s="7">
        <f t="shared" si="53"/>
        <v>2.3847796151461438</v>
      </c>
      <c r="BG91" s="7">
        <f t="shared" si="54"/>
        <v>44.354310700841928</v>
      </c>
      <c r="BH91" s="7">
        <f t="shared" si="55"/>
        <v>47.579710011267821</v>
      </c>
      <c r="BI91" s="17">
        <f t="shared" si="44"/>
        <v>35.75</v>
      </c>
      <c r="BJ91">
        <f t="shared" si="56"/>
        <v>0</v>
      </c>
      <c r="BK91" s="7">
        <f t="shared" si="57"/>
        <v>0</v>
      </c>
      <c r="BL91" s="7">
        <f t="shared" si="58"/>
        <v>0</v>
      </c>
      <c r="BM91" s="7">
        <f t="shared" si="59"/>
        <v>0</v>
      </c>
      <c r="BN91" s="7">
        <f t="shared" si="60"/>
        <v>0</v>
      </c>
      <c r="BO91" s="17">
        <f t="shared" si="45"/>
        <v>35.75</v>
      </c>
      <c r="BP91">
        <f t="shared" si="61"/>
        <v>0</v>
      </c>
      <c r="BQ91" s="7">
        <f t="shared" si="62"/>
        <v>0</v>
      </c>
      <c r="BR91" s="7">
        <f t="shared" si="63"/>
        <v>0</v>
      </c>
      <c r="BS91" s="7">
        <f t="shared" si="64"/>
        <v>0</v>
      </c>
      <c r="BT91" s="7">
        <f t="shared" si="65"/>
        <v>0</v>
      </c>
      <c r="BU91" s="17">
        <f t="shared" si="46"/>
        <v>35.75</v>
      </c>
      <c r="BV91">
        <f t="shared" si="66"/>
        <v>0</v>
      </c>
      <c r="BW91" s="7">
        <f t="shared" si="67"/>
        <v>0</v>
      </c>
      <c r="BX91" s="7">
        <f t="shared" si="68"/>
        <v>0</v>
      </c>
      <c r="BY91" s="7">
        <f t="shared" si="69"/>
        <v>0</v>
      </c>
      <c r="BZ91" s="7">
        <f t="shared" si="70"/>
        <v>0</v>
      </c>
      <c r="CA91" s="17">
        <f t="shared" si="47"/>
        <v>35.75</v>
      </c>
      <c r="CB91">
        <f t="shared" si="71"/>
        <v>0</v>
      </c>
      <c r="CC91" s="7">
        <f t="shared" si="72"/>
        <v>0</v>
      </c>
      <c r="CD91" s="7">
        <f t="shared" si="73"/>
        <v>0</v>
      </c>
      <c r="CE91" s="7">
        <f t="shared" si="74"/>
        <v>0</v>
      </c>
      <c r="CF91" s="69">
        <f t="shared" si="75"/>
        <v>0</v>
      </c>
      <c r="CG91" s="17">
        <f t="shared" si="48"/>
        <v>35.75</v>
      </c>
      <c r="CH91">
        <f t="shared" si="76"/>
        <v>0</v>
      </c>
      <c r="CI91" s="7">
        <f t="shared" si="77"/>
        <v>0</v>
      </c>
      <c r="CJ91" s="7">
        <f t="shared" si="78"/>
        <v>0</v>
      </c>
      <c r="CK91" s="7">
        <f t="shared" si="79"/>
        <v>0</v>
      </c>
      <c r="CL91" s="7">
        <f t="shared" si="80"/>
        <v>0</v>
      </c>
      <c r="CM91" s="17">
        <f t="shared" si="49"/>
        <v>35.75</v>
      </c>
      <c r="CN91">
        <f t="shared" si="81"/>
        <v>0</v>
      </c>
      <c r="CO91" s="7">
        <f t="shared" si="82"/>
        <v>0</v>
      </c>
      <c r="CP91" s="7">
        <f t="shared" si="83"/>
        <v>0</v>
      </c>
      <c r="CQ91" s="7">
        <f t="shared" si="84"/>
        <v>0</v>
      </c>
      <c r="CR91" s="7">
        <f t="shared" si="85"/>
        <v>0</v>
      </c>
    </row>
    <row r="92" spans="1:96" ht="14.5">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50"/>
        <v>0</v>
      </c>
      <c r="M92" s="63" t="b">
        <v>1</v>
      </c>
      <c r="N92" s="63">
        <v>0</v>
      </c>
      <c r="O92" s="63">
        <v>0</v>
      </c>
      <c r="P92" s="63">
        <v>0</v>
      </c>
      <c r="Q92" s="63">
        <v>10</v>
      </c>
      <c r="R92" s="63">
        <v>0</v>
      </c>
      <c r="S92" s="65" t="b">
        <v>0</v>
      </c>
      <c r="Y92" s="66" t="b">
        <v>0</v>
      </c>
      <c r="AE92" s="67" t="b">
        <v>0</v>
      </c>
      <c r="AK92" s="68" t="b">
        <v>0</v>
      </c>
      <c r="AQ92" s="45" t="b">
        <v>0</v>
      </c>
      <c r="AW92" s="47" t="b">
        <v>0</v>
      </c>
      <c r="BC92" s="17">
        <f t="shared" si="43"/>
        <v>35.75</v>
      </c>
      <c r="BD92">
        <f t="shared" si="51"/>
        <v>0</v>
      </c>
      <c r="BE92" s="7">
        <f t="shared" si="52"/>
        <v>0</v>
      </c>
      <c r="BF92" s="7">
        <f t="shared" si="53"/>
        <v>0</v>
      </c>
      <c r="BG92" s="7">
        <f t="shared" si="54"/>
        <v>0</v>
      </c>
      <c r="BH92" s="7">
        <f t="shared" si="55"/>
        <v>0</v>
      </c>
      <c r="BI92" s="17">
        <f t="shared" si="44"/>
        <v>35.75</v>
      </c>
      <c r="BJ92">
        <f t="shared" si="56"/>
        <v>0</v>
      </c>
      <c r="BK92" s="7">
        <f t="shared" si="57"/>
        <v>0</v>
      </c>
      <c r="BL92" s="7">
        <f t="shared" si="58"/>
        <v>0</v>
      </c>
      <c r="BM92" s="7">
        <f t="shared" si="59"/>
        <v>0</v>
      </c>
      <c r="BN92" s="7">
        <f t="shared" si="60"/>
        <v>0</v>
      </c>
      <c r="BO92" s="17">
        <f t="shared" si="45"/>
        <v>35.75</v>
      </c>
      <c r="BP92">
        <f t="shared" si="61"/>
        <v>0</v>
      </c>
      <c r="BQ92" s="7">
        <f t="shared" si="62"/>
        <v>0</v>
      </c>
      <c r="BR92" s="7">
        <f t="shared" si="63"/>
        <v>0</v>
      </c>
      <c r="BS92" s="7">
        <f t="shared" si="64"/>
        <v>0</v>
      </c>
      <c r="BT92" s="7">
        <f t="shared" si="65"/>
        <v>0</v>
      </c>
      <c r="BU92" s="17">
        <f t="shared" si="46"/>
        <v>35.75</v>
      </c>
      <c r="BV92">
        <f t="shared" si="66"/>
        <v>0</v>
      </c>
      <c r="BW92" s="7">
        <f t="shared" si="67"/>
        <v>0</v>
      </c>
      <c r="BX92" s="7">
        <f t="shared" si="68"/>
        <v>0</v>
      </c>
      <c r="BY92" s="7">
        <f t="shared" si="69"/>
        <v>0</v>
      </c>
      <c r="BZ92" s="7">
        <f t="shared" si="70"/>
        <v>0</v>
      </c>
      <c r="CA92" s="17">
        <f t="shared" si="47"/>
        <v>35.75</v>
      </c>
      <c r="CB92">
        <f t="shared" si="71"/>
        <v>0</v>
      </c>
      <c r="CC92" s="7">
        <f t="shared" si="72"/>
        <v>0</v>
      </c>
      <c r="CD92" s="7">
        <f t="shared" si="73"/>
        <v>0</v>
      </c>
      <c r="CE92" s="7">
        <f t="shared" si="74"/>
        <v>0</v>
      </c>
      <c r="CF92" s="69">
        <f t="shared" si="75"/>
        <v>0</v>
      </c>
      <c r="CG92" s="17">
        <f t="shared" si="48"/>
        <v>35.75</v>
      </c>
      <c r="CH92">
        <f t="shared" si="76"/>
        <v>0</v>
      </c>
      <c r="CI92" s="7">
        <f t="shared" si="77"/>
        <v>0</v>
      </c>
      <c r="CJ92" s="7">
        <f t="shared" si="78"/>
        <v>0</v>
      </c>
      <c r="CK92" s="7">
        <f t="shared" si="79"/>
        <v>0</v>
      </c>
      <c r="CL92" s="7">
        <f t="shared" si="80"/>
        <v>0</v>
      </c>
      <c r="CM92" s="17">
        <f t="shared" si="49"/>
        <v>35.75</v>
      </c>
      <c r="CN92">
        <f t="shared" si="81"/>
        <v>0</v>
      </c>
      <c r="CO92" s="7">
        <f t="shared" si="82"/>
        <v>0</v>
      </c>
      <c r="CP92" s="7">
        <f t="shared" si="83"/>
        <v>0</v>
      </c>
      <c r="CQ92" s="7">
        <f t="shared" si="84"/>
        <v>0</v>
      </c>
      <c r="CR92" s="7">
        <f t="shared" si="85"/>
        <v>0</v>
      </c>
    </row>
    <row r="93" spans="1:96" ht="14.5">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50"/>
        <v>1</v>
      </c>
      <c r="M93" s="63" t="b">
        <v>1</v>
      </c>
      <c r="N93" s="63">
        <v>0</v>
      </c>
      <c r="O93" s="63">
        <v>10</v>
      </c>
      <c r="P93" s="63">
        <v>0</v>
      </c>
      <c r="Q93" s="63">
        <v>0</v>
      </c>
      <c r="R93" s="63">
        <v>0</v>
      </c>
      <c r="S93" s="65" t="b">
        <v>0</v>
      </c>
      <c r="Y93" s="66" t="b">
        <v>0</v>
      </c>
      <c r="AE93" s="67" t="b">
        <v>0</v>
      </c>
      <c r="AK93" s="68" t="b">
        <v>0</v>
      </c>
      <c r="AQ93" s="45" t="b">
        <v>0</v>
      </c>
      <c r="AW93" s="47" t="b">
        <v>0</v>
      </c>
      <c r="BC93" s="17">
        <f t="shared" si="43"/>
        <v>83.05</v>
      </c>
      <c r="BD93">
        <f t="shared" si="51"/>
        <v>7</v>
      </c>
      <c r="BE93" s="7">
        <f t="shared" si="52"/>
        <v>7.5259317243270818</v>
      </c>
      <c r="BF93" s="7">
        <f t="shared" si="53"/>
        <v>5.5644857686743361</v>
      </c>
      <c r="BG93" s="7">
        <f t="shared" si="54"/>
        <v>103.49339163529784</v>
      </c>
      <c r="BH93" s="7">
        <f t="shared" si="55"/>
        <v>111.01932335962492</v>
      </c>
      <c r="BI93" s="17">
        <f t="shared" si="44"/>
        <v>83.05</v>
      </c>
      <c r="BJ93">
        <f t="shared" si="56"/>
        <v>0</v>
      </c>
      <c r="BK93" s="7">
        <f t="shared" si="57"/>
        <v>0</v>
      </c>
      <c r="BL93" s="7">
        <f t="shared" si="58"/>
        <v>0</v>
      </c>
      <c r="BM93" s="7">
        <f t="shared" si="59"/>
        <v>0</v>
      </c>
      <c r="BN93" s="7">
        <f t="shared" si="60"/>
        <v>0</v>
      </c>
      <c r="BO93" s="17">
        <f t="shared" si="45"/>
        <v>83.05</v>
      </c>
      <c r="BP93">
        <f t="shared" si="61"/>
        <v>0</v>
      </c>
      <c r="BQ93" s="7">
        <f t="shared" si="62"/>
        <v>0</v>
      </c>
      <c r="BR93" s="7">
        <f t="shared" si="63"/>
        <v>0</v>
      </c>
      <c r="BS93" s="7">
        <f t="shared" si="64"/>
        <v>0</v>
      </c>
      <c r="BT93" s="7">
        <f t="shared" si="65"/>
        <v>0</v>
      </c>
      <c r="BU93" s="17">
        <f t="shared" si="46"/>
        <v>83.05</v>
      </c>
      <c r="BV93">
        <f t="shared" si="66"/>
        <v>0</v>
      </c>
      <c r="BW93" s="7">
        <f t="shared" si="67"/>
        <v>0</v>
      </c>
      <c r="BX93" s="7">
        <f t="shared" si="68"/>
        <v>0</v>
      </c>
      <c r="BY93" s="7">
        <f t="shared" si="69"/>
        <v>0</v>
      </c>
      <c r="BZ93" s="7">
        <f t="shared" si="70"/>
        <v>0</v>
      </c>
      <c r="CA93" s="17">
        <f t="shared" si="47"/>
        <v>83.05</v>
      </c>
      <c r="CB93">
        <f t="shared" si="71"/>
        <v>0</v>
      </c>
      <c r="CC93" s="7">
        <f t="shared" si="72"/>
        <v>0</v>
      </c>
      <c r="CD93" s="7">
        <f t="shared" si="73"/>
        <v>0</v>
      </c>
      <c r="CE93" s="7">
        <f t="shared" si="74"/>
        <v>0</v>
      </c>
      <c r="CF93" s="69">
        <f t="shared" si="75"/>
        <v>0</v>
      </c>
      <c r="CG93" s="17">
        <f t="shared" si="48"/>
        <v>83.05</v>
      </c>
      <c r="CH93">
        <f t="shared" si="76"/>
        <v>0</v>
      </c>
      <c r="CI93" s="7">
        <f t="shared" si="77"/>
        <v>0</v>
      </c>
      <c r="CJ93" s="7">
        <f t="shared" si="78"/>
        <v>0</v>
      </c>
      <c r="CK93" s="7">
        <f t="shared" si="79"/>
        <v>0</v>
      </c>
      <c r="CL93" s="7">
        <f t="shared" si="80"/>
        <v>0</v>
      </c>
      <c r="CM93" s="17">
        <f t="shared" si="49"/>
        <v>83.05</v>
      </c>
      <c r="CN93">
        <f t="shared" si="81"/>
        <v>0</v>
      </c>
      <c r="CO93" s="7">
        <f t="shared" si="82"/>
        <v>0</v>
      </c>
      <c r="CP93" s="7">
        <f t="shared" si="83"/>
        <v>0</v>
      </c>
      <c r="CQ93" s="7">
        <f t="shared" si="84"/>
        <v>0</v>
      </c>
      <c r="CR93" s="7">
        <f t="shared" si="85"/>
        <v>0</v>
      </c>
    </row>
    <row r="94" spans="1:96" ht="14.5">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50"/>
        <v>0</v>
      </c>
      <c r="M94" s="63" t="b">
        <v>1</v>
      </c>
      <c r="N94" s="63">
        <v>0</v>
      </c>
      <c r="O94" s="63">
        <v>0</v>
      </c>
      <c r="P94" s="63">
        <v>0</v>
      </c>
      <c r="Q94" s="63">
        <v>10</v>
      </c>
      <c r="R94" s="63">
        <v>0</v>
      </c>
      <c r="S94" s="65" t="b">
        <v>0</v>
      </c>
      <c r="Y94" s="66" t="b">
        <v>0</v>
      </c>
      <c r="AE94" s="67" t="b">
        <v>0</v>
      </c>
      <c r="AK94" s="68" t="b">
        <v>0</v>
      </c>
      <c r="AQ94" s="45" t="b">
        <v>0</v>
      </c>
      <c r="AW94" s="47" t="b">
        <v>0</v>
      </c>
      <c r="BC94" s="17">
        <f t="shared" si="43"/>
        <v>83.05</v>
      </c>
      <c r="BD94">
        <f t="shared" si="51"/>
        <v>0</v>
      </c>
      <c r="BE94" s="7">
        <f t="shared" si="52"/>
        <v>0</v>
      </c>
      <c r="BF94" s="7">
        <f t="shared" si="53"/>
        <v>0</v>
      </c>
      <c r="BG94" s="7">
        <f t="shared" si="54"/>
        <v>0</v>
      </c>
      <c r="BH94" s="7">
        <f t="shared" si="55"/>
        <v>0</v>
      </c>
      <c r="BI94" s="17">
        <f t="shared" si="44"/>
        <v>83.05</v>
      </c>
      <c r="BJ94">
        <f t="shared" si="56"/>
        <v>0</v>
      </c>
      <c r="BK94" s="7">
        <f t="shared" si="57"/>
        <v>0</v>
      </c>
      <c r="BL94" s="7">
        <f t="shared" si="58"/>
        <v>0</v>
      </c>
      <c r="BM94" s="7">
        <f t="shared" si="59"/>
        <v>0</v>
      </c>
      <c r="BN94" s="7">
        <f t="shared" si="60"/>
        <v>0</v>
      </c>
      <c r="BO94" s="17">
        <f t="shared" si="45"/>
        <v>83.05</v>
      </c>
      <c r="BP94">
        <f t="shared" si="61"/>
        <v>0</v>
      </c>
      <c r="BQ94" s="7">
        <f t="shared" si="62"/>
        <v>0</v>
      </c>
      <c r="BR94" s="7">
        <f t="shared" si="63"/>
        <v>0</v>
      </c>
      <c r="BS94" s="7">
        <f t="shared" si="64"/>
        <v>0</v>
      </c>
      <c r="BT94" s="7">
        <f t="shared" si="65"/>
        <v>0</v>
      </c>
      <c r="BU94" s="17">
        <f t="shared" si="46"/>
        <v>83.05</v>
      </c>
      <c r="BV94">
        <f t="shared" si="66"/>
        <v>0</v>
      </c>
      <c r="BW94" s="7">
        <f t="shared" si="67"/>
        <v>0</v>
      </c>
      <c r="BX94" s="7">
        <f t="shared" si="68"/>
        <v>0</v>
      </c>
      <c r="BY94" s="7">
        <f t="shared" si="69"/>
        <v>0</v>
      </c>
      <c r="BZ94" s="7">
        <f t="shared" si="70"/>
        <v>0</v>
      </c>
      <c r="CA94" s="17">
        <f t="shared" si="47"/>
        <v>83.05</v>
      </c>
      <c r="CB94">
        <f t="shared" si="71"/>
        <v>0</v>
      </c>
      <c r="CC94" s="7">
        <f t="shared" si="72"/>
        <v>0</v>
      </c>
      <c r="CD94" s="7">
        <f t="shared" si="73"/>
        <v>0</v>
      </c>
      <c r="CE94" s="7">
        <f t="shared" si="74"/>
        <v>0</v>
      </c>
      <c r="CF94" s="69">
        <f t="shared" si="75"/>
        <v>0</v>
      </c>
      <c r="CG94" s="17">
        <f t="shared" si="48"/>
        <v>83.05</v>
      </c>
      <c r="CH94">
        <f t="shared" si="76"/>
        <v>0</v>
      </c>
      <c r="CI94" s="7">
        <f t="shared" si="77"/>
        <v>0</v>
      </c>
      <c r="CJ94" s="7">
        <f t="shared" si="78"/>
        <v>0</v>
      </c>
      <c r="CK94" s="7">
        <f t="shared" si="79"/>
        <v>0</v>
      </c>
      <c r="CL94" s="7">
        <f t="shared" si="80"/>
        <v>0</v>
      </c>
      <c r="CM94" s="17">
        <f t="shared" si="49"/>
        <v>83.05</v>
      </c>
      <c r="CN94">
        <f t="shared" si="81"/>
        <v>0</v>
      </c>
      <c r="CO94" s="7">
        <f t="shared" si="82"/>
        <v>0</v>
      </c>
      <c r="CP94" s="7">
        <f t="shared" si="83"/>
        <v>0</v>
      </c>
      <c r="CQ94" s="7">
        <f t="shared" si="84"/>
        <v>0</v>
      </c>
      <c r="CR94" s="7">
        <f t="shared" si="85"/>
        <v>0</v>
      </c>
    </row>
    <row r="95" spans="1:96" ht="14.5">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50"/>
        <v>1</v>
      </c>
      <c r="M95" s="63" t="b">
        <v>1</v>
      </c>
      <c r="N95" s="63">
        <v>0</v>
      </c>
      <c r="O95" s="63">
        <v>10</v>
      </c>
      <c r="P95" s="63">
        <v>0</v>
      </c>
      <c r="Q95" s="63">
        <v>0</v>
      </c>
      <c r="R95" s="63">
        <v>0</v>
      </c>
      <c r="S95" s="65" t="b">
        <v>1</v>
      </c>
      <c r="T95" s="65">
        <v>0</v>
      </c>
      <c r="U95" s="65">
        <v>10</v>
      </c>
      <c r="V95" s="65">
        <v>0</v>
      </c>
      <c r="W95" s="65">
        <v>0</v>
      </c>
      <c r="X95" s="65">
        <v>0</v>
      </c>
      <c r="Y95" s="66" t="b">
        <v>0</v>
      </c>
      <c r="AE95" s="67" t="b">
        <v>1</v>
      </c>
      <c r="AF95" s="67">
        <v>0</v>
      </c>
      <c r="AG95" s="67">
        <v>15</v>
      </c>
      <c r="AH95" s="67">
        <v>0</v>
      </c>
      <c r="AI95" s="67">
        <v>0</v>
      </c>
      <c r="AJ95" s="67">
        <v>0</v>
      </c>
      <c r="AK95" s="68" t="b">
        <v>1</v>
      </c>
      <c r="AL95" s="68">
        <v>0</v>
      </c>
      <c r="AM95" s="68">
        <v>20</v>
      </c>
      <c r="AN95" s="68">
        <v>0</v>
      </c>
      <c r="AO95" s="68">
        <v>0</v>
      </c>
      <c r="AP95" s="68">
        <v>0</v>
      </c>
      <c r="AQ95" s="45" t="b">
        <v>0</v>
      </c>
      <c r="AW95" s="47" t="b">
        <v>0</v>
      </c>
      <c r="BC95" s="17">
        <f t="shared" si="43"/>
        <v>129.47</v>
      </c>
      <c r="BD95">
        <f t="shared" si="51"/>
        <v>11</v>
      </c>
      <c r="BE95" s="7">
        <f t="shared" si="52"/>
        <v>11.826464138228271</v>
      </c>
      <c r="BF95" s="7">
        <f t="shared" si="53"/>
        <v>8.7441919222025284</v>
      </c>
      <c r="BG95" s="7">
        <f t="shared" si="54"/>
        <v>162.63247256975376</v>
      </c>
      <c r="BH95" s="7">
        <f t="shared" si="55"/>
        <v>174.45893670798202</v>
      </c>
      <c r="BI95" s="17">
        <f t="shared" si="44"/>
        <v>129.47</v>
      </c>
      <c r="BJ95">
        <f t="shared" si="56"/>
        <v>11</v>
      </c>
      <c r="BK95" s="7">
        <f t="shared" si="57"/>
        <v>11.826464138228271</v>
      </c>
      <c r="BL95" s="7">
        <f t="shared" si="58"/>
        <v>8.7441919222025284</v>
      </c>
      <c r="BM95" s="7">
        <f t="shared" si="59"/>
        <v>162.63247256975376</v>
      </c>
      <c r="BN95" s="7">
        <f t="shared" si="60"/>
        <v>174.45893670798202</v>
      </c>
      <c r="BO95" s="17">
        <f t="shared" si="45"/>
        <v>129.47</v>
      </c>
      <c r="BP95">
        <f t="shared" si="61"/>
        <v>0</v>
      </c>
      <c r="BQ95" s="7">
        <f t="shared" si="62"/>
        <v>0</v>
      </c>
      <c r="BR95" s="7">
        <f t="shared" si="63"/>
        <v>0</v>
      </c>
      <c r="BS95" s="7">
        <f t="shared" si="64"/>
        <v>0</v>
      </c>
      <c r="BT95" s="7">
        <f t="shared" si="65"/>
        <v>0</v>
      </c>
      <c r="BU95" s="17">
        <f t="shared" si="46"/>
        <v>129.47</v>
      </c>
      <c r="BV95">
        <f t="shared" si="66"/>
        <v>7</v>
      </c>
      <c r="BW95" s="7">
        <f t="shared" si="67"/>
        <v>7.5259317243270818</v>
      </c>
      <c r="BX95" s="7">
        <f t="shared" si="68"/>
        <v>5.5644857686743361</v>
      </c>
      <c r="BY95" s="7">
        <f t="shared" si="69"/>
        <v>103.49339163529784</v>
      </c>
      <c r="BZ95" s="7">
        <f t="shared" si="70"/>
        <v>111.01932335962492</v>
      </c>
      <c r="CA95" s="17">
        <f t="shared" si="47"/>
        <v>129.47</v>
      </c>
      <c r="CB95">
        <f t="shared" si="71"/>
        <v>5</v>
      </c>
      <c r="CC95" s="7">
        <f t="shared" si="72"/>
        <v>5.3756655173764862</v>
      </c>
      <c r="CD95" s="7">
        <f t="shared" si="73"/>
        <v>3.9746326919102399</v>
      </c>
      <c r="CE95" s="7">
        <f t="shared" si="74"/>
        <v>73.923851168069888</v>
      </c>
      <c r="CF95" s="69">
        <f t="shared" si="75"/>
        <v>79.299516685446378</v>
      </c>
      <c r="CG95" s="17">
        <f t="shared" si="48"/>
        <v>129.47</v>
      </c>
      <c r="CH95">
        <f t="shared" si="76"/>
        <v>0</v>
      </c>
      <c r="CI95" s="7">
        <f t="shared" si="77"/>
        <v>0</v>
      </c>
      <c r="CJ95" s="7">
        <f t="shared" si="78"/>
        <v>0</v>
      </c>
      <c r="CK95" s="7">
        <f t="shared" si="79"/>
        <v>0</v>
      </c>
      <c r="CL95" s="7">
        <f t="shared" si="80"/>
        <v>0</v>
      </c>
      <c r="CM95" s="17">
        <f t="shared" si="49"/>
        <v>129.47</v>
      </c>
      <c r="CN95">
        <f t="shared" si="81"/>
        <v>0</v>
      </c>
      <c r="CO95" s="7">
        <f t="shared" si="82"/>
        <v>0</v>
      </c>
      <c r="CP95" s="7">
        <f t="shared" si="83"/>
        <v>0</v>
      </c>
      <c r="CQ95" s="7">
        <f t="shared" si="84"/>
        <v>0</v>
      </c>
      <c r="CR95" s="7">
        <f t="shared" si="85"/>
        <v>0</v>
      </c>
    </row>
    <row r="96" spans="1:96" ht="14.5">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50"/>
        <v>0</v>
      </c>
      <c r="M96" s="63" t="b">
        <v>1</v>
      </c>
      <c r="N96" s="63">
        <v>0</v>
      </c>
      <c r="O96" s="63">
        <v>0</v>
      </c>
      <c r="P96" s="63">
        <v>0</v>
      </c>
      <c r="Q96" s="63">
        <v>10</v>
      </c>
      <c r="R96" s="63">
        <v>0</v>
      </c>
      <c r="S96" s="65" t="b">
        <v>1</v>
      </c>
      <c r="T96" s="65">
        <v>0</v>
      </c>
      <c r="U96" s="65">
        <v>0</v>
      </c>
      <c r="V96" s="65">
        <v>0</v>
      </c>
      <c r="W96" s="65">
        <v>10</v>
      </c>
      <c r="X96" s="65">
        <v>0</v>
      </c>
      <c r="Y96" s="66" t="b">
        <v>0</v>
      </c>
      <c r="AE96" s="67" t="b">
        <v>1</v>
      </c>
      <c r="AF96" s="67">
        <v>0</v>
      </c>
      <c r="AG96" s="67">
        <v>0</v>
      </c>
      <c r="AH96" s="67">
        <v>0</v>
      </c>
      <c r="AI96" s="67">
        <v>15</v>
      </c>
      <c r="AJ96" s="67">
        <v>0</v>
      </c>
      <c r="AK96" s="68" t="b">
        <v>1</v>
      </c>
      <c r="AL96" s="68">
        <v>0</v>
      </c>
      <c r="AM96" s="68">
        <v>0</v>
      </c>
      <c r="AN96" s="68">
        <v>0</v>
      </c>
      <c r="AO96" s="68">
        <v>20</v>
      </c>
      <c r="AP96" s="68">
        <v>0</v>
      </c>
      <c r="AQ96" s="45" t="b">
        <v>0</v>
      </c>
      <c r="AW96" s="47" t="b">
        <v>0</v>
      </c>
      <c r="BC96" s="17">
        <f t="shared" si="43"/>
        <v>129.36000000000001</v>
      </c>
      <c r="BD96">
        <f t="shared" si="51"/>
        <v>0</v>
      </c>
      <c r="BE96" s="7">
        <f t="shared" si="52"/>
        <v>0</v>
      </c>
      <c r="BF96" s="7">
        <f t="shared" si="53"/>
        <v>0</v>
      </c>
      <c r="BG96" s="7">
        <f t="shared" si="54"/>
        <v>0</v>
      </c>
      <c r="BH96" s="7">
        <f t="shared" si="55"/>
        <v>0</v>
      </c>
      <c r="BI96" s="17">
        <f t="shared" si="44"/>
        <v>129.36000000000001</v>
      </c>
      <c r="BJ96">
        <f t="shared" si="56"/>
        <v>0</v>
      </c>
      <c r="BK96" s="7">
        <f t="shared" si="57"/>
        <v>0</v>
      </c>
      <c r="BL96" s="7">
        <f t="shared" si="58"/>
        <v>0</v>
      </c>
      <c r="BM96" s="7">
        <f t="shared" si="59"/>
        <v>0</v>
      </c>
      <c r="BN96" s="7">
        <f t="shared" si="60"/>
        <v>0</v>
      </c>
      <c r="BO96" s="17">
        <f t="shared" si="45"/>
        <v>129.36000000000001</v>
      </c>
      <c r="BP96">
        <f t="shared" si="61"/>
        <v>0</v>
      </c>
      <c r="BQ96" s="7">
        <f t="shared" si="62"/>
        <v>0</v>
      </c>
      <c r="BR96" s="7">
        <f t="shared" si="63"/>
        <v>0</v>
      </c>
      <c r="BS96" s="7">
        <f t="shared" si="64"/>
        <v>0</v>
      </c>
      <c r="BT96" s="7">
        <f t="shared" si="65"/>
        <v>0</v>
      </c>
      <c r="BU96" s="17">
        <f t="shared" si="46"/>
        <v>129.36000000000001</v>
      </c>
      <c r="BV96">
        <f t="shared" si="66"/>
        <v>0</v>
      </c>
      <c r="BW96" s="7">
        <f t="shared" si="67"/>
        <v>0</v>
      </c>
      <c r="BX96" s="7">
        <f t="shared" si="68"/>
        <v>0</v>
      </c>
      <c r="BY96" s="7">
        <f t="shared" si="69"/>
        <v>0</v>
      </c>
      <c r="BZ96" s="7">
        <f t="shared" si="70"/>
        <v>0</v>
      </c>
      <c r="CA96" s="17">
        <f t="shared" si="47"/>
        <v>129.36000000000001</v>
      </c>
      <c r="CB96">
        <f t="shared" si="71"/>
        <v>0</v>
      </c>
      <c r="CC96" s="7">
        <f t="shared" si="72"/>
        <v>0</v>
      </c>
      <c r="CD96" s="7">
        <f t="shared" si="73"/>
        <v>0</v>
      </c>
      <c r="CE96" s="7">
        <f t="shared" si="74"/>
        <v>0</v>
      </c>
      <c r="CF96" s="69">
        <f t="shared" si="75"/>
        <v>0</v>
      </c>
      <c r="CG96" s="17">
        <f t="shared" si="48"/>
        <v>129.36000000000001</v>
      </c>
      <c r="CH96">
        <f t="shared" si="76"/>
        <v>0</v>
      </c>
      <c r="CI96" s="7">
        <f t="shared" si="77"/>
        <v>0</v>
      </c>
      <c r="CJ96" s="7">
        <f t="shared" si="78"/>
        <v>0</v>
      </c>
      <c r="CK96" s="7">
        <f t="shared" si="79"/>
        <v>0</v>
      </c>
      <c r="CL96" s="7">
        <f t="shared" si="80"/>
        <v>0</v>
      </c>
      <c r="CM96" s="17">
        <f t="shared" si="49"/>
        <v>129.36000000000001</v>
      </c>
      <c r="CN96">
        <f t="shared" si="81"/>
        <v>0</v>
      </c>
      <c r="CO96" s="7">
        <f t="shared" si="82"/>
        <v>0</v>
      </c>
      <c r="CP96" s="7">
        <f t="shared" si="83"/>
        <v>0</v>
      </c>
      <c r="CQ96" s="7">
        <f t="shared" si="84"/>
        <v>0</v>
      </c>
      <c r="CR96" s="7">
        <f t="shared" si="85"/>
        <v>0</v>
      </c>
    </row>
    <row r="97" spans="1:9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50"/>
        <v>1</v>
      </c>
      <c r="M97" s="63" t="b">
        <v>0</v>
      </c>
      <c r="S97" s="65" t="b">
        <v>0</v>
      </c>
      <c r="Y97" s="66" t="b">
        <v>0</v>
      </c>
      <c r="AE97" s="67" t="b">
        <v>0</v>
      </c>
      <c r="AK97" s="68" t="b">
        <v>0</v>
      </c>
      <c r="AQ97" s="45" t="b">
        <v>0</v>
      </c>
      <c r="AW97" s="47" t="b">
        <v>0</v>
      </c>
      <c r="BC97" s="17">
        <f t="shared" si="43"/>
        <v>47.52000000000001</v>
      </c>
      <c r="BD97">
        <f t="shared" si="51"/>
        <v>0</v>
      </c>
      <c r="BE97" s="7">
        <f t="shared" si="52"/>
        <v>0</v>
      </c>
      <c r="BF97" s="7">
        <f t="shared" si="53"/>
        <v>0</v>
      </c>
      <c r="BG97" s="7">
        <f t="shared" si="54"/>
        <v>0</v>
      </c>
      <c r="BH97" s="7">
        <f t="shared" si="55"/>
        <v>0</v>
      </c>
      <c r="BI97" s="17">
        <f t="shared" si="44"/>
        <v>47.52000000000001</v>
      </c>
      <c r="BJ97">
        <f t="shared" si="56"/>
        <v>0</v>
      </c>
      <c r="BK97" s="7">
        <f t="shared" si="57"/>
        <v>0</v>
      </c>
      <c r="BL97" s="7">
        <f t="shared" si="58"/>
        <v>0</v>
      </c>
      <c r="BM97" s="7">
        <f t="shared" si="59"/>
        <v>0</v>
      </c>
      <c r="BN97" s="7">
        <f t="shared" si="60"/>
        <v>0</v>
      </c>
      <c r="BO97" s="17">
        <f t="shared" si="45"/>
        <v>47.52000000000001</v>
      </c>
      <c r="BP97">
        <f t="shared" si="61"/>
        <v>0</v>
      </c>
      <c r="BQ97" s="7">
        <f t="shared" si="62"/>
        <v>0</v>
      </c>
      <c r="BR97" s="7">
        <f t="shared" si="63"/>
        <v>0</v>
      </c>
      <c r="BS97" s="7">
        <f t="shared" si="64"/>
        <v>0</v>
      </c>
      <c r="BT97" s="7">
        <f t="shared" si="65"/>
        <v>0</v>
      </c>
      <c r="BU97" s="17">
        <f t="shared" si="46"/>
        <v>47.52000000000001</v>
      </c>
      <c r="BV97">
        <f t="shared" si="66"/>
        <v>0</v>
      </c>
      <c r="BW97" s="7">
        <f t="shared" si="67"/>
        <v>0</v>
      </c>
      <c r="BX97" s="7">
        <f t="shared" si="68"/>
        <v>0</v>
      </c>
      <c r="BY97" s="7">
        <f t="shared" si="69"/>
        <v>0</v>
      </c>
      <c r="BZ97" s="7">
        <f t="shared" si="70"/>
        <v>0</v>
      </c>
      <c r="CA97" s="17">
        <f t="shared" si="47"/>
        <v>47.52000000000001</v>
      </c>
      <c r="CB97">
        <f t="shared" si="71"/>
        <v>0</v>
      </c>
      <c r="CC97" s="7">
        <f t="shared" si="72"/>
        <v>0</v>
      </c>
      <c r="CD97" s="7">
        <f t="shared" si="73"/>
        <v>0</v>
      </c>
      <c r="CE97" s="7">
        <f t="shared" si="74"/>
        <v>0</v>
      </c>
      <c r="CF97" s="69">
        <f t="shared" si="75"/>
        <v>0</v>
      </c>
      <c r="CG97" s="17">
        <f t="shared" si="48"/>
        <v>47.52000000000001</v>
      </c>
      <c r="CH97">
        <f t="shared" si="76"/>
        <v>0</v>
      </c>
      <c r="CI97" s="7">
        <f t="shared" si="77"/>
        <v>0</v>
      </c>
      <c r="CJ97" s="7">
        <f t="shared" si="78"/>
        <v>0</v>
      </c>
      <c r="CK97" s="7">
        <f t="shared" si="79"/>
        <v>0</v>
      </c>
      <c r="CL97" s="7">
        <f t="shared" si="80"/>
        <v>0</v>
      </c>
      <c r="CM97" s="17">
        <f t="shared" si="49"/>
        <v>47.52000000000001</v>
      </c>
      <c r="CN97">
        <f t="shared" si="81"/>
        <v>0</v>
      </c>
      <c r="CO97" s="7">
        <f t="shared" si="82"/>
        <v>0</v>
      </c>
      <c r="CP97" s="7">
        <f t="shared" si="83"/>
        <v>0</v>
      </c>
      <c r="CQ97" s="7">
        <f t="shared" si="84"/>
        <v>0</v>
      </c>
      <c r="CR97" s="7">
        <f t="shared" si="85"/>
        <v>0</v>
      </c>
    </row>
    <row r="98" spans="1:9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50"/>
        <v>0</v>
      </c>
      <c r="M98" s="63" t="b">
        <v>0</v>
      </c>
      <c r="S98" s="65" t="b">
        <v>0</v>
      </c>
      <c r="Y98" s="66" t="b">
        <v>0</v>
      </c>
      <c r="AE98" s="67" t="b">
        <v>0</v>
      </c>
      <c r="AK98" s="68" t="b">
        <v>0</v>
      </c>
      <c r="AQ98" s="45" t="b">
        <v>0</v>
      </c>
      <c r="AW98" s="47" t="b">
        <v>0</v>
      </c>
      <c r="BC98" s="17">
        <f t="shared" si="43"/>
        <v>47.52000000000001</v>
      </c>
      <c r="BD98">
        <f t="shared" si="51"/>
        <v>0</v>
      </c>
      <c r="BE98" s="7">
        <f t="shared" si="52"/>
        <v>0</v>
      </c>
      <c r="BF98" s="7">
        <f t="shared" si="53"/>
        <v>0</v>
      </c>
      <c r="BG98" s="7">
        <f t="shared" si="54"/>
        <v>0</v>
      </c>
      <c r="BH98" s="7">
        <f t="shared" si="55"/>
        <v>0</v>
      </c>
      <c r="BI98" s="17">
        <f t="shared" si="44"/>
        <v>47.52000000000001</v>
      </c>
      <c r="BJ98">
        <f t="shared" si="56"/>
        <v>0</v>
      </c>
      <c r="BK98" s="7">
        <f t="shared" si="57"/>
        <v>0</v>
      </c>
      <c r="BL98" s="7">
        <f t="shared" si="58"/>
        <v>0</v>
      </c>
      <c r="BM98" s="7">
        <f t="shared" si="59"/>
        <v>0</v>
      </c>
      <c r="BN98" s="7">
        <f t="shared" si="60"/>
        <v>0</v>
      </c>
      <c r="BO98" s="17">
        <f t="shared" si="45"/>
        <v>47.52000000000001</v>
      </c>
      <c r="BP98">
        <f t="shared" si="61"/>
        <v>0</v>
      </c>
      <c r="BQ98" s="7">
        <f t="shared" si="62"/>
        <v>0</v>
      </c>
      <c r="BR98" s="7">
        <f t="shared" si="63"/>
        <v>0</v>
      </c>
      <c r="BS98" s="7">
        <f t="shared" si="64"/>
        <v>0</v>
      </c>
      <c r="BT98" s="7">
        <f t="shared" si="65"/>
        <v>0</v>
      </c>
      <c r="BU98" s="17">
        <f t="shared" si="46"/>
        <v>47.52000000000001</v>
      </c>
      <c r="BV98">
        <f t="shared" si="66"/>
        <v>0</v>
      </c>
      <c r="BW98" s="7">
        <f t="shared" si="67"/>
        <v>0</v>
      </c>
      <c r="BX98" s="7">
        <f t="shared" si="68"/>
        <v>0</v>
      </c>
      <c r="BY98" s="7">
        <f t="shared" si="69"/>
        <v>0</v>
      </c>
      <c r="BZ98" s="7">
        <f t="shared" si="70"/>
        <v>0</v>
      </c>
      <c r="CA98" s="17">
        <f t="shared" si="47"/>
        <v>47.52000000000001</v>
      </c>
      <c r="CB98">
        <f t="shared" si="71"/>
        <v>0</v>
      </c>
      <c r="CC98" s="7">
        <f t="shared" si="72"/>
        <v>0</v>
      </c>
      <c r="CD98" s="7">
        <f t="shared" si="73"/>
        <v>0</v>
      </c>
      <c r="CE98" s="7">
        <f t="shared" si="74"/>
        <v>0</v>
      </c>
      <c r="CF98" s="69">
        <f t="shared" si="75"/>
        <v>0</v>
      </c>
      <c r="CG98" s="17">
        <f t="shared" si="48"/>
        <v>47.52000000000001</v>
      </c>
      <c r="CH98">
        <f t="shared" si="76"/>
        <v>0</v>
      </c>
      <c r="CI98" s="7">
        <f t="shared" si="77"/>
        <v>0</v>
      </c>
      <c r="CJ98" s="7">
        <f t="shared" si="78"/>
        <v>0</v>
      </c>
      <c r="CK98" s="7">
        <f t="shared" si="79"/>
        <v>0</v>
      </c>
      <c r="CL98" s="7">
        <f t="shared" si="80"/>
        <v>0</v>
      </c>
      <c r="CM98" s="17">
        <f t="shared" si="49"/>
        <v>47.52000000000001</v>
      </c>
      <c r="CN98">
        <f t="shared" si="81"/>
        <v>0</v>
      </c>
      <c r="CO98" s="7">
        <f t="shared" si="82"/>
        <v>0</v>
      </c>
      <c r="CP98" s="7">
        <f t="shared" si="83"/>
        <v>0</v>
      </c>
      <c r="CQ98" s="7">
        <f t="shared" si="84"/>
        <v>0</v>
      </c>
      <c r="CR98" s="7">
        <f t="shared" si="85"/>
        <v>0</v>
      </c>
    </row>
    <row r="99" spans="1:96" ht="14.5">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50"/>
        <v>1</v>
      </c>
      <c r="M99" s="63" t="b">
        <v>1</v>
      </c>
      <c r="N99" s="63">
        <v>0</v>
      </c>
      <c r="O99" s="63">
        <v>10</v>
      </c>
      <c r="P99" s="63">
        <v>0</v>
      </c>
      <c r="Q99" s="63">
        <v>0</v>
      </c>
      <c r="R99" s="63">
        <v>0</v>
      </c>
      <c r="S99" s="65" t="b">
        <v>1</v>
      </c>
      <c r="T99" s="65">
        <v>0</v>
      </c>
      <c r="U99" s="65">
        <v>10</v>
      </c>
      <c r="V99" s="65">
        <v>0</v>
      </c>
      <c r="W99" s="65">
        <v>0</v>
      </c>
      <c r="X99" s="65">
        <v>0</v>
      </c>
      <c r="Y99" s="66" t="b">
        <v>0</v>
      </c>
      <c r="AE99" s="67" t="b">
        <v>1</v>
      </c>
      <c r="AF99" s="67">
        <v>0</v>
      </c>
      <c r="AG99" s="67">
        <v>15</v>
      </c>
      <c r="AH99" s="67">
        <v>0</v>
      </c>
      <c r="AI99" s="67">
        <v>0</v>
      </c>
      <c r="AJ99" s="67">
        <v>0</v>
      </c>
      <c r="AK99" s="68" t="b">
        <v>1</v>
      </c>
      <c r="AL99" s="68">
        <v>0</v>
      </c>
      <c r="AM99" s="68">
        <v>20</v>
      </c>
      <c r="AN99" s="68">
        <v>0</v>
      </c>
      <c r="AO99" s="68">
        <v>0</v>
      </c>
      <c r="AP99" s="68">
        <v>0</v>
      </c>
      <c r="AQ99" s="45" t="b">
        <v>0</v>
      </c>
      <c r="AW99" s="47" t="b">
        <v>0</v>
      </c>
      <c r="BC99" s="17">
        <f t="shared" si="43"/>
        <v>58.3</v>
      </c>
      <c r="BD99">
        <f t="shared" si="51"/>
        <v>5</v>
      </c>
      <c r="BE99" s="7">
        <f t="shared" si="52"/>
        <v>5.3756655173764862</v>
      </c>
      <c r="BF99" s="7">
        <f t="shared" si="53"/>
        <v>3.9746326919102399</v>
      </c>
      <c r="BG99" s="7">
        <f t="shared" si="54"/>
        <v>73.923851168069888</v>
      </c>
      <c r="BH99" s="7">
        <f t="shared" si="55"/>
        <v>79.299516685446378</v>
      </c>
      <c r="BI99" s="17">
        <f t="shared" si="44"/>
        <v>58.3</v>
      </c>
      <c r="BJ99">
        <f t="shared" si="56"/>
        <v>5</v>
      </c>
      <c r="BK99" s="7">
        <f t="shared" si="57"/>
        <v>5.3756655173764862</v>
      </c>
      <c r="BL99" s="7">
        <f t="shared" si="58"/>
        <v>3.9746326919102399</v>
      </c>
      <c r="BM99" s="7">
        <f t="shared" si="59"/>
        <v>73.923851168069888</v>
      </c>
      <c r="BN99" s="7">
        <f t="shared" si="60"/>
        <v>79.299516685446378</v>
      </c>
      <c r="BO99" s="17">
        <f t="shared" si="45"/>
        <v>58.3</v>
      </c>
      <c r="BP99">
        <f t="shared" si="61"/>
        <v>0</v>
      </c>
      <c r="BQ99" s="7">
        <f t="shared" si="62"/>
        <v>0</v>
      </c>
      <c r="BR99" s="7">
        <f t="shared" si="63"/>
        <v>0</v>
      </c>
      <c r="BS99" s="7">
        <f t="shared" si="64"/>
        <v>0</v>
      </c>
      <c r="BT99" s="7">
        <f t="shared" si="65"/>
        <v>0</v>
      </c>
      <c r="BU99" s="17">
        <f t="shared" si="46"/>
        <v>58.3</v>
      </c>
      <c r="BV99">
        <f t="shared" si="66"/>
        <v>3</v>
      </c>
      <c r="BW99" s="7">
        <f t="shared" si="67"/>
        <v>3.225399310425892</v>
      </c>
      <c r="BX99" s="7">
        <f t="shared" si="68"/>
        <v>2.3847796151461438</v>
      </c>
      <c r="BY99" s="7">
        <f t="shared" si="69"/>
        <v>44.354310700841928</v>
      </c>
      <c r="BZ99" s="7">
        <f t="shared" si="70"/>
        <v>47.579710011267821</v>
      </c>
      <c r="CA99" s="17">
        <f t="shared" si="47"/>
        <v>58.3</v>
      </c>
      <c r="CB99">
        <f t="shared" si="71"/>
        <v>2</v>
      </c>
      <c r="CC99" s="7">
        <f t="shared" si="72"/>
        <v>2.1502662069505947</v>
      </c>
      <c r="CD99" s="7">
        <f t="shared" si="73"/>
        <v>1.5898530767640959</v>
      </c>
      <c r="CE99" s="7">
        <f t="shared" si="74"/>
        <v>29.569540467227952</v>
      </c>
      <c r="CF99" s="69">
        <f t="shared" si="75"/>
        <v>31.719806674178546</v>
      </c>
      <c r="CG99" s="17">
        <f t="shared" si="48"/>
        <v>58.3</v>
      </c>
      <c r="CH99">
        <f t="shared" si="76"/>
        <v>0</v>
      </c>
      <c r="CI99" s="7">
        <f t="shared" si="77"/>
        <v>0</v>
      </c>
      <c r="CJ99" s="7">
        <f t="shared" si="78"/>
        <v>0</v>
      </c>
      <c r="CK99" s="7">
        <f t="shared" si="79"/>
        <v>0</v>
      </c>
      <c r="CL99" s="7">
        <f t="shared" si="80"/>
        <v>0</v>
      </c>
      <c r="CM99" s="17">
        <f t="shared" si="49"/>
        <v>58.3</v>
      </c>
      <c r="CN99">
        <f t="shared" si="81"/>
        <v>0</v>
      </c>
      <c r="CO99" s="7">
        <f t="shared" si="82"/>
        <v>0</v>
      </c>
      <c r="CP99" s="7">
        <f t="shared" si="83"/>
        <v>0</v>
      </c>
      <c r="CQ99" s="7">
        <f t="shared" si="84"/>
        <v>0</v>
      </c>
      <c r="CR99" s="7">
        <f t="shared" si="85"/>
        <v>0</v>
      </c>
    </row>
    <row r="100" spans="1:96" ht="14.5">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50"/>
        <v>0</v>
      </c>
      <c r="M100" s="63" t="b">
        <v>1</v>
      </c>
      <c r="N100" s="63">
        <v>0</v>
      </c>
      <c r="O100" s="63">
        <v>0</v>
      </c>
      <c r="P100" s="63">
        <v>0</v>
      </c>
      <c r="Q100" s="63">
        <v>10</v>
      </c>
      <c r="R100" s="63">
        <v>0</v>
      </c>
      <c r="S100" s="65" t="b">
        <v>1</v>
      </c>
      <c r="T100" s="65">
        <v>0</v>
      </c>
      <c r="U100" s="65">
        <v>0</v>
      </c>
      <c r="V100" s="65">
        <v>0</v>
      </c>
      <c r="W100" s="65">
        <v>10</v>
      </c>
      <c r="X100" s="65">
        <v>0</v>
      </c>
      <c r="Y100" s="66" t="b">
        <v>0</v>
      </c>
      <c r="AE100" s="67" t="b">
        <v>1</v>
      </c>
      <c r="AF100" s="67">
        <v>0</v>
      </c>
      <c r="AG100" s="67">
        <v>0</v>
      </c>
      <c r="AH100" s="67">
        <v>0</v>
      </c>
      <c r="AI100" s="67">
        <v>15</v>
      </c>
      <c r="AJ100" s="67">
        <v>0</v>
      </c>
      <c r="AK100" s="68" t="b">
        <v>1</v>
      </c>
      <c r="AL100" s="68">
        <v>0</v>
      </c>
      <c r="AM100" s="68">
        <v>0</v>
      </c>
      <c r="AN100" s="68">
        <v>0</v>
      </c>
      <c r="AO100" s="68">
        <v>20</v>
      </c>
      <c r="AP100" s="68">
        <v>0</v>
      </c>
      <c r="AQ100" s="45" t="b">
        <v>0</v>
      </c>
      <c r="AW100" s="47" t="b">
        <v>0</v>
      </c>
      <c r="BC100" s="17">
        <f t="shared" si="43"/>
        <v>57.86</v>
      </c>
      <c r="BD100">
        <f t="shared" si="51"/>
        <v>0</v>
      </c>
      <c r="BE100" s="7">
        <f t="shared" si="52"/>
        <v>0</v>
      </c>
      <c r="BF100" s="7">
        <f t="shared" si="53"/>
        <v>0</v>
      </c>
      <c r="BG100" s="7">
        <f t="shared" si="54"/>
        <v>0</v>
      </c>
      <c r="BH100" s="7">
        <f t="shared" si="55"/>
        <v>0</v>
      </c>
      <c r="BI100" s="17">
        <f t="shared" si="44"/>
        <v>57.86</v>
      </c>
      <c r="BJ100">
        <f t="shared" si="56"/>
        <v>0</v>
      </c>
      <c r="BK100" s="7">
        <f t="shared" si="57"/>
        <v>0</v>
      </c>
      <c r="BL100" s="7">
        <f t="shared" si="58"/>
        <v>0</v>
      </c>
      <c r="BM100" s="7">
        <f t="shared" si="59"/>
        <v>0</v>
      </c>
      <c r="BN100" s="7">
        <f t="shared" si="60"/>
        <v>0</v>
      </c>
      <c r="BO100" s="17">
        <f t="shared" si="45"/>
        <v>57.86</v>
      </c>
      <c r="BP100">
        <f t="shared" si="61"/>
        <v>0</v>
      </c>
      <c r="BQ100" s="7">
        <f t="shared" si="62"/>
        <v>0</v>
      </c>
      <c r="BR100" s="7">
        <f t="shared" si="63"/>
        <v>0</v>
      </c>
      <c r="BS100" s="7">
        <f t="shared" si="64"/>
        <v>0</v>
      </c>
      <c r="BT100" s="7">
        <f t="shared" si="65"/>
        <v>0</v>
      </c>
      <c r="BU100" s="17">
        <f t="shared" si="46"/>
        <v>57.86</v>
      </c>
      <c r="BV100">
        <f t="shared" si="66"/>
        <v>0</v>
      </c>
      <c r="BW100" s="7">
        <f t="shared" si="67"/>
        <v>0</v>
      </c>
      <c r="BX100" s="7">
        <f t="shared" si="68"/>
        <v>0</v>
      </c>
      <c r="BY100" s="7">
        <f t="shared" si="69"/>
        <v>0</v>
      </c>
      <c r="BZ100" s="7">
        <f t="shared" si="70"/>
        <v>0</v>
      </c>
      <c r="CA100" s="17">
        <f t="shared" si="47"/>
        <v>57.86</v>
      </c>
      <c r="CB100">
        <f t="shared" si="71"/>
        <v>0</v>
      </c>
      <c r="CC100" s="7">
        <f t="shared" si="72"/>
        <v>0</v>
      </c>
      <c r="CD100" s="7">
        <f t="shared" si="73"/>
        <v>0</v>
      </c>
      <c r="CE100" s="7">
        <f t="shared" si="74"/>
        <v>0</v>
      </c>
      <c r="CF100" s="69">
        <f t="shared" si="75"/>
        <v>0</v>
      </c>
      <c r="CG100" s="17">
        <f t="shared" si="48"/>
        <v>57.86</v>
      </c>
      <c r="CH100">
        <f t="shared" si="76"/>
        <v>0</v>
      </c>
      <c r="CI100" s="7">
        <f t="shared" si="77"/>
        <v>0</v>
      </c>
      <c r="CJ100" s="7">
        <f t="shared" si="78"/>
        <v>0</v>
      </c>
      <c r="CK100" s="7">
        <f t="shared" si="79"/>
        <v>0</v>
      </c>
      <c r="CL100" s="7">
        <f t="shared" si="80"/>
        <v>0</v>
      </c>
      <c r="CM100" s="17">
        <f t="shared" si="49"/>
        <v>57.86</v>
      </c>
      <c r="CN100">
        <f t="shared" si="81"/>
        <v>0</v>
      </c>
      <c r="CO100" s="7">
        <f t="shared" si="82"/>
        <v>0</v>
      </c>
      <c r="CP100" s="7">
        <f t="shared" si="83"/>
        <v>0</v>
      </c>
      <c r="CQ100" s="7">
        <f t="shared" si="84"/>
        <v>0</v>
      </c>
      <c r="CR100" s="7">
        <f t="shared" si="85"/>
        <v>0</v>
      </c>
    </row>
    <row r="101" spans="1:96" ht="14.5">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50"/>
        <v>1</v>
      </c>
      <c r="M101" s="63" t="b">
        <v>1</v>
      </c>
      <c r="N101" s="63">
        <v>0</v>
      </c>
      <c r="O101" s="63">
        <v>10</v>
      </c>
      <c r="P101" s="63">
        <v>0</v>
      </c>
      <c r="Q101" s="63">
        <v>0</v>
      </c>
      <c r="R101" s="63">
        <v>0</v>
      </c>
      <c r="S101" s="65" t="b">
        <v>0</v>
      </c>
      <c r="Y101" s="66" t="b">
        <v>0</v>
      </c>
      <c r="AE101" s="67" t="b">
        <v>0</v>
      </c>
      <c r="AK101" s="68" t="b">
        <v>0</v>
      </c>
      <c r="AQ101" s="45" t="b">
        <v>0</v>
      </c>
      <c r="AW101" s="47" t="b">
        <v>0</v>
      </c>
      <c r="BC101" s="17">
        <f t="shared" si="43"/>
        <v>65.450000000000017</v>
      </c>
      <c r="BD101">
        <f t="shared" si="51"/>
        <v>6</v>
      </c>
      <c r="BE101" s="7">
        <f t="shared" si="52"/>
        <v>6.450798620851784</v>
      </c>
      <c r="BF101" s="7">
        <f t="shared" si="53"/>
        <v>4.7695592302922876</v>
      </c>
      <c r="BG101" s="7">
        <f t="shared" si="54"/>
        <v>88.708621401683857</v>
      </c>
      <c r="BH101" s="7">
        <f t="shared" si="55"/>
        <v>95.159420022535642</v>
      </c>
      <c r="BI101" s="17">
        <f t="shared" si="44"/>
        <v>65.450000000000017</v>
      </c>
      <c r="BJ101">
        <f t="shared" si="56"/>
        <v>0</v>
      </c>
      <c r="BK101" s="7">
        <f t="shared" si="57"/>
        <v>0</v>
      </c>
      <c r="BL101" s="7">
        <f t="shared" si="58"/>
        <v>0</v>
      </c>
      <c r="BM101" s="7">
        <f t="shared" si="59"/>
        <v>0</v>
      </c>
      <c r="BN101" s="7">
        <f t="shared" si="60"/>
        <v>0</v>
      </c>
      <c r="BO101" s="17">
        <f t="shared" si="45"/>
        <v>65.450000000000017</v>
      </c>
      <c r="BP101">
        <f t="shared" si="61"/>
        <v>0</v>
      </c>
      <c r="BQ101" s="7">
        <f t="shared" si="62"/>
        <v>0</v>
      </c>
      <c r="BR101" s="7">
        <f t="shared" si="63"/>
        <v>0</v>
      </c>
      <c r="BS101" s="7">
        <f t="shared" si="64"/>
        <v>0</v>
      </c>
      <c r="BT101" s="7">
        <f t="shared" si="65"/>
        <v>0</v>
      </c>
      <c r="BU101" s="17">
        <f t="shared" si="46"/>
        <v>65.450000000000017</v>
      </c>
      <c r="BV101">
        <f t="shared" si="66"/>
        <v>0</v>
      </c>
      <c r="BW101" s="7">
        <f t="shared" si="67"/>
        <v>0</v>
      </c>
      <c r="BX101" s="7">
        <f t="shared" si="68"/>
        <v>0</v>
      </c>
      <c r="BY101" s="7">
        <f t="shared" si="69"/>
        <v>0</v>
      </c>
      <c r="BZ101" s="7">
        <f t="shared" si="70"/>
        <v>0</v>
      </c>
      <c r="CA101" s="17">
        <f t="shared" si="47"/>
        <v>65.450000000000017</v>
      </c>
      <c r="CB101">
        <f t="shared" si="71"/>
        <v>0</v>
      </c>
      <c r="CC101" s="7">
        <f t="shared" si="72"/>
        <v>0</v>
      </c>
      <c r="CD101" s="7">
        <f t="shared" si="73"/>
        <v>0</v>
      </c>
      <c r="CE101" s="7">
        <f t="shared" si="74"/>
        <v>0</v>
      </c>
      <c r="CF101" s="69">
        <f t="shared" si="75"/>
        <v>0</v>
      </c>
      <c r="CG101" s="17">
        <f t="shared" si="48"/>
        <v>65.450000000000017</v>
      </c>
      <c r="CH101">
        <f t="shared" si="76"/>
        <v>0</v>
      </c>
      <c r="CI101" s="7">
        <f t="shared" si="77"/>
        <v>0</v>
      </c>
      <c r="CJ101" s="7">
        <f t="shared" si="78"/>
        <v>0</v>
      </c>
      <c r="CK101" s="7">
        <f t="shared" si="79"/>
        <v>0</v>
      </c>
      <c r="CL101" s="7">
        <f t="shared" si="80"/>
        <v>0</v>
      </c>
      <c r="CM101" s="17">
        <f t="shared" si="49"/>
        <v>65.450000000000017</v>
      </c>
      <c r="CN101">
        <f t="shared" si="81"/>
        <v>0</v>
      </c>
      <c r="CO101" s="7">
        <f t="shared" si="82"/>
        <v>0</v>
      </c>
      <c r="CP101" s="7">
        <f t="shared" si="83"/>
        <v>0</v>
      </c>
      <c r="CQ101" s="7">
        <f t="shared" si="84"/>
        <v>0</v>
      </c>
      <c r="CR101" s="7">
        <f t="shared" si="85"/>
        <v>0</v>
      </c>
    </row>
    <row r="102" spans="1:96" ht="14.5">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50"/>
        <v>1</v>
      </c>
      <c r="M102" s="63" t="b">
        <v>1</v>
      </c>
      <c r="N102" s="63">
        <v>0</v>
      </c>
      <c r="O102" s="63">
        <v>10</v>
      </c>
      <c r="P102" s="63">
        <v>0</v>
      </c>
      <c r="Q102" s="63">
        <v>0</v>
      </c>
      <c r="R102" s="63">
        <v>0</v>
      </c>
      <c r="S102" s="65" t="b">
        <v>0</v>
      </c>
      <c r="Y102" s="66" t="b">
        <v>0</v>
      </c>
      <c r="AE102" s="67" t="b">
        <v>0</v>
      </c>
      <c r="AK102" s="68" t="b">
        <v>0</v>
      </c>
      <c r="AQ102" s="45" t="b">
        <v>0</v>
      </c>
      <c r="AW102" s="47" t="b">
        <v>0</v>
      </c>
      <c r="BC102" s="17">
        <f t="shared" si="43"/>
        <v>82.830000000000013</v>
      </c>
      <c r="BD102">
        <f t="shared" si="51"/>
        <v>7</v>
      </c>
      <c r="BE102" s="7">
        <f t="shared" si="52"/>
        <v>7.5259317243270818</v>
      </c>
      <c r="BF102" s="7">
        <f t="shared" si="53"/>
        <v>5.5644857686743361</v>
      </c>
      <c r="BG102" s="7">
        <f t="shared" si="54"/>
        <v>103.49339163529784</v>
      </c>
      <c r="BH102" s="7">
        <f t="shared" si="55"/>
        <v>111.01932335962492</v>
      </c>
      <c r="BI102" s="17">
        <f t="shared" si="44"/>
        <v>82.830000000000013</v>
      </c>
      <c r="BJ102">
        <f t="shared" si="56"/>
        <v>0</v>
      </c>
      <c r="BK102" s="7">
        <f t="shared" si="57"/>
        <v>0</v>
      </c>
      <c r="BL102" s="7">
        <f t="shared" si="58"/>
        <v>0</v>
      </c>
      <c r="BM102" s="7">
        <f t="shared" si="59"/>
        <v>0</v>
      </c>
      <c r="BN102" s="7">
        <f t="shared" si="60"/>
        <v>0</v>
      </c>
      <c r="BO102" s="17">
        <f t="shared" si="45"/>
        <v>82.830000000000013</v>
      </c>
      <c r="BP102">
        <f t="shared" si="61"/>
        <v>0</v>
      </c>
      <c r="BQ102" s="7">
        <f t="shared" si="62"/>
        <v>0</v>
      </c>
      <c r="BR102" s="7">
        <f t="shared" si="63"/>
        <v>0</v>
      </c>
      <c r="BS102" s="7">
        <f t="shared" si="64"/>
        <v>0</v>
      </c>
      <c r="BT102" s="7">
        <f t="shared" si="65"/>
        <v>0</v>
      </c>
      <c r="BU102" s="17">
        <f t="shared" si="46"/>
        <v>82.830000000000013</v>
      </c>
      <c r="BV102">
        <f t="shared" si="66"/>
        <v>0</v>
      </c>
      <c r="BW102" s="7">
        <f t="shared" si="67"/>
        <v>0</v>
      </c>
      <c r="BX102" s="7">
        <f t="shared" si="68"/>
        <v>0</v>
      </c>
      <c r="BY102" s="7">
        <f t="shared" si="69"/>
        <v>0</v>
      </c>
      <c r="BZ102" s="7">
        <f t="shared" si="70"/>
        <v>0</v>
      </c>
      <c r="CA102" s="17">
        <f t="shared" si="47"/>
        <v>82.830000000000013</v>
      </c>
      <c r="CB102">
        <f t="shared" si="71"/>
        <v>0</v>
      </c>
      <c r="CC102" s="7">
        <f t="shared" si="72"/>
        <v>0</v>
      </c>
      <c r="CD102" s="7">
        <f t="shared" si="73"/>
        <v>0</v>
      </c>
      <c r="CE102" s="7">
        <f t="shared" si="74"/>
        <v>0</v>
      </c>
      <c r="CF102" s="69">
        <f t="shared" si="75"/>
        <v>0</v>
      </c>
      <c r="CG102" s="17">
        <f t="shared" si="48"/>
        <v>82.830000000000013</v>
      </c>
      <c r="CH102">
        <f t="shared" si="76"/>
        <v>0</v>
      </c>
      <c r="CI102" s="7">
        <f t="shared" si="77"/>
        <v>0</v>
      </c>
      <c r="CJ102" s="7">
        <f t="shared" si="78"/>
        <v>0</v>
      </c>
      <c r="CK102" s="7">
        <f t="shared" si="79"/>
        <v>0</v>
      </c>
      <c r="CL102" s="7">
        <f t="shared" si="80"/>
        <v>0</v>
      </c>
      <c r="CM102" s="17">
        <f t="shared" si="49"/>
        <v>82.830000000000013</v>
      </c>
      <c r="CN102">
        <f t="shared" si="81"/>
        <v>0</v>
      </c>
      <c r="CO102" s="7">
        <f t="shared" si="82"/>
        <v>0</v>
      </c>
      <c r="CP102" s="7">
        <f t="shared" si="83"/>
        <v>0</v>
      </c>
      <c r="CQ102" s="7">
        <f t="shared" si="84"/>
        <v>0</v>
      </c>
      <c r="CR102" s="7">
        <f t="shared" si="85"/>
        <v>0</v>
      </c>
    </row>
    <row r="103" spans="1:9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50"/>
        <v>0</v>
      </c>
      <c r="M103" s="63" t="b">
        <v>0</v>
      </c>
      <c r="S103" s="65" t="b">
        <v>0</v>
      </c>
      <c r="Y103" s="66" t="b">
        <v>0</v>
      </c>
      <c r="AE103" s="67" t="b">
        <v>0</v>
      </c>
      <c r="AK103" s="68" t="b">
        <v>0</v>
      </c>
      <c r="AQ103" s="45" t="b">
        <v>0</v>
      </c>
      <c r="AW103" s="47" t="b">
        <v>0</v>
      </c>
      <c r="BC103" s="17">
        <f t="shared" si="43"/>
        <v>90.640000000000029</v>
      </c>
      <c r="BD103">
        <f t="shared" si="51"/>
        <v>0</v>
      </c>
      <c r="BE103" s="7">
        <f t="shared" si="52"/>
        <v>0</v>
      </c>
      <c r="BF103" s="7">
        <f t="shared" si="53"/>
        <v>0</v>
      </c>
      <c r="BG103" s="7">
        <f t="shared" si="54"/>
        <v>0</v>
      </c>
      <c r="BH103" s="7">
        <f t="shared" si="55"/>
        <v>0</v>
      </c>
      <c r="BI103" s="17">
        <f t="shared" si="44"/>
        <v>90.640000000000029</v>
      </c>
      <c r="BJ103">
        <f t="shared" si="56"/>
        <v>0</v>
      </c>
      <c r="BK103" s="7">
        <f t="shared" si="57"/>
        <v>0</v>
      </c>
      <c r="BL103" s="7">
        <f t="shared" si="58"/>
        <v>0</v>
      </c>
      <c r="BM103" s="7">
        <f t="shared" si="59"/>
        <v>0</v>
      </c>
      <c r="BN103" s="7">
        <f t="shared" si="60"/>
        <v>0</v>
      </c>
      <c r="BO103" s="17">
        <f t="shared" si="45"/>
        <v>90.640000000000029</v>
      </c>
      <c r="BP103">
        <f t="shared" si="61"/>
        <v>0</v>
      </c>
      <c r="BQ103" s="7">
        <f t="shared" si="62"/>
        <v>0</v>
      </c>
      <c r="BR103" s="7">
        <f t="shared" si="63"/>
        <v>0</v>
      </c>
      <c r="BS103" s="7">
        <f t="shared" si="64"/>
        <v>0</v>
      </c>
      <c r="BT103" s="7">
        <f t="shared" si="65"/>
        <v>0</v>
      </c>
      <c r="BU103" s="17">
        <f t="shared" si="46"/>
        <v>90.640000000000029</v>
      </c>
      <c r="BV103">
        <f t="shared" si="66"/>
        <v>0</v>
      </c>
      <c r="BW103" s="7">
        <f t="shared" si="67"/>
        <v>0</v>
      </c>
      <c r="BX103" s="7">
        <f t="shared" si="68"/>
        <v>0</v>
      </c>
      <c r="BY103" s="7">
        <f t="shared" si="69"/>
        <v>0</v>
      </c>
      <c r="BZ103" s="7">
        <f t="shared" si="70"/>
        <v>0</v>
      </c>
      <c r="CA103" s="17">
        <f t="shared" si="47"/>
        <v>90.640000000000029</v>
      </c>
      <c r="CB103">
        <f t="shared" si="71"/>
        <v>0</v>
      </c>
      <c r="CC103" s="7">
        <f t="shared" si="72"/>
        <v>0</v>
      </c>
      <c r="CD103" s="7">
        <f t="shared" si="73"/>
        <v>0</v>
      </c>
      <c r="CE103" s="7">
        <f t="shared" si="74"/>
        <v>0</v>
      </c>
      <c r="CF103" s="69">
        <f t="shared" si="75"/>
        <v>0</v>
      </c>
      <c r="CG103" s="17">
        <f t="shared" si="48"/>
        <v>90.640000000000029</v>
      </c>
      <c r="CH103">
        <f t="shared" si="76"/>
        <v>0</v>
      </c>
      <c r="CI103" s="7">
        <f t="shared" si="77"/>
        <v>0</v>
      </c>
      <c r="CJ103" s="7">
        <f t="shared" si="78"/>
        <v>0</v>
      </c>
      <c r="CK103" s="7">
        <f t="shared" si="79"/>
        <v>0</v>
      </c>
      <c r="CL103" s="7">
        <f t="shared" si="80"/>
        <v>0</v>
      </c>
      <c r="CM103" s="17">
        <f t="shared" si="49"/>
        <v>90.640000000000029</v>
      </c>
      <c r="CN103">
        <f t="shared" si="81"/>
        <v>0</v>
      </c>
      <c r="CO103" s="7">
        <f t="shared" si="82"/>
        <v>0</v>
      </c>
      <c r="CP103" s="7">
        <f t="shared" si="83"/>
        <v>0</v>
      </c>
      <c r="CQ103" s="7">
        <f t="shared" si="84"/>
        <v>0</v>
      </c>
      <c r="CR103" s="7">
        <f t="shared" si="85"/>
        <v>0</v>
      </c>
    </row>
    <row r="104" spans="1:96" ht="14.5">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50"/>
        <v>1</v>
      </c>
      <c r="M104" s="63" t="b">
        <v>1</v>
      </c>
      <c r="N104" s="63">
        <v>0</v>
      </c>
      <c r="O104" s="63">
        <v>10</v>
      </c>
      <c r="P104" s="63">
        <v>0</v>
      </c>
      <c r="Q104" s="63">
        <v>0</v>
      </c>
      <c r="R104" s="63">
        <v>0</v>
      </c>
      <c r="S104" s="65" t="b">
        <v>0</v>
      </c>
      <c r="Y104" s="66" t="b">
        <v>0</v>
      </c>
      <c r="AE104" s="67" t="b">
        <v>0</v>
      </c>
      <c r="AK104" s="68" t="b">
        <v>0</v>
      </c>
      <c r="AQ104" s="45" t="b">
        <v>0</v>
      </c>
      <c r="AW104" s="47" t="b">
        <v>0</v>
      </c>
      <c r="BC104" s="17">
        <f t="shared" si="43"/>
        <v>45.320000000000014</v>
      </c>
      <c r="BD104">
        <f t="shared" si="51"/>
        <v>4</v>
      </c>
      <c r="BE104" s="7">
        <f t="shared" si="52"/>
        <v>4.3005324139011893</v>
      </c>
      <c r="BF104" s="7">
        <f t="shared" si="53"/>
        <v>3.1797061535281919</v>
      </c>
      <c r="BG104" s="7">
        <f t="shared" si="54"/>
        <v>59.139080934455905</v>
      </c>
      <c r="BH104" s="7">
        <f t="shared" si="55"/>
        <v>63.439613348357092</v>
      </c>
      <c r="BI104" s="17">
        <f t="shared" si="44"/>
        <v>45.320000000000014</v>
      </c>
      <c r="BJ104">
        <f t="shared" si="56"/>
        <v>0</v>
      </c>
      <c r="BK104" s="7">
        <f t="shared" si="57"/>
        <v>0</v>
      </c>
      <c r="BL104" s="7">
        <f t="shared" si="58"/>
        <v>0</v>
      </c>
      <c r="BM104" s="7">
        <f t="shared" si="59"/>
        <v>0</v>
      </c>
      <c r="BN104" s="7">
        <f t="shared" si="60"/>
        <v>0</v>
      </c>
      <c r="BO104" s="17">
        <f t="shared" si="45"/>
        <v>45.320000000000014</v>
      </c>
      <c r="BP104">
        <f t="shared" si="61"/>
        <v>0</v>
      </c>
      <c r="BQ104" s="7">
        <f t="shared" si="62"/>
        <v>0</v>
      </c>
      <c r="BR104" s="7">
        <f t="shared" si="63"/>
        <v>0</v>
      </c>
      <c r="BS104" s="7">
        <f t="shared" si="64"/>
        <v>0</v>
      </c>
      <c r="BT104" s="7">
        <f t="shared" si="65"/>
        <v>0</v>
      </c>
      <c r="BU104" s="17">
        <f t="shared" si="46"/>
        <v>45.320000000000014</v>
      </c>
      <c r="BV104">
        <f t="shared" si="66"/>
        <v>0</v>
      </c>
      <c r="BW104" s="7">
        <f t="shared" si="67"/>
        <v>0</v>
      </c>
      <c r="BX104" s="7">
        <f t="shared" si="68"/>
        <v>0</v>
      </c>
      <c r="BY104" s="7">
        <f t="shared" si="69"/>
        <v>0</v>
      </c>
      <c r="BZ104" s="7">
        <f t="shared" si="70"/>
        <v>0</v>
      </c>
      <c r="CA104" s="17">
        <f t="shared" si="47"/>
        <v>45.320000000000014</v>
      </c>
      <c r="CB104">
        <f t="shared" si="71"/>
        <v>0</v>
      </c>
      <c r="CC104" s="7">
        <f t="shared" si="72"/>
        <v>0</v>
      </c>
      <c r="CD104" s="7">
        <f t="shared" si="73"/>
        <v>0</v>
      </c>
      <c r="CE104" s="7">
        <f t="shared" si="74"/>
        <v>0</v>
      </c>
      <c r="CF104" s="69">
        <f t="shared" si="75"/>
        <v>0</v>
      </c>
      <c r="CG104" s="17">
        <f t="shared" si="48"/>
        <v>45.320000000000014</v>
      </c>
      <c r="CH104">
        <f t="shared" si="76"/>
        <v>0</v>
      </c>
      <c r="CI104" s="7">
        <f t="shared" si="77"/>
        <v>0</v>
      </c>
      <c r="CJ104" s="7">
        <f t="shared" si="78"/>
        <v>0</v>
      </c>
      <c r="CK104" s="7">
        <f t="shared" si="79"/>
        <v>0</v>
      </c>
      <c r="CL104" s="7">
        <f t="shared" si="80"/>
        <v>0</v>
      </c>
      <c r="CM104" s="17">
        <f t="shared" si="49"/>
        <v>45.320000000000014</v>
      </c>
      <c r="CN104">
        <f t="shared" si="81"/>
        <v>0</v>
      </c>
      <c r="CO104" s="7">
        <f t="shared" si="82"/>
        <v>0</v>
      </c>
      <c r="CP104" s="7">
        <f t="shared" si="83"/>
        <v>0</v>
      </c>
      <c r="CQ104" s="7">
        <f t="shared" si="84"/>
        <v>0</v>
      </c>
      <c r="CR104" s="7">
        <f t="shared" si="85"/>
        <v>0</v>
      </c>
    </row>
    <row r="105" spans="1:96" ht="14.5">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50"/>
        <v>0</v>
      </c>
      <c r="M105" s="63" t="b">
        <v>1</v>
      </c>
      <c r="N105" s="63">
        <v>0</v>
      </c>
      <c r="O105" s="63">
        <v>0</v>
      </c>
      <c r="P105" s="63">
        <v>0</v>
      </c>
      <c r="Q105" s="63">
        <v>10</v>
      </c>
      <c r="R105" s="63">
        <v>0</v>
      </c>
      <c r="S105" s="65" t="b">
        <v>0</v>
      </c>
      <c r="Y105" s="66" t="b">
        <v>0</v>
      </c>
      <c r="AE105" s="67" t="b">
        <v>0</v>
      </c>
      <c r="AK105" s="68" t="b">
        <v>0</v>
      </c>
      <c r="AQ105" s="45" t="b">
        <v>0</v>
      </c>
      <c r="AW105" s="47" t="b">
        <v>0</v>
      </c>
      <c r="BC105" s="17">
        <f t="shared" si="43"/>
        <v>44.88000000000001</v>
      </c>
      <c r="BD105">
        <f t="shared" si="51"/>
        <v>0</v>
      </c>
      <c r="BE105" s="7">
        <f t="shared" si="52"/>
        <v>0</v>
      </c>
      <c r="BF105" s="7">
        <f t="shared" si="53"/>
        <v>0</v>
      </c>
      <c r="BG105" s="7">
        <f t="shared" si="54"/>
        <v>0</v>
      </c>
      <c r="BH105" s="7">
        <f t="shared" si="55"/>
        <v>0</v>
      </c>
      <c r="BI105" s="17">
        <f t="shared" si="44"/>
        <v>44.88000000000001</v>
      </c>
      <c r="BJ105">
        <f t="shared" si="56"/>
        <v>0</v>
      </c>
      <c r="BK105" s="7">
        <f t="shared" si="57"/>
        <v>0</v>
      </c>
      <c r="BL105" s="7">
        <f t="shared" si="58"/>
        <v>0</v>
      </c>
      <c r="BM105" s="7">
        <f t="shared" si="59"/>
        <v>0</v>
      </c>
      <c r="BN105" s="7">
        <f t="shared" si="60"/>
        <v>0</v>
      </c>
      <c r="BO105" s="17">
        <f t="shared" si="45"/>
        <v>44.88000000000001</v>
      </c>
      <c r="BP105">
        <f t="shared" si="61"/>
        <v>0</v>
      </c>
      <c r="BQ105" s="7">
        <f t="shared" si="62"/>
        <v>0</v>
      </c>
      <c r="BR105" s="7">
        <f t="shared" si="63"/>
        <v>0</v>
      </c>
      <c r="BS105" s="7">
        <f t="shared" si="64"/>
        <v>0</v>
      </c>
      <c r="BT105" s="7">
        <f t="shared" si="65"/>
        <v>0</v>
      </c>
      <c r="BU105" s="17">
        <f t="shared" si="46"/>
        <v>44.88000000000001</v>
      </c>
      <c r="BV105">
        <f t="shared" si="66"/>
        <v>0</v>
      </c>
      <c r="BW105" s="7">
        <f t="shared" si="67"/>
        <v>0</v>
      </c>
      <c r="BX105" s="7">
        <f t="shared" si="68"/>
        <v>0</v>
      </c>
      <c r="BY105" s="7">
        <f t="shared" si="69"/>
        <v>0</v>
      </c>
      <c r="BZ105" s="7">
        <f t="shared" si="70"/>
        <v>0</v>
      </c>
      <c r="CA105" s="17">
        <f t="shared" si="47"/>
        <v>44.88000000000001</v>
      </c>
      <c r="CB105">
        <f t="shared" si="71"/>
        <v>0</v>
      </c>
      <c r="CC105" s="7">
        <f t="shared" si="72"/>
        <v>0</v>
      </c>
      <c r="CD105" s="7">
        <f t="shared" si="73"/>
        <v>0</v>
      </c>
      <c r="CE105" s="7">
        <f t="shared" si="74"/>
        <v>0</v>
      </c>
      <c r="CF105" s="69">
        <f t="shared" si="75"/>
        <v>0</v>
      </c>
      <c r="CG105" s="17">
        <f t="shared" si="48"/>
        <v>44.88000000000001</v>
      </c>
      <c r="CH105">
        <f t="shared" si="76"/>
        <v>0</v>
      </c>
      <c r="CI105" s="7">
        <f t="shared" si="77"/>
        <v>0</v>
      </c>
      <c r="CJ105" s="7">
        <f t="shared" si="78"/>
        <v>0</v>
      </c>
      <c r="CK105" s="7">
        <f t="shared" si="79"/>
        <v>0</v>
      </c>
      <c r="CL105" s="7">
        <f t="shared" si="80"/>
        <v>0</v>
      </c>
      <c r="CM105" s="17">
        <f t="shared" si="49"/>
        <v>44.88000000000001</v>
      </c>
      <c r="CN105">
        <f t="shared" si="81"/>
        <v>0</v>
      </c>
      <c r="CO105" s="7">
        <f t="shared" si="82"/>
        <v>0</v>
      </c>
      <c r="CP105" s="7">
        <f t="shared" si="83"/>
        <v>0</v>
      </c>
      <c r="CQ105" s="7">
        <f t="shared" si="84"/>
        <v>0</v>
      </c>
      <c r="CR105" s="7">
        <f t="shared" si="85"/>
        <v>0</v>
      </c>
    </row>
    <row r="106" spans="1:96" ht="14.5">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50"/>
        <v>1</v>
      </c>
      <c r="M106" s="63" t="b">
        <v>1</v>
      </c>
      <c r="N106" s="63">
        <v>0</v>
      </c>
      <c r="O106" s="63">
        <v>0</v>
      </c>
      <c r="P106" s="63">
        <v>0</v>
      </c>
      <c r="Q106" s="63">
        <v>10</v>
      </c>
      <c r="R106" s="63">
        <v>0</v>
      </c>
      <c r="S106" s="65" t="b">
        <v>0</v>
      </c>
      <c r="Y106" s="66" t="b">
        <v>0</v>
      </c>
      <c r="AE106" s="67" t="b">
        <v>0</v>
      </c>
      <c r="AK106" s="68" t="b">
        <v>0</v>
      </c>
      <c r="AQ106" s="45" t="b">
        <v>0</v>
      </c>
      <c r="AW106" s="47" t="b">
        <v>0</v>
      </c>
      <c r="BC106" s="17">
        <f t="shared" si="43"/>
        <v>65.450000000000017</v>
      </c>
      <c r="BD106">
        <f t="shared" si="51"/>
        <v>6</v>
      </c>
      <c r="BE106" s="7">
        <f t="shared" si="52"/>
        <v>6.450798620851784</v>
      </c>
      <c r="BF106" s="7">
        <f t="shared" si="53"/>
        <v>4.7695592302922876</v>
      </c>
      <c r="BG106" s="7">
        <f t="shared" si="54"/>
        <v>88.708621401683857</v>
      </c>
      <c r="BH106" s="7">
        <f t="shared" si="55"/>
        <v>95.159420022535642</v>
      </c>
      <c r="BI106" s="17">
        <f t="shared" si="44"/>
        <v>65.450000000000017</v>
      </c>
      <c r="BJ106">
        <f t="shared" si="56"/>
        <v>0</v>
      </c>
      <c r="BK106" s="7">
        <f t="shared" si="57"/>
        <v>0</v>
      </c>
      <c r="BL106" s="7">
        <f t="shared" si="58"/>
        <v>0</v>
      </c>
      <c r="BM106" s="7">
        <f t="shared" si="59"/>
        <v>0</v>
      </c>
      <c r="BN106" s="7">
        <f t="shared" si="60"/>
        <v>0</v>
      </c>
      <c r="BO106" s="17">
        <f t="shared" si="45"/>
        <v>65.450000000000017</v>
      </c>
      <c r="BP106">
        <f t="shared" si="61"/>
        <v>0</v>
      </c>
      <c r="BQ106" s="7">
        <f t="shared" si="62"/>
        <v>0</v>
      </c>
      <c r="BR106" s="7">
        <f t="shared" si="63"/>
        <v>0</v>
      </c>
      <c r="BS106" s="7">
        <f t="shared" si="64"/>
        <v>0</v>
      </c>
      <c r="BT106" s="7">
        <f t="shared" si="65"/>
        <v>0</v>
      </c>
      <c r="BU106" s="17">
        <f t="shared" si="46"/>
        <v>65.450000000000017</v>
      </c>
      <c r="BV106">
        <f t="shared" si="66"/>
        <v>0</v>
      </c>
      <c r="BW106" s="7">
        <f t="shared" si="67"/>
        <v>0</v>
      </c>
      <c r="BX106" s="7">
        <f t="shared" si="68"/>
        <v>0</v>
      </c>
      <c r="BY106" s="7">
        <f t="shared" si="69"/>
        <v>0</v>
      </c>
      <c r="BZ106" s="7">
        <f t="shared" si="70"/>
        <v>0</v>
      </c>
      <c r="CA106" s="17">
        <f t="shared" si="47"/>
        <v>65.450000000000017</v>
      </c>
      <c r="CB106">
        <f t="shared" si="71"/>
        <v>0</v>
      </c>
      <c r="CC106" s="7">
        <f t="shared" si="72"/>
        <v>0</v>
      </c>
      <c r="CD106" s="7">
        <f t="shared" si="73"/>
        <v>0</v>
      </c>
      <c r="CE106" s="7">
        <f t="shared" si="74"/>
        <v>0</v>
      </c>
      <c r="CF106" s="69">
        <f t="shared" si="75"/>
        <v>0</v>
      </c>
      <c r="CG106" s="17">
        <f t="shared" si="48"/>
        <v>65.450000000000017</v>
      </c>
      <c r="CH106">
        <f t="shared" si="76"/>
        <v>0</v>
      </c>
      <c r="CI106" s="7">
        <f t="shared" si="77"/>
        <v>0</v>
      </c>
      <c r="CJ106" s="7">
        <f t="shared" si="78"/>
        <v>0</v>
      </c>
      <c r="CK106" s="7">
        <f t="shared" si="79"/>
        <v>0</v>
      </c>
      <c r="CL106" s="7">
        <f t="shared" si="80"/>
        <v>0</v>
      </c>
      <c r="CM106" s="17">
        <f t="shared" si="49"/>
        <v>65.450000000000017</v>
      </c>
      <c r="CN106">
        <f t="shared" si="81"/>
        <v>0</v>
      </c>
      <c r="CO106" s="7">
        <f t="shared" si="82"/>
        <v>0</v>
      </c>
      <c r="CP106" s="7">
        <f t="shared" si="83"/>
        <v>0</v>
      </c>
      <c r="CQ106" s="7">
        <f t="shared" si="84"/>
        <v>0</v>
      </c>
      <c r="CR106" s="7">
        <f t="shared" si="85"/>
        <v>0</v>
      </c>
    </row>
    <row r="107" spans="1:96" ht="14.5">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50"/>
        <v>1</v>
      </c>
      <c r="M107" s="63" t="b">
        <v>1</v>
      </c>
      <c r="N107" s="63">
        <v>0</v>
      </c>
      <c r="O107" s="63">
        <v>0</v>
      </c>
      <c r="P107" s="63">
        <v>10</v>
      </c>
      <c r="Q107" s="63">
        <v>0</v>
      </c>
      <c r="R107" s="63">
        <v>0</v>
      </c>
      <c r="S107" s="65" t="b">
        <v>0</v>
      </c>
      <c r="Y107" s="66" t="b">
        <v>0</v>
      </c>
      <c r="AE107" s="67" t="b">
        <v>0</v>
      </c>
      <c r="AK107" s="68" t="b">
        <v>0</v>
      </c>
      <c r="AQ107" s="45" t="b">
        <v>0</v>
      </c>
      <c r="AW107" s="47" t="b">
        <v>0</v>
      </c>
      <c r="BC107" s="17">
        <f t="shared" si="43"/>
        <v>74.36</v>
      </c>
      <c r="BD107">
        <f t="shared" si="51"/>
        <v>0</v>
      </c>
      <c r="BE107" s="7">
        <f t="shared" si="52"/>
        <v>0</v>
      </c>
      <c r="BF107" s="7">
        <f t="shared" si="53"/>
        <v>0</v>
      </c>
      <c r="BG107" s="7">
        <f t="shared" si="54"/>
        <v>0</v>
      </c>
      <c r="BH107" s="7">
        <f t="shared" si="55"/>
        <v>0</v>
      </c>
      <c r="BI107" s="17">
        <f t="shared" si="44"/>
        <v>74.36</v>
      </c>
      <c r="BJ107">
        <f t="shared" si="56"/>
        <v>0</v>
      </c>
      <c r="BK107" s="7">
        <f t="shared" si="57"/>
        <v>0</v>
      </c>
      <c r="BL107" s="7">
        <f t="shared" si="58"/>
        <v>0</v>
      </c>
      <c r="BM107" s="7">
        <f t="shared" si="59"/>
        <v>0</v>
      </c>
      <c r="BN107" s="7">
        <f t="shared" si="60"/>
        <v>0</v>
      </c>
      <c r="BO107" s="17">
        <f t="shared" si="45"/>
        <v>74.36</v>
      </c>
      <c r="BP107">
        <f t="shared" si="61"/>
        <v>0</v>
      </c>
      <c r="BQ107" s="7">
        <f t="shared" si="62"/>
        <v>0</v>
      </c>
      <c r="BR107" s="7">
        <f t="shared" si="63"/>
        <v>0</v>
      </c>
      <c r="BS107" s="7">
        <f t="shared" si="64"/>
        <v>0</v>
      </c>
      <c r="BT107" s="7">
        <f t="shared" si="65"/>
        <v>0</v>
      </c>
      <c r="BU107" s="17">
        <f t="shared" si="46"/>
        <v>74.36</v>
      </c>
      <c r="BV107">
        <f t="shared" si="66"/>
        <v>0</v>
      </c>
      <c r="BW107" s="7">
        <f t="shared" si="67"/>
        <v>0</v>
      </c>
      <c r="BX107" s="7">
        <f t="shared" si="68"/>
        <v>0</v>
      </c>
      <c r="BY107" s="7">
        <f t="shared" si="69"/>
        <v>0</v>
      </c>
      <c r="BZ107" s="7">
        <f t="shared" si="70"/>
        <v>0</v>
      </c>
      <c r="CA107" s="17">
        <f t="shared" si="47"/>
        <v>74.36</v>
      </c>
      <c r="CB107">
        <f t="shared" si="71"/>
        <v>0</v>
      </c>
      <c r="CC107" s="7">
        <f t="shared" si="72"/>
        <v>0</v>
      </c>
      <c r="CD107" s="7">
        <f t="shared" si="73"/>
        <v>0</v>
      </c>
      <c r="CE107" s="7">
        <f t="shared" si="74"/>
        <v>0</v>
      </c>
      <c r="CF107" s="69">
        <f t="shared" si="75"/>
        <v>0</v>
      </c>
      <c r="CG107" s="17">
        <f t="shared" si="48"/>
        <v>74.36</v>
      </c>
      <c r="CH107">
        <f t="shared" si="76"/>
        <v>0</v>
      </c>
      <c r="CI107" s="7">
        <f t="shared" si="77"/>
        <v>0</v>
      </c>
      <c r="CJ107" s="7">
        <f t="shared" si="78"/>
        <v>0</v>
      </c>
      <c r="CK107" s="7">
        <f t="shared" si="79"/>
        <v>0</v>
      </c>
      <c r="CL107" s="7">
        <f t="shared" si="80"/>
        <v>0</v>
      </c>
      <c r="CM107" s="17">
        <f t="shared" si="49"/>
        <v>74.36</v>
      </c>
      <c r="CN107">
        <f t="shared" si="81"/>
        <v>0</v>
      </c>
      <c r="CO107" s="7">
        <f t="shared" si="82"/>
        <v>0</v>
      </c>
      <c r="CP107" s="7">
        <f t="shared" si="83"/>
        <v>0</v>
      </c>
      <c r="CQ107" s="7">
        <f t="shared" si="84"/>
        <v>0</v>
      </c>
      <c r="CR107" s="7">
        <f t="shared" si="85"/>
        <v>0</v>
      </c>
    </row>
    <row r="108" spans="1:96" ht="14.5">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50"/>
        <v>1</v>
      </c>
      <c r="M108" s="63" t="b">
        <v>1</v>
      </c>
      <c r="N108" s="63">
        <v>0</v>
      </c>
      <c r="O108" s="63">
        <v>10</v>
      </c>
      <c r="P108" s="63">
        <v>10</v>
      </c>
      <c r="Q108" s="63">
        <v>10</v>
      </c>
      <c r="R108" s="63">
        <v>0</v>
      </c>
      <c r="S108" s="65" t="b">
        <v>1</v>
      </c>
      <c r="T108" s="65">
        <v>0</v>
      </c>
      <c r="U108" s="65">
        <v>10</v>
      </c>
      <c r="V108" s="65">
        <v>10</v>
      </c>
      <c r="W108" s="65">
        <v>10</v>
      </c>
      <c r="X108" s="65">
        <v>0</v>
      </c>
      <c r="Y108" s="66" t="b">
        <v>0</v>
      </c>
      <c r="AE108" s="67" t="b">
        <v>1</v>
      </c>
      <c r="AF108" s="67">
        <v>0</v>
      </c>
      <c r="AG108" s="67">
        <v>15</v>
      </c>
      <c r="AH108" s="67">
        <v>15</v>
      </c>
      <c r="AI108" s="67">
        <v>15</v>
      </c>
      <c r="AJ108" s="67">
        <v>0</v>
      </c>
      <c r="AK108" s="68" t="b">
        <v>1</v>
      </c>
      <c r="AL108" s="68">
        <v>0</v>
      </c>
      <c r="AM108" s="68">
        <v>20</v>
      </c>
      <c r="AN108" s="68">
        <v>20</v>
      </c>
      <c r="AO108" s="68">
        <v>20</v>
      </c>
      <c r="AP108" s="68">
        <v>0</v>
      </c>
      <c r="AQ108" s="45" t="b">
        <v>0</v>
      </c>
      <c r="AW108" s="47" t="b">
        <v>0</v>
      </c>
      <c r="BC108" s="17">
        <f t="shared" si="43"/>
        <v>75.790000000000006</v>
      </c>
      <c r="BD108">
        <f t="shared" si="51"/>
        <v>6</v>
      </c>
      <c r="BE108" s="7">
        <f t="shared" si="52"/>
        <v>6.450798620851784</v>
      </c>
      <c r="BF108" s="7">
        <f t="shared" si="53"/>
        <v>4.7695592302922876</v>
      </c>
      <c r="BG108" s="7">
        <f t="shared" si="54"/>
        <v>88.708621401683857</v>
      </c>
      <c r="BH108" s="7">
        <f t="shared" si="55"/>
        <v>95.159420022535642</v>
      </c>
      <c r="BI108" s="17">
        <f t="shared" si="44"/>
        <v>75.790000000000006</v>
      </c>
      <c r="BJ108">
        <f t="shared" si="56"/>
        <v>6</v>
      </c>
      <c r="BK108" s="7">
        <f t="shared" si="57"/>
        <v>6.450798620851784</v>
      </c>
      <c r="BL108" s="7">
        <f t="shared" si="58"/>
        <v>4.7695592302922876</v>
      </c>
      <c r="BM108" s="7">
        <f t="shared" si="59"/>
        <v>88.708621401683857</v>
      </c>
      <c r="BN108" s="7">
        <f t="shared" si="60"/>
        <v>95.159420022535642</v>
      </c>
      <c r="BO108" s="17">
        <f t="shared" si="45"/>
        <v>75.790000000000006</v>
      </c>
      <c r="BP108">
        <f t="shared" si="61"/>
        <v>0</v>
      </c>
      <c r="BQ108" s="7">
        <f t="shared" si="62"/>
        <v>0</v>
      </c>
      <c r="BR108" s="7">
        <f t="shared" si="63"/>
        <v>0</v>
      </c>
      <c r="BS108" s="7">
        <f t="shared" si="64"/>
        <v>0</v>
      </c>
      <c r="BT108" s="7">
        <f t="shared" si="65"/>
        <v>0</v>
      </c>
      <c r="BU108" s="17">
        <f t="shared" si="46"/>
        <v>75.790000000000006</v>
      </c>
      <c r="BV108">
        <f t="shared" si="66"/>
        <v>3</v>
      </c>
      <c r="BW108" s="7">
        <f t="shared" si="67"/>
        <v>3.225399310425892</v>
      </c>
      <c r="BX108" s="7">
        <f t="shared" si="68"/>
        <v>2.3847796151461438</v>
      </c>
      <c r="BY108" s="7">
        <f t="shared" si="69"/>
        <v>44.354310700841928</v>
      </c>
      <c r="BZ108" s="7">
        <f t="shared" si="70"/>
        <v>47.579710011267821</v>
      </c>
      <c r="CA108" s="17">
        <f t="shared" si="47"/>
        <v>75.790000000000006</v>
      </c>
      <c r="CB108">
        <f t="shared" si="71"/>
        <v>2</v>
      </c>
      <c r="CC108" s="7">
        <f t="shared" si="72"/>
        <v>2.1502662069505947</v>
      </c>
      <c r="CD108" s="7">
        <f t="shared" si="73"/>
        <v>1.5898530767640959</v>
      </c>
      <c r="CE108" s="7">
        <f t="shared" si="74"/>
        <v>29.569540467227952</v>
      </c>
      <c r="CF108" s="69">
        <f t="shared" si="75"/>
        <v>31.719806674178546</v>
      </c>
      <c r="CG108" s="17">
        <f t="shared" si="48"/>
        <v>75.790000000000006</v>
      </c>
      <c r="CH108">
        <f t="shared" si="76"/>
        <v>0</v>
      </c>
      <c r="CI108" s="7">
        <f t="shared" si="77"/>
        <v>0</v>
      </c>
      <c r="CJ108" s="7">
        <f t="shared" si="78"/>
        <v>0</v>
      </c>
      <c r="CK108" s="7">
        <f t="shared" si="79"/>
        <v>0</v>
      </c>
      <c r="CL108" s="7">
        <f t="shared" si="80"/>
        <v>0</v>
      </c>
      <c r="CM108" s="17">
        <f t="shared" si="49"/>
        <v>75.790000000000006</v>
      </c>
      <c r="CN108">
        <f t="shared" si="81"/>
        <v>0</v>
      </c>
      <c r="CO108" s="7">
        <f t="shared" si="82"/>
        <v>0</v>
      </c>
      <c r="CP108" s="7">
        <f t="shared" si="83"/>
        <v>0</v>
      </c>
      <c r="CQ108" s="7">
        <f t="shared" si="84"/>
        <v>0</v>
      </c>
      <c r="CR108" s="7">
        <f t="shared" si="85"/>
        <v>0</v>
      </c>
    </row>
    <row r="109" spans="1:96" ht="14.5">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50"/>
        <v>1</v>
      </c>
      <c r="M109" s="63" t="b">
        <v>1</v>
      </c>
      <c r="N109" s="63">
        <v>0</v>
      </c>
      <c r="O109" s="63">
        <v>10</v>
      </c>
      <c r="P109" s="63">
        <v>10</v>
      </c>
      <c r="Q109" s="63">
        <v>10</v>
      </c>
      <c r="R109" s="63">
        <v>0</v>
      </c>
      <c r="S109" s="65" t="b">
        <v>1</v>
      </c>
      <c r="T109" s="65">
        <v>0</v>
      </c>
      <c r="U109" s="65">
        <v>10</v>
      </c>
      <c r="V109" s="65">
        <v>10</v>
      </c>
      <c r="W109" s="65">
        <v>10</v>
      </c>
      <c r="X109" s="65">
        <v>0</v>
      </c>
      <c r="Y109" s="66" t="b">
        <v>0</v>
      </c>
      <c r="AE109" s="67" t="b">
        <v>1</v>
      </c>
      <c r="AF109" s="67">
        <v>0</v>
      </c>
      <c r="AG109" s="67">
        <v>15</v>
      </c>
      <c r="AH109" s="67">
        <v>15</v>
      </c>
      <c r="AI109" s="67">
        <v>15</v>
      </c>
      <c r="AJ109" s="67">
        <v>0</v>
      </c>
      <c r="AK109" s="68" t="b">
        <v>1</v>
      </c>
      <c r="AL109" s="68">
        <v>0</v>
      </c>
      <c r="AM109" s="68">
        <v>20</v>
      </c>
      <c r="AN109" s="68">
        <v>20</v>
      </c>
      <c r="AO109" s="68">
        <v>15</v>
      </c>
      <c r="AP109" s="68">
        <v>0</v>
      </c>
      <c r="AQ109" s="45" t="b">
        <v>0</v>
      </c>
      <c r="AW109" s="47" t="b">
        <v>0</v>
      </c>
      <c r="BC109" s="17">
        <f t="shared" si="43"/>
        <v>28.93</v>
      </c>
      <c r="BD109">
        <f t="shared" si="51"/>
        <v>2</v>
      </c>
      <c r="BE109" s="7">
        <f t="shared" si="52"/>
        <v>2.1502662069505947</v>
      </c>
      <c r="BF109" s="7">
        <f t="shared" si="53"/>
        <v>1.5898530767640959</v>
      </c>
      <c r="BG109" s="7">
        <f t="shared" si="54"/>
        <v>29.569540467227952</v>
      </c>
      <c r="BH109" s="7">
        <f t="shared" si="55"/>
        <v>31.719806674178546</v>
      </c>
      <c r="BI109" s="17">
        <f t="shared" si="44"/>
        <v>28.93</v>
      </c>
      <c r="BJ109">
        <f t="shared" si="56"/>
        <v>2</v>
      </c>
      <c r="BK109" s="7">
        <f t="shared" si="57"/>
        <v>2.1502662069505947</v>
      </c>
      <c r="BL109" s="7">
        <f t="shared" si="58"/>
        <v>1.5898530767640959</v>
      </c>
      <c r="BM109" s="7">
        <f t="shared" si="59"/>
        <v>29.569540467227952</v>
      </c>
      <c r="BN109" s="7">
        <f t="shared" si="60"/>
        <v>31.719806674178546</v>
      </c>
      <c r="BO109" s="17">
        <f t="shared" si="45"/>
        <v>28.93</v>
      </c>
      <c r="BP109">
        <f t="shared" si="61"/>
        <v>0</v>
      </c>
      <c r="BQ109" s="7">
        <f t="shared" si="62"/>
        <v>0</v>
      </c>
      <c r="BR109" s="7">
        <f t="shared" si="63"/>
        <v>0</v>
      </c>
      <c r="BS109" s="7">
        <f t="shared" si="64"/>
        <v>0</v>
      </c>
      <c r="BT109" s="7">
        <f t="shared" si="65"/>
        <v>0</v>
      </c>
      <c r="BU109" s="17">
        <f t="shared" si="46"/>
        <v>28.93</v>
      </c>
      <c r="BV109">
        <f t="shared" si="66"/>
        <v>1</v>
      </c>
      <c r="BW109" s="7">
        <f t="shared" si="67"/>
        <v>1.0751331034752973</v>
      </c>
      <c r="BX109" s="7">
        <f t="shared" si="68"/>
        <v>0.79492653838204796</v>
      </c>
      <c r="BY109" s="7">
        <f t="shared" si="69"/>
        <v>14.784770233613976</v>
      </c>
      <c r="BZ109" s="7">
        <f t="shared" si="70"/>
        <v>15.859903337089273</v>
      </c>
      <c r="CA109" s="17">
        <f t="shared" si="47"/>
        <v>28.93</v>
      </c>
      <c r="CB109">
        <f t="shared" si="71"/>
        <v>0</v>
      </c>
      <c r="CC109" s="7">
        <f t="shared" si="72"/>
        <v>0</v>
      </c>
      <c r="CD109" s="7">
        <f t="shared" si="73"/>
        <v>0</v>
      </c>
      <c r="CE109" s="7">
        <f t="shared" si="74"/>
        <v>0</v>
      </c>
      <c r="CF109" s="69">
        <f t="shared" si="75"/>
        <v>0</v>
      </c>
      <c r="CG109" s="17">
        <f t="shared" si="48"/>
        <v>28.93</v>
      </c>
      <c r="CH109">
        <f t="shared" si="76"/>
        <v>0</v>
      </c>
      <c r="CI109" s="7">
        <f t="shared" si="77"/>
        <v>0</v>
      </c>
      <c r="CJ109" s="7">
        <f t="shared" si="78"/>
        <v>0</v>
      </c>
      <c r="CK109" s="7">
        <f t="shared" si="79"/>
        <v>0</v>
      </c>
      <c r="CL109" s="7">
        <f t="shared" si="80"/>
        <v>0</v>
      </c>
      <c r="CM109" s="17">
        <f t="shared" si="49"/>
        <v>28.93</v>
      </c>
      <c r="CN109">
        <f t="shared" si="81"/>
        <v>0</v>
      </c>
      <c r="CO109" s="7">
        <f t="shared" si="82"/>
        <v>0</v>
      </c>
      <c r="CP109" s="7">
        <f t="shared" si="83"/>
        <v>0</v>
      </c>
      <c r="CQ109" s="7">
        <f t="shared" si="84"/>
        <v>0</v>
      </c>
      <c r="CR109" s="7">
        <f t="shared" si="85"/>
        <v>0</v>
      </c>
    </row>
    <row r="110" spans="1:9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50"/>
        <v>1</v>
      </c>
      <c r="M110" s="63" t="b">
        <v>0</v>
      </c>
      <c r="S110" s="65" t="b">
        <v>0</v>
      </c>
      <c r="Y110" s="66" t="b">
        <v>0</v>
      </c>
      <c r="AE110" s="67" t="b">
        <v>0</v>
      </c>
      <c r="AK110" s="68" t="b">
        <v>0</v>
      </c>
      <c r="AQ110" s="45" t="b">
        <v>0</v>
      </c>
      <c r="AW110" s="47" t="b">
        <v>0</v>
      </c>
      <c r="BC110" s="17">
        <f t="shared" si="43"/>
        <v>19.14</v>
      </c>
      <c r="BD110">
        <f t="shared" si="51"/>
        <v>0</v>
      </c>
      <c r="BE110" s="7">
        <f t="shared" si="52"/>
        <v>0</v>
      </c>
      <c r="BF110" s="7">
        <f t="shared" si="53"/>
        <v>0</v>
      </c>
      <c r="BG110" s="7">
        <f t="shared" si="54"/>
        <v>0</v>
      </c>
      <c r="BH110" s="7">
        <f t="shared" si="55"/>
        <v>0</v>
      </c>
      <c r="BI110" s="17">
        <f t="shared" si="44"/>
        <v>19.14</v>
      </c>
      <c r="BJ110">
        <f t="shared" si="56"/>
        <v>0</v>
      </c>
      <c r="BK110" s="7">
        <f t="shared" si="57"/>
        <v>0</v>
      </c>
      <c r="BL110" s="7">
        <f t="shared" si="58"/>
        <v>0</v>
      </c>
      <c r="BM110" s="7">
        <f t="shared" si="59"/>
        <v>0</v>
      </c>
      <c r="BN110" s="7">
        <f t="shared" si="60"/>
        <v>0</v>
      </c>
      <c r="BO110" s="17">
        <f t="shared" si="45"/>
        <v>19.14</v>
      </c>
      <c r="BP110">
        <f t="shared" si="61"/>
        <v>0</v>
      </c>
      <c r="BQ110" s="7">
        <f t="shared" si="62"/>
        <v>0</v>
      </c>
      <c r="BR110" s="7">
        <f t="shared" si="63"/>
        <v>0</v>
      </c>
      <c r="BS110" s="7">
        <f t="shared" si="64"/>
        <v>0</v>
      </c>
      <c r="BT110" s="7">
        <f t="shared" si="65"/>
        <v>0</v>
      </c>
      <c r="BU110" s="17">
        <f t="shared" si="46"/>
        <v>19.14</v>
      </c>
      <c r="BV110">
        <f t="shared" si="66"/>
        <v>0</v>
      </c>
      <c r="BW110" s="7">
        <f t="shared" si="67"/>
        <v>0</v>
      </c>
      <c r="BX110" s="7">
        <f t="shared" si="68"/>
        <v>0</v>
      </c>
      <c r="BY110" s="7">
        <f t="shared" si="69"/>
        <v>0</v>
      </c>
      <c r="BZ110" s="7">
        <f t="shared" si="70"/>
        <v>0</v>
      </c>
      <c r="CA110" s="17">
        <f t="shared" si="47"/>
        <v>19.14</v>
      </c>
      <c r="CB110">
        <f t="shared" si="71"/>
        <v>0</v>
      </c>
      <c r="CC110" s="7">
        <f t="shared" si="72"/>
        <v>0</v>
      </c>
      <c r="CD110" s="7">
        <f t="shared" si="73"/>
        <v>0</v>
      </c>
      <c r="CE110" s="7">
        <f t="shared" si="74"/>
        <v>0</v>
      </c>
      <c r="CF110" s="69">
        <f t="shared" si="75"/>
        <v>0</v>
      </c>
      <c r="CG110" s="17">
        <f t="shared" si="48"/>
        <v>19.14</v>
      </c>
      <c r="CH110">
        <f t="shared" si="76"/>
        <v>0</v>
      </c>
      <c r="CI110" s="7">
        <f t="shared" si="77"/>
        <v>0</v>
      </c>
      <c r="CJ110" s="7">
        <f t="shared" si="78"/>
        <v>0</v>
      </c>
      <c r="CK110" s="7">
        <f t="shared" si="79"/>
        <v>0</v>
      </c>
      <c r="CL110" s="7">
        <f t="shared" si="80"/>
        <v>0</v>
      </c>
      <c r="CM110" s="17">
        <f t="shared" si="49"/>
        <v>19.14</v>
      </c>
      <c r="CN110">
        <f t="shared" si="81"/>
        <v>0</v>
      </c>
      <c r="CO110" s="7">
        <f t="shared" si="82"/>
        <v>0</v>
      </c>
      <c r="CP110" s="7">
        <f t="shared" si="83"/>
        <v>0</v>
      </c>
      <c r="CQ110" s="7">
        <f t="shared" si="84"/>
        <v>0</v>
      </c>
      <c r="CR110" s="7">
        <f t="shared" si="85"/>
        <v>0</v>
      </c>
    </row>
    <row r="111" spans="1:96" ht="14.5">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50"/>
        <v>0</v>
      </c>
      <c r="M111" s="63" t="b">
        <v>1</v>
      </c>
      <c r="N111" s="63">
        <v>0</v>
      </c>
      <c r="O111" s="63">
        <v>10</v>
      </c>
      <c r="P111" s="63">
        <v>10</v>
      </c>
      <c r="Q111" s="63">
        <v>10</v>
      </c>
      <c r="R111" s="63">
        <v>0</v>
      </c>
      <c r="S111" s="65" t="b">
        <v>0</v>
      </c>
      <c r="Y111" s="66" t="b">
        <v>0</v>
      </c>
      <c r="AE111" s="67" t="b">
        <v>0</v>
      </c>
      <c r="AK111" s="68" t="b">
        <v>0</v>
      </c>
      <c r="AQ111" s="45" t="b">
        <v>0</v>
      </c>
      <c r="AW111" s="47" t="b">
        <v>0</v>
      </c>
      <c r="BC111" s="17">
        <f t="shared" si="43"/>
        <v>14.740000000000002</v>
      </c>
      <c r="BD111">
        <f t="shared" si="51"/>
        <v>0</v>
      </c>
      <c r="BE111" s="7">
        <f t="shared" si="52"/>
        <v>0</v>
      </c>
      <c r="BF111" s="7">
        <f t="shared" si="53"/>
        <v>0</v>
      </c>
      <c r="BG111" s="7">
        <f t="shared" si="54"/>
        <v>0</v>
      </c>
      <c r="BH111" s="7">
        <f t="shared" si="55"/>
        <v>0</v>
      </c>
      <c r="BI111" s="17">
        <f t="shared" si="44"/>
        <v>14.740000000000002</v>
      </c>
      <c r="BJ111">
        <f t="shared" si="56"/>
        <v>0</v>
      </c>
      <c r="BK111" s="7">
        <f t="shared" si="57"/>
        <v>0</v>
      </c>
      <c r="BL111" s="7">
        <f t="shared" si="58"/>
        <v>0</v>
      </c>
      <c r="BM111" s="7">
        <f t="shared" si="59"/>
        <v>0</v>
      </c>
      <c r="BN111" s="7">
        <f t="shared" si="60"/>
        <v>0</v>
      </c>
      <c r="BO111" s="17">
        <f t="shared" si="45"/>
        <v>14.740000000000002</v>
      </c>
      <c r="BP111">
        <f t="shared" si="61"/>
        <v>0</v>
      </c>
      <c r="BQ111" s="7">
        <f t="shared" si="62"/>
        <v>0</v>
      </c>
      <c r="BR111" s="7">
        <f t="shared" si="63"/>
        <v>0</v>
      </c>
      <c r="BS111" s="7">
        <f t="shared" si="64"/>
        <v>0</v>
      </c>
      <c r="BT111" s="7">
        <f t="shared" si="65"/>
        <v>0</v>
      </c>
      <c r="BU111" s="17">
        <f t="shared" si="46"/>
        <v>14.740000000000002</v>
      </c>
      <c r="BV111">
        <f t="shared" si="66"/>
        <v>0</v>
      </c>
      <c r="BW111" s="7">
        <f t="shared" si="67"/>
        <v>0</v>
      </c>
      <c r="BX111" s="7">
        <f t="shared" si="68"/>
        <v>0</v>
      </c>
      <c r="BY111" s="7">
        <f t="shared" si="69"/>
        <v>0</v>
      </c>
      <c r="BZ111" s="7">
        <f t="shared" si="70"/>
        <v>0</v>
      </c>
      <c r="CA111" s="17">
        <f t="shared" si="47"/>
        <v>14.740000000000002</v>
      </c>
      <c r="CB111">
        <f t="shared" si="71"/>
        <v>0</v>
      </c>
      <c r="CC111" s="7">
        <f t="shared" si="72"/>
        <v>0</v>
      </c>
      <c r="CD111" s="7">
        <f t="shared" si="73"/>
        <v>0</v>
      </c>
      <c r="CE111" s="7">
        <f t="shared" si="74"/>
        <v>0</v>
      </c>
      <c r="CF111" s="69">
        <f t="shared" si="75"/>
        <v>0</v>
      </c>
      <c r="CG111" s="17">
        <f t="shared" si="48"/>
        <v>14.740000000000002</v>
      </c>
      <c r="CH111">
        <f t="shared" si="76"/>
        <v>0</v>
      </c>
      <c r="CI111" s="7">
        <f t="shared" si="77"/>
        <v>0</v>
      </c>
      <c r="CJ111" s="7">
        <f t="shared" si="78"/>
        <v>0</v>
      </c>
      <c r="CK111" s="7">
        <f t="shared" si="79"/>
        <v>0</v>
      </c>
      <c r="CL111" s="7">
        <f t="shared" si="80"/>
        <v>0</v>
      </c>
      <c r="CM111" s="17">
        <f t="shared" si="49"/>
        <v>14.740000000000002</v>
      </c>
      <c r="CN111">
        <f t="shared" si="81"/>
        <v>0</v>
      </c>
      <c r="CO111" s="7">
        <f t="shared" si="82"/>
        <v>0</v>
      </c>
      <c r="CP111" s="7">
        <f t="shared" si="83"/>
        <v>0</v>
      </c>
      <c r="CQ111" s="7">
        <f t="shared" si="84"/>
        <v>0</v>
      </c>
      <c r="CR111" s="7">
        <f t="shared" si="85"/>
        <v>0</v>
      </c>
    </row>
    <row r="112" spans="1:96" ht="14.5">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50"/>
        <v>0</v>
      </c>
      <c r="M112" s="63" t="b">
        <v>1</v>
      </c>
      <c r="N112" s="63">
        <v>0</v>
      </c>
      <c r="O112" s="63">
        <v>10</v>
      </c>
      <c r="P112" s="63">
        <v>0</v>
      </c>
      <c r="Q112" s="63">
        <v>10</v>
      </c>
      <c r="R112" s="63">
        <v>500</v>
      </c>
      <c r="S112" s="65" t="b">
        <v>0</v>
      </c>
      <c r="Y112" s="66" t="b">
        <v>0</v>
      </c>
      <c r="AE112" s="67" t="b">
        <v>0</v>
      </c>
      <c r="AK112" s="68" t="b">
        <v>0</v>
      </c>
      <c r="AQ112" s="45" t="b">
        <v>0</v>
      </c>
      <c r="AW112" s="47" t="b">
        <v>0</v>
      </c>
      <c r="BC112" s="17">
        <f t="shared" si="43"/>
        <v>44</v>
      </c>
      <c r="BD112">
        <f t="shared" si="51"/>
        <v>0</v>
      </c>
      <c r="BE112" s="7">
        <f t="shared" si="52"/>
        <v>0</v>
      </c>
      <c r="BF112" s="7">
        <f t="shared" si="53"/>
        <v>0</v>
      </c>
      <c r="BG112" s="7">
        <f t="shared" si="54"/>
        <v>0</v>
      </c>
      <c r="BH112" s="7">
        <f t="shared" si="55"/>
        <v>0</v>
      </c>
      <c r="BI112" s="17">
        <f t="shared" si="44"/>
        <v>44</v>
      </c>
      <c r="BJ112">
        <f t="shared" si="56"/>
        <v>0</v>
      </c>
      <c r="BK112" s="7">
        <f t="shared" si="57"/>
        <v>0</v>
      </c>
      <c r="BL112" s="7">
        <f t="shared" si="58"/>
        <v>0</v>
      </c>
      <c r="BM112" s="7">
        <f t="shared" si="59"/>
        <v>0</v>
      </c>
      <c r="BN112" s="7">
        <f t="shared" si="60"/>
        <v>0</v>
      </c>
      <c r="BO112" s="17">
        <f t="shared" si="45"/>
        <v>44</v>
      </c>
      <c r="BP112">
        <f t="shared" si="61"/>
        <v>0</v>
      </c>
      <c r="BQ112" s="7">
        <f t="shared" si="62"/>
        <v>0</v>
      </c>
      <c r="BR112" s="7">
        <f t="shared" si="63"/>
        <v>0</v>
      </c>
      <c r="BS112" s="7">
        <f t="shared" si="64"/>
        <v>0</v>
      </c>
      <c r="BT112" s="7">
        <f t="shared" si="65"/>
        <v>0</v>
      </c>
      <c r="BU112" s="17">
        <f t="shared" si="46"/>
        <v>44</v>
      </c>
      <c r="BV112">
        <f t="shared" si="66"/>
        <v>0</v>
      </c>
      <c r="BW112" s="7">
        <f t="shared" si="67"/>
        <v>0</v>
      </c>
      <c r="BX112" s="7">
        <f t="shared" si="68"/>
        <v>0</v>
      </c>
      <c r="BY112" s="7">
        <f t="shared" si="69"/>
        <v>0</v>
      </c>
      <c r="BZ112" s="7">
        <f t="shared" si="70"/>
        <v>0</v>
      </c>
      <c r="CA112" s="17">
        <f t="shared" si="47"/>
        <v>44</v>
      </c>
      <c r="CB112">
        <f t="shared" si="71"/>
        <v>0</v>
      </c>
      <c r="CC112" s="7">
        <f t="shared" si="72"/>
        <v>0</v>
      </c>
      <c r="CD112" s="7">
        <f t="shared" si="73"/>
        <v>0</v>
      </c>
      <c r="CE112" s="7">
        <f t="shared" si="74"/>
        <v>0</v>
      </c>
      <c r="CF112" s="69">
        <f t="shared" si="75"/>
        <v>0</v>
      </c>
      <c r="CG112" s="17">
        <f t="shared" si="48"/>
        <v>44</v>
      </c>
      <c r="CH112">
        <f t="shared" si="76"/>
        <v>0</v>
      </c>
      <c r="CI112" s="7">
        <f t="shared" si="77"/>
        <v>0</v>
      </c>
      <c r="CJ112" s="7">
        <f t="shared" si="78"/>
        <v>0</v>
      </c>
      <c r="CK112" s="7">
        <f t="shared" si="79"/>
        <v>0</v>
      </c>
      <c r="CL112" s="7">
        <f t="shared" si="80"/>
        <v>0</v>
      </c>
      <c r="CM112" s="17">
        <f t="shared" si="49"/>
        <v>44</v>
      </c>
      <c r="CN112">
        <f t="shared" si="81"/>
        <v>0</v>
      </c>
      <c r="CO112" s="7">
        <f t="shared" si="82"/>
        <v>0</v>
      </c>
      <c r="CP112" s="7">
        <f t="shared" si="83"/>
        <v>0</v>
      </c>
      <c r="CQ112" s="7">
        <f t="shared" si="84"/>
        <v>0</v>
      </c>
      <c r="CR112" s="7">
        <f t="shared" si="85"/>
        <v>0</v>
      </c>
    </row>
    <row r="113" spans="1:9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50"/>
        <v>1</v>
      </c>
      <c r="M113" s="63" t="b">
        <v>0</v>
      </c>
      <c r="S113" s="65" t="b">
        <v>0</v>
      </c>
      <c r="Y113" s="66" t="b">
        <v>0</v>
      </c>
      <c r="AE113" s="67" t="b">
        <v>0</v>
      </c>
      <c r="AK113" s="68" t="b">
        <v>0</v>
      </c>
      <c r="AQ113" s="45" t="b">
        <v>0</v>
      </c>
      <c r="AW113" s="47" t="b">
        <v>0</v>
      </c>
      <c r="BC113" s="17">
        <f t="shared" si="43"/>
        <v>20.46</v>
      </c>
      <c r="BD113">
        <f t="shared" si="51"/>
        <v>0</v>
      </c>
      <c r="BE113" s="7">
        <f t="shared" si="52"/>
        <v>0</v>
      </c>
      <c r="BF113" s="7">
        <f t="shared" si="53"/>
        <v>0</v>
      </c>
      <c r="BG113" s="7">
        <f t="shared" si="54"/>
        <v>0</v>
      </c>
      <c r="BH113" s="7">
        <f t="shared" si="55"/>
        <v>0</v>
      </c>
      <c r="BI113" s="17">
        <f t="shared" si="44"/>
        <v>20.46</v>
      </c>
      <c r="BJ113">
        <f t="shared" si="56"/>
        <v>0</v>
      </c>
      <c r="BK113" s="7">
        <f t="shared" si="57"/>
        <v>0</v>
      </c>
      <c r="BL113" s="7">
        <f t="shared" si="58"/>
        <v>0</v>
      </c>
      <c r="BM113" s="7">
        <f t="shared" si="59"/>
        <v>0</v>
      </c>
      <c r="BN113" s="7">
        <f t="shared" si="60"/>
        <v>0</v>
      </c>
      <c r="BO113" s="17">
        <f t="shared" si="45"/>
        <v>20.46</v>
      </c>
      <c r="BP113">
        <f t="shared" si="61"/>
        <v>0</v>
      </c>
      <c r="BQ113" s="7">
        <f t="shared" si="62"/>
        <v>0</v>
      </c>
      <c r="BR113" s="7">
        <f t="shared" si="63"/>
        <v>0</v>
      </c>
      <c r="BS113" s="7">
        <f t="shared" si="64"/>
        <v>0</v>
      </c>
      <c r="BT113" s="7">
        <f t="shared" si="65"/>
        <v>0</v>
      </c>
      <c r="BU113" s="17">
        <f t="shared" si="46"/>
        <v>20.46</v>
      </c>
      <c r="BV113">
        <f t="shared" si="66"/>
        <v>0</v>
      </c>
      <c r="BW113" s="7">
        <f t="shared" si="67"/>
        <v>0</v>
      </c>
      <c r="BX113" s="7">
        <f t="shared" si="68"/>
        <v>0</v>
      </c>
      <c r="BY113" s="7">
        <f t="shared" si="69"/>
        <v>0</v>
      </c>
      <c r="BZ113" s="7">
        <f t="shared" si="70"/>
        <v>0</v>
      </c>
      <c r="CA113" s="17">
        <f t="shared" si="47"/>
        <v>20.46</v>
      </c>
      <c r="CB113">
        <f t="shared" si="71"/>
        <v>0</v>
      </c>
      <c r="CC113" s="7">
        <f t="shared" si="72"/>
        <v>0</v>
      </c>
      <c r="CD113" s="7">
        <f t="shared" si="73"/>
        <v>0</v>
      </c>
      <c r="CE113" s="7">
        <f t="shared" si="74"/>
        <v>0</v>
      </c>
      <c r="CF113" s="69">
        <f t="shared" si="75"/>
        <v>0</v>
      </c>
      <c r="CG113" s="17">
        <f t="shared" si="48"/>
        <v>20.46</v>
      </c>
      <c r="CH113">
        <f t="shared" si="76"/>
        <v>0</v>
      </c>
      <c r="CI113" s="7">
        <f t="shared" si="77"/>
        <v>0</v>
      </c>
      <c r="CJ113" s="7">
        <f t="shared" si="78"/>
        <v>0</v>
      </c>
      <c r="CK113" s="7">
        <f t="shared" si="79"/>
        <v>0</v>
      </c>
      <c r="CL113" s="7">
        <f t="shared" si="80"/>
        <v>0</v>
      </c>
      <c r="CM113" s="17">
        <f t="shared" si="49"/>
        <v>20.46</v>
      </c>
      <c r="CN113">
        <f t="shared" si="81"/>
        <v>0</v>
      </c>
      <c r="CO113" s="7">
        <f t="shared" si="82"/>
        <v>0</v>
      </c>
      <c r="CP113" s="7">
        <f t="shared" si="83"/>
        <v>0</v>
      </c>
      <c r="CQ113" s="7">
        <f t="shared" si="84"/>
        <v>0</v>
      </c>
      <c r="CR113" s="7">
        <f t="shared" si="85"/>
        <v>0</v>
      </c>
    </row>
    <row r="114" spans="1:9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50"/>
        <v>1</v>
      </c>
      <c r="M114" s="63" t="b">
        <v>0</v>
      </c>
      <c r="S114" s="65" t="b">
        <v>0</v>
      </c>
      <c r="Y114" s="66" t="b">
        <v>0</v>
      </c>
      <c r="AE114" s="67" t="b">
        <v>0</v>
      </c>
      <c r="AK114" s="68" t="b">
        <v>0</v>
      </c>
      <c r="AQ114" s="45" t="b">
        <v>0</v>
      </c>
      <c r="AW114" s="47" t="b">
        <v>0</v>
      </c>
      <c r="BC114" s="17">
        <f t="shared" si="43"/>
        <v>24.200000000000003</v>
      </c>
      <c r="BD114">
        <f t="shared" si="51"/>
        <v>0</v>
      </c>
      <c r="BE114" s="7">
        <f t="shared" si="52"/>
        <v>0</v>
      </c>
      <c r="BF114" s="7">
        <f t="shared" si="53"/>
        <v>0</v>
      </c>
      <c r="BG114" s="7">
        <f t="shared" si="54"/>
        <v>0</v>
      </c>
      <c r="BH114" s="7">
        <f t="shared" si="55"/>
        <v>0</v>
      </c>
      <c r="BI114" s="17">
        <f t="shared" si="44"/>
        <v>24.200000000000003</v>
      </c>
      <c r="BJ114">
        <f t="shared" si="56"/>
        <v>0</v>
      </c>
      <c r="BK114" s="7">
        <f t="shared" si="57"/>
        <v>0</v>
      </c>
      <c r="BL114" s="7">
        <f t="shared" si="58"/>
        <v>0</v>
      </c>
      <c r="BM114" s="7">
        <f t="shared" si="59"/>
        <v>0</v>
      </c>
      <c r="BN114" s="7">
        <f t="shared" si="60"/>
        <v>0</v>
      </c>
      <c r="BO114" s="17">
        <f t="shared" si="45"/>
        <v>24.200000000000003</v>
      </c>
      <c r="BP114">
        <f t="shared" si="61"/>
        <v>0</v>
      </c>
      <c r="BQ114" s="7">
        <f t="shared" si="62"/>
        <v>0</v>
      </c>
      <c r="BR114" s="7">
        <f t="shared" si="63"/>
        <v>0</v>
      </c>
      <c r="BS114" s="7">
        <f t="shared" si="64"/>
        <v>0</v>
      </c>
      <c r="BT114" s="7">
        <f t="shared" si="65"/>
        <v>0</v>
      </c>
      <c r="BU114" s="17">
        <f t="shared" si="46"/>
        <v>24.200000000000003</v>
      </c>
      <c r="BV114">
        <f t="shared" si="66"/>
        <v>0</v>
      </c>
      <c r="BW114" s="7">
        <f t="shared" si="67"/>
        <v>0</v>
      </c>
      <c r="BX114" s="7">
        <f t="shared" si="68"/>
        <v>0</v>
      </c>
      <c r="BY114" s="7">
        <f t="shared" si="69"/>
        <v>0</v>
      </c>
      <c r="BZ114" s="7">
        <f t="shared" si="70"/>
        <v>0</v>
      </c>
      <c r="CA114" s="17">
        <f t="shared" si="47"/>
        <v>24.200000000000003</v>
      </c>
      <c r="CB114">
        <f t="shared" si="71"/>
        <v>0</v>
      </c>
      <c r="CC114" s="7">
        <f t="shared" si="72"/>
        <v>0</v>
      </c>
      <c r="CD114" s="7">
        <f t="shared" si="73"/>
        <v>0</v>
      </c>
      <c r="CE114" s="7">
        <f t="shared" si="74"/>
        <v>0</v>
      </c>
      <c r="CF114" s="69">
        <f t="shared" si="75"/>
        <v>0</v>
      </c>
      <c r="CG114" s="17">
        <f t="shared" si="48"/>
        <v>24.200000000000003</v>
      </c>
      <c r="CH114">
        <f t="shared" si="76"/>
        <v>0</v>
      </c>
      <c r="CI114" s="7">
        <f t="shared" si="77"/>
        <v>0</v>
      </c>
      <c r="CJ114" s="7">
        <f t="shared" si="78"/>
        <v>0</v>
      </c>
      <c r="CK114" s="7">
        <f t="shared" si="79"/>
        <v>0</v>
      </c>
      <c r="CL114" s="7">
        <f t="shared" si="80"/>
        <v>0</v>
      </c>
      <c r="CM114" s="17">
        <f t="shared" si="49"/>
        <v>24.200000000000003</v>
      </c>
      <c r="CN114">
        <f t="shared" si="81"/>
        <v>0</v>
      </c>
      <c r="CO114" s="7">
        <f t="shared" si="82"/>
        <v>0</v>
      </c>
      <c r="CP114" s="7">
        <f t="shared" si="83"/>
        <v>0</v>
      </c>
      <c r="CQ114" s="7">
        <f t="shared" si="84"/>
        <v>0</v>
      </c>
      <c r="CR114" s="7">
        <f t="shared" si="85"/>
        <v>0</v>
      </c>
    </row>
    <row r="115" spans="1:96" ht="14.5">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50"/>
        <v>1</v>
      </c>
      <c r="M115" s="63" t="b">
        <v>1</v>
      </c>
      <c r="N115" s="63">
        <v>0</v>
      </c>
      <c r="O115" s="63">
        <v>7.5</v>
      </c>
      <c r="P115" s="63">
        <v>0</v>
      </c>
      <c r="Q115" s="63">
        <v>7.5</v>
      </c>
      <c r="R115" s="63">
        <v>0</v>
      </c>
      <c r="S115" s="65" t="b">
        <v>0</v>
      </c>
      <c r="Y115" s="66" t="b">
        <v>0</v>
      </c>
      <c r="AE115" s="67" t="b">
        <v>0</v>
      </c>
      <c r="AK115" s="68" t="b">
        <v>0</v>
      </c>
      <c r="AQ115" s="45" t="b">
        <v>0</v>
      </c>
      <c r="AW115" s="47" t="b">
        <v>0</v>
      </c>
      <c r="BC115" s="17">
        <f t="shared" si="43"/>
        <v>215.49</v>
      </c>
      <c r="BD115">
        <f t="shared" si="51"/>
        <v>0</v>
      </c>
      <c r="BE115" s="7">
        <f t="shared" si="52"/>
        <v>0</v>
      </c>
      <c r="BF115" s="7">
        <f t="shared" si="53"/>
        <v>0</v>
      </c>
      <c r="BG115" s="7">
        <f t="shared" si="54"/>
        <v>0</v>
      </c>
      <c r="BH115" s="7">
        <f t="shared" si="55"/>
        <v>0</v>
      </c>
      <c r="BI115" s="17">
        <f t="shared" si="44"/>
        <v>215.49</v>
      </c>
      <c r="BJ115">
        <f t="shared" si="56"/>
        <v>0</v>
      </c>
      <c r="BK115" s="7">
        <f t="shared" si="57"/>
        <v>0</v>
      </c>
      <c r="BL115" s="7">
        <f t="shared" si="58"/>
        <v>0</v>
      </c>
      <c r="BM115" s="7">
        <f t="shared" si="59"/>
        <v>0</v>
      </c>
      <c r="BN115" s="7">
        <f t="shared" si="60"/>
        <v>0</v>
      </c>
      <c r="BO115" s="17">
        <f t="shared" si="45"/>
        <v>215.49</v>
      </c>
      <c r="BP115">
        <f t="shared" si="61"/>
        <v>0</v>
      </c>
      <c r="BQ115" s="7">
        <f t="shared" si="62"/>
        <v>0</v>
      </c>
      <c r="BR115" s="7">
        <f t="shared" si="63"/>
        <v>0</v>
      </c>
      <c r="BS115" s="7">
        <f t="shared" si="64"/>
        <v>0</v>
      </c>
      <c r="BT115" s="7">
        <f t="shared" si="65"/>
        <v>0</v>
      </c>
      <c r="BU115" s="17">
        <f t="shared" si="46"/>
        <v>215.49</v>
      </c>
      <c r="BV115">
        <f t="shared" si="66"/>
        <v>0</v>
      </c>
      <c r="BW115" s="7">
        <f t="shared" si="67"/>
        <v>0</v>
      </c>
      <c r="BX115" s="7">
        <f t="shared" si="68"/>
        <v>0</v>
      </c>
      <c r="BY115" s="7">
        <f t="shared" si="69"/>
        <v>0</v>
      </c>
      <c r="BZ115" s="7">
        <f t="shared" si="70"/>
        <v>0</v>
      </c>
      <c r="CA115" s="17">
        <f t="shared" si="47"/>
        <v>215.49</v>
      </c>
      <c r="CB115">
        <f t="shared" si="71"/>
        <v>0</v>
      </c>
      <c r="CC115" s="7">
        <f t="shared" si="72"/>
        <v>0</v>
      </c>
      <c r="CD115" s="7">
        <f t="shared" si="73"/>
        <v>0</v>
      </c>
      <c r="CE115" s="7">
        <f t="shared" si="74"/>
        <v>0</v>
      </c>
      <c r="CF115" s="69">
        <f t="shared" si="75"/>
        <v>0</v>
      </c>
      <c r="CG115" s="17">
        <f t="shared" si="48"/>
        <v>215.49</v>
      </c>
      <c r="CH115">
        <f t="shared" si="76"/>
        <v>0</v>
      </c>
      <c r="CI115" s="7">
        <f t="shared" si="77"/>
        <v>0</v>
      </c>
      <c r="CJ115" s="7">
        <f t="shared" si="78"/>
        <v>0</v>
      </c>
      <c r="CK115" s="7">
        <f t="shared" si="79"/>
        <v>0</v>
      </c>
      <c r="CL115" s="7">
        <f t="shared" si="80"/>
        <v>0</v>
      </c>
      <c r="CM115" s="17">
        <f t="shared" si="49"/>
        <v>215.49</v>
      </c>
      <c r="CN115">
        <f t="shared" si="81"/>
        <v>0</v>
      </c>
      <c r="CO115" s="7">
        <f t="shared" si="82"/>
        <v>0</v>
      </c>
      <c r="CP115" s="7">
        <f t="shared" si="83"/>
        <v>0</v>
      </c>
      <c r="CQ115" s="7">
        <f t="shared" si="84"/>
        <v>0</v>
      </c>
      <c r="CR115" s="7">
        <f t="shared" si="85"/>
        <v>0</v>
      </c>
    </row>
    <row r="116" spans="1:9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50"/>
        <v>1</v>
      </c>
      <c r="M116" s="63" t="b">
        <v>0</v>
      </c>
      <c r="S116" s="65" t="b">
        <v>0</v>
      </c>
      <c r="Y116" s="66" t="b">
        <v>0</v>
      </c>
      <c r="AE116" s="67" t="b">
        <v>0</v>
      </c>
      <c r="AK116" s="68" t="b">
        <v>0</v>
      </c>
      <c r="AQ116" s="45" t="b">
        <v>0</v>
      </c>
      <c r="AW116" s="47" t="b">
        <v>0</v>
      </c>
      <c r="BC116" s="17">
        <f t="shared" si="43"/>
        <v>42.679999999999993</v>
      </c>
      <c r="BD116">
        <f t="shared" si="51"/>
        <v>0</v>
      </c>
      <c r="BE116" s="7">
        <f t="shared" si="52"/>
        <v>0</v>
      </c>
      <c r="BF116" s="7">
        <f t="shared" si="53"/>
        <v>0</v>
      </c>
      <c r="BG116" s="7">
        <f t="shared" si="54"/>
        <v>0</v>
      </c>
      <c r="BH116" s="7">
        <f t="shared" si="55"/>
        <v>0</v>
      </c>
      <c r="BI116" s="17">
        <f t="shared" si="44"/>
        <v>42.679999999999993</v>
      </c>
      <c r="BJ116">
        <f t="shared" si="56"/>
        <v>0</v>
      </c>
      <c r="BK116" s="7">
        <f t="shared" si="57"/>
        <v>0</v>
      </c>
      <c r="BL116" s="7">
        <f t="shared" si="58"/>
        <v>0</v>
      </c>
      <c r="BM116" s="7">
        <f t="shared" si="59"/>
        <v>0</v>
      </c>
      <c r="BN116" s="7">
        <f t="shared" si="60"/>
        <v>0</v>
      </c>
      <c r="BO116" s="17">
        <f t="shared" si="45"/>
        <v>42.679999999999993</v>
      </c>
      <c r="BP116">
        <f t="shared" si="61"/>
        <v>0</v>
      </c>
      <c r="BQ116" s="7">
        <f t="shared" si="62"/>
        <v>0</v>
      </c>
      <c r="BR116" s="7">
        <f t="shared" si="63"/>
        <v>0</v>
      </c>
      <c r="BS116" s="7">
        <f t="shared" si="64"/>
        <v>0</v>
      </c>
      <c r="BT116" s="7">
        <f t="shared" si="65"/>
        <v>0</v>
      </c>
      <c r="BU116" s="17">
        <f t="shared" si="46"/>
        <v>42.679999999999993</v>
      </c>
      <c r="BV116">
        <f t="shared" si="66"/>
        <v>0</v>
      </c>
      <c r="BW116" s="7">
        <f t="shared" si="67"/>
        <v>0</v>
      </c>
      <c r="BX116" s="7">
        <f t="shared" si="68"/>
        <v>0</v>
      </c>
      <c r="BY116" s="7">
        <f t="shared" si="69"/>
        <v>0</v>
      </c>
      <c r="BZ116" s="7">
        <f t="shared" si="70"/>
        <v>0</v>
      </c>
      <c r="CA116" s="17">
        <f t="shared" si="47"/>
        <v>42.679999999999993</v>
      </c>
      <c r="CB116">
        <f t="shared" si="71"/>
        <v>0</v>
      </c>
      <c r="CC116" s="7">
        <f t="shared" si="72"/>
        <v>0</v>
      </c>
      <c r="CD116" s="7">
        <f t="shared" si="73"/>
        <v>0</v>
      </c>
      <c r="CE116" s="7">
        <f t="shared" si="74"/>
        <v>0</v>
      </c>
      <c r="CF116" s="69">
        <f t="shared" si="75"/>
        <v>0</v>
      </c>
      <c r="CG116" s="17">
        <f t="shared" si="48"/>
        <v>42.679999999999993</v>
      </c>
      <c r="CH116">
        <f t="shared" si="76"/>
        <v>0</v>
      </c>
      <c r="CI116" s="7">
        <f t="shared" si="77"/>
        <v>0</v>
      </c>
      <c r="CJ116" s="7">
        <f t="shared" si="78"/>
        <v>0</v>
      </c>
      <c r="CK116" s="7">
        <f t="shared" si="79"/>
        <v>0</v>
      </c>
      <c r="CL116" s="7">
        <f t="shared" si="80"/>
        <v>0</v>
      </c>
      <c r="CM116" s="17">
        <f t="shared" si="49"/>
        <v>42.679999999999993</v>
      </c>
      <c r="CN116">
        <f t="shared" si="81"/>
        <v>0</v>
      </c>
      <c r="CO116" s="7">
        <f t="shared" si="82"/>
        <v>0</v>
      </c>
      <c r="CP116" s="7">
        <f t="shared" si="83"/>
        <v>0</v>
      </c>
      <c r="CQ116" s="7">
        <f t="shared" si="84"/>
        <v>0</v>
      </c>
      <c r="CR116" s="7">
        <f t="shared" si="85"/>
        <v>0</v>
      </c>
    </row>
    <row r="117" spans="1:9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50"/>
        <v>1</v>
      </c>
      <c r="M117" s="63" t="b">
        <v>0</v>
      </c>
      <c r="S117" s="65" t="b">
        <v>0</v>
      </c>
      <c r="Y117" s="66" t="b">
        <v>0</v>
      </c>
      <c r="AE117" s="67" t="b">
        <v>0</v>
      </c>
      <c r="AK117" s="68" t="b">
        <v>0</v>
      </c>
      <c r="AQ117" s="45" t="b">
        <v>0</v>
      </c>
      <c r="AW117" s="47" t="b">
        <v>0</v>
      </c>
      <c r="BC117" s="17">
        <f t="shared" si="43"/>
        <v>57.75</v>
      </c>
      <c r="BD117">
        <f t="shared" si="51"/>
        <v>0</v>
      </c>
      <c r="BE117" s="7">
        <f t="shared" si="52"/>
        <v>0</v>
      </c>
      <c r="BF117" s="7">
        <f t="shared" si="53"/>
        <v>0</v>
      </c>
      <c r="BG117" s="7">
        <f t="shared" si="54"/>
        <v>0</v>
      </c>
      <c r="BH117" s="7">
        <f t="shared" si="55"/>
        <v>0</v>
      </c>
      <c r="BI117" s="17">
        <f t="shared" si="44"/>
        <v>57.75</v>
      </c>
      <c r="BJ117">
        <f t="shared" si="56"/>
        <v>0</v>
      </c>
      <c r="BK117" s="7">
        <f t="shared" si="57"/>
        <v>0</v>
      </c>
      <c r="BL117" s="7">
        <f t="shared" si="58"/>
        <v>0</v>
      </c>
      <c r="BM117" s="7">
        <f t="shared" si="59"/>
        <v>0</v>
      </c>
      <c r="BN117" s="7">
        <f t="shared" si="60"/>
        <v>0</v>
      </c>
      <c r="BO117" s="17">
        <f t="shared" si="45"/>
        <v>57.75</v>
      </c>
      <c r="BP117">
        <f t="shared" si="61"/>
        <v>0</v>
      </c>
      <c r="BQ117" s="7">
        <f t="shared" si="62"/>
        <v>0</v>
      </c>
      <c r="BR117" s="7">
        <f t="shared" si="63"/>
        <v>0</v>
      </c>
      <c r="BS117" s="7">
        <f t="shared" si="64"/>
        <v>0</v>
      </c>
      <c r="BT117" s="7">
        <f t="shared" si="65"/>
        <v>0</v>
      </c>
      <c r="BU117" s="17">
        <f t="shared" si="46"/>
        <v>57.75</v>
      </c>
      <c r="BV117">
        <f t="shared" si="66"/>
        <v>0</v>
      </c>
      <c r="BW117" s="7">
        <f t="shared" si="67"/>
        <v>0</v>
      </c>
      <c r="BX117" s="7">
        <f t="shared" si="68"/>
        <v>0</v>
      </c>
      <c r="BY117" s="7">
        <f t="shared" si="69"/>
        <v>0</v>
      </c>
      <c r="BZ117" s="7">
        <f t="shared" si="70"/>
        <v>0</v>
      </c>
      <c r="CA117" s="17">
        <f t="shared" si="47"/>
        <v>57.75</v>
      </c>
      <c r="CB117">
        <f t="shared" si="71"/>
        <v>0</v>
      </c>
      <c r="CC117" s="7">
        <f t="shared" si="72"/>
        <v>0</v>
      </c>
      <c r="CD117" s="7">
        <f t="shared" si="73"/>
        <v>0</v>
      </c>
      <c r="CE117" s="7">
        <f t="shared" si="74"/>
        <v>0</v>
      </c>
      <c r="CF117" s="69">
        <f t="shared" si="75"/>
        <v>0</v>
      </c>
      <c r="CG117" s="17">
        <f t="shared" si="48"/>
        <v>57.75</v>
      </c>
      <c r="CH117">
        <f t="shared" si="76"/>
        <v>0</v>
      </c>
      <c r="CI117" s="7">
        <f t="shared" si="77"/>
        <v>0</v>
      </c>
      <c r="CJ117" s="7">
        <f t="shared" si="78"/>
        <v>0</v>
      </c>
      <c r="CK117" s="7">
        <f t="shared" si="79"/>
        <v>0</v>
      </c>
      <c r="CL117" s="7">
        <f t="shared" si="80"/>
        <v>0</v>
      </c>
      <c r="CM117" s="17">
        <f t="shared" si="49"/>
        <v>57.75</v>
      </c>
      <c r="CN117">
        <f t="shared" si="81"/>
        <v>0</v>
      </c>
      <c r="CO117" s="7">
        <f t="shared" si="82"/>
        <v>0</v>
      </c>
      <c r="CP117" s="7">
        <f t="shared" si="83"/>
        <v>0</v>
      </c>
      <c r="CQ117" s="7">
        <f t="shared" si="84"/>
        <v>0</v>
      </c>
      <c r="CR117" s="7">
        <f t="shared" si="85"/>
        <v>0</v>
      </c>
    </row>
    <row r="118" spans="1:96" ht="14.5">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50"/>
        <v>1</v>
      </c>
      <c r="M118" s="63" t="b">
        <v>1</v>
      </c>
      <c r="N118" s="63">
        <v>0</v>
      </c>
      <c r="O118" s="63">
        <v>10</v>
      </c>
      <c r="P118" s="63">
        <v>0</v>
      </c>
      <c r="Q118" s="63">
        <v>10</v>
      </c>
      <c r="R118" s="63">
        <v>0</v>
      </c>
      <c r="S118" s="65" t="b">
        <v>0</v>
      </c>
      <c r="Y118" s="66" t="b">
        <v>0</v>
      </c>
      <c r="AE118" s="67" t="b">
        <v>0</v>
      </c>
      <c r="AK118" s="68" t="b">
        <v>0</v>
      </c>
      <c r="AQ118" s="45" t="b">
        <v>0</v>
      </c>
      <c r="AW118" s="47" t="b">
        <v>0</v>
      </c>
      <c r="BC118" s="17">
        <f t="shared" si="43"/>
        <v>22</v>
      </c>
      <c r="BD118">
        <f t="shared" si="51"/>
        <v>2</v>
      </c>
      <c r="BE118" s="7">
        <f t="shared" si="52"/>
        <v>2.1502662069505947</v>
      </c>
      <c r="BF118" s="7">
        <f t="shared" si="53"/>
        <v>1.5898530767640959</v>
      </c>
      <c r="BG118" s="7">
        <f t="shared" si="54"/>
        <v>29.569540467227952</v>
      </c>
      <c r="BH118" s="7">
        <f t="shared" si="55"/>
        <v>31.719806674178546</v>
      </c>
      <c r="BI118" s="17">
        <f t="shared" si="44"/>
        <v>22</v>
      </c>
      <c r="BJ118">
        <f t="shared" si="56"/>
        <v>0</v>
      </c>
      <c r="BK118" s="7">
        <f t="shared" si="57"/>
        <v>0</v>
      </c>
      <c r="BL118" s="7">
        <f t="shared" si="58"/>
        <v>0</v>
      </c>
      <c r="BM118" s="7">
        <f t="shared" si="59"/>
        <v>0</v>
      </c>
      <c r="BN118" s="7">
        <f t="shared" si="60"/>
        <v>0</v>
      </c>
      <c r="BO118" s="17">
        <f t="shared" si="45"/>
        <v>22</v>
      </c>
      <c r="BP118">
        <f t="shared" si="61"/>
        <v>0</v>
      </c>
      <c r="BQ118" s="7">
        <f t="shared" si="62"/>
        <v>0</v>
      </c>
      <c r="BR118" s="7">
        <f t="shared" si="63"/>
        <v>0</v>
      </c>
      <c r="BS118" s="7">
        <f t="shared" si="64"/>
        <v>0</v>
      </c>
      <c r="BT118" s="7">
        <f t="shared" si="65"/>
        <v>0</v>
      </c>
      <c r="BU118" s="17">
        <f t="shared" si="46"/>
        <v>22</v>
      </c>
      <c r="BV118">
        <f t="shared" si="66"/>
        <v>0</v>
      </c>
      <c r="BW118" s="7">
        <f t="shared" si="67"/>
        <v>0</v>
      </c>
      <c r="BX118" s="7">
        <f t="shared" si="68"/>
        <v>0</v>
      </c>
      <c r="BY118" s="7">
        <f t="shared" si="69"/>
        <v>0</v>
      </c>
      <c r="BZ118" s="7">
        <f t="shared" si="70"/>
        <v>0</v>
      </c>
      <c r="CA118" s="17">
        <f t="shared" si="47"/>
        <v>22</v>
      </c>
      <c r="CB118">
        <f t="shared" si="71"/>
        <v>0</v>
      </c>
      <c r="CC118" s="7">
        <f t="shared" si="72"/>
        <v>0</v>
      </c>
      <c r="CD118" s="7">
        <f t="shared" si="73"/>
        <v>0</v>
      </c>
      <c r="CE118" s="7">
        <f t="shared" si="74"/>
        <v>0</v>
      </c>
      <c r="CF118" s="69">
        <f t="shared" si="75"/>
        <v>0</v>
      </c>
      <c r="CG118" s="17">
        <f t="shared" si="48"/>
        <v>22</v>
      </c>
      <c r="CH118">
        <f t="shared" si="76"/>
        <v>0</v>
      </c>
      <c r="CI118" s="7">
        <f t="shared" si="77"/>
        <v>0</v>
      </c>
      <c r="CJ118" s="7">
        <f t="shared" si="78"/>
        <v>0</v>
      </c>
      <c r="CK118" s="7">
        <f t="shared" si="79"/>
        <v>0</v>
      </c>
      <c r="CL118" s="7">
        <f t="shared" si="80"/>
        <v>0</v>
      </c>
      <c r="CM118" s="17">
        <f t="shared" si="49"/>
        <v>22</v>
      </c>
      <c r="CN118">
        <f t="shared" si="81"/>
        <v>0</v>
      </c>
      <c r="CO118" s="7">
        <f t="shared" si="82"/>
        <v>0</v>
      </c>
      <c r="CP118" s="7">
        <f t="shared" si="83"/>
        <v>0</v>
      </c>
      <c r="CQ118" s="7">
        <f t="shared" si="84"/>
        <v>0</v>
      </c>
      <c r="CR118" s="7">
        <f t="shared" si="85"/>
        <v>0</v>
      </c>
    </row>
    <row r="119" spans="1:96" ht="14.5">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50"/>
        <v>0</v>
      </c>
      <c r="M119" s="63" t="b">
        <v>1</v>
      </c>
      <c r="N119" s="63">
        <v>0</v>
      </c>
      <c r="O119" s="63">
        <v>10</v>
      </c>
      <c r="P119" s="63">
        <v>0</v>
      </c>
      <c r="Q119" s="63">
        <v>10</v>
      </c>
      <c r="R119" s="63">
        <v>0</v>
      </c>
      <c r="S119" s="65" t="b">
        <v>0</v>
      </c>
      <c r="Y119" s="66" t="b">
        <v>0</v>
      </c>
      <c r="AE119" s="67" t="b">
        <v>0</v>
      </c>
      <c r="AK119" s="68" t="b">
        <v>0</v>
      </c>
      <c r="AQ119" s="45" t="b">
        <v>0</v>
      </c>
      <c r="AW119" s="47" t="b">
        <v>0</v>
      </c>
      <c r="BC119" s="17">
        <f t="shared" si="43"/>
        <v>35.090000000000003</v>
      </c>
      <c r="BD119">
        <f t="shared" si="51"/>
        <v>0</v>
      </c>
      <c r="BE119" s="7">
        <f t="shared" si="52"/>
        <v>0</v>
      </c>
      <c r="BF119" s="7">
        <f t="shared" si="53"/>
        <v>0</v>
      </c>
      <c r="BG119" s="7">
        <f t="shared" si="54"/>
        <v>0</v>
      </c>
      <c r="BH119" s="7">
        <f t="shared" si="55"/>
        <v>0</v>
      </c>
      <c r="BI119" s="17">
        <f t="shared" si="44"/>
        <v>35.090000000000003</v>
      </c>
      <c r="BJ119">
        <f t="shared" si="56"/>
        <v>0</v>
      </c>
      <c r="BK119" s="7">
        <f t="shared" si="57"/>
        <v>0</v>
      </c>
      <c r="BL119" s="7">
        <f t="shared" si="58"/>
        <v>0</v>
      </c>
      <c r="BM119" s="7">
        <f t="shared" si="59"/>
        <v>0</v>
      </c>
      <c r="BN119" s="7">
        <f t="shared" si="60"/>
        <v>0</v>
      </c>
      <c r="BO119" s="17">
        <f t="shared" si="45"/>
        <v>35.090000000000003</v>
      </c>
      <c r="BP119">
        <f t="shared" si="61"/>
        <v>0</v>
      </c>
      <c r="BQ119" s="7">
        <f t="shared" si="62"/>
        <v>0</v>
      </c>
      <c r="BR119" s="7">
        <f t="shared" si="63"/>
        <v>0</v>
      </c>
      <c r="BS119" s="7">
        <f t="shared" si="64"/>
        <v>0</v>
      </c>
      <c r="BT119" s="7">
        <f t="shared" si="65"/>
        <v>0</v>
      </c>
      <c r="BU119" s="17">
        <f t="shared" si="46"/>
        <v>35.090000000000003</v>
      </c>
      <c r="BV119">
        <f t="shared" si="66"/>
        <v>0</v>
      </c>
      <c r="BW119" s="7">
        <f t="shared" si="67"/>
        <v>0</v>
      </c>
      <c r="BX119" s="7">
        <f t="shared" si="68"/>
        <v>0</v>
      </c>
      <c r="BY119" s="7">
        <f t="shared" si="69"/>
        <v>0</v>
      </c>
      <c r="BZ119" s="7">
        <f t="shared" si="70"/>
        <v>0</v>
      </c>
      <c r="CA119" s="17">
        <f t="shared" si="47"/>
        <v>35.090000000000003</v>
      </c>
      <c r="CB119">
        <f t="shared" si="71"/>
        <v>0</v>
      </c>
      <c r="CC119" s="7">
        <f t="shared" si="72"/>
        <v>0</v>
      </c>
      <c r="CD119" s="7">
        <f t="shared" si="73"/>
        <v>0</v>
      </c>
      <c r="CE119" s="7">
        <f t="shared" si="74"/>
        <v>0</v>
      </c>
      <c r="CF119" s="69">
        <f t="shared" si="75"/>
        <v>0</v>
      </c>
      <c r="CG119" s="17">
        <f t="shared" si="48"/>
        <v>35.090000000000003</v>
      </c>
      <c r="CH119">
        <f t="shared" si="76"/>
        <v>0</v>
      </c>
      <c r="CI119" s="7">
        <f t="shared" si="77"/>
        <v>0</v>
      </c>
      <c r="CJ119" s="7">
        <f t="shared" si="78"/>
        <v>0</v>
      </c>
      <c r="CK119" s="7">
        <f t="shared" si="79"/>
        <v>0</v>
      </c>
      <c r="CL119" s="7">
        <f t="shared" si="80"/>
        <v>0</v>
      </c>
      <c r="CM119" s="17">
        <f t="shared" si="49"/>
        <v>35.090000000000003</v>
      </c>
      <c r="CN119">
        <f t="shared" si="81"/>
        <v>0</v>
      </c>
      <c r="CO119" s="7">
        <f t="shared" si="82"/>
        <v>0</v>
      </c>
      <c r="CP119" s="7">
        <f t="shared" si="83"/>
        <v>0</v>
      </c>
      <c r="CQ119" s="7">
        <f t="shared" si="84"/>
        <v>0</v>
      </c>
      <c r="CR119" s="7">
        <f t="shared" si="85"/>
        <v>0</v>
      </c>
    </row>
    <row r="120" spans="1:96" ht="14.5">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50"/>
        <v>1</v>
      </c>
      <c r="M120" s="63" t="b">
        <v>1</v>
      </c>
      <c r="N120" s="63">
        <v>99.99</v>
      </c>
      <c r="O120" s="63">
        <v>10</v>
      </c>
      <c r="P120" s="63">
        <v>0</v>
      </c>
      <c r="Q120" s="63">
        <v>10</v>
      </c>
      <c r="R120" s="63">
        <v>0</v>
      </c>
      <c r="S120" s="65" t="b">
        <v>0</v>
      </c>
      <c r="Y120" s="66" t="b">
        <v>0</v>
      </c>
      <c r="AE120" s="67" t="b">
        <v>0</v>
      </c>
      <c r="AK120" s="68" t="b">
        <v>0</v>
      </c>
      <c r="AQ120" s="45" t="b">
        <v>0</v>
      </c>
      <c r="AW120" s="47" t="b">
        <v>0</v>
      </c>
      <c r="BC120" s="17">
        <f t="shared" si="43"/>
        <v>77.66</v>
      </c>
      <c r="BD120">
        <f t="shared" si="51"/>
        <v>4</v>
      </c>
      <c r="BE120" s="7">
        <f t="shared" si="52"/>
        <v>4.3005324139011893</v>
      </c>
      <c r="BF120" s="7">
        <f t="shared" si="53"/>
        <v>3.1797061535281919</v>
      </c>
      <c r="BG120" s="7">
        <f t="shared" si="54"/>
        <v>59.139080934455905</v>
      </c>
      <c r="BH120" s="7">
        <f t="shared" si="55"/>
        <v>63.439613348357092</v>
      </c>
      <c r="BI120" s="17">
        <f t="shared" si="44"/>
        <v>77.66</v>
      </c>
      <c r="BJ120">
        <f t="shared" si="56"/>
        <v>0</v>
      </c>
      <c r="BK120" s="7">
        <f t="shared" si="57"/>
        <v>0</v>
      </c>
      <c r="BL120" s="7">
        <f t="shared" si="58"/>
        <v>0</v>
      </c>
      <c r="BM120" s="7">
        <f t="shared" si="59"/>
        <v>0</v>
      </c>
      <c r="BN120" s="7">
        <f t="shared" si="60"/>
        <v>0</v>
      </c>
      <c r="BO120" s="17">
        <f t="shared" si="45"/>
        <v>77.66</v>
      </c>
      <c r="BP120">
        <f t="shared" si="61"/>
        <v>0</v>
      </c>
      <c r="BQ120" s="7">
        <f t="shared" si="62"/>
        <v>0</v>
      </c>
      <c r="BR120" s="7">
        <f t="shared" si="63"/>
        <v>0</v>
      </c>
      <c r="BS120" s="7">
        <f t="shared" si="64"/>
        <v>0</v>
      </c>
      <c r="BT120" s="7">
        <f t="shared" si="65"/>
        <v>0</v>
      </c>
      <c r="BU120" s="17">
        <f t="shared" si="46"/>
        <v>77.66</v>
      </c>
      <c r="BV120">
        <f t="shared" si="66"/>
        <v>0</v>
      </c>
      <c r="BW120" s="7">
        <f t="shared" si="67"/>
        <v>0</v>
      </c>
      <c r="BX120" s="7">
        <f t="shared" si="68"/>
        <v>0</v>
      </c>
      <c r="BY120" s="7">
        <f t="shared" si="69"/>
        <v>0</v>
      </c>
      <c r="BZ120" s="7">
        <f t="shared" si="70"/>
        <v>0</v>
      </c>
      <c r="CA120" s="17">
        <f t="shared" si="47"/>
        <v>77.66</v>
      </c>
      <c r="CB120">
        <f t="shared" si="71"/>
        <v>0</v>
      </c>
      <c r="CC120" s="7">
        <f t="shared" si="72"/>
        <v>0</v>
      </c>
      <c r="CD120" s="7">
        <f t="shared" si="73"/>
        <v>0</v>
      </c>
      <c r="CE120" s="7">
        <f t="shared" si="74"/>
        <v>0</v>
      </c>
      <c r="CF120" s="69">
        <f t="shared" si="75"/>
        <v>0</v>
      </c>
      <c r="CG120" s="17">
        <f t="shared" si="48"/>
        <v>77.66</v>
      </c>
      <c r="CH120">
        <f t="shared" si="76"/>
        <v>0</v>
      </c>
      <c r="CI120" s="7">
        <f t="shared" si="77"/>
        <v>0</v>
      </c>
      <c r="CJ120" s="7">
        <f t="shared" si="78"/>
        <v>0</v>
      </c>
      <c r="CK120" s="7">
        <f t="shared" si="79"/>
        <v>0</v>
      </c>
      <c r="CL120" s="7">
        <f t="shared" si="80"/>
        <v>0</v>
      </c>
      <c r="CM120" s="17">
        <f t="shared" si="49"/>
        <v>77.66</v>
      </c>
      <c r="CN120">
        <f t="shared" si="81"/>
        <v>0</v>
      </c>
      <c r="CO120" s="7">
        <f t="shared" si="82"/>
        <v>0</v>
      </c>
      <c r="CP120" s="7">
        <f t="shared" si="83"/>
        <v>0</v>
      </c>
      <c r="CQ120" s="7">
        <f t="shared" si="84"/>
        <v>0</v>
      </c>
      <c r="CR120" s="7">
        <f t="shared" si="85"/>
        <v>0</v>
      </c>
    </row>
    <row r="121" spans="1:96" ht="14.5">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50"/>
        <v>1</v>
      </c>
      <c r="M121" s="63" t="b">
        <v>1</v>
      </c>
      <c r="N121" s="63">
        <v>0</v>
      </c>
      <c r="O121" s="63">
        <v>10</v>
      </c>
      <c r="P121" s="63">
        <v>8</v>
      </c>
      <c r="Q121" s="63">
        <v>8</v>
      </c>
      <c r="R121" s="63">
        <v>8</v>
      </c>
      <c r="S121" s="65" t="b">
        <v>0</v>
      </c>
      <c r="Y121" s="66" t="b">
        <v>0</v>
      </c>
      <c r="AE121" s="67" t="b">
        <v>0</v>
      </c>
      <c r="AK121" s="68" t="b">
        <v>0</v>
      </c>
      <c r="AQ121" s="45" t="b">
        <v>0</v>
      </c>
      <c r="AW121" s="47" t="b">
        <v>0</v>
      </c>
      <c r="BC121" s="17">
        <f t="shared" si="43"/>
        <v>22.660000000000007</v>
      </c>
      <c r="BD121">
        <f t="shared" si="51"/>
        <v>0</v>
      </c>
      <c r="BE121" s="7">
        <f t="shared" si="52"/>
        <v>0</v>
      </c>
      <c r="BF121" s="7">
        <f t="shared" si="53"/>
        <v>0</v>
      </c>
      <c r="BG121" s="7">
        <f t="shared" si="54"/>
        <v>0</v>
      </c>
      <c r="BH121" s="7">
        <f t="shared" si="55"/>
        <v>0</v>
      </c>
      <c r="BI121" s="17">
        <f t="shared" si="44"/>
        <v>22.660000000000007</v>
      </c>
      <c r="BJ121">
        <f t="shared" si="56"/>
        <v>0</v>
      </c>
      <c r="BK121" s="7">
        <f t="shared" si="57"/>
        <v>0</v>
      </c>
      <c r="BL121" s="7">
        <f t="shared" si="58"/>
        <v>0</v>
      </c>
      <c r="BM121" s="7">
        <f t="shared" si="59"/>
        <v>0</v>
      </c>
      <c r="BN121" s="7">
        <f t="shared" si="60"/>
        <v>0</v>
      </c>
      <c r="BO121" s="17">
        <f t="shared" si="45"/>
        <v>22.660000000000007</v>
      </c>
      <c r="BP121">
        <f t="shared" si="61"/>
        <v>0</v>
      </c>
      <c r="BQ121" s="7">
        <f t="shared" si="62"/>
        <v>0</v>
      </c>
      <c r="BR121" s="7">
        <f t="shared" si="63"/>
        <v>0</v>
      </c>
      <c r="BS121" s="7">
        <f t="shared" si="64"/>
        <v>0</v>
      </c>
      <c r="BT121" s="7">
        <f t="shared" si="65"/>
        <v>0</v>
      </c>
      <c r="BU121" s="17">
        <f t="shared" si="46"/>
        <v>22.660000000000007</v>
      </c>
      <c r="BV121">
        <f t="shared" si="66"/>
        <v>0</v>
      </c>
      <c r="BW121" s="7">
        <f t="shared" si="67"/>
        <v>0</v>
      </c>
      <c r="BX121" s="7">
        <f t="shared" si="68"/>
        <v>0</v>
      </c>
      <c r="BY121" s="7">
        <f t="shared" si="69"/>
        <v>0</v>
      </c>
      <c r="BZ121" s="7">
        <f t="shared" si="70"/>
        <v>0</v>
      </c>
      <c r="CA121" s="17">
        <f t="shared" si="47"/>
        <v>22.660000000000007</v>
      </c>
      <c r="CB121">
        <f t="shared" si="71"/>
        <v>0</v>
      </c>
      <c r="CC121" s="7">
        <f t="shared" si="72"/>
        <v>0</v>
      </c>
      <c r="CD121" s="7">
        <f t="shared" si="73"/>
        <v>0</v>
      </c>
      <c r="CE121" s="7">
        <f t="shared" si="74"/>
        <v>0</v>
      </c>
      <c r="CF121" s="69">
        <f t="shared" si="75"/>
        <v>0</v>
      </c>
      <c r="CG121" s="17">
        <f t="shared" si="48"/>
        <v>22.660000000000007</v>
      </c>
      <c r="CH121">
        <f t="shared" si="76"/>
        <v>0</v>
      </c>
      <c r="CI121" s="7">
        <f t="shared" si="77"/>
        <v>0</v>
      </c>
      <c r="CJ121" s="7">
        <f t="shared" si="78"/>
        <v>0</v>
      </c>
      <c r="CK121" s="7">
        <f t="shared" si="79"/>
        <v>0</v>
      </c>
      <c r="CL121" s="7">
        <f t="shared" si="80"/>
        <v>0</v>
      </c>
      <c r="CM121" s="17">
        <f t="shared" si="49"/>
        <v>22.660000000000007</v>
      </c>
      <c r="CN121">
        <f t="shared" si="81"/>
        <v>0</v>
      </c>
      <c r="CO121" s="7">
        <f t="shared" si="82"/>
        <v>0</v>
      </c>
      <c r="CP121" s="7">
        <f t="shared" si="83"/>
        <v>0</v>
      </c>
      <c r="CQ121" s="7">
        <f t="shared" si="84"/>
        <v>0</v>
      </c>
      <c r="CR121" s="7">
        <f t="shared" si="85"/>
        <v>0</v>
      </c>
    </row>
    <row r="122" spans="1:96" ht="14.5">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50"/>
        <v>1</v>
      </c>
      <c r="M122" s="63" t="b">
        <v>1</v>
      </c>
      <c r="N122" s="63">
        <v>0</v>
      </c>
      <c r="O122" s="63">
        <v>10</v>
      </c>
      <c r="P122" s="63">
        <v>8</v>
      </c>
      <c r="Q122" s="63">
        <v>8</v>
      </c>
      <c r="R122" s="63">
        <v>8</v>
      </c>
      <c r="S122" s="65" t="b">
        <v>0</v>
      </c>
      <c r="Y122" s="66" t="b">
        <v>0</v>
      </c>
      <c r="AE122" s="67" t="b">
        <v>0</v>
      </c>
      <c r="AK122" s="68" t="b">
        <v>0</v>
      </c>
      <c r="AQ122" s="45" t="b">
        <v>0</v>
      </c>
      <c r="AW122" s="47" t="b">
        <v>0</v>
      </c>
      <c r="BC122" s="17">
        <f t="shared" si="43"/>
        <v>17.380000000000003</v>
      </c>
      <c r="BD122">
        <f t="shared" si="51"/>
        <v>0</v>
      </c>
      <c r="BE122" s="7">
        <f t="shared" si="52"/>
        <v>0</v>
      </c>
      <c r="BF122" s="7">
        <f t="shared" si="53"/>
        <v>0</v>
      </c>
      <c r="BG122" s="7">
        <f t="shared" si="54"/>
        <v>0</v>
      </c>
      <c r="BH122" s="7">
        <f t="shared" si="55"/>
        <v>0</v>
      </c>
      <c r="BI122" s="17">
        <f t="shared" si="44"/>
        <v>17.380000000000003</v>
      </c>
      <c r="BJ122">
        <f t="shared" si="56"/>
        <v>0</v>
      </c>
      <c r="BK122" s="7">
        <f t="shared" si="57"/>
        <v>0</v>
      </c>
      <c r="BL122" s="7">
        <f t="shared" si="58"/>
        <v>0</v>
      </c>
      <c r="BM122" s="7">
        <f t="shared" si="59"/>
        <v>0</v>
      </c>
      <c r="BN122" s="7">
        <f t="shared" si="60"/>
        <v>0</v>
      </c>
      <c r="BO122" s="17">
        <f t="shared" si="45"/>
        <v>17.380000000000003</v>
      </c>
      <c r="BP122">
        <f t="shared" si="61"/>
        <v>0</v>
      </c>
      <c r="BQ122" s="7">
        <f t="shared" si="62"/>
        <v>0</v>
      </c>
      <c r="BR122" s="7">
        <f t="shared" si="63"/>
        <v>0</v>
      </c>
      <c r="BS122" s="7">
        <f t="shared" si="64"/>
        <v>0</v>
      </c>
      <c r="BT122" s="7">
        <f t="shared" si="65"/>
        <v>0</v>
      </c>
      <c r="BU122" s="17">
        <f t="shared" si="46"/>
        <v>17.380000000000003</v>
      </c>
      <c r="BV122">
        <f t="shared" si="66"/>
        <v>0</v>
      </c>
      <c r="BW122" s="7">
        <f t="shared" si="67"/>
        <v>0</v>
      </c>
      <c r="BX122" s="7">
        <f t="shared" si="68"/>
        <v>0</v>
      </c>
      <c r="BY122" s="7">
        <f t="shared" si="69"/>
        <v>0</v>
      </c>
      <c r="BZ122" s="7">
        <f t="shared" si="70"/>
        <v>0</v>
      </c>
      <c r="CA122" s="17">
        <f t="shared" si="47"/>
        <v>17.380000000000003</v>
      </c>
      <c r="CB122">
        <f t="shared" si="71"/>
        <v>0</v>
      </c>
      <c r="CC122" s="7">
        <f t="shared" si="72"/>
        <v>0</v>
      </c>
      <c r="CD122" s="7">
        <f t="shared" si="73"/>
        <v>0</v>
      </c>
      <c r="CE122" s="7">
        <f t="shared" si="74"/>
        <v>0</v>
      </c>
      <c r="CF122" s="69">
        <f t="shared" si="75"/>
        <v>0</v>
      </c>
      <c r="CG122" s="17">
        <f t="shared" si="48"/>
        <v>17.380000000000003</v>
      </c>
      <c r="CH122">
        <f t="shared" si="76"/>
        <v>0</v>
      </c>
      <c r="CI122" s="7">
        <f t="shared" si="77"/>
        <v>0</v>
      </c>
      <c r="CJ122" s="7">
        <f t="shared" si="78"/>
        <v>0</v>
      </c>
      <c r="CK122" s="7">
        <f t="shared" si="79"/>
        <v>0</v>
      </c>
      <c r="CL122" s="7">
        <f t="shared" si="80"/>
        <v>0</v>
      </c>
      <c r="CM122" s="17">
        <f t="shared" si="49"/>
        <v>17.380000000000003</v>
      </c>
      <c r="CN122">
        <f t="shared" si="81"/>
        <v>0</v>
      </c>
      <c r="CO122" s="7">
        <f t="shared" si="82"/>
        <v>0</v>
      </c>
      <c r="CP122" s="7">
        <f t="shared" si="83"/>
        <v>0</v>
      </c>
      <c r="CQ122" s="7">
        <f t="shared" si="84"/>
        <v>0</v>
      </c>
      <c r="CR122" s="7">
        <f t="shared" si="85"/>
        <v>0</v>
      </c>
    </row>
    <row r="123" spans="1:96" ht="14.5">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50"/>
        <v>1</v>
      </c>
      <c r="M123" s="63" t="b">
        <v>1</v>
      </c>
      <c r="N123" s="63">
        <v>0</v>
      </c>
      <c r="O123" s="63">
        <v>6</v>
      </c>
      <c r="P123" s="63">
        <v>8</v>
      </c>
      <c r="Q123" s="63">
        <v>8</v>
      </c>
      <c r="R123" s="63">
        <v>12</v>
      </c>
      <c r="S123" s="65" t="b">
        <v>1</v>
      </c>
      <c r="T123" s="65">
        <v>0</v>
      </c>
      <c r="U123" s="65">
        <v>6</v>
      </c>
      <c r="V123" s="65">
        <v>8</v>
      </c>
      <c r="W123" s="65">
        <v>8</v>
      </c>
      <c r="X123" s="65">
        <v>12</v>
      </c>
      <c r="Y123" s="66" t="b">
        <v>1</v>
      </c>
      <c r="Z123" s="66">
        <v>0</v>
      </c>
      <c r="AA123" s="66">
        <v>6</v>
      </c>
      <c r="AB123" s="66">
        <v>8</v>
      </c>
      <c r="AC123" s="66">
        <v>8</v>
      </c>
      <c r="AD123" s="66">
        <v>12</v>
      </c>
      <c r="AE123" s="67" t="b">
        <v>1</v>
      </c>
      <c r="AF123" s="67">
        <v>0</v>
      </c>
      <c r="AG123" s="67">
        <v>6</v>
      </c>
      <c r="AH123" s="67">
        <v>8</v>
      </c>
      <c r="AI123" s="67">
        <v>8</v>
      </c>
      <c r="AJ123" s="67">
        <v>12</v>
      </c>
      <c r="AK123" s="68" t="b">
        <v>1</v>
      </c>
      <c r="AL123" s="68">
        <v>0</v>
      </c>
      <c r="AM123" s="68">
        <v>6</v>
      </c>
      <c r="AN123" s="68">
        <v>8</v>
      </c>
      <c r="AO123" s="68">
        <v>8</v>
      </c>
      <c r="AP123" s="68">
        <v>12</v>
      </c>
      <c r="AQ123" s="45" t="b">
        <v>1</v>
      </c>
      <c r="AR123" s="45">
        <v>0</v>
      </c>
      <c r="AS123" s="45">
        <v>6</v>
      </c>
      <c r="AT123" s="45">
        <v>8</v>
      </c>
      <c r="AU123" s="45">
        <v>8</v>
      </c>
      <c r="AV123" s="45">
        <v>12</v>
      </c>
      <c r="AW123" s="47" t="b">
        <v>1</v>
      </c>
      <c r="AX123" s="47">
        <v>0</v>
      </c>
      <c r="AY123" s="47">
        <v>6</v>
      </c>
      <c r="AZ123" s="47">
        <v>8</v>
      </c>
      <c r="BA123" s="47">
        <v>8</v>
      </c>
      <c r="BB123" s="47">
        <v>12</v>
      </c>
      <c r="BC123" s="17">
        <f t="shared" si="43"/>
        <v>15.620000000000001</v>
      </c>
      <c r="BD123">
        <f t="shared" si="51"/>
        <v>0</v>
      </c>
      <c r="BE123" s="7">
        <f t="shared" si="52"/>
        <v>0</v>
      </c>
      <c r="BF123" s="7">
        <f t="shared" si="53"/>
        <v>0</v>
      </c>
      <c r="BG123" s="7">
        <f t="shared" si="54"/>
        <v>0</v>
      </c>
      <c r="BH123" s="7">
        <f t="shared" si="55"/>
        <v>0</v>
      </c>
      <c r="BI123" s="17">
        <f t="shared" si="44"/>
        <v>15.620000000000001</v>
      </c>
      <c r="BJ123">
        <f t="shared" si="56"/>
        <v>0</v>
      </c>
      <c r="BK123" s="7">
        <f t="shared" si="57"/>
        <v>0</v>
      </c>
      <c r="BL123" s="7">
        <f t="shared" si="58"/>
        <v>0</v>
      </c>
      <c r="BM123" s="7">
        <f t="shared" si="59"/>
        <v>0</v>
      </c>
      <c r="BN123" s="7">
        <f t="shared" si="60"/>
        <v>0</v>
      </c>
      <c r="BO123" s="17">
        <f t="shared" si="45"/>
        <v>15.620000000000001</v>
      </c>
      <c r="BP123">
        <f t="shared" si="61"/>
        <v>0</v>
      </c>
      <c r="BQ123" s="7">
        <f t="shared" si="62"/>
        <v>0</v>
      </c>
      <c r="BR123" s="7">
        <f t="shared" si="63"/>
        <v>0</v>
      </c>
      <c r="BS123" s="7">
        <f t="shared" si="64"/>
        <v>0</v>
      </c>
      <c r="BT123" s="7">
        <f t="shared" si="65"/>
        <v>0</v>
      </c>
      <c r="BU123" s="17">
        <f t="shared" si="46"/>
        <v>15.620000000000001</v>
      </c>
      <c r="BV123">
        <f t="shared" si="66"/>
        <v>0</v>
      </c>
      <c r="BW123" s="7">
        <f t="shared" si="67"/>
        <v>0</v>
      </c>
      <c r="BX123" s="7">
        <f t="shared" si="68"/>
        <v>0</v>
      </c>
      <c r="BY123" s="7">
        <f t="shared" si="69"/>
        <v>0</v>
      </c>
      <c r="BZ123" s="7">
        <f t="shared" si="70"/>
        <v>0</v>
      </c>
      <c r="CA123" s="17">
        <f t="shared" si="47"/>
        <v>15.620000000000001</v>
      </c>
      <c r="CB123">
        <f t="shared" si="71"/>
        <v>0</v>
      </c>
      <c r="CC123" s="7">
        <f t="shared" si="72"/>
        <v>0</v>
      </c>
      <c r="CD123" s="7">
        <f t="shared" si="73"/>
        <v>0</v>
      </c>
      <c r="CE123" s="7">
        <f t="shared" si="74"/>
        <v>0</v>
      </c>
      <c r="CF123" s="69">
        <f t="shared" si="75"/>
        <v>0</v>
      </c>
      <c r="CG123" s="17">
        <f t="shared" si="48"/>
        <v>15.620000000000001</v>
      </c>
      <c r="CH123">
        <f t="shared" si="76"/>
        <v>0</v>
      </c>
      <c r="CI123" s="7">
        <f t="shared" si="77"/>
        <v>0</v>
      </c>
      <c r="CJ123" s="7">
        <f t="shared" si="78"/>
        <v>0</v>
      </c>
      <c r="CK123" s="7">
        <f t="shared" si="79"/>
        <v>0</v>
      </c>
      <c r="CL123" s="7">
        <f t="shared" si="80"/>
        <v>0</v>
      </c>
      <c r="CM123" s="17">
        <f t="shared" si="49"/>
        <v>15.620000000000001</v>
      </c>
      <c r="CN123">
        <f t="shared" si="81"/>
        <v>0</v>
      </c>
      <c r="CO123" s="7">
        <f t="shared" si="82"/>
        <v>0</v>
      </c>
      <c r="CP123" s="7">
        <f t="shared" si="83"/>
        <v>0</v>
      </c>
      <c r="CQ123" s="7">
        <f t="shared" si="84"/>
        <v>0</v>
      </c>
      <c r="CR123" s="7">
        <f t="shared" si="85"/>
        <v>0</v>
      </c>
    </row>
    <row r="124" spans="1:96" ht="14.5">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50"/>
        <v>1</v>
      </c>
      <c r="M124" s="63" t="b">
        <v>1</v>
      </c>
      <c r="N124" s="63">
        <v>90</v>
      </c>
      <c r="O124" s="63">
        <v>10</v>
      </c>
      <c r="P124" s="63">
        <v>10</v>
      </c>
      <c r="Q124" s="63">
        <v>10</v>
      </c>
      <c r="R124" s="63">
        <v>20</v>
      </c>
      <c r="S124" s="65" t="b">
        <v>1</v>
      </c>
      <c r="T124" s="65">
        <v>90</v>
      </c>
      <c r="U124" s="65">
        <v>10</v>
      </c>
      <c r="V124" s="65">
        <v>10</v>
      </c>
      <c r="W124" s="65">
        <v>10</v>
      </c>
      <c r="X124" s="65">
        <v>20</v>
      </c>
      <c r="Y124" s="66" t="b">
        <v>0</v>
      </c>
      <c r="AE124" s="67" t="b">
        <v>1</v>
      </c>
      <c r="AF124" s="67">
        <v>90</v>
      </c>
      <c r="AG124" s="67">
        <v>10</v>
      </c>
      <c r="AH124" s="67">
        <v>10</v>
      </c>
      <c r="AI124" s="67">
        <v>10</v>
      </c>
      <c r="AJ124" s="67">
        <v>20</v>
      </c>
      <c r="AK124" s="68" t="b">
        <v>1</v>
      </c>
      <c r="AL124" s="68">
        <v>90</v>
      </c>
      <c r="AM124" s="68">
        <v>10</v>
      </c>
      <c r="AN124" s="68">
        <v>10</v>
      </c>
      <c r="AO124" s="68">
        <v>10</v>
      </c>
      <c r="AP124" s="68">
        <v>20</v>
      </c>
      <c r="AQ124" s="45" t="b">
        <v>0</v>
      </c>
      <c r="AW124" s="47" t="b">
        <v>0</v>
      </c>
      <c r="BC124" s="17">
        <f t="shared" si="43"/>
        <v>90.97</v>
      </c>
      <c r="BD124">
        <f t="shared" si="51"/>
        <v>2</v>
      </c>
      <c r="BE124" s="7">
        <f t="shared" si="52"/>
        <v>2.1502662069505947</v>
      </c>
      <c r="BF124" s="7">
        <f t="shared" si="53"/>
        <v>1.5898530767640959</v>
      </c>
      <c r="BG124" s="7">
        <f t="shared" si="54"/>
        <v>29.569540467227952</v>
      </c>
      <c r="BH124" s="7">
        <f t="shared" si="55"/>
        <v>31.719806674178546</v>
      </c>
      <c r="BI124" s="17">
        <f t="shared" si="44"/>
        <v>90.97</v>
      </c>
      <c r="BJ124">
        <f t="shared" si="56"/>
        <v>2</v>
      </c>
      <c r="BK124" s="7">
        <f t="shared" si="57"/>
        <v>2.1502662069505947</v>
      </c>
      <c r="BL124" s="7">
        <f t="shared" si="58"/>
        <v>1.5898530767640959</v>
      </c>
      <c r="BM124" s="7">
        <f t="shared" si="59"/>
        <v>29.569540467227952</v>
      </c>
      <c r="BN124" s="7">
        <f t="shared" si="60"/>
        <v>31.719806674178546</v>
      </c>
      <c r="BO124" s="17">
        <f t="shared" si="45"/>
        <v>90.97</v>
      </c>
      <c r="BP124">
        <f t="shared" si="61"/>
        <v>0</v>
      </c>
      <c r="BQ124" s="7">
        <f t="shared" si="62"/>
        <v>0</v>
      </c>
      <c r="BR124" s="7">
        <f t="shared" si="63"/>
        <v>0</v>
      </c>
      <c r="BS124" s="7">
        <f t="shared" si="64"/>
        <v>0</v>
      </c>
      <c r="BT124" s="7">
        <f t="shared" si="65"/>
        <v>0</v>
      </c>
      <c r="BU124" s="17">
        <f t="shared" si="46"/>
        <v>90.97</v>
      </c>
      <c r="BV124">
        <f t="shared" si="66"/>
        <v>2</v>
      </c>
      <c r="BW124" s="7">
        <f t="shared" si="67"/>
        <v>2.1502662069505947</v>
      </c>
      <c r="BX124" s="7">
        <f t="shared" si="68"/>
        <v>1.5898530767640959</v>
      </c>
      <c r="BY124" s="7">
        <f t="shared" si="69"/>
        <v>29.569540467227952</v>
      </c>
      <c r="BZ124" s="7">
        <f t="shared" si="70"/>
        <v>31.719806674178546</v>
      </c>
      <c r="CA124" s="17">
        <f t="shared" si="47"/>
        <v>90.97</v>
      </c>
      <c r="CB124">
        <f t="shared" si="71"/>
        <v>2</v>
      </c>
      <c r="CC124" s="7">
        <f t="shared" si="72"/>
        <v>2.1502662069505947</v>
      </c>
      <c r="CD124" s="7">
        <f t="shared" si="73"/>
        <v>1.5898530767640959</v>
      </c>
      <c r="CE124" s="7">
        <f t="shared" si="74"/>
        <v>29.569540467227952</v>
      </c>
      <c r="CF124" s="69">
        <f t="shared" si="75"/>
        <v>31.719806674178546</v>
      </c>
      <c r="CG124" s="17">
        <f t="shared" si="48"/>
        <v>90.97</v>
      </c>
      <c r="CH124">
        <f t="shared" si="76"/>
        <v>0</v>
      </c>
      <c r="CI124" s="7">
        <f t="shared" si="77"/>
        <v>0</v>
      </c>
      <c r="CJ124" s="7">
        <f t="shared" si="78"/>
        <v>0</v>
      </c>
      <c r="CK124" s="7">
        <f t="shared" si="79"/>
        <v>0</v>
      </c>
      <c r="CL124" s="7">
        <f t="shared" si="80"/>
        <v>0</v>
      </c>
      <c r="CM124" s="17">
        <f t="shared" si="49"/>
        <v>90.97</v>
      </c>
      <c r="CN124">
        <f t="shared" si="81"/>
        <v>0</v>
      </c>
      <c r="CO124" s="7">
        <f t="shared" si="82"/>
        <v>0</v>
      </c>
      <c r="CP124" s="7">
        <f t="shared" si="83"/>
        <v>0</v>
      </c>
      <c r="CQ124" s="7">
        <f t="shared" si="84"/>
        <v>0</v>
      </c>
      <c r="CR124" s="7">
        <f t="shared" si="85"/>
        <v>0</v>
      </c>
    </row>
    <row r="125" spans="1:96" ht="14.5">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50"/>
        <v>1</v>
      </c>
      <c r="M125" s="63" t="b">
        <v>1</v>
      </c>
      <c r="N125" s="63">
        <v>90</v>
      </c>
      <c r="O125" s="63">
        <v>10</v>
      </c>
      <c r="P125" s="63">
        <v>10</v>
      </c>
      <c r="Q125" s="63">
        <v>10</v>
      </c>
      <c r="R125" s="63">
        <v>25</v>
      </c>
      <c r="S125" s="65" t="b">
        <v>1</v>
      </c>
      <c r="T125" s="65">
        <v>90</v>
      </c>
      <c r="U125" s="65">
        <v>10</v>
      </c>
      <c r="V125" s="65">
        <v>10</v>
      </c>
      <c r="W125" s="65">
        <v>10</v>
      </c>
      <c r="X125" s="65">
        <v>25</v>
      </c>
      <c r="Y125" s="66" t="b">
        <v>1</v>
      </c>
      <c r="Z125" s="66">
        <v>90</v>
      </c>
      <c r="AA125" s="66">
        <v>10</v>
      </c>
      <c r="AB125" s="66">
        <v>10</v>
      </c>
      <c r="AC125" s="66">
        <v>10</v>
      </c>
      <c r="AD125" s="66">
        <v>25</v>
      </c>
      <c r="AE125" s="67" t="b">
        <v>1</v>
      </c>
      <c r="AF125" s="67">
        <v>90</v>
      </c>
      <c r="AG125" s="67">
        <v>10</v>
      </c>
      <c r="AH125" s="67">
        <v>10</v>
      </c>
      <c r="AI125" s="67">
        <v>10</v>
      </c>
      <c r="AJ125" s="67">
        <v>25</v>
      </c>
      <c r="AK125" s="68" t="b">
        <v>1</v>
      </c>
      <c r="AL125" s="68">
        <v>90</v>
      </c>
      <c r="AM125" s="68">
        <v>10</v>
      </c>
      <c r="AN125" s="68">
        <v>10</v>
      </c>
      <c r="AO125" s="68">
        <v>10</v>
      </c>
      <c r="AP125" s="68">
        <v>25</v>
      </c>
      <c r="AQ125" s="45" t="b">
        <v>1</v>
      </c>
      <c r="AR125" s="45">
        <v>90</v>
      </c>
      <c r="AS125" s="45">
        <v>10</v>
      </c>
      <c r="AT125" s="45">
        <v>10</v>
      </c>
      <c r="AU125" s="45">
        <v>10</v>
      </c>
      <c r="AV125" s="45">
        <v>25</v>
      </c>
      <c r="AW125" s="47" t="b">
        <v>1</v>
      </c>
      <c r="AX125" s="47">
        <v>90</v>
      </c>
      <c r="AY125" s="47">
        <v>10</v>
      </c>
      <c r="AZ125" s="47">
        <v>10</v>
      </c>
      <c r="BA125" s="47">
        <v>10</v>
      </c>
      <c r="BB125" s="47">
        <v>25</v>
      </c>
      <c r="BC125" s="17">
        <f t="shared" si="43"/>
        <v>57.530000000000015</v>
      </c>
      <c r="BD125">
        <f t="shared" si="51"/>
        <v>2</v>
      </c>
      <c r="BE125" s="7">
        <f t="shared" si="52"/>
        <v>2.1502662069505947</v>
      </c>
      <c r="BF125" s="7">
        <f t="shared" si="53"/>
        <v>1.5898530767640959</v>
      </c>
      <c r="BG125" s="7">
        <f t="shared" si="54"/>
        <v>29.569540467227952</v>
      </c>
      <c r="BH125" s="7">
        <f t="shared" si="55"/>
        <v>31.719806674178546</v>
      </c>
      <c r="BI125" s="17">
        <f t="shared" si="44"/>
        <v>57.530000000000015</v>
      </c>
      <c r="BJ125">
        <f t="shared" si="56"/>
        <v>2</v>
      </c>
      <c r="BK125" s="7">
        <f t="shared" si="57"/>
        <v>2.1502662069505947</v>
      </c>
      <c r="BL125" s="7">
        <f t="shared" si="58"/>
        <v>1.5898530767640959</v>
      </c>
      <c r="BM125" s="7">
        <f t="shared" si="59"/>
        <v>29.569540467227952</v>
      </c>
      <c r="BN125" s="7">
        <f t="shared" si="60"/>
        <v>31.719806674178546</v>
      </c>
      <c r="BO125" s="17">
        <f t="shared" si="45"/>
        <v>57.530000000000015</v>
      </c>
      <c r="BP125">
        <f t="shared" si="61"/>
        <v>2</v>
      </c>
      <c r="BQ125" s="7">
        <f t="shared" si="62"/>
        <v>2.1502662069505947</v>
      </c>
      <c r="BR125" s="7">
        <f t="shared" si="63"/>
        <v>1.5898530767640959</v>
      </c>
      <c r="BS125" s="7">
        <f t="shared" si="64"/>
        <v>29.569540467227952</v>
      </c>
      <c r="BT125" s="7">
        <f t="shared" si="65"/>
        <v>31.719806674178546</v>
      </c>
      <c r="BU125" s="17">
        <f t="shared" si="46"/>
        <v>57.530000000000015</v>
      </c>
      <c r="BV125">
        <f t="shared" si="66"/>
        <v>2</v>
      </c>
      <c r="BW125" s="7">
        <f t="shared" si="67"/>
        <v>2.1502662069505947</v>
      </c>
      <c r="BX125" s="7">
        <f t="shared" si="68"/>
        <v>1.5898530767640959</v>
      </c>
      <c r="BY125" s="7">
        <f t="shared" si="69"/>
        <v>29.569540467227952</v>
      </c>
      <c r="BZ125" s="7">
        <f t="shared" si="70"/>
        <v>31.719806674178546</v>
      </c>
      <c r="CA125" s="17">
        <f t="shared" si="47"/>
        <v>57.530000000000015</v>
      </c>
      <c r="CB125">
        <f t="shared" si="71"/>
        <v>2</v>
      </c>
      <c r="CC125" s="7">
        <f t="shared" si="72"/>
        <v>2.1502662069505947</v>
      </c>
      <c r="CD125" s="7">
        <f t="shared" si="73"/>
        <v>1.5898530767640959</v>
      </c>
      <c r="CE125" s="7">
        <f t="shared" si="74"/>
        <v>29.569540467227952</v>
      </c>
      <c r="CF125" s="69">
        <f t="shared" si="75"/>
        <v>31.719806674178546</v>
      </c>
      <c r="CG125" s="17">
        <f t="shared" si="48"/>
        <v>57.530000000000015</v>
      </c>
      <c r="CH125">
        <f t="shared" si="76"/>
        <v>2</v>
      </c>
      <c r="CI125" s="7">
        <f t="shared" si="77"/>
        <v>2.1502662069505947</v>
      </c>
      <c r="CJ125" s="7">
        <f t="shared" si="78"/>
        <v>1.5898530767640959</v>
      </c>
      <c r="CK125" s="7">
        <f t="shared" si="79"/>
        <v>29.569540467227952</v>
      </c>
      <c r="CL125" s="7">
        <f t="shared" si="80"/>
        <v>31.719806674178546</v>
      </c>
      <c r="CM125" s="17">
        <f t="shared" si="49"/>
        <v>57.530000000000015</v>
      </c>
      <c r="CN125">
        <f t="shared" si="81"/>
        <v>2</v>
      </c>
      <c r="CO125" s="7">
        <f t="shared" si="82"/>
        <v>2.1502662069505947</v>
      </c>
      <c r="CP125" s="7">
        <f t="shared" si="83"/>
        <v>1.5898530767640959</v>
      </c>
      <c r="CQ125" s="7">
        <f t="shared" si="84"/>
        <v>29.569540467227952</v>
      </c>
      <c r="CR125" s="7">
        <f t="shared" si="85"/>
        <v>31.719806674178546</v>
      </c>
    </row>
    <row r="126" spans="1:96" ht="14.5">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50"/>
        <v>0</v>
      </c>
      <c r="M126" s="63" t="b">
        <v>1</v>
      </c>
      <c r="N126" s="63">
        <v>90</v>
      </c>
      <c r="O126" s="63">
        <v>10</v>
      </c>
      <c r="P126" s="63">
        <v>10</v>
      </c>
      <c r="Q126" s="63">
        <v>10</v>
      </c>
      <c r="R126" s="63">
        <v>25</v>
      </c>
      <c r="S126" s="65" t="b">
        <v>1</v>
      </c>
      <c r="T126" s="65">
        <v>90</v>
      </c>
      <c r="U126" s="65">
        <v>10</v>
      </c>
      <c r="V126" s="65">
        <v>10</v>
      </c>
      <c r="W126" s="65">
        <v>10</v>
      </c>
      <c r="X126" s="65">
        <v>25</v>
      </c>
      <c r="Y126" s="66" t="b">
        <v>1</v>
      </c>
      <c r="Z126" s="66">
        <v>90</v>
      </c>
      <c r="AA126" s="66">
        <v>10</v>
      </c>
      <c r="AB126" s="66">
        <v>10</v>
      </c>
      <c r="AC126" s="66">
        <v>10</v>
      </c>
      <c r="AD126" s="66">
        <v>25</v>
      </c>
      <c r="AE126" s="67" t="b">
        <v>1</v>
      </c>
      <c r="AF126" s="67">
        <v>90</v>
      </c>
      <c r="AG126" s="67">
        <v>10</v>
      </c>
      <c r="AH126" s="67">
        <v>10</v>
      </c>
      <c r="AI126" s="67">
        <v>10</v>
      </c>
      <c r="AJ126" s="67">
        <v>25</v>
      </c>
      <c r="AK126" s="68" t="b">
        <v>1</v>
      </c>
      <c r="AL126" s="68">
        <v>90</v>
      </c>
      <c r="AM126" s="68">
        <v>10</v>
      </c>
      <c r="AN126" s="68">
        <v>10</v>
      </c>
      <c r="AO126" s="68">
        <v>10</v>
      </c>
      <c r="AP126" s="68">
        <v>25</v>
      </c>
      <c r="AQ126" s="45" t="b">
        <v>1</v>
      </c>
      <c r="AR126" s="45">
        <v>90</v>
      </c>
      <c r="AS126" s="45">
        <v>10</v>
      </c>
      <c r="AT126" s="45">
        <v>10</v>
      </c>
      <c r="AU126" s="45">
        <v>10</v>
      </c>
      <c r="AV126" s="45">
        <v>25</v>
      </c>
      <c r="AW126" s="47" t="b">
        <v>1</v>
      </c>
      <c r="AX126" s="47">
        <v>90</v>
      </c>
      <c r="AY126" s="47">
        <v>10</v>
      </c>
      <c r="AZ126" s="47">
        <v>10</v>
      </c>
      <c r="BA126" s="47">
        <v>10</v>
      </c>
      <c r="BB126" s="47">
        <v>25</v>
      </c>
      <c r="BC126" s="17">
        <f t="shared" si="43"/>
        <v>53.680000000000007</v>
      </c>
      <c r="BD126">
        <f t="shared" si="51"/>
        <v>0</v>
      </c>
      <c r="BE126" s="7">
        <f t="shared" si="52"/>
        <v>0</v>
      </c>
      <c r="BF126" s="7">
        <f t="shared" si="53"/>
        <v>0</v>
      </c>
      <c r="BG126" s="7">
        <f t="shared" si="54"/>
        <v>0</v>
      </c>
      <c r="BH126" s="7">
        <f t="shared" si="55"/>
        <v>0</v>
      </c>
      <c r="BI126" s="17">
        <f t="shared" si="44"/>
        <v>53.680000000000007</v>
      </c>
      <c r="BJ126">
        <f t="shared" si="56"/>
        <v>0</v>
      </c>
      <c r="BK126" s="7">
        <f t="shared" si="57"/>
        <v>0</v>
      </c>
      <c r="BL126" s="7">
        <f t="shared" si="58"/>
        <v>0</v>
      </c>
      <c r="BM126" s="7">
        <f t="shared" si="59"/>
        <v>0</v>
      </c>
      <c r="BN126" s="7">
        <f t="shared" si="60"/>
        <v>0</v>
      </c>
      <c r="BO126" s="17">
        <f t="shared" si="45"/>
        <v>53.680000000000007</v>
      </c>
      <c r="BP126">
        <f t="shared" si="61"/>
        <v>0</v>
      </c>
      <c r="BQ126" s="7">
        <f t="shared" si="62"/>
        <v>0</v>
      </c>
      <c r="BR126" s="7">
        <f t="shared" si="63"/>
        <v>0</v>
      </c>
      <c r="BS126" s="7">
        <f t="shared" si="64"/>
        <v>0</v>
      </c>
      <c r="BT126" s="7">
        <f t="shared" si="65"/>
        <v>0</v>
      </c>
      <c r="BU126" s="17">
        <f t="shared" si="46"/>
        <v>53.680000000000007</v>
      </c>
      <c r="BV126">
        <f t="shared" si="66"/>
        <v>0</v>
      </c>
      <c r="BW126" s="7">
        <f t="shared" si="67"/>
        <v>0</v>
      </c>
      <c r="BX126" s="7">
        <f t="shared" si="68"/>
        <v>0</v>
      </c>
      <c r="BY126" s="7">
        <f t="shared" si="69"/>
        <v>0</v>
      </c>
      <c r="BZ126" s="7">
        <f t="shared" si="70"/>
        <v>0</v>
      </c>
      <c r="CA126" s="17">
        <f t="shared" si="47"/>
        <v>53.680000000000007</v>
      </c>
      <c r="CB126">
        <f t="shared" si="71"/>
        <v>0</v>
      </c>
      <c r="CC126" s="7">
        <f t="shared" si="72"/>
        <v>0</v>
      </c>
      <c r="CD126" s="7">
        <f t="shared" si="73"/>
        <v>0</v>
      </c>
      <c r="CE126" s="7">
        <f t="shared" si="74"/>
        <v>0</v>
      </c>
      <c r="CF126" s="69">
        <f t="shared" si="75"/>
        <v>0</v>
      </c>
      <c r="CG126" s="17">
        <f t="shared" si="48"/>
        <v>53.680000000000007</v>
      </c>
      <c r="CH126">
        <f t="shared" si="76"/>
        <v>0</v>
      </c>
      <c r="CI126" s="7">
        <f t="shared" si="77"/>
        <v>0</v>
      </c>
      <c r="CJ126" s="7">
        <f t="shared" si="78"/>
        <v>0</v>
      </c>
      <c r="CK126" s="7">
        <f t="shared" si="79"/>
        <v>0</v>
      </c>
      <c r="CL126" s="7">
        <f t="shared" si="80"/>
        <v>0</v>
      </c>
      <c r="CM126" s="17">
        <f t="shared" si="49"/>
        <v>53.680000000000007</v>
      </c>
      <c r="CN126">
        <f t="shared" si="81"/>
        <v>0</v>
      </c>
      <c r="CO126" s="7">
        <f t="shared" si="82"/>
        <v>0</v>
      </c>
      <c r="CP126" s="7">
        <f t="shared" si="83"/>
        <v>0</v>
      </c>
      <c r="CQ126" s="7">
        <f t="shared" si="84"/>
        <v>0</v>
      </c>
      <c r="CR126" s="7">
        <f t="shared" si="85"/>
        <v>0</v>
      </c>
    </row>
    <row r="127" spans="1:96" ht="14.5">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50"/>
        <v>1</v>
      </c>
      <c r="M127" s="63" t="b">
        <v>1</v>
      </c>
      <c r="N127" s="63">
        <v>100</v>
      </c>
      <c r="O127" s="63">
        <v>8</v>
      </c>
      <c r="P127" s="63">
        <v>9</v>
      </c>
      <c r="Q127" s="63">
        <v>8</v>
      </c>
      <c r="R127" s="63">
        <v>16</v>
      </c>
      <c r="S127" s="65" t="b">
        <v>1</v>
      </c>
      <c r="T127" s="65">
        <v>100</v>
      </c>
      <c r="U127" s="65">
        <v>8</v>
      </c>
      <c r="V127" s="65">
        <v>9</v>
      </c>
      <c r="W127" s="65">
        <v>8</v>
      </c>
      <c r="X127" s="65">
        <v>16</v>
      </c>
      <c r="Y127" s="66" t="b">
        <v>0</v>
      </c>
      <c r="AE127" s="67" t="b">
        <v>1</v>
      </c>
      <c r="AF127" s="67">
        <v>100</v>
      </c>
      <c r="AG127" s="67">
        <v>8</v>
      </c>
      <c r="AH127" s="67">
        <v>9</v>
      </c>
      <c r="AI127" s="67">
        <v>8</v>
      </c>
      <c r="AJ127" s="67">
        <v>16</v>
      </c>
      <c r="AK127" s="68" t="b">
        <v>1</v>
      </c>
      <c r="AL127" s="68">
        <v>100</v>
      </c>
      <c r="AM127" s="68">
        <v>8</v>
      </c>
      <c r="AN127" s="68">
        <v>9</v>
      </c>
      <c r="AO127" s="68">
        <v>8</v>
      </c>
      <c r="AP127" s="68">
        <v>16</v>
      </c>
      <c r="AQ127" s="45" t="b">
        <v>0</v>
      </c>
      <c r="AW127" s="47" t="b">
        <v>0</v>
      </c>
      <c r="BC127" s="17">
        <f t="shared" si="43"/>
        <v>45.320000000000014</v>
      </c>
      <c r="BD127">
        <f t="shared" si="51"/>
        <v>0</v>
      </c>
      <c r="BE127" s="7">
        <f t="shared" si="52"/>
        <v>0</v>
      </c>
      <c r="BF127" s="7">
        <f t="shared" si="53"/>
        <v>0</v>
      </c>
      <c r="BG127" s="7">
        <f t="shared" si="54"/>
        <v>0</v>
      </c>
      <c r="BH127" s="7">
        <f t="shared" si="55"/>
        <v>0</v>
      </c>
      <c r="BI127" s="17">
        <f t="shared" si="44"/>
        <v>45.320000000000014</v>
      </c>
      <c r="BJ127">
        <f t="shared" si="56"/>
        <v>0</v>
      </c>
      <c r="BK127" s="7">
        <f t="shared" si="57"/>
        <v>0</v>
      </c>
      <c r="BL127" s="7">
        <f t="shared" si="58"/>
        <v>0</v>
      </c>
      <c r="BM127" s="7">
        <f t="shared" si="59"/>
        <v>0</v>
      </c>
      <c r="BN127" s="7">
        <f t="shared" si="60"/>
        <v>0</v>
      </c>
      <c r="BO127" s="17">
        <f t="shared" si="45"/>
        <v>45.320000000000014</v>
      </c>
      <c r="BP127">
        <f t="shared" si="61"/>
        <v>0</v>
      </c>
      <c r="BQ127" s="7">
        <f t="shared" si="62"/>
        <v>0</v>
      </c>
      <c r="BR127" s="7">
        <f t="shared" si="63"/>
        <v>0</v>
      </c>
      <c r="BS127" s="7">
        <f t="shared" si="64"/>
        <v>0</v>
      </c>
      <c r="BT127" s="7">
        <f t="shared" si="65"/>
        <v>0</v>
      </c>
      <c r="BU127" s="17">
        <f t="shared" si="46"/>
        <v>45.320000000000014</v>
      </c>
      <c r="BV127">
        <f t="shared" si="66"/>
        <v>0</v>
      </c>
      <c r="BW127" s="7">
        <f t="shared" si="67"/>
        <v>0</v>
      </c>
      <c r="BX127" s="7">
        <f t="shared" si="68"/>
        <v>0</v>
      </c>
      <c r="BY127" s="7">
        <f t="shared" si="69"/>
        <v>0</v>
      </c>
      <c r="BZ127" s="7">
        <f t="shared" si="70"/>
        <v>0</v>
      </c>
      <c r="CA127" s="17">
        <f t="shared" si="47"/>
        <v>45.320000000000014</v>
      </c>
      <c r="CB127">
        <f t="shared" si="71"/>
        <v>0</v>
      </c>
      <c r="CC127" s="7">
        <f t="shared" si="72"/>
        <v>0</v>
      </c>
      <c r="CD127" s="7">
        <f t="shared" si="73"/>
        <v>0</v>
      </c>
      <c r="CE127" s="7">
        <f t="shared" si="74"/>
        <v>0</v>
      </c>
      <c r="CF127" s="69">
        <f t="shared" si="75"/>
        <v>0</v>
      </c>
      <c r="CG127" s="17">
        <f t="shared" si="48"/>
        <v>45.320000000000014</v>
      </c>
      <c r="CH127">
        <f t="shared" si="76"/>
        <v>0</v>
      </c>
      <c r="CI127" s="7">
        <f t="shared" si="77"/>
        <v>0</v>
      </c>
      <c r="CJ127" s="7">
        <f t="shared" si="78"/>
        <v>0</v>
      </c>
      <c r="CK127" s="7">
        <f t="shared" si="79"/>
        <v>0</v>
      </c>
      <c r="CL127" s="7">
        <f t="shared" si="80"/>
        <v>0</v>
      </c>
      <c r="CM127" s="17">
        <f t="shared" si="49"/>
        <v>45.320000000000014</v>
      </c>
      <c r="CN127">
        <f t="shared" si="81"/>
        <v>0</v>
      </c>
      <c r="CO127" s="7">
        <f t="shared" si="82"/>
        <v>0</v>
      </c>
      <c r="CP127" s="7">
        <f t="shared" si="83"/>
        <v>0</v>
      </c>
      <c r="CQ127" s="7">
        <f t="shared" si="84"/>
        <v>0</v>
      </c>
      <c r="CR127" s="7">
        <f t="shared" si="85"/>
        <v>0</v>
      </c>
    </row>
    <row r="128" spans="1:96" ht="14.5">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50"/>
        <v>1</v>
      </c>
      <c r="M128" s="63" t="b">
        <v>1</v>
      </c>
      <c r="N128" s="63">
        <v>90</v>
      </c>
      <c r="O128" s="63">
        <v>10</v>
      </c>
      <c r="P128" s="63">
        <v>10</v>
      </c>
      <c r="Q128" s="63">
        <v>10</v>
      </c>
      <c r="R128" s="63">
        <v>30</v>
      </c>
      <c r="S128" s="65" t="b">
        <v>1</v>
      </c>
      <c r="T128" s="65">
        <v>90</v>
      </c>
      <c r="U128" s="65">
        <v>10</v>
      </c>
      <c r="V128" s="65">
        <v>10</v>
      </c>
      <c r="W128" s="65">
        <v>10</v>
      </c>
      <c r="X128" s="65">
        <v>30</v>
      </c>
      <c r="Y128" s="66" t="b">
        <v>1</v>
      </c>
      <c r="Z128" s="66">
        <v>90</v>
      </c>
      <c r="AA128" s="66">
        <v>10</v>
      </c>
      <c r="AB128" s="66">
        <v>10</v>
      </c>
      <c r="AC128" s="66">
        <v>10</v>
      </c>
      <c r="AD128" s="66">
        <v>30</v>
      </c>
      <c r="AE128" s="67" t="b">
        <v>1</v>
      </c>
      <c r="AF128" s="67">
        <v>90</v>
      </c>
      <c r="AG128" s="67">
        <v>10</v>
      </c>
      <c r="AH128" s="67">
        <v>10</v>
      </c>
      <c r="AI128" s="67">
        <v>10</v>
      </c>
      <c r="AJ128" s="67">
        <v>30</v>
      </c>
      <c r="AK128" s="68" t="b">
        <v>1</v>
      </c>
      <c r="AL128" s="68">
        <v>90</v>
      </c>
      <c r="AM128" s="68">
        <v>10</v>
      </c>
      <c r="AN128" s="68">
        <v>10</v>
      </c>
      <c r="AO128" s="68">
        <v>10</v>
      </c>
      <c r="AP128" s="68">
        <v>30</v>
      </c>
      <c r="AQ128" s="45" t="b">
        <v>1</v>
      </c>
      <c r="AR128" s="45">
        <v>90</v>
      </c>
      <c r="AS128" s="45">
        <v>10</v>
      </c>
      <c r="AT128" s="45">
        <v>10</v>
      </c>
      <c r="AU128" s="45">
        <v>10</v>
      </c>
      <c r="AV128" s="45">
        <v>30</v>
      </c>
      <c r="AW128" s="47" t="b">
        <v>1</v>
      </c>
      <c r="AX128" s="47">
        <v>90</v>
      </c>
      <c r="AY128" s="47">
        <v>10</v>
      </c>
      <c r="AZ128" s="47">
        <v>10</v>
      </c>
      <c r="BA128" s="47">
        <v>10</v>
      </c>
      <c r="BB128" s="47">
        <v>30</v>
      </c>
      <c r="BC128" s="17">
        <f t="shared" si="43"/>
        <v>66.88</v>
      </c>
      <c r="BD128">
        <f t="shared" si="51"/>
        <v>3</v>
      </c>
      <c r="BE128" s="7">
        <f t="shared" si="52"/>
        <v>3.225399310425892</v>
      </c>
      <c r="BF128" s="7">
        <f t="shared" si="53"/>
        <v>2.3847796151461438</v>
      </c>
      <c r="BG128" s="7">
        <f t="shared" si="54"/>
        <v>44.354310700841928</v>
      </c>
      <c r="BH128" s="7">
        <f t="shared" si="55"/>
        <v>47.579710011267821</v>
      </c>
      <c r="BI128" s="17">
        <f t="shared" si="44"/>
        <v>66.88</v>
      </c>
      <c r="BJ128">
        <f t="shared" si="56"/>
        <v>3</v>
      </c>
      <c r="BK128" s="7">
        <f t="shared" si="57"/>
        <v>3.225399310425892</v>
      </c>
      <c r="BL128" s="7">
        <f t="shared" si="58"/>
        <v>2.3847796151461438</v>
      </c>
      <c r="BM128" s="7">
        <f t="shared" si="59"/>
        <v>44.354310700841928</v>
      </c>
      <c r="BN128" s="7">
        <f t="shared" si="60"/>
        <v>47.579710011267821</v>
      </c>
      <c r="BO128" s="17">
        <f t="shared" si="45"/>
        <v>66.88</v>
      </c>
      <c r="BP128">
        <f t="shared" si="61"/>
        <v>3</v>
      </c>
      <c r="BQ128" s="7">
        <f t="shared" si="62"/>
        <v>3.225399310425892</v>
      </c>
      <c r="BR128" s="7">
        <f t="shared" si="63"/>
        <v>2.3847796151461438</v>
      </c>
      <c r="BS128" s="7">
        <f t="shared" si="64"/>
        <v>44.354310700841928</v>
      </c>
      <c r="BT128" s="7">
        <f t="shared" si="65"/>
        <v>47.579710011267821</v>
      </c>
      <c r="BU128" s="17">
        <f t="shared" si="46"/>
        <v>66.88</v>
      </c>
      <c r="BV128">
        <f t="shared" si="66"/>
        <v>3</v>
      </c>
      <c r="BW128" s="7">
        <f t="shared" si="67"/>
        <v>3.225399310425892</v>
      </c>
      <c r="BX128" s="7">
        <f t="shared" si="68"/>
        <v>2.3847796151461438</v>
      </c>
      <c r="BY128" s="7">
        <f t="shared" si="69"/>
        <v>44.354310700841928</v>
      </c>
      <c r="BZ128" s="7">
        <f t="shared" si="70"/>
        <v>47.579710011267821</v>
      </c>
      <c r="CA128" s="17">
        <f t="shared" si="47"/>
        <v>66.88</v>
      </c>
      <c r="CB128">
        <f t="shared" si="71"/>
        <v>3</v>
      </c>
      <c r="CC128" s="7">
        <f t="shared" si="72"/>
        <v>3.225399310425892</v>
      </c>
      <c r="CD128" s="7">
        <f t="shared" si="73"/>
        <v>2.3847796151461438</v>
      </c>
      <c r="CE128" s="7">
        <f t="shared" si="74"/>
        <v>44.354310700841928</v>
      </c>
      <c r="CF128" s="69">
        <f t="shared" si="75"/>
        <v>47.579710011267821</v>
      </c>
      <c r="CG128" s="17">
        <f t="shared" si="48"/>
        <v>66.88</v>
      </c>
      <c r="CH128">
        <f t="shared" si="76"/>
        <v>3</v>
      </c>
      <c r="CI128" s="7">
        <f t="shared" si="77"/>
        <v>3.225399310425892</v>
      </c>
      <c r="CJ128" s="7">
        <f t="shared" si="78"/>
        <v>2.3847796151461438</v>
      </c>
      <c r="CK128" s="7">
        <f t="shared" si="79"/>
        <v>44.354310700841928</v>
      </c>
      <c r="CL128" s="7">
        <f t="shared" si="80"/>
        <v>47.579710011267821</v>
      </c>
      <c r="CM128" s="17">
        <f t="shared" si="49"/>
        <v>66.88</v>
      </c>
      <c r="CN128">
        <f t="shared" si="81"/>
        <v>3</v>
      </c>
      <c r="CO128" s="7">
        <f t="shared" si="82"/>
        <v>3.225399310425892</v>
      </c>
      <c r="CP128" s="7">
        <f t="shared" si="83"/>
        <v>2.3847796151461438</v>
      </c>
      <c r="CQ128" s="7">
        <f t="shared" si="84"/>
        <v>44.354310700841928</v>
      </c>
      <c r="CR128" s="7">
        <f t="shared" si="85"/>
        <v>47.579710011267821</v>
      </c>
    </row>
    <row r="129" spans="1:96" ht="14.5">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50"/>
        <v>1</v>
      </c>
      <c r="M129" s="63" t="b">
        <v>1</v>
      </c>
      <c r="N129" s="63">
        <v>0</v>
      </c>
      <c r="O129" s="63">
        <v>10</v>
      </c>
      <c r="P129" s="63">
        <v>10</v>
      </c>
      <c r="Q129" s="63">
        <v>10</v>
      </c>
      <c r="R129" s="63">
        <v>30</v>
      </c>
      <c r="S129" s="65" t="b">
        <v>1</v>
      </c>
      <c r="T129" s="65">
        <v>0</v>
      </c>
      <c r="U129" s="65">
        <v>10</v>
      </c>
      <c r="V129" s="65">
        <v>10</v>
      </c>
      <c r="W129" s="65">
        <v>10</v>
      </c>
      <c r="X129" s="65">
        <v>30</v>
      </c>
      <c r="Y129" s="66" t="b">
        <v>1</v>
      </c>
      <c r="Z129" s="66">
        <v>0</v>
      </c>
      <c r="AA129" s="66">
        <v>10</v>
      </c>
      <c r="AB129" s="66">
        <v>10</v>
      </c>
      <c r="AC129" s="66">
        <v>10</v>
      </c>
      <c r="AD129" s="66">
        <v>30</v>
      </c>
      <c r="AE129" s="67" t="b">
        <v>1</v>
      </c>
      <c r="AF129" s="67">
        <v>0</v>
      </c>
      <c r="AG129" s="67">
        <v>10</v>
      </c>
      <c r="AH129" s="67">
        <v>10</v>
      </c>
      <c r="AI129" s="67">
        <v>10</v>
      </c>
      <c r="AJ129" s="67">
        <v>30</v>
      </c>
      <c r="AK129" s="68" t="b">
        <v>1</v>
      </c>
      <c r="AL129" s="68">
        <v>0</v>
      </c>
      <c r="AM129" s="68">
        <v>10</v>
      </c>
      <c r="AN129" s="68">
        <v>10</v>
      </c>
      <c r="AO129" s="68">
        <v>10</v>
      </c>
      <c r="AP129" s="68">
        <v>30</v>
      </c>
      <c r="AQ129" s="45" t="b">
        <v>1</v>
      </c>
      <c r="AR129" s="45">
        <v>0</v>
      </c>
      <c r="AS129" s="45">
        <v>10</v>
      </c>
      <c r="AT129" s="45">
        <v>10</v>
      </c>
      <c r="AU129" s="45">
        <v>10</v>
      </c>
      <c r="AV129" s="45">
        <v>30</v>
      </c>
      <c r="AW129" s="47" t="b">
        <v>1</v>
      </c>
      <c r="AX129" s="47">
        <v>0</v>
      </c>
      <c r="AY129" s="47">
        <v>10</v>
      </c>
      <c r="AZ129" s="47">
        <v>10</v>
      </c>
      <c r="BA129" s="47">
        <v>10</v>
      </c>
      <c r="BB129" s="47">
        <v>30</v>
      </c>
      <c r="BC129" s="17">
        <f t="shared" si="43"/>
        <v>70.95</v>
      </c>
      <c r="BD129">
        <f t="shared" si="51"/>
        <v>3</v>
      </c>
      <c r="BE129" s="7">
        <f t="shared" si="52"/>
        <v>3.225399310425892</v>
      </c>
      <c r="BF129" s="7">
        <f t="shared" si="53"/>
        <v>2.3847796151461438</v>
      </c>
      <c r="BG129" s="7">
        <f t="shared" si="54"/>
        <v>44.354310700841928</v>
      </c>
      <c r="BH129" s="7">
        <f t="shared" si="55"/>
        <v>47.579710011267821</v>
      </c>
      <c r="BI129" s="17">
        <f t="shared" si="44"/>
        <v>70.95</v>
      </c>
      <c r="BJ129">
        <f t="shared" si="56"/>
        <v>3</v>
      </c>
      <c r="BK129" s="7">
        <f t="shared" si="57"/>
        <v>3.225399310425892</v>
      </c>
      <c r="BL129" s="7">
        <f t="shared" si="58"/>
        <v>2.3847796151461438</v>
      </c>
      <c r="BM129" s="7">
        <f t="shared" si="59"/>
        <v>44.354310700841928</v>
      </c>
      <c r="BN129" s="7">
        <f t="shared" si="60"/>
        <v>47.579710011267821</v>
      </c>
      <c r="BO129" s="17">
        <f t="shared" si="45"/>
        <v>70.95</v>
      </c>
      <c r="BP129">
        <f t="shared" si="61"/>
        <v>3</v>
      </c>
      <c r="BQ129" s="7">
        <f t="shared" si="62"/>
        <v>3.225399310425892</v>
      </c>
      <c r="BR129" s="7">
        <f t="shared" si="63"/>
        <v>2.3847796151461438</v>
      </c>
      <c r="BS129" s="7">
        <f t="shared" si="64"/>
        <v>44.354310700841928</v>
      </c>
      <c r="BT129" s="7">
        <f t="shared" si="65"/>
        <v>47.579710011267821</v>
      </c>
      <c r="BU129" s="17">
        <f t="shared" si="46"/>
        <v>70.95</v>
      </c>
      <c r="BV129">
        <f t="shared" si="66"/>
        <v>3</v>
      </c>
      <c r="BW129" s="7">
        <f t="shared" si="67"/>
        <v>3.225399310425892</v>
      </c>
      <c r="BX129" s="7">
        <f t="shared" si="68"/>
        <v>2.3847796151461438</v>
      </c>
      <c r="BY129" s="7">
        <f t="shared" si="69"/>
        <v>44.354310700841928</v>
      </c>
      <c r="BZ129" s="7">
        <f t="shared" si="70"/>
        <v>47.579710011267821</v>
      </c>
      <c r="CA129" s="17">
        <f t="shared" si="47"/>
        <v>70.95</v>
      </c>
      <c r="CB129">
        <f t="shared" si="71"/>
        <v>3</v>
      </c>
      <c r="CC129" s="7">
        <f t="shared" si="72"/>
        <v>3.225399310425892</v>
      </c>
      <c r="CD129" s="7">
        <f t="shared" si="73"/>
        <v>2.3847796151461438</v>
      </c>
      <c r="CE129" s="7">
        <f t="shared" si="74"/>
        <v>44.354310700841928</v>
      </c>
      <c r="CF129" s="69">
        <f t="shared" si="75"/>
        <v>47.579710011267821</v>
      </c>
      <c r="CG129" s="17">
        <f t="shared" si="48"/>
        <v>70.95</v>
      </c>
      <c r="CH129">
        <f t="shared" si="76"/>
        <v>3</v>
      </c>
      <c r="CI129" s="7">
        <f t="shared" si="77"/>
        <v>3.225399310425892</v>
      </c>
      <c r="CJ129" s="7">
        <f t="shared" si="78"/>
        <v>2.3847796151461438</v>
      </c>
      <c r="CK129" s="7">
        <f t="shared" si="79"/>
        <v>44.354310700841928</v>
      </c>
      <c r="CL129" s="7">
        <f t="shared" si="80"/>
        <v>47.579710011267821</v>
      </c>
      <c r="CM129" s="17">
        <f t="shared" si="49"/>
        <v>70.95</v>
      </c>
      <c r="CN129">
        <f t="shared" si="81"/>
        <v>3</v>
      </c>
      <c r="CO129" s="7">
        <f t="shared" si="82"/>
        <v>3.225399310425892</v>
      </c>
      <c r="CP129" s="7">
        <f t="shared" si="83"/>
        <v>2.3847796151461438</v>
      </c>
      <c r="CQ129" s="7">
        <f t="shared" si="84"/>
        <v>44.354310700841928</v>
      </c>
      <c r="CR129" s="7">
        <f t="shared" si="85"/>
        <v>47.579710011267821</v>
      </c>
    </row>
    <row r="130" spans="1:96" ht="14.5">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50"/>
        <v>1</v>
      </c>
      <c r="M130" s="63" t="b">
        <v>1</v>
      </c>
      <c r="N130" s="63">
        <v>20</v>
      </c>
      <c r="O130" s="63">
        <v>10</v>
      </c>
      <c r="P130" s="63">
        <v>9</v>
      </c>
      <c r="Q130" s="63">
        <v>10</v>
      </c>
      <c r="R130" s="63">
        <v>12</v>
      </c>
      <c r="S130" s="65" t="b">
        <v>1</v>
      </c>
      <c r="T130" s="65">
        <v>20</v>
      </c>
      <c r="U130" s="65">
        <v>10</v>
      </c>
      <c r="V130" s="65">
        <v>9</v>
      </c>
      <c r="W130" s="65">
        <v>10</v>
      </c>
      <c r="X130" s="65">
        <v>12</v>
      </c>
      <c r="Y130" s="66" t="b">
        <v>1</v>
      </c>
      <c r="Z130" s="66">
        <v>20</v>
      </c>
      <c r="AA130" s="66">
        <v>10</v>
      </c>
      <c r="AB130" s="66">
        <v>9</v>
      </c>
      <c r="AC130" s="66">
        <v>10</v>
      </c>
      <c r="AD130" s="66">
        <v>12</v>
      </c>
      <c r="AE130" s="67" t="b">
        <v>1</v>
      </c>
      <c r="AF130" s="67">
        <v>20</v>
      </c>
      <c r="AG130" s="67">
        <v>10</v>
      </c>
      <c r="AH130" s="67">
        <v>9</v>
      </c>
      <c r="AI130" s="67">
        <v>10</v>
      </c>
      <c r="AJ130" s="67">
        <v>12</v>
      </c>
      <c r="AK130" s="68" t="b">
        <v>1</v>
      </c>
      <c r="AL130" s="68">
        <v>20</v>
      </c>
      <c r="AM130" s="68">
        <v>10</v>
      </c>
      <c r="AN130" s="68">
        <v>9</v>
      </c>
      <c r="AO130" s="68">
        <v>10</v>
      </c>
      <c r="AP130" s="68">
        <v>12</v>
      </c>
      <c r="AQ130" s="45" t="b">
        <v>1</v>
      </c>
      <c r="AR130" s="45">
        <v>20</v>
      </c>
      <c r="AS130" s="45">
        <v>10</v>
      </c>
      <c r="AT130" s="45">
        <v>9</v>
      </c>
      <c r="AU130" s="45">
        <v>10</v>
      </c>
      <c r="AV130" s="45">
        <v>12</v>
      </c>
      <c r="AW130" s="47" t="b">
        <v>1</v>
      </c>
      <c r="AX130" s="47">
        <v>20</v>
      </c>
      <c r="AY130" s="47">
        <v>10</v>
      </c>
      <c r="AZ130" s="47">
        <v>9</v>
      </c>
      <c r="BA130" s="47">
        <v>10</v>
      </c>
      <c r="BB130" s="47">
        <v>12</v>
      </c>
      <c r="BC130" s="17">
        <f t="shared" si="43"/>
        <v>88.550000000000026</v>
      </c>
      <c r="BD130">
        <f t="shared" si="51"/>
        <v>3</v>
      </c>
      <c r="BE130" s="7">
        <f t="shared" si="52"/>
        <v>3.225399310425892</v>
      </c>
      <c r="BF130" s="7">
        <f t="shared" si="53"/>
        <v>2.3847796151461438</v>
      </c>
      <c r="BG130" s="7">
        <f t="shared" si="54"/>
        <v>44.354310700841928</v>
      </c>
      <c r="BH130" s="7">
        <f t="shared" si="55"/>
        <v>47.579710011267821</v>
      </c>
      <c r="BI130" s="17">
        <f t="shared" si="44"/>
        <v>88.550000000000026</v>
      </c>
      <c r="BJ130">
        <f t="shared" si="56"/>
        <v>3</v>
      </c>
      <c r="BK130" s="7">
        <f t="shared" si="57"/>
        <v>3.225399310425892</v>
      </c>
      <c r="BL130" s="7">
        <f t="shared" si="58"/>
        <v>2.3847796151461438</v>
      </c>
      <c r="BM130" s="7">
        <f t="shared" si="59"/>
        <v>44.354310700841928</v>
      </c>
      <c r="BN130" s="7">
        <f t="shared" si="60"/>
        <v>47.579710011267821</v>
      </c>
      <c r="BO130" s="17">
        <f t="shared" si="45"/>
        <v>88.550000000000026</v>
      </c>
      <c r="BP130">
        <f t="shared" si="61"/>
        <v>3</v>
      </c>
      <c r="BQ130" s="7">
        <f t="shared" si="62"/>
        <v>3.225399310425892</v>
      </c>
      <c r="BR130" s="7">
        <f t="shared" si="63"/>
        <v>2.3847796151461438</v>
      </c>
      <c r="BS130" s="7">
        <f t="shared" si="64"/>
        <v>44.354310700841928</v>
      </c>
      <c r="BT130" s="7">
        <f t="shared" si="65"/>
        <v>47.579710011267821</v>
      </c>
      <c r="BU130" s="17">
        <f t="shared" si="46"/>
        <v>88.550000000000026</v>
      </c>
      <c r="BV130">
        <f t="shared" si="66"/>
        <v>3</v>
      </c>
      <c r="BW130" s="7">
        <f t="shared" si="67"/>
        <v>3.225399310425892</v>
      </c>
      <c r="BX130" s="7">
        <f t="shared" si="68"/>
        <v>2.3847796151461438</v>
      </c>
      <c r="BY130" s="7">
        <f t="shared" si="69"/>
        <v>44.354310700841928</v>
      </c>
      <c r="BZ130" s="7">
        <f t="shared" si="70"/>
        <v>47.579710011267821</v>
      </c>
      <c r="CA130" s="17">
        <f t="shared" si="47"/>
        <v>88.550000000000026</v>
      </c>
      <c r="CB130">
        <f t="shared" si="71"/>
        <v>3</v>
      </c>
      <c r="CC130" s="7">
        <f t="shared" si="72"/>
        <v>3.225399310425892</v>
      </c>
      <c r="CD130" s="7">
        <f t="shared" si="73"/>
        <v>2.3847796151461438</v>
      </c>
      <c r="CE130" s="7">
        <f t="shared" si="74"/>
        <v>44.354310700841928</v>
      </c>
      <c r="CF130" s="69">
        <f t="shared" si="75"/>
        <v>47.579710011267821</v>
      </c>
      <c r="CG130" s="17">
        <f t="shared" si="48"/>
        <v>88.550000000000026</v>
      </c>
      <c r="CH130">
        <f t="shared" si="76"/>
        <v>3</v>
      </c>
      <c r="CI130" s="7">
        <f t="shared" si="77"/>
        <v>3.225399310425892</v>
      </c>
      <c r="CJ130" s="7">
        <f t="shared" si="78"/>
        <v>2.3847796151461438</v>
      </c>
      <c r="CK130" s="7">
        <f t="shared" si="79"/>
        <v>44.354310700841928</v>
      </c>
      <c r="CL130" s="7">
        <f t="shared" si="80"/>
        <v>47.579710011267821</v>
      </c>
      <c r="CM130" s="17">
        <f t="shared" si="49"/>
        <v>88.550000000000026</v>
      </c>
      <c r="CN130">
        <f t="shared" si="81"/>
        <v>3</v>
      </c>
      <c r="CO130" s="7">
        <f t="shared" si="82"/>
        <v>3.225399310425892</v>
      </c>
      <c r="CP130" s="7">
        <f t="shared" si="83"/>
        <v>2.3847796151461438</v>
      </c>
      <c r="CQ130" s="7">
        <f t="shared" si="84"/>
        <v>44.354310700841928</v>
      </c>
      <c r="CR130" s="7">
        <f t="shared" si="85"/>
        <v>47.579710011267821</v>
      </c>
    </row>
    <row r="131" spans="1:96" ht="14.5">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50"/>
        <v>1</v>
      </c>
      <c r="M131" s="63" t="b">
        <v>1</v>
      </c>
      <c r="N131" s="63">
        <v>0</v>
      </c>
      <c r="O131" s="63">
        <v>10</v>
      </c>
      <c r="P131" s="63">
        <v>0</v>
      </c>
      <c r="Q131" s="63">
        <v>10</v>
      </c>
      <c r="R131" s="63">
        <v>0</v>
      </c>
      <c r="S131" s="65" t="b">
        <v>1</v>
      </c>
      <c r="T131" s="65">
        <v>0</v>
      </c>
      <c r="U131" s="65">
        <v>10</v>
      </c>
      <c r="V131" s="65">
        <v>0</v>
      </c>
      <c r="W131" s="65">
        <v>10</v>
      </c>
      <c r="X131" s="65">
        <v>0</v>
      </c>
      <c r="Y131" s="66" t="b">
        <v>0</v>
      </c>
      <c r="AE131" s="67" t="b">
        <v>1</v>
      </c>
      <c r="AF131" s="67">
        <v>0</v>
      </c>
      <c r="AG131" s="67">
        <v>10</v>
      </c>
      <c r="AH131" s="67">
        <v>0</v>
      </c>
      <c r="AI131" s="67">
        <v>10</v>
      </c>
      <c r="AJ131" s="67">
        <v>0</v>
      </c>
      <c r="AK131" s="68" t="b">
        <v>1</v>
      </c>
      <c r="AL131" s="68">
        <v>0</v>
      </c>
      <c r="AM131" s="68">
        <v>10</v>
      </c>
      <c r="AN131" s="68">
        <v>0</v>
      </c>
      <c r="AO131" s="68">
        <v>10</v>
      </c>
      <c r="AP131" s="68">
        <v>0</v>
      </c>
      <c r="AQ131" s="45" t="b">
        <v>0</v>
      </c>
      <c r="AW131" s="47" t="b">
        <v>0</v>
      </c>
      <c r="BC131" s="17">
        <f t="shared" si="43"/>
        <v>78.98</v>
      </c>
      <c r="BD131">
        <f t="shared" si="51"/>
        <v>3</v>
      </c>
      <c r="BE131" s="7">
        <f t="shared" si="52"/>
        <v>3.225399310425892</v>
      </c>
      <c r="BF131" s="7">
        <f t="shared" si="53"/>
        <v>2.3847796151461438</v>
      </c>
      <c r="BG131" s="7">
        <f t="shared" si="54"/>
        <v>44.354310700841928</v>
      </c>
      <c r="BH131" s="7">
        <f t="shared" si="55"/>
        <v>47.579710011267821</v>
      </c>
      <c r="BI131" s="17">
        <f t="shared" si="44"/>
        <v>78.98</v>
      </c>
      <c r="BJ131">
        <f t="shared" si="56"/>
        <v>3</v>
      </c>
      <c r="BK131" s="7">
        <f t="shared" si="57"/>
        <v>3.225399310425892</v>
      </c>
      <c r="BL131" s="7">
        <f t="shared" si="58"/>
        <v>2.3847796151461438</v>
      </c>
      <c r="BM131" s="7">
        <f t="shared" si="59"/>
        <v>44.354310700841928</v>
      </c>
      <c r="BN131" s="7">
        <f t="shared" si="60"/>
        <v>47.579710011267821</v>
      </c>
      <c r="BO131" s="17">
        <f t="shared" si="45"/>
        <v>78.98</v>
      </c>
      <c r="BP131">
        <f t="shared" si="61"/>
        <v>0</v>
      </c>
      <c r="BQ131" s="7">
        <f t="shared" si="62"/>
        <v>0</v>
      </c>
      <c r="BR131" s="7">
        <f t="shared" si="63"/>
        <v>0</v>
      </c>
      <c r="BS131" s="7">
        <f t="shared" si="64"/>
        <v>0</v>
      </c>
      <c r="BT131" s="7">
        <f t="shared" si="65"/>
        <v>0</v>
      </c>
      <c r="BU131" s="17">
        <f t="shared" si="46"/>
        <v>78.98</v>
      </c>
      <c r="BV131">
        <f t="shared" si="66"/>
        <v>3</v>
      </c>
      <c r="BW131" s="7">
        <f t="shared" si="67"/>
        <v>3.225399310425892</v>
      </c>
      <c r="BX131" s="7">
        <f t="shared" si="68"/>
        <v>2.3847796151461438</v>
      </c>
      <c r="BY131" s="7">
        <f t="shared" si="69"/>
        <v>44.354310700841928</v>
      </c>
      <c r="BZ131" s="7">
        <f t="shared" si="70"/>
        <v>47.579710011267821</v>
      </c>
      <c r="CA131" s="17">
        <f t="shared" si="47"/>
        <v>78.98</v>
      </c>
      <c r="CB131">
        <f t="shared" si="71"/>
        <v>3</v>
      </c>
      <c r="CC131" s="7">
        <f t="shared" si="72"/>
        <v>3.225399310425892</v>
      </c>
      <c r="CD131" s="7">
        <f t="shared" si="73"/>
        <v>2.3847796151461438</v>
      </c>
      <c r="CE131" s="7">
        <f t="shared" si="74"/>
        <v>44.354310700841928</v>
      </c>
      <c r="CF131" s="69">
        <f t="shared" si="75"/>
        <v>47.579710011267821</v>
      </c>
      <c r="CG131" s="17">
        <f t="shared" si="48"/>
        <v>78.98</v>
      </c>
      <c r="CH131">
        <f t="shared" si="76"/>
        <v>0</v>
      </c>
      <c r="CI131" s="7">
        <f t="shared" si="77"/>
        <v>0</v>
      </c>
      <c r="CJ131" s="7">
        <f t="shared" si="78"/>
        <v>0</v>
      </c>
      <c r="CK131" s="7">
        <f t="shared" si="79"/>
        <v>0</v>
      </c>
      <c r="CL131" s="7">
        <f t="shared" si="80"/>
        <v>0</v>
      </c>
      <c r="CM131" s="17">
        <f t="shared" si="49"/>
        <v>78.98</v>
      </c>
      <c r="CN131">
        <f t="shared" si="81"/>
        <v>0</v>
      </c>
      <c r="CO131" s="7">
        <f t="shared" si="82"/>
        <v>0</v>
      </c>
      <c r="CP131" s="7">
        <f t="shared" si="83"/>
        <v>0</v>
      </c>
      <c r="CQ131" s="7">
        <f t="shared" si="84"/>
        <v>0</v>
      </c>
      <c r="CR131" s="7">
        <f t="shared" si="85"/>
        <v>0</v>
      </c>
    </row>
    <row r="132" spans="1:96" ht="14.5">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50"/>
        <v>0</v>
      </c>
      <c r="M132" s="63" t="b">
        <v>1</v>
      </c>
      <c r="N132" s="63">
        <v>60</v>
      </c>
      <c r="O132" s="63">
        <v>10</v>
      </c>
      <c r="P132" s="63">
        <v>10</v>
      </c>
      <c r="Q132" s="63">
        <v>10</v>
      </c>
      <c r="R132" s="63">
        <v>240</v>
      </c>
      <c r="S132" s="65" t="b">
        <v>0</v>
      </c>
      <c r="Y132" s="66" t="b">
        <v>0</v>
      </c>
      <c r="AE132" s="67" t="b">
        <v>0</v>
      </c>
      <c r="AK132" s="68" t="b">
        <v>0</v>
      </c>
      <c r="AQ132" s="45" t="b">
        <v>0</v>
      </c>
      <c r="AW132" s="47" t="b">
        <v>0</v>
      </c>
      <c r="BC132" s="17">
        <f t="shared" si="43"/>
        <v>23.869999999999997</v>
      </c>
      <c r="BD132">
        <f t="shared" si="51"/>
        <v>0</v>
      </c>
      <c r="BE132" s="7">
        <f t="shared" si="52"/>
        <v>0</v>
      </c>
      <c r="BF132" s="7">
        <f t="shared" si="53"/>
        <v>0</v>
      </c>
      <c r="BG132" s="7">
        <f t="shared" si="54"/>
        <v>0</v>
      </c>
      <c r="BH132" s="7">
        <f t="shared" si="55"/>
        <v>0</v>
      </c>
      <c r="BI132" s="17">
        <f t="shared" si="44"/>
        <v>23.869999999999997</v>
      </c>
      <c r="BJ132">
        <f t="shared" si="56"/>
        <v>0</v>
      </c>
      <c r="BK132" s="7">
        <f t="shared" si="57"/>
        <v>0</v>
      </c>
      <c r="BL132" s="7">
        <f t="shared" si="58"/>
        <v>0</v>
      </c>
      <c r="BM132" s="7">
        <f t="shared" si="59"/>
        <v>0</v>
      </c>
      <c r="BN132" s="7">
        <f t="shared" si="60"/>
        <v>0</v>
      </c>
      <c r="BO132" s="17">
        <f t="shared" si="45"/>
        <v>23.869999999999997</v>
      </c>
      <c r="BP132">
        <f t="shared" si="61"/>
        <v>0</v>
      </c>
      <c r="BQ132" s="7">
        <f t="shared" si="62"/>
        <v>0</v>
      </c>
      <c r="BR132" s="7">
        <f t="shared" si="63"/>
        <v>0</v>
      </c>
      <c r="BS132" s="7">
        <f t="shared" si="64"/>
        <v>0</v>
      </c>
      <c r="BT132" s="7">
        <f t="shared" si="65"/>
        <v>0</v>
      </c>
      <c r="BU132" s="17">
        <f t="shared" si="46"/>
        <v>23.869999999999997</v>
      </c>
      <c r="BV132">
        <f t="shared" si="66"/>
        <v>0</v>
      </c>
      <c r="BW132" s="7">
        <f t="shared" si="67"/>
        <v>0</v>
      </c>
      <c r="BX132" s="7">
        <f t="shared" si="68"/>
        <v>0</v>
      </c>
      <c r="BY132" s="7">
        <f t="shared" si="69"/>
        <v>0</v>
      </c>
      <c r="BZ132" s="7">
        <f t="shared" si="70"/>
        <v>0</v>
      </c>
      <c r="CA132" s="17">
        <f t="shared" si="47"/>
        <v>23.869999999999997</v>
      </c>
      <c r="CB132">
        <f t="shared" si="71"/>
        <v>0</v>
      </c>
      <c r="CC132" s="7">
        <f t="shared" si="72"/>
        <v>0</v>
      </c>
      <c r="CD132" s="7">
        <f t="shared" si="73"/>
        <v>0</v>
      </c>
      <c r="CE132" s="7">
        <f t="shared" si="74"/>
        <v>0</v>
      </c>
      <c r="CF132" s="69">
        <f t="shared" si="75"/>
        <v>0</v>
      </c>
      <c r="CG132" s="17">
        <f t="shared" si="48"/>
        <v>23.869999999999997</v>
      </c>
      <c r="CH132">
        <f t="shared" si="76"/>
        <v>0</v>
      </c>
      <c r="CI132" s="7">
        <f t="shared" si="77"/>
        <v>0</v>
      </c>
      <c r="CJ132" s="7">
        <f t="shared" si="78"/>
        <v>0</v>
      </c>
      <c r="CK132" s="7">
        <f t="shared" si="79"/>
        <v>0</v>
      </c>
      <c r="CL132" s="7">
        <f t="shared" si="80"/>
        <v>0</v>
      </c>
      <c r="CM132" s="17">
        <f t="shared" si="49"/>
        <v>23.869999999999997</v>
      </c>
      <c r="CN132">
        <f t="shared" si="81"/>
        <v>0</v>
      </c>
      <c r="CO132" s="7">
        <f t="shared" si="82"/>
        <v>0</v>
      </c>
      <c r="CP132" s="7">
        <f t="shared" si="83"/>
        <v>0</v>
      </c>
      <c r="CQ132" s="7">
        <f t="shared" si="84"/>
        <v>0</v>
      </c>
      <c r="CR132" s="7">
        <f t="shared" si="85"/>
        <v>0</v>
      </c>
    </row>
    <row r="133" spans="1:96" ht="14.5">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50"/>
        <v>1</v>
      </c>
      <c r="M133" s="63" t="b">
        <v>1</v>
      </c>
      <c r="N133" s="63">
        <v>25</v>
      </c>
      <c r="O133" s="63">
        <v>10</v>
      </c>
      <c r="P133" s="63">
        <v>9</v>
      </c>
      <c r="Q133" s="63">
        <v>10</v>
      </c>
      <c r="R133" s="63">
        <v>12</v>
      </c>
      <c r="S133" s="65" t="b">
        <v>1</v>
      </c>
      <c r="T133" s="65">
        <v>25</v>
      </c>
      <c r="U133" s="65">
        <v>10</v>
      </c>
      <c r="V133" s="65">
        <v>9</v>
      </c>
      <c r="W133" s="65">
        <v>10</v>
      </c>
      <c r="X133" s="65">
        <v>12</v>
      </c>
      <c r="Y133" s="66" t="b">
        <v>1</v>
      </c>
      <c r="Z133" s="66">
        <v>25</v>
      </c>
      <c r="AA133" s="66">
        <v>10</v>
      </c>
      <c r="AB133" s="66">
        <v>9</v>
      </c>
      <c r="AC133" s="66">
        <v>10</v>
      </c>
      <c r="AD133" s="66">
        <v>12</v>
      </c>
      <c r="AE133" s="67" t="b">
        <v>1</v>
      </c>
      <c r="AF133" s="67">
        <v>25</v>
      </c>
      <c r="AG133" s="67">
        <v>10</v>
      </c>
      <c r="AH133" s="67">
        <v>9</v>
      </c>
      <c r="AI133" s="67">
        <v>10</v>
      </c>
      <c r="AJ133" s="67">
        <v>12</v>
      </c>
      <c r="AK133" s="68" t="b">
        <v>1</v>
      </c>
      <c r="AL133" s="68">
        <v>25</v>
      </c>
      <c r="AM133" s="68">
        <v>10</v>
      </c>
      <c r="AN133" s="68">
        <v>9</v>
      </c>
      <c r="AO133" s="68">
        <v>10</v>
      </c>
      <c r="AP133" s="68">
        <v>12</v>
      </c>
      <c r="AQ133" s="45" t="b">
        <v>1</v>
      </c>
      <c r="AR133" s="45">
        <v>25</v>
      </c>
      <c r="AS133" s="45">
        <v>10</v>
      </c>
      <c r="AT133" s="45">
        <v>9</v>
      </c>
      <c r="AU133" s="45">
        <v>10</v>
      </c>
      <c r="AV133" s="45">
        <v>12</v>
      </c>
      <c r="AW133" s="47" t="b">
        <v>1</v>
      </c>
      <c r="AX133" s="47">
        <v>25</v>
      </c>
      <c r="AY133" s="47">
        <v>10</v>
      </c>
      <c r="AZ133" s="47">
        <v>9</v>
      </c>
      <c r="BA133" s="47">
        <v>10</v>
      </c>
      <c r="BB133" s="47">
        <v>12</v>
      </c>
      <c r="BC133" s="17">
        <f t="shared" si="43"/>
        <v>85.8</v>
      </c>
      <c r="BD133">
        <f t="shared" si="51"/>
        <v>3</v>
      </c>
      <c r="BE133" s="7">
        <f t="shared" si="52"/>
        <v>3.225399310425892</v>
      </c>
      <c r="BF133" s="7">
        <f t="shared" si="53"/>
        <v>2.3847796151461438</v>
      </c>
      <c r="BG133" s="7">
        <f t="shared" si="54"/>
        <v>44.354310700841928</v>
      </c>
      <c r="BH133" s="7">
        <f t="shared" si="55"/>
        <v>47.579710011267821</v>
      </c>
      <c r="BI133" s="17">
        <f t="shared" si="44"/>
        <v>85.8</v>
      </c>
      <c r="BJ133">
        <f t="shared" si="56"/>
        <v>3</v>
      </c>
      <c r="BK133" s="7">
        <f t="shared" si="57"/>
        <v>3.225399310425892</v>
      </c>
      <c r="BL133" s="7">
        <f t="shared" si="58"/>
        <v>2.3847796151461438</v>
      </c>
      <c r="BM133" s="7">
        <f t="shared" si="59"/>
        <v>44.354310700841928</v>
      </c>
      <c r="BN133" s="7">
        <f t="shared" si="60"/>
        <v>47.579710011267821</v>
      </c>
      <c r="BO133" s="17">
        <f t="shared" si="45"/>
        <v>85.8</v>
      </c>
      <c r="BP133">
        <f t="shared" si="61"/>
        <v>3</v>
      </c>
      <c r="BQ133" s="7">
        <f t="shared" si="62"/>
        <v>3.225399310425892</v>
      </c>
      <c r="BR133" s="7">
        <f t="shared" si="63"/>
        <v>2.3847796151461438</v>
      </c>
      <c r="BS133" s="7">
        <f t="shared" si="64"/>
        <v>44.354310700841928</v>
      </c>
      <c r="BT133" s="7">
        <f t="shared" si="65"/>
        <v>47.579710011267821</v>
      </c>
      <c r="BU133" s="17">
        <f t="shared" si="46"/>
        <v>85.8</v>
      </c>
      <c r="BV133">
        <f t="shared" si="66"/>
        <v>3</v>
      </c>
      <c r="BW133" s="7">
        <f t="shared" si="67"/>
        <v>3.225399310425892</v>
      </c>
      <c r="BX133" s="7">
        <f t="shared" si="68"/>
        <v>2.3847796151461438</v>
      </c>
      <c r="BY133" s="7">
        <f t="shared" si="69"/>
        <v>44.354310700841928</v>
      </c>
      <c r="BZ133" s="7">
        <f t="shared" si="70"/>
        <v>47.579710011267821</v>
      </c>
      <c r="CA133" s="17">
        <f t="shared" si="47"/>
        <v>85.8</v>
      </c>
      <c r="CB133">
        <f t="shared" si="71"/>
        <v>3</v>
      </c>
      <c r="CC133" s="7">
        <f t="shared" si="72"/>
        <v>3.225399310425892</v>
      </c>
      <c r="CD133" s="7">
        <f t="shared" si="73"/>
        <v>2.3847796151461438</v>
      </c>
      <c r="CE133" s="7">
        <f t="shared" si="74"/>
        <v>44.354310700841928</v>
      </c>
      <c r="CF133" s="69">
        <f t="shared" si="75"/>
        <v>47.579710011267821</v>
      </c>
      <c r="CG133" s="17">
        <f t="shared" si="48"/>
        <v>85.8</v>
      </c>
      <c r="CH133">
        <f t="shared" si="76"/>
        <v>3</v>
      </c>
      <c r="CI133" s="7">
        <f t="shared" si="77"/>
        <v>3.225399310425892</v>
      </c>
      <c r="CJ133" s="7">
        <f t="shared" si="78"/>
        <v>2.3847796151461438</v>
      </c>
      <c r="CK133" s="7">
        <f t="shared" si="79"/>
        <v>44.354310700841928</v>
      </c>
      <c r="CL133" s="7">
        <f t="shared" si="80"/>
        <v>47.579710011267821</v>
      </c>
      <c r="CM133" s="17">
        <f t="shared" si="49"/>
        <v>85.8</v>
      </c>
      <c r="CN133">
        <f t="shared" si="81"/>
        <v>3</v>
      </c>
      <c r="CO133" s="7">
        <f t="shared" si="82"/>
        <v>3.225399310425892</v>
      </c>
      <c r="CP133" s="7">
        <f t="shared" si="83"/>
        <v>2.3847796151461438</v>
      </c>
      <c r="CQ133" s="7">
        <f t="shared" si="84"/>
        <v>44.354310700841928</v>
      </c>
      <c r="CR133" s="7">
        <f t="shared" si="85"/>
        <v>47.579710011267821</v>
      </c>
    </row>
    <row r="134" spans="1:96" ht="14.5">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50"/>
        <v>1</v>
      </c>
      <c r="M134" s="63" t="b">
        <v>1</v>
      </c>
      <c r="N134" s="63">
        <v>0</v>
      </c>
      <c r="O134" s="63">
        <v>10</v>
      </c>
      <c r="P134" s="63">
        <v>0</v>
      </c>
      <c r="Q134" s="63">
        <v>10</v>
      </c>
      <c r="R134" s="63">
        <v>0</v>
      </c>
      <c r="S134" s="65" t="b">
        <v>0</v>
      </c>
      <c r="Y134" s="66" t="b">
        <v>0</v>
      </c>
      <c r="AE134" s="67" t="b">
        <v>0</v>
      </c>
      <c r="AK134" s="68" t="b">
        <v>0</v>
      </c>
      <c r="AQ134" s="45" t="b">
        <v>0</v>
      </c>
      <c r="AW134" s="47" t="b">
        <v>0</v>
      </c>
      <c r="BC134" s="17">
        <f t="shared" si="43"/>
        <v>76.23</v>
      </c>
      <c r="BD134">
        <f t="shared" si="51"/>
        <v>3</v>
      </c>
      <c r="BE134" s="7">
        <f t="shared" si="52"/>
        <v>3.225399310425892</v>
      </c>
      <c r="BF134" s="7">
        <f t="shared" si="53"/>
        <v>2.3847796151461438</v>
      </c>
      <c r="BG134" s="7">
        <f t="shared" si="54"/>
        <v>44.354310700841928</v>
      </c>
      <c r="BH134" s="7">
        <f t="shared" si="55"/>
        <v>47.579710011267821</v>
      </c>
      <c r="BI134" s="17">
        <f t="shared" si="44"/>
        <v>76.23</v>
      </c>
      <c r="BJ134">
        <f t="shared" si="56"/>
        <v>0</v>
      </c>
      <c r="BK134" s="7">
        <f t="shared" si="57"/>
        <v>0</v>
      </c>
      <c r="BL134" s="7">
        <f t="shared" si="58"/>
        <v>0</v>
      </c>
      <c r="BM134" s="7">
        <f t="shared" si="59"/>
        <v>0</v>
      </c>
      <c r="BN134" s="7">
        <f t="shared" si="60"/>
        <v>0</v>
      </c>
      <c r="BO134" s="17">
        <f t="shared" si="45"/>
        <v>76.23</v>
      </c>
      <c r="BP134">
        <f t="shared" si="61"/>
        <v>0</v>
      </c>
      <c r="BQ134" s="7">
        <f t="shared" si="62"/>
        <v>0</v>
      </c>
      <c r="BR134" s="7">
        <f t="shared" si="63"/>
        <v>0</v>
      </c>
      <c r="BS134" s="7">
        <f t="shared" si="64"/>
        <v>0</v>
      </c>
      <c r="BT134" s="7">
        <f t="shared" si="65"/>
        <v>0</v>
      </c>
      <c r="BU134" s="17">
        <f t="shared" si="46"/>
        <v>76.23</v>
      </c>
      <c r="BV134">
        <f t="shared" si="66"/>
        <v>0</v>
      </c>
      <c r="BW134" s="7">
        <f t="shared" si="67"/>
        <v>0</v>
      </c>
      <c r="BX134" s="7">
        <f t="shared" si="68"/>
        <v>0</v>
      </c>
      <c r="BY134" s="7">
        <f t="shared" si="69"/>
        <v>0</v>
      </c>
      <c r="BZ134" s="7">
        <f t="shared" si="70"/>
        <v>0</v>
      </c>
      <c r="CA134" s="17">
        <f t="shared" si="47"/>
        <v>76.23</v>
      </c>
      <c r="CB134">
        <f t="shared" si="71"/>
        <v>0</v>
      </c>
      <c r="CC134" s="7">
        <f t="shared" si="72"/>
        <v>0</v>
      </c>
      <c r="CD134" s="7">
        <f t="shared" si="73"/>
        <v>0</v>
      </c>
      <c r="CE134" s="7">
        <f t="shared" si="74"/>
        <v>0</v>
      </c>
      <c r="CF134" s="69">
        <f t="shared" si="75"/>
        <v>0</v>
      </c>
      <c r="CG134" s="17">
        <f t="shared" si="48"/>
        <v>76.23</v>
      </c>
      <c r="CH134">
        <f t="shared" si="76"/>
        <v>0</v>
      </c>
      <c r="CI134" s="7">
        <f t="shared" si="77"/>
        <v>0</v>
      </c>
      <c r="CJ134" s="7">
        <f t="shared" si="78"/>
        <v>0</v>
      </c>
      <c r="CK134" s="7">
        <f t="shared" si="79"/>
        <v>0</v>
      </c>
      <c r="CL134" s="7">
        <f t="shared" si="80"/>
        <v>0</v>
      </c>
      <c r="CM134" s="17">
        <f t="shared" si="49"/>
        <v>76.23</v>
      </c>
      <c r="CN134">
        <f t="shared" si="81"/>
        <v>0</v>
      </c>
      <c r="CO134" s="7">
        <f t="shared" si="82"/>
        <v>0</v>
      </c>
      <c r="CP134" s="7">
        <f t="shared" si="83"/>
        <v>0</v>
      </c>
      <c r="CQ134" s="7">
        <f t="shared" si="84"/>
        <v>0</v>
      </c>
      <c r="CR134" s="7">
        <f t="shared" si="85"/>
        <v>0</v>
      </c>
    </row>
    <row r="135" spans="1:9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50"/>
        <v>0</v>
      </c>
      <c r="M135" s="63" t="b">
        <v>0</v>
      </c>
      <c r="S135" s="65" t="b">
        <v>0</v>
      </c>
      <c r="Y135" s="66" t="b">
        <v>0</v>
      </c>
      <c r="AE135" s="67" t="b">
        <v>0</v>
      </c>
      <c r="AK135" s="68" t="b">
        <v>0</v>
      </c>
      <c r="AQ135" s="45" t="b">
        <v>0</v>
      </c>
      <c r="AW135" s="47" t="b">
        <v>0</v>
      </c>
      <c r="BC135" s="17">
        <f t="shared" ref="BC135:BC198" si="86">(IF($D135,$F135*2,$F135)/100 * $D$3)/$D$4 *60</f>
        <v>27.390000000000004</v>
      </c>
      <c r="BD135">
        <f t="shared" si="51"/>
        <v>0</v>
      </c>
      <c r="BE135" s="7">
        <f t="shared" si="52"/>
        <v>0</v>
      </c>
      <c r="BF135" s="7">
        <f t="shared" si="53"/>
        <v>0</v>
      </c>
      <c r="BG135" s="7">
        <f t="shared" si="54"/>
        <v>0</v>
      </c>
      <c r="BH135" s="7">
        <f t="shared" si="55"/>
        <v>0</v>
      </c>
      <c r="BI135" s="17">
        <f t="shared" ref="BI135:BI198" si="87">(IF($D135,$F135*2,$F135)/100 * $D$3)/$D$4 *60</f>
        <v>27.390000000000004</v>
      </c>
      <c r="BJ135">
        <f t="shared" si="56"/>
        <v>0</v>
      </c>
      <c r="BK135" s="7">
        <f t="shared" si="57"/>
        <v>0</v>
      </c>
      <c r="BL135" s="7">
        <f t="shared" si="58"/>
        <v>0</v>
      </c>
      <c r="BM135" s="7">
        <f t="shared" si="59"/>
        <v>0</v>
      </c>
      <c r="BN135" s="7">
        <f t="shared" si="60"/>
        <v>0</v>
      </c>
      <c r="BO135" s="17">
        <f t="shared" ref="BO135:BO198" si="88">(IF($D135,$F135*2,$F135)/100 * $D$3)/$D$4 *60</f>
        <v>27.390000000000004</v>
      </c>
      <c r="BP135">
        <f t="shared" si="61"/>
        <v>0</v>
      </c>
      <c r="BQ135" s="7">
        <f t="shared" si="62"/>
        <v>0</v>
      </c>
      <c r="BR135" s="7">
        <f t="shared" si="63"/>
        <v>0</v>
      </c>
      <c r="BS135" s="7">
        <f t="shared" si="64"/>
        <v>0</v>
      </c>
      <c r="BT135" s="7">
        <f t="shared" si="65"/>
        <v>0</v>
      </c>
      <c r="BU135" s="17">
        <f t="shared" ref="BU135:BU198" si="89">(IF($D135,$F135*2,$F135)/100 * $D$3)/$D$4 *60</f>
        <v>27.390000000000004</v>
      </c>
      <c r="BV135">
        <f t="shared" si="66"/>
        <v>0</v>
      </c>
      <c r="BW135" s="7">
        <f t="shared" si="67"/>
        <v>0</v>
      </c>
      <c r="BX135" s="7">
        <f t="shared" si="68"/>
        <v>0</v>
      </c>
      <c r="BY135" s="7">
        <f t="shared" si="69"/>
        <v>0</v>
      </c>
      <c r="BZ135" s="7">
        <f t="shared" si="70"/>
        <v>0</v>
      </c>
      <c r="CA135" s="17">
        <f t="shared" ref="CA135:CA198" si="90">(IF($D135,$F135*2,$F135)/100 * $D$3)/$D$4 *60</f>
        <v>27.390000000000004</v>
      </c>
      <c r="CB135">
        <f t="shared" si="71"/>
        <v>0</v>
      </c>
      <c r="CC135" s="7">
        <f t="shared" si="72"/>
        <v>0</v>
      </c>
      <c r="CD135" s="7">
        <f t="shared" si="73"/>
        <v>0</v>
      </c>
      <c r="CE135" s="7">
        <f t="shared" si="74"/>
        <v>0</v>
      </c>
      <c r="CF135" s="69">
        <f t="shared" si="75"/>
        <v>0</v>
      </c>
      <c r="CG135" s="17">
        <f t="shared" ref="CG135:CG198" si="91">(IF($D135,$F135*2,$F135)/100 * $D$3)/$D$4 *60</f>
        <v>27.390000000000004</v>
      </c>
      <c r="CH135">
        <f t="shared" si="76"/>
        <v>0</v>
      </c>
      <c r="CI135" s="7">
        <f t="shared" si="77"/>
        <v>0</v>
      </c>
      <c r="CJ135" s="7">
        <f t="shared" si="78"/>
        <v>0</v>
      </c>
      <c r="CK135" s="7">
        <f t="shared" si="79"/>
        <v>0</v>
      </c>
      <c r="CL135" s="7">
        <f t="shared" si="80"/>
        <v>0</v>
      </c>
      <c r="CM135" s="17">
        <f t="shared" ref="CM135:CM198" si="92">(IF($D135,$F135*2,$F135)/100 * $D$3)/$D$4 *60</f>
        <v>27.390000000000004</v>
      </c>
      <c r="CN135">
        <f t="shared" si="81"/>
        <v>0</v>
      </c>
      <c r="CO135" s="7">
        <f t="shared" si="82"/>
        <v>0</v>
      </c>
      <c r="CP135" s="7">
        <f t="shared" si="83"/>
        <v>0</v>
      </c>
      <c r="CQ135" s="7">
        <f t="shared" si="84"/>
        <v>0</v>
      </c>
      <c r="CR135" s="7">
        <f t="shared" si="85"/>
        <v>0</v>
      </c>
    </row>
    <row r="136" spans="1:96" ht="14.5">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93">IF(LEFT(C136,LEN(C136)-2)=LEFT(C135,LEN(C135)-2),0,1)</f>
        <v>1</v>
      </c>
      <c r="M136" s="63" t="b">
        <v>1</v>
      </c>
      <c r="N136" s="63">
        <v>15</v>
      </c>
      <c r="O136" s="63">
        <v>10</v>
      </c>
      <c r="P136" s="63">
        <v>10</v>
      </c>
      <c r="Q136" s="63">
        <v>10</v>
      </c>
      <c r="R136" s="63">
        <v>15</v>
      </c>
      <c r="S136" s="65" t="b">
        <v>1</v>
      </c>
      <c r="T136" s="65">
        <v>15</v>
      </c>
      <c r="U136" s="65">
        <v>10</v>
      </c>
      <c r="V136" s="65">
        <v>10</v>
      </c>
      <c r="W136" s="65">
        <v>10</v>
      </c>
      <c r="X136" s="65">
        <v>15</v>
      </c>
      <c r="Y136" s="66" t="b">
        <v>0</v>
      </c>
      <c r="AE136" s="67" t="b">
        <v>1</v>
      </c>
      <c r="AF136" s="67">
        <v>15</v>
      </c>
      <c r="AG136" s="67">
        <v>10</v>
      </c>
      <c r="AH136" s="67">
        <v>10</v>
      </c>
      <c r="AI136" s="67">
        <v>10</v>
      </c>
      <c r="AJ136" s="67">
        <v>15</v>
      </c>
      <c r="AK136" s="68" t="b">
        <v>1</v>
      </c>
      <c r="AL136" s="68">
        <v>15</v>
      </c>
      <c r="AM136" s="68">
        <v>10</v>
      </c>
      <c r="AN136" s="68">
        <v>10</v>
      </c>
      <c r="AO136" s="68">
        <v>10</v>
      </c>
      <c r="AP136" s="68">
        <v>15</v>
      </c>
      <c r="AQ136" s="45" t="b">
        <v>0</v>
      </c>
      <c r="AW136" s="47" t="b">
        <v>0</v>
      </c>
      <c r="BC136" s="17">
        <f t="shared" si="86"/>
        <v>109.01</v>
      </c>
      <c r="BD136">
        <f t="shared" ref="BD136:BD199" si="94">IF($L136=0,0,IFERROR(ROUNDUP((($BC136/IF(O136=0,Q136,O136))-IFERROR(($BC136/IF($H136=0,$J136,$H136)),0)),0),0))</f>
        <v>0</v>
      </c>
      <c r="BE136" s="7">
        <f t="shared" ref="BE136:BE199" si="95">BD136*$F$3/1000000</f>
        <v>0</v>
      </c>
      <c r="BF136" s="7">
        <f t="shared" ref="BF136:BF199" si="96">BD136*$H$5*$J$3*$F$5/1000000</f>
        <v>0</v>
      </c>
      <c r="BG136" s="7">
        <f t="shared" ref="BG136:BG199" si="97">BF136*(($J$5^$J$4)-1)/($J$5-1)</f>
        <v>0</v>
      </c>
      <c r="BH136" s="7">
        <f t="shared" ref="BH136:BH199" si="98">BE136+BG136</f>
        <v>0</v>
      </c>
      <c r="BI136" s="17">
        <f t="shared" si="87"/>
        <v>109.01</v>
      </c>
      <c r="BJ136">
        <f t="shared" ref="BJ136:BJ199" si="99">IF($L136=0,0,IFERROR(ROUNDUP((($BC136/IF(U136=0,W136,U136))-IFERROR(($BC136/IF($H136=0,$J136,$H136)),0)),0),0))</f>
        <v>0</v>
      </c>
      <c r="BK136" s="7">
        <f t="shared" ref="BK136:BK199" si="100">BJ136*$F$3/1000000</f>
        <v>0</v>
      </c>
      <c r="BL136" s="7">
        <f t="shared" ref="BL136:BL199" si="101">BJ136*$H$5*$J$3*$F$5/1000000</f>
        <v>0</v>
      </c>
      <c r="BM136" s="7">
        <f t="shared" ref="BM136:BM199" si="102">BL136*(($J$5^$J$4)-1)/($J$5-1)</f>
        <v>0</v>
      </c>
      <c r="BN136" s="7">
        <f t="shared" ref="BN136:BN199" si="103">BK136+BM136</f>
        <v>0</v>
      </c>
      <c r="BO136" s="17">
        <f t="shared" si="88"/>
        <v>109.01</v>
      </c>
      <c r="BP136">
        <f t="shared" ref="BP136:BP199" si="104">IF($L136=0,0,IFERROR(ROUNDUP((($BC136/IF(AA136=0,AC136,AA136))-IFERROR(($BC136/IF($H136=0,$J136,$H136)),0)),0),0))</f>
        <v>0</v>
      </c>
      <c r="BQ136" s="7">
        <f t="shared" ref="BQ136:BQ199" si="105">BP136*$F$3/1000000</f>
        <v>0</v>
      </c>
      <c r="BR136" s="7">
        <f t="shared" ref="BR136:BR199" si="106">BP136*$H$5*$J$3*$F$5/1000000</f>
        <v>0</v>
      </c>
      <c r="BS136" s="7">
        <f t="shared" ref="BS136:BS199" si="107">BR136*(($J$5^$J$4)-1)/($J$5-1)</f>
        <v>0</v>
      </c>
      <c r="BT136" s="7">
        <f t="shared" ref="BT136:BT199" si="108">BQ136+BS136</f>
        <v>0</v>
      </c>
      <c r="BU136" s="17">
        <f t="shared" si="89"/>
        <v>109.01</v>
      </c>
      <c r="BV136">
        <f t="shared" ref="BV136:BV199" si="109">IF($L136=0,0,IFERROR(ROUNDUP((($BC136/IF(AG136=0,AI136,AG136))-IFERROR(($BC136/IF($H136=0,$J136,$H136)),0)),0),0))</f>
        <v>0</v>
      </c>
      <c r="BW136" s="7">
        <f t="shared" ref="BW136:BW199" si="110">BV136*$F$3/1000000</f>
        <v>0</v>
      </c>
      <c r="BX136" s="7">
        <f t="shared" ref="BX136:BX199" si="111">BV136*$H$5*$J$3*$F$5/1000000</f>
        <v>0</v>
      </c>
      <c r="BY136" s="7">
        <f t="shared" ref="BY136:BY199" si="112">BX136*(($J$5^$J$4)-1)/($J$5-1)</f>
        <v>0</v>
      </c>
      <c r="BZ136" s="7">
        <f t="shared" ref="BZ136:BZ199" si="113">BW136+BY136</f>
        <v>0</v>
      </c>
      <c r="CA136" s="17">
        <f t="shared" si="90"/>
        <v>109.01</v>
      </c>
      <c r="CB136">
        <f t="shared" ref="CB136:CB199" si="114">IF($L136=0,0,IFERROR(ROUNDUP((($BC136/IF(AM136=0,AO136,AM136))-IFERROR(($BC136/IF($H136=0,$J136,$H136)),0)),0),0))</f>
        <v>0</v>
      </c>
      <c r="CC136" s="7">
        <f t="shared" ref="CC136:CC199" si="115">CB136*$F$3/1000000</f>
        <v>0</v>
      </c>
      <c r="CD136" s="7">
        <f t="shared" ref="CD136:CD199" si="116">CB136*$H$5*$J$3*$F$5/1000000</f>
        <v>0</v>
      </c>
      <c r="CE136" s="7">
        <f t="shared" ref="CE136:CE199" si="117">CD136*(($J$5^$J$4)-1)/($J$5-1)</f>
        <v>0</v>
      </c>
      <c r="CF136" s="69">
        <f t="shared" ref="CF136:CF199" si="118">CC136+CE136</f>
        <v>0</v>
      </c>
      <c r="CG136" s="17">
        <f t="shared" si="91"/>
        <v>109.01</v>
      </c>
      <c r="CH136">
        <f t="shared" ref="CH136:CH199" si="119">IF($L136=0,0,IFERROR(ROUNDUP((($BC136/IF(AS136=0,AU136,AS136))-IFERROR(($BC136/IF($H136=0,$J136,$H136)),0)),0),0))</f>
        <v>0</v>
      </c>
      <c r="CI136" s="7">
        <f t="shared" ref="CI136:CI199" si="120">CH136*$F$3/1000000</f>
        <v>0</v>
      </c>
      <c r="CJ136" s="7">
        <f t="shared" ref="CJ136:CJ199" si="121">CH136*$H$5*$J$3*$F$5/1000000</f>
        <v>0</v>
      </c>
      <c r="CK136" s="7">
        <f t="shared" ref="CK136:CK199" si="122">CJ136*(($J$5^$J$4)-1)/($J$5-1)</f>
        <v>0</v>
      </c>
      <c r="CL136" s="7">
        <f t="shared" ref="CL136:CL199" si="123">CI136+CK136</f>
        <v>0</v>
      </c>
      <c r="CM136" s="17">
        <f t="shared" si="92"/>
        <v>109.01</v>
      </c>
      <c r="CN136">
        <f t="shared" ref="CN136:CN199" si="124">IF($L136=0,0,IFERROR(ROUNDUP((($BC136/IF(AY136=0,BA136,AY136))-IFERROR(($BC136/IF($H136=0,$J136,$H136)),0)),0),0))</f>
        <v>0</v>
      </c>
      <c r="CO136" s="7">
        <f t="shared" ref="CO136:CO199" si="125">CN136*$F$3/1000000</f>
        <v>0</v>
      </c>
      <c r="CP136" s="7">
        <f t="shared" ref="CP136:CP199" si="126">CN136*$H$5*$J$3*$F$5/1000000</f>
        <v>0</v>
      </c>
      <c r="CQ136" s="7">
        <f t="shared" ref="CQ136:CQ199" si="127">CP136*(($J$5^$J$4)-1)/($J$5-1)</f>
        <v>0</v>
      </c>
      <c r="CR136" s="7">
        <f t="shared" ref="CR136:CR199" si="128">CO136+CQ136</f>
        <v>0</v>
      </c>
    </row>
    <row r="137" spans="1:96" ht="14.5">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93"/>
        <v>1</v>
      </c>
      <c r="M137" s="63" t="b">
        <v>1</v>
      </c>
      <c r="N137" s="63">
        <v>15</v>
      </c>
      <c r="O137" s="63">
        <v>10</v>
      </c>
      <c r="P137" s="63">
        <v>10</v>
      </c>
      <c r="Q137" s="63">
        <v>10</v>
      </c>
      <c r="R137" s="63">
        <v>15</v>
      </c>
      <c r="S137" s="65" t="b">
        <v>0</v>
      </c>
      <c r="Y137" s="66" t="b">
        <v>0</v>
      </c>
      <c r="AE137" s="67" t="b">
        <v>0</v>
      </c>
      <c r="AK137" s="68" t="b">
        <v>0</v>
      </c>
      <c r="AQ137" s="45" t="b">
        <v>0</v>
      </c>
      <c r="AW137" s="47" t="b">
        <v>0</v>
      </c>
      <c r="BC137" s="17">
        <f t="shared" si="86"/>
        <v>94.38000000000001</v>
      </c>
      <c r="BD137">
        <f t="shared" si="94"/>
        <v>0</v>
      </c>
      <c r="BE137" s="7">
        <f t="shared" si="95"/>
        <v>0</v>
      </c>
      <c r="BF137" s="7">
        <f t="shared" si="96"/>
        <v>0</v>
      </c>
      <c r="BG137" s="7">
        <f t="shared" si="97"/>
        <v>0</v>
      </c>
      <c r="BH137" s="7">
        <f t="shared" si="98"/>
        <v>0</v>
      </c>
      <c r="BI137" s="17">
        <f t="shared" si="87"/>
        <v>94.38000000000001</v>
      </c>
      <c r="BJ137">
        <f t="shared" si="99"/>
        <v>0</v>
      </c>
      <c r="BK137" s="7">
        <f t="shared" si="100"/>
        <v>0</v>
      </c>
      <c r="BL137" s="7">
        <f t="shared" si="101"/>
        <v>0</v>
      </c>
      <c r="BM137" s="7">
        <f t="shared" si="102"/>
        <v>0</v>
      </c>
      <c r="BN137" s="7">
        <f t="shared" si="103"/>
        <v>0</v>
      </c>
      <c r="BO137" s="17">
        <f t="shared" si="88"/>
        <v>94.38000000000001</v>
      </c>
      <c r="BP137">
        <f t="shared" si="104"/>
        <v>0</v>
      </c>
      <c r="BQ137" s="7">
        <f t="shared" si="105"/>
        <v>0</v>
      </c>
      <c r="BR137" s="7">
        <f t="shared" si="106"/>
        <v>0</v>
      </c>
      <c r="BS137" s="7">
        <f t="shared" si="107"/>
        <v>0</v>
      </c>
      <c r="BT137" s="7">
        <f t="shared" si="108"/>
        <v>0</v>
      </c>
      <c r="BU137" s="17">
        <f t="shared" si="89"/>
        <v>94.38000000000001</v>
      </c>
      <c r="BV137">
        <f t="shared" si="109"/>
        <v>0</v>
      </c>
      <c r="BW137" s="7">
        <f t="shared" si="110"/>
        <v>0</v>
      </c>
      <c r="BX137" s="7">
        <f t="shared" si="111"/>
        <v>0</v>
      </c>
      <c r="BY137" s="7">
        <f t="shared" si="112"/>
        <v>0</v>
      </c>
      <c r="BZ137" s="7">
        <f t="shared" si="113"/>
        <v>0</v>
      </c>
      <c r="CA137" s="17">
        <f t="shared" si="90"/>
        <v>94.38000000000001</v>
      </c>
      <c r="CB137">
        <f t="shared" si="114"/>
        <v>0</v>
      </c>
      <c r="CC137" s="7">
        <f t="shared" si="115"/>
        <v>0</v>
      </c>
      <c r="CD137" s="7">
        <f t="shared" si="116"/>
        <v>0</v>
      </c>
      <c r="CE137" s="7">
        <f t="shared" si="117"/>
        <v>0</v>
      </c>
      <c r="CF137" s="69">
        <f t="shared" si="118"/>
        <v>0</v>
      </c>
      <c r="CG137" s="17">
        <f t="shared" si="91"/>
        <v>94.38000000000001</v>
      </c>
      <c r="CH137">
        <f t="shared" si="119"/>
        <v>0</v>
      </c>
      <c r="CI137" s="7">
        <f t="shared" si="120"/>
        <v>0</v>
      </c>
      <c r="CJ137" s="7">
        <f t="shared" si="121"/>
        <v>0</v>
      </c>
      <c r="CK137" s="7">
        <f t="shared" si="122"/>
        <v>0</v>
      </c>
      <c r="CL137" s="7">
        <f t="shared" si="123"/>
        <v>0</v>
      </c>
      <c r="CM137" s="17">
        <f t="shared" si="92"/>
        <v>94.38000000000001</v>
      </c>
      <c r="CN137">
        <f t="shared" si="124"/>
        <v>0</v>
      </c>
      <c r="CO137" s="7">
        <f t="shared" si="125"/>
        <v>0</v>
      </c>
      <c r="CP137" s="7">
        <f t="shared" si="126"/>
        <v>0</v>
      </c>
      <c r="CQ137" s="7">
        <f t="shared" si="127"/>
        <v>0</v>
      </c>
      <c r="CR137" s="7">
        <f t="shared" si="128"/>
        <v>0</v>
      </c>
    </row>
    <row r="138" spans="1:96" ht="14.5">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93"/>
        <v>1</v>
      </c>
      <c r="M138" s="63" t="b">
        <v>1</v>
      </c>
      <c r="N138" s="63">
        <v>100</v>
      </c>
      <c r="O138" s="63">
        <v>10</v>
      </c>
      <c r="P138" s="63">
        <v>10</v>
      </c>
      <c r="Q138" s="63">
        <v>10</v>
      </c>
      <c r="R138" s="63">
        <v>22</v>
      </c>
      <c r="S138" s="65" t="b">
        <v>1</v>
      </c>
      <c r="T138" s="65">
        <v>100</v>
      </c>
      <c r="U138" s="65">
        <v>10</v>
      </c>
      <c r="V138" s="65">
        <v>10</v>
      </c>
      <c r="W138" s="65">
        <v>10</v>
      </c>
      <c r="X138" s="65">
        <v>22</v>
      </c>
      <c r="Y138" s="66" t="b">
        <v>0</v>
      </c>
      <c r="AE138" s="67" t="b">
        <v>1</v>
      </c>
      <c r="AF138" s="67">
        <v>100</v>
      </c>
      <c r="AG138" s="67">
        <v>10</v>
      </c>
      <c r="AH138" s="67">
        <v>10</v>
      </c>
      <c r="AI138" s="67">
        <v>10</v>
      </c>
      <c r="AJ138" s="67">
        <v>22</v>
      </c>
      <c r="AK138" s="68" t="b">
        <v>1</v>
      </c>
      <c r="AL138" s="68">
        <v>100</v>
      </c>
      <c r="AM138" s="68">
        <v>10</v>
      </c>
      <c r="AN138" s="68">
        <v>10</v>
      </c>
      <c r="AO138" s="68">
        <v>10</v>
      </c>
      <c r="AP138" s="68">
        <v>22</v>
      </c>
      <c r="AQ138" s="45" t="b">
        <v>0</v>
      </c>
      <c r="AW138" s="47" t="b">
        <v>0</v>
      </c>
      <c r="BC138" s="17">
        <f t="shared" si="86"/>
        <v>56.430000000000007</v>
      </c>
      <c r="BD138">
        <f t="shared" si="94"/>
        <v>2</v>
      </c>
      <c r="BE138" s="7">
        <f t="shared" si="95"/>
        <v>2.1502662069505947</v>
      </c>
      <c r="BF138" s="7">
        <f t="shared" si="96"/>
        <v>1.5898530767640959</v>
      </c>
      <c r="BG138" s="7">
        <f t="shared" si="97"/>
        <v>29.569540467227952</v>
      </c>
      <c r="BH138" s="7">
        <f t="shared" si="98"/>
        <v>31.719806674178546</v>
      </c>
      <c r="BI138" s="17">
        <f t="shared" si="87"/>
        <v>56.430000000000007</v>
      </c>
      <c r="BJ138">
        <f t="shared" si="99"/>
        <v>2</v>
      </c>
      <c r="BK138" s="7">
        <f t="shared" si="100"/>
        <v>2.1502662069505947</v>
      </c>
      <c r="BL138" s="7">
        <f t="shared" si="101"/>
        <v>1.5898530767640959</v>
      </c>
      <c r="BM138" s="7">
        <f t="shared" si="102"/>
        <v>29.569540467227952</v>
      </c>
      <c r="BN138" s="7">
        <f t="shared" si="103"/>
        <v>31.719806674178546</v>
      </c>
      <c r="BO138" s="17">
        <f t="shared" si="88"/>
        <v>56.430000000000007</v>
      </c>
      <c r="BP138">
        <f t="shared" si="104"/>
        <v>0</v>
      </c>
      <c r="BQ138" s="7">
        <f t="shared" si="105"/>
        <v>0</v>
      </c>
      <c r="BR138" s="7">
        <f t="shared" si="106"/>
        <v>0</v>
      </c>
      <c r="BS138" s="7">
        <f t="shared" si="107"/>
        <v>0</v>
      </c>
      <c r="BT138" s="7">
        <f t="shared" si="108"/>
        <v>0</v>
      </c>
      <c r="BU138" s="17">
        <f t="shared" si="89"/>
        <v>56.430000000000007</v>
      </c>
      <c r="BV138">
        <f t="shared" si="109"/>
        <v>2</v>
      </c>
      <c r="BW138" s="7">
        <f t="shared" si="110"/>
        <v>2.1502662069505947</v>
      </c>
      <c r="BX138" s="7">
        <f t="shared" si="111"/>
        <v>1.5898530767640959</v>
      </c>
      <c r="BY138" s="7">
        <f t="shared" si="112"/>
        <v>29.569540467227952</v>
      </c>
      <c r="BZ138" s="7">
        <f t="shared" si="113"/>
        <v>31.719806674178546</v>
      </c>
      <c r="CA138" s="17">
        <f t="shared" si="90"/>
        <v>56.430000000000007</v>
      </c>
      <c r="CB138">
        <f t="shared" si="114"/>
        <v>2</v>
      </c>
      <c r="CC138" s="7">
        <f t="shared" si="115"/>
        <v>2.1502662069505947</v>
      </c>
      <c r="CD138" s="7">
        <f t="shared" si="116"/>
        <v>1.5898530767640959</v>
      </c>
      <c r="CE138" s="7">
        <f t="shared" si="117"/>
        <v>29.569540467227952</v>
      </c>
      <c r="CF138" s="69">
        <f t="shared" si="118"/>
        <v>31.719806674178546</v>
      </c>
      <c r="CG138" s="17">
        <f t="shared" si="91"/>
        <v>56.430000000000007</v>
      </c>
      <c r="CH138">
        <f t="shared" si="119"/>
        <v>0</v>
      </c>
      <c r="CI138" s="7">
        <f t="shared" si="120"/>
        <v>0</v>
      </c>
      <c r="CJ138" s="7">
        <f t="shared" si="121"/>
        <v>0</v>
      </c>
      <c r="CK138" s="7">
        <f t="shared" si="122"/>
        <v>0</v>
      </c>
      <c r="CL138" s="7">
        <f t="shared" si="123"/>
        <v>0</v>
      </c>
      <c r="CM138" s="17">
        <f t="shared" si="92"/>
        <v>56.430000000000007</v>
      </c>
      <c r="CN138">
        <f t="shared" si="124"/>
        <v>0</v>
      </c>
      <c r="CO138" s="7">
        <f t="shared" si="125"/>
        <v>0</v>
      </c>
      <c r="CP138" s="7">
        <f t="shared" si="126"/>
        <v>0</v>
      </c>
      <c r="CQ138" s="7">
        <f t="shared" si="127"/>
        <v>0</v>
      </c>
      <c r="CR138" s="7">
        <f t="shared" si="128"/>
        <v>0</v>
      </c>
    </row>
    <row r="139" spans="1:96" ht="14.5">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93"/>
        <v>1</v>
      </c>
      <c r="M139" s="63" t="b">
        <v>1</v>
      </c>
      <c r="N139" s="63">
        <v>100</v>
      </c>
      <c r="O139" s="63">
        <v>10</v>
      </c>
      <c r="P139" s="63">
        <v>10</v>
      </c>
      <c r="Q139" s="63">
        <v>10</v>
      </c>
      <c r="R139" s="63">
        <v>22</v>
      </c>
      <c r="S139" s="65" t="b">
        <v>1</v>
      </c>
      <c r="T139" s="65">
        <v>100</v>
      </c>
      <c r="U139" s="65">
        <v>10</v>
      </c>
      <c r="V139" s="65">
        <v>10</v>
      </c>
      <c r="W139" s="65">
        <v>10</v>
      </c>
      <c r="X139" s="65">
        <v>22</v>
      </c>
      <c r="Y139" s="66" t="b">
        <v>1</v>
      </c>
      <c r="Z139" s="66">
        <v>100</v>
      </c>
      <c r="AA139" s="66">
        <v>10</v>
      </c>
      <c r="AB139" s="66">
        <v>10</v>
      </c>
      <c r="AC139" s="66">
        <v>10</v>
      </c>
      <c r="AD139" s="66">
        <v>22</v>
      </c>
      <c r="AE139" s="67" t="b">
        <v>1</v>
      </c>
      <c r="AF139" s="67">
        <v>100</v>
      </c>
      <c r="AG139" s="67">
        <v>10</v>
      </c>
      <c r="AH139" s="67">
        <v>10</v>
      </c>
      <c r="AI139" s="67">
        <v>10</v>
      </c>
      <c r="AJ139" s="67">
        <v>22</v>
      </c>
      <c r="AK139" s="68" t="b">
        <v>1</v>
      </c>
      <c r="AL139" s="68">
        <v>100</v>
      </c>
      <c r="AM139" s="68">
        <v>10</v>
      </c>
      <c r="AN139" s="68">
        <v>10</v>
      </c>
      <c r="AO139" s="68">
        <v>10</v>
      </c>
      <c r="AP139" s="68">
        <v>22</v>
      </c>
      <c r="AQ139" s="45" t="b">
        <v>1</v>
      </c>
      <c r="AR139" s="45">
        <v>100</v>
      </c>
      <c r="AS139" s="45">
        <v>10</v>
      </c>
      <c r="AT139" s="45">
        <v>10</v>
      </c>
      <c r="AU139" s="45">
        <v>10</v>
      </c>
      <c r="AV139" s="45">
        <v>22</v>
      </c>
      <c r="AW139" s="47" t="b">
        <v>1</v>
      </c>
      <c r="AX139" s="47">
        <v>100</v>
      </c>
      <c r="AY139" s="47">
        <v>10</v>
      </c>
      <c r="AZ139" s="47">
        <v>10</v>
      </c>
      <c r="BA139" s="47">
        <v>10</v>
      </c>
      <c r="BB139" s="47">
        <v>22</v>
      </c>
      <c r="BC139" s="17">
        <f t="shared" si="86"/>
        <v>56.430000000000007</v>
      </c>
      <c r="BD139">
        <f t="shared" si="94"/>
        <v>2</v>
      </c>
      <c r="BE139" s="7">
        <f t="shared" si="95"/>
        <v>2.1502662069505947</v>
      </c>
      <c r="BF139" s="7">
        <f t="shared" si="96"/>
        <v>1.5898530767640959</v>
      </c>
      <c r="BG139" s="7">
        <f t="shared" si="97"/>
        <v>29.569540467227952</v>
      </c>
      <c r="BH139" s="7">
        <f t="shared" si="98"/>
        <v>31.719806674178546</v>
      </c>
      <c r="BI139" s="17">
        <f t="shared" si="87"/>
        <v>56.430000000000007</v>
      </c>
      <c r="BJ139">
        <f t="shared" si="99"/>
        <v>2</v>
      </c>
      <c r="BK139" s="7">
        <f t="shared" si="100"/>
        <v>2.1502662069505947</v>
      </c>
      <c r="BL139" s="7">
        <f t="shared" si="101"/>
        <v>1.5898530767640959</v>
      </c>
      <c r="BM139" s="7">
        <f t="shared" si="102"/>
        <v>29.569540467227952</v>
      </c>
      <c r="BN139" s="7">
        <f t="shared" si="103"/>
        <v>31.719806674178546</v>
      </c>
      <c r="BO139" s="17">
        <f t="shared" si="88"/>
        <v>56.430000000000007</v>
      </c>
      <c r="BP139">
        <f t="shared" si="104"/>
        <v>2</v>
      </c>
      <c r="BQ139" s="7">
        <f t="shared" si="105"/>
        <v>2.1502662069505947</v>
      </c>
      <c r="BR139" s="7">
        <f t="shared" si="106"/>
        <v>1.5898530767640959</v>
      </c>
      <c r="BS139" s="7">
        <f t="shared" si="107"/>
        <v>29.569540467227952</v>
      </c>
      <c r="BT139" s="7">
        <f t="shared" si="108"/>
        <v>31.719806674178546</v>
      </c>
      <c r="BU139" s="17">
        <f t="shared" si="89"/>
        <v>56.430000000000007</v>
      </c>
      <c r="BV139">
        <f t="shared" si="109"/>
        <v>2</v>
      </c>
      <c r="BW139" s="7">
        <f t="shared" si="110"/>
        <v>2.1502662069505947</v>
      </c>
      <c r="BX139" s="7">
        <f t="shared" si="111"/>
        <v>1.5898530767640959</v>
      </c>
      <c r="BY139" s="7">
        <f t="shared" si="112"/>
        <v>29.569540467227952</v>
      </c>
      <c r="BZ139" s="7">
        <f t="shared" si="113"/>
        <v>31.719806674178546</v>
      </c>
      <c r="CA139" s="17">
        <f t="shared" si="90"/>
        <v>56.430000000000007</v>
      </c>
      <c r="CB139">
        <f t="shared" si="114"/>
        <v>2</v>
      </c>
      <c r="CC139" s="7">
        <f t="shared" si="115"/>
        <v>2.1502662069505947</v>
      </c>
      <c r="CD139" s="7">
        <f t="shared" si="116"/>
        <v>1.5898530767640959</v>
      </c>
      <c r="CE139" s="7">
        <f t="shared" si="117"/>
        <v>29.569540467227952</v>
      </c>
      <c r="CF139" s="69">
        <f t="shared" si="118"/>
        <v>31.719806674178546</v>
      </c>
      <c r="CG139" s="17">
        <f t="shared" si="91"/>
        <v>56.430000000000007</v>
      </c>
      <c r="CH139">
        <f t="shared" si="119"/>
        <v>2</v>
      </c>
      <c r="CI139" s="7">
        <f t="shared" si="120"/>
        <v>2.1502662069505947</v>
      </c>
      <c r="CJ139" s="7">
        <f t="shared" si="121"/>
        <v>1.5898530767640959</v>
      </c>
      <c r="CK139" s="7">
        <f t="shared" si="122"/>
        <v>29.569540467227952</v>
      </c>
      <c r="CL139" s="7">
        <f t="shared" si="123"/>
        <v>31.719806674178546</v>
      </c>
      <c r="CM139" s="17">
        <f t="shared" si="92"/>
        <v>56.430000000000007</v>
      </c>
      <c r="CN139">
        <f t="shared" si="124"/>
        <v>2</v>
      </c>
      <c r="CO139" s="7">
        <f t="shared" si="125"/>
        <v>2.1502662069505947</v>
      </c>
      <c r="CP139" s="7">
        <f t="shared" si="126"/>
        <v>1.5898530767640959</v>
      </c>
      <c r="CQ139" s="7">
        <f t="shared" si="127"/>
        <v>29.569540467227952</v>
      </c>
      <c r="CR139" s="7">
        <f t="shared" si="128"/>
        <v>31.719806674178546</v>
      </c>
    </row>
    <row r="140" spans="1:96" ht="14.5">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93"/>
        <v>1</v>
      </c>
      <c r="M140" s="63" t="b">
        <v>1</v>
      </c>
      <c r="N140" s="63">
        <v>99.99</v>
      </c>
      <c r="O140" s="63">
        <v>10</v>
      </c>
      <c r="P140" s="63">
        <v>10</v>
      </c>
      <c r="Q140" s="63">
        <v>10</v>
      </c>
      <c r="R140" s="63">
        <v>30</v>
      </c>
      <c r="S140" s="65" t="b">
        <v>1</v>
      </c>
      <c r="T140" s="65">
        <v>99.99</v>
      </c>
      <c r="U140" s="65">
        <v>10</v>
      </c>
      <c r="V140" s="65">
        <v>10</v>
      </c>
      <c r="W140" s="65">
        <v>10</v>
      </c>
      <c r="X140" s="65">
        <v>30</v>
      </c>
      <c r="Y140" s="66" t="b">
        <v>0</v>
      </c>
      <c r="AE140" s="67" t="b">
        <v>1</v>
      </c>
      <c r="AF140" s="67">
        <v>99.99</v>
      </c>
      <c r="AG140" s="67">
        <v>10</v>
      </c>
      <c r="AH140" s="67">
        <v>10</v>
      </c>
      <c r="AI140" s="67">
        <v>10</v>
      </c>
      <c r="AJ140" s="67">
        <v>30</v>
      </c>
      <c r="AK140" s="68" t="b">
        <v>1</v>
      </c>
      <c r="AL140" s="68">
        <v>99.99</v>
      </c>
      <c r="AM140" s="68">
        <v>10</v>
      </c>
      <c r="AN140" s="68">
        <v>10</v>
      </c>
      <c r="AO140" s="68">
        <v>10</v>
      </c>
      <c r="AP140" s="68">
        <v>30</v>
      </c>
      <c r="AQ140" s="45" t="b">
        <v>0</v>
      </c>
      <c r="AW140" s="47" t="b">
        <v>0</v>
      </c>
      <c r="BC140" s="17">
        <f t="shared" si="86"/>
        <v>148.83000000000001</v>
      </c>
      <c r="BD140">
        <f t="shared" si="94"/>
        <v>5</v>
      </c>
      <c r="BE140" s="7">
        <f t="shared" si="95"/>
        <v>5.3756655173764862</v>
      </c>
      <c r="BF140" s="7">
        <f t="shared" si="96"/>
        <v>3.9746326919102399</v>
      </c>
      <c r="BG140" s="7">
        <f t="shared" si="97"/>
        <v>73.923851168069888</v>
      </c>
      <c r="BH140" s="7">
        <f t="shared" si="98"/>
        <v>79.299516685446378</v>
      </c>
      <c r="BI140" s="17">
        <f t="shared" si="87"/>
        <v>148.83000000000001</v>
      </c>
      <c r="BJ140">
        <f t="shared" si="99"/>
        <v>5</v>
      </c>
      <c r="BK140" s="7">
        <f t="shared" si="100"/>
        <v>5.3756655173764862</v>
      </c>
      <c r="BL140" s="7">
        <f t="shared" si="101"/>
        <v>3.9746326919102399</v>
      </c>
      <c r="BM140" s="7">
        <f t="shared" si="102"/>
        <v>73.923851168069888</v>
      </c>
      <c r="BN140" s="7">
        <f t="shared" si="103"/>
        <v>79.299516685446378</v>
      </c>
      <c r="BO140" s="17">
        <f t="shared" si="88"/>
        <v>148.83000000000001</v>
      </c>
      <c r="BP140">
        <f t="shared" si="104"/>
        <v>0</v>
      </c>
      <c r="BQ140" s="7">
        <f t="shared" si="105"/>
        <v>0</v>
      </c>
      <c r="BR140" s="7">
        <f t="shared" si="106"/>
        <v>0</v>
      </c>
      <c r="BS140" s="7">
        <f t="shared" si="107"/>
        <v>0</v>
      </c>
      <c r="BT140" s="7">
        <f t="shared" si="108"/>
        <v>0</v>
      </c>
      <c r="BU140" s="17">
        <f t="shared" si="89"/>
        <v>148.83000000000001</v>
      </c>
      <c r="BV140">
        <f t="shared" si="109"/>
        <v>5</v>
      </c>
      <c r="BW140" s="7">
        <f t="shared" si="110"/>
        <v>5.3756655173764862</v>
      </c>
      <c r="BX140" s="7">
        <f t="shared" si="111"/>
        <v>3.9746326919102399</v>
      </c>
      <c r="BY140" s="7">
        <f t="shared" si="112"/>
        <v>73.923851168069888</v>
      </c>
      <c r="BZ140" s="7">
        <f t="shared" si="113"/>
        <v>79.299516685446378</v>
      </c>
      <c r="CA140" s="17">
        <f t="shared" si="90"/>
        <v>148.83000000000001</v>
      </c>
      <c r="CB140">
        <f t="shared" si="114"/>
        <v>5</v>
      </c>
      <c r="CC140" s="7">
        <f t="shared" si="115"/>
        <v>5.3756655173764862</v>
      </c>
      <c r="CD140" s="7">
        <f t="shared" si="116"/>
        <v>3.9746326919102399</v>
      </c>
      <c r="CE140" s="7">
        <f t="shared" si="117"/>
        <v>73.923851168069888</v>
      </c>
      <c r="CF140" s="69">
        <f t="shared" si="118"/>
        <v>79.299516685446378</v>
      </c>
      <c r="CG140" s="17">
        <f t="shared" si="91"/>
        <v>148.83000000000001</v>
      </c>
      <c r="CH140">
        <f t="shared" si="119"/>
        <v>0</v>
      </c>
      <c r="CI140" s="7">
        <f t="shared" si="120"/>
        <v>0</v>
      </c>
      <c r="CJ140" s="7">
        <f t="shared" si="121"/>
        <v>0</v>
      </c>
      <c r="CK140" s="7">
        <f t="shared" si="122"/>
        <v>0</v>
      </c>
      <c r="CL140" s="7">
        <f t="shared" si="123"/>
        <v>0</v>
      </c>
      <c r="CM140" s="17">
        <f t="shared" si="92"/>
        <v>148.83000000000001</v>
      </c>
      <c r="CN140">
        <f t="shared" si="124"/>
        <v>0</v>
      </c>
      <c r="CO140" s="7">
        <f t="shared" si="125"/>
        <v>0</v>
      </c>
      <c r="CP140" s="7">
        <f t="shared" si="126"/>
        <v>0</v>
      </c>
      <c r="CQ140" s="7">
        <f t="shared" si="127"/>
        <v>0</v>
      </c>
      <c r="CR140" s="7">
        <f t="shared" si="128"/>
        <v>0</v>
      </c>
    </row>
    <row r="141" spans="1:96" ht="14.5">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93"/>
        <v>0</v>
      </c>
      <c r="M141" s="63" t="b">
        <v>1</v>
      </c>
      <c r="N141" s="63">
        <v>30</v>
      </c>
      <c r="O141" s="63">
        <v>6</v>
      </c>
      <c r="P141" s="63">
        <v>8</v>
      </c>
      <c r="Q141" s="63">
        <v>6</v>
      </c>
      <c r="R141" s="63">
        <v>12</v>
      </c>
      <c r="S141" s="65" t="b">
        <v>1</v>
      </c>
      <c r="T141" s="65">
        <v>30</v>
      </c>
      <c r="U141" s="65">
        <v>6</v>
      </c>
      <c r="V141" s="65">
        <v>8</v>
      </c>
      <c r="W141" s="65">
        <v>6</v>
      </c>
      <c r="X141" s="65">
        <v>12</v>
      </c>
      <c r="Y141" s="66" t="b">
        <v>0</v>
      </c>
      <c r="AE141" s="67" t="b">
        <v>1</v>
      </c>
      <c r="AF141" s="67">
        <v>30</v>
      </c>
      <c r="AG141" s="67">
        <v>6</v>
      </c>
      <c r="AH141" s="67">
        <v>8</v>
      </c>
      <c r="AI141" s="67">
        <v>6</v>
      </c>
      <c r="AJ141" s="67">
        <v>12</v>
      </c>
      <c r="AK141" s="68" t="b">
        <v>1</v>
      </c>
      <c r="AL141" s="68">
        <v>30</v>
      </c>
      <c r="AM141" s="68">
        <v>6</v>
      </c>
      <c r="AN141" s="68">
        <v>8</v>
      </c>
      <c r="AO141" s="68">
        <v>6</v>
      </c>
      <c r="AP141" s="68">
        <v>12</v>
      </c>
      <c r="AQ141" s="45" t="b">
        <v>0</v>
      </c>
      <c r="AW141" s="47" t="b">
        <v>0</v>
      </c>
      <c r="BC141" s="17">
        <f t="shared" si="86"/>
        <v>90.53</v>
      </c>
      <c r="BD141">
        <f t="shared" si="94"/>
        <v>0</v>
      </c>
      <c r="BE141" s="7">
        <f t="shared" si="95"/>
        <v>0</v>
      </c>
      <c r="BF141" s="7">
        <f t="shared" si="96"/>
        <v>0</v>
      </c>
      <c r="BG141" s="7">
        <f t="shared" si="97"/>
        <v>0</v>
      </c>
      <c r="BH141" s="7">
        <f t="shared" si="98"/>
        <v>0</v>
      </c>
      <c r="BI141" s="17">
        <f t="shared" si="87"/>
        <v>90.53</v>
      </c>
      <c r="BJ141">
        <f t="shared" si="99"/>
        <v>0</v>
      </c>
      <c r="BK141" s="7">
        <f t="shared" si="100"/>
        <v>0</v>
      </c>
      <c r="BL141" s="7">
        <f t="shared" si="101"/>
        <v>0</v>
      </c>
      <c r="BM141" s="7">
        <f t="shared" si="102"/>
        <v>0</v>
      </c>
      <c r="BN141" s="7">
        <f t="shared" si="103"/>
        <v>0</v>
      </c>
      <c r="BO141" s="17">
        <f t="shared" si="88"/>
        <v>90.53</v>
      </c>
      <c r="BP141">
        <f t="shared" si="104"/>
        <v>0</v>
      </c>
      <c r="BQ141" s="7">
        <f t="shared" si="105"/>
        <v>0</v>
      </c>
      <c r="BR141" s="7">
        <f t="shared" si="106"/>
        <v>0</v>
      </c>
      <c r="BS141" s="7">
        <f t="shared" si="107"/>
        <v>0</v>
      </c>
      <c r="BT141" s="7">
        <f t="shared" si="108"/>
        <v>0</v>
      </c>
      <c r="BU141" s="17">
        <f t="shared" si="89"/>
        <v>90.53</v>
      </c>
      <c r="BV141">
        <f t="shared" si="109"/>
        <v>0</v>
      </c>
      <c r="BW141" s="7">
        <f t="shared" si="110"/>
        <v>0</v>
      </c>
      <c r="BX141" s="7">
        <f t="shared" si="111"/>
        <v>0</v>
      </c>
      <c r="BY141" s="7">
        <f t="shared" si="112"/>
        <v>0</v>
      </c>
      <c r="BZ141" s="7">
        <f t="shared" si="113"/>
        <v>0</v>
      </c>
      <c r="CA141" s="17">
        <f t="shared" si="90"/>
        <v>90.53</v>
      </c>
      <c r="CB141">
        <f t="shared" si="114"/>
        <v>0</v>
      </c>
      <c r="CC141" s="7">
        <f t="shared" si="115"/>
        <v>0</v>
      </c>
      <c r="CD141" s="7">
        <f t="shared" si="116"/>
        <v>0</v>
      </c>
      <c r="CE141" s="7">
        <f t="shared" si="117"/>
        <v>0</v>
      </c>
      <c r="CF141" s="69">
        <f t="shared" si="118"/>
        <v>0</v>
      </c>
      <c r="CG141" s="17">
        <f t="shared" si="91"/>
        <v>90.53</v>
      </c>
      <c r="CH141">
        <f t="shared" si="119"/>
        <v>0</v>
      </c>
      <c r="CI141" s="7">
        <f t="shared" si="120"/>
        <v>0</v>
      </c>
      <c r="CJ141" s="7">
        <f t="shared" si="121"/>
        <v>0</v>
      </c>
      <c r="CK141" s="7">
        <f t="shared" si="122"/>
        <v>0</v>
      </c>
      <c r="CL141" s="7">
        <f t="shared" si="123"/>
        <v>0</v>
      </c>
      <c r="CM141" s="17">
        <f t="shared" si="92"/>
        <v>90.53</v>
      </c>
      <c r="CN141">
        <f t="shared" si="124"/>
        <v>0</v>
      </c>
      <c r="CO141" s="7">
        <f t="shared" si="125"/>
        <v>0</v>
      </c>
      <c r="CP141" s="7">
        <f t="shared" si="126"/>
        <v>0</v>
      </c>
      <c r="CQ141" s="7">
        <f t="shared" si="127"/>
        <v>0</v>
      </c>
      <c r="CR141" s="7">
        <f t="shared" si="128"/>
        <v>0</v>
      </c>
    </row>
    <row r="142" spans="1:96" ht="14.5">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93"/>
        <v>0</v>
      </c>
      <c r="M142" s="63" t="b">
        <v>1</v>
      </c>
      <c r="N142" s="63">
        <v>0</v>
      </c>
      <c r="O142" s="63">
        <v>10</v>
      </c>
      <c r="P142" s="63">
        <v>10</v>
      </c>
      <c r="Q142" s="63">
        <v>10</v>
      </c>
      <c r="R142" s="63">
        <v>20</v>
      </c>
      <c r="S142" s="65" t="b">
        <v>1</v>
      </c>
      <c r="T142" s="65">
        <v>0</v>
      </c>
      <c r="U142" s="65">
        <v>10</v>
      </c>
      <c r="V142" s="65">
        <v>10</v>
      </c>
      <c r="W142" s="65">
        <v>10</v>
      </c>
      <c r="X142" s="65">
        <v>20</v>
      </c>
      <c r="Y142" s="66" t="b">
        <v>1</v>
      </c>
      <c r="Z142" s="66">
        <v>0</v>
      </c>
      <c r="AA142" s="66">
        <v>10</v>
      </c>
      <c r="AB142" s="66">
        <v>10</v>
      </c>
      <c r="AC142" s="66">
        <v>10</v>
      </c>
      <c r="AD142" s="66">
        <v>20</v>
      </c>
      <c r="AE142" s="67" t="b">
        <v>1</v>
      </c>
      <c r="AF142" s="67">
        <v>0</v>
      </c>
      <c r="AG142" s="67">
        <v>10</v>
      </c>
      <c r="AH142" s="67">
        <v>10</v>
      </c>
      <c r="AI142" s="67">
        <v>10</v>
      </c>
      <c r="AJ142" s="67">
        <v>20</v>
      </c>
      <c r="AK142" s="68" t="b">
        <v>1</v>
      </c>
      <c r="AL142" s="68">
        <v>0</v>
      </c>
      <c r="AM142" s="68">
        <v>10</v>
      </c>
      <c r="AN142" s="68">
        <v>10</v>
      </c>
      <c r="AO142" s="68">
        <v>10</v>
      </c>
      <c r="AP142" s="68">
        <v>20</v>
      </c>
      <c r="AQ142" s="45" t="b">
        <v>1</v>
      </c>
      <c r="AR142" s="45">
        <v>0</v>
      </c>
      <c r="AS142" s="45">
        <v>10</v>
      </c>
      <c r="AT142" s="45">
        <v>10</v>
      </c>
      <c r="AU142" s="45">
        <v>10</v>
      </c>
      <c r="AV142" s="45">
        <v>20</v>
      </c>
      <c r="AW142" s="47" t="b">
        <v>1</v>
      </c>
      <c r="AX142" s="47">
        <v>0</v>
      </c>
      <c r="AY142" s="47">
        <v>10</v>
      </c>
      <c r="AZ142" s="47">
        <v>10</v>
      </c>
      <c r="BA142" s="47">
        <v>10</v>
      </c>
      <c r="BB142" s="47">
        <v>20</v>
      </c>
      <c r="BC142" s="17">
        <f t="shared" si="86"/>
        <v>70.289999999999992</v>
      </c>
      <c r="BD142">
        <f t="shared" si="94"/>
        <v>0</v>
      </c>
      <c r="BE142" s="7">
        <f t="shared" si="95"/>
        <v>0</v>
      </c>
      <c r="BF142" s="7">
        <f t="shared" si="96"/>
        <v>0</v>
      </c>
      <c r="BG142" s="7">
        <f t="shared" si="97"/>
        <v>0</v>
      </c>
      <c r="BH142" s="7">
        <f t="shared" si="98"/>
        <v>0</v>
      </c>
      <c r="BI142" s="17">
        <f t="shared" si="87"/>
        <v>70.289999999999992</v>
      </c>
      <c r="BJ142">
        <f t="shared" si="99"/>
        <v>0</v>
      </c>
      <c r="BK142" s="7">
        <f t="shared" si="100"/>
        <v>0</v>
      </c>
      <c r="BL142" s="7">
        <f t="shared" si="101"/>
        <v>0</v>
      </c>
      <c r="BM142" s="7">
        <f t="shared" si="102"/>
        <v>0</v>
      </c>
      <c r="BN142" s="7">
        <f t="shared" si="103"/>
        <v>0</v>
      </c>
      <c r="BO142" s="17">
        <f t="shared" si="88"/>
        <v>70.289999999999992</v>
      </c>
      <c r="BP142">
        <f t="shared" si="104"/>
        <v>0</v>
      </c>
      <c r="BQ142" s="7">
        <f t="shared" si="105"/>
        <v>0</v>
      </c>
      <c r="BR142" s="7">
        <f t="shared" si="106"/>
        <v>0</v>
      </c>
      <c r="BS142" s="7">
        <f t="shared" si="107"/>
        <v>0</v>
      </c>
      <c r="BT142" s="7">
        <f t="shared" si="108"/>
        <v>0</v>
      </c>
      <c r="BU142" s="17">
        <f t="shared" si="89"/>
        <v>70.289999999999992</v>
      </c>
      <c r="BV142">
        <f t="shared" si="109"/>
        <v>0</v>
      </c>
      <c r="BW142" s="7">
        <f t="shared" si="110"/>
        <v>0</v>
      </c>
      <c r="BX142" s="7">
        <f t="shared" si="111"/>
        <v>0</v>
      </c>
      <c r="BY142" s="7">
        <f t="shared" si="112"/>
        <v>0</v>
      </c>
      <c r="BZ142" s="7">
        <f t="shared" si="113"/>
        <v>0</v>
      </c>
      <c r="CA142" s="17">
        <f t="shared" si="90"/>
        <v>70.289999999999992</v>
      </c>
      <c r="CB142">
        <f t="shared" si="114"/>
        <v>0</v>
      </c>
      <c r="CC142" s="7">
        <f t="shared" si="115"/>
        <v>0</v>
      </c>
      <c r="CD142" s="7">
        <f t="shared" si="116"/>
        <v>0</v>
      </c>
      <c r="CE142" s="7">
        <f t="shared" si="117"/>
        <v>0</v>
      </c>
      <c r="CF142" s="69">
        <f t="shared" si="118"/>
        <v>0</v>
      </c>
      <c r="CG142" s="17">
        <f t="shared" si="91"/>
        <v>70.289999999999992</v>
      </c>
      <c r="CH142">
        <f t="shared" si="119"/>
        <v>0</v>
      </c>
      <c r="CI142" s="7">
        <f t="shared" si="120"/>
        <v>0</v>
      </c>
      <c r="CJ142" s="7">
        <f t="shared" si="121"/>
        <v>0</v>
      </c>
      <c r="CK142" s="7">
        <f t="shared" si="122"/>
        <v>0</v>
      </c>
      <c r="CL142" s="7">
        <f t="shared" si="123"/>
        <v>0</v>
      </c>
      <c r="CM142" s="17">
        <f t="shared" si="92"/>
        <v>70.289999999999992</v>
      </c>
      <c r="CN142">
        <f t="shared" si="124"/>
        <v>0</v>
      </c>
      <c r="CO142" s="7">
        <f t="shared" si="125"/>
        <v>0</v>
      </c>
      <c r="CP142" s="7">
        <f t="shared" si="126"/>
        <v>0</v>
      </c>
      <c r="CQ142" s="7">
        <f t="shared" si="127"/>
        <v>0</v>
      </c>
      <c r="CR142" s="7">
        <f t="shared" si="128"/>
        <v>0</v>
      </c>
    </row>
    <row r="143" spans="1:96" ht="14.5">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93"/>
        <v>0</v>
      </c>
      <c r="M143" s="63" t="b">
        <v>1</v>
      </c>
      <c r="N143" s="63">
        <v>0</v>
      </c>
      <c r="O143" s="63">
        <v>10</v>
      </c>
      <c r="P143" s="63">
        <v>10</v>
      </c>
      <c r="Q143" s="63">
        <v>10</v>
      </c>
      <c r="R143" s="63">
        <v>25</v>
      </c>
      <c r="S143" s="65" t="b">
        <v>0</v>
      </c>
      <c r="Y143" s="66" t="b">
        <v>0</v>
      </c>
      <c r="AE143" s="67" t="b">
        <v>0</v>
      </c>
      <c r="AK143" s="68" t="b">
        <v>0</v>
      </c>
      <c r="AQ143" s="45" t="b">
        <v>0</v>
      </c>
      <c r="AW143" s="47" t="b">
        <v>0</v>
      </c>
      <c r="BC143" s="17">
        <f t="shared" si="86"/>
        <v>25.410000000000004</v>
      </c>
      <c r="BD143">
        <f t="shared" si="94"/>
        <v>0</v>
      </c>
      <c r="BE143" s="7">
        <f t="shared" si="95"/>
        <v>0</v>
      </c>
      <c r="BF143" s="7">
        <f t="shared" si="96"/>
        <v>0</v>
      </c>
      <c r="BG143" s="7">
        <f t="shared" si="97"/>
        <v>0</v>
      </c>
      <c r="BH143" s="7">
        <f t="shared" si="98"/>
        <v>0</v>
      </c>
      <c r="BI143" s="17">
        <f t="shared" si="87"/>
        <v>25.410000000000004</v>
      </c>
      <c r="BJ143">
        <f t="shared" si="99"/>
        <v>0</v>
      </c>
      <c r="BK143" s="7">
        <f t="shared" si="100"/>
        <v>0</v>
      </c>
      <c r="BL143" s="7">
        <f t="shared" si="101"/>
        <v>0</v>
      </c>
      <c r="BM143" s="7">
        <f t="shared" si="102"/>
        <v>0</v>
      </c>
      <c r="BN143" s="7">
        <f t="shared" si="103"/>
        <v>0</v>
      </c>
      <c r="BO143" s="17">
        <f t="shared" si="88"/>
        <v>25.410000000000004</v>
      </c>
      <c r="BP143">
        <f t="shared" si="104"/>
        <v>0</v>
      </c>
      <c r="BQ143" s="7">
        <f t="shared" si="105"/>
        <v>0</v>
      </c>
      <c r="BR143" s="7">
        <f t="shared" si="106"/>
        <v>0</v>
      </c>
      <c r="BS143" s="7">
        <f t="shared" si="107"/>
        <v>0</v>
      </c>
      <c r="BT143" s="7">
        <f t="shared" si="108"/>
        <v>0</v>
      </c>
      <c r="BU143" s="17">
        <f t="shared" si="89"/>
        <v>25.410000000000004</v>
      </c>
      <c r="BV143">
        <f t="shared" si="109"/>
        <v>0</v>
      </c>
      <c r="BW143" s="7">
        <f t="shared" si="110"/>
        <v>0</v>
      </c>
      <c r="BX143" s="7">
        <f t="shared" si="111"/>
        <v>0</v>
      </c>
      <c r="BY143" s="7">
        <f t="shared" si="112"/>
        <v>0</v>
      </c>
      <c r="BZ143" s="7">
        <f t="shared" si="113"/>
        <v>0</v>
      </c>
      <c r="CA143" s="17">
        <f t="shared" si="90"/>
        <v>25.410000000000004</v>
      </c>
      <c r="CB143">
        <f t="shared" si="114"/>
        <v>0</v>
      </c>
      <c r="CC143" s="7">
        <f t="shared" si="115"/>
        <v>0</v>
      </c>
      <c r="CD143" s="7">
        <f t="shared" si="116"/>
        <v>0</v>
      </c>
      <c r="CE143" s="7">
        <f t="shared" si="117"/>
        <v>0</v>
      </c>
      <c r="CF143" s="69">
        <f t="shared" si="118"/>
        <v>0</v>
      </c>
      <c r="CG143" s="17">
        <f t="shared" si="91"/>
        <v>25.410000000000004</v>
      </c>
      <c r="CH143">
        <f t="shared" si="119"/>
        <v>0</v>
      </c>
      <c r="CI143" s="7">
        <f t="shared" si="120"/>
        <v>0</v>
      </c>
      <c r="CJ143" s="7">
        <f t="shared" si="121"/>
        <v>0</v>
      </c>
      <c r="CK143" s="7">
        <f t="shared" si="122"/>
        <v>0</v>
      </c>
      <c r="CL143" s="7">
        <f t="shared" si="123"/>
        <v>0</v>
      </c>
      <c r="CM143" s="17">
        <f t="shared" si="92"/>
        <v>25.410000000000004</v>
      </c>
      <c r="CN143">
        <f t="shared" si="124"/>
        <v>0</v>
      </c>
      <c r="CO143" s="7">
        <f t="shared" si="125"/>
        <v>0</v>
      </c>
      <c r="CP143" s="7">
        <f t="shared" si="126"/>
        <v>0</v>
      </c>
      <c r="CQ143" s="7">
        <f t="shared" si="127"/>
        <v>0</v>
      </c>
      <c r="CR143" s="7">
        <f t="shared" si="128"/>
        <v>0</v>
      </c>
    </row>
    <row r="144" spans="1:9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93"/>
        <v>0</v>
      </c>
      <c r="M144" s="63" t="b">
        <v>0</v>
      </c>
      <c r="S144" s="65" t="b">
        <v>0</v>
      </c>
      <c r="Y144" s="66" t="b">
        <v>0</v>
      </c>
      <c r="AE144" s="67" t="b">
        <v>0</v>
      </c>
      <c r="AK144" s="68" t="b">
        <v>0</v>
      </c>
      <c r="AQ144" s="45" t="b">
        <v>0</v>
      </c>
      <c r="AW144" s="47" t="b">
        <v>0</v>
      </c>
      <c r="BC144" s="17">
        <f t="shared" si="86"/>
        <v>59.620000000000012</v>
      </c>
      <c r="BD144">
        <f t="shared" si="94"/>
        <v>0</v>
      </c>
      <c r="BE144" s="7">
        <f t="shared" si="95"/>
        <v>0</v>
      </c>
      <c r="BF144" s="7">
        <f t="shared" si="96"/>
        <v>0</v>
      </c>
      <c r="BG144" s="7">
        <f t="shared" si="97"/>
        <v>0</v>
      </c>
      <c r="BH144" s="7">
        <f t="shared" si="98"/>
        <v>0</v>
      </c>
      <c r="BI144" s="17">
        <f t="shared" si="87"/>
        <v>59.620000000000012</v>
      </c>
      <c r="BJ144">
        <f t="shared" si="99"/>
        <v>0</v>
      </c>
      <c r="BK144" s="7">
        <f t="shared" si="100"/>
        <v>0</v>
      </c>
      <c r="BL144" s="7">
        <f t="shared" si="101"/>
        <v>0</v>
      </c>
      <c r="BM144" s="7">
        <f t="shared" si="102"/>
        <v>0</v>
      </c>
      <c r="BN144" s="7">
        <f t="shared" si="103"/>
        <v>0</v>
      </c>
      <c r="BO144" s="17">
        <f t="shared" si="88"/>
        <v>59.620000000000012</v>
      </c>
      <c r="BP144">
        <f t="shared" si="104"/>
        <v>0</v>
      </c>
      <c r="BQ144" s="7">
        <f t="shared" si="105"/>
        <v>0</v>
      </c>
      <c r="BR144" s="7">
        <f t="shared" si="106"/>
        <v>0</v>
      </c>
      <c r="BS144" s="7">
        <f t="shared" si="107"/>
        <v>0</v>
      </c>
      <c r="BT144" s="7">
        <f t="shared" si="108"/>
        <v>0</v>
      </c>
      <c r="BU144" s="17">
        <f t="shared" si="89"/>
        <v>59.620000000000012</v>
      </c>
      <c r="BV144">
        <f t="shared" si="109"/>
        <v>0</v>
      </c>
      <c r="BW144" s="7">
        <f t="shared" si="110"/>
        <v>0</v>
      </c>
      <c r="BX144" s="7">
        <f t="shared" si="111"/>
        <v>0</v>
      </c>
      <c r="BY144" s="7">
        <f t="shared" si="112"/>
        <v>0</v>
      </c>
      <c r="BZ144" s="7">
        <f t="shared" si="113"/>
        <v>0</v>
      </c>
      <c r="CA144" s="17">
        <f t="shared" si="90"/>
        <v>59.620000000000012</v>
      </c>
      <c r="CB144">
        <f t="shared" si="114"/>
        <v>0</v>
      </c>
      <c r="CC144" s="7">
        <f t="shared" si="115"/>
        <v>0</v>
      </c>
      <c r="CD144" s="7">
        <f t="shared" si="116"/>
        <v>0</v>
      </c>
      <c r="CE144" s="7">
        <f t="shared" si="117"/>
        <v>0</v>
      </c>
      <c r="CF144" s="69">
        <f t="shared" si="118"/>
        <v>0</v>
      </c>
      <c r="CG144" s="17">
        <f t="shared" si="91"/>
        <v>59.620000000000012</v>
      </c>
      <c r="CH144">
        <f t="shared" si="119"/>
        <v>0</v>
      </c>
      <c r="CI144" s="7">
        <f t="shared" si="120"/>
        <v>0</v>
      </c>
      <c r="CJ144" s="7">
        <f t="shared" si="121"/>
        <v>0</v>
      </c>
      <c r="CK144" s="7">
        <f t="shared" si="122"/>
        <v>0</v>
      </c>
      <c r="CL144" s="7">
        <f t="shared" si="123"/>
        <v>0</v>
      </c>
      <c r="CM144" s="17">
        <f t="shared" si="92"/>
        <v>59.620000000000012</v>
      </c>
      <c r="CN144">
        <f t="shared" si="124"/>
        <v>0</v>
      </c>
      <c r="CO144" s="7">
        <f t="shared" si="125"/>
        <v>0</v>
      </c>
      <c r="CP144" s="7">
        <f t="shared" si="126"/>
        <v>0</v>
      </c>
      <c r="CQ144" s="7">
        <f t="shared" si="127"/>
        <v>0</v>
      </c>
      <c r="CR144" s="7">
        <f t="shared" si="128"/>
        <v>0</v>
      </c>
    </row>
    <row r="145" spans="1:96" ht="14.5">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93"/>
        <v>1</v>
      </c>
      <c r="M145" s="63" t="b">
        <v>1</v>
      </c>
      <c r="N145" s="63">
        <v>0</v>
      </c>
      <c r="O145" s="63">
        <v>10</v>
      </c>
      <c r="P145" s="63">
        <v>10</v>
      </c>
      <c r="Q145" s="63">
        <v>10</v>
      </c>
      <c r="R145" s="63">
        <v>0</v>
      </c>
      <c r="S145" s="65" t="b">
        <v>1</v>
      </c>
      <c r="T145" s="65">
        <v>0</v>
      </c>
      <c r="U145" s="65">
        <v>10</v>
      </c>
      <c r="V145" s="65">
        <v>10</v>
      </c>
      <c r="W145" s="65">
        <v>10</v>
      </c>
      <c r="X145" s="65">
        <v>0</v>
      </c>
      <c r="Y145" s="66" t="b">
        <v>1</v>
      </c>
      <c r="Z145" s="66">
        <v>0</v>
      </c>
      <c r="AA145" s="66">
        <v>10</v>
      </c>
      <c r="AB145" s="66">
        <v>10</v>
      </c>
      <c r="AC145" s="66">
        <v>10</v>
      </c>
      <c r="AD145" s="66">
        <v>0</v>
      </c>
      <c r="AE145" s="67" t="b">
        <v>1</v>
      </c>
      <c r="AF145" s="67">
        <v>0</v>
      </c>
      <c r="AG145" s="67">
        <v>10</v>
      </c>
      <c r="AH145" s="67">
        <v>10</v>
      </c>
      <c r="AI145" s="67">
        <v>10</v>
      </c>
      <c r="AJ145" s="67">
        <v>0</v>
      </c>
      <c r="AK145" s="68" t="b">
        <v>1</v>
      </c>
      <c r="AL145" s="68">
        <v>0</v>
      </c>
      <c r="AM145" s="68">
        <v>10</v>
      </c>
      <c r="AN145" s="68">
        <v>10</v>
      </c>
      <c r="AO145" s="68">
        <v>10</v>
      </c>
      <c r="AP145" s="68">
        <v>0</v>
      </c>
      <c r="AQ145" s="45" t="b">
        <v>1</v>
      </c>
      <c r="AR145" s="45">
        <v>0</v>
      </c>
      <c r="AS145" s="45">
        <v>10</v>
      </c>
      <c r="AT145" s="45">
        <v>10</v>
      </c>
      <c r="AU145" s="45">
        <v>10</v>
      </c>
      <c r="AV145" s="45">
        <v>0</v>
      </c>
      <c r="AW145" s="47" t="b">
        <v>1</v>
      </c>
      <c r="AX145" s="47">
        <v>0</v>
      </c>
      <c r="AY145" s="47">
        <v>10</v>
      </c>
      <c r="AZ145" s="47">
        <v>10</v>
      </c>
      <c r="BA145" s="47">
        <v>10</v>
      </c>
      <c r="BB145" s="47">
        <v>0</v>
      </c>
      <c r="BC145" s="17">
        <f t="shared" si="86"/>
        <v>16.830000000000002</v>
      </c>
      <c r="BD145">
        <f t="shared" si="94"/>
        <v>2</v>
      </c>
      <c r="BE145" s="7">
        <f t="shared" si="95"/>
        <v>2.1502662069505947</v>
      </c>
      <c r="BF145" s="7">
        <f t="shared" si="96"/>
        <v>1.5898530767640959</v>
      </c>
      <c r="BG145" s="7">
        <f t="shared" si="97"/>
        <v>29.569540467227952</v>
      </c>
      <c r="BH145" s="7">
        <f t="shared" si="98"/>
        <v>31.719806674178546</v>
      </c>
      <c r="BI145" s="17">
        <f t="shared" si="87"/>
        <v>16.830000000000002</v>
      </c>
      <c r="BJ145">
        <f t="shared" si="99"/>
        <v>2</v>
      </c>
      <c r="BK145" s="7">
        <f t="shared" si="100"/>
        <v>2.1502662069505947</v>
      </c>
      <c r="BL145" s="7">
        <f t="shared" si="101"/>
        <v>1.5898530767640959</v>
      </c>
      <c r="BM145" s="7">
        <f t="shared" si="102"/>
        <v>29.569540467227952</v>
      </c>
      <c r="BN145" s="7">
        <f t="shared" si="103"/>
        <v>31.719806674178546</v>
      </c>
      <c r="BO145" s="17">
        <f t="shared" si="88"/>
        <v>16.830000000000002</v>
      </c>
      <c r="BP145">
        <f t="shared" si="104"/>
        <v>2</v>
      </c>
      <c r="BQ145" s="7">
        <f t="shared" si="105"/>
        <v>2.1502662069505947</v>
      </c>
      <c r="BR145" s="7">
        <f t="shared" si="106"/>
        <v>1.5898530767640959</v>
      </c>
      <c r="BS145" s="7">
        <f t="shared" si="107"/>
        <v>29.569540467227952</v>
      </c>
      <c r="BT145" s="7">
        <f t="shared" si="108"/>
        <v>31.719806674178546</v>
      </c>
      <c r="BU145" s="17">
        <f t="shared" si="89"/>
        <v>16.830000000000002</v>
      </c>
      <c r="BV145">
        <f t="shared" si="109"/>
        <v>2</v>
      </c>
      <c r="BW145" s="7">
        <f t="shared" si="110"/>
        <v>2.1502662069505947</v>
      </c>
      <c r="BX145" s="7">
        <f t="shared" si="111"/>
        <v>1.5898530767640959</v>
      </c>
      <c r="BY145" s="7">
        <f t="shared" si="112"/>
        <v>29.569540467227952</v>
      </c>
      <c r="BZ145" s="7">
        <f t="shared" si="113"/>
        <v>31.719806674178546</v>
      </c>
      <c r="CA145" s="17">
        <f t="shared" si="90"/>
        <v>16.830000000000002</v>
      </c>
      <c r="CB145">
        <f t="shared" si="114"/>
        <v>2</v>
      </c>
      <c r="CC145" s="7">
        <f t="shared" si="115"/>
        <v>2.1502662069505947</v>
      </c>
      <c r="CD145" s="7">
        <f t="shared" si="116"/>
        <v>1.5898530767640959</v>
      </c>
      <c r="CE145" s="7">
        <f t="shared" si="117"/>
        <v>29.569540467227952</v>
      </c>
      <c r="CF145" s="69">
        <f t="shared" si="118"/>
        <v>31.719806674178546</v>
      </c>
      <c r="CG145" s="17">
        <f t="shared" si="91"/>
        <v>16.830000000000002</v>
      </c>
      <c r="CH145">
        <f t="shared" si="119"/>
        <v>2</v>
      </c>
      <c r="CI145" s="7">
        <f t="shared" si="120"/>
        <v>2.1502662069505947</v>
      </c>
      <c r="CJ145" s="7">
        <f t="shared" si="121"/>
        <v>1.5898530767640959</v>
      </c>
      <c r="CK145" s="7">
        <f t="shared" si="122"/>
        <v>29.569540467227952</v>
      </c>
      <c r="CL145" s="7">
        <f t="shared" si="123"/>
        <v>31.719806674178546</v>
      </c>
      <c r="CM145" s="17">
        <f t="shared" si="92"/>
        <v>16.830000000000002</v>
      </c>
      <c r="CN145">
        <f t="shared" si="124"/>
        <v>2</v>
      </c>
      <c r="CO145" s="7">
        <f t="shared" si="125"/>
        <v>2.1502662069505947</v>
      </c>
      <c r="CP145" s="7">
        <f t="shared" si="126"/>
        <v>1.5898530767640959</v>
      </c>
      <c r="CQ145" s="7">
        <f t="shared" si="127"/>
        <v>29.569540467227952</v>
      </c>
      <c r="CR145" s="7">
        <f t="shared" si="128"/>
        <v>31.719806674178546</v>
      </c>
    </row>
    <row r="146" spans="1:96" ht="14.5">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93"/>
        <v>1</v>
      </c>
      <c r="M146" s="63" t="b">
        <v>1</v>
      </c>
      <c r="N146" s="63">
        <v>60</v>
      </c>
      <c r="O146" s="63">
        <v>9</v>
      </c>
      <c r="P146" s="63">
        <v>10</v>
      </c>
      <c r="Q146" s="63">
        <v>10</v>
      </c>
      <c r="R146" s="63">
        <v>20</v>
      </c>
      <c r="S146" s="65" t="b">
        <v>1</v>
      </c>
      <c r="T146" s="65">
        <v>60</v>
      </c>
      <c r="U146" s="65">
        <v>9</v>
      </c>
      <c r="V146" s="65">
        <v>10</v>
      </c>
      <c r="W146" s="65">
        <v>10</v>
      </c>
      <c r="X146" s="65">
        <v>20</v>
      </c>
      <c r="Y146" s="66" t="b">
        <v>0</v>
      </c>
      <c r="AE146" s="67" t="b">
        <v>1</v>
      </c>
      <c r="AF146" s="67">
        <v>60</v>
      </c>
      <c r="AG146" s="67">
        <v>9</v>
      </c>
      <c r="AH146" s="67">
        <v>10</v>
      </c>
      <c r="AI146" s="67">
        <v>10</v>
      </c>
      <c r="AJ146" s="67">
        <v>20</v>
      </c>
      <c r="AK146" s="68" t="b">
        <v>1</v>
      </c>
      <c r="AL146" s="68">
        <v>60</v>
      </c>
      <c r="AM146" s="68">
        <v>9</v>
      </c>
      <c r="AN146" s="68">
        <v>10</v>
      </c>
      <c r="AO146" s="68">
        <v>10</v>
      </c>
      <c r="AP146" s="68">
        <v>20</v>
      </c>
      <c r="AQ146" s="45" t="b">
        <v>0</v>
      </c>
      <c r="AW146" s="47" t="b">
        <v>0</v>
      </c>
      <c r="BC146" s="17">
        <f t="shared" si="86"/>
        <v>123.42000000000002</v>
      </c>
      <c r="BD146">
        <f t="shared" si="94"/>
        <v>0</v>
      </c>
      <c r="BE146" s="7">
        <f t="shared" si="95"/>
        <v>0</v>
      </c>
      <c r="BF146" s="7">
        <f t="shared" si="96"/>
        <v>0</v>
      </c>
      <c r="BG146" s="7">
        <f t="shared" si="97"/>
        <v>0</v>
      </c>
      <c r="BH146" s="7">
        <f t="shared" si="98"/>
        <v>0</v>
      </c>
      <c r="BI146" s="17">
        <f t="shared" si="87"/>
        <v>123.42000000000002</v>
      </c>
      <c r="BJ146">
        <f t="shared" si="99"/>
        <v>0</v>
      </c>
      <c r="BK146" s="7">
        <f t="shared" si="100"/>
        <v>0</v>
      </c>
      <c r="BL146" s="7">
        <f t="shared" si="101"/>
        <v>0</v>
      </c>
      <c r="BM146" s="7">
        <f t="shared" si="102"/>
        <v>0</v>
      </c>
      <c r="BN146" s="7">
        <f t="shared" si="103"/>
        <v>0</v>
      </c>
      <c r="BO146" s="17">
        <f t="shared" si="88"/>
        <v>123.42000000000002</v>
      </c>
      <c r="BP146">
        <f t="shared" si="104"/>
        <v>0</v>
      </c>
      <c r="BQ146" s="7">
        <f t="shared" si="105"/>
        <v>0</v>
      </c>
      <c r="BR146" s="7">
        <f t="shared" si="106"/>
        <v>0</v>
      </c>
      <c r="BS146" s="7">
        <f t="shared" si="107"/>
        <v>0</v>
      </c>
      <c r="BT146" s="7">
        <f t="shared" si="108"/>
        <v>0</v>
      </c>
      <c r="BU146" s="17">
        <f t="shared" si="89"/>
        <v>123.42000000000002</v>
      </c>
      <c r="BV146">
        <f t="shared" si="109"/>
        <v>0</v>
      </c>
      <c r="BW146" s="7">
        <f t="shared" si="110"/>
        <v>0</v>
      </c>
      <c r="BX146" s="7">
        <f t="shared" si="111"/>
        <v>0</v>
      </c>
      <c r="BY146" s="7">
        <f t="shared" si="112"/>
        <v>0</v>
      </c>
      <c r="BZ146" s="7">
        <f t="shared" si="113"/>
        <v>0</v>
      </c>
      <c r="CA146" s="17">
        <f t="shared" si="90"/>
        <v>123.42000000000002</v>
      </c>
      <c r="CB146">
        <f t="shared" si="114"/>
        <v>0</v>
      </c>
      <c r="CC146" s="7">
        <f t="shared" si="115"/>
        <v>0</v>
      </c>
      <c r="CD146" s="7">
        <f t="shared" si="116"/>
        <v>0</v>
      </c>
      <c r="CE146" s="7">
        <f t="shared" si="117"/>
        <v>0</v>
      </c>
      <c r="CF146" s="69">
        <f t="shared" si="118"/>
        <v>0</v>
      </c>
      <c r="CG146" s="17">
        <f t="shared" si="91"/>
        <v>123.42000000000002</v>
      </c>
      <c r="CH146">
        <f t="shared" si="119"/>
        <v>0</v>
      </c>
      <c r="CI146" s="7">
        <f t="shared" si="120"/>
        <v>0</v>
      </c>
      <c r="CJ146" s="7">
        <f t="shared" si="121"/>
        <v>0</v>
      </c>
      <c r="CK146" s="7">
        <f t="shared" si="122"/>
        <v>0</v>
      </c>
      <c r="CL146" s="7">
        <f t="shared" si="123"/>
        <v>0</v>
      </c>
      <c r="CM146" s="17">
        <f t="shared" si="92"/>
        <v>123.42000000000002</v>
      </c>
      <c r="CN146">
        <f t="shared" si="124"/>
        <v>0</v>
      </c>
      <c r="CO146" s="7">
        <f t="shared" si="125"/>
        <v>0</v>
      </c>
      <c r="CP146" s="7">
        <f t="shared" si="126"/>
        <v>0</v>
      </c>
      <c r="CQ146" s="7">
        <f t="shared" si="127"/>
        <v>0</v>
      </c>
      <c r="CR146" s="7">
        <f t="shared" si="128"/>
        <v>0</v>
      </c>
    </row>
    <row r="147" spans="1:96" ht="14.5">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93"/>
        <v>0</v>
      </c>
      <c r="M147" s="63" t="b">
        <v>1</v>
      </c>
      <c r="N147" s="63">
        <v>0</v>
      </c>
      <c r="O147" s="63">
        <v>10</v>
      </c>
      <c r="P147" s="63">
        <v>10</v>
      </c>
      <c r="Q147" s="63">
        <v>10</v>
      </c>
      <c r="R147" s="63">
        <v>30</v>
      </c>
      <c r="S147" s="65" t="b">
        <v>0</v>
      </c>
      <c r="Y147" s="66" t="b">
        <v>0</v>
      </c>
      <c r="AE147" s="67" t="b">
        <v>0</v>
      </c>
      <c r="AK147" s="68" t="b">
        <v>0</v>
      </c>
      <c r="AQ147" s="45" t="b">
        <v>0</v>
      </c>
      <c r="AW147" s="47" t="b">
        <v>0</v>
      </c>
      <c r="BC147" s="17">
        <f t="shared" si="86"/>
        <v>43.670000000000009</v>
      </c>
      <c r="BD147">
        <f t="shared" si="94"/>
        <v>0</v>
      </c>
      <c r="BE147" s="7">
        <f t="shared" si="95"/>
        <v>0</v>
      </c>
      <c r="BF147" s="7">
        <f t="shared" si="96"/>
        <v>0</v>
      </c>
      <c r="BG147" s="7">
        <f t="shared" si="97"/>
        <v>0</v>
      </c>
      <c r="BH147" s="7">
        <f t="shared" si="98"/>
        <v>0</v>
      </c>
      <c r="BI147" s="17">
        <f t="shared" si="87"/>
        <v>43.670000000000009</v>
      </c>
      <c r="BJ147">
        <f t="shared" si="99"/>
        <v>0</v>
      </c>
      <c r="BK147" s="7">
        <f t="shared" si="100"/>
        <v>0</v>
      </c>
      <c r="BL147" s="7">
        <f t="shared" si="101"/>
        <v>0</v>
      </c>
      <c r="BM147" s="7">
        <f t="shared" si="102"/>
        <v>0</v>
      </c>
      <c r="BN147" s="7">
        <f t="shared" si="103"/>
        <v>0</v>
      </c>
      <c r="BO147" s="17">
        <f t="shared" si="88"/>
        <v>43.670000000000009</v>
      </c>
      <c r="BP147">
        <f t="shared" si="104"/>
        <v>0</v>
      </c>
      <c r="BQ147" s="7">
        <f t="shared" si="105"/>
        <v>0</v>
      </c>
      <c r="BR147" s="7">
        <f t="shared" si="106"/>
        <v>0</v>
      </c>
      <c r="BS147" s="7">
        <f t="shared" si="107"/>
        <v>0</v>
      </c>
      <c r="BT147" s="7">
        <f t="shared" si="108"/>
        <v>0</v>
      </c>
      <c r="BU147" s="17">
        <f t="shared" si="89"/>
        <v>43.670000000000009</v>
      </c>
      <c r="BV147">
        <f t="shared" si="109"/>
        <v>0</v>
      </c>
      <c r="BW147" s="7">
        <f t="shared" si="110"/>
        <v>0</v>
      </c>
      <c r="BX147" s="7">
        <f t="shared" si="111"/>
        <v>0</v>
      </c>
      <c r="BY147" s="7">
        <f t="shared" si="112"/>
        <v>0</v>
      </c>
      <c r="BZ147" s="7">
        <f t="shared" si="113"/>
        <v>0</v>
      </c>
      <c r="CA147" s="17">
        <f t="shared" si="90"/>
        <v>43.670000000000009</v>
      </c>
      <c r="CB147">
        <f t="shared" si="114"/>
        <v>0</v>
      </c>
      <c r="CC147" s="7">
        <f t="shared" si="115"/>
        <v>0</v>
      </c>
      <c r="CD147" s="7">
        <f t="shared" si="116"/>
        <v>0</v>
      </c>
      <c r="CE147" s="7">
        <f t="shared" si="117"/>
        <v>0</v>
      </c>
      <c r="CF147" s="69">
        <f t="shared" si="118"/>
        <v>0</v>
      </c>
      <c r="CG147" s="17">
        <f t="shared" si="91"/>
        <v>43.670000000000009</v>
      </c>
      <c r="CH147">
        <f t="shared" si="119"/>
        <v>0</v>
      </c>
      <c r="CI147" s="7">
        <f t="shared" si="120"/>
        <v>0</v>
      </c>
      <c r="CJ147" s="7">
        <f t="shared" si="121"/>
        <v>0</v>
      </c>
      <c r="CK147" s="7">
        <f t="shared" si="122"/>
        <v>0</v>
      </c>
      <c r="CL147" s="7">
        <f t="shared" si="123"/>
        <v>0</v>
      </c>
      <c r="CM147" s="17">
        <f t="shared" si="92"/>
        <v>43.670000000000009</v>
      </c>
      <c r="CN147">
        <f t="shared" si="124"/>
        <v>0</v>
      </c>
      <c r="CO147" s="7">
        <f t="shared" si="125"/>
        <v>0</v>
      </c>
      <c r="CP147" s="7">
        <f t="shared" si="126"/>
        <v>0</v>
      </c>
      <c r="CQ147" s="7">
        <f t="shared" si="127"/>
        <v>0</v>
      </c>
      <c r="CR147" s="7">
        <f t="shared" si="128"/>
        <v>0</v>
      </c>
    </row>
    <row r="148" spans="1:96" ht="14.5">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93"/>
        <v>0</v>
      </c>
      <c r="M148" s="63" t="b">
        <v>1</v>
      </c>
      <c r="N148" s="63">
        <v>0</v>
      </c>
      <c r="O148" s="63">
        <v>10</v>
      </c>
      <c r="P148" s="63">
        <v>10</v>
      </c>
      <c r="Q148" s="63">
        <v>10</v>
      </c>
      <c r="R148" s="63">
        <v>30</v>
      </c>
      <c r="S148" s="65" t="b">
        <v>0</v>
      </c>
      <c r="Y148" s="66" t="b">
        <v>0</v>
      </c>
      <c r="AE148" s="67" t="b">
        <v>0</v>
      </c>
      <c r="AK148" s="68" t="b">
        <v>0</v>
      </c>
      <c r="AQ148" s="45" t="b">
        <v>0</v>
      </c>
      <c r="AW148" s="47" t="b">
        <v>0</v>
      </c>
      <c r="BC148" s="17">
        <f t="shared" si="86"/>
        <v>24.53</v>
      </c>
      <c r="BD148">
        <f t="shared" si="94"/>
        <v>0</v>
      </c>
      <c r="BE148" s="7">
        <f t="shared" si="95"/>
        <v>0</v>
      </c>
      <c r="BF148" s="7">
        <f t="shared" si="96"/>
        <v>0</v>
      </c>
      <c r="BG148" s="7">
        <f t="shared" si="97"/>
        <v>0</v>
      </c>
      <c r="BH148" s="7">
        <f t="shared" si="98"/>
        <v>0</v>
      </c>
      <c r="BI148" s="17">
        <f t="shared" si="87"/>
        <v>24.53</v>
      </c>
      <c r="BJ148">
        <f t="shared" si="99"/>
        <v>0</v>
      </c>
      <c r="BK148" s="7">
        <f t="shared" si="100"/>
        <v>0</v>
      </c>
      <c r="BL148" s="7">
        <f t="shared" si="101"/>
        <v>0</v>
      </c>
      <c r="BM148" s="7">
        <f t="shared" si="102"/>
        <v>0</v>
      </c>
      <c r="BN148" s="7">
        <f t="shared" si="103"/>
        <v>0</v>
      </c>
      <c r="BO148" s="17">
        <f t="shared" si="88"/>
        <v>24.53</v>
      </c>
      <c r="BP148">
        <f t="shared" si="104"/>
        <v>0</v>
      </c>
      <c r="BQ148" s="7">
        <f t="shared" si="105"/>
        <v>0</v>
      </c>
      <c r="BR148" s="7">
        <f t="shared" si="106"/>
        <v>0</v>
      </c>
      <c r="BS148" s="7">
        <f t="shared" si="107"/>
        <v>0</v>
      </c>
      <c r="BT148" s="7">
        <f t="shared" si="108"/>
        <v>0</v>
      </c>
      <c r="BU148" s="17">
        <f t="shared" si="89"/>
        <v>24.53</v>
      </c>
      <c r="BV148">
        <f t="shared" si="109"/>
        <v>0</v>
      </c>
      <c r="BW148" s="7">
        <f t="shared" si="110"/>
        <v>0</v>
      </c>
      <c r="BX148" s="7">
        <f t="shared" si="111"/>
        <v>0</v>
      </c>
      <c r="BY148" s="7">
        <f t="shared" si="112"/>
        <v>0</v>
      </c>
      <c r="BZ148" s="7">
        <f t="shared" si="113"/>
        <v>0</v>
      </c>
      <c r="CA148" s="17">
        <f t="shared" si="90"/>
        <v>24.53</v>
      </c>
      <c r="CB148">
        <f t="shared" si="114"/>
        <v>0</v>
      </c>
      <c r="CC148" s="7">
        <f t="shared" si="115"/>
        <v>0</v>
      </c>
      <c r="CD148" s="7">
        <f t="shared" si="116"/>
        <v>0</v>
      </c>
      <c r="CE148" s="7">
        <f t="shared" si="117"/>
        <v>0</v>
      </c>
      <c r="CF148" s="69">
        <f t="shared" si="118"/>
        <v>0</v>
      </c>
      <c r="CG148" s="17">
        <f t="shared" si="91"/>
        <v>24.53</v>
      </c>
      <c r="CH148">
        <f t="shared" si="119"/>
        <v>0</v>
      </c>
      <c r="CI148" s="7">
        <f t="shared" si="120"/>
        <v>0</v>
      </c>
      <c r="CJ148" s="7">
        <f t="shared" si="121"/>
        <v>0</v>
      </c>
      <c r="CK148" s="7">
        <f t="shared" si="122"/>
        <v>0</v>
      </c>
      <c r="CL148" s="7">
        <f t="shared" si="123"/>
        <v>0</v>
      </c>
      <c r="CM148" s="17">
        <f t="shared" si="92"/>
        <v>24.53</v>
      </c>
      <c r="CN148">
        <f t="shared" si="124"/>
        <v>0</v>
      </c>
      <c r="CO148" s="7">
        <f t="shared" si="125"/>
        <v>0</v>
      </c>
      <c r="CP148" s="7">
        <f t="shared" si="126"/>
        <v>0</v>
      </c>
      <c r="CQ148" s="7">
        <f t="shared" si="127"/>
        <v>0</v>
      </c>
      <c r="CR148" s="7">
        <f t="shared" si="128"/>
        <v>0</v>
      </c>
    </row>
    <row r="149" spans="1:96" ht="14.5">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93"/>
        <v>1</v>
      </c>
      <c r="M149" s="63" t="b">
        <v>1</v>
      </c>
      <c r="N149" s="63">
        <v>90</v>
      </c>
      <c r="O149" s="63">
        <v>10</v>
      </c>
      <c r="P149" s="63">
        <v>10</v>
      </c>
      <c r="Q149" s="63">
        <v>10</v>
      </c>
      <c r="R149" s="63">
        <v>20</v>
      </c>
      <c r="S149" s="65" t="b">
        <v>1</v>
      </c>
      <c r="T149" s="65">
        <v>90</v>
      </c>
      <c r="U149" s="65">
        <v>10</v>
      </c>
      <c r="V149" s="65">
        <v>10</v>
      </c>
      <c r="W149" s="65">
        <v>10</v>
      </c>
      <c r="X149" s="65">
        <v>20</v>
      </c>
      <c r="Y149" s="66" t="b">
        <v>1</v>
      </c>
      <c r="Z149" s="66">
        <v>90</v>
      </c>
      <c r="AA149" s="66">
        <v>10</v>
      </c>
      <c r="AB149" s="66">
        <v>10</v>
      </c>
      <c r="AC149" s="66">
        <v>10</v>
      </c>
      <c r="AD149" s="66">
        <v>20</v>
      </c>
      <c r="AE149" s="67" t="b">
        <v>1</v>
      </c>
      <c r="AF149" s="67">
        <v>90</v>
      </c>
      <c r="AG149" s="67">
        <v>10</v>
      </c>
      <c r="AH149" s="67">
        <v>10</v>
      </c>
      <c r="AI149" s="67">
        <v>10</v>
      </c>
      <c r="AJ149" s="67">
        <v>20</v>
      </c>
      <c r="AK149" s="68" t="b">
        <v>1</v>
      </c>
      <c r="AL149" s="68">
        <v>90</v>
      </c>
      <c r="AM149" s="68">
        <v>10</v>
      </c>
      <c r="AN149" s="68">
        <v>10</v>
      </c>
      <c r="AO149" s="68">
        <v>10</v>
      </c>
      <c r="AP149" s="68">
        <v>20</v>
      </c>
      <c r="AQ149" s="45" t="b">
        <v>1</v>
      </c>
      <c r="AR149" s="45">
        <v>90</v>
      </c>
      <c r="AS149" s="45">
        <v>10</v>
      </c>
      <c r="AT149" s="45">
        <v>10</v>
      </c>
      <c r="AU149" s="45">
        <v>10</v>
      </c>
      <c r="AV149" s="45">
        <v>20</v>
      </c>
      <c r="AW149" s="47" t="b">
        <v>1</v>
      </c>
      <c r="AX149" s="47">
        <v>90</v>
      </c>
      <c r="AY149" s="47">
        <v>10</v>
      </c>
      <c r="AZ149" s="47">
        <v>10</v>
      </c>
      <c r="BA149" s="47">
        <v>10</v>
      </c>
      <c r="BB149" s="47">
        <v>20</v>
      </c>
      <c r="BC149" s="17">
        <f t="shared" si="86"/>
        <v>73.260000000000005</v>
      </c>
      <c r="BD149">
        <f t="shared" si="94"/>
        <v>0</v>
      </c>
      <c r="BE149" s="7">
        <f t="shared" si="95"/>
        <v>0</v>
      </c>
      <c r="BF149" s="7">
        <f t="shared" si="96"/>
        <v>0</v>
      </c>
      <c r="BG149" s="7">
        <f t="shared" si="97"/>
        <v>0</v>
      </c>
      <c r="BH149" s="7">
        <f t="shared" si="98"/>
        <v>0</v>
      </c>
      <c r="BI149" s="17">
        <f t="shared" si="87"/>
        <v>73.260000000000005</v>
      </c>
      <c r="BJ149">
        <f t="shared" si="99"/>
        <v>0</v>
      </c>
      <c r="BK149" s="7">
        <f t="shared" si="100"/>
        <v>0</v>
      </c>
      <c r="BL149" s="7">
        <f t="shared" si="101"/>
        <v>0</v>
      </c>
      <c r="BM149" s="7">
        <f t="shared" si="102"/>
        <v>0</v>
      </c>
      <c r="BN149" s="7">
        <f t="shared" si="103"/>
        <v>0</v>
      </c>
      <c r="BO149" s="17">
        <f t="shared" si="88"/>
        <v>73.260000000000005</v>
      </c>
      <c r="BP149">
        <f t="shared" si="104"/>
        <v>0</v>
      </c>
      <c r="BQ149" s="7">
        <f t="shared" si="105"/>
        <v>0</v>
      </c>
      <c r="BR149" s="7">
        <f t="shared" si="106"/>
        <v>0</v>
      </c>
      <c r="BS149" s="7">
        <f t="shared" si="107"/>
        <v>0</v>
      </c>
      <c r="BT149" s="7">
        <f t="shared" si="108"/>
        <v>0</v>
      </c>
      <c r="BU149" s="17">
        <f t="shared" si="89"/>
        <v>73.260000000000005</v>
      </c>
      <c r="BV149">
        <f t="shared" si="109"/>
        <v>0</v>
      </c>
      <c r="BW149" s="7">
        <f t="shared" si="110"/>
        <v>0</v>
      </c>
      <c r="BX149" s="7">
        <f t="shared" si="111"/>
        <v>0</v>
      </c>
      <c r="BY149" s="7">
        <f t="shared" si="112"/>
        <v>0</v>
      </c>
      <c r="BZ149" s="7">
        <f t="shared" si="113"/>
        <v>0</v>
      </c>
      <c r="CA149" s="17">
        <f t="shared" si="90"/>
        <v>73.260000000000005</v>
      </c>
      <c r="CB149">
        <f t="shared" si="114"/>
        <v>0</v>
      </c>
      <c r="CC149" s="7">
        <f t="shared" si="115"/>
        <v>0</v>
      </c>
      <c r="CD149" s="7">
        <f t="shared" si="116"/>
        <v>0</v>
      </c>
      <c r="CE149" s="7">
        <f t="shared" si="117"/>
        <v>0</v>
      </c>
      <c r="CF149" s="69">
        <f t="shared" si="118"/>
        <v>0</v>
      </c>
      <c r="CG149" s="17">
        <f t="shared" si="91"/>
        <v>73.260000000000005</v>
      </c>
      <c r="CH149">
        <f t="shared" si="119"/>
        <v>0</v>
      </c>
      <c r="CI149" s="7">
        <f t="shared" si="120"/>
        <v>0</v>
      </c>
      <c r="CJ149" s="7">
        <f t="shared" si="121"/>
        <v>0</v>
      </c>
      <c r="CK149" s="7">
        <f t="shared" si="122"/>
        <v>0</v>
      </c>
      <c r="CL149" s="7">
        <f t="shared" si="123"/>
        <v>0</v>
      </c>
      <c r="CM149" s="17">
        <f t="shared" si="92"/>
        <v>73.260000000000005</v>
      </c>
      <c r="CN149">
        <f t="shared" si="124"/>
        <v>0</v>
      </c>
      <c r="CO149" s="7">
        <f t="shared" si="125"/>
        <v>0</v>
      </c>
      <c r="CP149" s="7">
        <f t="shared" si="126"/>
        <v>0</v>
      </c>
      <c r="CQ149" s="7">
        <f t="shared" si="127"/>
        <v>0</v>
      </c>
      <c r="CR149" s="7">
        <f t="shared" si="128"/>
        <v>0</v>
      </c>
    </row>
    <row r="150" spans="1:96" ht="14.5">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93"/>
        <v>1</v>
      </c>
      <c r="M150" s="63" t="b">
        <v>1</v>
      </c>
      <c r="N150" s="63">
        <v>0</v>
      </c>
      <c r="O150" s="63">
        <v>10</v>
      </c>
      <c r="P150" s="63">
        <v>10</v>
      </c>
      <c r="Q150" s="63">
        <v>10</v>
      </c>
      <c r="R150" s="63">
        <v>20</v>
      </c>
      <c r="S150" s="65" t="b">
        <v>0</v>
      </c>
      <c r="Y150" s="66" t="b">
        <v>0</v>
      </c>
      <c r="AE150" s="67" t="b">
        <v>0</v>
      </c>
      <c r="AK150" s="68" t="b">
        <v>0</v>
      </c>
      <c r="AQ150" s="45" t="b">
        <v>0</v>
      </c>
      <c r="AW150" s="47" t="b">
        <v>0</v>
      </c>
      <c r="BC150" s="17">
        <f t="shared" si="86"/>
        <v>73.260000000000005</v>
      </c>
      <c r="BD150">
        <f t="shared" si="94"/>
        <v>0</v>
      </c>
      <c r="BE150" s="7">
        <f t="shared" si="95"/>
        <v>0</v>
      </c>
      <c r="BF150" s="7">
        <f t="shared" si="96"/>
        <v>0</v>
      </c>
      <c r="BG150" s="7">
        <f t="shared" si="97"/>
        <v>0</v>
      </c>
      <c r="BH150" s="7">
        <f t="shared" si="98"/>
        <v>0</v>
      </c>
      <c r="BI150" s="17">
        <f t="shared" si="87"/>
        <v>73.260000000000005</v>
      </c>
      <c r="BJ150">
        <f t="shared" si="99"/>
        <v>0</v>
      </c>
      <c r="BK150" s="7">
        <f t="shared" si="100"/>
        <v>0</v>
      </c>
      <c r="BL150" s="7">
        <f t="shared" si="101"/>
        <v>0</v>
      </c>
      <c r="BM150" s="7">
        <f t="shared" si="102"/>
        <v>0</v>
      </c>
      <c r="BN150" s="7">
        <f t="shared" si="103"/>
        <v>0</v>
      </c>
      <c r="BO150" s="17">
        <f t="shared" si="88"/>
        <v>73.260000000000005</v>
      </c>
      <c r="BP150">
        <f t="shared" si="104"/>
        <v>0</v>
      </c>
      <c r="BQ150" s="7">
        <f t="shared" si="105"/>
        <v>0</v>
      </c>
      <c r="BR150" s="7">
        <f t="shared" si="106"/>
        <v>0</v>
      </c>
      <c r="BS150" s="7">
        <f t="shared" si="107"/>
        <v>0</v>
      </c>
      <c r="BT150" s="7">
        <f t="shared" si="108"/>
        <v>0</v>
      </c>
      <c r="BU150" s="17">
        <f t="shared" si="89"/>
        <v>73.260000000000005</v>
      </c>
      <c r="BV150">
        <f t="shared" si="109"/>
        <v>0</v>
      </c>
      <c r="BW150" s="7">
        <f t="shared" si="110"/>
        <v>0</v>
      </c>
      <c r="BX150" s="7">
        <f t="shared" si="111"/>
        <v>0</v>
      </c>
      <c r="BY150" s="7">
        <f t="shared" si="112"/>
        <v>0</v>
      </c>
      <c r="BZ150" s="7">
        <f t="shared" si="113"/>
        <v>0</v>
      </c>
      <c r="CA150" s="17">
        <f t="shared" si="90"/>
        <v>73.260000000000005</v>
      </c>
      <c r="CB150">
        <f t="shared" si="114"/>
        <v>0</v>
      </c>
      <c r="CC150" s="7">
        <f t="shared" si="115"/>
        <v>0</v>
      </c>
      <c r="CD150" s="7">
        <f t="shared" si="116"/>
        <v>0</v>
      </c>
      <c r="CE150" s="7">
        <f t="shared" si="117"/>
        <v>0</v>
      </c>
      <c r="CF150" s="69">
        <f t="shared" si="118"/>
        <v>0</v>
      </c>
      <c r="CG150" s="17">
        <f t="shared" si="91"/>
        <v>73.260000000000005</v>
      </c>
      <c r="CH150">
        <f t="shared" si="119"/>
        <v>0</v>
      </c>
      <c r="CI150" s="7">
        <f t="shared" si="120"/>
        <v>0</v>
      </c>
      <c r="CJ150" s="7">
        <f t="shared" si="121"/>
        <v>0</v>
      </c>
      <c r="CK150" s="7">
        <f t="shared" si="122"/>
        <v>0</v>
      </c>
      <c r="CL150" s="7">
        <f t="shared" si="123"/>
        <v>0</v>
      </c>
      <c r="CM150" s="17">
        <f t="shared" si="92"/>
        <v>73.260000000000005</v>
      </c>
      <c r="CN150">
        <f t="shared" si="124"/>
        <v>0</v>
      </c>
      <c r="CO150" s="7">
        <f t="shared" si="125"/>
        <v>0</v>
      </c>
      <c r="CP150" s="7">
        <f t="shared" si="126"/>
        <v>0</v>
      </c>
      <c r="CQ150" s="7">
        <f t="shared" si="127"/>
        <v>0</v>
      </c>
      <c r="CR150" s="7">
        <f t="shared" si="128"/>
        <v>0</v>
      </c>
    </row>
    <row r="151" spans="1:96" ht="14.5">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93"/>
        <v>1</v>
      </c>
      <c r="M151" s="63" t="b">
        <v>1</v>
      </c>
      <c r="N151" s="63">
        <v>60</v>
      </c>
      <c r="O151" s="63">
        <v>10</v>
      </c>
      <c r="P151" s="63">
        <v>0</v>
      </c>
      <c r="Q151" s="63">
        <v>0</v>
      </c>
      <c r="R151" s="63">
        <v>0</v>
      </c>
      <c r="S151" s="65" t="b">
        <v>0</v>
      </c>
      <c r="Y151" s="66" t="b">
        <v>0</v>
      </c>
      <c r="AE151" s="67" t="b">
        <v>0</v>
      </c>
      <c r="AK151" s="68" t="b">
        <v>0</v>
      </c>
      <c r="AQ151" s="45" t="b">
        <v>0</v>
      </c>
      <c r="AW151" s="47" t="b">
        <v>0</v>
      </c>
      <c r="BC151" s="17">
        <f t="shared" si="86"/>
        <v>43.78</v>
      </c>
      <c r="BD151">
        <f t="shared" si="94"/>
        <v>4</v>
      </c>
      <c r="BE151" s="7">
        <f t="shared" si="95"/>
        <v>4.3005324139011893</v>
      </c>
      <c r="BF151" s="7">
        <f t="shared" si="96"/>
        <v>3.1797061535281919</v>
      </c>
      <c r="BG151" s="7">
        <f t="shared" si="97"/>
        <v>59.139080934455905</v>
      </c>
      <c r="BH151" s="7">
        <f t="shared" si="98"/>
        <v>63.439613348357092</v>
      </c>
      <c r="BI151" s="17">
        <f t="shared" si="87"/>
        <v>43.78</v>
      </c>
      <c r="BJ151">
        <f t="shared" si="99"/>
        <v>0</v>
      </c>
      <c r="BK151" s="7">
        <f t="shared" si="100"/>
        <v>0</v>
      </c>
      <c r="BL151" s="7">
        <f t="shared" si="101"/>
        <v>0</v>
      </c>
      <c r="BM151" s="7">
        <f t="shared" si="102"/>
        <v>0</v>
      </c>
      <c r="BN151" s="7">
        <f t="shared" si="103"/>
        <v>0</v>
      </c>
      <c r="BO151" s="17">
        <f t="shared" si="88"/>
        <v>43.78</v>
      </c>
      <c r="BP151">
        <f t="shared" si="104"/>
        <v>0</v>
      </c>
      <c r="BQ151" s="7">
        <f t="shared" si="105"/>
        <v>0</v>
      </c>
      <c r="BR151" s="7">
        <f t="shared" si="106"/>
        <v>0</v>
      </c>
      <c r="BS151" s="7">
        <f t="shared" si="107"/>
        <v>0</v>
      </c>
      <c r="BT151" s="7">
        <f t="shared" si="108"/>
        <v>0</v>
      </c>
      <c r="BU151" s="17">
        <f t="shared" si="89"/>
        <v>43.78</v>
      </c>
      <c r="BV151">
        <f t="shared" si="109"/>
        <v>0</v>
      </c>
      <c r="BW151" s="7">
        <f t="shared" si="110"/>
        <v>0</v>
      </c>
      <c r="BX151" s="7">
        <f t="shared" si="111"/>
        <v>0</v>
      </c>
      <c r="BY151" s="7">
        <f t="shared" si="112"/>
        <v>0</v>
      </c>
      <c r="BZ151" s="7">
        <f t="shared" si="113"/>
        <v>0</v>
      </c>
      <c r="CA151" s="17">
        <f t="shared" si="90"/>
        <v>43.78</v>
      </c>
      <c r="CB151">
        <f t="shared" si="114"/>
        <v>0</v>
      </c>
      <c r="CC151" s="7">
        <f t="shared" si="115"/>
        <v>0</v>
      </c>
      <c r="CD151" s="7">
        <f t="shared" si="116"/>
        <v>0</v>
      </c>
      <c r="CE151" s="7">
        <f t="shared" si="117"/>
        <v>0</v>
      </c>
      <c r="CF151" s="69">
        <f t="shared" si="118"/>
        <v>0</v>
      </c>
      <c r="CG151" s="17">
        <f t="shared" si="91"/>
        <v>43.78</v>
      </c>
      <c r="CH151">
        <f t="shared" si="119"/>
        <v>0</v>
      </c>
      <c r="CI151" s="7">
        <f t="shared" si="120"/>
        <v>0</v>
      </c>
      <c r="CJ151" s="7">
        <f t="shared" si="121"/>
        <v>0</v>
      </c>
      <c r="CK151" s="7">
        <f t="shared" si="122"/>
        <v>0</v>
      </c>
      <c r="CL151" s="7">
        <f t="shared" si="123"/>
        <v>0</v>
      </c>
      <c r="CM151" s="17">
        <f t="shared" si="92"/>
        <v>43.78</v>
      </c>
      <c r="CN151">
        <f t="shared" si="124"/>
        <v>0</v>
      </c>
      <c r="CO151" s="7">
        <f t="shared" si="125"/>
        <v>0</v>
      </c>
      <c r="CP151" s="7">
        <f t="shared" si="126"/>
        <v>0</v>
      </c>
      <c r="CQ151" s="7">
        <f t="shared" si="127"/>
        <v>0</v>
      </c>
      <c r="CR151" s="7">
        <f t="shared" si="128"/>
        <v>0</v>
      </c>
    </row>
    <row r="152" spans="1:96" ht="14.5">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93"/>
        <v>1</v>
      </c>
      <c r="M152" s="63" t="b">
        <v>1</v>
      </c>
      <c r="N152" s="63">
        <v>15</v>
      </c>
      <c r="O152" s="63">
        <v>6</v>
      </c>
      <c r="P152" s="63">
        <v>8</v>
      </c>
      <c r="Q152" s="63">
        <v>6</v>
      </c>
      <c r="R152" s="63">
        <v>15</v>
      </c>
      <c r="S152" s="65" t="b">
        <v>1</v>
      </c>
      <c r="T152" s="65">
        <v>15</v>
      </c>
      <c r="U152" s="65">
        <v>6</v>
      </c>
      <c r="V152" s="65">
        <v>8</v>
      </c>
      <c r="W152" s="65">
        <v>6</v>
      </c>
      <c r="X152" s="65">
        <v>15</v>
      </c>
      <c r="Y152" s="66" t="b">
        <v>1</v>
      </c>
      <c r="Z152" s="66">
        <v>15</v>
      </c>
      <c r="AA152" s="66">
        <v>6</v>
      </c>
      <c r="AB152" s="66">
        <v>8</v>
      </c>
      <c r="AC152" s="66">
        <v>6</v>
      </c>
      <c r="AD152" s="66">
        <v>15</v>
      </c>
      <c r="AE152" s="67" t="b">
        <v>1</v>
      </c>
      <c r="AF152" s="67">
        <v>15</v>
      </c>
      <c r="AG152" s="67">
        <v>6</v>
      </c>
      <c r="AH152" s="67">
        <v>8</v>
      </c>
      <c r="AI152" s="67">
        <v>6</v>
      </c>
      <c r="AJ152" s="67">
        <v>15</v>
      </c>
      <c r="AK152" s="68" t="b">
        <v>1</v>
      </c>
      <c r="AL152" s="68">
        <v>15</v>
      </c>
      <c r="AM152" s="68">
        <v>6</v>
      </c>
      <c r="AN152" s="68">
        <v>8</v>
      </c>
      <c r="AO152" s="68">
        <v>6</v>
      </c>
      <c r="AP152" s="68">
        <v>15</v>
      </c>
      <c r="AQ152" s="45" t="b">
        <v>1</v>
      </c>
      <c r="AR152" s="45">
        <v>15</v>
      </c>
      <c r="AS152" s="45">
        <v>6</v>
      </c>
      <c r="AT152" s="45">
        <v>8</v>
      </c>
      <c r="AU152" s="45">
        <v>6</v>
      </c>
      <c r="AV152" s="45">
        <v>15</v>
      </c>
      <c r="AW152" s="47" t="b">
        <v>1</v>
      </c>
      <c r="AX152" s="47">
        <v>15</v>
      </c>
      <c r="AY152" s="47">
        <v>6</v>
      </c>
      <c r="AZ152" s="47">
        <v>8</v>
      </c>
      <c r="BA152" s="47">
        <v>6</v>
      </c>
      <c r="BB152" s="47">
        <v>15</v>
      </c>
      <c r="BC152" s="17">
        <f t="shared" si="86"/>
        <v>60.280000000000008</v>
      </c>
      <c r="BD152">
        <f t="shared" si="94"/>
        <v>0</v>
      </c>
      <c r="BE152" s="7">
        <f t="shared" si="95"/>
        <v>0</v>
      </c>
      <c r="BF152" s="7">
        <f t="shared" si="96"/>
        <v>0</v>
      </c>
      <c r="BG152" s="7">
        <f t="shared" si="97"/>
        <v>0</v>
      </c>
      <c r="BH152" s="7">
        <f t="shared" si="98"/>
        <v>0</v>
      </c>
      <c r="BI152" s="17">
        <f t="shared" si="87"/>
        <v>60.280000000000008</v>
      </c>
      <c r="BJ152">
        <f t="shared" si="99"/>
        <v>0</v>
      </c>
      <c r="BK152" s="7">
        <f t="shared" si="100"/>
        <v>0</v>
      </c>
      <c r="BL152" s="7">
        <f t="shared" si="101"/>
        <v>0</v>
      </c>
      <c r="BM152" s="7">
        <f t="shared" si="102"/>
        <v>0</v>
      </c>
      <c r="BN152" s="7">
        <f t="shared" si="103"/>
        <v>0</v>
      </c>
      <c r="BO152" s="17">
        <f t="shared" si="88"/>
        <v>60.280000000000008</v>
      </c>
      <c r="BP152">
        <f t="shared" si="104"/>
        <v>0</v>
      </c>
      <c r="BQ152" s="7">
        <f t="shared" si="105"/>
        <v>0</v>
      </c>
      <c r="BR152" s="7">
        <f t="shared" si="106"/>
        <v>0</v>
      </c>
      <c r="BS152" s="7">
        <f t="shared" si="107"/>
        <v>0</v>
      </c>
      <c r="BT152" s="7">
        <f t="shared" si="108"/>
        <v>0</v>
      </c>
      <c r="BU152" s="17">
        <f t="shared" si="89"/>
        <v>60.280000000000008</v>
      </c>
      <c r="BV152">
        <f t="shared" si="109"/>
        <v>0</v>
      </c>
      <c r="BW152" s="7">
        <f t="shared" si="110"/>
        <v>0</v>
      </c>
      <c r="BX152" s="7">
        <f t="shared" si="111"/>
        <v>0</v>
      </c>
      <c r="BY152" s="7">
        <f t="shared" si="112"/>
        <v>0</v>
      </c>
      <c r="BZ152" s="7">
        <f t="shared" si="113"/>
        <v>0</v>
      </c>
      <c r="CA152" s="17">
        <f t="shared" si="90"/>
        <v>60.280000000000008</v>
      </c>
      <c r="CB152">
        <f t="shared" si="114"/>
        <v>0</v>
      </c>
      <c r="CC152" s="7">
        <f t="shared" si="115"/>
        <v>0</v>
      </c>
      <c r="CD152" s="7">
        <f t="shared" si="116"/>
        <v>0</v>
      </c>
      <c r="CE152" s="7">
        <f t="shared" si="117"/>
        <v>0</v>
      </c>
      <c r="CF152" s="69">
        <f t="shared" si="118"/>
        <v>0</v>
      </c>
      <c r="CG152" s="17">
        <f t="shared" si="91"/>
        <v>60.280000000000008</v>
      </c>
      <c r="CH152">
        <f t="shared" si="119"/>
        <v>0</v>
      </c>
      <c r="CI152" s="7">
        <f t="shared" si="120"/>
        <v>0</v>
      </c>
      <c r="CJ152" s="7">
        <f t="shared" si="121"/>
        <v>0</v>
      </c>
      <c r="CK152" s="7">
        <f t="shared" si="122"/>
        <v>0</v>
      </c>
      <c r="CL152" s="7">
        <f t="shared" si="123"/>
        <v>0</v>
      </c>
      <c r="CM152" s="17">
        <f t="shared" si="92"/>
        <v>60.280000000000008</v>
      </c>
      <c r="CN152">
        <f t="shared" si="124"/>
        <v>0</v>
      </c>
      <c r="CO152" s="7">
        <f t="shared" si="125"/>
        <v>0</v>
      </c>
      <c r="CP152" s="7">
        <f t="shared" si="126"/>
        <v>0</v>
      </c>
      <c r="CQ152" s="7">
        <f t="shared" si="127"/>
        <v>0</v>
      </c>
      <c r="CR152" s="7">
        <f t="shared" si="128"/>
        <v>0</v>
      </c>
    </row>
    <row r="153" spans="1:96" ht="14.5">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93"/>
        <v>1</v>
      </c>
      <c r="M153" s="63" t="b">
        <v>1</v>
      </c>
      <c r="N153" s="63">
        <v>90</v>
      </c>
      <c r="O153" s="63">
        <v>0</v>
      </c>
      <c r="P153" s="63">
        <v>0</v>
      </c>
      <c r="Q153" s="63">
        <v>10</v>
      </c>
      <c r="R153" s="63">
        <v>30</v>
      </c>
      <c r="S153" s="65" t="b">
        <v>0</v>
      </c>
      <c r="Y153" s="66" t="b">
        <v>0</v>
      </c>
      <c r="AE153" s="67" t="b">
        <v>0</v>
      </c>
      <c r="AK153" s="68" t="b">
        <v>0</v>
      </c>
      <c r="AQ153" s="45" t="b">
        <v>0</v>
      </c>
      <c r="AW153" s="47" t="b">
        <v>0</v>
      </c>
      <c r="BC153" s="17">
        <f t="shared" si="86"/>
        <v>15.51</v>
      </c>
      <c r="BD153">
        <f t="shared" si="94"/>
        <v>2</v>
      </c>
      <c r="BE153" s="7">
        <f t="shared" si="95"/>
        <v>2.1502662069505947</v>
      </c>
      <c r="BF153" s="7">
        <f t="shared" si="96"/>
        <v>1.5898530767640959</v>
      </c>
      <c r="BG153" s="7">
        <f t="shared" si="97"/>
        <v>29.569540467227952</v>
      </c>
      <c r="BH153" s="7">
        <f t="shared" si="98"/>
        <v>31.719806674178546</v>
      </c>
      <c r="BI153" s="17">
        <f t="shared" si="87"/>
        <v>15.51</v>
      </c>
      <c r="BJ153">
        <f t="shared" si="99"/>
        <v>0</v>
      </c>
      <c r="BK153" s="7">
        <f t="shared" si="100"/>
        <v>0</v>
      </c>
      <c r="BL153" s="7">
        <f t="shared" si="101"/>
        <v>0</v>
      </c>
      <c r="BM153" s="7">
        <f t="shared" si="102"/>
        <v>0</v>
      </c>
      <c r="BN153" s="7">
        <f t="shared" si="103"/>
        <v>0</v>
      </c>
      <c r="BO153" s="17">
        <f t="shared" si="88"/>
        <v>15.51</v>
      </c>
      <c r="BP153">
        <f t="shared" si="104"/>
        <v>0</v>
      </c>
      <c r="BQ153" s="7">
        <f t="shared" si="105"/>
        <v>0</v>
      </c>
      <c r="BR153" s="7">
        <f t="shared" si="106"/>
        <v>0</v>
      </c>
      <c r="BS153" s="7">
        <f t="shared" si="107"/>
        <v>0</v>
      </c>
      <c r="BT153" s="7">
        <f t="shared" si="108"/>
        <v>0</v>
      </c>
      <c r="BU153" s="17">
        <f t="shared" si="89"/>
        <v>15.51</v>
      </c>
      <c r="BV153">
        <f t="shared" si="109"/>
        <v>0</v>
      </c>
      <c r="BW153" s="7">
        <f t="shared" si="110"/>
        <v>0</v>
      </c>
      <c r="BX153" s="7">
        <f t="shared" si="111"/>
        <v>0</v>
      </c>
      <c r="BY153" s="7">
        <f t="shared" si="112"/>
        <v>0</v>
      </c>
      <c r="BZ153" s="7">
        <f t="shared" si="113"/>
        <v>0</v>
      </c>
      <c r="CA153" s="17">
        <f t="shared" si="90"/>
        <v>15.51</v>
      </c>
      <c r="CB153">
        <f t="shared" si="114"/>
        <v>0</v>
      </c>
      <c r="CC153" s="7">
        <f t="shared" si="115"/>
        <v>0</v>
      </c>
      <c r="CD153" s="7">
        <f t="shared" si="116"/>
        <v>0</v>
      </c>
      <c r="CE153" s="7">
        <f t="shared" si="117"/>
        <v>0</v>
      </c>
      <c r="CF153" s="69">
        <f t="shared" si="118"/>
        <v>0</v>
      </c>
      <c r="CG153" s="17">
        <f t="shared" si="91"/>
        <v>15.51</v>
      </c>
      <c r="CH153">
        <f t="shared" si="119"/>
        <v>0</v>
      </c>
      <c r="CI153" s="7">
        <f t="shared" si="120"/>
        <v>0</v>
      </c>
      <c r="CJ153" s="7">
        <f t="shared" si="121"/>
        <v>0</v>
      </c>
      <c r="CK153" s="7">
        <f t="shared" si="122"/>
        <v>0</v>
      </c>
      <c r="CL153" s="7">
        <f t="shared" si="123"/>
        <v>0</v>
      </c>
      <c r="CM153" s="17">
        <f t="shared" si="92"/>
        <v>15.51</v>
      </c>
      <c r="CN153">
        <f t="shared" si="124"/>
        <v>0</v>
      </c>
      <c r="CO153" s="7">
        <f t="shared" si="125"/>
        <v>0</v>
      </c>
      <c r="CP153" s="7">
        <f t="shared" si="126"/>
        <v>0</v>
      </c>
      <c r="CQ153" s="7">
        <f t="shared" si="127"/>
        <v>0</v>
      </c>
      <c r="CR153" s="7">
        <f t="shared" si="128"/>
        <v>0</v>
      </c>
    </row>
    <row r="154" spans="1:96" ht="14.5">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93"/>
        <v>1</v>
      </c>
      <c r="M154" s="63" t="b">
        <v>1</v>
      </c>
      <c r="N154" s="63">
        <v>60</v>
      </c>
      <c r="O154" s="63">
        <v>9</v>
      </c>
      <c r="P154" s="63">
        <v>9</v>
      </c>
      <c r="Q154" s="63">
        <v>9</v>
      </c>
      <c r="R154" s="63">
        <v>20</v>
      </c>
      <c r="S154" s="65" t="b">
        <v>1</v>
      </c>
      <c r="T154" s="65">
        <v>60</v>
      </c>
      <c r="U154" s="65">
        <v>9</v>
      </c>
      <c r="V154" s="65">
        <v>9</v>
      </c>
      <c r="W154" s="65">
        <v>9</v>
      </c>
      <c r="X154" s="65">
        <v>20</v>
      </c>
      <c r="Y154" s="66" t="b">
        <v>1</v>
      </c>
      <c r="Z154" s="66">
        <v>60</v>
      </c>
      <c r="AA154" s="66">
        <v>9</v>
      </c>
      <c r="AB154" s="66">
        <v>9</v>
      </c>
      <c r="AC154" s="66">
        <v>9</v>
      </c>
      <c r="AD154" s="66">
        <v>20</v>
      </c>
      <c r="AE154" s="67" t="b">
        <v>1</v>
      </c>
      <c r="AF154" s="67">
        <v>60</v>
      </c>
      <c r="AG154" s="67">
        <v>9</v>
      </c>
      <c r="AH154" s="67">
        <v>9</v>
      </c>
      <c r="AI154" s="67">
        <v>9</v>
      </c>
      <c r="AJ154" s="67">
        <v>20</v>
      </c>
      <c r="AK154" s="68" t="b">
        <v>1</v>
      </c>
      <c r="AL154" s="68">
        <v>60</v>
      </c>
      <c r="AM154" s="68">
        <v>9</v>
      </c>
      <c r="AN154" s="68">
        <v>9</v>
      </c>
      <c r="AO154" s="68">
        <v>9</v>
      </c>
      <c r="AP154" s="68">
        <v>20</v>
      </c>
      <c r="AQ154" s="45" t="b">
        <v>1</v>
      </c>
      <c r="AR154" s="45">
        <v>60</v>
      </c>
      <c r="AS154" s="45">
        <v>9</v>
      </c>
      <c r="AT154" s="45">
        <v>9</v>
      </c>
      <c r="AU154" s="45">
        <v>9</v>
      </c>
      <c r="AV154" s="45">
        <v>20</v>
      </c>
      <c r="AW154" s="47" t="b">
        <v>1</v>
      </c>
      <c r="AX154" s="47">
        <v>60</v>
      </c>
      <c r="AY154" s="47">
        <v>9</v>
      </c>
      <c r="AZ154" s="47">
        <v>9</v>
      </c>
      <c r="BA154" s="47">
        <v>9</v>
      </c>
      <c r="BB154" s="47">
        <v>20</v>
      </c>
      <c r="BC154" s="17">
        <f t="shared" si="86"/>
        <v>133.43000000000004</v>
      </c>
      <c r="BD154">
        <f t="shared" si="94"/>
        <v>0</v>
      </c>
      <c r="BE154" s="7">
        <f t="shared" si="95"/>
        <v>0</v>
      </c>
      <c r="BF154" s="7">
        <f t="shared" si="96"/>
        <v>0</v>
      </c>
      <c r="BG154" s="7">
        <f t="shared" si="97"/>
        <v>0</v>
      </c>
      <c r="BH154" s="7">
        <f t="shared" si="98"/>
        <v>0</v>
      </c>
      <c r="BI154" s="17">
        <f t="shared" si="87"/>
        <v>133.43000000000004</v>
      </c>
      <c r="BJ154">
        <f t="shared" si="99"/>
        <v>0</v>
      </c>
      <c r="BK154" s="7">
        <f t="shared" si="100"/>
        <v>0</v>
      </c>
      <c r="BL154" s="7">
        <f t="shared" si="101"/>
        <v>0</v>
      </c>
      <c r="BM154" s="7">
        <f t="shared" si="102"/>
        <v>0</v>
      </c>
      <c r="BN154" s="7">
        <f t="shared" si="103"/>
        <v>0</v>
      </c>
      <c r="BO154" s="17">
        <f t="shared" si="88"/>
        <v>133.43000000000004</v>
      </c>
      <c r="BP154">
        <f t="shared" si="104"/>
        <v>0</v>
      </c>
      <c r="BQ154" s="7">
        <f t="shared" si="105"/>
        <v>0</v>
      </c>
      <c r="BR154" s="7">
        <f t="shared" si="106"/>
        <v>0</v>
      </c>
      <c r="BS154" s="7">
        <f t="shared" si="107"/>
        <v>0</v>
      </c>
      <c r="BT154" s="7">
        <f t="shared" si="108"/>
        <v>0</v>
      </c>
      <c r="BU154" s="17">
        <f t="shared" si="89"/>
        <v>133.43000000000004</v>
      </c>
      <c r="BV154">
        <f t="shared" si="109"/>
        <v>0</v>
      </c>
      <c r="BW154" s="7">
        <f t="shared" si="110"/>
        <v>0</v>
      </c>
      <c r="BX154" s="7">
        <f t="shared" si="111"/>
        <v>0</v>
      </c>
      <c r="BY154" s="7">
        <f t="shared" si="112"/>
        <v>0</v>
      </c>
      <c r="BZ154" s="7">
        <f t="shared" si="113"/>
        <v>0</v>
      </c>
      <c r="CA154" s="17">
        <f t="shared" si="90"/>
        <v>133.43000000000004</v>
      </c>
      <c r="CB154">
        <f t="shared" si="114"/>
        <v>0</v>
      </c>
      <c r="CC154" s="7">
        <f t="shared" si="115"/>
        <v>0</v>
      </c>
      <c r="CD154" s="7">
        <f t="shared" si="116"/>
        <v>0</v>
      </c>
      <c r="CE154" s="7">
        <f t="shared" si="117"/>
        <v>0</v>
      </c>
      <c r="CF154" s="69">
        <f t="shared" si="118"/>
        <v>0</v>
      </c>
      <c r="CG154" s="17">
        <f t="shared" si="91"/>
        <v>133.43000000000004</v>
      </c>
      <c r="CH154">
        <f t="shared" si="119"/>
        <v>0</v>
      </c>
      <c r="CI154" s="7">
        <f t="shared" si="120"/>
        <v>0</v>
      </c>
      <c r="CJ154" s="7">
        <f t="shared" si="121"/>
        <v>0</v>
      </c>
      <c r="CK154" s="7">
        <f t="shared" si="122"/>
        <v>0</v>
      </c>
      <c r="CL154" s="7">
        <f t="shared" si="123"/>
        <v>0</v>
      </c>
      <c r="CM154" s="17">
        <f t="shared" si="92"/>
        <v>133.43000000000004</v>
      </c>
      <c r="CN154">
        <f t="shared" si="124"/>
        <v>0</v>
      </c>
      <c r="CO154" s="7">
        <f t="shared" si="125"/>
        <v>0</v>
      </c>
      <c r="CP154" s="7">
        <f t="shared" si="126"/>
        <v>0</v>
      </c>
      <c r="CQ154" s="7">
        <f t="shared" si="127"/>
        <v>0</v>
      </c>
      <c r="CR154" s="7">
        <f t="shared" si="128"/>
        <v>0</v>
      </c>
    </row>
    <row r="155" spans="1:96" ht="14.5">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93"/>
        <v>0</v>
      </c>
      <c r="M155" s="63" t="b">
        <v>1</v>
      </c>
      <c r="N155" s="63">
        <v>60</v>
      </c>
      <c r="O155" s="63">
        <v>9</v>
      </c>
      <c r="P155" s="63">
        <v>9</v>
      </c>
      <c r="Q155" s="63">
        <v>9</v>
      </c>
      <c r="R155" s="63">
        <v>20</v>
      </c>
      <c r="S155" s="65" t="b">
        <v>1</v>
      </c>
      <c r="T155" s="65">
        <v>60</v>
      </c>
      <c r="U155" s="65">
        <v>9</v>
      </c>
      <c r="V155" s="65">
        <v>9</v>
      </c>
      <c r="W155" s="65">
        <v>9</v>
      </c>
      <c r="X155" s="65">
        <v>20</v>
      </c>
      <c r="Y155" s="66" t="b">
        <v>1</v>
      </c>
      <c r="Z155" s="66">
        <v>60</v>
      </c>
      <c r="AA155" s="66">
        <v>9</v>
      </c>
      <c r="AB155" s="66">
        <v>9</v>
      </c>
      <c r="AC155" s="66">
        <v>9</v>
      </c>
      <c r="AD155" s="66">
        <v>20</v>
      </c>
      <c r="AE155" s="67" t="b">
        <v>1</v>
      </c>
      <c r="AF155" s="67">
        <v>60</v>
      </c>
      <c r="AG155" s="67">
        <v>9</v>
      </c>
      <c r="AH155" s="67">
        <v>9</v>
      </c>
      <c r="AI155" s="67">
        <v>9</v>
      </c>
      <c r="AJ155" s="67">
        <v>20</v>
      </c>
      <c r="AK155" s="68" t="b">
        <v>1</v>
      </c>
      <c r="AL155" s="68">
        <v>60</v>
      </c>
      <c r="AM155" s="68">
        <v>9</v>
      </c>
      <c r="AN155" s="68">
        <v>9</v>
      </c>
      <c r="AO155" s="68">
        <v>9</v>
      </c>
      <c r="AP155" s="68">
        <v>20</v>
      </c>
      <c r="AQ155" s="45" t="b">
        <v>1</v>
      </c>
      <c r="AR155" s="45">
        <v>60</v>
      </c>
      <c r="AS155" s="45">
        <v>9</v>
      </c>
      <c r="AT155" s="45">
        <v>9</v>
      </c>
      <c r="AU155" s="45">
        <v>9</v>
      </c>
      <c r="AV155" s="45">
        <v>20</v>
      </c>
      <c r="AW155" s="47" t="b">
        <v>1</v>
      </c>
      <c r="AX155" s="47">
        <v>60</v>
      </c>
      <c r="AY155" s="47">
        <v>9</v>
      </c>
      <c r="AZ155" s="47">
        <v>9</v>
      </c>
      <c r="BA155" s="47">
        <v>9</v>
      </c>
      <c r="BB155" s="47">
        <v>20</v>
      </c>
      <c r="BC155" s="17">
        <f t="shared" si="86"/>
        <v>139.37</v>
      </c>
      <c r="BD155">
        <f t="shared" si="94"/>
        <v>0</v>
      </c>
      <c r="BE155" s="7">
        <f t="shared" si="95"/>
        <v>0</v>
      </c>
      <c r="BF155" s="7">
        <f t="shared" si="96"/>
        <v>0</v>
      </c>
      <c r="BG155" s="7">
        <f t="shared" si="97"/>
        <v>0</v>
      </c>
      <c r="BH155" s="7">
        <f t="shared" si="98"/>
        <v>0</v>
      </c>
      <c r="BI155" s="17">
        <f t="shared" si="87"/>
        <v>139.37</v>
      </c>
      <c r="BJ155">
        <f t="shared" si="99"/>
        <v>0</v>
      </c>
      <c r="BK155" s="7">
        <f t="shared" si="100"/>
        <v>0</v>
      </c>
      <c r="BL155" s="7">
        <f t="shared" si="101"/>
        <v>0</v>
      </c>
      <c r="BM155" s="7">
        <f t="shared" si="102"/>
        <v>0</v>
      </c>
      <c r="BN155" s="7">
        <f t="shared" si="103"/>
        <v>0</v>
      </c>
      <c r="BO155" s="17">
        <f t="shared" si="88"/>
        <v>139.37</v>
      </c>
      <c r="BP155">
        <f t="shared" si="104"/>
        <v>0</v>
      </c>
      <c r="BQ155" s="7">
        <f t="shared" si="105"/>
        <v>0</v>
      </c>
      <c r="BR155" s="7">
        <f t="shared" si="106"/>
        <v>0</v>
      </c>
      <c r="BS155" s="7">
        <f t="shared" si="107"/>
        <v>0</v>
      </c>
      <c r="BT155" s="7">
        <f t="shared" si="108"/>
        <v>0</v>
      </c>
      <c r="BU155" s="17">
        <f t="shared" si="89"/>
        <v>139.37</v>
      </c>
      <c r="BV155">
        <f t="shared" si="109"/>
        <v>0</v>
      </c>
      <c r="BW155" s="7">
        <f t="shared" si="110"/>
        <v>0</v>
      </c>
      <c r="BX155" s="7">
        <f t="shared" si="111"/>
        <v>0</v>
      </c>
      <c r="BY155" s="7">
        <f t="shared" si="112"/>
        <v>0</v>
      </c>
      <c r="BZ155" s="7">
        <f t="shared" si="113"/>
        <v>0</v>
      </c>
      <c r="CA155" s="17">
        <f t="shared" si="90"/>
        <v>139.37</v>
      </c>
      <c r="CB155">
        <f t="shared" si="114"/>
        <v>0</v>
      </c>
      <c r="CC155" s="7">
        <f t="shared" si="115"/>
        <v>0</v>
      </c>
      <c r="CD155" s="7">
        <f t="shared" si="116"/>
        <v>0</v>
      </c>
      <c r="CE155" s="7">
        <f t="shared" si="117"/>
        <v>0</v>
      </c>
      <c r="CF155" s="69">
        <f t="shared" si="118"/>
        <v>0</v>
      </c>
      <c r="CG155" s="17">
        <f t="shared" si="91"/>
        <v>139.37</v>
      </c>
      <c r="CH155">
        <f t="shared" si="119"/>
        <v>0</v>
      </c>
      <c r="CI155" s="7">
        <f t="shared" si="120"/>
        <v>0</v>
      </c>
      <c r="CJ155" s="7">
        <f t="shared" si="121"/>
        <v>0</v>
      </c>
      <c r="CK155" s="7">
        <f t="shared" si="122"/>
        <v>0</v>
      </c>
      <c r="CL155" s="7">
        <f t="shared" si="123"/>
        <v>0</v>
      </c>
      <c r="CM155" s="17">
        <f t="shared" si="92"/>
        <v>139.37</v>
      </c>
      <c r="CN155">
        <f t="shared" si="124"/>
        <v>0</v>
      </c>
      <c r="CO155" s="7">
        <f t="shared" si="125"/>
        <v>0</v>
      </c>
      <c r="CP155" s="7">
        <f t="shared" si="126"/>
        <v>0</v>
      </c>
      <c r="CQ155" s="7">
        <f t="shared" si="127"/>
        <v>0</v>
      </c>
      <c r="CR155" s="7">
        <f t="shared" si="128"/>
        <v>0</v>
      </c>
    </row>
    <row r="156" spans="1:96" ht="14.5">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93"/>
        <v>1</v>
      </c>
      <c r="M156" s="63" t="b">
        <v>1</v>
      </c>
      <c r="N156" s="63">
        <v>20</v>
      </c>
      <c r="O156" s="63">
        <v>5</v>
      </c>
      <c r="P156" s="63">
        <v>10</v>
      </c>
      <c r="Q156" s="63">
        <v>5</v>
      </c>
      <c r="R156" s="63">
        <v>20</v>
      </c>
      <c r="S156" s="65" t="b">
        <v>1</v>
      </c>
      <c r="T156" s="65">
        <v>20</v>
      </c>
      <c r="U156" s="65">
        <v>5</v>
      </c>
      <c r="V156" s="65">
        <v>10</v>
      </c>
      <c r="W156" s="65">
        <v>5</v>
      </c>
      <c r="X156" s="65">
        <v>20</v>
      </c>
      <c r="Y156" s="66" t="b">
        <v>1</v>
      </c>
      <c r="Z156" s="66">
        <v>20</v>
      </c>
      <c r="AA156" s="66">
        <v>5</v>
      </c>
      <c r="AB156" s="66">
        <v>10</v>
      </c>
      <c r="AC156" s="66">
        <v>5</v>
      </c>
      <c r="AD156" s="66">
        <v>20</v>
      </c>
      <c r="AE156" s="67" t="b">
        <v>1</v>
      </c>
      <c r="AF156" s="67">
        <v>20</v>
      </c>
      <c r="AG156" s="67">
        <v>5</v>
      </c>
      <c r="AH156" s="67">
        <v>10</v>
      </c>
      <c r="AI156" s="67">
        <v>5</v>
      </c>
      <c r="AJ156" s="67">
        <v>20</v>
      </c>
      <c r="AK156" s="68" t="b">
        <v>1</v>
      </c>
      <c r="AL156" s="68">
        <v>20</v>
      </c>
      <c r="AM156" s="68">
        <v>5</v>
      </c>
      <c r="AN156" s="68">
        <v>10</v>
      </c>
      <c r="AO156" s="68">
        <v>5</v>
      </c>
      <c r="AP156" s="68">
        <v>20</v>
      </c>
      <c r="AQ156" s="45" t="b">
        <v>1</v>
      </c>
      <c r="AR156" s="45">
        <v>20</v>
      </c>
      <c r="AS156" s="45">
        <v>5</v>
      </c>
      <c r="AT156" s="45">
        <v>10</v>
      </c>
      <c r="AU156" s="45">
        <v>5</v>
      </c>
      <c r="AV156" s="45">
        <v>20</v>
      </c>
      <c r="AW156" s="47" t="b">
        <v>1</v>
      </c>
      <c r="AX156" s="47">
        <v>20</v>
      </c>
      <c r="AY156" s="47">
        <v>5</v>
      </c>
      <c r="AZ156" s="47">
        <v>10</v>
      </c>
      <c r="BA156" s="47">
        <v>5</v>
      </c>
      <c r="BB156" s="47">
        <v>20</v>
      </c>
      <c r="BC156" s="17">
        <f t="shared" si="86"/>
        <v>154</v>
      </c>
      <c r="BD156">
        <f t="shared" si="94"/>
        <v>0</v>
      </c>
      <c r="BE156" s="7">
        <f t="shared" si="95"/>
        <v>0</v>
      </c>
      <c r="BF156" s="7">
        <f t="shared" si="96"/>
        <v>0</v>
      </c>
      <c r="BG156" s="7">
        <f t="shared" si="97"/>
        <v>0</v>
      </c>
      <c r="BH156" s="7">
        <f t="shared" si="98"/>
        <v>0</v>
      </c>
      <c r="BI156" s="17">
        <f t="shared" si="87"/>
        <v>154</v>
      </c>
      <c r="BJ156">
        <f t="shared" si="99"/>
        <v>0</v>
      </c>
      <c r="BK156" s="7">
        <f t="shared" si="100"/>
        <v>0</v>
      </c>
      <c r="BL156" s="7">
        <f t="shared" si="101"/>
        <v>0</v>
      </c>
      <c r="BM156" s="7">
        <f t="shared" si="102"/>
        <v>0</v>
      </c>
      <c r="BN156" s="7">
        <f t="shared" si="103"/>
        <v>0</v>
      </c>
      <c r="BO156" s="17">
        <f t="shared" si="88"/>
        <v>154</v>
      </c>
      <c r="BP156">
        <f t="shared" si="104"/>
        <v>0</v>
      </c>
      <c r="BQ156" s="7">
        <f t="shared" si="105"/>
        <v>0</v>
      </c>
      <c r="BR156" s="7">
        <f t="shared" si="106"/>
        <v>0</v>
      </c>
      <c r="BS156" s="7">
        <f t="shared" si="107"/>
        <v>0</v>
      </c>
      <c r="BT156" s="7">
        <f t="shared" si="108"/>
        <v>0</v>
      </c>
      <c r="BU156" s="17">
        <f t="shared" si="89"/>
        <v>154</v>
      </c>
      <c r="BV156">
        <f t="shared" si="109"/>
        <v>0</v>
      </c>
      <c r="BW156" s="7">
        <f t="shared" si="110"/>
        <v>0</v>
      </c>
      <c r="BX156" s="7">
        <f t="shared" si="111"/>
        <v>0</v>
      </c>
      <c r="BY156" s="7">
        <f t="shared" si="112"/>
        <v>0</v>
      </c>
      <c r="BZ156" s="7">
        <f t="shared" si="113"/>
        <v>0</v>
      </c>
      <c r="CA156" s="17">
        <f t="shared" si="90"/>
        <v>154</v>
      </c>
      <c r="CB156">
        <f t="shared" si="114"/>
        <v>0</v>
      </c>
      <c r="CC156" s="7">
        <f t="shared" si="115"/>
        <v>0</v>
      </c>
      <c r="CD156" s="7">
        <f t="shared" si="116"/>
        <v>0</v>
      </c>
      <c r="CE156" s="7">
        <f t="shared" si="117"/>
        <v>0</v>
      </c>
      <c r="CF156" s="69">
        <f t="shared" si="118"/>
        <v>0</v>
      </c>
      <c r="CG156" s="17">
        <f t="shared" si="91"/>
        <v>154</v>
      </c>
      <c r="CH156">
        <f t="shared" si="119"/>
        <v>0</v>
      </c>
      <c r="CI156" s="7">
        <f t="shared" si="120"/>
        <v>0</v>
      </c>
      <c r="CJ156" s="7">
        <f t="shared" si="121"/>
        <v>0</v>
      </c>
      <c r="CK156" s="7">
        <f t="shared" si="122"/>
        <v>0</v>
      </c>
      <c r="CL156" s="7">
        <f t="shared" si="123"/>
        <v>0</v>
      </c>
      <c r="CM156" s="17">
        <f t="shared" si="92"/>
        <v>154</v>
      </c>
      <c r="CN156">
        <f t="shared" si="124"/>
        <v>0</v>
      </c>
      <c r="CO156" s="7">
        <f t="shared" si="125"/>
        <v>0</v>
      </c>
      <c r="CP156" s="7">
        <f t="shared" si="126"/>
        <v>0</v>
      </c>
      <c r="CQ156" s="7">
        <f t="shared" si="127"/>
        <v>0</v>
      </c>
      <c r="CR156" s="7">
        <f t="shared" si="128"/>
        <v>0</v>
      </c>
    </row>
    <row r="157" spans="1:96" ht="14.5">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93"/>
        <v>0</v>
      </c>
      <c r="M157" s="63" t="b">
        <v>1</v>
      </c>
      <c r="N157" s="63">
        <v>0</v>
      </c>
      <c r="O157" s="63">
        <v>10</v>
      </c>
      <c r="P157" s="63">
        <v>10</v>
      </c>
      <c r="Q157" s="63">
        <v>10</v>
      </c>
      <c r="R157" s="63">
        <v>30</v>
      </c>
      <c r="S157" s="65" t="b">
        <v>0</v>
      </c>
      <c r="Y157" s="66" t="b">
        <v>0</v>
      </c>
      <c r="AE157" s="67" t="b">
        <v>0</v>
      </c>
      <c r="AK157" s="68" t="b">
        <v>0</v>
      </c>
      <c r="AQ157" s="45" t="b">
        <v>0</v>
      </c>
      <c r="AW157" s="47" t="b">
        <v>0</v>
      </c>
      <c r="BC157" s="17">
        <f t="shared" si="86"/>
        <v>66.88</v>
      </c>
      <c r="BD157">
        <f t="shared" si="94"/>
        <v>0</v>
      </c>
      <c r="BE157" s="7">
        <f t="shared" si="95"/>
        <v>0</v>
      </c>
      <c r="BF157" s="7">
        <f t="shared" si="96"/>
        <v>0</v>
      </c>
      <c r="BG157" s="7">
        <f t="shared" si="97"/>
        <v>0</v>
      </c>
      <c r="BH157" s="7">
        <f t="shared" si="98"/>
        <v>0</v>
      </c>
      <c r="BI157" s="17">
        <f t="shared" si="87"/>
        <v>66.88</v>
      </c>
      <c r="BJ157">
        <f t="shared" si="99"/>
        <v>0</v>
      </c>
      <c r="BK157" s="7">
        <f t="shared" si="100"/>
        <v>0</v>
      </c>
      <c r="BL157" s="7">
        <f t="shared" si="101"/>
        <v>0</v>
      </c>
      <c r="BM157" s="7">
        <f t="shared" si="102"/>
        <v>0</v>
      </c>
      <c r="BN157" s="7">
        <f t="shared" si="103"/>
        <v>0</v>
      </c>
      <c r="BO157" s="17">
        <f t="shared" si="88"/>
        <v>66.88</v>
      </c>
      <c r="BP157">
        <f t="shared" si="104"/>
        <v>0</v>
      </c>
      <c r="BQ157" s="7">
        <f t="shared" si="105"/>
        <v>0</v>
      </c>
      <c r="BR157" s="7">
        <f t="shared" si="106"/>
        <v>0</v>
      </c>
      <c r="BS157" s="7">
        <f t="shared" si="107"/>
        <v>0</v>
      </c>
      <c r="BT157" s="7">
        <f t="shared" si="108"/>
        <v>0</v>
      </c>
      <c r="BU157" s="17">
        <f t="shared" si="89"/>
        <v>66.88</v>
      </c>
      <c r="BV157">
        <f t="shared" si="109"/>
        <v>0</v>
      </c>
      <c r="BW157" s="7">
        <f t="shared" si="110"/>
        <v>0</v>
      </c>
      <c r="BX157" s="7">
        <f t="shared" si="111"/>
        <v>0</v>
      </c>
      <c r="BY157" s="7">
        <f t="shared" si="112"/>
        <v>0</v>
      </c>
      <c r="BZ157" s="7">
        <f t="shared" si="113"/>
        <v>0</v>
      </c>
      <c r="CA157" s="17">
        <f t="shared" si="90"/>
        <v>66.88</v>
      </c>
      <c r="CB157">
        <f t="shared" si="114"/>
        <v>0</v>
      </c>
      <c r="CC157" s="7">
        <f t="shared" si="115"/>
        <v>0</v>
      </c>
      <c r="CD157" s="7">
        <f t="shared" si="116"/>
        <v>0</v>
      </c>
      <c r="CE157" s="7">
        <f t="shared" si="117"/>
        <v>0</v>
      </c>
      <c r="CF157" s="69">
        <f t="shared" si="118"/>
        <v>0</v>
      </c>
      <c r="CG157" s="17">
        <f t="shared" si="91"/>
        <v>66.88</v>
      </c>
      <c r="CH157">
        <f t="shared" si="119"/>
        <v>0</v>
      </c>
      <c r="CI157" s="7">
        <f t="shared" si="120"/>
        <v>0</v>
      </c>
      <c r="CJ157" s="7">
        <f t="shared" si="121"/>
        <v>0</v>
      </c>
      <c r="CK157" s="7">
        <f t="shared" si="122"/>
        <v>0</v>
      </c>
      <c r="CL157" s="7">
        <f t="shared" si="123"/>
        <v>0</v>
      </c>
      <c r="CM157" s="17">
        <f t="shared" si="92"/>
        <v>66.88</v>
      </c>
      <c r="CN157">
        <f t="shared" si="124"/>
        <v>0</v>
      </c>
      <c r="CO157" s="7">
        <f t="shared" si="125"/>
        <v>0</v>
      </c>
      <c r="CP157" s="7">
        <f t="shared" si="126"/>
        <v>0</v>
      </c>
      <c r="CQ157" s="7">
        <f t="shared" si="127"/>
        <v>0</v>
      </c>
      <c r="CR157" s="7">
        <f t="shared" si="128"/>
        <v>0</v>
      </c>
    </row>
    <row r="158" spans="1:96" ht="14.5">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93"/>
        <v>0</v>
      </c>
      <c r="M158" s="63" t="b">
        <v>1</v>
      </c>
      <c r="N158" s="63">
        <v>20</v>
      </c>
      <c r="O158" s="63">
        <v>7.5</v>
      </c>
      <c r="P158" s="63">
        <v>10</v>
      </c>
      <c r="Q158" s="63">
        <v>7.5</v>
      </c>
      <c r="R158" s="63">
        <v>20</v>
      </c>
      <c r="S158" s="65" t="b">
        <v>1</v>
      </c>
      <c r="T158" s="65">
        <v>20</v>
      </c>
      <c r="U158" s="65">
        <v>7.5</v>
      </c>
      <c r="V158" s="65">
        <v>10</v>
      </c>
      <c r="W158" s="65">
        <v>7.5</v>
      </c>
      <c r="X158" s="65">
        <v>20</v>
      </c>
      <c r="Y158" s="66" t="b">
        <v>1</v>
      </c>
      <c r="Z158" s="66">
        <v>20</v>
      </c>
      <c r="AA158" s="66">
        <v>7.5</v>
      </c>
      <c r="AB158" s="66">
        <v>10</v>
      </c>
      <c r="AC158" s="66">
        <v>7.5</v>
      </c>
      <c r="AD158" s="66">
        <v>20</v>
      </c>
      <c r="AE158" s="67" t="b">
        <v>1</v>
      </c>
      <c r="AF158" s="67">
        <v>20</v>
      </c>
      <c r="AG158" s="67">
        <v>7.5</v>
      </c>
      <c r="AH158" s="67">
        <v>10</v>
      </c>
      <c r="AI158" s="67">
        <v>7.5</v>
      </c>
      <c r="AJ158" s="67">
        <v>20</v>
      </c>
      <c r="AK158" s="68" t="b">
        <v>1</v>
      </c>
      <c r="AL158" s="68">
        <v>20</v>
      </c>
      <c r="AM158" s="68">
        <v>7.5</v>
      </c>
      <c r="AN158" s="68">
        <v>10</v>
      </c>
      <c r="AO158" s="68">
        <v>7.5</v>
      </c>
      <c r="AP158" s="68">
        <v>20</v>
      </c>
      <c r="AQ158" s="45" t="b">
        <v>1</v>
      </c>
      <c r="AR158" s="45">
        <v>20</v>
      </c>
      <c r="AS158" s="45">
        <v>7.5</v>
      </c>
      <c r="AT158" s="45">
        <v>10</v>
      </c>
      <c r="AU158" s="45">
        <v>7.5</v>
      </c>
      <c r="AV158" s="45">
        <v>20</v>
      </c>
      <c r="AW158" s="47" t="b">
        <v>1</v>
      </c>
      <c r="AX158" s="47">
        <v>20</v>
      </c>
      <c r="AY158" s="47">
        <v>7.5</v>
      </c>
      <c r="AZ158" s="47">
        <v>10</v>
      </c>
      <c r="BA158" s="47">
        <v>7.5</v>
      </c>
      <c r="BB158" s="47">
        <v>20</v>
      </c>
      <c r="BC158" s="17">
        <f t="shared" si="86"/>
        <v>107.58000000000001</v>
      </c>
      <c r="BD158">
        <f t="shared" si="94"/>
        <v>0</v>
      </c>
      <c r="BE158" s="7">
        <f t="shared" si="95"/>
        <v>0</v>
      </c>
      <c r="BF158" s="7">
        <f t="shared" si="96"/>
        <v>0</v>
      </c>
      <c r="BG158" s="7">
        <f t="shared" si="97"/>
        <v>0</v>
      </c>
      <c r="BH158" s="7">
        <f t="shared" si="98"/>
        <v>0</v>
      </c>
      <c r="BI158" s="17">
        <f t="shared" si="87"/>
        <v>107.58000000000001</v>
      </c>
      <c r="BJ158">
        <f t="shared" si="99"/>
        <v>0</v>
      </c>
      <c r="BK158" s="7">
        <f t="shared" si="100"/>
        <v>0</v>
      </c>
      <c r="BL158" s="7">
        <f t="shared" si="101"/>
        <v>0</v>
      </c>
      <c r="BM158" s="7">
        <f t="shared" si="102"/>
        <v>0</v>
      </c>
      <c r="BN158" s="7">
        <f t="shared" si="103"/>
        <v>0</v>
      </c>
      <c r="BO158" s="17">
        <f t="shared" si="88"/>
        <v>107.58000000000001</v>
      </c>
      <c r="BP158">
        <f t="shared" si="104"/>
        <v>0</v>
      </c>
      <c r="BQ158" s="7">
        <f t="shared" si="105"/>
        <v>0</v>
      </c>
      <c r="BR158" s="7">
        <f t="shared" si="106"/>
        <v>0</v>
      </c>
      <c r="BS158" s="7">
        <f t="shared" si="107"/>
        <v>0</v>
      </c>
      <c r="BT158" s="7">
        <f t="shared" si="108"/>
        <v>0</v>
      </c>
      <c r="BU158" s="17">
        <f t="shared" si="89"/>
        <v>107.58000000000001</v>
      </c>
      <c r="BV158">
        <f t="shared" si="109"/>
        <v>0</v>
      </c>
      <c r="BW158" s="7">
        <f t="shared" si="110"/>
        <v>0</v>
      </c>
      <c r="BX158" s="7">
        <f t="shared" si="111"/>
        <v>0</v>
      </c>
      <c r="BY158" s="7">
        <f t="shared" si="112"/>
        <v>0</v>
      </c>
      <c r="BZ158" s="7">
        <f t="shared" si="113"/>
        <v>0</v>
      </c>
      <c r="CA158" s="17">
        <f t="shared" si="90"/>
        <v>107.58000000000001</v>
      </c>
      <c r="CB158">
        <f t="shared" si="114"/>
        <v>0</v>
      </c>
      <c r="CC158" s="7">
        <f t="shared" si="115"/>
        <v>0</v>
      </c>
      <c r="CD158" s="7">
        <f t="shared" si="116"/>
        <v>0</v>
      </c>
      <c r="CE158" s="7">
        <f t="shared" si="117"/>
        <v>0</v>
      </c>
      <c r="CF158" s="69">
        <f t="shared" si="118"/>
        <v>0</v>
      </c>
      <c r="CG158" s="17">
        <f t="shared" si="91"/>
        <v>107.58000000000001</v>
      </c>
      <c r="CH158">
        <f t="shared" si="119"/>
        <v>0</v>
      </c>
      <c r="CI158" s="7">
        <f t="shared" si="120"/>
        <v>0</v>
      </c>
      <c r="CJ158" s="7">
        <f t="shared" si="121"/>
        <v>0</v>
      </c>
      <c r="CK158" s="7">
        <f t="shared" si="122"/>
        <v>0</v>
      </c>
      <c r="CL158" s="7">
        <f t="shared" si="123"/>
        <v>0</v>
      </c>
      <c r="CM158" s="17">
        <f t="shared" si="92"/>
        <v>107.58000000000001</v>
      </c>
      <c r="CN158">
        <f t="shared" si="124"/>
        <v>0</v>
      </c>
      <c r="CO158" s="7">
        <f t="shared" si="125"/>
        <v>0</v>
      </c>
      <c r="CP158" s="7">
        <f t="shared" si="126"/>
        <v>0</v>
      </c>
      <c r="CQ158" s="7">
        <f t="shared" si="127"/>
        <v>0</v>
      </c>
      <c r="CR158" s="7">
        <f t="shared" si="128"/>
        <v>0</v>
      </c>
    </row>
    <row r="159" spans="1:96" ht="14.5">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93"/>
        <v>1</v>
      </c>
      <c r="M159" s="63" t="b">
        <v>1</v>
      </c>
      <c r="N159" s="63">
        <v>0</v>
      </c>
      <c r="O159" s="63">
        <v>10</v>
      </c>
      <c r="P159" s="63">
        <v>10</v>
      </c>
      <c r="Q159" s="63">
        <v>10</v>
      </c>
      <c r="R159" s="63">
        <v>20</v>
      </c>
      <c r="S159" s="65" t="b">
        <v>1</v>
      </c>
      <c r="T159" s="65">
        <v>0</v>
      </c>
      <c r="U159" s="65">
        <v>10</v>
      </c>
      <c r="V159" s="65">
        <v>10</v>
      </c>
      <c r="W159" s="65">
        <v>10</v>
      </c>
      <c r="X159" s="65">
        <v>20</v>
      </c>
      <c r="Y159" s="66" t="b">
        <v>1</v>
      </c>
      <c r="Z159" s="66">
        <v>0</v>
      </c>
      <c r="AA159" s="66">
        <v>10</v>
      </c>
      <c r="AB159" s="66">
        <v>10</v>
      </c>
      <c r="AC159" s="66">
        <v>10</v>
      </c>
      <c r="AD159" s="66">
        <v>20</v>
      </c>
      <c r="AE159" s="67" t="b">
        <v>1</v>
      </c>
      <c r="AF159" s="67">
        <v>0</v>
      </c>
      <c r="AG159" s="67">
        <v>10</v>
      </c>
      <c r="AH159" s="67">
        <v>10</v>
      </c>
      <c r="AI159" s="67">
        <v>10</v>
      </c>
      <c r="AJ159" s="67">
        <v>20</v>
      </c>
      <c r="AK159" s="68" t="b">
        <v>1</v>
      </c>
      <c r="AL159" s="68">
        <v>0</v>
      </c>
      <c r="AM159" s="68">
        <v>10</v>
      </c>
      <c r="AN159" s="68">
        <v>10</v>
      </c>
      <c r="AO159" s="68">
        <v>10</v>
      </c>
      <c r="AP159" s="68">
        <v>20</v>
      </c>
      <c r="AQ159" s="45" t="b">
        <v>1</v>
      </c>
      <c r="AR159" s="45">
        <v>0</v>
      </c>
      <c r="AS159" s="45">
        <v>10</v>
      </c>
      <c r="AT159" s="45">
        <v>10</v>
      </c>
      <c r="AU159" s="45">
        <v>10</v>
      </c>
      <c r="AV159" s="45">
        <v>20</v>
      </c>
      <c r="AW159" s="47" t="b">
        <v>1</v>
      </c>
      <c r="AX159" s="47">
        <v>0</v>
      </c>
      <c r="AY159" s="47">
        <v>10</v>
      </c>
      <c r="AZ159" s="47">
        <v>10</v>
      </c>
      <c r="BA159" s="47">
        <v>10</v>
      </c>
      <c r="BB159" s="47">
        <v>20</v>
      </c>
      <c r="BC159" s="17">
        <f t="shared" si="86"/>
        <v>125.07</v>
      </c>
      <c r="BD159">
        <f t="shared" si="94"/>
        <v>0</v>
      </c>
      <c r="BE159" s="7">
        <f t="shared" si="95"/>
        <v>0</v>
      </c>
      <c r="BF159" s="7">
        <f t="shared" si="96"/>
        <v>0</v>
      </c>
      <c r="BG159" s="7">
        <f t="shared" si="97"/>
        <v>0</v>
      </c>
      <c r="BH159" s="7">
        <f t="shared" si="98"/>
        <v>0</v>
      </c>
      <c r="BI159" s="17">
        <f t="shared" si="87"/>
        <v>125.07</v>
      </c>
      <c r="BJ159">
        <f t="shared" si="99"/>
        <v>0</v>
      </c>
      <c r="BK159" s="7">
        <f t="shared" si="100"/>
        <v>0</v>
      </c>
      <c r="BL159" s="7">
        <f t="shared" si="101"/>
        <v>0</v>
      </c>
      <c r="BM159" s="7">
        <f t="shared" si="102"/>
        <v>0</v>
      </c>
      <c r="BN159" s="7">
        <f t="shared" si="103"/>
        <v>0</v>
      </c>
      <c r="BO159" s="17">
        <f t="shared" si="88"/>
        <v>125.07</v>
      </c>
      <c r="BP159">
        <f t="shared" si="104"/>
        <v>0</v>
      </c>
      <c r="BQ159" s="7">
        <f t="shared" si="105"/>
        <v>0</v>
      </c>
      <c r="BR159" s="7">
        <f t="shared" si="106"/>
        <v>0</v>
      </c>
      <c r="BS159" s="7">
        <f t="shared" si="107"/>
        <v>0</v>
      </c>
      <c r="BT159" s="7">
        <f t="shared" si="108"/>
        <v>0</v>
      </c>
      <c r="BU159" s="17">
        <f t="shared" si="89"/>
        <v>125.07</v>
      </c>
      <c r="BV159">
        <f t="shared" si="109"/>
        <v>0</v>
      </c>
      <c r="BW159" s="7">
        <f t="shared" si="110"/>
        <v>0</v>
      </c>
      <c r="BX159" s="7">
        <f t="shared" si="111"/>
        <v>0</v>
      </c>
      <c r="BY159" s="7">
        <f t="shared" si="112"/>
        <v>0</v>
      </c>
      <c r="BZ159" s="7">
        <f t="shared" si="113"/>
        <v>0</v>
      </c>
      <c r="CA159" s="17">
        <f t="shared" si="90"/>
        <v>125.07</v>
      </c>
      <c r="CB159">
        <f t="shared" si="114"/>
        <v>0</v>
      </c>
      <c r="CC159" s="7">
        <f t="shared" si="115"/>
        <v>0</v>
      </c>
      <c r="CD159" s="7">
        <f t="shared" si="116"/>
        <v>0</v>
      </c>
      <c r="CE159" s="7">
        <f t="shared" si="117"/>
        <v>0</v>
      </c>
      <c r="CF159" s="69">
        <f t="shared" si="118"/>
        <v>0</v>
      </c>
      <c r="CG159" s="17">
        <f t="shared" si="91"/>
        <v>125.07</v>
      </c>
      <c r="CH159">
        <f t="shared" si="119"/>
        <v>0</v>
      </c>
      <c r="CI159" s="7">
        <f t="shared" si="120"/>
        <v>0</v>
      </c>
      <c r="CJ159" s="7">
        <f t="shared" si="121"/>
        <v>0</v>
      </c>
      <c r="CK159" s="7">
        <f t="shared" si="122"/>
        <v>0</v>
      </c>
      <c r="CL159" s="7">
        <f t="shared" si="123"/>
        <v>0</v>
      </c>
      <c r="CM159" s="17">
        <f t="shared" si="92"/>
        <v>125.07</v>
      </c>
      <c r="CN159">
        <f t="shared" si="124"/>
        <v>0</v>
      </c>
      <c r="CO159" s="7">
        <f t="shared" si="125"/>
        <v>0</v>
      </c>
      <c r="CP159" s="7">
        <f t="shared" si="126"/>
        <v>0</v>
      </c>
      <c r="CQ159" s="7">
        <f t="shared" si="127"/>
        <v>0</v>
      </c>
      <c r="CR159" s="7">
        <f t="shared" si="128"/>
        <v>0</v>
      </c>
    </row>
    <row r="160" spans="1:96" ht="14.5">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93"/>
        <v>0</v>
      </c>
      <c r="M160" s="63" t="b">
        <v>1</v>
      </c>
      <c r="N160" s="63">
        <v>0</v>
      </c>
      <c r="O160" s="63">
        <v>10</v>
      </c>
      <c r="P160" s="63">
        <v>10</v>
      </c>
      <c r="Q160" s="63">
        <v>10</v>
      </c>
      <c r="R160" s="63">
        <v>20</v>
      </c>
      <c r="S160" s="65" t="b">
        <v>1</v>
      </c>
      <c r="T160" s="65">
        <v>0</v>
      </c>
      <c r="U160" s="65">
        <v>10</v>
      </c>
      <c r="V160" s="65">
        <v>10</v>
      </c>
      <c r="W160" s="65">
        <v>10</v>
      </c>
      <c r="X160" s="65">
        <v>20</v>
      </c>
      <c r="Y160" s="66" t="b">
        <v>0</v>
      </c>
      <c r="AE160" s="67" t="b">
        <v>1</v>
      </c>
      <c r="AF160" s="67">
        <v>0</v>
      </c>
      <c r="AG160" s="67">
        <v>10</v>
      </c>
      <c r="AH160" s="67">
        <v>10</v>
      </c>
      <c r="AI160" s="67">
        <v>10</v>
      </c>
      <c r="AJ160" s="67">
        <v>20</v>
      </c>
      <c r="AK160" s="68" t="b">
        <v>1</v>
      </c>
      <c r="AL160" s="68">
        <v>0</v>
      </c>
      <c r="AM160" s="68">
        <v>10</v>
      </c>
      <c r="AN160" s="68">
        <v>10</v>
      </c>
      <c r="AO160" s="68">
        <v>10</v>
      </c>
      <c r="AP160" s="68">
        <v>20</v>
      </c>
      <c r="AQ160" s="45" t="b">
        <v>0</v>
      </c>
      <c r="AW160" s="47" t="b">
        <v>0</v>
      </c>
      <c r="BC160" s="17">
        <f t="shared" si="86"/>
        <v>125.07</v>
      </c>
      <c r="BD160">
        <f t="shared" si="94"/>
        <v>0</v>
      </c>
      <c r="BE160" s="7">
        <f t="shared" si="95"/>
        <v>0</v>
      </c>
      <c r="BF160" s="7">
        <f t="shared" si="96"/>
        <v>0</v>
      </c>
      <c r="BG160" s="7">
        <f t="shared" si="97"/>
        <v>0</v>
      </c>
      <c r="BH160" s="7">
        <f t="shared" si="98"/>
        <v>0</v>
      </c>
      <c r="BI160" s="17">
        <f t="shared" si="87"/>
        <v>125.07</v>
      </c>
      <c r="BJ160">
        <f t="shared" si="99"/>
        <v>0</v>
      </c>
      <c r="BK160" s="7">
        <f t="shared" si="100"/>
        <v>0</v>
      </c>
      <c r="BL160" s="7">
        <f t="shared" si="101"/>
        <v>0</v>
      </c>
      <c r="BM160" s="7">
        <f t="shared" si="102"/>
        <v>0</v>
      </c>
      <c r="BN160" s="7">
        <f t="shared" si="103"/>
        <v>0</v>
      </c>
      <c r="BO160" s="17">
        <f t="shared" si="88"/>
        <v>125.07</v>
      </c>
      <c r="BP160">
        <f t="shared" si="104"/>
        <v>0</v>
      </c>
      <c r="BQ160" s="7">
        <f t="shared" si="105"/>
        <v>0</v>
      </c>
      <c r="BR160" s="7">
        <f t="shared" si="106"/>
        <v>0</v>
      </c>
      <c r="BS160" s="7">
        <f t="shared" si="107"/>
        <v>0</v>
      </c>
      <c r="BT160" s="7">
        <f t="shared" si="108"/>
        <v>0</v>
      </c>
      <c r="BU160" s="17">
        <f t="shared" si="89"/>
        <v>125.07</v>
      </c>
      <c r="BV160">
        <f t="shared" si="109"/>
        <v>0</v>
      </c>
      <c r="BW160" s="7">
        <f t="shared" si="110"/>
        <v>0</v>
      </c>
      <c r="BX160" s="7">
        <f t="shared" si="111"/>
        <v>0</v>
      </c>
      <c r="BY160" s="7">
        <f t="shared" si="112"/>
        <v>0</v>
      </c>
      <c r="BZ160" s="7">
        <f t="shared" si="113"/>
        <v>0</v>
      </c>
      <c r="CA160" s="17">
        <f t="shared" si="90"/>
        <v>125.07</v>
      </c>
      <c r="CB160">
        <f t="shared" si="114"/>
        <v>0</v>
      </c>
      <c r="CC160" s="7">
        <f t="shared" si="115"/>
        <v>0</v>
      </c>
      <c r="CD160" s="7">
        <f t="shared" si="116"/>
        <v>0</v>
      </c>
      <c r="CE160" s="7">
        <f t="shared" si="117"/>
        <v>0</v>
      </c>
      <c r="CF160" s="69">
        <f t="shared" si="118"/>
        <v>0</v>
      </c>
      <c r="CG160" s="17">
        <f t="shared" si="91"/>
        <v>125.07</v>
      </c>
      <c r="CH160">
        <f t="shared" si="119"/>
        <v>0</v>
      </c>
      <c r="CI160" s="7">
        <f t="shared" si="120"/>
        <v>0</v>
      </c>
      <c r="CJ160" s="7">
        <f t="shared" si="121"/>
        <v>0</v>
      </c>
      <c r="CK160" s="7">
        <f t="shared" si="122"/>
        <v>0</v>
      </c>
      <c r="CL160" s="7">
        <f t="shared" si="123"/>
        <v>0</v>
      </c>
      <c r="CM160" s="17">
        <f t="shared" si="92"/>
        <v>125.07</v>
      </c>
      <c r="CN160">
        <f t="shared" si="124"/>
        <v>0</v>
      </c>
      <c r="CO160" s="7">
        <f t="shared" si="125"/>
        <v>0</v>
      </c>
      <c r="CP160" s="7">
        <f t="shared" si="126"/>
        <v>0</v>
      </c>
      <c r="CQ160" s="7">
        <f t="shared" si="127"/>
        <v>0</v>
      </c>
      <c r="CR160" s="7">
        <f t="shared" si="128"/>
        <v>0</v>
      </c>
    </row>
    <row r="161" spans="1:96" ht="14.5">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93"/>
        <v>1</v>
      </c>
      <c r="M161" s="63" t="b">
        <v>1</v>
      </c>
      <c r="N161" s="63">
        <v>99.99</v>
      </c>
      <c r="O161" s="63">
        <v>10</v>
      </c>
      <c r="P161" s="63">
        <v>10</v>
      </c>
      <c r="Q161" s="63">
        <v>10</v>
      </c>
      <c r="R161" s="63">
        <v>30</v>
      </c>
      <c r="S161" s="65" t="b">
        <v>1</v>
      </c>
      <c r="T161" s="65">
        <v>99.99</v>
      </c>
      <c r="U161" s="65">
        <v>10</v>
      </c>
      <c r="V161" s="65">
        <v>10</v>
      </c>
      <c r="W161" s="65">
        <v>10</v>
      </c>
      <c r="X161" s="65">
        <v>30</v>
      </c>
      <c r="Y161" s="66" t="b">
        <v>1</v>
      </c>
      <c r="Z161" s="66">
        <v>99.99</v>
      </c>
      <c r="AA161" s="66">
        <v>10</v>
      </c>
      <c r="AB161" s="66">
        <v>10</v>
      </c>
      <c r="AC161" s="66">
        <v>10</v>
      </c>
      <c r="AD161" s="66">
        <v>30</v>
      </c>
      <c r="AE161" s="67" t="b">
        <v>1</v>
      </c>
      <c r="AF161" s="67">
        <v>99.99</v>
      </c>
      <c r="AG161" s="67">
        <v>10</v>
      </c>
      <c r="AH161" s="67">
        <v>10</v>
      </c>
      <c r="AI161" s="67">
        <v>10</v>
      </c>
      <c r="AJ161" s="67">
        <v>30</v>
      </c>
      <c r="AK161" s="68" t="b">
        <v>1</v>
      </c>
      <c r="AL161" s="68">
        <v>99.99</v>
      </c>
      <c r="AM161" s="68">
        <v>10</v>
      </c>
      <c r="AN161" s="68">
        <v>10</v>
      </c>
      <c r="AO161" s="68">
        <v>10</v>
      </c>
      <c r="AP161" s="68">
        <v>30</v>
      </c>
      <c r="AQ161" s="45" t="b">
        <v>1</v>
      </c>
      <c r="AR161" s="45">
        <v>99.99</v>
      </c>
      <c r="AS161" s="45">
        <v>10</v>
      </c>
      <c r="AT161" s="45">
        <v>10</v>
      </c>
      <c r="AU161" s="45">
        <v>10</v>
      </c>
      <c r="AV161" s="45">
        <v>30</v>
      </c>
      <c r="AW161" s="47" t="b">
        <v>1</v>
      </c>
      <c r="AX161" s="47">
        <v>99.99</v>
      </c>
      <c r="AY161" s="47">
        <v>10</v>
      </c>
      <c r="AZ161" s="47">
        <v>10</v>
      </c>
      <c r="BA161" s="47">
        <v>10</v>
      </c>
      <c r="BB161" s="47">
        <v>30</v>
      </c>
      <c r="BC161" s="17">
        <f t="shared" si="86"/>
        <v>115.17000000000002</v>
      </c>
      <c r="BD161">
        <f t="shared" si="94"/>
        <v>6</v>
      </c>
      <c r="BE161" s="7">
        <f t="shared" si="95"/>
        <v>6.450798620851784</v>
      </c>
      <c r="BF161" s="7">
        <f t="shared" si="96"/>
        <v>4.7695592302922876</v>
      </c>
      <c r="BG161" s="7">
        <f t="shared" si="97"/>
        <v>88.708621401683857</v>
      </c>
      <c r="BH161" s="7">
        <f t="shared" si="98"/>
        <v>95.159420022535642</v>
      </c>
      <c r="BI161" s="17">
        <f t="shared" si="87"/>
        <v>115.17000000000002</v>
      </c>
      <c r="BJ161">
        <f t="shared" si="99"/>
        <v>6</v>
      </c>
      <c r="BK161" s="7">
        <f t="shared" si="100"/>
        <v>6.450798620851784</v>
      </c>
      <c r="BL161" s="7">
        <f t="shared" si="101"/>
        <v>4.7695592302922876</v>
      </c>
      <c r="BM161" s="7">
        <f t="shared" si="102"/>
        <v>88.708621401683857</v>
      </c>
      <c r="BN161" s="7">
        <f t="shared" si="103"/>
        <v>95.159420022535642</v>
      </c>
      <c r="BO161" s="17">
        <f t="shared" si="88"/>
        <v>115.17000000000002</v>
      </c>
      <c r="BP161">
        <f t="shared" si="104"/>
        <v>6</v>
      </c>
      <c r="BQ161" s="7">
        <f t="shared" si="105"/>
        <v>6.450798620851784</v>
      </c>
      <c r="BR161" s="7">
        <f t="shared" si="106"/>
        <v>4.7695592302922876</v>
      </c>
      <c r="BS161" s="7">
        <f t="shared" si="107"/>
        <v>88.708621401683857</v>
      </c>
      <c r="BT161" s="7">
        <f t="shared" si="108"/>
        <v>95.159420022535642</v>
      </c>
      <c r="BU161" s="17">
        <f t="shared" si="89"/>
        <v>115.17000000000002</v>
      </c>
      <c r="BV161">
        <f t="shared" si="109"/>
        <v>6</v>
      </c>
      <c r="BW161" s="7">
        <f t="shared" si="110"/>
        <v>6.450798620851784</v>
      </c>
      <c r="BX161" s="7">
        <f t="shared" si="111"/>
        <v>4.7695592302922876</v>
      </c>
      <c r="BY161" s="7">
        <f t="shared" si="112"/>
        <v>88.708621401683857</v>
      </c>
      <c r="BZ161" s="7">
        <f t="shared" si="113"/>
        <v>95.159420022535642</v>
      </c>
      <c r="CA161" s="17">
        <f t="shared" si="90"/>
        <v>115.17000000000002</v>
      </c>
      <c r="CB161">
        <f t="shared" si="114"/>
        <v>6</v>
      </c>
      <c r="CC161" s="7">
        <f t="shared" si="115"/>
        <v>6.450798620851784</v>
      </c>
      <c r="CD161" s="7">
        <f t="shared" si="116"/>
        <v>4.7695592302922876</v>
      </c>
      <c r="CE161" s="7">
        <f t="shared" si="117"/>
        <v>88.708621401683857</v>
      </c>
      <c r="CF161" s="69">
        <f t="shared" si="118"/>
        <v>95.159420022535642</v>
      </c>
      <c r="CG161" s="17">
        <f t="shared" si="91"/>
        <v>115.17000000000002</v>
      </c>
      <c r="CH161">
        <f t="shared" si="119"/>
        <v>6</v>
      </c>
      <c r="CI161" s="7">
        <f t="shared" si="120"/>
        <v>6.450798620851784</v>
      </c>
      <c r="CJ161" s="7">
        <f t="shared" si="121"/>
        <v>4.7695592302922876</v>
      </c>
      <c r="CK161" s="7">
        <f t="shared" si="122"/>
        <v>88.708621401683857</v>
      </c>
      <c r="CL161" s="7">
        <f t="shared" si="123"/>
        <v>95.159420022535642</v>
      </c>
      <c r="CM161" s="17">
        <f t="shared" si="92"/>
        <v>115.17000000000002</v>
      </c>
      <c r="CN161">
        <f t="shared" si="124"/>
        <v>6</v>
      </c>
      <c r="CO161" s="7">
        <f t="shared" si="125"/>
        <v>6.450798620851784</v>
      </c>
      <c r="CP161" s="7">
        <f t="shared" si="126"/>
        <v>4.7695592302922876</v>
      </c>
      <c r="CQ161" s="7">
        <f t="shared" si="127"/>
        <v>88.708621401683857</v>
      </c>
      <c r="CR161" s="7">
        <f t="shared" si="128"/>
        <v>95.159420022535642</v>
      </c>
    </row>
    <row r="162" spans="1:96" ht="14.5">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93"/>
        <v>0</v>
      </c>
      <c r="M162" s="63" t="b">
        <v>1</v>
      </c>
      <c r="N162" s="63">
        <v>99.99</v>
      </c>
      <c r="O162" s="63">
        <v>10</v>
      </c>
      <c r="P162" s="63">
        <v>10</v>
      </c>
      <c r="Q162" s="63">
        <v>10</v>
      </c>
      <c r="R162" s="63">
        <v>30</v>
      </c>
      <c r="S162" s="65" t="b">
        <v>0</v>
      </c>
      <c r="Y162" s="66" t="b">
        <v>0</v>
      </c>
      <c r="AE162" s="67" t="b">
        <v>0</v>
      </c>
      <c r="AK162" s="68" t="b">
        <v>0</v>
      </c>
      <c r="AQ162" s="45" t="b">
        <v>0</v>
      </c>
      <c r="AW162" s="47" t="b">
        <v>0</v>
      </c>
      <c r="BC162" s="17">
        <f t="shared" si="86"/>
        <v>119.46</v>
      </c>
      <c r="BD162">
        <f t="shared" si="94"/>
        <v>0</v>
      </c>
      <c r="BE162" s="7">
        <f t="shared" si="95"/>
        <v>0</v>
      </c>
      <c r="BF162" s="7">
        <f t="shared" si="96"/>
        <v>0</v>
      </c>
      <c r="BG162" s="7">
        <f t="shared" si="97"/>
        <v>0</v>
      </c>
      <c r="BH162" s="7">
        <f t="shared" si="98"/>
        <v>0</v>
      </c>
      <c r="BI162" s="17">
        <f t="shared" si="87"/>
        <v>119.46</v>
      </c>
      <c r="BJ162">
        <f t="shared" si="99"/>
        <v>0</v>
      </c>
      <c r="BK162" s="7">
        <f t="shared" si="100"/>
        <v>0</v>
      </c>
      <c r="BL162" s="7">
        <f t="shared" si="101"/>
        <v>0</v>
      </c>
      <c r="BM162" s="7">
        <f t="shared" si="102"/>
        <v>0</v>
      </c>
      <c r="BN162" s="7">
        <f t="shared" si="103"/>
        <v>0</v>
      </c>
      <c r="BO162" s="17">
        <f t="shared" si="88"/>
        <v>119.46</v>
      </c>
      <c r="BP162">
        <f t="shared" si="104"/>
        <v>0</v>
      </c>
      <c r="BQ162" s="7">
        <f t="shared" si="105"/>
        <v>0</v>
      </c>
      <c r="BR162" s="7">
        <f t="shared" si="106"/>
        <v>0</v>
      </c>
      <c r="BS162" s="7">
        <f t="shared" si="107"/>
        <v>0</v>
      </c>
      <c r="BT162" s="7">
        <f t="shared" si="108"/>
        <v>0</v>
      </c>
      <c r="BU162" s="17">
        <f t="shared" si="89"/>
        <v>119.46</v>
      </c>
      <c r="BV162">
        <f t="shared" si="109"/>
        <v>0</v>
      </c>
      <c r="BW162" s="7">
        <f t="shared" si="110"/>
        <v>0</v>
      </c>
      <c r="BX162" s="7">
        <f t="shared" si="111"/>
        <v>0</v>
      </c>
      <c r="BY162" s="7">
        <f t="shared" si="112"/>
        <v>0</v>
      </c>
      <c r="BZ162" s="7">
        <f t="shared" si="113"/>
        <v>0</v>
      </c>
      <c r="CA162" s="17">
        <f t="shared" si="90"/>
        <v>119.46</v>
      </c>
      <c r="CB162">
        <f t="shared" si="114"/>
        <v>0</v>
      </c>
      <c r="CC162" s="7">
        <f t="shared" si="115"/>
        <v>0</v>
      </c>
      <c r="CD162" s="7">
        <f t="shared" si="116"/>
        <v>0</v>
      </c>
      <c r="CE162" s="7">
        <f t="shared" si="117"/>
        <v>0</v>
      </c>
      <c r="CF162" s="69">
        <f t="shared" si="118"/>
        <v>0</v>
      </c>
      <c r="CG162" s="17">
        <f t="shared" si="91"/>
        <v>119.46</v>
      </c>
      <c r="CH162">
        <f t="shared" si="119"/>
        <v>0</v>
      </c>
      <c r="CI162" s="7">
        <f t="shared" si="120"/>
        <v>0</v>
      </c>
      <c r="CJ162" s="7">
        <f t="shared" si="121"/>
        <v>0</v>
      </c>
      <c r="CK162" s="7">
        <f t="shared" si="122"/>
        <v>0</v>
      </c>
      <c r="CL162" s="7">
        <f t="shared" si="123"/>
        <v>0</v>
      </c>
      <c r="CM162" s="17">
        <f t="shared" si="92"/>
        <v>119.46</v>
      </c>
      <c r="CN162">
        <f t="shared" si="124"/>
        <v>0</v>
      </c>
      <c r="CO162" s="7">
        <f t="shared" si="125"/>
        <v>0</v>
      </c>
      <c r="CP162" s="7">
        <f t="shared" si="126"/>
        <v>0</v>
      </c>
      <c r="CQ162" s="7">
        <f t="shared" si="127"/>
        <v>0</v>
      </c>
      <c r="CR162" s="7">
        <f t="shared" si="128"/>
        <v>0</v>
      </c>
    </row>
    <row r="163" spans="1:9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93"/>
        <v>1</v>
      </c>
      <c r="M163" s="63" t="b">
        <v>0</v>
      </c>
      <c r="S163" s="65" t="b">
        <v>0</v>
      </c>
      <c r="Y163" s="66" t="b">
        <v>0</v>
      </c>
      <c r="AE163" s="67" t="b">
        <v>0</v>
      </c>
      <c r="AK163" s="68" t="b">
        <v>0</v>
      </c>
      <c r="AQ163" s="45" t="b">
        <v>0</v>
      </c>
      <c r="AW163" s="47" t="b">
        <v>0</v>
      </c>
      <c r="BC163" s="17">
        <f t="shared" si="86"/>
        <v>16.28</v>
      </c>
      <c r="BD163">
        <f t="shared" si="94"/>
        <v>0</v>
      </c>
      <c r="BE163" s="7">
        <f t="shared" si="95"/>
        <v>0</v>
      </c>
      <c r="BF163" s="7">
        <f t="shared" si="96"/>
        <v>0</v>
      </c>
      <c r="BG163" s="7">
        <f t="shared" si="97"/>
        <v>0</v>
      </c>
      <c r="BH163" s="7">
        <f t="shared" si="98"/>
        <v>0</v>
      </c>
      <c r="BI163" s="17">
        <f t="shared" si="87"/>
        <v>16.28</v>
      </c>
      <c r="BJ163">
        <f t="shared" si="99"/>
        <v>0</v>
      </c>
      <c r="BK163" s="7">
        <f t="shared" si="100"/>
        <v>0</v>
      </c>
      <c r="BL163" s="7">
        <f t="shared" si="101"/>
        <v>0</v>
      </c>
      <c r="BM163" s="7">
        <f t="shared" si="102"/>
        <v>0</v>
      </c>
      <c r="BN163" s="7">
        <f t="shared" si="103"/>
        <v>0</v>
      </c>
      <c r="BO163" s="17">
        <f t="shared" si="88"/>
        <v>16.28</v>
      </c>
      <c r="BP163">
        <f t="shared" si="104"/>
        <v>0</v>
      </c>
      <c r="BQ163" s="7">
        <f t="shared" si="105"/>
        <v>0</v>
      </c>
      <c r="BR163" s="7">
        <f t="shared" si="106"/>
        <v>0</v>
      </c>
      <c r="BS163" s="7">
        <f t="shared" si="107"/>
        <v>0</v>
      </c>
      <c r="BT163" s="7">
        <f t="shared" si="108"/>
        <v>0</v>
      </c>
      <c r="BU163" s="17">
        <f t="shared" si="89"/>
        <v>16.28</v>
      </c>
      <c r="BV163">
        <f t="shared" si="109"/>
        <v>0</v>
      </c>
      <c r="BW163" s="7">
        <f t="shared" si="110"/>
        <v>0</v>
      </c>
      <c r="BX163" s="7">
        <f t="shared" si="111"/>
        <v>0</v>
      </c>
      <c r="BY163" s="7">
        <f t="shared" si="112"/>
        <v>0</v>
      </c>
      <c r="BZ163" s="7">
        <f t="shared" si="113"/>
        <v>0</v>
      </c>
      <c r="CA163" s="17">
        <f t="shared" si="90"/>
        <v>16.28</v>
      </c>
      <c r="CB163">
        <f t="shared" si="114"/>
        <v>0</v>
      </c>
      <c r="CC163" s="7">
        <f t="shared" si="115"/>
        <v>0</v>
      </c>
      <c r="CD163" s="7">
        <f t="shared" si="116"/>
        <v>0</v>
      </c>
      <c r="CE163" s="7">
        <f t="shared" si="117"/>
        <v>0</v>
      </c>
      <c r="CF163" s="69">
        <f t="shared" si="118"/>
        <v>0</v>
      </c>
      <c r="CG163" s="17">
        <f t="shared" si="91"/>
        <v>16.28</v>
      </c>
      <c r="CH163">
        <f t="shared" si="119"/>
        <v>0</v>
      </c>
      <c r="CI163" s="7">
        <f t="shared" si="120"/>
        <v>0</v>
      </c>
      <c r="CJ163" s="7">
        <f t="shared" si="121"/>
        <v>0</v>
      </c>
      <c r="CK163" s="7">
        <f t="shared" si="122"/>
        <v>0</v>
      </c>
      <c r="CL163" s="7">
        <f t="shared" si="123"/>
        <v>0</v>
      </c>
      <c r="CM163" s="17">
        <f t="shared" si="92"/>
        <v>16.28</v>
      </c>
      <c r="CN163">
        <f t="shared" si="124"/>
        <v>0</v>
      </c>
      <c r="CO163" s="7">
        <f t="shared" si="125"/>
        <v>0</v>
      </c>
      <c r="CP163" s="7">
        <f t="shared" si="126"/>
        <v>0</v>
      </c>
      <c r="CQ163" s="7">
        <f t="shared" si="127"/>
        <v>0</v>
      </c>
      <c r="CR163" s="7">
        <f t="shared" si="128"/>
        <v>0</v>
      </c>
    </row>
    <row r="164" spans="1:96" ht="14.5">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93"/>
        <v>1</v>
      </c>
      <c r="M164" s="63" t="b">
        <v>1</v>
      </c>
      <c r="N164" s="63">
        <v>0</v>
      </c>
      <c r="O164" s="63">
        <v>10</v>
      </c>
      <c r="P164" s="63">
        <v>0</v>
      </c>
      <c r="Q164" s="63">
        <v>0</v>
      </c>
      <c r="R164" s="63">
        <v>0</v>
      </c>
      <c r="S164" s="65" t="b">
        <v>0</v>
      </c>
      <c r="Y164" s="66" t="b">
        <v>0</v>
      </c>
      <c r="AE164" s="67" t="b">
        <v>0</v>
      </c>
      <c r="AK164" s="68" t="b">
        <v>0</v>
      </c>
      <c r="AQ164" s="45" t="b">
        <v>0</v>
      </c>
      <c r="AW164" s="47" t="b">
        <v>0</v>
      </c>
      <c r="BC164" s="17">
        <f t="shared" si="86"/>
        <v>20.9</v>
      </c>
      <c r="BD164">
        <f t="shared" si="94"/>
        <v>1</v>
      </c>
      <c r="BE164" s="7">
        <f t="shared" si="95"/>
        <v>1.0751331034752973</v>
      </c>
      <c r="BF164" s="7">
        <f t="shared" si="96"/>
        <v>0.79492653838204796</v>
      </c>
      <c r="BG164" s="7">
        <f t="shared" si="97"/>
        <v>14.784770233613976</v>
      </c>
      <c r="BH164" s="7">
        <f t="shared" si="98"/>
        <v>15.859903337089273</v>
      </c>
      <c r="BI164" s="17">
        <f t="shared" si="87"/>
        <v>20.9</v>
      </c>
      <c r="BJ164">
        <f t="shared" si="99"/>
        <v>0</v>
      </c>
      <c r="BK164" s="7">
        <f t="shared" si="100"/>
        <v>0</v>
      </c>
      <c r="BL164" s="7">
        <f t="shared" si="101"/>
        <v>0</v>
      </c>
      <c r="BM164" s="7">
        <f t="shared" si="102"/>
        <v>0</v>
      </c>
      <c r="BN164" s="7">
        <f t="shared" si="103"/>
        <v>0</v>
      </c>
      <c r="BO164" s="17">
        <f t="shared" si="88"/>
        <v>20.9</v>
      </c>
      <c r="BP164">
        <f t="shared" si="104"/>
        <v>0</v>
      </c>
      <c r="BQ164" s="7">
        <f t="shared" si="105"/>
        <v>0</v>
      </c>
      <c r="BR164" s="7">
        <f t="shared" si="106"/>
        <v>0</v>
      </c>
      <c r="BS164" s="7">
        <f t="shared" si="107"/>
        <v>0</v>
      </c>
      <c r="BT164" s="7">
        <f t="shared" si="108"/>
        <v>0</v>
      </c>
      <c r="BU164" s="17">
        <f t="shared" si="89"/>
        <v>20.9</v>
      </c>
      <c r="BV164">
        <f t="shared" si="109"/>
        <v>0</v>
      </c>
      <c r="BW164" s="7">
        <f t="shared" si="110"/>
        <v>0</v>
      </c>
      <c r="BX164" s="7">
        <f t="shared" si="111"/>
        <v>0</v>
      </c>
      <c r="BY164" s="7">
        <f t="shared" si="112"/>
        <v>0</v>
      </c>
      <c r="BZ164" s="7">
        <f t="shared" si="113"/>
        <v>0</v>
      </c>
      <c r="CA164" s="17">
        <f t="shared" si="90"/>
        <v>20.9</v>
      </c>
      <c r="CB164">
        <f t="shared" si="114"/>
        <v>0</v>
      </c>
      <c r="CC164" s="7">
        <f t="shared" si="115"/>
        <v>0</v>
      </c>
      <c r="CD164" s="7">
        <f t="shared" si="116"/>
        <v>0</v>
      </c>
      <c r="CE164" s="7">
        <f t="shared" si="117"/>
        <v>0</v>
      </c>
      <c r="CF164" s="69">
        <f t="shared" si="118"/>
        <v>0</v>
      </c>
      <c r="CG164" s="17">
        <f t="shared" si="91"/>
        <v>20.9</v>
      </c>
      <c r="CH164">
        <f t="shared" si="119"/>
        <v>0</v>
      </c>
      <c r="CI164" s="7">
        <f t="shared" si="120"/>
        <v>0</v>
      </c>
      <c r="CJ164" s="7">
        <f t="shared" si="121"/>
        <v>0</v>
      </c>
      <c r="CK164" s="7">
        <f t="shared" si="122"/>
        <v>0</v>
      </c>
      <c r="CL164" s="7">
        <f t="shared" si="123"/>
        <v>0</v>
      </c>
      <c r="CM164" s="17">
        <f t="shared" si="92"/>
        <v>20.9</v>
      </c>
      <c r="CN164">
        <f t="shared" si="124"/>
        <v>0</v>
      </c>
      <c r="CO164" s="7">
        <f t="shared" si="125"/>
        <v>0</v>
      </c>
      <c r="CP164" s="7">
        <f t="shared" si="126"/>
        <v>0</v>
      </c>
      <c r="CQ164" s="7">
        <f t="shared" si="127"/>
        <v>0</v>
      </c>
      <c r="CR164" s="7">
        <f t="shared" si="128"/>
        <v>0</v>
      </c>
    </row>
    <row r="165" spans="1:96" ht="14.5">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93"/>
        <v>1</v>
      </c>
      <c r="M165" s="63" t="b">
        <v>1</v>
      </c>
      <c r="N165" s="63">
        <v>0</v>
      </c>
      <c r="O165" s="63">
        <v>10</v>
      </c>
      <c r="P165" s="63">
        <v>0</v>
      </c>
      <c r="Q165" s="63">
        <v>0</v>
      </c>
      <c r="R165" s="63">
        <v>0</v>
      </c>
      <c r="S165" s="65" t="b">
        <v>0</v>
      </c>
      <c r="Y165" s="66" t="b">
        <v>0</v>
      </c>
      <c r="AE165" s="67" t="b">
        <v>0</v>
      </c>
      <c r="AK165" s="68" t="b">
        <v>0</v>
      </c>
      <c r="AQ165" s="45" t="b">
        <v>0</v>
      </c>
      <c r="AW165" s="47" t="b">
        <v>0</v>
      </c>
      <c r="BC165" s="17">
        <f t="shared" si="86"/>
        <v>27.720000000000002</v>
      </c>
      <c r="BD165">
        <f t="shared" si="94"/>
        <v>1</v>
      </c>
      <c r="BE165" s="7">
        <f t="shared" si="95"/>
        <v>1.0751331034752973</v>
      </c>
      <c r="BF165" s="7">
        <f t="shared" si="96"/>
        <v>0.79492653838204796</v>
      </c>
      <c r="BG165" s="7">
        <f t="shared" si="97"/>
        <v>14.784770233613976</v>
      </c>
      <c r="BH165" s="7">
        <f t="shared" si="98"/>
        <v>15.859903337089273</v>
      </c>
      <c r="BI165" s="17">
        <f t="shared" si="87"/>
        <v>27.720000000000002</v>
      </c>
      <c r="BJ165">
        <f t="shared" si="99"/>
        <v>0</v>
      </c>
      <c r="BK165" s="7">
        <f t="shared" si="100"/>
        <v>0</v>
      </c>
      <c r="BL165" s="7">
        <f t="shared" si="101"/>
        <v>0</v>
      </c>
      <c r="BM165" s="7">
        <f t="shared" si="102"/>
        <v>0</v>
      </c>
      <c r="BN165" s="7">
        <f t="shared" si="103"/>
        <v>0</v>
      </c>
      <c r="BO165" s="17">
        <f t="shared" si="88"/>
        <v>27.720000000000002</v>
      </c>
      <c r="BP165">
        <f t="shared" si="104"/>
        <v>0</v>
      </c>
      <c r="BQ165" s="7">
        <f t="shared" si="105"/>
        <v>0</v>
      </c>
      <c r="BR165" s="7">
        <f t="shared" si="106"/>
        <v>0</v>
      </c>
      <c r="BS165" s="7">
        <f t="shared" si="107"/>
        <v>0</v>
      </c>
      <c r="BT165" s="7">
        <f t="shared" si="108"/>
        <v>0</v>
      </c>
      <c r="BU165" s="17">
        <f t="shared" si="89"/>
        <v>27.720000000000002</v>
      </c>
      <c r="BV165">
        <f t="shared" si="109"/>
        <v>0</v>
      </c>
      <c r="BW165" s="7">
        <f t="shared" si="110"/>
        <v>0</v>
      </c>
      <c r="BX165" s="7">
        <f t="shared" si="111"/>
        <v>0</v>
      </c>
      <c r="BY165" s="7">
        <f t="shared" si="112"/>
        <v>0</v>
      </c>
      <c r="BZ165" s="7">
        <f t="shared" si="113"/>
        <v>0</v>
      </c>
      <c r="CA165" s="17">
        <f t="shared" si="90"/>
        <v>27.720000000000002</v>
      </c>
      <c r="CB165">
        <f t="shared" si="114"/>
        <v>0</v>
      </c>
      <c r="CC165" s="7">
        <f t="shared" si="115"/>
        <v>0</v>
      </c>
      <c r="CD165" s="7">
        <f t="shared" si="116"/>
        <v>0</v>
      </c>
      <c r="CE165" s="7">
        <f t="shared" si="117"/>
        <v>0</v>
      </c>
      <c r="CF165" s="69">
        <f t="shared" si="118"/>
        <v>0</v>
      </c>
      <c r="CG165" s="17">
        <f t="shared" si="91"/>
        <v>27.720000000000002</v>
      </c>
      <c r="CH165">
        <f t="shared" si="119"/>
        <v>0</v>
      </c>
      <c r="CI165" s="7">
        <f t="shared" si="120"/>
        <v>0</v>
      </c>
      <c r="CJ165" s="7">
        <f t="shared" si="121"/>
        <v>0</v>
      </c>
      <c r="CK165" s="7">
        <f t="shared" si="122"/>
        <v>0</v>
      </c>
      <c r="CL165" s="7">
        <f t="shared" si="123"/>
        <v>0</v>
      </c>
      <c r="CM165" s="17">
        <f t="shared" si="92"/>
        <v>27.720000000000002</v>
      </c>
      <c r="CN165">
        <f t="shared" si="124"/>
        <v>0</v>
      </c>
      <c r="CO165" s="7">
        <f t="shared" si="125"/>
        <v>0</v>
      </c>
      <c r="CP165" s="7">
        <f t="shared" si="126"/>
        <v>0</v>
      </c>
      <c r="CQ165" s="7">
        <f t="shared" si="127"/>
        <v>0</v>
      </c>
      <c r="CR165" s="7">
        <f t="shared" si="128"/>
        <v>0</v>
      </c>
    </row>
    <row r="166" spans="1:96" ht="14.5">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93"/>
        <v>0</v>
      </c>
      <c r="M166" s="63" t="b">
        <v>1</v>
      </c>
      <c r="N166" s="63">
        <v>0</v>
      </c>
      <c r="O166" s="63">
        <v>0</v>
      </c>
      <c r="P166" s="63">
        <v>0</v>
      </c>
      <c r="Q166" s="63">
        <v>10</v>
      </c>
      <c r="R166" s="63">
        <v>0</v>
      </c>
      <c r="S166" s="65" t="b">
        <v>1</v>
      </c>
      <c r="T166" s="65">
        <v>0</v>
      </c>
      <c r="U166" s="65">
        <v>0</v>
      </c>
      <c r="V166" s="65">
        <v>0</v>
      </c>
      <c r="W166" s="65">
        <v>10</v>
      </c>
      <c r="X166" s="65">
        <v>0</v>
      </c>
      <c r="Y166" s="66" t="b">
        <v>1</v>
      </c>
      <c r="Z166" s="66">
        <v>0</v>
      </c>
      <c r="AA166" s="66">
        <v>0</v>
      </c>
      <c r="AB166" s="66">
        <v>0</v>
      </c>
      <c r="AC166" s="66">
        <v>10</v>
      </c>
      <c r="AD166" s="66">
        <v>0</v>
      </c>
      <c r="AE166" s="67" t="b">
        <v>1</v>
      </c>
      <c r="AF166" s="67">
        <v>0</v>
      </c>
      <c r="AG166" s="67">
        <v>0</v>
      </c>
      <c r="AH166" s="67">
        <v>0</v>
      </c>
      <c r="AI166" s="67">
        <v>10</v>
      </c>
      <c r="AJ166" s="67">
        <v>0</v>
      </c>
      <c r="AK166" s="68" t="b">
        <v>1</v>
      </c>
      <c r="AL166" s="68">
        <v>0</v>
      </c>
      <c r="AM166" s="68">
        <v>0</v>
      </c>
      <c r="AN166" s="68">
        <v>0</v>
      </c>
      <c r="AO166" s="68">
        <v>10</v>
      </c>
      <c r="AP166" s="68">
        <v>0</v>
      </c>
      <c r="AQ166" s="45" t="b">
        <v>1</v>
      </c>
      <c r="AR166" s="45">
        <v>0</v>
      </c>
      <c r="AS166" s="45">
        <v>0</v>
      </c>
      <c r="AT166" s="45">
        <v>0</v>
      </c>
      <c r="AU166" s="45">
        <v>10</v>
      </c>
      <c r="AV166" s="45">
        <v>0</v>
      </c>
      <c r="AW166" s="47" t="b">
        <v>1</v>
      </c>
      <c r="AX166" s="47">
        <v>0</v>
      </c>
      <c r="AY166" s="47">
        <v>0</v>
      </c>
      <c r="AZ166" s="47">
        <v>0</v>
      </c>
      <c r="BA166" s="47">
        <v>10</v>
      </c>
      <c r="BB166" s="47">
        <v>0</v>
      </c>
      <c r="BC166" s="17">
        <f t="shared" si="86"/>
        <v>30.579999999999995</v>
      </c>
      <c r="BD166">
        <f t="shared" si="94"/>
        <v>0</v>
      </c>
      <c r="BE166" s="7">
        <f t="shared" si="95"/>
        <v>0</v>
      </c>
      <c r="BF166" s="7">
        <f t="shared" si="96"/>
        <v>0</v>
      </c>
      <c r="BG166" s="7">
        <f t="shared" si="97"/>
        <v>0</v>
      </c>
      <c r="BH166" s="7">
        <f t="shared" si="98"/>
        <v>0</v>
      </c>
      <c r="BI166" s="17">
        <f t="shared" si="87"/>
        <v>30.579999999999995</v>
      </c>
      <c r="BJ166">
        <f t="shared" si="99"/>
        <v>0</v>
      </c>
      <c r="BK166" s="7">
        <f t="shared" si="100"/>
        <v>0</v>
      </c>
      <c r="BL166" s="7">
        <f t="shared" si="101"/>
        <v>0</v>
      </c>
      <c r="BM166" s="7">
        <f t="shared" si="102"/>
        <v>0</v>
      </c>
      <c r="BN166" s="7">
        <f t="shared" si="103"/>
        <v>0</v>
      </c>
      <c r="BO166" s="17">
        <f t="shared" si="88"/>
        <v>30.579999999999995</v>
      </c>
      <c r="BP166">
        <f t="shared" si="104"/>
        <v>0</v>
      </c>
      <c r="BQ166" s="7">
        <f t="shared" si="105"/>
        <v>0</v>
      </c>
      <c r="BR166" s="7">
        <f t="shared" si="106"/>
        <v>0</v>
      </c>
      <c r="BS166" s="7">
        <f t="shared" si="107"/>
        <v>0</v>
      </c>
      <c r="BT166" s="7">
        <f t="shared" si="108"/>
        <v>0</v>
      </c>
      <c r="BU166" s="17">
        <f t="shared" si="89"/>
        <v>30.579999999999995</v>
      </c>
      <c r="BV166">
        <f t="shared" si="109"/>
        <v>0</v>
      </c>
      <c r="BW166" s="7">
        <f t="shared" si="110"/>
        <v>0</v>
      </c>
      <c r="BX166" s="7">
        <f t="shared" si="111"/>
        <v>0</v>
      </c>
      <c r="BY166" s="7">
        <f t="shared" si="112"/>
        <v>0</v>
      </c>
      <c r="BZ166" s="7">
        <f t="shared" si="113"/>
        <v>0</v>
      </c>
      <c r="CA166" s="17">
        <f t="shared" si="90"/>
        <v>30.579999999999995</v>
      </c>
      <c r="CB166">
        <f t="shared" si="114"/>
        <v>0</v>
      </c>
      <c r="CC166" s="7">
        <f t="shared" si="115"/>
        <v>0</v>
      </c>
      <c r="CD166" s="7">
        <f t="shared" si="116"/>
        <v>0</v>
      </c>
      <c r="CE166" s="7">
        <f t="shared" si="117"/>
        <v>0</v>
      </c>
      <c r="CF166" s="69">
        <f t="shared" si="118"/>
        <v>0</v>
      </c>
      <c r="CG166" s="17">
        <f t="shared" si="91"/>
        <v>30.579999999999995</v>
      </c>
      <c r="CH166">
        <f t="shared" si="119"/>
        <v>0</v>
      </c>
      <c r="CI166" s="7">
        <f t="shared" si="120"/>
        <v>0</v>
      </c>
      <c r="CJ166" s="7">
        <f t="shared" si="121"/>
        <v>0</v>
      </c>
      <c r="CK166" s="7">
        <f t="shared" si="122"/>
        <v>0</v>
      </c>
      <c r="CL166" s="7">
        <f t="shared" si="123"/>
        <v>0</v>
      </c>
      <c r="CM166" s="17">
        <f t="shared" si="92"/>
        <v>30.579999999999995</v>
      </c>
      <c r="CN166">
        <f t="shared" si="124"/>
        <v>0</v>
      </c>
      <c r="CO166" s="7">
        <f t="shared" si="125"/>
        <v>0</v>
      </c>
      <c r="CP166" s="7">
        <f t="shared" si="126"/>
        <v>0</v>
      </c>
      <c r="CQ166" s="7">
        <f t="shared" si="127"/>
        <v>0</v>
      </c>
      <c r="CR166" s="7">
        <f t="shared" si="128"/>
        <v>0</v>
      </c>
    </row>
    <row r="167" spans="1:96" ht="14.5">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93"/>
        <v>1</v>
      </c>
      <c r="M167" s="63" t="b">
        <v>1</v>
      </c>
      <c r="N167" s="63">
        <v>0</v>
      </c>
      <c r="O167" s="63">
        <v>10</v>
      </c>
      <c r="P167" s="63">
        <v>10</v>
      </c>
      <c r="Q167" s="63">
        <v>10</v>
      </c>
      <c r="R167" s="63">
        <v>30</v>
      </c>
      <c r="S167" s="65" t="b">
        <v>0</v>
      </c>
      <c r="Y167" s="66" t="b">
        <v>0</v>
      </c>
      <c r="AE167" s="67" t="b">
        <v>0</v>
      </c>
      <c r="AK167" s="68" t="b">
        <v>0</v>
      </c>
      <c r="AQ167" s="45" t="b">
        <v>0</v>
      </c>
      <c r="AW167" s="47" t="b">
        <v>0</v>
      </c>
      <c r="BC167" s="17">
        <f t="shared" si="86"/>
        <v>32.78</v>
      </c>
      <c r="BD167">
        <f t="shared" si="94"/>
        <v>2</v>
      </c>
      <c r="BE167" s="7">
        <f t="shared" si="95"/>
        <v>2.1502662069505947</v>
      </c>
      <c r="BF167" s="7">
        <f t="shared" si="96"/>
        <v>1.5898530767640959</v>
      </c>
      <c r="BG167" s="7">
        <f t="shared" si="97"/>
        <v>29.569540467227952</v>
      </c>
      <c r="BH167" s="7">
        <f t="shared" si="98"/>
        <v>31.719806674178546</v>
      </c>
      <c r="BI167" s="17">
        <f t="shared" si="87"/>
        <v>32.78</v>
      </c>
      <c r="BJ167">
        <f t="shared" si="99"/>
        <v>0</v>
      </c>
      <c r="BK167" s="7">
        <f t="shared" si="100"/>
        <v>0</v>
      </c>
      <c r="BL167" s="7">
        <f t="shared" si="101"/>
        <v>0</v>
      </c>
      <c r="BM167" s="7">
        <f t="shared" si="102"/>
        <v>0</v>
      </c>
      <c r="BN167" s="7">
        <f t="shared" si="103"/>
        <v>0</v>
      </c>
      <c r="BO167" s="17">
        <f t="shared" si="88"/>
        <v>32.78</v>
      </c>
      <c r="BP167">
        <f t="shared" si="104"/>
        <v>0</v>
      </c>
      <c r="BQ167" s="7">
        <f t="shared" si="105"/>
        <v>0</v>
      </c>
      <c r="BR167" s="7">
        <f t="shared" si="106"/>
        <v>0</v>
      </c>
      <c r="BS167" s="7">
        <f t="shared" si="107"/>
        <v>0</v>
      </c>
      <c r="BT167" s="7">
        <f t="shared" si="108"/>
        <v>0</v>
      </c>
      <c r="BU167" s="17">
        <f t="shared" si="89"/>
        <v>32.78</v>
      </c>
      <c r="BV167">
        <f t="shared" si="109"/>
        <v>0</v>
      </c>
      <c r="BW167" s="7">
        <f t="shared" si="110"/>
        <v>0</v>
      </c>
      <c r="BX167" s="7">
        <f t="shared" si="111"/>
        <v>0</v>
      </c>
      <c r="BY167" s="7">
        <f t="shared" si="112"/>
        <v>0</v>
      </c>
      <c r="BZ167" s="7">
        <f t="shared" si="113"/>
        <v>0</v>
      </c>
      <c r="CA167" s="17">
        <f t="shared" si="90"/>
        <v>32.78</v>
      </c>
      <c r="CB167">
        <f t="shared" si="114"/>
        <v>0</v>
      </c>
      <c r="CC167" s="7">
        <f t="shared" si="115"/>
        <v>0</v>
      </c>
      <c r="CD167" s="7">
        <f t="shared" si="116"/>
        <v>0</v>
      </c>
      <c r="CE167" s="7">
        <f t="shared" si="117"/>
        <v>0</v>
      </c>
      <c r="CF167" s="69">
        <f t="shared" si="118"/>
        <v>0</v>
      </c>
      <c r="CG167" s="17">
        <f t="shared" si="91"/>
        <v>32.78</v>
      </c>
      <c r="CH167">
        <f t="shared" si="119"/>
        <v>0</v>
      </c>
      <c r="CI167" s="7">
        <f t="shared" si="120"/>
        <v>0</v>
      </c>
      <c r="CJ167" s="7">
        <f t="shared" si="121"/>
        <v>0</v>
      </c>
      <c r="CK167" s="7">
        <f t="shared" si="122"/>
        <v>0</v>
      </c>
      <c r="CL167" s="7">
        <f t="shared" si="123"/>
        <v>0</v>
      </c>
      <c r="CM167" s="17">
        <f t="shared" si="92"/>
        <v>32.78</v>
      </c>
      <c r="CN167">
        <f t="shared" si="124"/>
        <v>0</v>
      </c>
      <c r="CO167" s="7">
        <f t="shared" si="125"/>
        <v>0</v>
      </c>
      <c r="CP167" s="7">
        <f t="shared" si="126"/>
        <v>0</v>
      </c>
      <c r="CQ167" s="7">
        <f t="shared" si="127"/>
        <v>0</v>
      </c>
      <c r="CR167" s="7">
        <f t="shared" si="128"/>
        <v>0</v>
      </c>
    </row>
    <row r="168" spans="1:9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93"/>
        <v>1</v>
      </c>
      <c r="M168" s="63" t="b">
        <v>0</v>
      </c>
      <c r="S168" s="65" t="b">
        <v>0</v>
      </c>
      <c r="Y168" s="66" t="b">
        <v>0</v>
      </c>
      <c r="AE168" s="67" t="b">
        <v>0</v>
      </c>
      <c r="AK168" s="68" t="b">
        <v>0</v>
      </c>
      <c r="AQ168" s="45" t="b">
        <v>0</v>
      </c>
      <c r="AW168" s="47" t="b">
        <v>0</v>
      </c>
      <c r="BC168" s="17">
        <f t="shared" si="86"/>
        <v>14.960000000000003</v>
      </c>
      <c r="BD168">
        <f t="shared" si="94"/>
        <v>0</v>
      </c>
      <c r="BE168" s="7">
        <f t="shared" si="95"/>
        <v>0</v>
      </c>
      <c r="BF168" s="7">
        <f t="shared" si="96"/>
        <v>0</v>
      </c>
      <c r="BG168" s="7">
        <f t="shared" si="97"/>
        <v>0</v>
      </c>
      <c r="BH168" s="7">
        <f t="shared" si="98"/>
        <v>0</v>
      </c>
      <c r="BI168" s="17">
        <f t="shared" si="87"/>
        <v>14.960000000000003</v>
      </c>
      <c r="BJ168">
        <f t="shared" si="99"/>
        <v>0</v>
      </c>
      <c r="BK168" s="7">
        <f t="shared" si="100"/>
        <v>0</v>
      </c>
      <c r="BL168" s="7">
        <f t="shared" si="101"/>
        <v>0</v>
      </c>
      <c r="BM168" s="7">
        <f t="shared" si="102"/>
        <v>0</v>
      </c>
      <c r="BN168" s="7">
        <f t="shared" si="103"/>
        <v>0</v>
      </c>
      <c r="BO168" s="17">
        <f t="shared" si="88"/>
        <v>14.960000000000003</v>
      </c>
      <c r="BP168">
        <f t="shared" si="104"/>
        <v>0</v>
      </c>
      <c r="BQ168" s="7">
        <f t="shared" si="105"/>
        <v>0</v>
      </c>
      <c r="BR168" s="7">
        <f t="shared" si="106"/>
        <v>0</v>
      </c>
      <c r="BS168" s="7">
        <f t="shared" si="107"/>
        <v>0</v>
      </c>
      <c r="BT168" s="7">
        <f t="shared" si="108"/>
        <v>0</v>
      </c>
      <c r="BU168" s="17">
        <f t="shared" si="89"/>
        <v>14.960000000000003</v>
      </c>
      <c r="BV168">
        <f t="shared" si="109"/>
        <v>0</v>
      </c>
      <c r="BW168" s="7">
        <f t="shared" si="110"/>
        <v>0</v>
      </c>
      <c r="BX168" s="7">
        <f t="shared" si="111"/>
        <v>0</v>
      </c>
      <c r="BY168" s="7">
        <f t="shared" si="112"/>
        <v>0</v>
      </c>
      <c r="BZ168" s="7">
        <f t="shared" si="113"/>
        <v>0</v>
      </c>
      <c r="CA168" s="17">
        <f t="shared" si="90"/>
        <v>14.960000000000003</v>
      </c>
      <c r="CB168">
        <f t="shared" si="114"/>
        <v>0</v>
      </c>
      <c r="CC168" s="7">
        <f t="shared" si="115"/>
        <v>0</v>
      </c>
      <c r="CD168" s="7">
        <f t="shared" si="116"/>
        <v>0</v>
      </c>
      <c r="CE168" s="7">
        <f t="shared" si="117"/>
        <v>0</v>
      </c>
      <c r="CF168" s="69">
        <f t="shared" si="118"/>
        <v>0</v>
      </c>
      <c r="CG168" s="17">
        <f t="shared" si="91"/>
        <v>14.960000000000003</v>
      </c>
      <c r="CH168">
        <f t="shared" si="119"/>
        <v>0</v>
      </c>
      <c r="CI168" s="7">
        <f t="shared" si="120"/>
        <v>0</v>
      </c>
      <c r="CJ168" s="7">
        <f t="shared" si="121"/>
        <v>0</v>
      </c>
      <c r="CK168" s="7">
        <f t="shared" si="122"/>
        <v>0</v>
      </c>
      <c r="CL168" s="7">
        <f t="shared" si="123"/>
        <v>0</v>
      </c>
      <c r="CM168" s="17">
        <f t="shared" si="92"/>
        <v>14.960000000000003</v>
      </c>
      <c r="CN168">
        <f t="shared" si="124"/>
        <v>0</v>
      </c>
      <c r="CO168" s="7">
        <f t="shared" si="125"/>
        <v>0</v>
      </c>
      <c r="CP168" s="7">
        <f t="shared" si="126"/>
        <v>0</v>
      </c>
      <c r="CQ168" s="7">
        <f t="shared" si="127"/>
        <v>0</v>
      </c>
      <c r="CR168" s="7">
        <f t="shared" si="128"/>
        <v>0</v>
      </c>
    </row>
    <row r="169" spans="1:96" ht="14.5">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93"/>
        <v>1</v>
      </c>
      <c r="M169" s="63" t="b">
        <v>1</v>
      </c>
      <c r="N169" s="63">
        <v>0</v>
      </c>
      <c r="O169" s="63">
        <v>10</v>
      </c>
      <c r="P169" s="63">
        <v>0</v>
      </c>
      <c r="Q169" s="63">
        <v>0</v>
      </c>
      <c r="R169" s="63">
        <v>0</v>
      </c>
      <c r="S169" s="65" t="b">
        <v>1</v>
      </c>
      <c r="T169" s="65">
        <v>0</v>
      </c>
      <c r="U169" s="65">
        <v>10</v>
      </c>
      <c r="V169" s="65">
        <v>0</v>
      </c>
      <c r="W169" s="65">
        <v>0</v>
      </c>
      <c r="X169" s="65">
        <v>0</v>
      </c>
      <c r="Y169" s="66" t="b">
        <v>1</v>
      </c>
      <c r="Z169" s="66">
        <v>0</v>
      </c>
      <c r="AA169" s="66">
        <v>10</v>
      </c>
      <c r="AB169" s="66">
        <v>0</v>
      </c>
      <c r="AC169" s="66">
        <v>0</v>
      </c>
      <c r="AD169" s="66">
        <v>0</v>
      </c>
      <c r="AE169" s="67" t="b">
        <v>1</v>
      </c>
      <c r="AF169" s="67">
        <v>0</v>
      </c>
      <c r="AG169" s="67">
        <v>10</v>
      </c>
      <c r="AH169" s="67">
        <v>0</v>
      </c>
      <c r="AI169" s="67">
        <v>0</v>
      </c>
      <c r="AJ169" s="67">
        <v>0</v>
      </c>
      <c r="AK169" s="68" t="b">
        <v>1</v>
      </c>
      <c r="AL169" s="68">
        <v>0</v>
      </c>
      <c r="AM169" s="68">
        <v>10</v>
      </c>
      <c r="AN169" s="68">
        <v>0</v>
      </c>
      <c r="AO169" s="68">
        <v>0</v>
      </c>
      <c r="AP169" s="68">
        <v>0</v>
      </c>
      <c r="AQ169" s="45" t="b">
        <v>1</v>
      </c>
      <c r="AR169" s="45">
        <v>0</v>
      </c>
      <c r="AS169" s="45">
        <v>10</v>
      </c>
      <c r="AT169" s="45">
        <v>0</v>
      </c>
      <c r="AU169" s="45">
        <v>0</v>
      </c>
      <c r="AV169" s="45">
        <v>0</v>
      </c>
      <c r="AW169" s="47" t="b">
        <v>1</v>
      </c>
      <c r="AX169" s="47">
        <v>0</v>
      </c>
      <c r="AY169" s="47">
        <v>10</v>
      </c>
      <c r="AZ169" s="47">
        <v>0</v>
      </c>
      <c r="BA169" s="47">
        <v>0</v>
      </c>
      <c r="BB169" s="47">
        <v>0</v>
      </c>
      <c r="BC169" s="17">
        <f t="shared" si="86"/>
        <v>67.98</v>
      </c>
      <c r="BD169">
        <f t="shared" si="94"/>
        <v>0</v>
      </c>
      <c r="BE169" s="7">
        <f t="shared" si="95"/>
        <v>0</v>
      </c>
      <c r="BF169" s="7">
        <f t="shared" si="96"/>
        <v>0</v>
      </c>
      <c r="BG169" s="7">
        <f t="shared" si="97"/>
        <v>0</v>
      </c>
      <c r="BH169" s="7">
        <f t="shared" si="98"/>
        <v>0</v>
      </c>
      <c r="BI169" s="17">
        <f t="shared" si="87"/>
        <v>67.98</v>
      </c>
      <c r="BJ169">
        <f t="shared" si="99"/>
        <v>0</v>
      </c>
      <c r="BK169" s="7">
        <f t="shared" si="100"/>
        <v>0</v>
      </c>
      <c r="BL169" s="7">
        <f t="shared" si="101"/>
        <v>0</v>
      </c>
      <c r="BM169" s="7">
        <f t="shared" si="102"/>
        <v>0</v>
      </c>
      <c r="BN169" s="7">
        <f t="shared" si="103"/>
        <v>0</v>
      </c>
      <c r="BO169" s="17">
        <f t="shared" si="88"/>
        <v>67.98</v>
      </c>
      <c r="BP169">
        <f t="shared" si="104"/>
        <v>0</v>
      </c>
      <c r="BQ169" s="7">
        <f t="shared" si="105"/>
        <v>0</v>
      </c>
      <c r="BR169" s="7">
        <f t="shared" si="106"/>
        <v>0</v>
      </c>
      <c r="BS169" s="7">
        <f t="shared" si="107"/>
        <v>0</v>
      </c>
      <c r="BT169" s="7">
        <f t="shared" si="108"/>
        <v>0</v>
      </c>
      <c r="BU169" s="17">
        <f t="shared" si="89"/>
        <v>67.98</v>
      </c>
      <c r="BV169">
        <f t="shared" si="109"/>
        <v>0</v>
      </c>
      <c r="BW169" s="7">
        <f t="shared" si="110"/>
        <v>0</v>
      </c>
      <c r="BX169" s="7">
        <f t="shared" si="111"/>
        <v>0</v>
      </c>
      <c r="BY169" s="7">
        <f t="shared" si="112"/>
        <v>0</v>
      </c>
      <c r="BZ169" s="7">
        <f t="shared" si="113"/>
        <v>0</v>
      </c>
      <c r="CA169" s="17">
        <f t="shared" si="90"/>
        <v>67.98</v>
      </c>
      <c r="CB169">
        <f t="shared" si="114"/>
        <v>0</v>
      </c>
      <c r="CC169" s="7">
        <f t="shared" si="115"/>
        <v>0</v>
      </c>
      <c r="CD169" s="7">
        <f t="shared" si="116"/>
        <v>0</v>
      </c>
      <c r="CE169" s="7">
        <f t="shared" si="117"/>
        <v>0</v>
      </c>
      <c r="CF169" s="69">
        <f t="shared" si="118"/>
        <v>0</v>
      </c>
      <c r="CG169" s="17">
        <f t="shared" si="91"/>
        <v>67.98</v>
      </c>
      <c r="CH169">
        <f t="shared" si="119"/>
        <v>0</v>
      </c>
      <c r="CI169" s="7">
        <f t="shared" si="120"/>
        <v>0</v>
      </c>
      <c r="CJ169" s="7">
        <f t="shared" si="121"/>
        <v>0</v>
      </c>
      <c r="CK169" s="7">
        <f t="shared" si="122"/>
        <v>0</v>
      </c>
      <c r="CL169" s="7">
        <f t="shared" si="123"/>
        <v>0</v>
      </c>
      <c r="CM169" s="17">
        <f t="shared" si="92"/>
        <v>67.98</v>
      </c>
      <c r="CN169">
        <f t="shared" si="124"/>
        <v>0</v>
      </c>
      <c r="CO169" s="7">
        <f t="shared" si="125"/>
        <v>0</v>
      </c>
      <c r="CP169" s="7">
        <f t="shared" si="126"/>
        <v>0</v>
      </c>
      <c r="CQ169" s="7">
        <f t="shared" si="127"/>
        <v>0</v>
      </c>
      <c r="CR169" s="7">
        <f t="shared" si="128"/>
        <v>0</v>
      </c>
    </row>
    <row r="170" spans="1:96" ht="14.5">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93"/>
        <v>1</v>
      </c>
      <c r="M170" s="63" t="b">
        <v>1</v>
      </c>
      <c r="N170" s="63">
        <v>0</v>
      </c>
      <c r="O170" s="63">
        <v>0</v>
      </c>
      <c r="P170" s="63">
        <v>0</v>
      </c>
      <c r="Q170" s="63">
        <v>10</v>
      </c>
      <c r="R170" s="63">
        <v>0</v>
      </c>
      <c r="S170" s="65" t="b">
        <v>0</v>
      </c>
      <c r="Y170" s="66" t="b">
        <v>0</v>
      </c>
      <c r="AE170" s="67" t="b">
        <v>0</v>
      </c>
      <c r="AK170" s="68" t="b">
        <v>0</v>
      </c>
      <c r="AQ170" s="45" t="b">
        <v>0</v>
      </c>
      <c r="AW170" s="47" t="b">
        <v>0</v>
      </c>
      <c r="BC170" s="17">
        <f t="shared" si="86"/>
        <v>64.570000000000007</v>
      </c>
      <c r="BD170">
        <f t="shared" si="94"/>
        <v>3</v>
      </c>
      <c r="BE170" s="7">
        <f t="shared" si="95"/>
        <v>3.225399310425892</v>
      </c>
      <c r="BF170" s="7">
        <f t="shared" si="96"/>
        <v>2.3847796151461438</v>
      </c>
      <c r="BG170" s="7">
        <f t="shared" si="97"/>
        <v>44.354310700841928</v>
      </c>
      <c r="BH170" s="7">
        <f t="shared" si="98"/>
        <v>47.579710011267821</v>
      </c>
      <c r="BI170" s="17">
        <f t="shared" si="87"/>
        <v>64.570000000000007</v>
      </c>
      <c r="BJ170">
        <f t="shared" si="99"/>
        <v>0</v>
      </c>
      <c r="BK170" s="7">
        <f t="shared" si="100"/>
        <v>0</v>
      </c>
      <c r="BL170" s="7">
        <f t="shared" si="101"/>
        <v>0</v>
      </c>
      <c r="BM170" s="7">
        <f t="shared" si="102"/>
        <v>0</v>
      </c>
      <c r="BN170" s="7">
        <f t="shared" si="103"/>
        <v>0</v>
      </c>
      <c r="BO170" s="17">
        <f t="shared" si="88"/>
        <v>64.570000000000007</v>
      </c>
      <c r="BP170">
        <f t="shared" si="104"/>
        <v>0</v>
      </c>
      <c r="BQ170" s="7">
        <f t="shared" si="105"/>
        <v>0</v>
      </c>
      <c r="BR170" s="7">
        <f t="shared" si="106"/>
        <v>0</v>
      </c>
      <c r="BS170" s="7">
        <f t="shared" si="107"/>
        <v>0</v>
      </c>
      <c r="BT170" s="7">
        <f t="shared" si="108"/>
        <v>0</v>
      </c>
      <c r="BU170" s="17">
        <f t="shared" si="89"/>
        <v>64.570000000000007</v>
      </c>
      <c r="BV170">
        <f t="shared" si="109"/>
        <v>0</v>
      </c>
      <c r="BW170" s="7">
        <f t="shared" si="110"/>
        <v>0</v>
      </c>
      <c r="BX170" s="7">
        <f t="shared" si="111"/>
        <v>0</v>
      </c>
      <c r="BY170" s="7">
        <f t="shared" si="112"/>
        <v>0</v>
      </c>
      <c r="BZ170" s="7">
        <f t="shared" si="113"/>
        <v>0</v>
      </c>
      <c r="CA170" s="17">
        <f t="shared" si="90"/>
        <v>64.570000000000007</v>
      </c>
      <c r="CB170">
        <f t="shared" si="114"/>
        <v>0</v>
      </c>
      <c r="CC170" s="7">
        <f t="shared" si="115"/>
        <v>0</v>
      </c>
      <c r="CD170" s="7">
        <f t="shared" si="116"/>
        <v>0</v>
      </c>
      <c r="CE170" s="7">
        <f t="shared" si="117"/>
        <v>0</v>
      </c>
      <c r="CF170" s="69">
        <f t="shared" si="118"/>
        <v>0</v>
      </c>
      <c r="CG170" s="17">
        <f t="shared" si="91"/>
        <v>64.570000000000007</v>
      </c>
      <c r="CH170">
        <f t="shared" si="119"/>
        <v>0</v>
      </c>
      <c r="CI170" s="7">
        <f t="shared" si="120"/>
        <v>0</v>
      </c>
      <c r="CJ170" s="7">
        <f t="shared" si="121"/>
        <v>0</v>
      </c>
      <c r="CK170" s="7">
        <f t="shared" si="122"/>
        <v>0</v>
      </c>
      <c r="CL170" s="7">
        <f t="shared" si="123"/>
        <v>0</v>
      </c>
      <c r="CM170" s="17">
        <f t="shared" si="92"/>
        <v>64.570000000000007</v>
      </c>
      <c r="CN170">
        <f t="shared" si="124"/>
        <v>0</v>
      </c>
      <c r="CO170" s="7">
        <f t="shared" si="125"/>
        <v>0</v>
      </c>
      <c r="CP170" s="7">
        <f t="shared" si="126"/>
        <v>0</v>
      </c>
      <c r="CQ170" s="7">
        <f t="shared" si="127"/>
        <v>0</v>
      </c>
      <c r="CR170" s="7">
        <f t="shared" si="128"/>
        <v>0</v>
      </c>
    </row>
    <row r="171" spans="1:96" ht="14.5">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93"/>
        <v>1</v>
      </c>
      <c r="M171" s="63" t="b">
        <v>1</v>
      </c>
      <c r="N171" s="63">
        <v>0</v>
      </c>
      <c r="O171" s="63">
        <v>7</v>
      </c>
      <c r="P171" s="63">
        <v>0</v>
      </c>
      <c r="Q171" s="63">
        <v>0</v>
      </c>
      <c r="R171" s="63">
        <v>0</v>
      </c>
      <c r="S171" s="65" t="b">
        <v>1</v>
      </c>
      <c r="T171" s="65">
        <v>0</v>
      </c>
      <c r="U171" s="65">
        <v>7</v>
      </c>
      <c r="V171" s="65">
        <v>0</v>
      </c>
      <c r="W171" s="65">
        <v>0</v>
      </c>
      <c r="X171" s="65">
        <v>0</v>
      </c>
      <c r="Y171" s="66" t="b">
        <v>1</v>
      </c>
      <c r="Z171" s="66">
        <v>0</v>
      </c>
      <c r="AA171" s="66">
        <v>7</v>
      </c>
      <c r="AB171" s="66">
        <v>0</v>
      </c>
      <c r="AC171" s="66">
        <v>0</v>
      </c>
      <c r="AD171" s="66">
        <v>0</v>
      </c>
      <c r="AE171" s="67" t="b">
        <v>1</v>
      </c>
      <c r="AF171" s="67">
        <v>0</v>
      </c>
      <c r="AG171" s="67">
        <v>7</v>
      </c>
      <c r="AH171" s="67">
        <v>0</v>
      </c>
      <c r="AI171" s="67">
        <v>0</v>
      </c>
      <c r="AJ171" s="67">
        <v>0</v>
      </c>
      <c r="AK171" s="68" t="b">
        <v>1</v>
      </c>
      <c r="AL171" s="68">
        <v>0</v>
      </c>
      <c r="AM171" s="68">
        <v>7</v>
      </c>
      <c r="AN171" s="68">
        <v>0</v>
      </c>
      <c r="AO171" s="68">
        <v>0</v>
      </c>
      <c r="AP171" s="68">
        <v>0</v>
      </c>
      <c r="AQ171" s="45" t="b">
        <v>1</v>
      </c>
      <c r="AR171" s="45">
        <v>0</v>
      </c>
      <c r="AS171" s="45">
        <v>7</v>
      </c>
      <c r="AT171" s="45">
        <v>0</v>
      </c>
      <c r="AU171" s="45">
        <v>0</v>
      </c>
      <c r="AV171" s="45">
        <v>0</v>
      </c>
      <c r="AW171" s="47" t="b">
        <v>1</v>
      </c>
      <c r="AX171" s="47">
        <v>0</v>
      </c>
      <c r="AY171" s="47">
        <v>7</v>
      </c>
      <c r="AZ171" s="47">
        <v>0</v>
      </c>
      <c r="BA171" s="47">
        <v>0</v>
      </c>
      <c r="BB171" s="47">
        <v>0</v>
      </c>
      <c r="BC171" s="17">
        <f t="shared" si="86"/>
        <v>44.660000000000004</v>
      </c>
      <c r="BD171">
        <f t="shared" si="94"/>
        <v>0</v>
      </c>
      <c r="BE171" s="7">
        <f t="shared" si="95"/>
        <v>0</v>
      </c>
      <c r="BF171" s="7">
        <f t="shared" si="96"/>
        <v>0</v>
      </c>
      <c r="BG171" s="7">
        <f t="shared" si="97"/>
        <v>0</v>
      </c>
      <c r="BH171" s="7">
        <f t="shared" si="98"/>
        <v>0</v>
      </c>
      <c r="BI171" s="17">
        <f t="shared" si="87"/>
        <v>44.660000000000004</v>
      </c>
      <c r="BJ171">
        <f t="shared" si="99"/>
        <v>0</v>
      </c>
      <c r="BK171" s="7">
        <f t="shared" si="100"/>
        <v>0</v>
      </c>
      <c r="BL171" s="7">
        <f t="shared" si="101"/>
        <v>0</v>
      </c>
      <c r="BM171" s="7">
        <f t="shared" si="102"/>
        <v>0</v>
      </c>
      <c r="BN171" s="7">
        <f t="shared" si="103"/>
        <v>0</v>
      </c>
      <c r="BO171" s="17">
        <f t="shared" si="88"/>
        <v>44.660000000000004</v>
      </c>
      <c r="BP171">
        <f t="shared" si="104"/>
        <v>0</v>
      </c>
      <c r="BQ171" s="7">
        <f t="shared" si="105"/>
        <v>0</v>
      </c>
      <c r="BR171" s="7">
        <f t="shared" si="106"/>
        <v>0</v>
      </c>
      <c r="BS171" s="7">
        <f t="shared" si="107"/>
        <v>0</v>
      </c>
      <c r="BT171" s="7">
        <f t="shared" si="108"/>
        <v>0</v>
      </c>
      <c r="BU171" s="17">
        <f t="shared" si="89"/>
        <v>44.660000000000004</v>
      </c>
      <c r="BV171">
        <f t="shared" si="109"/>
        <v>0</v>
      </c>
      <c r="BW171" s="7">
        <f t="shared" si="110"/>
        <v>0</v>
      </c>
      <c r="BX171" s="7">
        <f t="shared" si="111"/>
        <v>0</v>
      </c>
      <c r="BY171" s="7">
        <f t="shared" si="112"/>
        <v>0</v>
      </c>
      <c r="BZ171" s="7">
        <f t="shared" si="113"/>
        <v>0</v>
      </c>
      <c r="CA171" s="17">
        <f t="shared" si="90"/>
        <v>44.660000000000004</v>
      </c>
      <c r="CB171">
        <f t="shared" si="114"/>
        <v>0</v>
      </c>
      <c r="CC171" s="7">
        <f t="shared" si="115"/>
        <v>0</v>
      </c>
      <c r="CD171" s="7">
        <f t="shared" si="116"/>
        <v>0</v>
      </c>
      <c r="CE171" s="7">
        <f t="shared" si="117"/>
        <v>0</v>
      </c>
      <c r="CF171" s="69">
        <f t="shared" si="118"/>
        <v>0</v>
      </c>
      <c r="CG171" s="17">
        <f t="shared" si="91"/>
        <v>44.660000000000004</v>
      </c>
      <c r="CH171">
        <f t="shared" si="119"/>
        <v>0</v>
      </c>
      <c r="CI171" s="7">
        <f t="shared" si="120"/>
        <v>0</v>
      </c>
      <c r="CJ171" s="7">
        <f t="shared" si="121"/>
        <v>0</v>
      </c>
      <c r="CK171" s="7">
        <f t="shared" si="122"/>
        <v>0</v>
      </c>
      <c r="CL171" s="7">
        <f t="shared" si="123"/>
        <v>0</v>
      </c>
      <c r="CM171" s="17">
        <f t="shared" si="92"/>
        <v>44.660000000000004</v>
      </c>
      <c r="CN171">
        <f t="shared" si="124"/>
        <v>0</v>
      </c>
      <c r="CO171" s="7">
        <f t="shared" si="125"/>
        <v>0</v>
      </c>
      <c r="CP171" s="7">
        <f t="shared" si="126"/>
        <v>0</v>
      </c>
      <c r="CQ171" s="7">
        <f t="shared" si="127"/>
        <v>0</v>
      </c>
      <c r="CR171" s="7">
        <f t="shared" si="128"/>
        <v>0</v>
      </c>
    </row>
    <row r="172" spans="1:96" ht="14.5">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93"/>
        <v>1</v>
      </c>
      <c r="M172" s="63" t="b">
        <v>1</v>
      </c>
      <c r="N172" s="63">
        <v>0</v>
      </c>
      <c r="O172" s="63">
        <v>0</v>
      </c>
      <c r="P172" s="63">
        <v>0</v>
      </c>
      <c r="Q172" s="63">
        <v>10</v>
      </c>
      <c r="R172" s="63">
        <v>0</v>
      </c>
      <c r="S172" s="65" t="b">
        <v>1</v>
      </c>
      <c r="T172" s="65">
        <v>0</v>
      </c>
      <c r="U172" s="65">
        <v>0</v>
      </c>
      <c r="V172" s="65">
        <v>0</v>
      </c>
      <c r="W172" s="65">
        <v>10</v>
      </c>
      <c r="X172" s="65">
        <v>0</v>
      </c>
      <c r="Y172" s="66" t="b">
        <v>0</v>
      </c>
      <c r="AE172" s="67" t="b">
        <v>1</v>
      </c>
      <c r="AF172" s="67">
        <v>0</v>
      </c>
      <c r="AG172" s="67">
        <v>0</v>
      </c>
      <c r="AH172" s="67">
        <v>0</v>
      </c>
      <c r="AI172" s="67">
        <v>10</v>
      </c>
      <c r="AJ172" s="67">
        <v>0</v>
      </c>
      <c r="AK172" s="68" t="b">
        <v>1</v>
      </c>
      <c r="AL172" s="68">
        <v>0</v>
      </c>
      <c r="AM172" s="68">
        <v>0</v>
      </c>
      <c r="AN172" s="68">
        <v>0</v>
      </c>
      <c r="AO172" s="68">
        <v>10</v>
      </c>
      <c r="AP172" s="68">
        <v>0</v>
      </c>
      <c r="AQ172" s="45" t="b">
        <v>0</v>
      </c>
      <c r="AW172" s="47" t="b">
        <v>0</v>
      </c>
      <c r="BC172" s="17">
        <f t="shared" si="86"/>
        <v>44.660000000000004</v>
      </c>
      <c r="BD172">
        <f t="shared" si="94"/>
        <v>2</v>
      </c>
      <c r="BE172" s="7">
        <f t="shared" si="95"/>
        <v>2.1502662069505947</v>
      </c>
      <c r="BF172" s="7">
        <f t="shared" si="96"/>
        <v>1.5898530767640959</v>
      </c>
      <c r="BG172" s="7">
        <f t="shared" si="97"/>
        <v>29.569540467227952</v>
      </c>
      <c r="BH172" s="7">
        <f t="shared" si="98"/>
        <v>31.719806674178546</v>
      </c>
      <c r="BI172" s="17">
        <f t="shared" si="87"/>
        <v>44.660000000000004</v>
      </c>
      <c r="BJ172">
        <f t="shared" si="99"/>
        <v>2</v>
      </c>
      <c r="BK172" s="7">
        <f t="shared" si="100"/>
        <v>2.1502662069505947</v>
      </c>
      <c r="BL172" s="7">
        <f t="shared" si="101"/>
        <v>1.5898530767640959</v>
      </c>
      <c r="BM172" s="7">
        <f t="shared" si="102"/>
        <v>29.569540467227952</v>
      </c>
      <c r="BN172" s="7">
        <f t="shared" si="103"/>
        <v>31.719806674178546</v>
      </c>
      <c r="BO172" s="17">
        <f t="shared" si="88"/>
        <v>44.660000000000004</v>
      </c>
      <c r="BP172">
        <f t="shared" si="104"/>
        <v>0</v>
      </c>
      <c r="BQ172" s="7">
        <f t="shared" si="105"/>
        <v>0</v>
      </c>
      <c r="BR172" s="7">
        <f t="shared" si="106"/>
        <v>0</v>
      </c>
      <c r="BS172" s="7">
        <f t="shared" si="107"/>
        <v>0</v>
      </c>
      <c r="BT172" s="7">
        <f t="shared" si="108"/>
        <v>0</v>
      </c>
      <c r="BU172" s="17">
        <f t="shared" si="89"/>
        <v>44.660000000000004</v>
      </c>
      <c r="BV172">
        <f t="shared" si="109"/>
        <v>2</v>
      </c>
      <c r="BW172" s="7">
        <f t="shared" si="110"/>
        <v>2.1502662069505947</v>
      </c>
      <c r="BX172" s="7">
        <f t="shared" si="111"/>
        <v>1.5898530767640959</v>
      </c>
      <c r="BY172" s="7">
        <f t="shared" si="112"/>
        <v>29.569540467227952</v>
      </c>
      <c r="BZ172" s="7">
        <f t="shared" si="113"/>
        <v>31.719806674178546</v>
      </c>
      <c r="CA172" s="17">
        <f t="shared" si="90"/>
        <v>44.660000000000004</v>
      </c>
      <c r="CB172">
        <f t="shared" si="114"/>
        <v>2</v>
      </c>
      <c r="CC172" s="7">
        <f t="shared" si="115"/>
        <v>2.1502662069505947</v>
      </c>
      <c r="CD172" s="7">
        <f t="shared" si="116"/>
        <v>1.5898530767640959</v>
      </c>
      <c r="CE172" s="7">
        <f t="shared" si="117"/>
        <v>29.569540467227952</v>
      </c>
      <c r="CF172" s="69">
        <f t="shared" si="118"/>
        <v>31.719806674178546</v>
      </c>
      <c r="CG172" s="17">
        <f t="shared" si="91"/>
        <v>44.660000000000004</v>
      </c>
      <c r="CH172">
        <f t="shared" si="119"/>
        <v>0</v>
      </c>
      <c r="CI172" s="7">
        <f t="shared" si="120"/>
        <v>0</v>
      </c>
      <c r="CJ172" s="7">
        <f t="shared" si="121"/>
        <v>0</v>
      </c>
      <c r="CK172" s="7">
        <f t="shared" si="122"/>
        <v>0</v>
      </c>
      <c r="CL172" s="7">
        <f t="shared" si="123"/>
        <v>0</v>
      </c>
      <c r="CM172" s="17">
        <f t="shared" si="92"/>
        <v>44.660000000000004</v>
      </c>
      <c r="CN172">
        <f t="shared" si="124"/>
        <v>0</v>
      </c>
      <c r="CO172" s="7">
        <f t="shared" si="125"/>
        <v>0</v>
      </c>
      <c r="CP172" s="7">
        <f t="shared" si="126"/>
        <v>0</v>
      </c>
      <c r="CQ172" s="7">
        <f t="shared" si="127"/>
        <v>0</v>
      </c>
      <c r="CR172" s="7">
        <f t="shared" si="128"/>
        <v>0</v>
      </c>
    </row>
    <row r="173" spans="1:96" ht="14.5">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93"/>
        <v>1</v>
      </c>
      <c r="M173" s="63" t="b">
        <v>1</v>
      </c>
      <c r="N173" s="63">
        <v>0</v>
      </c>
      <c r="O173" s="63">
        <v>6</v>
      </c>
      <c r="P173" s="63">
        <v>0</v>
      </c>
      <c r="Q173" s="63">
        <v>0</v>
      </c>
      <c r="R173" s="63">
        <v>0</v>
      </c>
      <c r="S173" s="65" t="b">
        <v>1</v>
      </c>
      <c r="T173" s="65">
        <v>0</v>
      </c>
      <c r="U173" s="65">
        <v>6</v>
      </c>
      <c r="V173" s="65">
        <v>0</v>
      </c>
      <c r="W173" s="65">
        <v>0</v>
      </c>
      <c r="X173" s="65">
        <v>0</v>
      </c>
      <c r="Y173" s="66" t="b">
        <v>1</v>
      </c>
      <c r="Z173" s="66">
        <v>0</v>
      </c>
      <c r="AA173" s="66">
        <v>6</v>
      </c>
      <c r="AB173" s="66">
        <v>0</v>
      </c>
      <c r="AC173" s="66">
        <v>0</v>
      </c>
      <c r="AD173" s="66">
        <v>0</v>
      </c>
      <c r="AE173" s="67" t="b">
        <v>1</v>
      </c>
      <c r="AF173" s="67">
        <v>0</v>
      </c>
      <c r="AG173" s="67">
        <v>6</v>
      </c>
      <c r="AH173" s="67">
        <v>0</v>
      </c>
      <c r="AI173" s="67">
        <v>0</v>
      </c>
      <c r="AJ173" s="67">
        <v>0</v>
      </c>
      <c r="AK173" s="68" t="b">
        <v>1</v>
      </c>
      <c r="AL173" s="68">
        <v>0</v>
      </c>
      <c r="AM173" s="68">
        <v>6</v>
      </c>
      <c r="AN173" s="68">
        <v>0</v>
      </c>
      <c r="AO173" s="68">
        <v>0</v>
      </c>
      <c r="AP173" s="68">
        <v>0</v>
      </c>
      <c r="AQ173" s="45" t="b">
        <v>1</v>
      </c>
      <c r="AR173" s="45">
        <v>0</v>
      </c>
      <c r="AS173" s="45">
        <v>6</v>
      </c>
      <c r="AT173" s="45">
        <v>0</v>
      </c>
      <c r="AU173" s="45">
        <v>0</v>
      </c>
      <c r="AV173" s="45">
        <v>0</v>
      </c>
      <c r="AW173" s="47" t="b">
        <v>1</v>
      </c>
      <c r="AX173" s="47">
        <v>0</v>
      </c>
      <c r="AY173" s="47">
        <v>6</v>
      </c>
      <c r="AZ173" s="47">
        <v>0</v>
      </c>
      <c r="BA173" s="47">
        <v>0</v>
      </c>
      <c r="BB173" s="47">
        <v>0</v>
      </c>
      <c r="BC173" s="17">
        <f t="shared" si="86"/>
        <v>44.22</v>
      </c>
      <c r="BD173">
        <f t="shared" si="94"/>
        <v>0</v>
      </c>
      <c r="BE173" s="7">
        <f t="shared" si="95"/>
        <v>0</v>
      </c>
      <c r="BF173" s="7">
        <f t="shared" si="96"/>
        <v>0</v>
      </c>
      <c r="BG173" s="7">
        <f t="shared" si="97"/>
        <v>0</v>
      </c>
      <c r="BH173" s="7">
        <f t="shared" si="98"/>
        <v>0</v>
      </c>
      <c r="BI173" s="17">
        <f t="shared" si="87"/>
        <v>44.22</v>
      </c>
      <c r="BJ173">
        <f t="shared" si="99"/>
        <v>0</v>
      </c>
      <c r="BK173" s="7">
        <f t="shared" si="100"/>
        <v>0</v>
      </c>
      <c r="BL173" s="7">
        <f t="shared" si="101"/>
        <v>0</v>
      </c>
      <c r="BM173" s="7">
        <f t="shared" si="102"/>
        <v>0</v>
      </c>
      <c r="BN173" s="7">
        <f t="shared" si="103"/>
        <v>0</v>
      </c>
      <c r="BO173" s="17">
        <f t="shared" si="88"/>
        <v>44.22</v>
      </c>
      <c r="BP173">
        <f t="shared" si="104"/>
        <v>0</v>
      </c>
      <c r="BQ173" s="7">
        <f t="shared" si="105"/>
        <v>0</v>
      </c>
      <c r="BR173" s="7">
        <f t="shared" si="106"/>
        <v>0</v>
      </c>
      <c r="BS173" s="7">
        <f t="shared" si="107"/>
        <v>0</v>
      </c>
      <c r="BT173" s="7">
        <f t="shared" si="108"/>
        <v>0</v>
      </c>
      <c r="BU173" s="17">
        <f t="shared" si="89"/>
        <v>44.22</v>
      </c>
      <c r="BV173">
        <f t="shared" si="109"/>
        <v>0</v>
      </c>
      <c r="BW173" s="7">
        <f t="shared" si="110"/>
        <v>0</v>
      </c>
      <c r="BX173" s="7">
        <f t="shared" si="111"/>
        <v>0</v>
      </c>
      <c r="BY173" s="7">
        <f t="shared" si="112"/>
        <v>0</v>
      </c>
      <c r="BZ173" s="7">
        <f t="shared" si="113"/>
        <v>0</v>
      </c>
      <c r="CA173" s="17">
        <f t="shared" si="90"/>
        <v>44.22</v>
      </c>
      <c r="CB173">
        <f t="shared" si="114"/>
        <v>0</v>
      </c>
      <c r="CC173" s="7">
        <f t="shared" si="115"/>
        <v>0</v>
      </c>
      <c r="CD173" s="7">
        <f t="shared" si="116"/>
        <v>0</v>
      </c>
      <c r="CE173" s="7">
        <f t="shared" si="117"/>
        <v>0</v>
      </c>
      <c r="CF173" s="69">
        <f t="shared" si="118"/>
        <v>0</v>
      </c>
      <c r="CG173" s="17">
        <f t="shared" si="91"/>
        <v>44.22</v>
      </c>
      <c r="CH173">
        <f t="shared" si="119"/>
        <v>0</v>
      </c>
      <c r="CI173" s="7">
        <f t="shared" si="120"/>
        <v>0</v>
      </c>
      <c r="CJ173" s="7">
        <f t="shared" si="121"/>
        <v>0</v>
      </c>
      <c r="CK173" s="7">
        <f t="shared" si="122"/>
        <v>0</v>
      </c>
      <c r="CL173" s="7">
        <f t="shared" si="123"/>
        <v>0</v>
      </c>
      <c r="CM173" s="17">
        <f t="shared" si="92"/>
        <v>44.22</v>
      </c>
      <c r="CN173">
        <f t="shared" si="124"/>
        <v>0</v>
      </c>
      <c r="CO173" s="7">
        <f t="shared" si="125"/>
        <v>0</v>
      </c>
      <c r="CP173" s="7">
        <f t="shared" si="126"/>
        <v>0</v>
      </c>
      <c r="CQ173" s="7">
        <f t="shared" si="127"/>
        <v>0</v>
      </c>
      <c r="CR173" s="7">
        <f t="shared" si="128"/>
        <v>0</v>
      </c>
    </row>
    <row r="174" spans="1:96" ht="14.5">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93"/>
        <v>1</v>
      </c>
      <c r="M174" s="63" t="b">
        <v>1</v>
      </c>
      <c r="N174" s="63">
        <v>0</v>
      </c>
      <c r="O174" s="63">
        <v>0</v>
      </c>
      <c r="P174" s="63">
        <v>0</v>
      </c>
      <c r="Q174" s="63">
        <v>10</v>
      </c>
      <c r="R174" s="63">
        <v>0</v>
      </c>
      <c r="S174" s="65" t="b">
        <v>1</v>
      </c>
      <c r="T174" s="65">
        <v>0</v>
      </c>
      <c r="U174" s="65">
        <v>0</v>
      </c>
      <c r="V174" s="65">
        <v>0</v>
      </c>
      <c r="W174" s="65">
        <v>10</v>
      </c>
      <c r="X174" s="65">
        <v>0</v>
      </c>
      <c r="Y174" s="66" t="b">
        <v>1</v>
      </c>
      <c r="Z174" s="66">
        <v>0</v>
      </c>
      <c r="AA174" s="66">
        <v>0</v>
      </c>
      <c r="AB174" s="66">
        <v>0</v>
      </c>
      <c r="AC174" s="66">
        <v>10</v>
      </c>
      <c r="AD174" s="66">
        <v>0</v>
      </c>
      <c r="AE174" s="67" t="b">
        <v>1</v>
      </c>
      <c r="AF174" s="67">
        <v>0</v>
      </c>
      <c r="AG174" s="67">
        <v>0</v>
      </c>
      <c r="AH174" s="67">
        <v>0</v>
      </c>
      <c r="AI174" s="67">
        <v>10</v>
      </c>
      <c r="AJ174" s="67">
        <v>0</v>
      </c>
      <c r="AK174" s="68" t="b">
        <v>1</v>
      </c>
      <c r="AL174" s="68">
        <v>0</v>
      </c>
      <c r="AM174" s="68">
        <v>0</v>
      </c>
      <c r="AN174" s="68">
        <v>0</v>
      </c>
      <c r="AO174" s="68">
        <v>10</v>
      </c>
      <c r="AP174" s="68">
        <v>0</v>
      </c>
      <c r="AQ174" s="45" t="b">
        <v>1</v>
      </c>
      <c r="AR174" s="45">
        <v>0</v>
      </c>
      <c r="AS174" s="45">
        <v>0</v>
      </c>
      <c r="AT174" s="45">
        <v>0</v>
      </c>
      <c r="AU174" s="45">
        <v>10</v>
      </c>
      <c r="AV174" s="45">
        <v>0</v>
      </c>
      <c r="AW174" s="47" t="b">
        <v>1</v>
      </c>
      <c r="AX174" s="47">
        <v>0</v>
      </c>
      <c r="AY174" s="47">
        <v>0</v>
      </c>
      <c r="AZ174" s="47">
        <v>0</v>
      </c>
      <c r="BA174" s="47">
        <v>10</v>
      </c>
      <c r="BB174" s="47">
        <v>0</v>
      </c>
      <c r="BC174" s="17">
        <f t="shared" si="86"/>
        <v>44.330000000000005</v>
      </c>
      <c r="BD174">
        <f t="shared" si="94"/>
        <v>0</v>
      </c>
      <c r="BE174" s="7">
        <f t="shared" si="95"/>
        <v>0</v>
      </c>
      <c r="BF174" s="7">
        <f t="shared" si="96"/>
        <v>0</v>
      </c>
      <c r="BG174" s="7">
        <f t="shared" si="97"/>
        <v>0</v>
      </c>
      <c r="BH174" s="7">
        <f t="shared" si="98"/>
        <v>0</v>
      </c>
      <c r="BI174" s="17">
        <f t="shared" si="87"/>
        <v>44.330000000000005</v>
      </c>
      <c r="BJ174">
        <f t="shared" si="99"/>
        <v>0</v>
      </c>
      <c r="BK174" s="7">
        <f t="shared" si="100"/>
        <v>0</v>
      </c>
      <c r="BL174" s="7">
        <f t="shared" si="101"/>
        <v>0</v>
      </c>
      <c r="BM174" s="7">
        <f t="shared" si="102"/>
        <v>0</v>
      </c>
      <c r="BN174" s="7">
        <f t="shared" si="103"/>
        <v>0</v>
      </c>
      <c r="BO174" s="17">
        <f t="shared" si="88"/>
        <v>44.330000000000005</v>
      </c>
      <c r="BP174">
        <f t="shared" si="104"/>
        <v>0</v>
      </c>
      <c r="BQ174" s="7">
        <f t="shared" si="105"/>
        <v>0</v>
      </c>
      <c r="BR174" s="7">
        <f t="shared" si="106"/>
        <v>0</v>
      </c>
      <c r="BS174" s="7">
        <f t="shared" si="107"/>
        <v>0</v>
      </c>
      <c r="BT174" s="7">
        <f t="shared" si="108"/>
        <v>0</v>
      </c>
      <c r="BU174" s="17">
        <f t="shared" si="89"/>
        <v>44.330000000000005</v>
      </c>
      <c r="BV174">
        <f t="shared" si="109"/>
        <v>0</v>
      </c>
      <c r="BW174" s="7">
        <f t="shared" si="110"/>
        <v>0</v>
      </c>
      <c r="BX174" s="7">
        <f t="shared" si="111"/>
        <v>0</v>
      </c>
      <c r="BY174" s="7">
        <f t="shared" si="112"/>
        <v>0</v>
      </c>
      <c r="BZ174" s="7">
        <f t="shared" si="113"/>
        <v>0</v>
      </c>
      <c r="CA174" s="17">
        <f t="shared" si="90"/>
        <v>44.330000000000005</v>
      </c>
      <c r="CB174">
        <f t="shared" si="114"/>
        <v>0</v>
      </c>
      <c r="CC174" s="7">
        <f t="shared" si="115"/>
        <v>0</v>
      </c>
      <c r="CD174" s="7">
        <f t="shared" si="116"/>
        <v>0</v>
      </c>
      <c r="CE174" s="7">
        <f t="shared" si="117"/>
        <v>0</v>
      </c>
      <c r="CF174" s="69">
        <f t="shared" si="118"/>
        <v>0</v>
      </c>
      <c r="CG174" s="17">
        <f t="shared" si="91"/>
        <v>44.330000000000005</v>
      </c>
      <c r="CH174">
        <f t="shared" si="119"/>
        <v>0</v>
      </c>
      <c r="CI174" s="7">
        <f t="shared" si="120"/>
        <v>0</v>
      </c>
      <c r="CJ174" s="7">
        <f t="shared" si="121"/>
        <v>0</v>
      </c>
      <c r="CK174" s="7">
        <f t="shared" si="122"/>
        <v>0</v>
      </c>
      <c r="CL174" s="7">
        <f t="shared" si="123"/>
        <v>0</v>
      </c>
      <c r="CM174" s="17">
        <f t="shared" si="92"/>
        <v>44.330000000000005</v>
      </c>
      <c r="CN174">
        <f t="shared" si="124"/>
        <v>0</v>
      </c>
      <c r="CO174" s="7">
        <f t="shared" si="125"/>
        <v>0</v>
      </c>
      <c r="CP174" s="7">
        <f t="shared" si="126"/>
        <v>0</v>
      </c>
      <c r="CQ174" s="7">
        <f t="shared" si="127"/>
        <v>0</v>
      </c>
      <c r="CR174" s="7">
        <f t="shared" si="128"/>
        <v>0</v>
      </c>
    </row>
    <row r="175" spans="1:96" ht="14.5">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93"/>
        <v>1</v>
      </c>
      <c r="M175" s="63" t="b">
        <v>1</v>
      </c>
      <c r="N175" s="63">
        <v>45</v>
      </c>
      <c r="O175" s="63">
        <v>6</v>
      </c>
      <c r="P175" s="63">
        <v>5</v>
      </c>
      <c r="Q175" s="63">
        <v>6</v>
      </c>
      <c r="R175" s="63">
        <v>15</v>
      </c>
      <c r="S175" s="65" t="b">
        <v>1</v>
      </c>
      <c r="T175" s="65">
        <v>45</v>
      </c>
      <c r="U175" s="65">
        <v>6</v>
      </c>
      <c r="V175" s="65">
        <v>5</v>
      </c>
      <c r="W175" s="65">
        <v>6</v>
      </c>
      <c r="X175" s="65">
        <v>15</v>
      </c>
      <c r="Y175" s="66" t="b">
        <v>1</v>
      </c>
      <c r="Z175" s="66">
        <v>45</v>
      </c>
      <c r="AA175" s="66">
        <v>6</v>
      </c>
      <c r="AB175" s="66">
        <v>5</v>
      </c>
      <c r="AC175" s="66">
        <v>6</v>
      </c>
      <c r="AD175" s="66">
        <v>15</v>
      </c>
      <c r="AE175" s="67" t="b">
        <v>1</v>
      </c>
      <c r="AF175" s="67">
        <v>45</v>
      </c>
      <c r="AG175" s="67">
        <v>6</v>
      </c>
      <c r="AH175" s="67">
        <v>5</v>
      </c>
      <c r="AI175" s="67">
        <v>6</v>
      </c>
      <c r="AJ175" s="67">
        <v>15</v>
      </c>
      <c r="AK175" s="68" t="b">
        <v>1</v>
      </c>
      <c r="AL175" s="68">
        <v>45</v>
      </c>
      <c r="AM175" s="68">
        <v>6</v>
      </c>
      <c r="AN175" s="68">
        <v>5</v>
      </c>
      <c r="AO175" s="68">
        <v>6</v>
      </c>
      <c r="AP175" s="68">
        <v>15</v>
      </c>
      <c r="AQ175" s="45" t="b">
        <v>1</v>
      </c>
      <c r="AR175" s="45">
        <v>45</v>
      </c>
      <c r="AS175" s="45">
        <v>6</v>
      </c>
      <c r="AT175" s="45">
        <v>5</v>
      </c>
      <c r="AU175" s="45">
        <v>6</v>
      </c>
      <c r="AV175" s="45">
        <v>15</v>
      </c>
      <c r="AW175" s="47" t="b">
        <v>1</v>
      </c>
      <c r="AX175" s="47">
        <v>45</v>
      </c>
      <c r="AY175" s="47">
        <v>6</v>
      </c>
      <c r="AZ175" s="47">
        <v>5</v>
      </c>
      <c r="BA175" s="47">
        <v>6</v>
      </c>
      <c r="BB175" s="47">
        <v>15</v>
      </c>
      <c r="BC175" s="17">
        <f t="shared" si="86"/>
        <v>65.67</v>
      </c>
      <c r="BD175">
        <f t="shared" si="94"/>
        <v>0</v>
      </c>
      <c r="BE175" s="7">
        <f t="shared" si="95"/>
        <v>0</v>
      </c>
      <c r="BF175" s="7">
        <f t="shared" si="96"/>
        <v>0</v>
      </c>
      <c r="BG175" s="7">
        <f t="shared" si="97"/>
        <v>0</v>
      </c>
      <c r="BH175" s="7">
        <f t="shared" si="98"/>
        <v>0</v>
      </c>
      <c r="BI175" s="17">
        <f t="shared" si="87"/>
        <v>65.67</v>
      </c>
      <c r="BJ175">
        <f t="shared" si="99"/>
        <v>0</v>
      </c>
      <c r="BK175" s="7">
        <f t="shared" si="100"/>
        <v>0</v>
      </c>
      <c r="BL175" s="7">
        <f t="shared" si="101"/>
        <v>0</v>
      </c>
      <c r="BM175" s="7">
        <f t="shared" si="102"/>
        <v>0</v>
      </c>
      <c r="BN175" s="7">
        <f t="shared" si="103"/>
        <v>0</v>
      </c>
      <c r="BO175" s="17">
        <f t="shared" si="88"/>
        <v>65.67</v>
      </c>
      <c r="BP175">
        <f t="shared" si="104"/>
        <v>0</v>
      </c>
      <c r="BQ175" s="7">
        <f t="shared" si="105"/>
        <v>0</v>
      </c>
      <c r="BR175" s="7">
        <f t="shared" si="106"/>
        <v>0</v>
      </c>
      <c r="BS175" s="7">
        <f t="shared" si="107"/>
        <v>0</v>
      </c>
      <c r="BT175" s="7">
        <f t="shared" si="108"/>
        <v>0</v>
      </c>
      <c r="BU175" s="17">
        <f t="shared" si="89"/>
        <v>65.67</v>
      </c>
      <c r="BV175">
        <f t="shared" si="109"/>
        <v>0</v>
      </c>
      <c r="BW175" s="7">
        <f t="shared" si="110"/>
        <v>0</v>
      </c>
      <c r="BX175" s="7">
        <f t="shared" si="111"/>
        <v>0</v>
      </c>
      <c r="BY175" s="7">
        <f t="shared" si="112"/>
        <v>0</v>
      </c>
      <c r="BZ175" s="7">
        <f t="shared" si="113"/>
        <v>0</v>
      </c>
      <c r="CA175" s="17">
        <f t="shared" si="90"/>
        <v>65.67</v>
      </c>
      <c r="CB175">
        <f t="shared" si="114"/>
        <v>0</v>
      </c>
      <c r="CC175" s="7">
        <f t="shared" si="115"/>
        <v>0</v>
      </c>
      <c r="CD175" s="7">
        <f t="shared" si="116"/>
        <v>0</v>
      </c>
      <c r="CE175" s="7">
        <f t="shared" si="117"/>
        <v>0</v>
      </c>
      <c r="CF175" s="69">
        <f t="shared" si="118"/>
        <v>0</v>
      </c>
      <c r="CG175" s="17">
        <f t="shared" si="91"/>
        <v>65.67</v>
      </c>
      <c r="CH175">
        <f t="shared" si="119"/>
        <v>0</v>
      </c>
      <c r="CI175" s="7">
        <f t="shared" si="120"/>
        <v>0</v>
      </c>
      <c r="CJ175" s="7">
        <f t="shared" si="121"/>
        <v>0</v>
      </c>
      <c r="CK175" s="7">
        <f t="shared" si="122"/>
        <v>0</v>
      </c>
      <c r="CL175" s="7">
        <f t="shared" si="123"/>
        <v>0</v>
      </c>
      <c r="CM175" s="17">
        <f t="shared" si="92"/>
        <v>65.67</v>
      </c>
      <c r="CN175">
        <f t="shared" si="124"/>
        <v>0</v>
      </c>
      <c r="CO175" s="7">
        <f t="shared" si="125"/>
        <v>0</v>
      </c>
      <c r="CP175" s="7">
        <f t="shared" si="126"/>
        <v>0</v>
      </c>
      <c r="CQ175" s="7">
        <f t="shared" si="127"/>
        <v>0</v>
      </c>
      <c r="CR175" s="7">
        <f t="shared" si="128"/>
        <v>0</v>
      </c>
    </row>
    <row r="176" spans="1:96" ht="14.5">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93"/>
        <v>1</v>
      </c>
      <c r="M176" s="63" t="b">
        <v>1</v>
      </c>
      <c r="N176" s="63">
        <v>90</v>
      </c>
      <c r="O176" s="63">
        <v>10</v>
      </c>
      <c r="P176" s="63">
        <v>10</v>
      </c>
      <c r="Q176" s="63">
        <v>10</v>
      </c>
      <c r="R176" s="63">
        <v>20</v>
      </c>
      <c r="S176" s="65" t="b">
        <v>1</v>
      </c>
      <c r="T176" s="65">
        <v>90</v>
      </c>
      <c r="U176" s="65">
        <v>10</v>
      </c>
      <c r="V176" s="65">
        <v>10</v>
      </c>
      <c r="W176" s="65">
        <v>10</v>
      </c>
      <c r="X176" s="65">
        <v>20</v>
      </c>
      <c r="Y176" s="66" t="b">
        <v>1</v>
      </c>
      <c r="Z176" s="66">
        <v>90</v>
      </c>
      <c r="AA176" s="66">
        <v>10</v>
      </c>
      <c r="AB176" s="66">
        <v>10</v>
      </c>
      <c r="AC176" s="66">
        <v>10</v>
      </c>
      <c r="AD176" s="66">
        <v>20</v>
      </c>
      <c r="AE176" s="67" t="b">
        <v>1</v>
      </c>
      <c r="AF176" s="67">
        <v>90</v>
      </c>
      <c r="AG176" s="67">
        <v>10</v>
      </c>
      <c r="AH176" s="67">
        <v>10</v>
      </c>
      <c r="AI176" s="67">
        <v>10</v>
      </c>
      <c r="AJ176" s="67">
        <v>20</v>
      </c>
      <c r="AK176" s="68" t="b">
        <v>1</v>
      </c>
      <c r="AL176" s="68">
        <v>90</v>
      </c>
      <c r="AM176" s="68">
        <v>10</v>
      </c>
      <c r="AN176" s="68">
        <v>10</v>
      </c>
      <c r="AO176" s="68">
        <v>10</v>
      </c>
      <c r="AP176" s="68">
        <v>20</v>
      </c>
      <c r="AQ176" s="45" t="b">
        <v>1</v>
      </c>
      <c r="AR176" s="45">
        <v>90</v>
      </c>
      <c r="AS176" s="45">
        <v>10</v>
      </c>
      <c r="AT176" s="45">
        <v>10</v>
      </c>
      <c r="AU176" s="45">
        <v>10</v>
      </c>
      <c r="AV176" s="45">
        <v>20</v>
      </c>
      <c r="AW176" s="47" t="b">
        <v>1</v>
      </c>
      <c r="AX176" s="47">
        <v>90</v>
      </c>
      <c r="AY176" s="47">
        <v>10</v>
      </c>
      <c r="AZ176" s="47">
        <v>10</v>
      </c>
      <c r="BA176" s="47">
        <v>10</v>
      </c>
      <c r="BB176" s="47">
        <v>20</v>
      </c>
      <c r="BC176" s="17">
        <f t="shared" si="86"/>
        <v>78.650000000000006</v>
      </c>
      <c r="BD176">
        <f t="shared" si="94"/>
        <v>2</v>
      </c>
      <c r="BE176" s="7">
        <f t="shared" si="95"/>
        <v>2.1502662069505947</v>
      </c>
      <c r="BF176" s="7">
        <f t="shared" si="96"/>
        <v>1.5898530767640959</v>
      </c>
      <c r="BG176" s="7">
        <f t="shared" si="97"/>
        <v>29.569540467227952</v>
      </c>
      <c r="BH176" s="7">
        <f t="shared" si="98"/>
        <v>31.719806674178546</v>
      </c>
      <c r="BI176" s="17">
        <f t="shared" si="87"/>
        <v>78.650000000000006</v>
      </c>
      <c r="BJ176">
        <f t="shared" si="99"/>
        <v>2</v>
      </c>
      <c r="BK176" s="7">
        <f t="shared" si="100"/>
        <v>2.1502662069505947</v>
      </c>
      <c r="BL176" s="7">
        <f t="shared" si="101"/>
        <v>1.5898530767640959</v>
      </c>
      <c r="BM176" s="7">
        <f t="shared" si="102"/>
        <v>29.569540467227952</v>
      </c>
      <c r="BN176" s="7">
        <f t="shared" si="103"/>
        <v>31.719806674178546</v>
      </c>
      <c r="BO176" s="17">
        <f t="shared" si="88"/>
        <v>78.650000000000006</v>
      </c>
      <c r="BP176">
        <f t="shared" si="104"/>
        <v>2</v>
      </c>
      <c r="BQ176" s="7">
        <f t="shared" si="105"/>
        <v>2.1502662069505947</v>
      </c>
      <c r="BR176" s="7">
        <f t="shared" si="106"/>
        <v>1.5898530767640959</v>
      </c>
      <c r="BS176" s="7">
        <f t="shared" si="107"/>
        <v>29.569540467227952</v>
      </c>
      <c r="BT176" s="7">
        <f t="shared" si="108"/>
        <v>31.719806674178546</v>
      </c>
      <c r="BU176" s="17">
        <f t="shared" si="89"/>
        <v>78.650000000000006</v>
      </c>
      <c r="BV176">
        <f t="shared" si="109"/>
        <v>2</v>
      </c>
      <c r="BW176" s="7">
        <f t="shared" si="110"/>
        <v>2.1502662069505947</v>
      </c>
      <c r="BX176" s="7">
        <f t="shared" si="111"/>
        <v>1.5898530767640959</v>
      </c>
      <c r="BY176" s="7">
        <f t="shared" si="112"/>
        <v>29.569540467227952</v>
      </c>
      <c r="BZ176" s="7">
        <f t="shared" si="113"/>
        <v>31.719806674178546</v>
      </c>
      <c r="CA176" s="17">
        <f t="shared" si="90"/>
        <v>78.650000000000006</v>
      </c>
      <c r="CB176">
        <f t="shared" si="114"/>
        <v>2</v>
      </c>
      <c r="CC176" s="7">
        <f t="shared" si="115"/>
        <v>2.1502662069505947</v>
      </c>
      <c r="CD176" s="7">
        <f t="shared" si="116"/>
        <v>1.5898530767640959</v>
      </c>
      <c r="CE176" s="7">
        <f t="shared" si="117"/>
        <v>29.569540467227952</v>
      </c>
      <c r="CF176" s="69">
        <f t="shared" si="118"/>
        <v>31.719806674178546</v>
      </c>
      <c r="CG176" s="17">
        <f t="shared" si="91"/>
        <v>78.650000000000006</v>
      </c>
      <c r="CH176">
        <f t="shared" si="119"/>
        <v>2</v>
      </c>
      <c r="CI176" s="7">
        <f t="shared" si="120"/>
        <v>2.1502662069505947</v>
      </c>
      <c r="CJ176" s="7">
        <f t="shared" si="121"/>
        <v>1.5898530767640959</v>
      </c>
      <c r="CK176" s="7">
        <f t="shared" si="122"/>
        <v>29.569540467227952</v>
      </c>
      <c r="CL176" s="7">
        <f t="shared" si="123"/>
        <v>31.719806674178546</v>
      </c>
      <c r="CM176" s="17">
        <f t="shared" si="92"/>
        <v>78.650000000000006</v>
      </c>
      <c r="CN176">
        <f t="shared" si="124"/>
        <v>2</v>
      </c>
      <c r="CO176" s="7">
        <f t="shared" si="125"/>
        <v>2.1502662069505947</v>
      </c>
      <c r="CP176" s="7">
        <f t="shared" si="126"/>
        <v>1.5898530767640959</v>
      </c>
      <c r="CQ176" s="7">
        <f t="shared" si="127"/>
        <v>29.569540467227952</v>
      </c>
      <c r="CR176" s="7">
        <f t="shared" si="128"/>
        <v>31.719806674178546</v>
      </c>
    </row>
    <row r="177" spans="1:96" ht="14.5">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93"/>
        <v>1</v>
      </c>
      <c r="M177" s="63" t="b">
        <v>1</v>
      </c>
      <c r="N177" s="63">
        <v>90</v>
      </c>
      <c r="O177" s="63">
        <v>10</v>
      </c>
      <c r="P177" s="63">
        <v>10</v>
      </c>
      <c r="Q177" s="63">
        <v>10</v>
      </c>
      <c r="R177" s="63">
        <v>20</v>
      </c>
      <c r="S177" s="65" t="b">
        <v>1</v>
      </c>
      <c r="T177" s="65">
        <v>90</v>
      </c>
      <c r="U177" s="65">
        <v>10</v>
      </c>
      <c r="V177" s="65">
        <v>10</v>
      </c>
      <c r="W177" s="65">
        <v>10</v>
      </c>
      <c r="X177" s="65">
        <v>20</v>
      </c>
      <c r="Y177" s="66" t="b">
        <v>1</v>
      </c>
      <c r="Z177" s="66">
        <v>90</v>
      </c>
      <c r="AA177" s="66">
        <v>10</v>
      </c>
      <c r="AB177" s="66">
        <v>10</v>
      </c>
      <c r="AC177" s="66">
        <v>10</v>
      </c>
      <c r="AD177" s="66">
        <v>20</v>
      </c>
      <c r="AE177" s="67" t="b">
        <v>1</v>
      </c>
      <c r="AF177" s="67">
        <v>90</v>
      </c>
      <c r="AG177" s="67">
        <v>10</v>
      </c>
      <c r="AH177" s="67">
        <v>10</v>
      </c>
      <c r="AI177" s="67">
        <v>10</v>
      </c>
      <c r="AJ177" s="67">
        <v>20</v>
      </c>
      <c r="AK177" s="68" t="b">
        <v>1</v>
      </c>
      <c r="AL177" s="68">
        <v>90</v>
      </c>
      <c r="AM177" s="68">
        <v>10</v>
      </c>
      <c r="AN177" s="68">
        <v>10</v>
      </c>
      <c r="AO177" s="68">
        <v>10</v>
      </c>
      <c r="AP177" s="68">
        <v>20</v>
      </c>
      <c r="AQ177" s="45" t="b">
        <v>1</v>
      </c>
      <c r="AR177" s="45">
        <v>90</v>
      </c>
      <c r="AS177" s="45">
        <v>10</v>
      </c>
      <c r="AT177" s="45">
        <v>10</v>
      </c>
      <c r="AU177" s="45">
        <v>10</v>
      </c>
      <c r="AV177" s="45">
        <v>20</v>
      </c>
      <c r="AW177" s="47" t="b">
        <v>1</v>
      </c>
      <c r="AX177" s="47">
        <v>90</v>
      </c>
      <c r="AY177" s="47">
        <v>10</v>
      </c>
      <c r="AZ177" s="47">
        <v>10</v>
      </c>
      <c r="BA177" s="47">
        <v>10</v>
      </c>
      <c r="BB177" s="47">
        <v>20</v>
      </c>
      <c r="BC177" s="17">
        <f t="shared" si="86"/>
        <v>82.830000000000013</v>
      </c>
      <c r="BD177">
        <f t="shared" si="94"/>
        <v>2</v>
      </c>
      <c r="BE177" s="7">
        <f t="shared" si="95"/>
        <v>2.1502662069505947</v>
      </c>
      <c r="BF177" s="7">
        <f t="shared" si="96"/>
        <v>1.5898530767640959</v>
      </c>
      <c r="BG177" s="7">
        <f t="shared" si="97"/>
        <v>29.569540467227952</v>
      </c>
      <c r="BH177" s="7">
        <f t="shared" si="98"/>
        <v>31.719806674178546</v>
      </c>
      <c r="BI177" s="17">
        <f t="shared" si="87"/>
        <v>82.830000000000013</v>
      </c>
      <c r="BJ177">
        <f t="shared" si="99"/>
        <v>2</v>
      </c>
      <c r="BK177" s="7">
        <f t="shared" si="100"/>
        <v>2.1502662069505947</v>
      </c>
      <c r="BL177" s="7">
        <f t="shared" si="101"/>
        <v>1.5898530767640959</v>
      </c>
      <c r="BM177" s="7">
        <f t="shared" si="102"/>
        <v>29.569540467227952</v>
      </c>
      <c r="BN177" s="7">
        <f t="shared" si="103"/>
        <v>31.719806674178546</v>
      </c>
      <c r="BO177" s="17">
        <f t="shared" si="88"/>
        <v>82.830000000000013</v>
      </c>
      <c r="BP177">
        <f t="shared" si="104"/>
        <v>2</v>
      </c>
      <c r="BQ177" s="7">
        <f t="shared" si="105"/>
        <v>2.1502662069505947</v>
      </c>
      <c r="BR177" s="7">
        <f t="shared" si="106"/>
        <v>1.5898530767640959</v>
      </c>
      <c r="BS177" s="7">
        <f t="shared" si="107"/>
        <v>29.569540467227952</v>
      </c>
      <c r="BT177" s="7">
        <f t="shared" si="108"/>
        <v>31.719806674178546</v>
      </c>
      <c r="BU177" s="17">
        <f t="shared" si="89"/>
        <v>82.830000000000013</v>
      </c>
      <c r="BV177">
        <f t="shared" si="109"/>
        <v>2</v>
      </c>
      <c r="BW177" s="7">
        <f t="shared" si="110"/>
        <v>2.1502662069505947</v>
      </c>
      <c r="BX177" s="7">
        <f t="shared" si="111"/>
        <v>1.5898530767640959</v>
      </c>
      <c r="BY177" s="7">
        <f t="shared" si="112"/>
        <v>29.569540467227952</v>
      </c>
      <c r="BZ177" s="7">
        <f t="shared" si="113"/>
        <v>31.719806674178546</v>
      </c>
      <c r="CA177" s="17">
        <f t="shared" si="90"/>
        <v>82.830000000000013</v>
      </c>
      <c r="CB177">
        <f t="shared" si="114"/>
        <v>2</v>
      </c>
      <c r="CC177" s="7">
        <f t="shared" si="115"/>
        <v>2.1502662069505947</v>
      </c>
      <c r="CD177" s="7">
        <f t="shared" si="116"/>
        <v>1.5898530767640959</v>
      </c>
      <c r="CE177" s="7">
        <f t="shared" si="117"/>
        <v>29.569540467227952</v>
      </c>
      <c r="CF177" s="69">
        <f t="shared" si="118"/>
        <v>31.719806674178546</v>
      </c>
      <c r="CG177" s="17">
        <f t="shared" si="91"/>
        <v>82.830000000000013</v>
      </c>
      <c r="CH177">
        <f t="shared" si="119"/>
        <v>2</v>
      </c>
      <c r="CI177" s="7">
        <f t="shared" si="120"/>
        <v>2.1502662069505947</v>
      </c>
      <c r="CJ177" s="7">
        <f t="shared" si="121"/>
        <v>1.5898530767640959</v>
      </c>
      <c r="CK177" s="7">
        <f t="shared" si="122"/>
        <v>29.569540467227952</v>
      </c>
      <c r="CL177" s="7">
        <f t="shared" si="123"/>
        <v>31.719806674178546</v>
      </c>
      <c r="CM177" s="17">
        <f t="shared" si="92"/>
        <v>82.830000000000013</v>
      </c>
      <c r="CN177">
        <f t="shared" si="124"/>
        <v>2</v>
      </c>
      <c r="CO177" s="7">
        <f t="shared" si="125"/>
        <v>2.1502662069505947</v>
      </c>
      <c r="CP177" s="7">
        <f t="shared" si="126"/>
        <v>1.5898530767640959</v>
      </c>
      <c r="CQ177" s="7">
        <f t="shared" si="127"/>
        <v>29.569540467227952</v>
      </c>
      <c r="CR177" s="7">
        <f t="shared" si="128"/>
        <v>31.719806674178546</v>
      </c>
    </row>
    <row r="178" spans="1:96" ht="14.5">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93"/>
        <v>1</v>
      </c>
      <c r="M178" s="63" t="b">
        <v>1</v>
      </c>
      <c r="N178" s="63">
        <v>100</v>
      </c>
      <c r="O178" s="63">
        <v>10</v>
      </c>
      <c r="P178" s="63">
        <v>10</v>
      </c>
      <c r="Q178" s="63">
        <v>10</v>
      </c>
      <c r="R178" s="63">
        <v>240</v>
      </c>
      <c r="S178" s="65" t="b">
        <v>1</v>
      </c>
      <c r="T178" s="65">
        <v>100</v>
      </c>
      <c r="U178" s="65">
        <v>10</v>
      </c>
      <c r="V178" s="65">
        <v>10</v>
      </c>
      <c r="W178" s="65">
        <v>10</v>
      </c>
      <c r="X178" s="65">
        <v>240</v>
      </c>
      <c r="Y178" s="66" t="b">
        <v>1</v>
      </c>
      <c r="Z178" s="66">
        <v>100</v>
      </c>
      <c r="AA178" s="66">
        <v>10</v>
      </c>
      <c r="AB178" s="66">
        <v>10</v>
      </c>
      <c r="AC178" s="66">
        <v>10</v>
      </c>
      <c r="AD178" s="66">
        <v>240</v>
      </c>
      <c r="AE178" s="67" t="b">
        <v>1</v>
      </c>
      <c r="AF178" s="67">
        <v>100</v>
      </c>
      <c r="AG178" s="67">
        <v>10</v>
      </c>
      <c r="AH178" s="67">
        <v>10</v>
      </c>
      <c r="AI178" s="67">
        <v>10</v>
      </c>
      <c r="AJ178" s="67">
        <v>240</v>
      </c>
      <c r="AK178" s="68" t="b">
        <v>1</v>
      </c>
      <c r="AL178" s="68">
        <v>100</v>
      </c>
      <c r="AM178" s="68">
        <v>10</v>
      </c>
      <c r="AN178" s="68">
        <v>10</v>
      </c>
      <c r="AO178" s="68">
        <v>10</v>
      </c>
      <c r="AP178" s="68">
        <v>240</v>
      </c>
      <c r="AQ178" s="45" t="b">
        <v>1</v>
      </c>
      <c r="AR178" s="45">
        <v>100</v>
      </c>
      <c r="AS178" s="45">
        <v>10</v>
      </c>
      <c r="AT178" s="45">
        <v>10</v>
      </c>
      <c r="AU178" s="45">
        <v>10</v>
      </c>
      <c r="AV178" s="45">
        <v>240</v>
      </c>
      <c r="AW178" s="47" t="b">
        <v>1</v>
      </c>
      <c r="AX178" s="47">
        <v>100</v>
      </c>
      <c r="AY178" s="47">
        <v>10</v>
      </c>
      <c r="AZ178" s="47">
        <v>10</v>
      </c>
      <c r="BA178" s="47">
        <v>10</v>
      </c>
      <c r="BB178" s="47">
        <v>240</v>
      </c>
      <c r="BC178" s="17">
        <f t="shared" si="86"/>
        <v>55</v>
      </c>
      <c r="BD178">
        <f t="shared" si="94"/>
        <v>2</v>
      </c>
      <c r="BE178" s="7">
        <f t="shared" si="95"/>
        <v>2.1502662069505947</v>
      </c>
      <c r="BF178" s="7">
        <f t="shared" si="96"/>
        <v>1.5898530767640959</v>
      </c>
      <c r="BG178" s="7">
        <f t="shared" si="97"/>
        <v>29.569540467227952</v>
      </c>
      <c r="BH178" s="7">
        <f t="shared" si="98"/>
        <v>31.719806674178546</v>
      </c>
      <c r="BI178" s="17">
        <f t="shared" si="87"/>
        <v>55</v>
      </c>
      <c r="BJ178">
        <f t="shared" si="99"/>
        <v>2</v>
      </c>
      <c r="BK178" s="7">
        <f t="shared" si="100"/>
        <v>2.1502662069505947</v>
      </c>
      <c r="BL178" s="7">
        <f t="shared" si="101"/>
        <v>1.5898530767640959</v>
      </c>
      <c r="BM178" s="7">
        <f t="shared" si="102"/>
        <v>29.569540467227952</v>
      </c>
      <c r="BN178" s="7">
        <f t="shared" si="103"/>
        <v>31.719806674178546</v>
      </c>
      <c r="BO178" s="17">
        <f t="shared" si="88"/>
        <v>55</v>
      </c>
      <c r="BP178">
        <f t="shared" si="104"/>
        <v>2</v>
      </c>
      <c r="BQ178" s="7">
        <f t="shared" si="105"/>
        <v>2.1502662069505947</v>
      </c>
      <c r="BR178" s="7">
        <f t="shared" si="106"/>
        <v>1.5898530767640959</v>
      </c>
      <c r="BS178" s="7">
        <f t="shared" si="107"/>
        <v>29.569540467227952</v>
      </c>
      <c r="BT178" s="7">
        <f t="shared" si="108"/>
        <v>31.719806674178546</v>
      </c>
      <c r="BU178" s="17">
        <f t="shared" si="89"/>
        <v>55</v>
      </c>
      <c r="BV178">
        <f t="shared" si="109"/>
        <v>2</v>
      </c>
      <c r="BW178" s="7">
        <f t="shared" si="110"/>
        <v>2.1502662069505947</v>
      </c>
      <c r="BX178" s="7">
        <f t="shared" si="111"/>
        <v>1.5898530767640959</v>
      </c>
      <c r="BY178" s="7">
        <f t="shared" si="112"/>
        <v>29.569540467227952</v>
      </c>
      <c r="BZ178" s="7">
        <f t="shared" si="113"/>
        <v>31.719806674178546</v>
      </c>
      <c r="CA178" s="17">
        <f t="shared" si="90"/>
        <v>55</v>
      </c>
      <c r="CB178">
        <f t="shared" si="114"/>
        <v>2</v>
      </c>
      <c r="CC178" s="7">
        <f t="shared" si="115"/>
        <v>2.1502662069505947</v>
      </c>
      <c r="CD178" s="7">
        <f t="shared" si="116"/>
        <v>1.5898530767640959</v>
      </c>
      <c r="CE178" s="7">
        <f t="shared" si="117"/>
        <v>29.569540467227952</v>
      </c>
      <c r="CF178" s="69">
        <f t="shared" si="118"/>
        <v>31.719806674178546</v>
      </c>
      <c r="CG178" s="17">
        <f t="shared" si="91"/>
        <v>55</v>
      </c>
      <c r="CH178">
        <f t="shared" si="119"/>
        <v>2</v>
      </c>
      <c r="CI178" s="7">
        <f t="shared" si="120"/>
        <v>2.1502662069505947</v>
      </c>
      <c r="CJ178" s="7">
        <f t="shared" si="121"/>
        <v>1.5898530767640959</v>
      </c>
      <c r="CK178" s="7">
        <f t="shared" si="122"/>
        <v>29.569540467227952</v>
      </c>
      <c r="CL178" s="7">
        <f t="shared" si="123"/>
        <v>31.719806674178546</v>
      </c>
      <c r="CM178" s="17">
        <f t="shared" si="92"/>
        <v>55</v>
      </c>
      <c r="CN178">
        <f t="shared" si="124"/>
        <v>2</v>
      </c>
      <c r="CO178" s="7">
        <f t="shared" si="125"/>
        <v>2.1502662069505947</v>
      </c>
      <c r="CP178" s="7">
        <f t="shared" si="126"/>
        <v>1.5898530767640959</v>
      </c>
      <c r="CQ178" s="7">
        <f t="shared" si="127"/>
        <v>29.569540467227952</v>
      </c>
      <c r="CR178" s="7">
        <f t="shared" si="128"/>
        <v>31.719806674178546</v>
      </c>
    </row>
    <row r="179" spans="1:96" ht="14.5">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93"/>
        <v>1</v>
      </c>
      <c r="M179" s="63" t="b">
        <v>1</v>
      </c>
      <c r="N179" s="63">
        <v>0</v>
      </c>
      <c r="O179" s="63">
        <v>10</v>
      </c>
      <c r="P179" s="63">
        <v>10</v>
      </c>
      <c r="Q179" s="63">
        <v>10</v>
      </c>
      <c r="R179" s="63">
        <v>120</v>
      </c>
      <c r="S179" s="65" t="b">
        <v>0</v>
      </c>
      <c r="Y179" s="66" t="b">
        <v>0</v>
      </c>
      <c r="AE179" s="67" t="b">
        <v>0</v>
      </c>
      <c r="AK179" s="68" t="b">
        <v>0</v>
      </c>
      <c r="AQ179" s="45" t="b">
        <v>0</v>
      </c>
      <c r="AW179" s="47" t="b">
        <v>0</v>
      </c>
      <c r="BC179" s="17">
        <f t="shared" si="86"/>
        <v>53.57</v>
      </c>
      <c r="BD179">
        <f t="shared" si="94"/>
        <v>2</v>
      </c>
      <c r="BE179" s="7">
        <f t="shared" si="95"/>
        <v>2.1502662069505947</v>
      </c>
      <c r="BF179" s="7">
        <f t="shared" si="96"/>
        <v>1.5898530767640959</v>
      </c>
      <c r="BG179" s="7">
        <f t="shared" si="97"/>
        <v>29.569540467227952</v>
      </c>
      <c r="BH179" s="7">
        <f t="shared" si="98"/>
        <v>31.719806674178546</v>
      </c>
      <c r="BI179" s="17">
        <f t="shared" si="87"/>
        <v>53.57</v>
      </c>
      <c r="BJ179">
        <f t="shared" si="99"/>
        <v>0</v>
      </c>
      <c r="BK179" s="7">
        <f t="shared" si="100"/>
        <v>0</v>
      </c>
      <c r="BL179" s="7">
        <f t="shared" si="101"/>
        <v>0</v>
      </c>
      <c r="BM179" s="7">
        <f t="shared" si="102"/>
        <v>0</v>
      </c>
      <c r="BN179" s="7">
        <f t="shared" si="103"/>
        <v>0</v>
      </c>
      <c r="BO179" s="17">
        <f t="shared" si="88"/>
        <v>53.57</v>
      </c>
      <c r="BP179">
        <f t="shared" si="104"/>
        <v>0</v>
      </c>
      <c r="BQ179" s="7">
        <f t="shared" si="105"/>
        <v>0</v>
      </c>
      <c r="BR179" s="7">
        <f t="shared" si="106"/>
        <v>0</v>
      </c>
      <c r="BS179" s="7">
        <f t="shared" si="107"/>
        <v>0</v>
      </c>
      <c r="BT179" s="7">
        <f t="shared" si="108"/>
        <v>0</v>
      </c>
      <c r="BU179" s="17">
        <f t="shared" si="89"/>
        <v>53.57</v>
      </c>
      <c r="BV179">
        <f t="shared" si="109"/>
        <v>0</v>
      </c>
      <c r="BW179" s="7">
        <f t="shared" si="110"/>
        <v>0</v>
      </c>
      <c r="BX179" s="7">
        <f t="shared" si="111"/>
        <v>0</v>
      </c>
      <c r="BY179" s="7">
        <f t="shared" si="112"/>
        <v>0</v>
      </c>
      <c r="BZ179" s="7">
        <f t="shared" si="113"/>
        <v>0</v>
      </c>
      <c r="CA179" s="17">
        <f t="shared" si="90"/>
        <v>53.57</v>
      </c>
      <c r="CB179">
        <f t="shared" si="114"/>
        <v>0</v>
      </c>
      <c r="CC179" s="7">
        <f t="shared" si="115"/>
        <v>0</v>
      </c>
      <c r="CD179" s="7">
        <f t="shared" si="116"/>
        <v>0</v>
      </c>
      <c r="CE179" s="7">
        <f t="shared" si="117"/>
        <v>0</v>
      </c>
      <c r="CF179" s="69">
        <f t="shared" si="118"/>
        <v>0</v>
      </c>
      <c r="CG179" s="17">
        <f t="shared" si="91"/>
        <v>53.57</v>
      </c>
      <c r="CH179">
        <f t="shared" si="119"/>
        <v>0</v>
      </c>
      <c r="CI179" s="7">
        <f t="shared" si="120"/>
        <v>0</v>
      </c>
      <c r="CJ179" s="7">
        <f t="shared" si="121"/>
        <v>0</v>
      </c>
      <c r="CK179" s="7">
        <f t="shared" si="122"/>
        <v>0</v>
      </c>
      <c r="CL179" s="7">
        <f t="shared" si="123"/>
        <v>0</v>
      </c>
      <c r="CM179" s="17">
        <f t="shared" si="92"/>
        <v>53.57</v>
      </c>
      <c r="CN179">
        <f t="shared" si="124"/>
        <v>0</v>
      </c>
      <c r="CO179" s="7">
        <f t="shared" si="125"/>
        <v>0</v>
      </c>
      <c r="CP179" s="7">
        <f t="shared" si="126"/>
        <v>0</v>
      </c>
      <c r="CQ179" s="7">
        <f t="shared" si="127"/>
        <v>0</v>
      </c>
      <c r="CR179" s="7">
        <f t="shared" si="128"/>
        <v>0</v>
      </c>
    </row>
    <row r="180" spans="1:96" ht="14.5">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93"/>
        <v>1</v>
      </c>
      <c r="M180" s="63" t="b">
        <v>1</v>
      </c>
      <c r="N180" s="63">
        <v>0</v>
      </c>
      <c r="O180" s="63">
        <v>10</v>
      </c>
      <c r="P180" s="63">
        <v>10</v>
      </c>
      <c r="Q180" s="63">
        <v>10</v>
      </c>
      <c r="R180" s="63">
        <v>20</v>
      </c>
      <c r="S180" s="65" t="b">
        <v>1</v>
      </c>
      <c r="T180" s="65">
        <v>0</v>
      </c>
      <c r="U180" s="65">
        <v>10</v>
      </c>
      <c r="V180" s="65">
        <v>10</v>
      </c>
      <c r="W180" s="65">
        <v>10</v>
      </c>
      <c r="X180" s="65">
        <v>20</v>
      </c>
      <c r="Y180" s="66" t="b">
        <v>0</v>
      </c>
      <c r="AE180" s="67" t="b">
        <v>1</v>
      </c>
      <c r="AF180" s="67">
        <v>0</v>
      </c>
      <c r="AG180" s="67">
        <v>10</v>
      </c>
      <c r="AH180" s="67">
        <v>10</v>
      </c>
      <c r="AI180" s="67">
        <v>10</v>
      </c>
      <c r="AJ180" s="67">
        <v>20</v>
      </c>
      <c r="AK180" s="68" t="b">
        <v>1</v>
      </c>
      <c r="AL180" s="68">
        <v>0</v>
      </c>
      <c r="AM180" s="68">
        <v>10</v>
      </c>
      <c r="AN180" s="68">
        <v>10</v>
      </c>
      <c r="AO180" s="68">
        <v>10</v>
      </c>
      <c r="AP180" s="68">
        <v>20</v>
      </c>
      <c r="AQ180" s="45" t="b">
        <v>0</v>
      </c>
      <c r="AW180" s="47" t="b">
        <v>0</v>
      </c>
      <c r="BC180" s="17">
        <f t="shared" si="86"/>
        <v>39.930000000000007</v>
      </c>
      <c r="BD180">
        <f t="shared" si="94"/>
        <v>2</v>
      </c>
      <c r="BE180" s="7">
        <f t="shared" si="95"/>
        <v>2.1502662069505947</v>
      </c>
      <c r="BF180" s="7">
        <f t="shared" si="96"/>
        <v>1.5898530767640959</v>
      </c>
      <c r="BG180" s="7">
        <f t="shared" si="97"/>
        <v>29.569540467227952</v>
      </c>
      <c r="BH180" s="7">
        <f t="shared" si="98"/>
        <v>31.719806674178546</v>
      </c>
      <c r="BI180" s="17">
        <f t="shared" si="87"/>
        <v>39.930000000000007</v>
      </c>
      <c r="BJ180">
        <f t="shared" si="99"/>
        <v>2</v>
      </c>
      <c r="BK180" s="7">
        <f t="shared" si="100"/>
        <v>2.1502662069505947</v>
      </c>
      <c r="BL180" s="7">
        <f t="shared" si="101"/>
        <v>1.5898530767640959</v>
      </c>
      <c r="BM180" s="7">
        <f t="shared" si="102"/>
        <v>29.569540467227952</v>
      </c>
      <c r="BN180" s="7">
        <f t="shared" si="103"/>
        <v>31.719806674178546</v>
      </c>
      <c r="BO180" s="17">
        <f t="shared" si="88"/>
        <v>39.930000000000007</v>
      </c>
      <c r="BP180">
        <f t="shared" si="104"/>
        <v>0</v>
      </c>
      <c r="BQ180" s="7">
        <f t="shared" si="105"/>
        <v>0</v>
      </c>
      <c r="BR180" s="7">
        <f t="shared" si="106"/>
        <v>0</v>
      </c>
      <c r="BS180" s="7">
        <f t="shared" si="107"/>
        <v>0</v>
      </c>
      <c r="BT180" s="7">
        <f t="shared" si="108"/>
        <v>0</v>
      </c>
      <c r="BU180" s="17">
        <f t="shared" si="89"/>
        <v>39.930000000000007</v>
      </c>
      <c r="BV180">
        <f t="shared" si="109"/>
        <v>2</v>
      </c>
      <c r="BW180" s="7">
        <f t="shared" si="110"/>
        <v>2.1502662069505947</v>
      </c>
      <c r="BX180" s="7">
        <f t="shared" si="111"/>
        <v>1.5898530767640959</v>
      </c>
      <c r="BY180" s="7">
        <f t="shared" si="112"/>
        <v>29.569540467227952</v>
      </c>
      <c r="BZ180" s="7">
        <f t="shared" si="113"/>
        <v>31.719806674178546</v>
      </c>
      <c r="CA180" s="17">
        <f t="shared" si="90"/>
        <v>39.930000000000007</v>
      </c>
      <c r="CB180">
        <f t="shared" si="114"/>
        <v>2</v>
      </c>
      <c r="CC180" s="7">
        <f t="shared" si="115"/>
        <v>2.1502662069505947</v>
      </c>
      <c r="CD180" s="7">
        <f t="shared" si="116"/>
        <v>1.5898530767640959</v>
      </c>
      <c r="CE180" s="7">
        <f t="shared" si="117"/>
        <v>29.569540467227952</v>
      </c>
      <c r="CF180" s="69">
        <f t="shared" si="118"/>
        <v>31.719806674178546</v>
      </c>
      <c r="CG180" s="17">
        <f t="shared" si="91"/>
        <v>39.930000000000007</v>
      </c>
      <c r="CH180">
        <f t="shared" si="119"/>
        <v>0</v>
      </c>
      <c r="CI180" s="7">
        <f t="shared" si="120"/>
        <v>0</v>
      </c>
      <c r="CJ180" s="7">
        <f t="shared" si="121"/>
        <v>0</v>
      </c>
      <c r="CK180" s="7">
        <f t="shared" si="122"/>
        <v>0</v>
      </c>
      <c r="CL180" s="7">
        <f t="shared" si="123"/>
        <v>0</v>
      </c>
      <c r="CM180" s="17">
        <f t="shared" si="92"/>
        <v>39.930000000000007</v>
      </c>
      <c r="CN180">
        <f t="shared" si="124"/>
        <v>0</v>
      </c>
      <c r="CO180" s="7">
        <f t="shared" si="125"/>
        <v>0</v>
      </c>
      <c r="CP180" s="7">
        <f t="shared" si="126"/>
        <v>0</v>
      </c>
      <c r="CQ180" s="7">
        <f t="shared" si="127"/>
        <v>0</v>
      </c>
      <c r="CR180" s="7">
        <f t="shared" si="128"/>
        <v>0</v>
      </c>
    </row>
    <row r="181" spans="1:96" ht="14.5">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93"/>
        <v>1</v>
      </c>
      <c r="M181" s="63" t="b">
        <v>1</v>
      </c>
      <c r="N181" s="63">
        <v>0</v>
      </c>
      <c r="O181" s="63">
        <v>10</v>
      </c>
      <c r="P181" s="63">
        <v>10</v>
      </c>
      <c r="Q181" s="63">
        <v>10</v>
      </c>
      <c r="R181" s="63">
        <v>30</v>
      </c>
      <c r="S181" s="65" t="b">
        <v>0</v>
      </c>
      <c r="Y181" s="66" t="b">
        <v>0</v>
      </c>
      <c r="AE181" s="67" t="b">
        <v>0</v>
      </c>
      <c r="AK181" s="68" t="b">
        <v>0</v>
      </c>
      <c r="AQ181" s="45" t="b">
        <v>0</v>
      </c>
      <c r="AW181" s="47" t="b">
        <v>0</v>
      </c>
      <c r="BC181" s="17">
        <f t="shared" si="86"/>
        <v>35.420000000000009</v>
      </c>
      <c r="BD181">
        <f t="shared" si="94"/>
        <v>1</v>
      </c>
      <c r="BE181" s="7">
        <f t="shared" si="95"/>
        <v>1.0751331034752973</v>
      </c>
      <c r="BF181" s="7">
        <f t="shared" si="96"/>
        <v>0.79492653838204796</v>
      </c>
      <c r="BG181" s="7">
        <f t="shared" si="97"/>
        <v>14.784770233613976</v>
      </c>
      <c r="BH181" s="7">
        <f t="shared" si="98"/>
        <v>15.859903337089273</v>
      </c>
      <c r="BI181" s="17">
        <f t="shared" si="87"/>
        <v>35.420000000000009</v>
      </c>
      <c r="BJ181">
        <f t="shared" si="99"/>
        <v>0</v>
      </c>
      <c r="BK181" s="7">
        <f t="shared" si="100"/>
        <v>0</v>
      </c>
      <c r="BL181" s="7">
        <f t="shared" si="101"/>
        <v>0</v>
      </c>
      <c r="BM181" s="7">
        <f t="shared" si="102"/>
        <v>0</v>
      </c>
      <c r="BN181" s="7">
        <f t="shared" si="103"/>
        <v>0</v>
      </c>
      <c r="BO181" s="17">
        <f t="shared" si="88"/>
        <v>35.420000000000009</v>
      </c>
      <c r="BP181">
        <f t="shared" si="104"/>
        <v>0</v>
      </c>
      <c r="BQ181" s="7">
        <f t="shared" si="105"/>
        <v>0</v>
      </c>
      <c r="BR181" s="7">
        <f t="shared" si="106"/>
        <v>0</v>
      </c>
      <c r="BS181" s="7">
        <f t="shared" si="107"/>
        <v>0</v>
      </c>
      <c r="BT181" s="7">
        <f t="shared" si="108"/>
        <v>0</v>
      </c>
      <c r="BU181" s="17">
        <f t="shared" si="89"/>
        <v>35.420000000000009</v>
      </c>
      <c r="BV181">
        <f t="shared" si="109"/>
        <v>0</v>
      </c>
      <c r="BW181" s="7">
        <f t="shared" si="110"/>
        <v>0</v>
      </c>
      <c r="BX181" s="7">
        <f t="shared" si="111"/>
        <v>0</v>
      </c>
      <c r="BY181" s="7">
        <f t="shared" si="112"/>
        <v>0</v>
      </c>
      <c r="BZ181" s="7">
        <f t="shared" si="113"/>
        <v>0</v>
      </c>
      <c r="CA181" s="17">
        <f t="shared" si="90"/>
        <v>35.420000000000009</v>
      </c>
      <c r="CB181">
        <f t="shared" si="114"/>
        <v>0</v>
      </c>
      <c r="CC181" s="7">
        <f t="shared" si="115"/>
        <v>0</v>
      </c>
      <c r="CD181" s="7">
        <f t="shared" si="116"/>
        <v>0</v>
      </c>
      <c r="CE181" s="7">
        <f t="shared" si="117"/>
        <v>0</v>
      </c>
      <c r="CF181" s="69">
        <f t="shared" si="118"/>
        <v>0</v>
      </c>
      <c r="CG181" s="17">
        <f t="shared" si="91"/>
        <v>35.420000000000009</v>
      </c>
      <c r="CH181">
        <f t="shared" si="119"/>
        <v>0</v>
      </c>
      <c r="CI181" s="7">
        <f t="shared" si="120"/>
        <v>0</v>
      </c>
      <c r="CJ181" s="7">
        <f t="shared" si="121"/>
        <v>0</v>
      </c>
      <c r="CK181" s="7">
        <f t="shared" si="122"/>
        <v>0</v>
      </c>
      <c r="CL181" s="7">
        <f t="shared" si="123"/>
        <v>0</v>
      </c>
      <c r="CM181" s="17">
        <f t="shared" si="92"/>
        <v>35.420000000000009</v>
      </c>
      <c r="CN181">
        <f t="shared" si="124"/>
        <v>0</v>
      </c>
      <c r="CO181" s="7">
        <f t="shared" si="125"/>
        <v>0</v>
      </c>
      <c r="CP181" s="7">
        <f t="shared" si="126"/>
        <v>0</v>
      </c>
      <c r="CQ181" s="7">
        <f t="shared" si="127"/>
        <v>0</v>
      </c>
      <c r="CR181" s="7">
        <f t="shared" si="128"/>
        <v>0</v>
      </c>
    </row>
    <row r="182" spans="1:96" ht="14.5">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93"/>
        <v>1</v>
      </c>
      <c r="M182" s="63" t="b">
        <v>1</v>
      </c>
      <c r="N182" s="63">
        <v>60</v>
      </c>
      <c r="O182" s="63">
        <v>6</v>
      </c>
      <c r="P182" s="63">
        <v>10</v>
      </c>
      <c r="Q182" s="63">
        <v>9</v>
      </c>
      <c r="R182" s="63">
        <v>25</v>
      </c>
      <c r="S182" s="65" t="b">
        <v>1</v>
      </c>
      <c r="T182" s="65">
        <v>60</v>
      </c>
      <c r="U182" s="65">
        <v>6</v>
      </c>
      <c r="V182" s="65">
        <v>10</v>
      </c>
      <c r="W182" s="65">
        <v>9</v>
      </c>
      <c r="X182" s="65">
        <v>25</v>
      </c>
      <c r="Y182" s="66" t="b">
        <v>1</v>
      </c>
      <c r="Z182" s="66">
        <v>60</v>
      </c>
      <c r="AA182" s="66">
        <v>6</v>
      </c>
      <c r="AB182" s="66">
        <v>10</v>
      </c>
      <c r="AC182" s="66">
        <v>9</v>
      </c>
      <c r="AD182" s="66">
        <v>25</v>
      </c>
      <c r="AE182" s="67" t="b">
        <v>1</v>
      </c>
      <c r="AF182" s="67">
        <v>60</v>
      </c>
      <c r="AG182" s="67">
        <v>6</v>
      </c>
      <c r="AH182" s="67">
        <v>10</v>
      </c>
      <c r="AI182" s="67">
        <v>9</v>
      </c>
      <c r="AJ182" s="67">
        <v>25</v>
      </c>
      <c r="AK182" s="68" t="b">
        <v>1</v>
      </c>
      <c r="AL182" s="68">
        <v>60</v>
      </c>
      <c r="AM182" s="68">
        <v>6</v>
      </c>
      <c r="AN182" s="68">
        <v>10</v>
      </c>
      <c r="AO182" s="68">
        <v>9</v>
      </c>
      <c r="AP182" s="68">
        <v>25</v>
      </c>
      <c r="AQ182" s="45" t="b">
        <v>1</v>
      </c>
      <c r="AR182" s="45">
        <v>60</v>
      </c>
      <c r="AS182" s="45">
        <v>6</v>
      </c>
      <c r="AT182" s="45">
        <v>10</v>
      </c>
      <c r="AU182" s="45">
        <v>9</v>
      </c>
      <c r="AV182" s="45">
        <v>25</v>
      </c>
      <c r="AW182" s="47" t="b">
        <v>1</v>
      </c>
      <c r="AX182" s="47">
        <v>60</v>
      </c>
      <c r="AY182" s="47">
        <v>6</v>
      </c>
      <c r="AZ182" s="47">
        <v>10</v>
      </c>
      <c r="BA182" s="47">
        <v>9</v>
      </c>
      <c r="BB182" s="47">
        <v>25</v>
      </c>
      <c r="BC182" s="17">
        <f t="shared" si="86"/>
        <v>50.05</v>
      </c>
      <c r="BD182">
        <f t="shared" si="94"/>
        <v>0</v>
      </c>
      <c r="BE182" s="7">
        <f t="shared" si="95"/>
        <v>0</v>
      </c>
      <c r="BF182" s="7">
        <f t="shared" si="96"/>
        <v>0</v>
      </c>
      <c r="BG182" s="7">
        <f t="shared" si="97"/>
        <v>0</v>
      </c>
      <c r="BH182" s="7">
        <f t="shared" si="98"/>
        <v>0</v>
      </c>
      <c r="BI182" s="17">
        <f t="shared" si="87"/>
        <v>50.05</v>
      </c>
      <c r="BJ182">
        <f t="shared" si="99"/>
        <v>0</v>
      </c>
      <c r="BK182" s="7">
        <f t="shared" si="100"/>
        <v>0</v>
      </c>
      <c r="BL182" s="7">
        <f t="shared" si="101"/>
        <v>0</v>
      </c>
      <c r="BM182" s="7">
        <f t="shared" si="102"/>
        <v>0</v>
      </c>
      <c r="BN182" s="7">
        <f t="shared" si="103"/>
        <v>0</v>
      </c>
      <c r="BO182" s="17">
        <f t="shared" si="88"/>
        <v>50.05</v>
      </c>
      <c r="BP182">
        <f t="shared" si="104"/>
        <v>0</v>
      </c>
      <c r="BQ182" s="7">
        <f t="shared" si="105"/>
        <v>0</v>
      </c>
      <c r="BR182" s="7">
        <f t="shared" si="106"/>
        <v>0</v>
      </c>
      <c r="BS182" s="7">
        <f t="shared" si="107"/>
        <v>0</v>
      </c>
      <c r="BT182" s="7">
        <f t="shared" si="108"/>
        <v>0</v>
      </c>
      <c r="BU182" s="17">
        <f t="shared" si="89"/>
        <v>50.05</v>
      </c>
      <c r="BV182">
        <f t="shared" si="109"/>
        <v>0</v>
      </c>
      <c r="BW182" s="7">
        <f t="shared" si="110"/>
        <v>0</v>
      </c>
      <c r="BX182" s="7">
        <f t="shared" si="111"/>
        <v>0</v>
      </c>
      <c r="BY182" s="7">
        <f t="shared" si="112"/>
        <v>0</v>
      </c>
      <c r="BZ182" s="7">
        <f t="shared" si="113"/>
        <v>0</v>
      </c>
      <c r="CA182" s="17">
        <f t="shared" si="90"/>
        <v>50.05</v>
      </c>
      <c r="CB182">
        <f t="shared" si="114"/>
        <v>0</v>
      </c>
      <c r="CC182" s="7">
        <f t="shared" si="115"/>
        <v>0</v>
      </c>
      <c r="CD182" s="7">
        <f t="shared" si="116"/>
        <v>0</v>
      </c>
      <c r="CE182" s="7">
        <f t="shared" si="117"/>
        <v>0</v>
      </c>
      <c r="CF182" s="69">
        <f t="shared" si="118"/>
        <v>0</v>
      </c>
      <c r="CG182" s="17">
        <f t="shared" si="91"/>
        <v>50.05</v>
      </c>
      <c r="CH182">
        <f t="shared" si="119"/>
        <v>0</v>
      </c>
      <c r="CI182" s="7">
        <f t="shared" si="120"/>
        <v>0</v>
      </c>
      <c r="CJ182" s="7">
        <f t="shared" si="121"/>
        <v>0</v>
      </c>
      <c r="CK182" s="7">
        <f t="shared" si="122"/>
        <v>0</v>
      </c>
      <c r="CL182" s="7">
        <f t="shared" si="123"/>
        <v>0</v>
      </c>
      <c r="CM182" s="17">
        <f t="shared" si="92"/>
        <v>50.05</v>
      </c>
      <c r="CN182">
        <f t="shared" si="124"/>
        <v>0</v>
      </c>
      <c r="CO182" s="7">
        <f t="shared" si="125"/>
        <v>0</v>
      </c>
      <c r="CP182" s="7">
        <f t="shared" si="126"/>
        <v>0</v>
      </c>
      <c r="CQ182" s="7">
        <f t="shared" si="127"/>
        <v>0</v>
      </c>
      <c r="CR182" s="7">
        <f t="shared" si="128"/>
        <v>0</v>
      </c>
    </row>
    <row r="183" spans="1:96" ht="14.5">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93"/>
        <v>1</v>
      </c>
      <c r="M183" s="63" t="b">
        <v>1</v>
      </c>
      <c r="N183" s="63">
        <v>100</v>
      </c>
      <c r="O183" s="63">
        <v>6</v>
      </c>
      <c r="P183" s="63">
        <v>10</v>
      </c>
      <c r="Q183" s="63">
        <v>9</v>
      </c>
      <c r="R183" s="63">
        <v>25</v>
      </c>
      <c r="S183" s="65" t="b">
        <v>0</v>
      </c>
      <c r="Y183" s="66" t="b">
        <v>0</v>
      </c>
      <c r="AE183" s="67" t="b">
        <v>0</v>
      </c>
      <c r="AK183" s="68" t="b">
        <v>0</v>
      </c>
      <c r="AQ183" s="45" t="b">
        <v>0</v>
      </c>
      <c r="AW183" s="47" t="b">
        <v>0</v>
      </c>
      <c r="BC183" s="17">
        <f t="shared" si="86"/>
        <v>46.31</v>
      </c>
      <c r="BD183">
        <f t="shared" si="94"/>
        <v>0</v>
      </c>
      <c r="BE183" s="7">
        <f t="shared" si="95"/>
        <v>0</v>
      </c>
      <c r="BF183" s="7">
        <f t="shared" si="96"/>
        <v>0</v>
      </c>
      <c r="BG183" s="7">
        <f t="shared" si="97"/>
        <v>0</v>
      </c>
      <c r="BH183" s="7">
        <f t="shared" si="98"/>
        <v>0</v>
      </c>
      <c r="BI183" s="17">
        <f t="shared" si="87"/>
        <v>46.31</v>
      </c>
      <c r="BJ183">
        <f t="shared" si="99"/>
        <v>0</v>
      </c>
      <c r="BK183" s="7">
        <f t="shared" si="100"/>
        <v>0</v>
      </c>
      <c r="BL183" s="7">
        <f t="shared" si="101"/>
        <v>0</v>
      </c>
      <c r="BM183" s="7">
        <f t="shared" si="102"/>
        <v>0</v>
      </c>
      <c r="BN183" s="7">
        <f t="shared" si="103"/>
        <v>0</v>
      </c>
      <c r="BO183" s="17">
        <f t="shared" si="88"/>
        <v>46.31</v>
      </c>
      <c r="BP183">
        <f t="shared" si="104"/>
        <v>0</v>
      </c>
      <c r="BQ183" s="7">
        <f t="shared" si="105"/>
        <v>0</v>
      </c>
      <c r="BR183" s="7">
        <f t="shared" si="106"/>
        <v>0</v>
      </c>
      <c r="BS183" s="7">
        <f t="shared" si="107"/>
        <v>0</v>
      </c>
      <c r="BT183" s="7">
        <f t="shared" si="108"/>
        <v>0</v>
      </c>
      <c r="BU183" s="17">
        <f t="shared" si="89"/>
        <v>46.31</v>
      </c>
      <c r="BV183">
        <f t="shared" si="109"/>
        <v>0</v>
      </c>
      <c r="BW183" s="7">
        <f t="shared" si="110"/>
        <v>0</v>
      </c>
      <c r="BX183" s="7">
        <f t="shared" si="111"/>
        <v>0</v>
      </c>
      <c r="BY183" s="7">
        <f t="shared" si="112"/>
        <v>0</v>
      </c>
      <c r="BZ183" s="7">
        <f t="shared" si="113"/>
        <v>0</v>
      </c>
      <c r="CA183" s="17">
        <f t="shared" si="90"/>
        <v>46.31</v>
      </c>
      <c r="CB183">
        <f t="shared" si="114"/>
        <v>0</v>
      </c>
      <c r="CC183" s="7">
        <f t="shared" si="115"/>
        <v>0</v>
      </c>
      <c r="CD183" s="7">
        <f t="shared" si="116"/>
        <v>0</v>
      </c>
      <c r="CE183" s="7">
        <f t="shared" si="117"/>
        <v>0</v>
      </c>
      <c r="CF183" s="69">
        <f t="shared" si="118"/>
        <v>0</v>
      </c>
      <c r="CG183" s="17">
        <f t="shared" si="91"/>
        <v>46.31</v>
      </c>
      <c r="CH183">
        <f t="shared" si="119"/>
        <v>0</v>
      </c>
      <c r="CI183" s="7">
        <f t="shared" si="120"/>
        <v>0</v>
      </c>
      <c r="CJ183" s="7">
        <f t="shared" si="121"/>
        <v>0</v>
      </c>
      <c r="CK183" s="7">
        <f t="shared" si="122"/>
        <v>0</v>
      </c>
      <c r="CL183" s="7">
        <f t="shared" si="123"/>
        <v>0</v>
      </c>
      <c r="CM183" s="17">
        <f t="shared" si="92"/>
        <v>46.31</v>
      </c>
      <c r="CN183">
        <f t="shared" si="124"/>
        <v>0</v>
      </c>
      <c r="CO183" s="7">
        <f t="shared" si="125"/>
        <v>0</v>
      </c>
      <c r="CP183" s="7">
        <f t="shared" si="126"/>
        <v>0</v>
      </c>
      <c r="CQ183" s="7">
        <f t="shared" si="127"/>
        <v>0</v>
      </c>
      <c r="CR183" s="7">
        <f t="shared" si="128"/>
        <v>0</v>
      </c>
    </row>
    <row r="184" spans="1:96" ht="14.5">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93"/>
        <v>1</v>
      </c>
      <c r="M184" s="63" t="b">
        <v>1</v>
      </c>
      <c r="N184" s="63">
        <v>30</v>
      </c>
      <c r="O184" s="63">
        <v>8</v>
      </c>
      <c r="P184" s="63">
        <v>10</v>
      </c>
      <c r="Q184" s="63">
        <v>8</v>
      </c>
      <c r="R184" s="63">
        <v>20</v>
      </c>
      <c r="S184" s="65" t="b">
        <v>1</v>
      </c>
      <c r="T184" s="65">
        <v>30</v>
      </c>
      <c r="U184" s="65">
        <v>8</v>
      </c>
      <c r="V184" s="65">
        <v>10</v>
      </c>
      <c r="W184" s="65">
        <v>8</v>
      </c>
      <c r="X184" s="65">
        <v>20</v>
      </c>
      <c r="Y184" s="66" t="b">
        <v>1</v>
      </c>
      <c r="Z184" s="66">
        <v>30</v>
      </c>
      <c r="AA184" s="66">
        <v>8</v>
      </c>
      <c r="AB184" s="66">
        <v>10</v>
      </c>
      <c r="AC184" s="66">
        <v>8</v>
      </c>
      <c r="AD184" s="66">
        <v>20</v>
      </c>
      <c r="AE184" s="67" t="b">
        <v>1</v>
      </c>
      <c r="AF184" s="67">
        <v>30</v>
      </c>
      <c r="AG184" s="67">
        <v>8</v>
      </c>
      <c r="AH184" s="67">
        <v>10</v>
      </c>
      <c r="AI184" s="67">
        <v>8</v>
      </c>
      <c r="AJ184" s="67">
        <v>20</v>
      </c>
      <c r="AK184" s="68" t="b">
        <v>1</v>
      </c>
      <c r="AL184" s="68">
        <v>30</v>
      </c>
      <c r="AM184" s="68">
        <v>8</v>
      </c>
      <c r="AN184" s="68">
        <v>10</v>
      </c>
      <c r="AO184" s="68">
        <v>8</v>
      </c>
      <c r="AP184" s="68">
        <v>20</v>
      </c>
      <c r="AQ184" s="45" t="b">
        <v>1</v>
      </c>
      <c r="AR184" s="45">
        <v>30</v>
      </c>
      <c r="AS184" s="45">
        <v>8</v>
      </c>
      <c r="AT184" s="45">
        <v>10</v>
      </c>
      <c r="AU184" s="45">
        <v>8</v>
      </c>
      <c r="AV184" s="45">
        <v>20</v>
      </c>
      <c r="AW184" s="47" t="b">
        <v>1</v>
      </c>
      <c r="AX184" s="47">
        <v>30</v>
      </c>
      <c r="AY184" s="47">
        <v>8</v>
      </c>
      <c r="AZ184" s="47">
        <v>10</v>
      </c>
      <c r="BA184" s="47">
        <v>8</v>
      </c>
      <c r="BB184" s="47">
        <v>20</v>
      </c>
      <c r="BC184" s="17">
        <f t="shared" si="86"/>
        <v>55.22</v>
      </c>
      <c r="BD184">
        <f t="shared" si="94"/>
        <v>0</v>
      </c>
      <c r="BE184" s="7">
        <f t="shared" si="95"/>
        <v>0</v>
      </c>
      <c r="BF184" s="7">
        <f t="shared" si="96"/>
        <v>0</v>
      </c>
      <c r="BG184" s="7">
        <f t="shared" si="97"/>
        <v>0</v>
      </c>
      <c r="BH184" s="7">
        <f t="shared" si="98"/>
        <v>0</v>
      </c>
      <c r="BI184" s="17">
        <f t="shared" si="87"/>
        <v>55.22</v>
      </c>
      <c r="BJ184">
        <f t="shared" si="99"/>
        <v>0</v>
      </c>
      <c r="BK184" s="7">
        <f t="shared" si="100"/>
        <v>0</v>
      </c>
      <c r="BL184" s="7">
        <f t="shared" si="101"/>
        <v>0</v>
      </c>
      <c r="BM184" s="7">
        <f t="shared" si="102"/>
        <v>0</v>
      </c>
      <c r="BN184" s="7">
        <f t="shared" si="103"/>
        <v>0</v>
      </c>
      <c r="BO184" s="17">
        <f t="shared" si="88"/>
        <v>55.22</v>
      </c>
      <c r="BP184">
        <f t="shared" si="104"/>
        <v>0</v>
      </c>
      <c r="BQ184" s="7">
        <f t="shared" si="105"/>
        <v>0</v>
      </c>
      <c r="BR184" s="7">
        <f t="shared" si="106"/>
        <v>0</v>
      </c>
      <c r="BS184" s="7">
        <f t="shared" si="107"/>
        <v>0</v>
      </c>
      <c r="BT184" s="7">
        <f t="shared" si="108"/>
        <v>0</v>
      </c>
      <c r="BU184" s="17">
        <f t="shared" si="89"/>
        <v>55.22</v>
      </c>
      <c r="BV184">
        <f t="shared" si="109"/>
        <v>0</v>
      </c>
      <c r="BW184" s="7">
        <f t="shared" si="110"/>
        <v>0</v>
      </c>
      <c r="BX184" s="7">
        <f t="shared" si="111"/>
        <v>0</v>
      </c>
      <c r="BY184" s="7">
        <f t="shared" si="112"/>
        <v>0</v>
      </c>
      <c r="BZ184" s="7">
        <f t="shared" si="113"/>
        <v>0</v>
      </c>
      <c r="CA184" s="17">
        <f t="shared" si="90"/>
        <v>55.22</v>
      </c>
      <c r="CB184">
        <f t="shared" si="114"/>
        <v>0</v>
      </c>
      <c r="CC184" s="7">
        <f t="shared" si="115"/>
        <v>0</v>
      </c>
      <c r="CD184" s="7">
        <f t="shared" si="116"/>
        <v>0</v>
      </c>
      <c r="CE184" s="7">
        <f t="shared" si="117"/>
        <v>0</v>
      </c>
      <c r="CF184" s="69">
        <f t="shared" si="118"/>
        <v>0</v>
      </c>
      <c r="CG184" s="17">
        <f t="shared" si="91"/>
        <v>55.22</v>
      </c>
      <c r="CH184">
        <f t="shared" si="119"/>
        <v>0</v>
      </c>
      <c r="CI184" s="7">
        <f t="shared" si="120"/>
        <v>0</v>
      </c>
      <c r="CJ184" s="7">
        <f t="shared" si="121"/>
        <v>0</v>
      </c>
      <c r="CK184" s="7">
        <f t="shared" si="122"/>
        <v>0</v>
      </c>
      <c r="CL184" s="7">
        <f t="shared" si="123"/>
        <v>0</v>
      </c>
      <c r="CM184" s="17">
        <f t="shared" si="92"/>
        <v>55.22</v>
      </c>
      <c r="CN184">
        <f t="shared" si="124"/>
        <v>0</v>
      </c>
      <c r="CO184" s="7">
        <f t="shared" si="125"/>
        <v>0</v>
      </c>
      <c r="CP184" s="7">
        <f t="shared" si="126"/>
        <v>0</v>
      </c>
      <c r="CQ184" s="7">
        <f t="shared" si="127"/>
        <v>0</v>
      </c>
      <c r="CR184" s="7">
        <f t="shared" si="128"/>
        <v>0</v>
      </c>
    </row>
    <row r="185" spans="1:96" ht="14.5">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93"/>
        <v>1</v>
      </c>
      <c r="M185" s="63" t="b">
        <v>1</v>
      </c>
      <c r="N185" s="63">
        <v>90</v>
      </c>
      <c r="O185" s="63">
        <v>8</v>
      </c>
      <c r="P185" s="63">
        <v>10</v>
      </c>
      <c r="Q185" s="63">
        <v>8</v>
      </c>
      <c r="R185" s="63">
        <v>20</v>
      </c>
      <c r="S185" s="65" t="b">
        <v>1</v>
      </c>
      <c r="T185" s="65">
        <v>90</v>
      </c>
      <c r="U185" s="65">
        <v>8</v>
      </c>
      <c r="V185" s="65">
        <v>10</v>
      </c>
      <c r="W185" s="65">
        <v>8</v>
      </c>
      <c r="X185" s="65">
        <v>20</v>
      </c>
      <c r="Y185" s="66" t="b">
        <v>1</v>
      </c>
      <c r="Z185" s="66">
        <v>90</v>
      </c>
      <c r="AA185" s="66">
        <v>8</v>
      </c>
      <c r="AB185" s="66">
        <v>10</v>
      </c>
      <c r="AC185" s="66">
        <v>8</v>
      </c>
      <c r="AD185" s="66">
        <v>20</v>
      </c>
      <c r="AE185" s="67" t="b">
        <v>1</v>
      </c>
      <c r="AF185" s="67">
        <v>90</v>
      </c>
      <c r="AG185" s="67">
        <v>8</v>
      </c>
      <c r="AH185" s="67">
        <v>10</v>
      </c>
      <c r="AI185" s="67">
        <v>8</v>
      </c>
      <c r="AJ185" s="67">
        <v>20</v>
      </c>
      <c r="AK185" s="68" t="b">
        <v>1</v>
      </c>
      <c r="AL185" s="68">
        <v>90</v>
      </c>
      <c r="AM185" s="68">
        <v>8</v>
      </c>
      <c r="AN185" s="68">
        <v>10</v>
      </c>
      <c r="AO185" s="68">
        <v>8</v>
      </c>
      <c r="AP185" s="68">
        <v>20</v>
      </c>
      <c r="AQ185" s="45" t="b">
        <v>1</v>
      </c>
      <c r="AR185" s="45">
        <v>90</v>
      </c>
      <c r="AS185" s="45">
        <v>8</v>
      </c>
      <c r="AT185" s="45">
        <v>10</v>
      </c>
      <c r="AU185" s="45">
        <v>8</v>
      </c>
      <c r="AV185" s="45">
        <v>20</v>
      </c>
      <c r="AW185" s="47" t="b">
        <v>1</v>
      </c>
      <c r="AX185" s="47">
        <v>90</v>
      </c>
      <c r="AY185" s="47">
        <v>8</v>
      </c>
      <c r="AZ185" s="47">
        <v>10</v>
      </c>
      <c r="BA185" s="47">
        <v>8</v>
      </c>
      <c r="BB185" s="47">
        <v>20</v>
      </c>
      <c r="BC185" s="17">
        <f t="shared" si="86"/>
        <v>51.48</v>
      </c>
      <c r="BD185">
        <f t="shared" si="94"/>
        <v>0</v>
      </c>
      <c r="BE185" s="7">
        <f t="shared" si="95"/>
        <v>0</v>
      </c>
      <c r="BF185" s="7">
        <f t="shared" si="96"/>
        <v>0</v>
      </c>
      <c r="BG185" s="7">
        <f t="shared" si="97"/>
        <v>0</v>
      </c>
      <c r="BH185" s="7">
        <f t="shared" si="98"/>
        <v>0</v>
      </c>
      <c r="BI185" s="17">
        <f t="shared" si="87"/>
        <v>51.48</v>
      </c>
      <c r="BJ185">
        <f t="shared" si="99"/>
        <v>0</v>
      </c>
      <c r="BK185" s="7">
        <f t="shared" si="100"/>
        <v>0</v>
      </c>
      <c r="BL185" s="7">
        <f t="shared" si="101"/>
        <v>0</v>
      </c>
      <c r="BM185" s="7">
        <f t="shared" si="102"/>
        <v>0</v>
      </c>
      <c r="BN185" s="7">
        <f t="shared" si="103"/>
        <v>0</v>
      </c>
      <c r="BO185" s="17">
        <f t="shared" si="88"/>
        <v>51.48</v>
      </c>
      <c r="BP185">
        <f t="shared" si="104"/>
        <v>0</v>
      </c>
      <c r="BQ185" s="7">
        <f t="shared" si="105"/>
        <v>0</v>
      </c>
      <c r="BR185" s="7">
        <f t="shared" si="106"/>
        <v>0</v>
      </c>
      <c r="BS185" s="7">
        <f t="shared" si="107"/>
        <v>0</v>
      </c>
      <c r="BT185" s="7">
        <f t="shared" si="108"/>
        <v>0</v>
      </c>
      <c r="BU185" s="17">
        <f t="shared" si="89"/>
        <v>51.48</v>
      </c>
      <c r="BV185">
        <f t="shared" si="109"/>
        <v>0</v>
      </c>
      <c r="BW185" s="7">
        <f t="shared" si="110"/>
        <v>0</v>
      </c>
      <c r="BX185" s="7">
        <f t="shared" si="111"/>
        <v>0</v>
      </c>
      <c r="BY185" s="7">
        <f t="shared" si="112"/>
        <v>0</v>
      </c>
      <c r="BZ185" s="7">
        <f t="shared" si="113"/>
        <v>0</v>
      </c>
      <c r="CA185" s="17">
        <f t="shared" si="90"/>
        <v>51.48</v>
      </c>
      <c r="CB185">
        <f t="shared" si="114"/>
        <v>0</v>
      </c>
      <c r="CC185" s="7">
        <f t="shared" si="115"/>
        <v>0</v>
      </c>
      <c r="CD185" s="7">
        <f t="shared" si="116"/>
        <v>0</v>
      </c>
      <c r="CE185" s="7">
        <f t="shared" si="117"/>
        <v>0</v>
      </c>
      <c r="CF185" s="69">
        <f t="shared" si="118"/>
        <v>0</v>
      </c>
      <c r="CG185" s="17">
        <f t="shared" si="91"/>
        <v>51.48</v>
      </c>
      <c r="CH185">
        <f t="shared" si="119"/>
        <v>0</v>
      </c>
      <c r="CI185" s="7">
        <f t="shared" si="120"/>
        <v>0</v>
      </c>
      <c r="CJ185" s="7">
        <f t="shared" si="121"/>
        <v>0</v>
      </c>
      <c r="CK185" s="7">
        <f t="shared" si="122"/>
        <v>0</v>
      </c>
      <c r="CL185" s="7">
        <f t="shared" si="123"/>
        <v>0</v>
      </c>
      <c r="CM185" s="17">
        <f t="shared" si="92"/>
        <v>51.48</v>
      </c>
      <c r="CN185">
        <f t="shared" si="124"/>
        <v>0</v>
      </c>
      <c r="CO185" s="7">
        <f t="shared" si="125"/>
        <v>0</v>
      </c>
      <c r="CP185" s="7">
        <f t="shared" si="126"/>
        <v>0</v>
      </c>
      <c r="CQ185" s="7">
        <f t="shared" si="127"/>
        <v>0</v>
      </c>
      <c r="CR185" s="7">
        <f t="shared" si="128"/>
        <v>0</v>
      </c>
    </row>
    <row r="186" spans="1:96" ht="14.5">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93"/>
        <v>1</v>
      </c>
      <c r="M186" s="63" t="b">
        <v>1</v>
      </c>
      <c r="N186" s="63">
        <v>0</v>
      </c>
      <c r="O186" s="63">
        <v>10</v>
      </c>
      <c r="P186" s="63">
        <v>6</v>
      </c>
      <c r="Q186" s="63">
        <v>6</v>
      </c>
      <c r="R186" s="63">
        <v>96</v>
      </c>
      <c r="S186" s="65" t="b">
        <v>1</v>
      </c>
      <c r="T186" s="65">
        <v>0</v>
      </c>
      <c r="U186" s="65">
        <v>10</v>
      </c>
      <c r="V186" s="65">
        <v>6</v>
      </c>
      <c r="W186" s="65">
        <v>6</v>
      </c>
      <c r="X186" s="65">
        <v>96</v>
      </c>
      <c r="Y186" s="66" t="b">
        <v>1</v>
      </c>
      <c r="Z186" s="66">
        <v>0</v>
      </c>
      <c r="AA186" s="66">
        <v>10</v>
      </c>
      <c r="AB186" s="66">
        <v>6</v>
      </c>
      <c r="AC186" s="66">
        <v>6</v>
      </c>
      <c r="AD186" s="66">
        <v>96</v>
      </c>
      <c r="AE186" s="67" t="b">
        <v>1</v>
      </c>
      <c r="AF186" s="67">
        <v>0</v>
      </c>
      <c r="AG186" s="67">
        <v>10</v>
      </c>
      <c r="AH186" s="67">
        <v>6</v>
      </c>
      <c r="AI186" s="67">
        <v>6</v>
      </c>
      <c r="AJ186" s="67">
        <v>96</v>
      </c>
      <c r="AK186" s="68" t="b">
        <v>1</v>
      </c>
      <c r="AL186" s="68">
        <v>0</v>
      </c>
      <c r="AM186" s="68">
        <v>10</v>
      </c>
      <c r="AN186" s="68">
        <v>6</v>
      </c>
      <c r="AO186" s="68">
        <v>6</v>
      </c>
      <c r="AP186" s="68">
        <v>96</v>
      </c>
      <c r="AQ186" s="45" t="b">
        <v>1</v>
      </c>
      <c r="AR186" s="45">
        <v>0</v>
      </c>
      <c r="AS186" s="45">
        <v>10</v>
      </c>
      <c r="AT186" s="45">
        <v>6</v>
      </c>
      <c r="AU186" s="45">
        <v>6</v>
      </c>
      <c r="AV186" s="45">
        <v>96</v>
      </c>
      <c r="AW186" s="47" t="b">
        <v>1</v>
      </c>
      <c r="AX186" s="47">
        <v>0</v>
      </c>
      <c r="AY186" s="47">
        <v>10</v>
      </c>
      <c r="AZ186" s="47">
        <v>6</v>
      </c>
      <c r="BA186" s="47">
        <v>6</v>
      </c>
      <c r="BB186" s="47">
        <v>96</v>
      </c>
      <c r="BC186" s="17">
        <f t="shared" si="86"/>
        <v>38.83</v>
      </c>
      <c r="BD186">
        <f t="shared" si="94"/>
        <v>3</v>
      </c>
      <c r="BE186" s="7">
        <f t="shared" si="95"/>
        <v>3.225399310425892</v>
      </c>
      <c r="BF186" s="7">
        <f t="shared" si="96"/>
        <v>2.3847796151461438</v>
      </c>
      <c r="BG186" s="7">
        <f t="shared" si="97"/>
        <v>44.354310700841928</v>
      </c>
      <c r="BH186" s="7">
        <f t="shared" si="98"/>
        <v>47.579710011267821</v>
      </c>
      <c r="BI186" s="17">
        <f t="shared" si="87"/>
        <v>38.83</v>
      </c>
      <c r="BJ186">
        <f t="shared" si="99"/>
        <v>3</v>
      </c>
      <c r="BK186" s="7">
        <f t="shared" si="100"/>
        <v>3.225399310425892</v>
      </c>
      <c r="BL186" s="7">
        <f t="shared" si="101"/>
        <v>2.3847796151461438</v>
      </c>
      <c r="BM186" s="7">
        <f t="shared" si="102"/>
        <v>44.354310700841928</v>
      </c>
      <c r="BN186" s="7">
        <f t="shared" si="103"/>
        <v>47.579710011267821</v>
      </c>
      <c r="BO186" s="17">
        <f t="shared" si="88"/>
        <v>38.83</v>
      </c>
      <c r="BP186">
        <f t="shared" si="104"/>
        <v>3</v>
      </c>
      <c r="BQ186" s="7">
        <f t="shared" si="105"/>
        <v>3.225399310425892</v>
      </c>
      <c r="BR186" s="7">
        <f t="shared" si="106"/>
        <v>2.3847796151461438</v>
      </c>
      <c r="BS186" s="7">
        <f t="shared" si="107"/>
        <v>44.354310700841928</v>
      </c>
      <c r="BT186" s="7">
        <f t="shared" si="108"/>
        <v>47.579710011267821</v>
      </c>
      <c r="BU186" s="17">
        <f t="shared" si="89"/>
        <v>38.83</v>
      </c>
      <c r="BV186">
        <f t="shared" si="109"/>
        <v>3</v>
      </c>
      <c r="BW186" s="7">
        <f t="shared" si="110"/>
        <v>3.225399310425892</v>
      </c>
      <c r="BX186" s="7">
        <f t="shared" si="111"/>
        <v>2.3847796151461438</v>
      </c>
      <c r="BY186" s="7">
        <f t="shared" si="112"/>
        <v>44.354310700841928</v>
      </c>
      <c r="BZ186" s="7">
        <f t="shared" si="113"/>
        <v>47.579710011267821</v>
      </c>
      <c r="CA186" s="17">
        <f t="shared" si="90"/>
        <v>38.83</v>
      </c>
      <c r="CB186">
        <f t="shared" si="114"/>
        <v>3</v>
      </c>
      <c r="CC186" s="7">
        <f t="shared" si="115"/>
        <v>3.225399310425892</v>
      </c>
      <c r="CD186" s="7">
        <f t="shared" si="116"/>
        <v>2.3847796151461438</v>
      </c>
      <c r="CE186" s="7">
        <f t="shared" si="117"/>
        <v>44.354310700841928</v>
      </c>
      <c r="CF186" s="69">
        <f t="shared" si="118"/>
        <v>47.579710011267821</v>
      </c>
      <c r="CG186" s="17">
        <f t="shared" si="91"/>
        <v>38.83</v>
      </c>
      <c r="CH186">
        <f t="shared" si="119"/>
        <v>3</v>
      </c>
      <c r="CI186" s="7">
        <f t="shared" si="120"/>
        <v>3.225399310425892</v>
      </c>
      <c r="CJ186" s="7">
        <f t="shared" si="121"/>
        <v>2.3847796151461438</v>
      </c>
      <c r="CK186" s="7">
        <f t="shared" si="122"/>
        <v>44.354310700841928</v>
      </c>
      <c r="CL186" s="7">
        <f t="shared" si="123"/>
        <v>47.579710011267821</v>
      </c>
      <c r="CM186" s="17">
        <f t="shared" si="92"/>
        <v>38.83</v>
      </c>
      <c r="CN186">
        <f t="shared" si="124"/>
        <v>3</v>
      </c>
      <c r="CO186" s="7">
        <f t="shared" si="125"/>
        <v>3.225399310425892</v>
      </c>
      <c r="CP186" s="7">
        <f t="shared" si="126"/>
        <v>2.3847796151461438</v>
      </c>
      <c r="CQ186" s="7">
        <f t="shared" si="127"/>
        <v>44.354310700841928</v>
      </c>
      <c r="CR186" s="7">
        <f t="shared" si="128"/>
        <v>47.579710011267821</v>
      </c>
    </row>
    <row r="187" spans="1:96" ht="14.5">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93"/>
        <v>1</v>
      </c>
      <c r="M187" s="63" t="b">
        <v>1</v>
      </c>
      <c r="N187" s="63">
        <v>0</v>
      </c>
      <c r="O187" s="63">
        <v>6</v>
      </c>
      <c r="P187" s="63">
        <v>6</v>
      </c>
      <c r="Q187" s="63">
        <v>6</v>
      </c>
      <c r="R187" s="63">
        <v>0</v>
      </c>
      <c r="S187" s="65" t="b">
        <v>1</v>
      </c>
      <c r="T187" s="65">
        <v>0</v>
      </c>
      <c r="U187" s="65">
        <v>6</v>
      </c>
      <c r="V187" s="65">
        <v>6</v>
      </c>
      <c r="W187" s="65">
        <v>6</v>
      </c>
      <c r="X187" s="65">
        <v>0</v>
      </c>
      <c r="Y187" s="66" t="b">
        <v>1</v>
      </c>
      <c r="Z187" s="66">
        <v>0</v>
      </c>
      <c r="AA187" s="66">
        <v>6</v>
      </c>
      <c r="AB187" s="66">
        <v>6</v>
      </c>
      <c r="AC187" s="66">
        <v>6</v>
      </c>
      <c r="AD187" s="66">
        <v>0</v>
      </c>
      <c r="AE187" s="67" t="b">
        <v>1</v>
      </c>
      <c r="AF187" s="67">
        <v>0</v>
      </c>
      <c r="AG187" s="67">
        <v>6</v>
      </c>
      <c r="AH187" s="67">
        <v>6</v>
      </c>
      <c r="AI187" s="67">
        <v>6</v>
      </c>
      <c r="AJ187" s="67">
        <v>0</v>
      </c>
      <c r="AK187" s="68" t="b">
        <v>1</v>
      </c>
      <c r="AL187" s="68">
        <v>0</v>
      </c>
      <c r="AM187" s="68">
        <v>6</v>
      </c>
      <c r="AN187" s="68">
        <v>6</v>
      </c>
      <c r="AO187" s="68">
        <v>6</v>
      </c>
      <c r="AP187" s="68">
        <v>0</v>
      </c>
      <c r="AQ187" s="45" t="b">
        <v>1</v>
      </c>
      <c r="AR187" s="45">
        <v>0</v>
      </c>
      <c r="AS187" s="45">
        <v>6</v>
      </c>
      <c r="AT187" s="45">
        <v>6</v>
      </c>
      <c r="AU187" s="45">
        <v>6</v>
      </c>
      <c r="AV187" s="45">
        <v>0</v>
      </c>
      <c r="AW187" s="47" t="b">
        <v>1</v>
      </c>
      <c r="AX187" s="47">
        <v>0</v>
      </c>
      <c r="AY187" s="47">
        <v>6</v>
      </c>
      <c r="AZ187" s="47">
        <v>6</v>
      </c>
      <c r="BA187" s="47">
        <v>6</v>
      </c>
      <c r="BB187" s="47">
        <v>0</v>
      </c>
      <c r="BC187" s="17">
        <f t="shared" si="86"/>
        <v>35.090000000000003</v>
      </c>
      <c r="BD187">
        <f t="shared" si="94"/>
        <v>0</v>
      </c>
      <c r="BE187" s="7">
        <f t="shared" si="95"/>
        <v>0</v>
      </c>
      <c r="BF187" s="7">
        <f t="shared" si="96"/>
        <v>0</v>
      </c>
      <c r="BG187" s="7">
        <f t="shared" si="97"/>
        <v>0</v>
      </c>
      <c r="BH187" s="7">
        <f t="shared" si="98"/>
        <v>0</v>
      </c>
      <c r="BI187" s="17">
        <f t="shared" si="87"/>
        <v>35.090000000000003</v>
      </c>
      <c r="BJ187">
        <f t="shared" si="99"/>
        <v>0</v>
      </c>
      <c r="BK187" s="7">
        <f t="shared" si="100"/>
        <v>0</v>
      </c>
      <c r="BL187" s="7">
        <f t="shared" si="101"/>
        <v>0</v>
      </c>
      <c r="BM187" s="7">
        <f t="shared" si="102"/>
        <v>0</v>
      </c>
      <c r="BN187" s="7">
        <f t="shared" si="103"/>
        <v>0</v>
      </c>
      <c r="BO187" s="17">
        <f t="shared" si="88"/>
        <v>35.090000000000003</v>
      </c>
      <c r="BP187">
        <f t="shared" si="104"/>
        <v>0</v>
      </c>
      <c r="BQ187" s="7">
        <f t="shared" si="105"/>
        <v>0</v>
      </c>
      <c r="BR187" s="7">
        <f t="shared" si="106"/>
        <v>0</v>
      </c>
      <c r="BS187" s="7">
        <f t="shared" si="107"/>
        <v>0</v>
      </c>
      <c r="BT187" s="7">
        <f t="shared" si="108"/>
        <v>0</v>
      </c>
      <c r="BU187" s="17">
        <f t="shared" si="89"/>
        <v>35.090000000000003</v>
      </c>
      <c r="BV187">
        <f t="shared" si="109"/>
        <v>0</v>
      </c>
      <c r="BW187" s="7">
        <f t="shared" si="110"/>
        <v>0</v>
      </c>
      <c r="BX187" s="7">
        <f t="shared" si="111"/>
        <v>0</v>
      </c>
      <c r="BY187" s="7">
        <f t="shared" si="112"/>
        <v>0</v>
      </c>
      <c r="BZ187" s="7">
        <f t="shared" si="113"/>
        <v>0</v>
      </c>
      <c r="CA187" s="17">
        <f t="shared" si="90"/>
        <v>35.090000000000003</v>
      </c>
      <c r="CB187">
        <f t="shared" si="114"/>
        <v>0</v>
      </c>
      <c r="CC187" s="7">
        <f t="shared" si="115"/>
        <v>0</v>
      </c>
      <c r="CD187" s="7">
        <f t="shared" si="116"/>
        <v>0</v>
      </c>
      <c r="CE187" s="7">
        <f t="shared" si="117"/>
        <v>0</v>
      </c>
      <c r="CF187" s="69">
        <f t="shared" si="118"/>
        <v>0</v>
      </c>
      <c r="CG187" s="17">
        <f t="shared" si="91"/>
        <v>35.090000000000003</v>
      </c>
      <c r="CH187">
        <f t="shared" si="119"/>
        <v>0</v>
      </c>
      <c r="CI187" s="7">
        <f t="shared" si="120"/>
        <v>0</v>
      </c>
      <c r="CJ187" s="7">
        <f t="shared" si="121"/>
        <v>0</v>
      </c>
      <c r="CK187" s="7">
        <f t="shared" si="122"/>
        <v>0</v>
      </c>
      <c r="CL187" s="7">
        <f t="shared" si="123"/>
        <v>0</v>
      </c>
      <c r="CM187" s="17">
        <f t="shared" si="92"/>
        <v>35.090000000000003</v>
      </c>
      <c r="CN187">
        <f t="shared" si="124"/>
        <v>0</v>
      </c>
      <c r="CO187" s="7">
        <f t="shared" si="125"/>
        <v>0</v>
      </c>
      <c r="CP187" s="7">
        <f t="shared" si="126"/>
        <v>0</v>
      </c>
      <c r="CQ187" s="7">
        <f t="shared" si="127"/>
        <v>0</v>
      </c>
      <c r="CR187" s="7">
        <f t="shared" si="128"/>
        <v>0</v>
      </c>
    </row>
    <row r="188" spans="1:9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93"/>
        <v>0</v>
      </c>
      <c r="M188" s="63" t="b">
        <v>0</v>
      </c>
      <c r="S188" s="65" t="b">
        <v>0</v>
      </c>
      <c r="Y188" s="66" t="b">
        <v>0</v>
      </c>
      <c r="AE188" s="67" t="b">
        <v>0</v>
      </c>
      <c r="AK188" s="68" t="b">
        <v>0</v>
      </c>
      <c r="AQ188" s="45" t="b">
        <v>0</v>
      </c>
      <c r="AW188" s="47" t="b">
        <v>0</v>
      </c>
      <c r="BC188" s="17">
        <f t="shared" si="86"/>
        <v>6.9300000000000006</v>
      </c>
      <c r="BD188">
        <f t="shared" si="94"/>
        <v>0</v>
      </c>
      <c r="BE188" s="7">
        <f t="shared" si="95"/>
        <v>0</v>
      </c>
      <c r="BF188" s="7">
        <f t="shared" si="96"/>
        <v>0</v>
      </c>
      <c r="BG188" s="7">
        <f t="shared" si="97"/>
        <v>0</v>
      </c>
      <c r="BH188" s="7">
        <f t="shared" si="98"/>
        <v>0</v>
      </c>
      <c r="BI188" s="17">
        <f t="shared" si="87"/>
        <v>6.9300000000000006</v>
      </c>
      <c r="BJ188">
        <f t="shared" si="99"/>
        <v>0</v>
      </c>
      <c r="BK188" s="7">
        <f t="shared" si="100"/>
        <v>0</v>
      </c>
      <c r="BL188" s="7">
        <f t="shared" si="101"/>
        <v>0</v>
      </c>
      <c r="BM188" s="7">
        <f t="shared" si="102"/>
        <v>0</v>
      </c>
      <c r="BN188" s="7">
        <f t="shared" si="103"/>
        <v>0</v>
      </c>
      <c r="BO188" s="17">
        <f t="shared" si="88"/>
        <v>6.9300000000000006</v>
      </c>
      <c r="BP188">
        <f t="shared" si="104"/>
        <v>0</v>
      </c>
      <c r="BQ188" s="7">
        <f t="shared" si="105"/>
        <v>0</v>
      </c>
      <c r="BR188" s="7">
        <f t="shared" si="106"/>
        <v>0</v>
      </c>
      <c r="BS188" s="7">
        <f t="shared" si="107"/>
        <v>0</v>
      </c>
      <c r="BT188" s="7">
        <f t="shared" si="108"/>
        <v>0</v>
      </c>
      <c r="BU188" s="17">
        <f t="shared" si="89"/>
        <v>6.9300000000000006</v>
      </c>
      <c r="BV188">
        <f t="shared" si="109"/>
        <v>0</v>
      </c>
      <c r="BW188" s="7">
        <f t="shared" si="110"/>
        <v>0</v>
      </c>
      <c r="BX188" s="7">
        <f t="shared" si="111"/>
        <v>0</v>
      </c>
      <c r="BY188" s="7">
        <f t="shared" si="112"/>
        <v>0</v>
      </c>
      <c r="BZ188" s="7">
        <f t="shared" si="113"/>
        <v>0</v>
      </c>
      <c r="CA188" s="17">
        <f t="shared" si="90"/>
        <v>6.9300000000000006</v>
      </c>
      <c r="CB188">
        <f t="shared" si="114"/>
        <v>0</v>
      </c>
      <c r="CC188" s="7">
        <f t="shared" si="115"/>
        <v>0</v>
      </c>
      <c r="CD188" s="7">
        <f t="shared" si="116"/>
        <v>0</v>
      </c>
      <c r="CE188" s="7">
        <f t="shared" si="117"/>
        <v>0</v>
      </c>
      <c r="CF188" s="69">
        <f t="shared" si="118"/>
        <v>0</v>
      </c>
      <c r="CG188" s="17">
        <f t="shared" si="91"/>
        <v>6.9300000000000006</v>
      </c>
      <c r="CH188">
        <f t="shared" si="119"/>
        <v>0</v>
      </c>
      <c r="CI188" s="7">
        <f t="shared" si="120"/>
        <v>0</v>
      </c>
      <c r="CJ188" s="7">
        <f t="shared" si="121"/>
        <v>0</v>
      </c>
      <c r="CK188" s="7">
        <f t="shared" si="122"/>
        <v>0</v>
      </c>
      <c r="CL188" s="7">
        <f t="shared" si="123"/>
        <v>0</v>
      </c>
      <c r="CM188" s="17">
        <f t="shared" si="92"/>
        <v>6.9300000000000006</v>
      </c>
      <c r="CN188">
        <f t="shared" si="124"/>
        <v>0</v>
      </c>
      <c r="CO188" s="7">
        <f t="shared" si="125"/>
        <v>0</v>
      </c>
      <c r="CP188" s="7">
        <f t="shared" si="126"/>
        <v>0</v>
      </c>
      <c r="CQ188" s="7">
        <f t="shared" si="127"/>
        <v>0</v>
      </c>
      <c r="CR188" s="7">
        <f t="shared" si="128"/>
        <v>0</v>
      </c>
    </row>
    <row r="189" spans="1:96" ht="14.5">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93"/>
        <v>1</v>
      </c>
      <c r="M189" s="63" t="b">
        <v>1</v>
      </c>
      <c r="N189" s="63">
        <v>36</v>
      </c>
      <c r="O189" s="63">
        <v>10</v>
      </c>
      <c r="P189" s="63">
        <v>10</v>
      </c>
      <c r="Q189" s="63">
        <v>10</v>
      </c>
      <c r="R189" s="63">
        <v>20</v>
      </c>
      <c r="S189" s="65" t="b">
        <v>0</v>
      </c>
      <c r="Y189" s="66" t="b">
        <v>0</v>
      </c>
      <c r="AE189" s="67" t="b">
        <v>0</v>
      </c>
      <c r="AK189" s="68" t="b">
        <v>0</v>
      </c>
      <c r="AQ189" s="45" t="b">
        <v>0</v>
      </c>
      <c r="AW189" s="47" t="b">
        <v>0</v>
      </c>
      <c r="BC189" s="17">
        <f t="shared" si="86"/>
        <v>81.290000000000006</v>
      </c>
      <c r="BD189">
        <f t="shared" si="94"/>
        <v>2</v>
      </c>
      <c r="BE189" s="7">
        <f t="shared" si="95"/>
        <v>2.1502662069505947</v>
      </c>
      <c r="BF189" s="7">
        <f t="shared" si="96"/>
        <v>1.5898530767640959</v>
      </c>
      <c r="BG189" s="7">
        <f t="shared" si="97"/>
        <v>29.569540467227952</v>
      </c>
      <c r="BH189" s="7">
        <f t="shared" si="98"/>
        <v>31.719806674178546</v>
      </c>
      <c r="BI189" s="17">
        <f t="shared" si="87"/>
        <v>81.290000000000006</v>
      </c>
      <c r="BJ189">
        <f t="shared" si="99"/>
        <v>0</v>
      </c>
      <c r="BK189" s="7">
        <f t="shared" si="100"/>
        <v>0</v>
      </c>
      <c r="BL189" s="7">
        <f t="shared" si="101"/>
        <v>0</v>
      </c>
      <c r="BM189" s="7">
        <f t="shared" si="102"/>
        <v>0</v>
      </c>
      <c r="BN189" s="7">
        <f t="shared" si="103"/>
        <v>0</v>
      </c>
      <c r="BO189" s="17">
        <f t="shared" si="88"/>
        <v>81.290000000000006</v>
      </c>
      <c r="BP189">
        <f t="shared" si="104"/>
        <v>0</v>
      </c>
      <c r="BQ189" s="7">
        <f t="shared" si="105"/>
        <v>0</v>
      </c>
      <c r="BR189" s="7">
        <f t="shared" si="106"/>
        <v>0</v>
      </c>
      <c r="BS189" s="7">
        <f t="shared" si="107"/>
        <v>0</v>
      </c>
      <c r="BT189" s="7">
        <f t="shared" si="108"/>
        <v>0</v>
      </c>
      <c r="BU189" s="17">
        <f t="shared" si="89"/>
        <v>81.290000000000006</v>
      </c>
      <c r="BV189">
        <f t="shared" si="109"/>
        <v>0</v>
      </c>
      <c r="BW189" s="7">
        <f t="shared" si="110"/>
        <v>0</v>
      </c>
      <c r="BX189" s="7">
        <f t="shared" si="111"/>
        <v>0</v>
      </c>
      <c r="BY189" s="7">
        <f t="shared" si="112"/>
        <v>0</v>
      </c>
      <c r="BZ189" s="7">
        <f t="shared" si="113"/>
        <v>0</v>
      </c>
      <c r="CA189" s="17">
        <f t="shared" si="90"/>
        <v>81.290000000000006</v>
      </c>
      <c r="CB189">
        <f t="shared" si="114"/>
        <v>0</v>
      </c>
      <c r="CC189" s="7">
        <f t="shared" si="115"/>
        <v>0</v>
      </c>
      <c r="CD189" s="7">
        <f t="shared" si="116"/>
        <v>0</v>
      </c>
      <c r="CE189" s="7">
        <f t="shared" si="117"/>
        <v>0</v>
      </c>
      <c r="CF189" s="69">
        <f t="shared" si="118"/>
        <v>0</v>
      </c>
      <c r="CG189" s="17">
        <f t="shared" si="91"/>
        <v>81.290000000000006</v>
      </c>
      <c r="CH189">
        <f t="shared" si="119"/>
        <v>0</v>
      </c>
      <c r="CI189" s="7">
        <f t="shared" si="120"/>
        <v>0</v>
      </c>
      <c r="CJ189" s="7">
        <f t="shared" si="121"/>
        <v>0</v>
      </c>
      <c r="CK189" s="7">
        <f t="shared" si="122"/>
        <v>0</v>
      </c>
      <c r="CL189" s="7">
        <f t="shared" si="123"/>
        <v>0</v>
      </c>
      <c r="CM189" s="17">
        <f t="shared" si="92"/>
        <v>81.290000000000006</v>
      </c>
      <c r="CN189">
        <f t="shared" si="124"/>
        <v>0</v>
      </c>
      <c r="CO189" s="7">
        <f t="shared" si="125"/>
        <v>0</v>
      </c>
      <c r="CP189" s="7">
        <f t="shared" si="126"/>
        <v>0</v>
      </c>
      <c r="CQ189" s="7">
        <f t="shared" si="127"/>
        <v>0</v>
      </c>
      <c r="CR189" s="7">
        <f t="shared" si="128"/>
        <v>0</v>
      </c>
    </row>
    <row r="190" spans="1:96" ht="14.5">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93"/>
        <v>1</v>
      </c>
      <c r="M190" s="63" t="b">
        <v>1</v>
      </c>
      <c r="N190" s="63">
        <v>90</v>
      </c>
      <c r="O190" s="63">
        <v>10</v>
      </c>
      <c r="P190" s="63">
        <v>10</v>
      </c>
      <c r="Q190" s="63">
        <v>10</v>
      </c>
      <c r="R190" s="63">
        <v>20</v>
      </c>
      <c r="S190" s="65" t="b">
        <v>1</v>
      </c>
      <c r="T190" s="65">
        <v>90</v>
      </c>
      <c r="U190" s="65">
        <v>10</v>
      </c>
      <c r="V190" s="65">
        <v>10</v>
      </c>
      <c r="W190" s="65">
        <v>10</v>
      </c>
      <c r="X190" s="65">
        <v>20</v>
      </c>
      <c r="Y190" s="66" t="b">
        <v>0</v>
      </c>
      <c r="AE190" s="67" t="b">
        <v>1</v>
      </c>
      <c r="AF190" s="67">
        <v>90</v>
      </c>
      <c r="AG190" s="67">
        <v>10</v>
      </c>
      <c r="AH190" s="67">
        <v>10</v>
      </c>
      <c r="AI190" s="67">
        <v>10</v>
      </c>
      <c r="AJ190" s="67">
        <v>20</v>
      </c>
      <c r="AK190" s="68" t="b">
        <v>1</v>
      </c>
      <c r="AL190" s="68">
        <v>90</v>
      </c>
      <c r="AM190" s="68">
        <v>10</v>
      </c>
      <c r="AN190" s="68">
        <v>10</v>
      </c>
      <c r="AO190" s="68">
        <v>10</v>
      </c>
      <c r="AP190" s="68">
        <v>20</v>
      </c>
      <c r="AQ190" s="45" t="b">
        <v>0</v>
      </c>
      <c r="AW190" s="47" t="b">
        <v>0</v>
      </c>
      <c r="BC190" s="17">
        <f t="shared" si="86"/>
        <v>81.070000000000007</v>
      </c>
      <c r="BD190">
        <f t="shared" si="94"/>
        <v>2</v>
      </c>
      <c r="BE190" s="7">
        <f t="shared" si="95"/>
        <v>2.1502662069505947</v>
      </c>
      <c r="BF190" s="7">
        <f t="shared" si="96"/>
        <v>1.5898530767640959</v>
      </c>
      <c r="BG190" s="7">
        <f t="shared" si="97"/>
        <v>29.569540467227952</v>
      </c>
      <c r="BH190" s="7">
        <f t="shared" si="98"/>
        <v>31.719806674178546</v>
      </c>
      <c r="BI190" s="17">
        <f t="shared" si="87"/>
        <v>81.070000000000007</v>
      </c>
      <c r="BJ190">
        <f t="shared" si="99"/>
        <v>2</v>
      </c>
      <c r="BK190" s="7">
        <f t="shared" si="100"/>
        <v>2.1502662069505947</v>
      </c>
      <c r="BL190" s="7">
        <f t="shared" si="101"/>
        <v>1.5898530767640959</v>
      </c>
      <c r="BM190" s="7">
        <f t="shared" si="102"/>
        <v>29.569540467227952</v>
      </c>
      <c r="BN190" s="7">
        <f t="shared" si="103"/>
        <v>31.719806674178546</v>
      </c>
      <c r="BO190" s="17">
        <f t="shared" si="88"/>
        <v>81.070000000000007</v>
      </c>
      <c r="BP190">
        <f t="shared" si="104"/>
        <v>0</v>
      </c>
      <c r="BQ190" s="7">
        <f t="shared" si="105"/>
        <v>0</v>
      </c>
      <c r="BR190" s="7">
        <f t="shared" si="106"/>
        <v>0</v>
      </c>
      <c r="BS190" s="7">
        <f t="shared" si="107"/>
        <v>0</v>
      </c>
      <c r="BT190" s="7">
        <f t="shared" si="108"/>
        <v>0</v>
      </c>
      <c r="BU190" s="17">
        <f t="shared" si="89"/>
        <v>81.070000000000007</v>
      </c>
      <c r="BV190">
        <f t="shared" si="109"/>
        <v>2</v>
      </c>
      <c r="BW190" s="7">
        <f t="shared" si="110"/>
        <v>2.1502662069505947</v>
      </c>
      <c r="BX190" s="7">
        <f t="shared" si="111"/>
        <v>1.5898530767640959</v>
      </c>
      <c r="BY190" s="7">
        <f t="shared" si="112"/>
        <v>29.569540467227952</v>
      </c>
      <c r="BZ190" s="7">
        <f t="shared" si="113"/>
        <v>31.719806674178546</v>
      </c>
      <c r="CA190" s="17">
        <f t="shared" si="90"/>
        <v>81.070000000000007</v>
      </c>
      <c r="CB190">
        <f t="shared" si="114"/>
        <v>2</v>
      </c>
      <c r="CC190" s="7">
        <f t="shared" si="115"/>
        <v>2.1502662069505947</v>
      </c>
      <c r="CD190" s="7">
        <f t="shared" si="116"/>
        <v>1.5898530767640959</v>
      </c>
      <c r="CE190" s="7">
        <f t="shared" si="117"/>
        <v>29.569540467227952</v>
      </c>
      <c r="CF190" s="69">
        <f t="shared" si="118"/>
        <v>31.719806674178546</v>
      </c>
      <c r="CG190" s="17">
        <f t="shared" si="91"/>
        <v>81.070000000000007</v>
      </c>
      <c r="CH190">
        <f t="shared" si="119"/>
        <v>0</v>
      </c>
      <c r="CI190" s="7">
        <f t="shared" si="120"/>
        <v>0</v>
      </c>
      <c r="CJ190" s="7">
        <f t="shared" si="121"/>
        <v>0</v>
      </c>
      <c r="CK190" s="7">
        <f t="shared" si="122"/>
        <v>0</v>
      </c>
      <c r="CL190" s="7">
        <f t="shared" si="123"/>
        <v>0</v>
      </c>
      <c r="CM190" s="17">
        <f t="shared" si="92"/>
        <v>81.070000000000007</v>
      </c>
      <c r="CN190">
        <f t="shared" si="124"/>
        <v>0</v>
      </c>
      <c r="CO190" s="7">
        <f t="shared" si="125"/>
        <v>0</v>
      </c>
      <c r="CP190" s="7">
        <f t="shared" si="126"/>
        <v>0</v>
      </c>
      <c r="CQ190" s="7">
        <f t="shared" si="127"/>
        <v>0</v>
      </c>
      <c r="CR190" s="7">
        <f t="shared" si="128"/>
        <v>0</v>
      </c>
    </row>
    <row r="191" spans="1:96" ht="14.5">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93"/>
        <v>1</v>
      </c>
      <c r="M191" s="63" t="b">
        <v>1</v>
      </c>
      <c r="N191" s="63">
        <v>0</v>
      </c>
      <c r="O191" s="63">
        <v>10</v>
      </c>
      <c r="P191" s="63">
        <v>0</v>
      </c>
      <c r="Q191" s="63">
        <v>0</v>
      </c>
      <c r="R191" s="63">
        <v>0</v>
      </c>
      <c r="S191" s="65" t="b">
        <v>0</v>
      </c>
      <c r="Y191" s="66" t="b">
        <v>0</v>
      </c>
      <c r="AE191" s="67" t="b">
        <v>0</v>
      </c>
      <c r="AK191" s="68" t="b">
        <v>0</v>
      </c>
      <c r="AQ191" s="45" t="b">
        <v>0</v>
      </c>
      <c r="AW191" s="47" t="b">
        <v>0</v>
      </c>
      <c r="BC191" s="17">
        <f t="shared" si="86"/>
        <v>79.860000000000014</v>
      </c>
      <c r="BD191">
        <f t="shared" si="94"/>
        <v>0</v>
      </c>
      <c r="BE191" s="7">
        <f t="shared" si="95"/>
        <v>0</v>
      </c>
      <c r="BF191" s="7">
        <f t="shared" si="96"/>
        <v>0</v>
      </c>
      <c r="BG191" s="7">
        <f t="shared" si="97"/>
        <v>0</v>
      </c>
      <c r="BH191" s="7">
        <f t="shared" si="98"/>
        <v>0</v>
      </c>
      <c r="BI191" s="17">
        <f t="shared" si="87"/>
        <v>79.860000000000014</v>
      </c>
      <c r="BJ191">
        <f t="shared" si="99"/>
        <v>0</v>
      </c>
      <c r="BK191" s="7">
        <f t="shared" si="100"/>
        <v>0</v>
      </c>
      <c r="BL191" s="7">
        <f t="shared" si="101"/>
        <v>0</v>
      </c>
      <c r="BM191" s="7">
        <f t="shared" si="102"/>
        <v>0</v>
      </c>
      <c r="BN191" s="7">
        <f t="shared" si="103"/>
        <v>0</v>
      </c>
      <c r="BO191" s="17">
        <f t="shared" si="88"/>
        <v>79.860000000000014</v>
      </c>
      <c r="BP191">
        <f t="shared" si="104"/>
        <v>0</v>
      </c>
      <c r="BQ191" s="7">
        <f t="shared" si="105"/>
        <v>0</v>
      </c>
      <c r="BR191" s="7">
        <f t="shared" si="106"/>
        <v>0</v>
      </c>
      <c r="BS191" s="7">
        <f t="shared" si="107"/>
        <v>0</v>
      </c>
      <c r="BT191" s="7">
        <f t="shared" si="108"/>
        <v>0</v>
      </c>
      <c r="BU191" s="17">
        <f t="shared" si="89"/>
        <v>79.860000000000014</v>
      </c>
      <c r="BV191">
        <f t="shared" si="109"/>
        <v>0</v>
      </c>
      <c r="BW191" s="7">
        <f t="shared" si="110"/>
        <v>0</v>
      </c>
      <c r="BX191" s="7">
        <f t="shared" si="111"/>
        <v>0</v>
      </c>
      <c r="BY191" s="7">
        <f t="shared" si="112"/>
        <v>0</v>
      </c>
      <c r="BZ191" s="7">
        <f t="shared" si="113"/>
        <v>0</v>
      </c>
      <c r="CA191" s="17">
        <f t="shared" si="90"/>
        <v>79.860000000000014</v>
      </c>
      <c r="CB191">
        <f t="shared" si="114"/>
        <v>0</v>
      </c>
      <c r="CC191" s="7">
        <f t="shared" si="115"/>
        <v>0</v>
      </c>
      <c r="CD191" s="7">
        <f t="shared" si="116"/>
        <v>0</v>
      </c>
      <c r="CE191" s="7">
        <f t="shared" si="117"/>
        <v>0</v>
      </c>
      <c r="CF191" s="69">
        <f t="shared" si="118"/>
        <v>0</v>
      </c>
      <c r="CG191" s="17">
        <f t="shared" si="91"/>
        <v>79.860000000000014</v>
      </c>
      <c r="CH191">
        <f t="shared" si="119"/>
        <v>0</v>
      </c>
      <c r="CI191" s="7">
        <f t="shared" si="120"/>
        <v>0</v>
      </c>
      <c r="CJ191" s="7">
        <f t="shared" si="121"/>
        <v>0</v>
      </c>
      <c r="CK191" s="7">
        <f t="shared" si="122"/>
        <v>0</v>
      </c>
      <c r="CL191" s="7">
        <f t="shared" si="123"/>
        <v>0</v>
      </c>
      <c r="CM191" s="17">
        <f t="shared" si="92"/>
        <v>79.860000000000014</v>
      </c>
      <c r="CN191">
        <f t="shared" si="124"/>
        <v>0</v>
      </c>
      <c r="CO191" s="7">
        <f t="shared" si="125"/>
        <v>0</v>
      </c>
      <c r="CP191" s="7">
        <f t="shared" si="126"/>
        <v>0</v>
      </c>
      <c r="CQ191" s="7">
        <f t="shared" si="127"/>
        <v>0</v>
      </c>
      <c r="CR191" s="7">
        <f t="shared" si="128"/>
        <v>0</v>
      </c>
    </row>
    <row r="192" spans="1:96" ht="14.5">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93"/>
        <v>1</v>
      </c>
      <c r="M192" s="63" t="b">
        <v>1</v>
      </c>
      <c r="N192" s="63">
        <v>0</v>
      </c>
      <c r="O192" s="63">
        <v>0</v>
      </c>
      <c r="P192" s="63">
        <v>0</v>
      </c>
      <c r="Q192" s="63">
        <v>10</v>
      </c>
      <c r="R192" s="63">
        <v>0</v>
      </c>
      <c r="S192" s="65" t="b">
        <v>0</v>
      </c>
      <c r="Y192" s="66" t="b">
        <v>0</v>
      </c>
      <c r="AE192" s="67" t="b">
        <v>0</v>
      </c>
      <c r="AK192" s="68" t="b">
        <v>0</v>
      </c>
      <c r="AQ192" s="45" t="b">
        <v>0</v>
      </c>
      <c r="AW192" s="47" t="b">
        <v>0</v>
      </c>
      <c r="BC192" s="17">
        <f t="shared" si="86"/>
        <v>78.430000000000007</v>
      </c>
      <c r="BD192">
        <f t="shared" si="94"/>
        <v>2</v>
      </c>
      <c r="BE192" s="7">
        <f t="shared" si="95"/>
        <v>2.1502662069505947</v>
      </c>
      <c r="BF192" s="7">
        <f t="shared" si="96"/>
        <v>1.5898530767640959</v>
      </c>
      <c r="BG192" s="7">
        <f t="shared" si="97"/>
        <v>29.569540467227952</v>
      </c>
      <c r="BH192" s="7">
        <f t="shared" si="98"/>
        <v>31.719806674178546</v>
      </c>
      <c r="BI192" s="17">
        <f t="shared" si="87"/>
        <v>78.430000000000007</v>
      </c>
      <c r="BJ192">
        <f t="shared" si="99"/>
        <v>0</v>
      </c>
      <c r="BK192" s="7">
        <f t="shared" si="100"/>
        <v>0</v>
      </c>
      <c r="BL192" s="7">
        <f t="shared" si="101"/>
        <v>0</v>
      </c>
      <c r="BM192" s="7">
        <f t="shared" si="102"/>
        <v>0</v>
      </c>
      <c r="BN192" s="7">
        <f t="shared" si="103"/>
        <v>0</v>
      </c>
      <c r="BO192" s="17">
        <f t="shared" si="88"/>
        <v>78.430000000000007</v>
      </c>
      <c r="BP192">
        <f t="shared" si="104"/>
        <v>0</v>
      </c>
      <c r="BQ192" s="7">
        <f t="shared" si="105"/>
        <v>0</v>
      </c>
      <c r="BR192" s="7">
        <f t="shared" si="106"/>
        <v>0</v>
      </c>
      <c r="BS192" s="7">
        <f t="shared" si="107"/>
        <v>0</v>
      </c>
      <c r="BT192" s="7">
        <f t="shared" si="108"/>
        <v>0</v>
      </c>
      <c r="BU192" s="17">
        <f t="shared" si="89"/>
        <v>78.430000000000007</v>
      </c>
      <c r="BV192">
        <f t="shared" si="109"/>
        <v>0</v>
      </c>
      <c r="BW192" s="7">
        <f t="shared" si="110"/>
        <v>0</v>
      </c>
      <c r="BX192" s="7">
        <f t="shared" si="111"/>
        <v>0</v>
      </c>
      <c r="BY192" s="7">
        <f t="shared" si="112"/>
        <v>0</v>
      </c>
      <c r="BZ192" s="7">
        <f t="shared" si="113"/>
        <v>0</v>
      </c>
      <c r="CA192" s="17">
        <f t="shared" si="90"/>
        <v>78.430000000000007</v>
      </c>
      <c r="CB192">
        <f t="shared" si="114"/>
        <v>0</v>
      </c>
      <c r="CC192" s="7">
        <f t="shared" si="115"/>
        <v>0</v>
      </c>
      <c r="CD192" s="7">
        <f t="shared" si="116"/>
        <v>0</v>
      </c>
      <c r="CE192" s="7">
        <f t="shared" si="117"/>
        <v>0</v>
      </c>
      <c r="CF192" s="69">
        <f t="shared" si="118"/>
        <v>0</v>
      </c>
      <c r="CG192" s="17">
        <f t="shared" si="91"/>
        <v>78.430000000000007</v>
      </c>
      <c r="CH192">
        <f t="shared" si="119"/>
        <v>0</v>
      </c>
      <c r="CI192" s="7">
        <f t="shared" si="120"/>
        <v>0</v>
      </c>
      <c r="CJ192" s="7">
        <f t="shared" si="121"/>
        <v>0</v>
      </c>
      <c r="CK192" s="7">
        <f t="shared" si="122"/>
        <v>0</v>
      </c>
      <c r="CL192" s="7">
        <f t="shared" si="123"/>
        <v>0</v>
      </c>
      <c r="CM192" s="17">
        <f t="shared" si="92"/>
        <v>78.430000000000007</v>
      </c>
      <c r="CN192">
        <f t="shared" si="124"/>
        <v>0</v>
      </c>
      <c r="CO192" s="7">
        <f t="shared" si="125"/>
        <v>0</v>
      </c>
      <c r="CP192" s="7">
        <f t="shared" si="126"/>
        <v>0</v>
      </c>
      <c r="CQ192" s="7">
        <f t="shared" si="127"/>
        <v>0</v>
      </c>
      <c r="CR192" s="7">
        <f t="shared" si="128"/>
        <v>0</v>
      </c>
    </row>
    <row r="193" spans="1:96" ht="14.5">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93"/>
        <v>1</v>
      </c>
      <c r="M193" s="63" t="b">
        <v>1</v>
      </c>
      <c r="N193" s="63">
        <v>0</v>
      </c>
      <c r="O193" s="63">
        <v>10</v>
      </c>
      <c r="P193" s="63">
        <v>0</v>
      </c>
      <c r="Q193" s="63">
        <v>0</v>
      </c>
      <c r="R193" s="63">
        <v>0</v>
      </c>
      <c r="S193" s="65" t="b">
        <v>0</v>
      </c>
      <c r="Y193" s="66" t="b">
        <v>0</v>
      </c>
      <c r="AE193" s="67" t="b">
        <v>0</v>
      </c>
      <c r="AK193" s="68" t="b">
        <v>0</v>
      </c>
      <c r="AQ193" s="45" t="b">
        <v>0</v>
      </c>
      <c r="AW193" s="47" t="b">
        <v>0</v>
      </c>
      <c r="BC193" s="17">
        <f t="shared" si="86"/>
        <v>54.340000000000011</v>
      </c>
      <c r="BD193">
        <f t="shared" si="94"/>
        <v>0</v>
      </c>
      <c r="BE193" s="7">
        <f t="shared" si="95"/>
        <v>0</v>
      </c>
      <c r="BF193" s="7">
        <f t="shared" si="96"/>
        <v>0</v>
      </c>
      <c r="BG193" s="7">
        <f t="shared" si="97"/>
        <v>0</v>
      </c>
      <c r="BH193" s="7">
        <f t="shared" si="98"/>
        <v>0</v>
      </c>
      <c r="BI193" s="17">
        <f t="shared" si="87"/>
        <v>54.340000000000011</v>
      </c>
      <c r="BJ193">
        <f t="shared" si="99"/>
        <v>0</v>
      </c>
      <c r="BK193" s="7">
        <f t="shared" si="100"/>
        <v>0</v>
      </c>
      <c r="BL193" s="7">
        <f t="shared" si="101"/>
        <v>0</v>
      </c>
      <c r="BM193" s="7">
        <f t="shared" si="102"/>
        <v>0</v>
      </c>
      <c r="BN193" s="7">
        <f t="shared" si="103"/>
        <v>0</v>
      </c>
      <c r="BO193" s="17">
        <f t="shared" si="88"/>
        <v>54.340000000000011</v>
      </c>
      <c r="BP193">
        <f t="shared" si="104"/>
        <v>0</v>
      </c>
      <c r="BQ193" s="7">
        <f t="shared" si="105"/>
        <v>0</v>
      </c>
      <c r="BR193" s="7">
        <f t="shared" si="106"/>
        <v>0</v>
      </c>
      <c r="BS193" s="7">
        <f t="shared" si="107"/>
        <v>0</v>
      </c>
      <c r="BT193" s="7">
        <f t="shared" si="108"/>
        <v>0</v>
      </c>
      <c r="BU193" s="17">
        <f t="shared" si="89"/>
        <v>54.340000000000011</v>
      </c>
      <c r="BV193">
        <f t="shared" si="109"/>
        <v>0</v>
      </c>
      <c r="BW193" s="7">
        <f t="shared" si="110"/>
        <v>0</v>
      </c>
      <c r="BX193" s="7">
        <f t="shared" si="111"/>
        <v>0</v>
      </c>
      <c r="BY193" s="7">
        <f t="shared" si="112"/>
        <v>0</v>
      </c>
      <c r="BZ193" s="7">
        <f t="shared" si="113"/>
        <v>0</v>
      </c>
      <c r="CA193" s="17">
        <f t="shared" si="90"/>
        <v>54.340000000000011</v>
      </c>
      <c r="CB193">
        <f t="shared" si="114"/>
        <v>0</v>
      </c>
      <c r="CC193" s="7">
        <f t="shared" si="115"/>
        <v>0</v>
      </c>
      <c r="CD193" s="7">
        <f t="shared" si="116"/>
        <v>0</v>
      </c>
      <c r="CE193" s="7">
        <f t="shared" si="117"/>
        <v>0</v>
      </c>
      <c r="CF193" s="69">
        <f t="shared" si="118"/>
        <v>0</v>
      </c>
      <c r="CG193" s="17">
        <f t="shared" si="91"/>
        <v>54.340000000000011</v>
      </c>
      <c r="CH193">
        <f t="shared" si="119"/>
        <v>0</v>
      </c>
      <c r="CI193" s="7">
        <f t="shared" si="120"/>
        <v>0</v>
      </c>
      <c r="CJ193" s="7">
        <f t="shared" si="121"/>
        <v>0</v>
      </c>
      <c r="CK193" s="7">
        <f t="shared" si="122"/>
        <v>0</v>
      </c>
      <c r="CL193" s="7">
        <f t="shared" si="123"/>
        <v>0</v>
      </c>
      <c r="CM193" s="17">
        <f t="shared" si="92"/>
        <v>54.340000000000011</v>
      </c>
      <c r="CN193">
        <f t="shared" si="124"/>
        <v>0</v>
      </c>
      <c r="CO193" s="7">
        <f t="shared" si="125"/>
        <v>0</v>
      </c>
      <c r="CP193" s="7">
        <f t="shared" si="126"/>
        <v>0</v>
      </c>
      <c r="CQ193" s="7">
        <f t="shared" si="127"/>
        <v>0</v>
      </c>
      <c r="CR193" s="7">
        <f t="shared" si="128"/>
        <v>0</v>
      </c>
    </row>
    <row r="194" spans="1:96" ht="14.5">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93"/>
        <v>1</v>
      </c>
      <c r="M194" s="63" t="b">
        <v>1</v>
      </c>
      <c r="N194" s="63">
        <v>0</v>
      </c>
      <c r="O194" s="63">
        <v>0</v>
      </c>
      <c r="P194" s="63">
        <v>0</v>
      </c>
      <c r="Q194" s="63">
        <v>10</v>
      </c>
      <c r="R194" s="63">
        <v>0</v>
      </c>
      <c r="S194" s="65" t="b">
        <v>0</v>
      </c>
      <c r="Y194" s="66" t="b">
        <v>0</v>
      </c>
      <c r="AE194" s="67" t="b">
        <v>0</v>
      </c>
      <c r="AK194" s="68" t="b">
        <v>0</v>
      </c>
      <c r="AQ194" s="45" t="b">
        <v>0</v>
      </c>
      <c r="AW194" s="47" t="b">
        <v>0</v>
      </c>
      <c r="BC194" s="17">
        <f t="shared" si="86"/>
        <v>52.910000000000004</v>
      </c>
      <c r="BD194">
        <f t="shared" si="94"/>
        <v>2</v>
      </c>
      <c r="BE194" s="7">
        <f t="shared" si="95"/>
        <v>2.1502662069505947</v>
      </c>
      <c r="BF194" s="7">
        <f t="shared" si="96"/>
        <v>1.5898530767640959</v>
      </c>
      <c r="BG194" s="7">
        <f t="shared" si="97"/>
        <v>29.569540467227952</v>
      </c>
      <c r="BH194" s="7">
        <f t="shared" si="98"/>
        <v>31.719806674178546</v>
      </c>
      <c r="BI194" s="17">
        <f t="shared" si="87"/>
        <v>52.910000000000004</v>
      </c>
      <c r="BJ194">
        <f t="shared" si="99"/>
        <v>0</v>
      </c>
      <c r="BK194" s="7">
        <f t="shared" si="100"/>
        <v>0</v>
      </c>
      <c r="BL194" s="7">
        <f t="shared" si="101"/>
        <v>0</v>
      </c>
      <c r="BM194" s="7">
        <f t="shared" si="102"/>
        <v>0</v>
      </c>
      <c r="BN194" s="7">
        <f t="shared" si="103"/>
        <v>0</v>
      </c>
      <c r="BO194" s="17">
        <f t="shared" si="88"/>
        <v>52.910000000000004</v>
      </c>
      <c r="BP194">
        <f t="shared" si="104"/>
        <v>0</v>
      </c>
      <c r="BQ194" s="7">
        <f t="shared" si="105"/>
        <v>0</v>
      </c>
      <c r="BR194" s="7">
        <f t="shared" si="106"/>
        <v>0</v>
      </c>
      <c r="BS194" s="7">
        <f t="shared" si="107"/>
        <v>0</v>
      </c>
      <c r="BT194" s="7">
        <f t="shared" si="108"/>
        <v>0</v>
      </c>
      <c r="BU194" s="17">
        <f t="shared" si="89"/>
        <v>52.910000000000004</v>
      </c>
      <c r="BV194">
        <f t="shared" si="109"/>
        <v>0</v>
      </c>
      <c r="BW194" s="7">
        <f t="shared" si="110"/>
        <v>0</v>
      </c>
      <c r="BX194" s="7">
        <f t="shared" si="111"/>
        <v>0</v>
      </c>
      <c r="BY194" s="7">
        <f t="shared" si="112"/>
        <v>0</v>
      </c>
      <c r="BZ194" s="7">
        <f t="shared" si="113"/>
        <v>0</v>
      </c>
      <c r="CA194" s="17">
        <f t="shared" si="90"/>
        <v>52.910000000000004</v>
      </c>
      <c r="CB194">
        <f t="shared" si="114"/>
        <v>0</v>
      </c>
      <c r="CC194" s="7">
        <f t="shared" si="115"/>
        <v>0</v>
      </c>
      <c r="CD194" s="7">
        <f t="shared" si="116"/>
        <v>0</v>
      </c>
      <c r="CE194" s="7">
        <f t="shared" si="117"/>
        <v>0</v>
      </c>
      <c r="CF194" s="69">
        <f t="shared" si="118"/>
        <v>0</v>
      </c>
      <c r="CG194" s="17">
        <f t="shared" si="91"/>
        <v>52.910000000000004</v>
      </c>
      <c r="CH194">
        <f t="shared" si="119"/>
        <v>0</v>
      </c>
      <c r="CI194" s="7">
        <f t="shared" si="120"/>
        <v>0</v>
      </c>
      <c r="CJ194" s="7">
        <f t="shared" si="121"/>
        <v>0</v>
      </c>
      <c r="CK194" s="7">
        <f t="shared" si="122"/>
        <v>0</v>
      </c>
      <c r="CL194" s="7">
        <f t="shared" si="123"/>
        <v>0</v>
      </c>
      <c r="CM194" s="17">
        <f t="shared" si="92"/>
        <v>52.910000000000004</v>
      </c>
      <c r="CN194">
        <f t="shared" si="124"/>
        <v>0</v>
      </c>
      <c r="CO194" s="7">
        <f t="shared" si="125"/>
        <v>0</v>
      </c>
      <c r="CP194" s="7">
        <f t="shared" si="126"/>
        <v>0</v>
      </c>
      <c r="CQ194" s="7">
        <f t="shared" si="127"/>
        <v>0</v>
      </c>
      <c r="CR194" s="7">
        <f t="shared" si="128"/>
        <v>0</v>
      </c>
    </row>
    <row r="195" spans="1:96" ht="14.5">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93"/>
        <v>1</v>
      </c>
      <c r="M195" s="63" t="b">
        <v>1</v>
      </c>
      <c r="N195" s="63">
        <v>80</v>
      </c>
      <c r="O195" s="63">
        <v>5</v>
      </c>
      <c r="P195" s="63">
        <v>5</v>
      </c>
      <c r="Q195" s="63">
        <v>8</v>
      </c>
      <c r="R195" s="63">
        <v>0</v>
      </c>
      <c r="S195" s="65" t="b">
        <v>1</v>
      </c>
      <c r="T195" s="65">
        <v>80</v>
      </c>
      <c r="U195" s="65">
        <v>5</v>
      </c>
      <c r="V195" s="65">
        <v>5</v>
      </c>
      <c r="W195" s="65">
        <v>8</v>
      </c>
      <c r="X195" s="65">
        <v>0</v>
      </c>
      <c r="Y195" s="66" t="b">
        <v>1</v>
      </c>
      <c r="Z195" s="66">
        <v>80</v>
      </c>
      <c r="AA195" s="66">
        <v>5</v>
      </c>
      <c r="AB195" s="66">
        <v>5</v>
      </c>
      <c r="AC195" s="66">
        <v>8</v>
      </c>
      <c r="AD195" s="66">
        <v>0</v>
      </c>
      <c r="AE195" s="67" t="b">
        <v>1</v>
      </c>
      <c r="AF195" s="67">
        <v>80</v>
      </c>
      <c r="AG195" s="67">
        <v>5</v>
      </c>
      <c r="AH195" s="67">
        <v>5</v>
      </c>
      <c r="AI195" s="67">
        <v>8</v>
      </c>
      <c r="AJ195" s="67">
        <v>0</v>
      </c>
      <c r="AK195" s="68" t="b">
        <v>1</v>
      </c>
      <c r="AL195" s="68">
        <v>80</v>
      </c>
      <c r="AM195" s="68">
        <v>5</v>
      </c>
      <c r="AN195" s="68">
        <v>5</v>
      </c>
      <c r="AO195" s="68">
        <v>8</v>
      </c>
      <c r="AP195" s="68">
        <v>0</v>
      </c>
      <c r="AQ195" s="45" t="b">
        <v>1</v>
      </c>
      <c r="AR195" s="45">
        <v>80</v>
      </c>
      <c r="AS195" s="45">
        <v>5</v>
      </c>
      <c r="AT195" s="45">
        <v>5</v>
      </c>
      <c r="AU195" s="45">
        <v>8</v>
      </c>
      <c r="AV195" s="45">
        <v>0</v>
      </c>
      <c r="AW195" s="47" t="b">
        <v>1</v>
      </c>
      <c r="AX195" s="47">
        <v>80</v>
      </c>
      <c r="AY195" s="47">
        <v>5</v>
      </c>
      <c r="AZ195" s="47">
        <v>5</v>
      </c>
      <c r="BA195" s="47">
        <v>8</v>
      </c>
      <c r="BB195" s="47">
        <v>0</v>
      </c>
      <c r="BC195" s="17">
        <f t="shared" si="86"/>
        <v>39.820000000000007</v>
      </c>
      <c r="BD195">
        <f t="shared" si="94"/>
        <v>0</v>
      </c>
      <c r="BE195" s="7">
        <f t="shared" si="95"/>
        <v>0</v>
      </c>
      <c r="BF195" s="7">
        <f t="shared" si="96"/>
        <v>0</v>
      </c>
      <c r="BG195" s="7">
        <f t="shared" si="97"/>
        <v>0</v>
      </c>
      <c r="BH195" s="7">
        <f t="shared" si="98"/>
        <v>0</v>
      </c>
      <c r="BI195" s="17">
        <f t="shared" si="87"/>
        <v>39.820000000000007</v>
      </c>
      <c r="BJ195">
        <f t="shared" si="99"/>
        <v>0</v>
      </c>
      <c r="BK195" s="7">
        <f t="shared" si="100"/>
        <v>0</v>
      </c>
      <c r="BL195" s="7">
        <f t="shared" si="101"/>
        <v>0</v>
      </c>
      <c r="BM195" s="7">
        <f t="shared" si="102"/>
        <v>0</v>
      </c>
      <c r="BN195" s="7">
        <f t="shared" si="103"/>
        <v>0</v>
      </c>
      <c r="BO195" s="17">
        <f t="shared" si="88"/>
        <v>39.820000000000007</v>
      </c>
      <c r="BP195">
        <f t="shared" si="104"/>
        <v>0</v>
      </c>
      <c r="BQ195" s="7">
        <f t="shared" si="105"/>
        <v>0</v>
      </c>
      <c r="BR195" s="7">
        <f t="shared" si="106"/>
        <v>0</v>
      </c>
      <c r="BS195" s="7">
        <f t="shared" si="107"/>
        <v>0</v>
      </c>
      <c r="BT195" s="7">
        <f t="shared" si="108"/>
        <v>0</v>
      </c>
      <c r="BU195" s="17">
        <f t="shared" si="89"/>
        <v>39.820000000000007</v>
      </c>
      <c r="BV195">
        <f t="shared" si="109"/>
        <v>0</v>
      </c>
      <c r="BW195" s="7">
        <f t="shared" si="110"/>
        <v>0</v>
      </c>
      <c r="BX195" s="7">
        <f t="shared" si="111"/>
        <v>0</v>
      </c>
      <c r="BY195" s="7">
        <f t="shared" si="112"/>
        <v>0</v>
      </c>
      <c r="BZ195" s="7">
        <f t="shared" si="113"/>
        <v>0</v>
      </c>
      <c r="CA195" s="17">
        <f t="shared" si="90"/>
        <v>39.820000000000007</v>
      </c>
      <c r="CB195">
        <f t="shared" si="114"/>
        <v>0</v>
      </c>
      <c r="CC195" s="7">
        <f t="shared" si="115"/>
        <v>0</v>
      </c>
      <c r="CD195" s="7">
        <f t="shared" si="116"/>
        <v>0</v>
      </c>
      <c r="CE195" s="7">
        <f t="shared" si="117"/>
        <v>0</v>
      </c>
      <c r="CF195" s="69">
        <f t="shared" si="118"/>
        <v>0</v>
      </c>
      <c r="CG195" s="17">
        <f t="shared" si="91"/>
        <v>39.820000000000007</v>
      </c>
      <c r="CH195">
        <f t="shared" si="119"/>
        <v>0</v>
      </c>
      <c r="CI195" s="7">
        <f t="shared" si="120"/>
        <v>0</v>
      </c>
      <c r="CJ195" s="7">
        <f t="shared" si="121"/>
        <v>0</v>
      </c>
      <c r="CK195" s="7">
        <f t="shared" si="122"/>
        <v>0</v>
      </c>
      <c r="CL195" s="7">
        <f t="shared" si="123"/>
        <v>0</v>
      </c>
      <c r="CM195" s="17">
        <f t="shared" si="92"/>
        <v>39.820000000000007</v>
      </c>
      <c r="CN195">
        <f t="shared" si="124"/>
        <v>0</v>
      </c>
      <c r="CO195" s="7">
        <f t="shared" si="125"/>
        <v>0</v>
      </c>
      <c r="CP195" s="7">
        <f t="shared" si="126"/>
        <v>0</v>
      </c>
      <c r="CQ195" s="7">
        <f t="shared" si="127"/>
        <v>0</v>
      </c>
      <c r="CR195" s="7">
        <f t="shared" si="128"/>
        <v>0</v>
      </c>
    </row>
    <row r="196" spans="1:96" ht="14.5">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93"/>
        <v>1</v>
      </c>
      <c r="M196" s="63" t="b">
        <v>1</v>
      </c>
      <c r="N196" s="63">
        <v>80</v>
      </c>
      <c r="O196" s="63">
        <v>5</v>
      </c>
      <c r="P196" s="63">
        <v>5</v>
      </c>
      <c r="Q196" s="63">
        <v>8</v>
      </c>
      <c r="R196" s="63">
        <v>0</v>
      </c>
      <c r="S196" s="65" t="b">
        <v>1</v>
      </c>
      <c r="T196" s="65">
        <v>80</v>
      </c>
      <c r="U196" s="65">
        <v>5</v>
      </c>
      <c r="V196" s="65">
        <v>5</v>
      </c>
      <c r="W196" s="65">
        <v>8</v>
      </c>
      <c r="X196" s="65">
        <v>0</v>
      </c>
      <c r="Y196" s="66" t="b">
        <v>1</v>
      </c>
      <c r="Z196" s="66">
        <v>80</v>
      </c>
      <c r="AA196" s="66">
        <v>5</v>
      </c>
      <c r="AB196" s="66">
        <v>5</v>
      </c>
      <c r="AC196" s="66">
        <v>8</v>
      </c>
      <c r="AD196" s="66">
        <v>0</v>
      </c>
      <c r="AE196" s="67" t="b">
        <v>1</v>
      </c>
      <c r="AF196" s="67">
        <v>80</v>
      </c>
      <c r="AG196" s="67">
        <v>5</v>
      </c>
      <c r="AH196" s="67">
        <v>5</v>
      </c>
      <c r="AI196" s="67">
        <v>8</v>
      </c>
      <c r="AJ196" s="67">
        <v>0</v>
      </c>
      <c r="AK196" s="68" t="b">
        <v>1</v>
      </c>
      <c r="AL196" s="68">
        <v>80</v>
      </c>
      <c r="AM196" s="68">
        <v>5</v>
      </c>
      <c r="AN196" s="68">
        <v>5</v>
      </c>
      <c r="AO196" s="68">
        <v>8</v>
      </c>
      <c r="AP196" s="68">
        <v>0</v>
      </c>
      <c r="AQ196" s="45" t="b">
        <v>1</v>
      </c>
      <c r="AR196" s="45">
        <v>80</v>
      </c>
      <c r="AS196" s="45">
        <v>5</v>
      </c>
      <c r="AT196" s="45">
        <v>5</v>
      </c>
      <c r="AU196" s="45">
        <v>8</v>
      </c>
      <c r="AV196" s="45">
        <v>0</v>
      </c>
      <c r="AW196" s="47" t="b">
        <v>1</v>
      </c>
      <c r="AX196" s="47">
        <v>80</v>
      </c>
      <c r="AY196" s="47">
        <v>5</v>
      </c>
      <c r="AZ196" s="47">
        <v>5</v>
      </c>
      <c r="BA196" s="47">
        <v>8</v>
      </c>
      <c r="BB196" s="47">
        <v>0</v>
      </c>
      <c r="BC196" s="17">
        <f t="shared" si="86"/>
        <v>39.6</v>
      </c>
      <c r="BD196">
        <f t="shared" si="94"/>
        <v>0</v>
      </c>
      <c r="BE196" s="7">
        <f t="shared" si="95"/>
        <v>0</v>
      </c>
      <c r="BF196" s="7">
        <f t="shared" si="96"/>
        <v>0</v>
      </c>
      <c r="BG196" s="7">
        <f t="shared" si="97"/>
        <v>0</v>
      </c>
      <c r="BH196" s="7">
        <f t="shared" si="98"/>
        <v>0</v>
      </c>
      <c r="BI196" s="17">
        <f t="shared" si="87"/>
        <v>39.6</v>
      </c>
      <c r="BJ196">
        <f t="shared" si="99"/>
        <v>0</v>
      </c>
      <c r="BK196" s="7">
        <f t="shared" si="100"/>
        <v>0</v>
      </c>
      <c r="BL196" s="7">
        <f t="shared" si="101"/>
        <v>0</v>
      </c>
      <c r="BM196" s="7">
        <f t="shared" si="102"/>
        <v>0</v>
      </c>
      <c r="BN196" s="7">
        <f t="shared" si="103"/>
        <v>0</v>
      </c>
      <c r="BO196" s="17">
        <f t="shared" si="88"/>
        <v>39.6</v>
      </c>
      <c r="BP196">
        <f t="shared" si="104"/>
        <v>0</v>
      </c>
      <c r="BQ196" s="7">
        <f t="shared" si="105"/>
        <v>0</v>
      </c>
      <c r="BR196" s="7">
        <f t="shared" si="106"/>
        <v>0</v>
      </c>
      <c r="BS196" s="7">
        <f t="shared" si="107"/>
        <v>0</v>
      </c>
      <c r="BT196" s="7">
        <f t="shared" si="108"/>
        <v>0</v>
      </c>
      <c r="BU196" s="17">
        <f t="shared" si="89"/>
        <v>39.6</v>
      </c>
      <c r="BV196">
        <f t="shared" si="109"/>
        <v>0</v>
      </c>
      <c r="BW196" s="7">
        <f t="shared" si="110"/>
        <v>0</v>
      </c>
      <c r="BX196" s="7">
        <f t="shared" si="111"/>
        <v>0</v>
      </c>
      <c r="BY196" s="7">
        <f t="shared" si="112"/>
        <v>0</v>
      </c>
      <c r="BZ196" s="7">
        <f t="shared" si="113"/>
        <v>0</v>
      </c>
      <c r="CA196" s="17">
        <f t="shared" si="90"/>
        <v>39.6</v>
      </c>
      <c r="CB196">
        <f t="shared" si="114"/>
        <v>0</v>
      </c>
      <c r="CC196" s="7">
        <f t="shared" si="115"/>
        <v>0</v>
      </c>
      <c r="CD196" s="7">
        <f t="shared" si="116"/>
        <v>0</v>
      </c>
      <c r="CE196" s="7">
        <f t="shared" si="117"/>
        <v>0</v>
      </c>
      <c r="CF196" s="69">
        <f t="shared" si="118"/>
        <v>0</v>
      </c>
      <c r="CG196" s="17">
        <f t="shared" si="91"/>
        <v>39.6</v>
      </c>
      <c r="CH196">
        <f t="shared" si="119"/>
        <v>0</v>
      </c>
      <c r="CI196" s="7">
        <f t="shared" si="120"/>
        <v>0</v>
      </c>
      <c r="CJ196" s="7">
        <f t="shared" si="121"/>
        <v>0</v>
      </c>
      <c r="CK196" s="7">
        <f t="shared" si="122"/>
        <v>0</v>
      </c>
      <c r="CL196" s="7">
        <f t="shared" si="123"/>
        <v>0</v>
      </c>
      <c r="CM196" s="17">
        <f t="shared" si="92"/>
        <v>39.6</v>
      </c>
      <c r="CN196">
        <f t="shared" si="124"/>
        <v>0</v>
      </c>
      <c r="CO196" s="7">
        <f t="shared" si="125"/>
        <v>0</v>
      </c>
      <c r="CP196" s="7">
        <f t="shared" si="126"/>
        <v>0</v>
      </c>
      <c r="CQ196" s="7">
        <f t="shared" si="127"/>
        <v>0</v>
      </c>
      <c r="CR196" s="7">
        <f t="shared" si="128"/>
        <v>0</v>
      </c>
    </row>
    <row r="197" spans="1:96" ht="14.5">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93"/>
        <v>1</v>
      </c>
      <c r="M197" s="63" t="b">
        <v>1</v>
      </c>
      <c r="N197" s="63">
        <v>90</v>
      </c>
      <c r="O197" s="63">
        <v>8</v>
      </c>
      <c r="P197" s="63">
        <v>10</v>
      </c>
      <c r="Q197" s="63">
        <v>8</v>
      </c>
      <c r="R197" s="63">
        <v>20</v>
      </c>
      <c r="S197" s="65" t="b">
        <v>1</v>
      </c>
      <c r="T197" s="65">
        <v>90</v>
      </c>
      <c r="U197" s="65">
        <v>8</v>
      </c>
      <c r="V197" s="65">
        <v>10</v>
      </c>
      <c r="W197" s="65">
        <v>8</v>
      </c>
      <c r="X197" s="65">
        <v>20</v>
      </c>
      <c r="Y197" s="66" t="b">
        <v>0</v>
      </c>
      <c r="AE197" s="67" t="b">
        <v>1</v>
      </c>
      <c r="AF197" s="67">
        <v>90</v>
      </c>
      <c r="AG197" s="67">
        <v>8</v>
      </c>
      <c r="AH197" s="67">
        <v>10</v>
      </c>
      <c r="AI197" s="67">
        <v>8</v>
      </c>
      <c r="AJ197" s="67">
        <v>20</v>
      </c>
      <c r="AK197" s="68" t="b">
        <v>1</v>
      </c>
      <c r="AL197" s="68">
        <v>90</v>
      </c>
      <c r="AM197" s="68">
        <v>8</v>
      </c>
      <c r="AN197" s="68">
        <v>10</v>
      </c>
      <c r="AO197" s="68">
        <v>8</v>
      </c>
      <c r="AP197" s="68">
        <v>20</v>
      </c>
      <c r="AQ197" s="45" t="b">
        <v>0</v>
      </c>
      <c r="AW197" s="47" t="b">
        <v>0</v>
      </c>
      <c r="BC197" s="17">
        <f t="shared" si="86"/>
        <v>46.86</v>
      </c>
      <c r="BD197">
        <f t="shared" si="94"/>
        <v>0</v>
      </c>
      <c r="BE197" s="7">
        <f t="shared" si="95"/>
        <v>0</v>
      </c>
      <c r="BF197" s="7">
        <f t="shared" si="96"/>
        <v>0</v>
      </c>
      <c r="BG197" s="7">
        <f t="shared" si="97"/>
        <v>0</v>
      </c>
      <c r="BH197" s="7">
        <f t="shared" si="98"/>
        <v>0</v>
      </c>
      <c r="BI197" s="17">
        <f t="shared" si="87"/>
        <v>46.86</v>
      </c>
      <c r="BJ197">
        <f t="shared" si="99"/>
        <v>0</v>
      </c>
      <c r="BK197" s="7">
        <f t="shared" si="100"/>
        <v>0</v>
      </c>
      <c r="BL197" s="7">
        <f t="shared" si="101"/>
        <v>0</v>
      </c>
      <c r="BM197" s="7">
        <f t="shared" si="102"/>
        <v>0</v>
      </c>
      <c r="BN197" s="7">
        <f t="shared" si="103"/>
        <v>0</v>
      </c>
      <c r="BO197" s="17">
        <f t="shared" si="88"/>
        <v>46.86</v>
      </c>
      <c r="BP197">
        <f t="shared" si="104"/>
        <v>0</v>
      </c>
      <c r="BQ197" s="7">
        <f t="shared" si="105"/>
        <v>0</v>
      </c>
      <c r="BR197" s="7">
        <f t="shared" si="106"/>
        <v>0</v>
      </c>
      <c r="BS197" s="7">
        <f t="shared" si="107"/>
        <v>0</v>
      </c>
      <c r="BT197" s="7">
        <f t="shared" si="108"/>
        <v>0</v>
      </c>
      <c r="BU197" s="17">
        <f t="shared" si="89"/>
        <v>46.86</v>
      </c>
      <c r="BV197">
        <f t="shared" si="109"/>
        <v>0</v>
      </c>
      <c r="BW197" s="7">
        <f t="shared" si="110"/>
        <v>0</v>
      </c>
      <c r="BX197" s="7">
        <f t="shared" si="111"/>
        <v>0</v>
      </c>
      <c r="BY197" s="7">
        <f t="shared" si="112"/>
        <v>0</v>
      </c>
      <c r="BZ197" s="7">
        <f t="shared" si="113"/>
        <v>0</v>
      </c>
      <c r="CA197" s="17">
        <f t="shared" si="90"/>
        <v>46.86</v>
      </c>
      <c r="CB197">
        <f t="shared" si="114"/>
        <v>0</v>
      </c>
      <c r="CC197" s="7">
        <f t="shared" si="115"/>
        <v>0</v>
      </c>
      <c r="CD197" s="7">
        <f t="shared" si="116"/>
        <v>0</v>
      </c>
      <c r="CE197" s="7">
        <f t="shared" si="117"/>
        <v>0</v>
      </c>
      <c r="CF197" s="69">
        <f t="shared" si="118"/>
        <v>0</v>
      </c>
      <c r="CG197" s="17">
        <f t="shared" si="91"/>
        <v>46.86</v>
      </c>
      <c r="CH197">
        <f t="shared" si="119"/>
        <v>0</v>
      </c>
      <c r="CI197" s="7">
        <f t="shared" si="120"/>
        <v>0</v>
      </c>
      <c r="CJ197" s="7">
        <f t="shared" si="121"/>
        <v>0</v>
      </c>
      <c r="CK197" s="7">
        <f t="shared" si="122"/>
        <v>0</v>
      </c>
      <c r="CL197" s="7">
        <f t="shared" si="123"/>
        <v>0</v>
      </c>
      <c r="CM197" s="17">
        <f t="shared" si="92"/>
        <v>46.86</v>
      </c>
      <c r="CN197">
        <f t="shared" si="124"/>
        <v>0</v>
      </c>
      <c r="CO197" s="7">
        <f t="shared" si="125"/>
        <v>0</v>
      </c>
      <c r="CP197" s="7">
        <f t="shared" si="126"/>
        <v>0</v>
      </c>
      <c r="CQ197" s="7">
        <f t="shared" si="127"/>
        <v>0</v>
      </c>
      <c r="CR197" s="7">
        <f t="shared" si="128"/>
        <v>0</v>
      </c>
    </row>
    <row r="198" spans="1:96" ht="14.5">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93"/>
        <v>1</v>
      </c>
      <c r="M198" s="63" t="b">
        <v>1</v>
      </c>
      <c r="N198" s="63">
        <v>0</v>
      </c>
      <c r="O198" s="63">
        <v>8</v>
      </c>
      <c r="P198" s="63">
        <v>10</v>
      </c>
      <c r="Q198" s="63">
        <v>8</v>
      </c>
      <c r="R198" s="63">
        <v>20</v>
      </c>
      <c r="S198" s="65" t="b">
        <v>0</v>
      </c>
      <c r="Y198" s="66" t="b">
        <v>0</v>
      </c>
      <c r="AE198" s="67" t="b">
        <v>0</v>
      </c>
      <c r="AK198" s="68" t="b">
        <v>0</v>
      </c>
      <c r="AQ198" s="45" t="b">
        <v>0</v>
      </c>
      <c r="AW198" s="47" t="b">
        <v>0</v>
      </c>
      <c r="BC198" s="17">
        <f t="shared" si="86"/>
        <v>43.56</v>
      </c>
      <c r="BD198">
        <f t="shared" si="94"/>
        <v>0</v>
      </c>
      <c r="BE198" s="7">
        <f t="shared" si="95"/>
        <v>0</v>
      </c>
      <c r="BF198" s="7">
        <f t="shared" si="96"/>
        <v>0</v>
      </c>
      <c r="BG198" s="7">
        <f t="shared" si="97"/>
        <v>0</v>
      </c>
      <c r="BH198" s="7">
        <f t="shared" si="98"/>
        <v>0</v>
      </c>
      <c r="BI198" s="17">
        <f t="shared" si="87"/>
        <v>43.56</v>
      </c>
      <c r="BJ198">
        <f t="shared" si="99"/>
        <v>0</v>
      </c>
      <c r="BK198" s="7">
        <f t="shared" si="100"/>
        <v>0</v>
      </c>
      <c r="BL198" s="7">
        <f t="shared" si="101"/>
        <v>0</v>
      </c>
      <c r="BM198" s="7">
        <f t="shared" si="102"/>
        <v>0</v>
      </c>
      <c r="BN198" s="7">
        <f t="shared" si="103"/>
        <v>0</v>
      </c>
      <c r="BO198" s="17">
        <f t="shared" si="88"/>
        <v>43.56</v>
      </c>
      <c r="BP198">
        <f t="shared" si="104"/>
        <v>0</v>
      </c>
      <c r="BQ198" s="7">
        <f t="shared" si="105"/>
        <v>0</v>
      </c>
      <c r="BR198" s="7">
        <f t="shared" si="106"/>
        <v>0</v>
      </c>
      <c r="BS198" s="7">
        <f t="shared" si="107"/>
        <v>0</v>
      </c>
      <c r="BT198" s="7">
        <f t="shared" si="108"/>
        <v>0</v>
      </c>
      <c r="BU198" s="17">
        <f t="shared" si="89"/>
        <v>43.56</v>
      </c>
      <c r="BV198">
        <f t="shared" si="109"/>
        <v>0</v>
      </c>
      <c r="BW198" s="7">
        <f t="shared" si="110"/>
        <v>0</v>
      </c>
      <c r="BX198" s="7">
        <f t="shared" si="111"/>
        <v>0</v>
      </c>
      <c r="BY198" s="7">
        <f t="shared" si="112"/>
        <v>0</v>
      </c>
      <c r="BZ198" s="7">
        <f t="shared" si="113"/>
        <v>0</v>
      </c>
      <c r="CA198" s="17">
        <f t="shared" si="90"/>
        <v>43.56</v>
      </c>
      <c r="CB198">
        <f t="shared" si="114"/>
        <v>0</v>
      </c>
      <c r="CC198" s="7">
        <f t="shared" si="115"/>
        <v>0</v>
      </c>
      <c r="CD198" s="7">
        <f t="shared" si="116"/>
        <v>0</v>
      </c>
      <c r="CE198" s="7">
        <f t="shared" si="117"/>
        <v>0</v>
      </c>
      <c r="CF198" s="69">
        <f t="shared" si="118"/>
        <v>0</v>
      </c>
      <c r="CG198" s="17">
        <f t="shared" si="91"/>
        <v>43.56</v>
      </c>
      <c r="CH198">
        <f t="shared" si="119"/>
        <v>0</v>
      </c>
      <c r="CI198" s="7">
        <f t="shared" si="120"/>
        <v>0</v>
      </c>
      <c r="CJ198" s="7">
        <f t="shared" si="121"/>
        <v>0</v>
      </c>
      <c r="CK198" s="7">
        <f t="shared" si="122"/>
        <v>0</v>
      </c>
      <c r="CL198" s="7">
        <f t="shared" si="123"/>
        <v>0</v>
      </c>
      <c r="CM198" s="17">
        <f t="shared" si="92"/>
        <v>43.56</v>
      </c>
      <c r="CN198">
        <f t="shared" si="124"/>
        <v>0</v>
      </c>
      <c r="CO198" s="7">
        <f t="shared" si="125"/>
        <v>0</v>
      </c>
      <c r="CP198" s="7">
        <f t="shared" si="126"/>
        <v>0</v>
      </c>
      <c r="CQ198" s="7">
        <f t="shared" si="127"/>
        <v>0</v>
      </c>
      <c r="CR198" s="7">
        <f t="shared" si="128"/>
        <v>0</v>
      </c>
    </row>
    <row r="199" spans="1:96" ht="14.5">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93"/>
        <v>1</v>
      </c>
      <c r="M199" s="63" t="b">
        <v>1</v>
      </c>
      <c r="N199" s="63">
        <v>0</v>
      </c>
      <c r="O199" s="63">
        <v>5.5</v>
      </c>
      <c r="P199" s="63">
        <v>0</v>
      </c>
      <c r="Q199" s="63">
        <v>0</v>
      </c>
      <c r="R199" s="63">
        <v>0</v>
      </c>
      <c r="S199" s="65" t="b">
        <v>0</v>
      </c>
      <c r="Y199" s="66" t="b">
        <v>0</v>
      </c>
      <c r="AE199" s="67" t="b">
        <v>0</v>
      </c>
      <c r="AK199" s="68" t="b">
        <v>0</v>
      </c>
      <c r="AQ199" s="45" t="b">
        <v>0</v>
      </c>
      <c r="AW199" s="47" t="b">
        <v>0</v>
      </c>
      <c r="BC199" s="17">
        <f t="shared" ref="BC199:BC262" si="129">(IF($D199,$F199*2,$F199)/100 * $D$3)/$D$4 *60</f>
        <v>75.900000000000006</v>
      </c>
      <c r="BD199">
        <f t="shared" si="94"/>
        <v>0</v>
      </c>
      <c r="BE199" s="7">
        <f t="shared" si="95"/>
        <v>0</v>
      </c>
      <c r="BF199" s="7">
        <f t="shared" si="96"/>
        <v>0</v>
      </c>
      <c r="BG199" s="7">
        <f t="shared" si="97"/>
        <v>0</v>
      </c>
      <c r="BH199" s="7">
        <f t="shared" si="98"/>
        <v>0</v>
      </c>
      <c r="BI199" s="17">
        <f t="shared" ref="BI199:BI262" si="130">(IF($D199,$F199*2,$F199)/100 * $D$3)/$D$4 *60</f>
        <v>75.900000000000006</v>
      </c>
      <c r="BJ199">
        <f t="shared" si="99"/>
        <v>0</v>
      </c>
      <c r="BK199" s="7">
        <f t="shared" si="100"/>
        <v>0</v>
      </c>
      <c r="BL199" s="7">
        <f t="shared" si="101"/>
        <v>0</v>
      </c>
      <c r="BM199" s="7">
        <f t="shared" si="102"/>
        <v>0</v>
      </c>
      <c r="BN199" s="7">
        <f t="shared" si="103"/>
        <v>0</v>
      </c>
      <c r="BO199" s="17">
        <f t="shared" ref="BO199:BO262" si="131">(IF($D199,$F199*2,$F199)/100 * $D$3)/$D$4 *60</f>
        <v>75.900000000000006</v>
      </c>
      <c r="BP199">
        <f t="shared" si="104"/>
        <v>0</v>
      </c>
      <c r="BQ199" s="7">
        <f t="shared" si="105"/>
        <v>0</v>
      </c>
      <c r="BR199" s="7">
        <f t="shared" si="106"/>
        <v>0</v>
      </c>
      <c r="BS199" s="7">
        <f t="shared" si="107"/>
        <v>0</v>
      </c>
      <c r="BT199" s="7">
        <f t="shared" si="108"/>
        <v>0</v>
      </c>
      <c r="BU199" s="17">
        <f t="shared" ref="BU199:BU262" si="132">(IF($D199,$F199*2,$F199)/100 * $D$3)/$D$4 *60</f>
        <v>75.900000000000006</v>
      </c>
      <c r="BV199">
        <f t="shared" si="109"/>
        <v>0</v>
      </c>
      <c r="BW199" s="7">
        <f t="shared" si="110"/>
        <v>0</v>
      </c>
      <c r="BX199" s="7">
        <f t="shared" si="111"/>
        <v>0</v>
      </c>
      <c r="BY199" s="7">
        <f t="shared" si="112"/>
        <v>0</v>
      </c>
      <c r="BZ199" s="7">
        <f t="shared" si="113"/>
        <v>0</v>
      </c>
      <c r="CA199" s="17">
        <f t="shared" ref="CA199:CA262" si="133">(IF($D199,$F199*2,$F199)/100 * $D$3)/$D$4 *60</f>
        <v>75.900000000000006</v>
      </c>
      <c r="CB199">
        <f t="shared" si="114"/>
        <v>0</v>
      </c>
      <c r="CC199" s="7">
        <f t="shared" si="115"/>
        <v>0</v>
      </c>
      <c r="CD199" s="7">
        <f t="shared" si="116"/>
        <v>0</v>
      </c>
      <c r="CE199" s="7">
        <f t="shared" si="117"/>
        <v>0</v>
      </c>
      <c r="CF199" s="69">
        <f t="shared" si="118"/>
        <v>0</v>
      </c>
      <c r="CG199" s="17">
        <f t="shared" ref="CG199:CG262" si="134">(IF($D199,$F199*2,$F199)/100 * $D$3)/$D$4 *60</f>
        <v>75.900000000000006</v>
      </c>
      <c r="CH199">
        <f t="shared" si="119"/>
        <v>0</v>
      </c>
      <c r="CI199" s="7">
        <f t="shared" si="120"/>
        <v>0</v>
      </c>
      <c r="CJ199" s="7">
        <f t="shared" si="121"/>
        <v>0</v>
      </c>
      <c r="CK199" s="7">
        <f t="shared" si="122"/>
        <v>0</v>
      </c>
      <c r="CL199" s="7">
        <f t="shared" si="123"/>
        <v>0</v>
      </c>
      <c r="CM199" s="17">
        <f t="shared" ref="CM199:CM262" si="135">(IF($D199,$F199*2,$F199)/100 * $D$3)/$D$4 *60</f>
        <v>75.900000000000006</v>
      </c>
      <c r="CN199">
        <f t="shared" si="124"/>
        <v>0</v>
      </c>
      <c r="CO199" s="7">
        <f t="shared" si="125"/>
        <v>0</v>
      </c>
      <c r="CP199" s="7">
        <f t="shared" si="126"/>
        <v>0</v>
      </c>
      <c r="CQ199" s="7">
        <f t="shared" si="127"/>
        <v>0</v>
      </c>
      <c r="CR199" s="7">
        <f t="shared" si="128"/>
        <v>0</v>
      </c>
    </row>
    <row r="200" spans="1:96" ht="14.5">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136">IF(LEFT(C200,LEN(C200)-2)=LEFT(C199,LEN(C199)-2),0,1)</f>
        <v>1</v>
      </c>
      <c r="M200" s="63" t="b">
        <v>1</v>
      </c>
      <c r="N200" s="63">
        <v>0</v>
      </c>
      <c r="O200" s="63">
        <v>0</v>
      </c>
      <c r="P200" s="63">
        <v>0</v>
      </c>
      <c r="Q200" s="63">
        <v>5.5</v>
      </c>
      <c r="R200" s="63">
        <v>0</v>
      </c>
      <c r="S200" s="65" t="b">
        <v>0</v>
      </c>
      <c r="Y200" s="66" t="b">
        <v>0</v>
      </c>
      <c r="AE200" s="67" t="b">
        <v>0</v>
      </c>
      <c r="AK200" s="68" t="b">
        <v>0</v>
      </c>
      <c r="AQ200" s="45" t="b">
        <v>0</v>
      </c>
      <c r="AW200" s="47" t="b">
        <v>0</v>
      </c>
      <c r="BC200" s="17">
        <f t="shared" si="129"/>
        <v>74.47</v>
      </c>
      <c r="BD200">
        <f t="shared" ref="BD200:BD263" si="137">IF($L200=0,0,IFERROR(ROUNDUP((($BC200/IF(O200=0,Q200,O200))-IFERROR(($BC200/IF($H200=0,$J200,$H200)),0)),0),0))</f>
        <v>0</v>
      </c>
      <c r="BE200" s="7">
        <f t="shared" ref="BE200:BE263" si="138">BD200*$F$3/1000000</f>
        <v>0</v>
      </c>
      <c r="BF200" s="7">
        <f t="shared" ref="BF200:BF263" si="139">BD200*$H$5*$J$3*$F$5/1000000</f>
        <v>0</v>
      </c>
      <c r="BG200" s="7">
        <f t="shared" ref="BG200:BG263" si="140">BF200*(($J$5^$J$4)-1)/($J$5-1)</f>
        <v>0</v>
      </c>
      <c r="BH200" s="7">
        <f t="shared" ref="BH200:BH263" si="141">BE200+BG200</f>
        <v>0</v>
      </c>
      <c r="BI200" s="17">
        <f t="shared" si="130"/>
        <v>74.47</v>
      </c>
      <c r="BJ200">
        <f t="shared" ref="BJ200:BJ263" si="142">IF($L200=0,0,IFERROR(ROUNDUP((($BC200/IF(U200=0,W200,U200))-IFERROR(($BC200/IF($H200=0,$J200,$H200)),0)),0),0))</f>
        <v>0</v>
      </c>
      <c r="BK200" s="7">
        <f t="shared" ref="BK200:BK263" si="143">BJ200*$F$3/1000000</f>
        <v>0</v>
      </c>
      <c r="BL200" s="7">
        <f t="shared" ref="BL200:BL263" si="144">BJ200*$H$5*$J$3*$F$5/1000000</f>
        <v>0</v>
      </c>
      <c r="BM200" s="7">
        <f t="shared" ref="BM200:BM263" si="145">BL200*(($J$5^$J$4)-1)/($J$5-1)</f>
        <v>0</v>
      </c>
      <c r="BN200" s="7">
        <f t="shared" ref="BN200:BN263" si="146">BK200+BM200</f>
        <v>0</v>
      </c>
      <c r="BO200" s="17">
        <f t="shared" si="131"/>
        <v>74.47</v>
      </c>
      <c r="BP200">
        <f t="shared" ref="BP200:BP263" si="147">IF($L200=0,0,IFERROR(ROUNDUP((($BC200/IF(AA200=0,AC200,AA200))-IFERROR(($BC200/IF($H200=0,$J200,$H200)),0)),0),0))</f>
        <v>0</v>
      </c>
      <c r="BQ200" s="7">
        <f t="shared" ref="BQ200:BQ263" si="148">BP200*$F$3/1000000</f>
        <v>0</v>
      </c>
      <c r="BR200" s="7">
        <f t="shared" ref="BR200:BR263" si="149">BP200*$H$5*$J$3*$F$5/1000000</f>
        <v>0</v>
      </c>
      <c r="BS200" s="7">
        <f t="shared" ref="BS200:BS263" si="150">BR200*(($J$5^$J$4)-1)/($J$5-1)</f>
        <v>0</v>
      </c>
      <c r="BT200" s="7">
        <f t="shared" ref="BT200:BT263" si="151">BQ200+BS200</f>
        <v>0</v>
      </c>
      <c r="BU200" s="17">
        <f t="shared" si="132"/>
        <v>74.47</v>
      </c>
      <c r="BV200">
        <f t="shared" ref="BV200:BV263" si="152">IF($L200=0,0,IFERROR(ROUNDUP((($BC200/IF(AG200=0,AI200,AG200))-IFERROR(($BC200/IF($H200=0,$J200,$H200)),0)),0),0))</f>
        <v>0</v>
      </c>
      <c r="BW200" s="7">
        <f t="shared" ref="BW200:BW263" si="153">BV200*$F$3/1000000</f>
        <v>0</v>
      </c>
      <c r="BX200" s="7">
        <f t="shared" ref="BX200:BX263" si="154">BV200*$H$5*$J$3*$F$5/1000000</f>
        <v>0</v>
      </c>
      <c r="BY200" s="7">
        <f t="shared" ref="BY200:BY263" si="155">BX200*(($J$5^$J$4)-1)/($J$5-1)</f>
        <v>0</v>
      </c>
      <c r="BZ200" s="7">
        <f t="shared" ref="BZ200:BZ263" si="156">BW200+BY200</f>
        <v>0</v>
      </c>
      <c r="CA200" s="17">
        <f t="shared" si="133"/>
        <v>74.47</v>
      </c>
      <c r="CB200">
        <f t="shared" ref="CB200:CB263" si="157">IF($L200=0,0,IFERROR(ROUNDUP((($BC200/IF(AM200=0,AO200,AM200))-IFERROR(($BC200/IF($H200=0,$J200,$H200)),0)),0),0))</f>
        <v>0</v>
      </c>
      <c r="CC200" s="7">
        <f t="shared" ref="CC200:CC263" si="158">CB200*$F$3/1000000</f>
        <v>0</v>
      </c>
      <c r="CD200" s="7">
        <f t="shared" ref="CD200:CD263" si="159">CB200*$H$5*$J$3*$F$5/1000000</f>
        <v>0</v>
      </c>
      <c r="CE200" s="7">
        <f t="shared" ref="CE200:CE263" si="160">CD200*(($J$5^$J$4)-1)/($J$5-1)</f>
        <v>0</v>
      </c>
      <c r="CF200" s="69">
        <f t="shared" ref="CF200:CF263" si="161">CC200+CE200</f>
        <v>0</v>
      </c>
      <c r="CG200" s="17">
        <f t="shared" si="134"/>
        <v>74.47</v>
      </c>
      <c r="CH200">
        <f t="shared" ref="CH200:CH263" si="162">IF($L200=0,0,IFERROR(ROUNDUP((($BC200/IF(AS200=0,AU200,AS200))-IFERROR(($BC200/IF($H200=0,$J200,$H200)),0)),0),0))</f>
        <v>0</v>
      </c>
      <c r="CI200" s="7">
        <f t="shared" ref="CI200:CI263" si="163">CH200*$F$3/1000000</f>
        <v>0</v>
      </c>
      <c r="CJ200" s="7">
        <f t="shared" ref="CJ200:CJ263" si="164">CH200*$H$5*$J$3*$F$5/1000000</f>
        <v>0</v>
      </c>
      <c r="CK200" s="7">
        <f t="shared" ref="CK200:CK263" si="165">CJ200*(($J$5^$J$4)-1)/($J$5-1)</f>
        <v>0</v>
      </c>
      <c r="CL200" s="7">
        <f t="shared" ref="CL200:CL263" si="166">CI200+CK200</f>
        <v>0</v>
      </c>
      <c r="CM200" s="17">
        <f t="shared" si="135"/>
        <v>74.47</v>
      </c>
      <c r="CN200">
        <f t="shared" ref="CN200:CN263" si="167">IF($L200=0,0,IFERROR(ROUNDUP((($BC200/IF(AY200=0,BA200,AY200))-IFERROR(($BC200/IF($H200=0,$J200,$H200)),0)),0),0))</f>
        <v>0</v>
      </c>
      <c r="CO200" s="7">
        <f t="shared" ref="CO200:CO263" si="168">CN200*$F$3/1000000</f>
        <v>0</v>
      </c>
      <c r="CP200" s="7">
        <f t="shared" ref="CP200:CP263" si="169">CN200*$H$5*$J$3*$F$5/1000000</f>
        <v>0</v>
      </c>
      <c r="CQ200" s="7">
        <f t="shared" ref="CQ200:CQ263" si="170">CP200*(($J$5^$J$4)-1)/($J$5-1)</f>
        <v>0</v>
      </c>
      <c r="CR200" s="7">
        <f t="shared" ref="CR200:CR263" si="171">CO200+CQ200</f>
        <v>0</v>
      </c>
    </row>
    <row r="201" spans="1:96" ht="14.5">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136"/>
        <v>1</v>
      </c>
      <c r="M201" s="63" t="b">
        <v>1</v>
      </c>
      <c r="N201" s="63">
        <v>15</v>
      </c>
      <c r="O201" s="63">
        <v>5.5</v>
      </c>
      <c r="P201" s="63">
        <v>5</v>
      </c>
      <c r="Q201" s="63">
        <v>5.5</v>
      </c>
      <c r="R201" s="63">
        <v>15</v>
      </c>
      <c r="S201" s="65" t="b">
        <v>1</v>
      </c>
      <c r="T201" s="65">
        <v>15</v>
      </c>
      <c r="U201" s="65">
        <v>5.5</v>
      </c>
      <c r="V201" s="65">
        <v>5</v>
      </c>
      <c r="W201" s="65">
        <v>5.5</v>
      </c>
      <c r="X201" s="65">
        <v>15</v>
      </c>
      <c r="Y201" s="66" t="b">
        <v>1</v>
      </c>
      <c r="Z201" s="66">
        <v>15</v>
      </c>
      <c r="AA201" s="66">
        <v>5.5</v>
      </c>
      <c r="AB201" s="66">
        <v>5</v>
      </c>
      <c r="AC201" s="66">
        <v>5.5</v>
      </c>
      <c r="AD201" s="66">
        <v>15</v>
      </c>
      <c r="AE201" s="67" t="b">
        <v>1</v>
      </c>
      <c r="AF201" s="67">
        <v>15</v>
      </c>
      <c r="AG201" s="67">
        <v>5.5</v>
      </c>
      <c r="AH201" s="67">
        <v>5</v>
      </c>
      <c r="AI201" s="67">
        <v>5.5</v>
      </c>
      <c r="AJ201" s="67">
        <v>15</v>
      </c>
      <c r="AK201" s="68" t="b">
        <v>1</v>
      </c>
      <c r="AL201" s="68">
        <v>15</v>
      </c>
      <c r="AM201" s="68">
        <v>5.5</v>
      </c>
      <c r="AN201" s="68">
        <v>5</v>
      </c>
      <c r="AO201" s="68">
        <v>5.5</v>
      </c>
      <c r="AP201" s="68">
        <v>15</v>
      </c>
      <c r="AQ201" s="45" t="b">
        <v>1</v>
      </c>
      <c r="AR201" s="45">
        <v>15</v>
      </c>
      <c r="AS201" s="45">
        <v>5.5</v>
      </c>
      <c r="AT201" s="45">
        <v>5</v>
      </c>
      <c r="AU201" s="45">
        <v>5.5</v>
      </c>
      <c r="AV201" s="45">
        <v>15</v>
      </c>
      <c r="AW201" s="47" t="b">
        <v>1</v>
      </c>
      <c r="AX201" s="47">
        <v>15</v>
      </c>
      <c r="AY201" s="47">
        <v>5.5</v>
      </c>
      <c r="AZ201" s="47">
        <v>5</v>
      </c>
      <c r="BA201" s="47">
        <v>5.5</v>
      </c>
      <c r="BB201" s="47">
        <v>15</v>
      </c>
      <c r="BC201" s="17">
        <f t="shared" si="129"/>
        <v>69.850000000000009</v>
      </c>
      <c r="BD201">
        <f t="shared" si="137"/>
        <v>0</v>
      </c>
      <c r="BE201" s="7">
        <f t="shared" si="138"/>
        <v>0</v>
      </c>
      <c r="BF201" s="7">
        <f t="shared" si="139"/>
        <v>0</v>
      </c>
      <c r="BG201" s="7">
        <f t="shared" si="140"/>
        <v>0</v>
      </c>
      <c r="BH201" s="7">
        <f t="shared" si="141"/>
        <v>0</v>
      </c>
      <c r="BI201" s="17">
        <f t="shared" si="130"/>
        <v>69.850000000000009</v>
      </c>
      <c r="BJ201">
        <f t="shared" si="142"/>
        <v>0</v>
      </c>
      <c r="BK201" s="7">
        <f t="shared" si="143"/>
        <v>0</v>
      </c>
      <c r="BL201" s="7">
        <f t="shared" si="144"/>
        <v>0</v>
      </c>
      <c r="BM201" s="7">
        <f t="shared" si="145"/>
        <v>0</v>
      </c>
      <c r="BN201" s="7">
        <f t="shared" si="146"/>
        <v>0</v>
      </c>
      <c r="BO201" s="17">
        <f t="shared" si="131"/>
        <v>69.850000000000009</v>
      </c>
      <c r="BP201">
        <f t="shared" si="147"/>
        <v>0</v>
      </c>
      <c r="BQ201" s="7">
        <f t="shared" si="148"/>
        <v>0</v>
      </c>
      <c r="BR201" s="7">
        <f t="shared" si="149"/>
        <v>0</v>
      </c>
      <c r="BS201" s="7">
        <f t="shared" si="150"/>
        <v>0</v>
      </c>
      <c r="BT201" s="7">
        <f t="shared" si="151"/>
        <v>0</v>
      </c>
      <c r="BU201" s="17">
        <f t="shared" si="132"/>
        <v>69.850000000000009</v>
      </c>
      <c r="BV201">
        <f t="shared" si="152"/>
        <v>0</v>
      </c>
      <c r="BW201" s="7">
        <f t="shared" si="153"/>
        <v>0</v>
      </c>
      <c r="BX201" s="7">
        <f t="shared" si="154"/>
        <v>0</v>
      </c>
      <c r="BY201" s="7">
        <f t="shared" si="155"/>
        <v>0</v>
      </c>
      <c r="BZ201" s="7">
        <f t="shared" si="156"/>
        <v>0</v>
      </c>
      <c r="CA201" s="17">
        <f t="shared" si="133"/>
        <v>69.850000000000009</v>
      </c>
      <c r="CB201">
        <f t="shared" si="157"/>
        <v>0</v>
      </c>
      <c r="CC201" s="7">
        <f t="shared" si="158"/>
        <v>0</v>
      </c>
      <c r="CD201" s="7">
        <f t="shared" si="159"/>
        <v>0</v>
      </c>
      <c r="CE201" s="7">
        <f t="shared" si="160"/>
        <v>0</v>
      </c>
      <c r="CF201" s="69">
        <f t="shared" si="161"/>
        <v>0</v>
      </c>
      <c r="CG201" s="17">
        <f t="shared" si="134"/>
        <v>69.850000000000009</v>
      </c>
      <c r="CH201">
        <f t="shared" si="162"/>
        <v>0</v>
      </c>
      <c r="CI201" s="7">
        <f t="shared" si="163"/>
        <v>0</v>
      </c>
      <c r="CJ201" s="7">
        <f t="shared" si="164"/>
        <v>0</v>
      </c>
      <c r="CK201" s="7">
        <f t="shared" si="165"/>
        <v>0</v>
      </c>
      <c r="CL201" s="7">
        <f t="shared" si="166"/>
        <v>0</v>
      </c>
      <c r="CM201" s="17">
        <f t="shared" si="135"/>
        <v>69.850000000000009</v>
      </c>
      <c r="CN201">
        <f t="shared" si="167"/>
        <v>0</v>
      </c>
      <c r="CO201" s="7">
        <f t="shared" si="168"/>
        <v>0</v>
      </c>
      <c r="CP201" s="7">
        <f t="shared" si="169"/>
        <v>0</v>
      </c>
      <c r="CQ201" s="7">
        <f t="shared" si="170"/>
        <v>0</v>
      </c>
      <c r="CR201" s="7">
        <f t="shared" si="171"/>
        <v>0</v>
      </c>
    </row>
    <row r="202" spans="1:96" ht="14.5">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136"/>
        <v>1</v>
      </c>
      <c r="M202" s="63" t="b">
        <v>1</v>
      </c>
      <c r="N202" s="63">
        <v>15</v>
      </c>
      <c r="O202" s="63">
        <v>5.5</v>
      </c>
      <c r="P202" s="63">
        <v>5</v>
      </c>
      <c r="Q202" s="63">
        <v>5.5</v>
      </c>
      <c r="R202" s="63">
        <v>15</v>
      </c>
      <c r="S202" s="65" t="b">
        <v>1</v>
      </c>
      <c r="T202" s="65">
        <v>15</v>
      </c>
      <c r="U202" s="65">
        <v>5.5</v>
      </c>
      <c r="V202" s="65">
        <v>5</v>
      </c>
      <c r="W202" s="65">
        <v>5.5</v>
      </c>
      <c r="X202" s="65">
        <v>15</v>
      </c>
      <c r="Y202" s="66" t="b">
        <v>1</v>
      </c>
      <c r="Z202" s="66">
        <v>15</v>
      </c>
      <c r="AA202" s="66">
        <v>5.5</v>
      </c>
      <c r="AB202" s="66">
        <v>5</v>
      </c>
      <c r="AC202" s="66">
        <v>5.5</v>
      </c>
      <c r="AD202" s="66">
        <v>15</v>
      </c>
      <c r="AE202" s="67" t="b">
        <v>1</v>
      </c>
      <c r="AF202" s="67">
        <v>15</v>
      </c>
      <c r="AG202" s="67">
        <v>5.5</v>
      </c>
      <c r="AH202" s="67">
        <v>5</v>
      </c>
      <c r="AI202" s="67">
        <v>5.5</v>
      </c>
      <c r="AJ202" s="67">
        <v>15</v>
      </c>
      <c r="AK202" s="68" t="b">
        <v>1</v>
      </c>
      <c r="AL202" s="68">
        <v>15</v>
      </c>
      <c r="AM202" s="68">
        <v>5.5</v>
      </c>
      <c r="AN202" s="68">
        <v>5</v>
      </c>
      <c r="AO202" s="68">
        <v>5.5</v>
      </c>
      <c r="AP202" s="68">
        <v>15</v>
      </c>
      <c r="AQ202" s="45" t="b">
        <v>1</v>
      </c>
      <c r="AR202" s="45">
        <v>15</v>
      </c>
      <c r="AS202" s="45">
        <v>5.5</v>
      </c>
      <c r="AT202" s="45">
        <v>5</v>
      </c>
      <c r="AU202" s="45">
        <v>5.5</v>
      </c>
      <c r="AV202" s="45">
        <v>15</v>
      </c>
      <c r="AW202" s="47" t="b">
        <v>1</v>
      </c>
      <c r="AX202" s="47">
        <v>15</v>
      </c>
      <c r="AY202" s="47">
        <v>5.5</v>
      </c>
      <c r="AZ202" s="47">
        <v>5</v>
      </c>
      <c r="BA202" s="47">
        <v>5.5</v>
      </c>
      <c r="BB202" s="47">
        <v>15</v>
      </c>
      <c r="BC202" s="17">
        <f t="shared" si="129"/>
        <v>70.070000000000007</v>
      </c>
      <c r="BD202">
        <f t="shared" si="137"/>
        <v>0</v>
      </c>
      <c r="BE202" s="7">
        <f t="shared" si="138"/>
        <v>0</v>
      </c>
      <c r="BF202" s="7">
        <f t="shared" si="139"/>
        <v>0</v>
      </c>
      <c r="BG202" s="7">
        <f t="shared" si="140"/>
        <v>0</v>
      </c>
      <c r="BH202" s="7">
        <f t="shared" si="141"/>
        <v>0</v>
      </c>
      <c r="BI202" s="17">
        <f t="shared" si="130"/>
        <v>70.070000000000007</v>
      </c>
      <c r="BJ202">
        <f t="shared" si="142"/>
        <v>0</v>
      </c>
      <c r="BK202" s="7">
        <f t="shared" si="143"/>
        <v>0</v>
      </c>
      <c r="BL202" s="7">
        <f t="shared" si="144"/>
        <v>0</v>
      </c>
      <c r="BM202" s="7">
        <f t="shared" si="145"/>
        <v>0</v>
      </c>
      <c r="BN202" s="7">
        <f t="shared" si="146"/>
        <v>0</v>
      </c>
      <c r="BO202" s="17">
        <f t="shared" si="131"/>
        <v>70.070000000000007</v>
      </c>
      <c r="BP202">
        <f t="shared" si="147"/>
        <v>0</v>
      </c>
      <c r="BQ202" s="7">
        <f t="shared" si="148"/>
        <v>0</v>
      </c>
      <c r="BR202" s="7">
        <f t="shared" si="149"/>
        <v>0</v>
      </c>
      <c r="BS202" s="7">
        <f t="shared" si="150"/>
        <v>0</v>
      </c>
      <c r="BT202" s="7">
        <f t="shared" si="151"/>
        <v>0</v>
      </c>
      <c r="BU202" s="17">
        <f t="shared" si="132"/>
        <v>70.070000000000007</v>
      </c>
      <c r="BV202">
        <f t="shared" si="152"/>
        <v>0</v>
      </c>
      <c r="BW202" s="7">
        <f t="shared" si="153"/>
        <v>0</v>
      </c>
      <c r="BX202" s="7">
        <f t="shared" si="154"/>
        <v>0</v>
      </c>
      <c r="BY202" s="7">
        <f t="shared" si="155"/>
        <v>0</v>
      </c>
      <c r="BZ202" s="7">
        <f t="shared" si="156"/>
        <v>0</v>
      </c>
      <c r="CA202" s="17">
        <f t="shared" si="133"/>
        <v>70.070000000000007</v>
      </c>
      <c r="CB202">
        <f t="shared" si="157"/>
        <v>0</v>
      </c>
      <c r="CC202" s="7">
        <f t="shared" si="158"/>
        <v>0</v>
      </c>
      <c r="CD202" s="7">
        <f t="shared" si="159"/>
        <v>0</v>
      </c>
      <c r="CE202" s="7">
        <f t="shared" si="160"/>
        <v>0</v>
      </c>
      <c r="CF202" s="69">
        <f t="shared" si="161"/>
        <v>0</v>
      </c>
      <c r="CG202" s="17">
        <f t="shared" si="134"/>
        <v>70.070000000000007</v>
      </c>
      <c r="CH202">
        <f t="shared" si="162"/>
        <v>0</v>
      </c>
      <c r="CI202" s="7">
        <f t="shared" si="163"/>
        <v>0</v>
      </c>
      <c r="CJ202" s="7">
        <f t="shared" si="164"/>
        <v>0</v>
      </c>
      <c r="CK202" s="7">
        <f t="shared" si="165"/>
        <v>0</v>
      </c>
      <c r="CL202" s="7">
        <f t="shared" si="166"/>
        <v>0</v>
      </c>
      <c r="CM202" s="17">
        <f t="shared" si="135"/>
        <v>70.070000000000007</v>
      </c>
      <c r="CN202">
        <f t="shared" si="167"/>
        <v>0</v>
      </c>
      <c r="CO202" s="7">
        <f t="shared" si="168"/>
        <v>0</v>
      </c>
      <c r="CP202" s="7">
        <f t="shared" si="169"/>
        <v>0</v>
      </c>
      <c r="CQ202" s="7">
        <f t="shared" si="170"/>
        <v>0</v>
      </c>
      <c r="CR202" s="7">
        <f t="shared" si="171"/>
        <v>0</v>
      </c>
    </row>
    <row r="203" spans="1:96" ht="14.5">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136"/>
        <v>1</v>
      </c>
      <c r="M203" s="63" t="b">
        <v>1</v>
      </c>
      <c r="N203" s="63">
        <v>90</v>
      </c>
      <c r="O203" s="63">
        <v>6</v>
      </c>
      <c r="P203" s="63">
        <v>5</v>
      </c>
      <c r="Q203" s="63">
        <v>6</v>
      </c>
      <c r="R203" s="63">
        <v>15</v>
      </c>
      <c r="S203" s="65" t="b">
        <v>1</v>
      </c>
      <c r="T203" s="65">
        <v>90</v>
      </c>
      <c r="U203" s="65">
        <v>6</v>
      </c>
      <c r="V203" s="65">
        <v>5</v>
      </c>
      <c r="W203" s="65">
        <v>6</v>
      </c>
      <c r="X203" s="65">
        <v>15</v>
      </c>
      <c r="Y203" s="66" t="b">
        <v>1</v>
      </c>
      <c r="Z203" s="66">
        <v>90</v>
      </c>
      <c r="AA203" s="66">
        <v>6</v>
      </c>
      <c r="AB203" s="66">
        <v>5</v>
      </c>
      <c r="AC203" s="66">
        <v>6</v>
      </c>
      <c r="AD203" s="66">
        <v>15</v>
      </c>
      <c r="AE203" s="67" t="b">
        <v>1</v>
      </c>
      <c r="AF203" s="67">
        <v>90</v>
      </c>
      <c r="AG203" s="67">
        <v>6</v>
      </c>
      <c r="AH203" s="67">
        <v>5</v>
      </c>
      <c r="AI203" s="67">
        <v>6</v>
      </c>
      <c r="AJ203" s="67">
        <v>15</v>
      </c>
      <c r="AK203" s="68" t="b">
        <v>1</v>
      </c>
      <c r="AL203" s="68">
        <v>90</v>
      </c>
      <c r="AM203" s="68">
        <v>6</v>
      </c>
      <c r="AN203" s="68">
        <v>5</v>
      </c>
      <c r="AO203" s="68">
        <v>6</v>
      </c>
      <c r="AP203" s="68">
        <v>15</v>
      </c>
      <c r="AQ203" s="45" t="b">
        <v>1</v>
      </c>
      <c r="AR203" s="45">
        <v>90</v>
      </c>
      <c r="AS203" s="45">
        <v>6</v>
      </c>
      <c r="AT203" s="45">
        <v>5</v>
      </c>
      <c r="AU203" s="45">
        <v>6</v>
      </c>
      <c r="AV203" s="45">
        <v>15</v>
      </c>
      <c r="AW203" s="47" t="b">
        <v>1</v>
      </c>
      <c r="AX203" s="47">
        <v>90</v>
      </c>
      <c r="AY203" s="47">
        <v>6</v>
      </c>
      <c r="AZ203" s="47">
        <v>5</v>
      </c>
      <c r="BA203" s="47">
        <v>6</v>
      </c>
      <c r="BB203" s="47">
        <v>15</v>
      </c>
      <c r="BC203" s="17">
        <f t="shared" si="129"/>
        <v>65.780000000000015</v>
      </c>
      <c r="BD203">
        <f t="shared" si="137"/>
        <v>0</v>
      </c>
      <c r="BE203" s="7">
        <f t="shared" si="138"/>
        <v>0</v>
      </c>
      <c r="BF203" s="7">
        <f t="shared" si="139"/>
        <v>0</v>
      </c>
      <c r="BG203" s="7">
        <f t="shared" si="140"/>
        <v>0</v>
      </c>
      <c r="BH203" s="7">
        <f t="shared" si="141"/>
        <v>0</v>
      </c>
      <c r="BI203" s="17">
        <f t="shared" si="130"/>
        <v>65.780000000000015</v>
      </c>
      <c r="BJ203">
        <f t="shared" si="142"/>
        <v>0</v>
      </c>
      <c r="BK203" s="7">
        <f t="shared" si="143"/>
        <v>0</v>
      </c>
      <c r="BL203" s="7">
        <f t="shared" si="144"/>
        <v>0</v>
      </c>
      <c r="BM203" s="7">
        <f t="shared" si="145"/>
        <v>0</v>
      </c>
      <c r="BN203" s="7">
        <f t="shared" si="146"/>
        <v>0</v>
      </c>
      <c r="BO203" s="17">
        <f t="shared" si="131"/>
        <v>65.780000000000015</v>
      </c>
      <c r="BP203">
        <f t="shared" si="147"/>
        <v>0</v>
      </c>
      <c r="BQ203" s="7">
        <f t="shared" si="148"/>
        <v>0</v>
      </c>
      <c r="BR203" s="7">
        <f t="shared" si="149"/>
        <v>0</v>
      </c>
      <c r="BS203" s="7">
        <f t="shared" si="150"/>
        <v>0</v>
      </c>
      <c r="BT203" s="7">
        <f t="shared" si="151"/>
        <v>0</v>
      </c>
      <c r="BU203" s="17">
        <f t="shared" si="132"/>
        <v>65.780000000000015</v>
      </c>
      <c r="BV203">
        <f t="shared" si="152"/>
        <v>0</v>
      </c>
      <c r="BW203" s="7">
        <f t="shared" si="153"/>
        <v>0</v>
      </c>
      <c r="BX203" s="7">
        <f t="shared" si="154"/>
        <v>0</v>
      </c>
      <c r="BY203" s="7">
        <f t="shared" si="155"/>
        <v>0</v>
      </c>
      <c r="BZ203" s="7">
        <f t="shared" si="156"/>
        <v>0</v>
      </c>
      <c r="CA203" s="17">
        <f t="shared" si="133"/>
        <v>65.780000000000015</v>
      </c>
      <c r="CB203">
        <f t="shared" si="157"/>
        <v>0</v>
      </c>
      <c r="CC203" s="7">
        <f t="shared" si="158"/>
        <v>0</v>
      </c>
      <c r="CD203" s="7">
        <f t="shared" si="159"/>
        <v>0</v>
      </c>
      <c r="CE203" s="7">
        <f t="shared" si="160"/>
        <v>0</v>
      </c>
      <c r="CF203" s="69">
        <f t="shared" si="161"/>
        <v>0</v>
      </c>
      <c r="CG203" s="17">
        <f t="shared" si="134"/>
        <v>65.780000000000015</v>
      </c>
      <c r="CH203">
        <f t="shared" si="162"/>
        <v>0</v>
      </c>
      <c r="CI203" s="7">
        <f t="shared" si="163"/>
        <v>0</v>
      </c>
      <c r="CJ203" s="7">
        <f t="shared" si="164"/>
        <v>0</v>
      </c>
      <c r="CK203" s="7">
        <f t="shared" si="165"/>
        <v>0</v>
      </c>
      <c r="CL203" s="7">
        <f t="shared" si="166"/>
        <v>0</v>
      </c>
      <c r="CM203" s="17">
        <f t="shared" si="135"/>
        <v>65.780000000000015</v>
      </c>
      <c r="CN203">
        <f t="shared" si="167"/>
        <v>0</v>
      </c>
      <c r="CO203" s="7">
        <f t="shared" si="168"/>
        <v>0</v>
      </c>
      <c r="CP203" s="7">
        <f t="shared" si="169"/>
        <v>0</v>
      </c>
      <c r="CQ203" s="7">
        <f t="shared" si="170"/>
        <v>0</v>
      </c>
      <c r="CR203" s="7">
        <f t="shared" si="171"/>
        <v>0</v>
      </c>
    </row>
    <row r="204" spans="1:96" ht="14.5">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136"/>
        <v>1</v>
      </c>
      <c r="M204" s="63" t="b">
        <v>1</v>
      </c>
      <c r="N204" s="63">
        <v>0</v>
      </c>
      <c r="O204" s="63">
        <v>10</v>
      </c>
      <c r="P204" s="63">
        <v>10</v>
      </c>
      <c r="Q204" s="63">
        <v>10</v>
      </c>
      <c r="R204" s="63">
        <v>0</v>
      </c>
      <c r="S204" s="65" t="b">
        <v>1</v>
      </c>
      <c r="T204" s="65">
        <v>0</v>
      </c>
      <c r="U204" s="65">
        <v>10</v>
      </c>
      <c r="V204" s="65">
        <v>10</v>
      </c>
      <c r="W204" s="65">
        <v>10</v>
      </c>
      <c r="X204" s="65">
        <v>0</v>
      </c>
      <c r="Y204" s="66" t="b">
        <v>1</v>
      </c>
      <c r="Z204" s="66">
        <v>0</v>
      </c>
      <c r="AA204" s="66">
        <v>10</v>
      </c>
      <c r="AB204" s="66">
        <v>10</v>
      </c>
      <c r="AC204" s="66">
        <v>10</v>
      </c>
      <c r="AD204" s="66">
        <v>0</v>
      </c>
      <c r="AE204" s="67" t="b">
        <v>1</v>
      </c>
      <c r="AF204" s="67">
        <v>0</v>
      </c>
      <c r="AG204" s="67">
        <v>10</v>
      </c>
      <c r="AH204" s="67">
        <v>10</v>
      </c>
      <c r="AI204" s="67">
        <v>10</v>
      </c>
      <c r="AJ204" s="67">
        <v>0</v>
      </c>
      <c r="AK204" s="68" t="b">
        <v>1</v>
      </c>
      <c r="AL204" s="68">
        <v>0</v>
      </c>
      <c r="AM204" s="68">
        <v>10</v>
      </c>
      <c r="AN204" s="68">
        <v>10</v>
      </c>
      <c r="AO204" s="68">
        <v>10</v>
      </c>
      <c r="AP204" s="68">
        <v>0</v>
      </c>
      <c r="AQ204" s="45" t="b">
        <v>1</v>
      </c>
      <c r="AR204" s="45">
        <v>0</v>
      </c>
      <c r="AS204" s="45">
        <v>10</v>
      </c>
      <c r="AT204" s="45">
        <v>10</v>
      </c>
      <c r="AU204" s="45">
        <v>10</v>
      </c>
      <c r="AV204" s="45">
        <v>0</v>
      </c>
      <c r="AW204" s="47" t="b">
        <v>1</v>
      </c>
      <c r="AX204" s="47">
        <v>0</v>
      </c>
      <c r="AY204" s="47">
        <v>10</v>
      </c>
      <c r="AZ204" s="47">
        <v>10</v>
      </c>
      <c r="BA204" s="47">
        <v>10</v>
      </c>
      <c r="BB204" s="47">
        <v>0</v>
      </c>
      <c r="BC204" s="17">
        <f t="shared" si="129"/>
        <v>9.3500000000000014</v>
      </c>
      <c r="BD204">
        <f t="shared" si="137"/>
        <v>1</v>
      </c>
      <c r="BE204" s="7">
        <f t="shared" si="138"/>
        <v>1.0751331034752973</v>
      </c>
      <c r="BF204" s="7">
        <f t="shared" si="139"/>
        <v>0.79492653838204796</v>
      </c>
      <c r="BG204" s="7">
        <f t="shared" si="140"/>
        <v>14.784770233613976</v>
      </c>
      <c r="BH204" s="7">
        <f t="shared" si="141"/>
        <v>15.859903337089273</v>
      </c>
      <c r="BI204" s="17">
        <f t="shared" si="130"/>
        <v>9.3500000000000014</v>
      </c>
      <c r="BJ204">
        <f t="shared" si="142"/>
        <v>1</v>
      </c>
      <c r="BK204" s="7">
        <f t="shared" si="143"/>
        <v>1.0751331034752973</v>
      </c>
      <c r="BL204" s="7">
        <f t="shared" si="144"/>
        <v>0.79492653838204796</v>
      </c>
      <c r="BM204" s="7">
        <f t="shared" si="145"/>
        <v>14.784770233613976</v>
      </c>
      <c r="BN204" s="7">
        <f t="shared" si="146"/>
        <v>15.859903337089273</v>
      </c>
      <c r="BO204" s="17">
        <f t="shared" si="131"/>
        <v>9.3500000000000014</v>
      </c>
      <c r="BP204">
        <f t="shared" si="147"/>
        <v>1</v>
      </c>
      <c r="BQ204" s="7">
        <f t="shared" si="148"/>
        <v>1.0751331034752973</v>
      </c>
      <c r="BR204" s="7">
        <f t="shared" si="149"/>
        <v>0.79492653838204796</v>
      </c>
      <c r="BS204" s="7">
        <f t="shared" si="150"/>
        <v>14.784770233613976</v>
      </c>
      <c r="BT204" s="7">
        <f t="shared" si="151"/>
        <v>15.859903337089273</v>
      </c>
      <c r="BU204" s="17">
        <f t="shared" si="132"/>
        <v>9.3500000000000014</v>
      </c>
      <c r="BV204">
        <f t="shared" si="152"/>
        <v>1</v>
      </c>
      <c r="BW204" s="7">
        <f t="shared" si="153"/>
        <v>1.0751331034752973</v>
      </c>
      <c r="BX204" s="7">
        <f t="shared" si="154"/>
        <v>0.79492653838204796</v>
      </c>
      <c r="BY204" s="7">
        <f t="shared" si="155"/>
        <v>14.784770233613976</v>
      </c>
      <c r="BZ204" s="7">
        <f t="shared" si="156"/>
        <v>15.859903337089273</v>
      </c>
      <c r="CA204" s="17">
        <f t="shared" si="133"/>
        <v>9.3500000000000014</v>
      </c>
      <c r="CB204">
        <f t="shared" si="157"/>
        <v>1</v>
      </c>
      <c r="CC204" s="7">
        <f t="shared" si="158"/>
        <v>1.0751331034752973</v>
      </c>
      <c r="CD204" s="7">
        <f t="shared" si="159"/>
        <v>0.79492653838204796</v>
      </c>
      <c r="CE204" s="7">
        <f t="shared" si="160"/>
        <v>14.784770233613976</v>
      </c>
      <c r="CF204" s="69">
        <f t="shared" si="161"/>
        <v>15.859903337089273</v>
      </c>
      <c r="CG204" s="17">
        <f t="shared" si="134"/>
        <v>9.3500000000000014</v>
      </c>
      <c r="CH204">
        <f t="shared" si="162"/>
        <v>1</v>
      </c>
      <c r="CI204" s="7">
        <f t="shared" si="163"/>
        <v>1.0751331034752973</v>
      </c>
      <c r="CJ204" s="7">
        <f t="shared" si="164"/>
        <v>0.79492653838204796</v>
      </c>
      <c r="CK204" s="7">
        <f t="shared" si="165"/>
        <v>14.784770233613976</v>
      </c>
      <c r="CL204" s="7">
        <f t="shared" si="166"/>
        <v>15.859903337089273</v>
      </c>
      <c r="CM204" s="17">
        <f t="shared" si="135"/>
        <v>9.3500000000000014</v>
      </c>
      <c r="CN204">
        <f t="shared" si="167"/>
        <v>1</v>
      </c>
      <c r="CO204" s="7">
        <f t="shared" si="168"/>
        <v>1.0751331034752973</v>
      </c>
      <c r="CP204" s="7">
        <f t="shared" si="169"/>
        <v>0.79492653838204796</v>
      </c>
      <c r="CQ204" s="7">
        <f t="shared" si="170"/>
        <v>14.784770233613976</v>
      </c>
      <c r="CR204" s="7">
        <f t="shared" si="171"/>
        <v>15.859903337089273</v>
      </c>
    </row>
    <row r="205" spans="1:96" ht="14.5">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136"/>
        <v>1</v>
      </c>
      <c r="M205" s="63" t="b">
        <v>1</v>
      </c>
      <c r="N205" s="63">
        <v>0</v>
      </c>
      <c r="O205" s="63">
        <v>10</v>
      </c>
      <c r="P205" s="63">
        <v>0</v>
      </c>
      <c r="Q205" s="63">
        <v>0</v>
      </c>
      <c r="R205" s="63">
        <v>25</v>
      </c>
      <c r="S205" s="65" t="b">
        <v>0</v>
      </c>
      <c r="Y205" s="66" t="b">
        <v>0</v>
      </c>
      <c r="AE205" s="67" t="b">
        <v>0</v>
      </c>
      <c r="AK205" s="68" t="b">
        <v>0</v>
      </c>
      <c r="AQ205" s="45" t="b">
        <v>0</v>
      </c>
      <c r="AW205" s="47" t="b">
        <v>0</v>
      </c>
      <c r="BC205" s="17">
        <f t="shared" si="129"/>
        <v>74.800000000000011</v>
      </c>
      <c r="BD205">
        <f t="shared" si="137"/>
        <v>7</v>
      </c>
      <c r="BE205" s="7">
        <f t="shared" si="138"/>
        <v>7.5259317243270818</v>
      </c>
      <c r="BF205" s="7">
        <f t="shared" si="139"/>
        <v>5.5644857686743361</v>
      </c>
      <c r="BG205" s="7">
        <f t="shared" si="140"/>
        <v>103.49339163529784</v>
      </c>
      <c r="BH205" s="7">
        <f t="shared" si="141"/>
        <v>111.01932335962492</v>
      </c>
      <c r="BI205" s="17">
        <f t="shared" si="130"/>
        <v>74.800000000000011</v>
      </c>
      <c r="BJ205">
        <f t="shared" si="142"/>
        <v>0</v>
      </c>
      <c r="BK205" s="7">
        <f t="shared" si="143"/>
        <v>0</v>
      </c>
      <c r="BL205" s="7">
        <f t="shared" si="144"/>
        <v>0</v>
      </c>
      <c r="BM205" s="7">
        <f t="shared" si="145"/>
        <v>0</v>
      </c>
      <c r="BN205" s="7">
        <f t="shared" si="146"/>
        <v>0</v>
      </c>
      <c r="BO205" s="17">
        <f t="shared" si="131"/>
        <v>74.800000000000011</v>
      </c>
      <c r="BP205">
        <f t="shared" si="147"/>
        <v>0</v>
      </c>
      <c r="BQ205" s="7">
        <f t="shared" si="148"/>
        <v>0</v>
      </c>
      <c r="BR205" s="7">
        <f t="shared" si="149"/>
        <v>0</v>
      </c>
      <c r="BS205" s="7">
        <f t="shared" si="150"/>
        <v>0</v>
      </c>
      <c r="BT205" s="7">
        <f t="shared" si="151"/>
        <v>0</v>
      </c>
      <c r="BU205" s="17">
        <f t="shared" si="132"/>
        <v>74.800000000000011</v>
      </c>
      <c r="BV205">
        <f t="shared" si="152"/>
        <v>0</v>
      </c>
      <c r="BW205" s="7">
        <f t="shared" si="153"/>
        <v>0</v>
      </c>
      <c r="BX205" s="7">
        <f t="shared" si="154"/>
        <v>0</v>
      </c>
      <c r="BY205" s="7">
        <f t="shared" si="155"/>
        <v>0</v>
      </c>
      <c r="BZ205" s="7">
        <f t="shared" si="156"/>
        <v>0</v>
      </c>
      <c r="CA205" s="17">
        <f t="shared" si="133"/>
        <v>74.800000000000011</v>
      </c>
      <c r="CB205">
        <f t="shared" si="157"/>
        <v>0</v>
      </c>
      <c r="CC205" s="7">
        <f t="shared" si="158"/>
        <v>0</v>
      </c>
      <c r="CD205" s="7">
        <f t="shared" si="159"/>
        <v>0</v>
      </c>
      <c r="CE205" s="7">
        <f t="shared" si="160"/>
        <v>0</v>
      </c>
      <c r="CF205" s="69">
        <f t="shared" si="161"/>
        <v>0</v>
      </c>
      <c r="CG205" s="17">
        <f t="shared" si="134"/>
        <v>74.800000000000011</v>
      </c>
      <c r="CH205">
        <f t="shared" si="162"/>
        <v>0</v>
      </c>
      <c r="CI205" s="7">
        <f t="shared" si="163"/>
        <v>0</v>
      </c>
      <c r="CJ205" s="7">
        <f t="shared" si="164"/>
        <v>0</v>
      </c>
      <c r="CK205" s="7">
        <f t="shared" si="165"/>
        <v>0</v>
      </c>
      <c r="CL205" s="7">
        <f t="shared" si="166"/>
        <v>0</v>
      </c>
      <c r="CM205" s="17">
        <f t="shared" si="135"/>
        <v>74.800000000000011</v>
      </c>
      <c r="CN205">
        <f t="shared" si="167"/>
        <v>0</v>
      </c>
      <c r="CO205" s="7">
        <f t="shared" si="168"/>
        <v>0</v>
      </c>
      <c r="CP205" s="7">
        <f t="shared" si="169"/>
        <v>0</v>
      </c>
      <c r="CQ205" s="7">
        <f t="shared" si="170"/>
        <v>0</v>
      </c>
      <c r="CR205" s="7">
        <f t="shared" si="171"/>
        <v>0</v>
      </c>
    </row>
    <row r="206" spans="1:96" ht="14.5">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136"/>
        <v>1</v>
      </c>
      <c r="M206" s="63" t="b">
        <v>1</v>
      </c>
      <c r="N206" s="63">
        <v>90</v>
      </c>
      <c r="O206" s="63">
        <v>10</v>
      </c>
      <c r="P206" s="63">
        <v>0</v>
      </c>
      <c r="Q206" s="63">
        <v>10</v>
      </c>
      <c r="R206" s="63">
        <v>20</v>
      </c>
      <c r="S206" s="65" t="b">
        <v>1</v>
      </c>
      <c r="T206" s="65">
        <v>90</v>
      </c>
      <c r="U206" s="65">
        <v>10</v>
      </c>
      <c r="V206" s="65">
        <v>0</v>
      </c>
      <c r="W206" s="65">
        <v>10</v>
      </c>
      <c r="X206" s="65">
        <v>20</v>
      </c>
      <c r="Y206" s="66" t="b">
        <v>1</v>
      </c>
      <c r="Z206" s="66">
        <v>90</v>
      </c>
      <c r="AA206" s="66">
        <v>10</v>
      </c>
      <c r="AB206" s="66">
        <v>0</v>
      </c>
      <c r="AC206" s="66">
        <v>10</v>
      </c>
      <c r="AD206" s="66">
        <v>20</v>
      </c>
      <c r="AE206" s="67" t="b">
        <v>1</v>
      </c>
      <c r="AF206" s="67">
        <v>90</v>
      </c>
      <c r="AG206" s="67">
        <v>10</v>
      </c>
      <c r="AH206" s="67">
        <v>0</v>
      </c>
      <c r="AI206" s="67">
        <v>10</v>
      </c>
      <c r="AJ206" s="67">
        <v>20</v>
      </c>
      <c r="AK206" s="68" t="b">
        <v>1</v>
      </c>
      <c r="AL206" s="68">
        <v>90</v>
      </c>
      <c r="AM206" s="68">
        <v>10</v>
      </c>
      <c r="AN206" s="68">
        <v>0</v>
      </c>
      <c r="AO206" s="68">
        <v>10</v>
      </c>
      <c r="AP206" s="68">
        <v>20</v>
      </c>
      <c r="AQ206" s="45" t="b">
        <v>1</v>
      </c>
      <c r="AR206" s="45">
        <v>90</v>
      </c>
      <c r="AS206" s="45">
        <v>10</v>
      </c>
      <c r="AT206" s="45">
        <v>0</v>
      </c>
      <c r="AU206" s="45">
        <v>10</v>
      </c>
      <c r="AV206" s="45">
        <v>20</v>
      </c>
      <c r="AW206" s="47" t="b">
        <v>1</v>
      </c>
      <c r="AX206" s="47">
        <v>90</v>
      </c>
      <c r="AY206" s="47">
        <v>10</v>
      </c>
      <c r="AZ206" s="47">
        <v>0</v>
      </c>
      <c r="BA206" s="47">
        <v>10</v>
      </c>
      <c r="BB206" s="47">
        <v>20</v>
      </c>
      <c r="BC206" s="17">
        <f t="shared" si="129"/>
        <v>74.800000000000011</v>
      </c>
      <c r="BD206">
        <f t="shared" si="137"/>
        <v>6</v>
      </c>
      <c r="BE206" s="7">
        <f t="shared" si="138"/>
        <v>6.450798620851784</v>
      </c>
      <c r="BF206" s="7">
        <f t="shared" si="139"/>
        <v>4.7695592302922876</v>
      </c>
      <c r="BG206" s="7">
        <f t="shared" si="140"/>
        <v>88.708621401683857</v>
      </c>
      <c r="BH206" s="7">
        <f t="shared" si="141"/>
        <v>95.159420022535642</v>
      </c>
      <c r="BI206" s="17">
        <f t="shared" si="130"/>
        <v>74.800000000000011</v>
      </c>
      <c r="BJ206">
        <f t="shared" si="142"/>
        <v>6</v>
      </c>
      <c r="BK206" s="7">
        <f t="shared" si="143"/>
        <v>6.450798620851784</v>
      </c>
      <c r="BL206" s="7">
        <f t="shared" si="144"/>
        <v>4.7695592302922876</v>
      </c>
      <c r="BM206" s="7">
        <f t="shared" si="145"/>
        <v>88.708621401683857</v>
      </c>
      <c r="BN206" s="7">
        <f t="shared" si="146"/>
        <v>95.159420022535642</v>
      </c>
      <c r="BO206" s="17">
        <f t="shared" si="131"/>
        <v>74.800000000000011</v>
      </c>
      <c r="BP206">
        <f t="shared" si="147"/>
        <v>6</v>
      </c>
      <c r="BQ206" s="7">
        <f t="shared" si="148"/>
        <v>6.450798620851784</v>
      </c>
      <c r="BR206" s="7">
        <f t="shared" si="149"/>
        <v>4.7695592302922876</v>
      </c>
      <c r="BS206" s="7">
        <f t="shared" si="150"/>
        <v>88.708621401683857</v>
      </c>
      <c r="BT206" s="7">
        <f t="shared" si="151"/>
        <v>95.159420022535642</v>
      </c>
      <c r="BU206" s="17">
        <f t="shared" si="132"/>
        <v>74.800000000000011</v>
      </c>
      <c r="BV206">
        <f t="shared" si="152"/>
        <v>6</v>
      </c>
      <c r="BW206" s="7">
        <f t="shared" si="153"/>
        <v>6.450798620851784</v>
      </c>
      <c r="BX206" s="7">
        <f t="shared" si="154"/>
        <v>4.7695592302922876</v>
      </c>
      <c r="BY206" s="7">
        <f t="shared" si="155"/>
        <v>88.708621401683857</v>
      </c>
      <c r="BZ206" s="7">
        <f t="shared" si="156"/>
        <v>95.159420022535642</v>
      </c>
      <c r="CA206" s="17">
        <f t="shared" si="133"/>
        <v>74.800000000000011</v>
      </c>
      <c r="CB206">
        <f t="shared" si="157"/>
        <v>6</v>
      </c>
      <c r="CC206" s="7">
        <f t="shared" si="158"/>
        <v>6.450798620851784</v>
      </c>
      <c r="CD206" s="7">
        <f t="shared" si="159"/>
        <v>4.7695592302922876</v>
      </c>
      <c r="CE206" s="7">
        <f t="shared" si="160"/>
        <v>88.708621401683857</v>
      </c>
      <c r="CF206" s="69">
        <f t="shared" si="161"/>
        <v>95.159420022535642</v>
      </c>
      <c r="CG206" s="17">
        <f t="shared" si="134"/>
        <v>74.800000000000011</v>
      </c>
      <c r="CH206">
        <f t="shared" si="162"/>
        <v>6</v>
      </c>
      <c r="CI206" s="7">
        <f t="shared" si="163"/>
        <v>6.450798620851784</v>
      </c>
      <c r="CJ206" s="7">
        <f t="shared" si="164"/>
        <v>4.7695592302922876</v>
      </c>
      <c r="CK206" s="7">
        <f t="shared" si="165"/>
        <v>88.708621401683857</v>
      </c>
      <c r="CL206" s="7">
        <f t="shared" si="166"/>
        <v>95.159420022535642</v>
      </c>
      <c r="CM206" s="17">
        <f t="shared" si="135"/>
        <v>74.800000000000011</v>
      </c>
      <c r="CN206">
        <f t="shared" si="167"/>
        <v>6</v>
      </c>
      <c r="CO206" s="7">
        <f t="shared" si="168"/>
        <v>6.450798620851784</v>
      </c>
      <c r="CP206" s="7">
        <f t="shared" si="169"/>
        <v>4.7695592302922876</v>
      </c>
      <c r="CQ206" s="7">
        <f t="shared" si="170"/>
        <v>88.708621401683857</v>
      </c>
      <c r="CR206" s="7">
        <f t="shared" si="171"/>
        <v>95.159420022535642</v>
      </c>
    </row>
    <row r="207" spans="1:9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136"/>
        <v>1</v>
      </c>
      <c r="M207" s="63" t="b">
        <v>0</v>
      </c>
      <c r="S207" s="65" t="b">
        <v>0</v>
      </c>
      <c r="Y207" s="66" t="b">
        <v>0</v>
      </c>
      <c r="AE207" s="67" t="b">
        <v>0</v>
      </c>
      <c r="AK207" s="68" t="b">
        <v>0</v>
      </c>
      <c r="AQ207" s="45" t="b">
        <v>0</v>
      </c>
      <c r="AW207" s="47" t="b">
        <v>0</v>
      </c>
      <c r="BC207" s="17">
        <f t="shared" si="129"/>
        <v>14.960000000000003</v>
      </c>
      <c r="BD207">
        <f t="shared" si="137"/>
        <v>0</v>
      </c>
      <c r="BE207" s="7">
        <f t="shared" si="138"/>
        <v>0</v>
      </c>
      <c r="BF207" s="7">
        <f t="shared" si="139"/>
        <v>0</v>
      </c>
      <c r="BG207" s="7">
        <f t="shared" si="140"/>
        <v>0</v>
      </c>
      <c r="BH207" s="7">
        <f t="shared" si="141"/>
        <v>0</v>
      </c>
      <c r="BI207" s="17">
        <f t="shared" si="130"/>
        <v>14.960000000000003</v>
      </c>
      <c r="BJ207">
        <f t="shared" si="142"/>
        <v>0</v>
      </c>
      <c r="BK207" s="7">
        <f t="shared" si="143"/>
        <v>0</v>
      </c>
      <c r="BL207" s="7">
        <f t="shared" si="144"/>
        <v>0</v>
      </c>
      <c r="BM207" s="7">
        <f t="shared" si="145"/>
        <v>0</v>
      </c>
      <c r="BN207" s="7">
        <f t="shared" si="146"/>
        <v>0</v>
      </c>
      <c r="BO207" s="17">
        <f t="shared" si="131"/>
        <v>14.960000000000003</v>
      </c>
      <c r="BP207">
        <f t="shared" si="147"/>
        <v>0</v>
      </c>
      <c r="BQ207" s="7">
        <f t="shared" si="148"/>
        <v>0</v>
      </c>
      <c r="BR207" s="7">
        <f t="shared" si="149"/>
        <v>0</v>
      </c>
      <c r="BS207" s="7">
        <f t="shared" si="150"/>
        <v>0</v>
      </c>
      <c r="BT207" s="7">
        <f t="shared" si="151"/>
        <v>0</v>
      </c>
      <c r="BU207" s="17">
        <f t="shared" si="132"/>
        <v>14.960000000000003</v>
      </c>
      <c r="BV207">
        <f t="shared" si="152"/>
        <v>0</v>
      </c>
      <c r="BW207" s="7">
        <f t="shared" si="153"/>
        <v>0</v>
      </c>
      <c r="BX207" s="7">
        <f t="shared" si="154"/>
        <v>0</v>
      </c>
      <c r="BY207" s="7">
        <f t="shared" si="155"/>
        <v>0</v>
      </c>
      <c r="BZ207" s="7">
        <f t="shared" si="156"/>
        <v>0</v>
      </c>
      <c r="CA207" s="17">
        <f t="shared" si="133"/>
        <v>14.960000000000003</v>
      </c>
      <c r="CB207">
        <f t="shared" si="157"/>
        <v>0</v>
      </c>
      <c r="CC207" s="7">
        <f t="shared" si="158"/>
        <v>0</v>
      </c>
      <c r="CD207" s="7">
        <f t="shared" si="159"/>
        <v>0</v>
      </c>
      <c r="CE207" s="7">
        <f t="shared" si="160"/>
        <v>0</v>
      </c>
      <c r="CF207" s="69">
        <f t="shared" si="161"/>
        <v>0</v>
      </c>
      <c r="CG207" s="17">
        <f t="shared" si="134"/>
        <v>14.960000000000003</v>
      </c>
      <c r="CH207">
        <f t="shared" si="162"/>
        <v>0</v>
      </c>
      <c r="CI207" s="7">
        <f t="shared" si="163"/>
        <v>0</v>
      </c>
      <c r="CJ207" s="7">
        <f t="shared" si="164"/>
        <v>0</v>
      </c>
      <c r="CK207" s="7">
        <f t="shared" si="165"/>
        <v>0</v>
      </c>
      <c r="CL207" s="7">
        <f t="shared" si="166"/>
        <v>0</v>
      </c>
      <c r="CM207" s="17">
        <f t="shared" si="135"/>
        <v>14.960000000000003</v>
      </c>
      <c r="CN207">
        <f t="shared" si="167"/>
        <v>0</v>
      </c>
      <c r="CO207" s="7">
        <f t="shared" si="168"/>
        <v>0</v>
      </c>
      <c r="CP207" s="7">
        <f t="shared" si="169"/>
        <v>0</v>
      </c>
      <c r="CQ207" s="7">
        <f t="shared" si="170"/>
        <v>0</v>
      </c>
      <c r="CR207" s="7">
        <f t="shared" si="171"/>
        <v>0</v>
      </c>
    </row>
    <row r="208" spans="1:9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136"/>
        <v>1</v>
      </c>
      <c r="M208" s="63" t="b">
        <v>0</v>
      </c>
      <c r="S208" s="65" t="b">
        <v>0</v>
      </c>
      <c r="Y208" s="66" t="b">
        <v>0</v>
      </c>
      <c r="AE208" s="67" t="b">
        <v>0</v>
      </c>
      <c r="AK208" s="68" t="b">
        <v>0</v>
      </c>
      <c r="AQ208" s="45" t="b">
        <v>0</v>
      </c>
      <c r="AW208" s="47" t="b">
        <v>0</v>
      </c>
      <c r="BC208" s="17">
        <f t="shared" si="129"/>
        <v>0</v>
      </c>
      <c r="BD208">
        <f t="shared" si="137"/>
        <v>0</v>
      </c>
      <c r="BE208" s="7">
        <f t="shared" si="138"/>
        <v>0</v>
      </c>
      <c r="BF208" s="7">
        <f t="shared" si="139"/>
        <v>0</v>
      </c>
      <c r="BG208" s="7">
        <f t="shared" si="140"/>
        <v>0</v>
      </c>
      <c r="BH208" s="7">
        <f t="shared" si="141"/>
        <v>0</v>
      </c>
      <c r="BI208" s="17">
        <f t="shared" si="130"/>
        <v>0</v>
      </c>
      <c r="BJ208">
        <f t="shared" si="142"/>
        <v>0</v>
      </c>
      <c r="BK208" s="7">
        <f t="shared" si="143"/>
        <v>0</v>
      </c>
      <c r="BL208" s="7">
        <f t="shared" si="144"/>
        <v>0</v>
      </c>
      <c r="BM208" s="7">
        <f t="shared" si="145"/>
        <v>0</v>
      </c>
      <c r="BN208" s="7">
        <f t="shared" si="146"/>
        <v>0</v>
      </c>
      <c r="BO208" s="17">
        <f t="shared" si="131"/>
        <v>0</v>
      </c>
      <c r="BP208">
        <f t="shared" si="147"/>
        <v>0</v>
      </c>
      <c r="BQ208" s="7">
        <f t="shared" si="148"/>
        <v>0</v>
      </c>
      <c r="BR208" s="7">
        <f t="shared" si="149"/>
        <v>0</v>
      </c>
      <c r="BS208" s="7">
        <f t="shared" si="150"/>
        <v>0</v>
      </c>
      <c r="BT208" s="7">
        <f t="shared" si="151"/>
        <v>0</v>
      </c>
      <c r="BU208" s="17">
        <f t="shared" si="132"/>
        <v>0</v>
      </c>
      <c r="BV208">
        <f t="shared" si="152"/>
        <v>0</v>
      </c>
      <c r="BW208" s="7">
        <f t="shared" si="153"/>
        <v>0</v>
      </c>
      <c r="BX208" s="7">
        <f t="shared" si="154"/>
        <v>0</v>
      </c>
      <c r="BY208" s="7">
        <f t="shared" si="155"/>
        <v>0</v>
      </c>
      <c r="BZ208" s="7">
        <f t="shared" si="156"/>
        <v>0</v>
      </c>
      <c r="CA208" s="17">
        <f t="shared" si="133"/>
        <v>0</v>
      </c>
      <c r="CB208">
        <f t="shared" si="157"/>
        <v>0</v>
      </c>
      <c r="CC208" s="7">
        <f t="shared" si="158"/>
        <v>0</v>
      </c>
      <c r="CD208" s="7">
        <f t="shared" si="159"/>
        <v>0</v>
      </c>
      <c r="CE208" s="7">
        <f t="shared" si="160"/>
        <v>0</v>
      </c>
      <c r="CF208" s="69">
        <f t="shared" si="161"/>
        <v>0</v>
      </c>
      <c r="CG208" s="17">
        <f t="shared" si="134"/>
        <v>0</v>
      </c>
      <c r="CH208">
        <f t="shared" si="162"/>
        <v>0</v>
      </c>
      <c r="CI208" s="7">
        <f t="shared" si="163"/>
        <v>0</v>
      </c>
      <c r="CJ208" s="7">
        <f t="shared" si="164"/>
        <v>0</v>
      </c>
      <c r="CK208" s="7">
        <f t="shared" si="165"/>
        <v>0</v>
      </c>
      <c r="CL208" s="7">
        <f t="shared" si="166"/>
        <v>0</v>
      </c>
      <c r="CM208" s="17">
        <f t="shared" si="135"/>
        <v>0</v>
      </c>
      <c r="CN208">
        <f t="shared" si="167"/>
        <v>0</v>
      </c>
      <c r="CO208" s="7">
        <f t="shared" si="168"/>
        <v>0</v>
      </c>
      <c r="CP208" s="7">
        <f t="shared" si="169"/>
        <v>0</v>
      </c>
      <c r="CQ208" s="7">
        <f t="shared" si="170"/>
        <v>0</v>
      </c>
      <c r="CR208" s="7">
        <f t="shared" si="171"/>
        <v>0</v>
      </c>
    </row>
    <row r="209" spans="1:96" ht="14.5">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136"/>
        <v>1</v>
      </c>
      <c r="M209" s="63" t="b">
        <v>1</v>
      </c>
      <c r="N209" s="63">
        <v>0</v>
      </c>
      <c r="O209" s="63">
        <v>4</v>
      </c>
      <c r="P209" s="63">
        <v>7.5</v>
      </c>
      <c r="Q209" s="63">
        <v>6</v>
      </c>
      <c r="R209" s="63">
        <v>0</v>
      </c>
      <c r="S209" s="65" t="b">
        <v>1</v>
      </c>
      <c r="T209" s="65">
        <v>0</v>
      </c>
      <c r="U209" s="65">
        <v>4</v>
      </c>
      <c r="V209" s="65">
        <v>7.5</v>
      </c>
      <c r="W209" s="65">
        <v>6</v>
      </c>
      <c r="X209" s="65">
        <v>0</v>
      </c>
      <c r="Y209" s="66" t="b">
        <v>1</v>
      </c>
      <c r="Z209" s="66">
        <v>0</v>
      </c>
      <c r="AA209" s="66">
        <v>4</v>
      </c>
      <c r="AB209" s="66">
        <v>7.5</v>
      </c>
      <c r="AC209" s="66">
        <v>6</v>
      </c>
      <c r="AD209" s="66">
        <v>0</v>
      </c>
      <c r="AE209" s="67" t="b">
        <v>1</v>
      </c>
      <c r="AF209" s="67">
        <v>0</v>
      </c>
      <c r="AG209" s="67">
        <v>4</v>
      </c>
      <c r="AH209" s="67">
        <v>7.5</v>
      </c>
      <c r="AI209" s="67">
        <v>6</v>
      </c>
      <c r="AJ209" s="67">
        <v>0</v>
      </c>
      <c r="AK209" s="68" t="b">
        <v>1</v>
      </c>
      <c r="AL209" s="68">
        <v>0</v>
      </c>
      <c r="AM209" s="68">
        <v>4</v>
      </c>
      <c r="AN209" s="68">
        <v>7.5</v>
      </c>
      <c r="AO209" s="68">
        <v>6</v>
      </c>
      <c r="AP209" s="68">
        <v>0</v>
      </c>
      <c r="AQ209" s="45" t="b">
        <v>1</v>
      </c>
      <c r="AR209" s="45">
        <v>0</v>
      </c>
      <c r="AS209" s="45">
        <v>4</v>
      </c>
      <c r="AT209" s="45">
        <v>7.5</v>
      </c>
      <c r="AU209" s="45">
        <v>6</v>
      </c>
      <c r="AV209" s="45">
        <v>0</v>
      </c>
      <c r="AW209" s="47" t="b">
        <v>1</v>
      </c>
      <c r="AX209" s="47">
        <v>0</v>
      </c>
      <c r="AY209" s="47">
        <v>4</v>
      </c>
      <c r="AZ209" s="47">
        <v>7.5</v>
      </c>
      <c r="BA209" s="47">
        <v>6</v>
      </c>
      <c r="BB209" s="47">
        <v>0</v>
      </c>
      <c r="BC209" s="17">
        <f t="shared" si="129"/>
        <v>82.390000000000015</v>
      </c>
      <c r="BD209">
        <f t="shared" si="137"/>
        <v>0</v>
      </c>
      <c r="BE209" s="7">
        <f t="shared" si="138"/>
        <v>0</v>
      </c>
      <c r="BF209" s="7">
        <f t="shared" si="139"/>
        <v>0</v>
      </c>
      <c r="BG209" s="7">
        <f t="shared" si="140"/>
        <v>0</v>
      </c>
      <c r="BH209" s="7">
        <f t="shared" si="141"/>
        <v>0</v>
      </c>
      <c r="BI209" s="17">
        <f t="shared" si="130"/>
        <v>82.390000000000015</v>
      </c>
      <c r="BJ209">
        <f t="shared" si="142"/>
        <v>0</v>
      </c>
      <c r="BK209" s="7">
        <f t="shared" si="143"/>
        <v>0</v>
      </c>
      <c r="BL209" s="7">
        <f t="shared" si="144"/>
        <v>0</v>
      </c>
      <c r="BM209" s="7">
        <f t="shared" si="145"/>
        <v>0</v>
      </c>
      <c r="BN209" s="7">
        <f t="shared" si="146"/>
        <v>0</v>
      </c>
      <c r="BO209" s="17">
        <f t="shared" si="131"/>
        <v>82.390000000000015</v>
      </c>
      <c r="BP209">
        <f t="shared" si="147"/>
        <v>0</v>
      </c>
      <c r="BQ209" s="7">
        <f t="shared" si="148"/>
        <v>0</v>
      </c>
      <c r="BR209" s="7">
        <f t="shared" si="149"/>
        <v>0</v>
      </c>
      <c r="BS209" s="7">
        <f t="shared" si="150"/>
        <v>0</v>
      </c>
      <c r="BT209" s="7">
        <f t="shared" si="151"/>
        <v>0</v>
      </c>
      <c r="BU209" s="17">
        <f t="shared" si="132"/>
        <v>82.390000000000015</v>
      </c>
      <c r="BV209">
        <f t="shared" si="152"/>
        <v>0</v>
      </c>
      <c r="BW209" s="7">
        <f t="shared" si="153"/>
        <v>0</v>
      </c>
      <c r="BX209" s="7">
        <f t="shared" si="154"/>
        <v>0</v>
      </c>
      <c r="BY209" s="7">
        <f t="shared" si="155"/>
        <v>0</v>
      </c>
      <c r="BZ209" s="7">
        <f t="shared" si="156"/>
        <v>0</v>
      </c>
      <c r="CA209" s="17">
        <f t="shared" si="133"/>
        <v>82.390000000000015</v>
      </c>
      <c r="CB209">
        <f t="shared" si="157"/>
        <v>0</v>
      </c>
      <c r="CC209" s="7">
        <f t="shared" si="158"/>
        <v>0</v>
      </c>
      <c r="CD209" s="7">
        <f t="shared" si="159"/>
        <v>0</v>
      </c>
      <c r="CE209" s="7">
        <f t="shared" si="160"/>
        <v>0</v>
      </c>
      <c r="CF209" s="69">
        <f t="shared" si="161"/>
        <v>0</v>
      </c>
      <c r="CG209" s="17">
        <f t="shared" si="134"/>
        <v>82.390000000000015</v>
      </c>
      <c r="CH209">
        <f t="shared" si="162"/>
        <v>0</v>
      </c>
      <c r="CI209" s="7">
        <f t="shared" si="163"/>
        <v>0</v>
      </c>
      <c r="CJ209" s="7">
        <f t="shared" si="164"/>
        <v>0</v>
      </c>
      <c r="CK209" s="7">
        <f t="shared" si="165"/>
        <v>0</v>
      </c>
      <c r="CL209" s="7">
        <f t="shared" si="166"/>
        <v>0</v>
      </c>
      <c r="CM209" s="17">
        <f t="shared" si="135"/>
        <v>82.390000000000015</v>
      </c>
      <c r="CN209">
        <f t="shared" si="167"/>
        <v>0</v>
      </c>
      <c r="CO209" s="7">
        <f t="shared" si="168"/>
        <v>0</v>
      </c>
      <c r="CP209" s="7">
        <f t="shared" si="169"/>
        <v>0</v>
      </c>
      <c r="CQ209" s="7">
        <f t="shared" si="170"/>
        <v>0</v>
      </c>
      <c r="CR209" s="7">
        <f t="shared" si="171"/>
        <v>0</v>
      </c>
    </row>
    <row r="210" spans="1:96" ht="14.5">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136"/>
        <v>1</v>
      </c>
      <c r="M210" s="63" t="b">
        <v>1</v>
      </c>
      <c r="N210" s="63">
        <v>0</v>
      </c>
      <c r="O210" s="63">
        <v>9</v>
      </c>
      <c r="P210" s="63">
        <v>10</v>
      </c>
      <c r="Q210" s="63">
        <v>10</v>
      </c>
      <c r="R210" s="63">
        <v>500</v>
      </c>
      <c r="S210" s="65" t="b">
        <v>1</v>
      </c>
      <c r="T210" s="65">
        <v>0</v>
      </c>
      <c r="U210" s="65">
        <v>9</v>
      </c>
      <c r="V210" s="65">
        <v>10</v>
      </c>
      <c r="W210" s="65">
        <v>10</v>
      </c>
      <c r="X210" s="65">
        <v>500</v>
      </c>
      <c r="Y210" s="66" t="b">
        <v>1</v>
      </c>
      <c r="Z210" s="66">
        <v>0</v>
      </c>
      <c r="AA210" s="66">
        <v>9</v>
      </c>
      <c r="AB210" s="66">
        <v>10</v>
      </c>
      <c r="AC210" s="66">
        <v>10</v>
      </c>
      <c r="AD210" s="66">
        <v>500</v>
      </c>
      <c r="AE210" s="67" t="b">
        <v>1</v>
      </c>
      <c r="AF210" s="67">
        <v>0</v>
      </c>
      <c r="AG210" s="67">
        <v>9</v>
      </c>
      <c r="AH210" s="67">
        <v>10</v>
      </c>
      <c r="AI210" s="67">
        <v>10</v>
      </c>
      <c r="AJ210" s="67">
        <v>500</v>
      </c>
      <c r="AK210" s="68" t="b">
        <v>1</v>
      </c>
      <c r="AL210" s="68">
        <v>0</v>
      </c>
      <c r="AM210" s="68">
        <v>9</v>
      </c>
      <c r="AN210" s="68">
        <v>10</v>
      </c>
      <c r="AO210" s="68">
        <v>10</v>
      </c>
      <c r="AP210" s="68">
        <v>500</v>
      </c>
      <c r="AQ210" s="45" t="b">
        <v>1</v>
      </c>
      <c r="AR210" s="45">
        <v>0</v>
      </c>
      <c r="AS210" s="45">
        <v>9</v>
      </c>
      <c r="AT210" s="45">
        <v>10</v>
      </c>
      <c r="AU210" s="45">
        <v>10</v>
      </c>
      <c r="AV210" s="45">
        <v>500</v>
      </c>
      <c r="AW210" s="47" t="b">
        <v>1</v>
      </c>
      <c r="AX210" s="47">
        <v>0</v>
      </c>
      <c r="AY210" s="47">
        <v>9</v>
      </c>
      <c r="AZ210" s="47">
        <v>10</v>
      </c>
      <c r="BA210" s="47">
        <v>10</v>
      </c>
      <c r="BB210" s="47">
        <v>500</v>
      </c>
      <c r="BC210" s="17">
        <f t="shared" si="129"/>
        <v>51.70000000000001</v>
      </c>
      <c r="BD210">
        <f t="shared" si="137"/>
        <v>0</v>
      </c>
      <c r="BE210" s="7">
        <f t="shared" si="138"/>
        <v>0</v>
      </c>
      <c r="BF210" s="7">
        <f t="shared" si="139"/>
        <v>0</v>
      </c>
      <c r="BG210" s="7">
        <f t="shared" si="140"/>
        <v>0</v>
      </c>
      <c r="BH210" s="7">
        <f t="shared" si="141"/>
        <v>0</v>
      </c>
      <c r="BI210" s="17">
        <f t="shared" si="130"/>
        <v>51.70000000000001</v>
      </c>
      <c r="BJ210">
        <f t="shared" si="142"/>
        <v>0</v>
      </c>
      <c r="BK210" s="7">
        <f t="shared" si="143"/>
        <v>0</v>
      </c>
      <c r="BL210" s="7">
        <f t="shared" si="144"/>
        <v>0</v>
      </c>
      <c r="BM210" s="7">
        <f t="shared" si="145"/>
        <v>0</v>
      </c>
      <c r="BN210" s="7">
        <f t="shared" si="146"/>
        <v>0</v>
      </c>
      <c r="BO210" s="17">
        <f t="shared" si="131"/>
        <v>51.70000000000001</v>
      </c>
      <c r="BP210">
        <f t="shared" si="147"/>
        <v>0</v>
      </c>
      <c r="BQ210" s="7">
        <f t="shared" si="148"/>
        <v>0</v>
      </c>
      <c r="BR210" s="7">
        <f t="shared" si="149"/>
        <v>0</v>
      </c>
      <c r="BS210" s="7">
        <f t="shared" si="150"/>
        <v>0</v>
      </c>
      <c r="BT210" s="7">
        <f t="shared" si="151"/>
        <v>0</v>
      </c>
      <c r="BU210" s="17">
        <f t="shared" si="132"/>
        <v>51.70000000000001</v>
      </c>
      <c r="BV210">
        <f t="shared" si="152"/>
        <v>0</v>
      </c>
      <c r="BW210" s="7">
        <f t="shared" si="153"/>
        <v>0</v>
      </c>
      <c r="BX210" s="7">
        <f t="shared" si="154"/>
        <v>0</v>
      </c>
      <c r="BY210" s="7">
        <f t="shared" si="155"/>
        <v>0</v>
      </c>
      <c r="BZ210" s="7">
        <f t="shared" si="156"/>
        <v>0</v>
      </c>
      <c r="CA210" s="17">
        <f t="shared" si="133"/>
        <v>51.70000000000001</v>
      </c>
      <c r="CB210">
        <f t="shared" si="157"/>
        <v>0</v>
      </c>
      <c r="CC210" s="7">
        <f t="shared" si="158"/>
        <v>0</v>
      </c>
      <c r="CD210" s="7">
        <f t="shared" si="159"/>
        <v>0</v>
      </c>
      <c r="CE210" s="7">
        <f t="shared" si="160"/>
        <v>0</v>
      </c>
      <c r="CF210" s="69">
        <f t="shared" si="161"/>
        <v>0</v>
      </c>
      <c r="CG210" s="17">
        <f t="shared" si="134"/>
        <v>51.70000000000001</v>
      </c>
      <c r="CH210">
        <f t="shared" si="162"/>
        <v>0</v>
      </c>
      <c r="CI210" s="7">
        <f t="shared" si="163"/>
        <v>0</v>
      </c>
      <c r="CJ210" s="7">
        <f t="shared" si="164"/>
        <v>0</v>
      </c>
      <c r="CK210" s="7">
        <f t="shared" si="165"/>
        <v>0</v>
      </c>
      <c r="CL210" s="7">
        <f t="shared" si="166"/>
        <v>0</v>
      </c>
      <c r="CM210" s="17">
        <f t="shared" si="135"/>
        <v>51.70000000000001</v>
      </c>
      <c r="CN210">
        <f t="shared" si="167"/>
        <v>0</v>
      </c>
      <c r="CO210" s="7">
        <f t="shared" si="168"/>
        <v>0</v>
      </c>
      <c r="CP210" s="7">
        <f t="shared" si="169"/>
        <v>0</v>
      </c>
      <c r="CQ210" s="7">
        <f t="shared" si="170"/>
        <v>0</v>
      </c>
      <c r="CR210" s="7">
        <f t="shared" si="171"/>
        <v>0</v>
      </c>
    </row>
    <row r="211" spans="1:96" ht="14.5">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136"/>
        <v>1</v>
      </c>
      <c r="M211" s="63" t="b">
        <v>1</v>
      </c>
      <c r="N211" s="63">
        <v>0</v>
      </c>
      <c r="O211" s="63">
        <v>4</v>
      </c>
      <c r="P211" s="63">
        <v>7.5</v>
      </c>
      <c r="Q211" s="63">
        <v>6</v>
      </c>
      <c r="R211" s="63">
        <v>0</v>
      </c>
      <c r="S211" s="65" t="b">
        <v>1</v>
      </c>
      <c r="T211" s="65">
        <v>0</v>
      </c>
      <c r="U211" s="65">
        <v>4</v>
      </c>
      <c r="V211" s="65">
        <v>7.5</v>
      </c>
      <c r="W211" s="65">
        <v>6</v>
      </c>
      <c r="X211" s="65">
        <v>0</v>
      </c>
      <c r="Y211" s="66" t="b">
        <v>1</v>
      </c>
      <c r="Z211" s="66">
        <v>0</v>
      </c>
      <c r="AA211" s="66">
        <v>4</v>
      </c>
      <c r="AB211" s="66">
        <v>7.5</v>
      </c>
      <c r="AC211" s="66">
        <v>6</v>
      </c>
      <c r="AD211" s="66">
        <v>0</v>
      </c>
      <c r="AE211" s="67" t="b">
        <v>1</v>
      </c>
      <c r="AF211" s="67">
        <v>0</v>
      </c>
      <c r="AG211" s="67">
        <v>4</v>
      </c>
      <c r="AH211" s="67">
        <v>7.5</v>
      </c>
      <c r="AI211" s="67">
        <v>6</v>
      </c>
      <c r="AJ211" s="67">
        <v>0</v>
      </c>
      <c r="AK211" s="68" t="b">
        <v>1</v>
      </c>
      <c r="AL211" s="68">
        <v>0</v>
      </c>
      <c r="AM211" s="68">
        <v>4</v>
      </c>
      <c r="AN211" s="68">
        <v>7.5</v>
      </c>
      <c r="AO211" s="68">
        <v>6</v>
      </c>
      <c r="AP211" s="68">
        <v>0</v>
      </c>
      <c r="AQ211" s="45" t="b">
        <v>1</v>
      </c>
      <c r="AR211" s="45">
        <v>0</v>
      </c>
      <c r="AS211" s="45">
        <v>4</v>
      </c>
      <c r="AT211" s="45">
        <v>7.5</v>
      </c>
      <c r="AU211" s="45">
        <v>6</v>
      </c>
      <c r="AV211" s="45">
        <v>0</v>
      </c>
      <c r="AW211" s="47" t="b">
        <v>1</v>
      </c>
      <c r="AX211" s="47">
        <v>0</v>
      </c>
      <c r="AY211" s="47">
        <v>4</v>
      </c>
      <c r="AZ211" s="47">
        <v>7.5</v>
      </c>
      <c r="BA211" s="47">
        <v>6</v>
      </c>
      <c r="BB211" s="47">
        <v>0</v>
      </c>
      <c r="BC211" s="17">
        <f t="shared" si="129"/>
        <v>82.170000000000016</v>
      </c>
      <c r="BD211">
        <f t="shared" si="137"/>
        <v>0</v>
      </c>
      <c r="BE211" s="7">
        <f t="shared" si="138"/>
        <v>0</v>
      </c>
      <c r="BF211" s="7">
        <f t="shared" si="139"/>
        <v>0</v>
      </c>
      <c r="BG211" s="7">
        <f t="shared" si="140"/>
        <v>0</v>
      </c>
      <c r="BH211" s="7">
        <f t="shared" si="141"/>
        <v>0</v>
      </c>
      <c r="BI211" s="17">
        <f t="shared" si="130"/>
        <v>82.170000000000016</v>
      </c>
      <c r="BJ211">
        <f t="shared" si="142"/>
        <v>0</v>
      </c>
      <c r="BK211" s="7">
        <f t="shared" si="143"/>
        <v>0</v>
      </c>
      <c r="BL211" s="7">
        <f t="shared" si="144"/>
        <v>0</v>
      </c>
      <c r="BM211" s="7">
        <f t="shared" si="145"/>
        <v>0</v>
      </c>
      <c r="BN211" s="7">
        <f t="shared" si="146"/>
        <v>0</v>
      </c>
      <c r="BO211" s="17">
        <f t="shared" si="131"/>
        <v>82.170000000000016</v>
      </c>
      <c r="BP211">
        <f t="shared" si="147"/>
        <v>0</v>
      </c>
      <c r="BQ211" s="7">
        <f t="shared" si="148"/>
        <v>0</v>
      </c>
      <c r="BR211" s="7">
        <f t="shared" si="149"/>
        <v>0</v>
      </c>
      <c r="BS211" s="7">
        <f t="shared" si="150"/>
        <v>0</v>
      </c>
      <c r="BT211" s="7">
        <f t="shared" si="151"/>
        <v>0</v>
      </c>
      <c r="BU211" s="17">
        <f t="shared" si="132"/>
        <v>82.170000000000016</v>
      </c>
      <c r="BV211">
        <f t="shared" si="152"/>
        <v>0</v>
      </c>
      <c r="BW211" s="7">
        <f t="shared" si="153"/>
        <v>0</v>
      </c>
      <c r="BX211" s="7">
        <f t="shared" si="154"/>
        <v>0</v>
      </c>
      <c r="BY211" s="7">
        <f t="shared" si="155"/>
        <v>0</v>
      </c>
      <c r="BZ211" s="7">
        <f t="shared" si="156"/>
        <v>0</v>
      </c>
      <c r="CA211" s="17">
        <f t="shared" si="133"/>
        <v>82.170000000000016</v>
      </c>
      <c r="CB211">
        <f t="shared" si="157"/>
        <v>0</v>
      </c>
      <c r="CC211" s="7">
        <f t="shared" si="158"/>
        <v>0</v>
      </c>
      <c r="CD211" s="7">
        <f t="shared" si="159"/>
        <v>0</v>
      </c>
      <c r="CE211" s="7">
        <f t="shared" si="160"/>
        <v>0</v>
      </c>
      <c r="CF211" s="69">
        <f t="shared" si="161"/>
        <v>0</v>
      </c>
      <c r="CG211" s="17">
        <f t="shared" si="134"/>
        <v>82.170000000000016</v>
      </c>
      <c r="CH211">
        <f t="shared" si="162"/>
        <v>0</v>
      </c>
      <c r="CI211" s="7">
        <f t="shared" si="163"/>
        <v>0</v>
      </c>
      <c r="CJ211" s="7">
        <f t="shared" si="164"/>
        <v>0</v>
      </c>
      <c r="CK211" s="7">
        <f t="shared" si="165"/>
        <v>0</v>
      </c>
      <c r="CL211" s="7">
        <f t="shared" si="166"/>
        <v>0</v>
      </c>
      <c r="CM211" s="17">
        <f t="shared" si="135"/>
        <v>82.170000000000016</v>
      </c>
      <c r="CN211">
        <f t="shared" si="167"/>
        <v>0</v>
      </c>
      <c r="CO211" s="7">
        <f t="shared" si="168"/>
        <v>0</v>
      </c>
      <c r="CP211" s="7">
        <f t="shared" si="169"/>
        <v>0</v>
      </c>
      <c r="CQ211" s="7">
        <f t="shared" si="170"/>
        <v>0</v>
      </c>
      <c r="CR211" s="7">
        <f t="shared" si="171"/>
        <v>0</v>
      </c>
    </row>
    <row r="212" spans="1:96" ht="14.5">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136"/>
        <v>1</v>
      </c>
      <c r="M212" s="63" t="b">
        <v>1</v>
      </c>
      <c r="N212" s="63">
        <v>0</v>
      </c>
      <c r="O212" s="63">
        <v>7.5</v>
      </c>
      <c r="P212" s="63">
        <v>10</v>
      </c>
      <c r="Q212" s="63">
        <v>7.5</v>
      </c>
      <c r="R212" s="63">
        <v>20</v>
      </c>
      <c r="S212" s="65" t="b">
        <v>1</v>
      </c>
      <c r="T212" s="65">
        <v>0</v>
      </c>
      <c r="U212" s="65">
        <v>7.5</v>
      </c>
      <c r="V212" s="65">
        <v>10</v>
      </c>
      <c r="W212" s="65">
        <v>7.5</v>
      </c>
      <c r="X212" s="65">
        <v>20</v>
      </c>
      <c r="Y212" s="66" t="b">
        <v>1</v>
      </c>
      <c r="Z212" s="66">
        <v>0</v>
      </c>
      <c r="AA212" s="66">
        <v>7.5</v>
      </c>
      <c r="AB212" s="66">
        <v>10</v>
      </c>
      <c r="AC212" s="66">
        <v>7.5</v>
      </c>
      <c r="AD212" s="66">
        <v>20</v>
      </c>
      <c r="AE212" s="67" t="b">
        <v>1</v>
      </c>
      <c r="AF212" s="67">
        <v>0</v>
      </c>
      <c r="AG212" s="67">
        <v>7.5</v>
      </c>
      <c r="AH212" s="67">
        <v>10</v>
      </c>
      <c r="AI212" s="67">
        <v>7.5</v>
      </c>
      <c r="AJ212" s="67">
        <v>20</v>
      </c>
      <c r="AK212" s="68" t="b">
        <v>1</v>
      </c>
      <c r="AL212" s="68">
        <v>0</v>
      </c>
      <c r="AM212" s="68">
        <v>7.5</v>
      </c>
      <c r="AN212" s="68">
        <v>10</v>
      </c>
      <c r="AO212" s="68">
        <v>7.5</v>
      </c>
      <c r="AP212" s="68">
        <v>20</v>
      </c>
      <c r="AQ212" s="45" t="b">
        <v>1</v>
      </c>
      <c r="AR212" s="45">
        <v>0</v>
      </c>
      <c r="AS212" s="45">
        <v>7.5</v>
      </c>
      <c r="AT212" s="45">
        <v>10</v>
      </c>
      <c r="AU212" s="45">
        <v>7.5</v>
      </c>
      <c r="AV212" s="45">
        <v>20</v>
      </c>
      <c r="AW212" s="47" t="b">
        <v>1</v>
      </c>
      <c r="AX212" s="47">
        <v>0</v>
      </c>
      <c r="AY212" s="47">
        <v>7.5</v>
      </c>
      <c r="AZ212" s="47">
        <v>10</v>
      </c>
      <c r="BA212" s="47">
        <v>7.5</v>
      </c>
      <c r="BB212" s="47">
        <v>20</v>
      </c>
      <c r="BC212" s="17">
        <f t="shared" si="129"/>
        <v>94.710000000000008</v>
      </c>
      <c r="BD212">
        <f t="shared" si="137"/>
        <v>0</v>
      </c>
      <c r="BE212" s="7">
        <f t="shared" si="138"/>
        <v>0</v>
      </c>
      <c r="BF212" s="7">
        <f t="shared" si="139"/>
        <v>0</v>
      </c>
      <c r="BG212" s="7">
        <f t="shared" si="140"/>
        <v>0</v>
      </c>
      <c r="BH212" s="7">
        <f t="shared" si="141"/>
        <v>0</v>
      </c>
      <c r="BI212" s="17">
        <f t="shared" si="130"/>
        <v>94.710000000000008</v>
      </c>
      <c r="BJ212">
        <f t="shared" si="142"/>
        <v>0</v>
      </c>
      <c r="BK212" s="7">
        <f t="shared" si="143"/>
        <v>0</v>
      </c>
      <c r="BL212" s="7">
        <f t="shared" si="144"/>
        <v>0</v>
      </c>
      <c r="BM212" s="7">
        <f t="shared" si="145"/>
        <v>0</v>
      </c>
      <c r="BN212" s="7">
        <f t="shared" si="146"/>
        <v>0</v>
      </c>
      <c r="BO212" s="17">
        <f t="shared" si="131"/>
        <v>94.710000000000008</v>
      </c>
      <c r="BP212">
        <f t="shared" si="147"/>
        <v>0</v>
      </c>
      <c r="BQ212" s="7">
        <f t="shared" si="148"/>
        <v>0</v>
      </c>
      <c r="BR212" s="7">
        <f t="shared" si="149"/>
        <v>0</v>
      </c>
      <c r="BS212" s="7">
        <f t="shared" si="150"/>
        <v>0</v>
      </c>
      <c r="BT212" s="7">
        <f t="shared" si="151"/>
        <v>0</v>
      </c>
      <c r="BU212" s="17">
        <f t="shared" si="132"/>
        <v>94.710000000000008</v>
      </c>
      <c r="BV212">
        <f t="shared" si="152"/>
        <v>0</v>
      </c>
      <c r="BW212" s="7">
        <f t="shared" si="153"/>
        <v>0</v>
      </c>
      <c r="BX212" s="7">
        <f t="shared" si="154"/>
        <v>0</v>
      </c>
      <c r="BY212" s="7">
        <f t="shared" si="155"/>
        <v>0</v>
      </c>
      <c r="BZ212" s="7">
        <f t="shared" si="156"/>
        <v>0</v>
      </c>
      <c r="CA212" s="17">
        <f t="shared" si="133"/>
        <v>94.710000000000008</v>
      </c>
      <c r="CB212">
        <f t="shared" si="157"/>
        <v>0</v>
      </c>
      <c r="CC212" s="7">
        <f t="shared" si="158"/>
        <v>0</v>
      </c>
      <c r="CD212" s="7">
        <f t="shared" si="159"/>
        <v>0</v>
      </c>
      <c r="CE212" s="7">
        <f t="shared" si="160"/>
        <v>0</v>
      </c>
      <c r="CF212" s="69">
        <f t="shared" si="161"/>
        <v>0</v>
      </c>
      <c r="CG212" s="17">
        <f t="shared" si="134"/>
        <v>94.710000000000008</v>
      </c>
      <c r="CH212">
        <f t="shared" si="162"/>
        <v>0</v>
      </c>
      <c r="CI212" s="7">
        <f t="shared" si="163"/>
        <v>0</v>
      </c>
      <c r="CJ212" s="7">
        <f t="shared" si="164"/>
        <v>0</v>
      </c>
      <c r="CK212" s="7">
        <f t="shared" si="165"/>
        <v>0</v>
      </c>
      <c r="CL212" s="7">
        <f t="shared" si="166"/>
        <v>0</v>
      </c>
      <c r="CM212" s="17">
        <f t="shared" si="135"/>
        <v>94.710000000000008</v>
      </c>
      <c r="CN212">
        <f t="shared" si="167"/>
        <v>0</v>
      </c>
      <c r="CO212" s="7">
        <f t="shared" si="168"/>
        <v>0</v>
      </c>
      <c r="CP212" s="7">
        <f t="shared" si="169"/>
        <v>0</v>
      </c>
      <c r="CQ212" s="7">
        <f t="shared" si="170"/>
        <v>0</v>
      </c>
      <c r="CR212" s="7">
        <f t="shared" si="171"/>
        <v>0</v>
      </c>
    </row>
    <row r="213" spans="1:96" ht="14.5">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136"/>
        <v>1</v>
      </c>
      <c r="M213" s="63" t="b">
        <v>1</v>
      </c>
      <c r="N213" s="63">
        <v>99.99</v>
      </c>
      <c r="O213" s="63">
        <v>7.5</v>
      </c>
      <c r="P213" s="63">
        <v>10</v>
      </c>
      <c r="Q213" s="63">
        <v>7.5</v>
      </c>
      <c r="R213" s="63">
        <v>20</v>
      </c>
      <c r="S213" s="65" t="b">
        <v>1</v>
      </c>
      <c r="T213" s="65">
        <v>99.99</v>
      </c>
      <c r="U213" s="65">
        <v>7.5</v>
      </c>
      <c r="V213" s="65">
        <v>10</v>
      </c>
      <c r="W213" s="65">
        <v>7.5</v>
      </c>
      <c r="X213" s="65">
        <v>20</v>
      </c>
      <c r="Y213" s="66" t="b">
        <v>1</v>
      </c>
      <c r="Z213" s="66">
        <v>99.99</v>
      </c>
      <c r="AA213" s="66">
        <v>7.5</v>
      </c>
      <c r="AB213" s="66">
        <v>10</v>
      </c>
      <c r="AC213" s="66">
        <v>7.5</v>
      </c>
      <c r="AD213" s="66">
        <v>20</v>
      </c>
      <c r="AE213" s="67" t="b">
        <v>1</v>
      </c>
      <c r="AF213" s="67">
        <v>99.99</v>
      </c>
      <c r="AG213" s="67">
        <v>7.5</v>
      </c>
      <c r="AH213" s="67">
        <v>10</v>
      </c>
      <c r="AI213" s="67">
        <v>7.5</v>
      </c>
      <c r="AJ213" s="67">
        <v>20</v>
      </c>
      <c r="AK213" s="68" t="b">
        <v>1</v>
      </c>
      <c r="AL213" s="68">
        <v>99.99</v>
      </c>
      <c r="AM213" s="68">
        <v>7.5</v>
      </c>
      <c r="AN213" s="68">
        <v>10</v>
      </c>
      <c r="AO213" s="68">
        <v>7.5</v>
      </c>
      <c r="AP213" s="68">
        <v>20</v>
      </c>
      <c r="AQ213" s="45" t="b">
        <v>1</v>
      </c>
      <c r="AR213" s="45">
        <v>99.99</v>
      </c>
      <c r="AS213" s="45">
        <v>7.5</v>
      </c>
      <c r="AT213" s="45">
        <v>10</v>
      </c>
      <c r="AU213" s="45">
        <v>7.5</v>
      </c>
      <c r="AV213" s="45">
        <v>20</v>
      </c>
      <c r="AW213" s="47" t="b">
        <v>1</v>
      </c>
      <c r="AX213" s="47">
        <v>99.99</v>
      </c>
      <c r="AY213" s="47">
        <v>7.5</v>
      </c>
      <c r="AZ213" s="47">
        <v>10</v>
      </c>
      <c r="BA213" s="47">
        <v>7.5</v>
      </c>
      <c r="BB213" s="47">
        <v>20</v>
      </c>
      <c r="BC213" s="17">
        <f t="shared" si="129"/>
        <v>93.17000000000003</v>
      </c>
      <c r="BD213">
        <f t="shared" si="137"/>
        <v>0</v>
      </c>
      <c r="BE213" s="7">
        <f t="shared" si="138"/>
        <v>0</v>
      </c>
      <c r="BF213" s="7">
        <f t="shared" si="139"/>
        <v>0</v>
      </c>
      <c r="BG213" s="7">
        <f t="shared" si="140"/>
        <v>0</v>
      </c>
      <c r="BH213" s="7">
        <f t="shared" si="141"/>
        <v>0</v>
      </c>
      <c r="BI213" s="17">
        <f t="shared" si="130"/>
        <v>93.17000000000003</v>
      </c>
      <c r="BJ213">
        <f t="shared" si="142"/>
        <v>0</v>
      </c>
      <c r="BK213" s="7">
        <f t="shared" si="143"/>
        <v>0</v>
      </c>
      <c r="BL213" s="7">
        <f t="shared" si="144"/>
        <v>0</v>
      </c>
      <c r="BM213" s="7">
        <f t="shared" si="145"/>
        <v>0</v>
      </c>
      <c r="BN213" s="7">
        <f t="shared" si="146"/>
        <v>0</v>
      </c>
      <c r="BO213" s="17">
        <f t="shared" si="131"/>
        <v>93.17000000000003</v>
      </c>
      <c r="BP213">
        <f t="shared" si="147"/>
        <v>0</v>
      </c>
      <c r="BQ213" s="7">
        <f t="shared" si="148"/>
        <v>0</v>
      </c>
      <c r="BR213" s="7">
        <f t="shared" si="149"/>
        <v>0</v>
      </c>
      <c r="BS213" s="7">
        <f t="shared" si="150"/>
        <v>0</v>
      </c>
      <c r="BT213" s="7">
        <f t="shared" si="151"/>
        <v>0</v>
      </c>
      <c r="BU213" s="17">
        <f t="shared" si="132"/>
        <v>93.17000000000003</v>
      </c>
      <c r="BV213">
        <f t="shared" si="152"/>
        <v>0</v>
      </c>
      <c r="BW213" s="7">
        <f t="shared" si="153"/>
        <v>0</v>
      </c>
      <c r="BX213" s="7">
        <f t="shared" si="154"/>
        <v>0</v>
      </c>
      <c r="BY213" s="7">
        <f t="shared" si="155"/>
        <v>0</v>
      </c>
      <c r="BZ213" s="7">
        <f t="shared" si="156"/>
        <v>0</v>
      </c>
      <c r="CA213" s="17">
        <f t="shared" si="133"/>
        <v>93.17000000000003</v>
      </c>
      <c r="CB213">
        <f t="shared" si="157"/>
        <v>0</v>
      </c>
      <c r="CC213" s="7">
        <f t="shared" si="158"/>
        <v>0</v>
      </c>
      <c r="CD213" s="7">
        <f t="shared" si="159"/>
        <v>0</v>
      </c>
      <c r="CE213" s="7">
        <f t="shared" si="160"/>
        <v>0</v>
      </c>
      <c r="CF213" s="69">
        <f t="shared" si="161"/>
        <v>0</v>
      </c>
      <c r="CG213" s="17">
        <f t="shared" si="134"/>
        <v>93.17000000000003</v>
      </c>
      <c r="CH213">
        <f t="shared" si="162"/>
        <v>0</v>
      </c>
      <c r="CI213" s="7">
        <f t="shared" si="163"/>
        <v>0</v>
      </c>
      <c r="CJ213" s="7">
        <f t="shared" si="164"/>
        <v>0</v>
      </c>
      <c r="CK213" s="7">
        <f t="shared" si="165"/>
        <v>0</v>
      </c>
      <c r="CL213" s="7">
        <f t="shared" si="166"/>
        <v>0</v>
      </c>
      <c r="CM213" s="17">
        <f t="shared" si="135"/>
        <v>93.17000000000003</v>
      </c>
      <c r="CN213">
        <f t="shared" si="167"/>
        <v>0</v>
      </c>
      <c r="CO213" s="7">
        <f t="shared" si="168"/>
        <v>0</v>
      </c>
      <c r="CP213" s="7">
        <f t="shared" si="169"/>
        <v>0</v>
      </c>
      <c r="CQ213" s="7">
        <f t="shared" si="170"/>
        <v>0</v>
      </c>
      <c r="CR213" s="7">
        <f t="shared" si="171"/>
        <v>0</v>
      </c>
    </row>
    <row r="214" spans="1:96" ht="14.5">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136"/>
        <v>1</v>
      </c>
      <c r="M214" s="63" t="b">
        <v>1</v>
      </c>
      <c r="N214" s="63">
        <v>0</v>
      </c>
      <c r="O214" s="63">
        <v>9</v>
      </c>
      <c r="P214" s="63">
        <v>0</v>
      </c>
      <c r="Q214" s="63">
        <v>0</v>
      </c>
      <c r="R214" s="63">
        <v>0</v>
      </c>
      <c r="S214" s="65" t="b">
        <v>1</v>
      </c>
      <c r="T214" s="65">
        <v>0</v>
      </c>
      <c r="U214" s="65">
        <v>9</v>
      </c>
      <c r="V214" s="65">
        <v>0</v>
      </c>
      <c r="W214" s="65">
        <v>0</v>
      </c>
      <c r="X214" s="65">
        <v>0</v>
      </c>
      <c r="Y214" s="66" t="b">
        <v>0</v>
      </c>
      <c r="AE214" s="67" t="b">
        <v>1</v>
      </c>
      <c r="AF214" s="67">
        <v>0</v>
      </c>
      <c r="AG214" s="67">
        <v>9</v>
      </c>
      <c r="AH214" s="67">
        <v>0</v>
      </c>
      <c r="AI214" s="67">
        <v>0</v>
      </c>
      <c r="AJ214" s="67">
        <v>0</v>
      </c>
      <c r="AK214" s="68" t="b">
        <v>1</v>
      </c>
      <c r="AL214" s="68">
        <v>0</v>
      </c>
      <c r="AM214" s="68">
        <v>9</v>
      </c>
      <c r="AN214" s="68">
        <v>0</v>
      </c>
      <c r="AO214" s="68">
        <v>0</v>
      </c>
      <c r="AP214" s="68">
        <v>0</v>
      </c>
      <c r="AQ214" s="45" t="b">
        <v>0</v>
      </c>
      <c r="AW214" s="47" t="b">
        <v>0</v>
      </c>
      <c r="BC214" s="17">
        <f t="shared" si="129"/>
        <v>93.17000000000003</v>
      </c>
      <c r="BD214">
        <f t="shared" si="137"/>
        <v>0</v>
      </c>
      <c r="BE214" s="7">
        <f t="shared" si="138"/>
        <v>0</v>
      </c>
      <c r="BF214" s="7">
        <f t="shared" si="139"/>
        <v>0</v>
      </c>
      <c r="BG214" s="7">
        <f t="shared" si="140"/>
        <v>0</v>
      </c>
      <c r="BH214" s="7">
        <f t="shared" si="141"/>
        <v>0</v>
      </c>
      <c r="BI214" s="17">
        <f t="shared" si="130"/>
        <v>93.17000000000003</v>
      </c>
      <c r="BJ214">
        <f t="shared" si="142"/>
        <v>0</v>
      </c>
      <c r="BK214" s="7">
        <f t="shared" si="143"/>
        <v>0</v>
      </c>
      <c r="BL214" s="7">
        <f t="shared" si="144"/>
        <v>0</v>
      </c>
      <c r="BM214" s="7">
        <f t="shared" si="145"/>
        <v>0</v>
      </c>
      <c r="BN214" s="7">
        <f t="shared" si="146"/>
        <v>0</v>
      </c>
      <c r="BO214" s="17">
        <f t="shared" si="131"/>
        <v>93.17000000000003</v>
      </c>
      <c r="BP214">
        <f t="shared" si="147"/>
        <v>0</v>
      </c>
      <c r="BQ214" s="7">
        <f t="shared" si="148"/>
        <v>0</v>
      </c>
      <c r="BR214" s="7">
        <f t="shared" si="149"/>
        <v>0</v>
      </c>
      <c r="BS214" s="7">
        <f t="shared" si="150"/>
        <v>0</v>
      </c>
      <c r="BT214" s="7">
        <f t="shared" si="151"/>
        <v>0</v>
      </c>
      <c r="BU214" s="17">
        <f t="shared" si="132"/>
        <v>93.17000000000003</v>
      </c>
      <c r="BV214">
        <f t="shared" si="152"/>
        <v>0</v>
      </c>
      <c r="BW214" s="7">
        <f t="shared" si="153"/>
        <v>0</v>
      </c>
      <c r="BX214" s="7">
        <f t="shared" si="154"/>
        <v>0</v>
      </c>
      <c r="BY214" s="7">
        <f t="shared" si="155"/>
        <v>0</v>
      </c>
      <c r="BZ214" s="7">
        <f t="shared" si="156"/>
        <v>0</v>
      </c>
      <c r="CA214" s="17">
        <f t="shared" si="133"/>
        <v>93.17000000000003</v>
      </c>
      <c r="CB214">
        <f t="shared" si="157"/>
        <v>0</v>
      </c>
      <c r="CC214" s="7">
        <f t="shared" si="158"/>
        <v>0</v>
      </c>
      <c r="CD214" s="7">
        <f t="shared" si="159"/>
        <v>0</v>
      </c>
      <c r="CE214" s="7">
        <f t="shared" si="160"/>
        <v>0</v>
      </c>
      <c r="CF214" s="69">
        <f t="shared" si="161"/>
        <v>0</v>
      </c>
      <c r="CG214" s="17">
        <f t="shared" si="134"/>
        <v>93.17000000000003</v>
      </c>
      <c r="CH214">
        <f t="shared" si="162"/>
        <v>0</v>
      </c>
      <c r="CI214" s="7">
        <f t="shared" si="163"/>
        <v>0</v>
      </c>
      <c r="CJ214" s="7">
        <f t="shared" si="164"/>
        <v>0</v>
      </c>
      <c r="CK214" s="7">
        <f t="shared" si="165"/>
        <v>0</v>
      </c>
      <c r="CL214" s="7">
        <f t="shared" si="166"/>
        <v>0</v>
      </c>
      <c r="CM214" s="17">
        <f t="shared" si="135"/>
        <v>93.17000000000003</v>
      </c>
      <c r="CN214">
        <f t="shared" si="167"/>
        <v>0</v>
      </c>
      <c r="CO214" s="7">
        <f t="shared" si="168"/>
        <v>0</v>
      </c>
      <c r="CP214" s="7">
        <f t="shared" si="169"/>
        <v>0</v>
      </c>
      <c r="CQ214" s="7">
        <f t="shared" si="170"/>
        <v>0</v>
      </c>
      <c r="CR214" s="7">
        <f t="shared" si="171"/>
        <v>0</v>
      </c>
    </row>
    <row r="215" spans="1:96" ht="14.5">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136"/>
        <v>1</v>
      </c>
      <c r="M215" s="63" t="b">
        <v>1</v>
      </c>
      <c r="N215" s="63">
        <v>0</v>
      </c>
      <c r="O215" s="63">
        <v>0</v>
      </c>
      <c r="P215" s="63">
        <v>0</v>
      </c>
      <c r="Q215" s="63">
        <v>10</v>
      </c>
      <c r="R215" s="63">
        <v>0</v>
      </c>
      <c r="S215" s="65" t="b">
        <v>0</v>
      </c>
      <c r="Y215" s="66" t="b">
        <v>0</v>
      </c>
      <c r="AE215" s="67" t="b">
        <v>0</v>
      </c>
      <c r="AK215" s="68" t="b">
        <v>0</v>
      </c>
      <c r="AQ215" s="45" t="b">
        <v>0</v>
      </c>
      <c r="AW215" s="47" t="b">
        <v>0</v>
      </c>
      <c r="BC215" s="17">
        <f t="shared" si="129"/>
        <v>95.59</v>
      </c>
      <c r="BD215">
        <f t="shared" si="137"/>
        <v>0</v>
      </c>
      <c r="BE215" s="7">
        <f t="shared" si="138"/>
        <v>0</v>
      </c>
      <c r="BF215" s="7">
        <f t="shared" si="139"/>
        <v>0</v>
      </c>
      <c r="BG215" s="7">
        <f t="shared" si="140"/>
        <v>0</v>
      </c>
      <c r="BH215" s="7">
        <f t="shared" si="141"/>
        <v>0</v>
      </c>
      <c r="BI215" s="17">
        <f t="shared" si="130"/>
        <v>95.59</v>
      </c>
      <c r="BJ215">
        <f t="shared" si="142"/>
        <v>0</v>
      </c>
      <c r="BK215" s="7">
        <f t="shared" si="143"/>
        <v>0</v>
      </c>
      <c r="BL215" s="7">
        <f t="shared" si="144"/>
        <v>0</v>
      </c>
      <c r="BM215" s="7">
        <f t="shared" si="145"/>
        <v>0</v>
      </c>
      <c r="BN215" s="7">
        <f t="shared" si="146"/>
        <v>0</v>
      </c>
      <c r="BO215" s="17">
        <f t="shared" si="131"/>
        <v>95.59</v>
      </c>
      <c r="BP215">
        <f t="shared" si="147"/>
        <v>0</v>
      </c>
      <c r="BQ215" s="7">
        <f t="shared" si="148"/>
        <v>0</v>
      </c>
      <c r="BR215" s="7">
        <f t="shared" si="149"/>
        <v>0</v>
      </c>
      <c r="BS215" s="7">
        <f t="shared" si="150"/>
        <v>0</v>
      </c>
      <c r="BT215" s="7">
        <f t="shared" si="151"/>
        <v>0</v>
      </c>
      <c r="BU215" s="17">
        <f t="shared" si="132"/>
        <v>95.59</v>
      </c>
      <c r="BV215">
        <f t="shared" si="152"/>
        <v>0</v>
      </c>
      <c r="BW215" s="7">
        <f t="shared" si="153"/>
        <v>0</v>
      </c>
      <c r="BX215" s="7">
        <f t="shared" si="154"/>
        <v>0</v>
      </c>
      <c r="BY215" s="7">
        <f t="shared" si="155"/>
        <v>0</v>
      </c>
      <c r="BZ215" s="7">
        <f t="shared" si="156"/>
        <v>0</v>
      </c>
      <c r="CA215" s="17">
        <f t="shared" si="133"/>
        <v>95.59</v>
      </c>
      <c r="CB215">
        <f t="shared" si="157"/>
        <v>0</v>
      </c>
      <c r="CC215" s="7">
        <f t="shared" si="158"/>
        <v>0</v>
      </c>
      <c r="CD215" s="7">
        <f t="shared" si="159"/>
        <v>0</v>
      </c>
      <c r="CE215" s="7">
        <f t="shared" si="160"/>
        <v>0</v>
      </c>
      <c r="CF215" s="69">
        <f t="shared" si="161"/>
        <v>0</v>
      </c>
      <c r="CG215" s="17">
        <f t="shared" si="134"/>
        <v>95.59</v>
      </c>
      <c r="CH215">
        <f t="shared" si="162"/>
        <v>0</v>
      </c>
      <c r="CI215" s="7">
        <f t="shared" si="163"/>
        <v>0</v>
      </c>
      <c r="CJ215" s="7">
        <f t="shared" si="164"/>
        <v>0</v>
      </c>
      <c r="CK215" s="7">
        <f t="shared" si="165"/>
        <v>0</v>
      </c>
      <c r="CL215" s="7">
        <f t="shared" si="166"/>
        <v>0</v>
      </c>
      <c r="CM215" s="17">
        <f t="shared" si="135"/>
        <v>95.59</v>
      </c>
      <c r="CN215">
        <f t="shared" si="167"/>
        <v>0</v>
      </c>
      <c r="CO215" s="7">
        <f t="shared" si="168"/>
        <v>0</v>
      </c>
      <c r="CP215" s="7">
        <f t="shared" si="169"/>
        <v>0</v>
      </c>
      <c r="CQ215" s="7">
        <f t="shared" si="170"/>
        <v>0</v>
      </c>
      <c r="CR215" s="7">
        <f t="shared" si="171"/>
        <v>0</v>
      </c>
    </row>
    <row r="216" spans="1:96" ht="14.5">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136"/>
        <v>1</v>
      </c>
      <c r="M216" s="63" t="b">
        <v>1</v>
      </c>
      <c r="N216" s="63">
        <v>90</v>
      </c>
      <c r="O216" s="63">
        <v>6</v>
      </c>
      <c r="P216" s="63">
        <v>8</v>
      </c>
      <c r="Q216" s="63">
        <v>7.5</v>
      </c>
      <c r="R216" s="63">
        <v>15</v>
      </c>
      <c r="S216" s="65" t="b">
        <v>1</v>
      </c>
      <c r="T216" s="65">
        <v>90</v>
      </c>
      <c r="U216" s="65">
        <v>6</v>
      </c>
      <c r="V216" s="65">
        <v>8</v>
      </c>
      <c r="W216" s="65">
        <v>7.5</v>
      </c>
      <c r="X216" s="65">
        <v>15</v>
      </c>
      <c r="Y216" s="66" t="b">
        <v>1</v>
      </c>
      <c r="Z216" s="66">
        <v>90</v>
      </c>
      <c r="AA216" s="66">
        <v>6</v>
      </c>
      <c r="AB216" s="66">
        <v>8</v>
      </c>
      <c r="AC216" s="66">
        <v>7.5</v>
      </c>
      <c r="AD216" s="66">
        <v>15</v>
      </c>
      <c r="AE216" s="67" t="b">
        <v>1</v>
      </c>
      <c r="AF216" s="67">
        <v>90</v>
      </c>
      <c r="AG216" s="67">
        <v>6</v>
      </c>
      <c r="AH216" s="67">
        <v>8</v>
      </c>
      <c r="AI216" s="67">
        <v>7.5</v>
      </c>
      <c r="AJ216" s="67">
        <v>15</v>
      </c>
      <c r="AK216" s="68" t="b">
        <v>1</v>
      </c>
      <c r="AL216" s="68">
        <v>90</v>
      </c>
      <c r="AM216" s="68">
        <v>6</v>
      </c>
      <c r="AN216" s="68">
        <v>8</v>
      </c>
      <c r="AO216" s="68">
        <v>7.5</v>
      </c>
      <c r="AP216" s="68">
        <v>15</v>
      </c>
      <c r="AQ216" s="45" t="b">
        <v>1</v>
      </c>
      <c r="AR216" s="45">
        <v>90</v>
      </c>
      <c r="AS216" s="45">
        <v>6</v>
      </c>
      <c r="AT216" s="45">
        <v>8</v>
      </c>
      <c r="AU216" s="45">
        <v>7.5</v>
      </c>
      <c r="AV216" s="45">
        <v>15</v>
      </c>
      <c r="AW216" s="47" t="b">
        <v>1</v>
      </c>
      <c r="AX216" s="47">
        <v>90</v>
      </c>
      <c r="AY216" s="47">
        <v>6</v>
      </c>
      <c r="AZ216" s="47">
        <v>8</v>
      </c>
      <c r="BA216" s="47">
        <v>7.5</v>
      </c>
      <c r="BB216" s="47">
        <v>15</v>
      </c>
      <c r="BC216" s="17">
        <f t="shared" si="129"/>
        <v>125.40000000000002</v>
      </c>
      <c r="BD216">
        <f t="shared" si="137"/>
        <v>0</v>
      </c>
      <c r="BE216" s="7">
        <f t="shared" si="138"/>
        <v>0</v>
      </c>
      <c r="BF216" s="7">
        <f t="shared" si="139"/>
        <v>0</v>
      </c>
      <c r="BG216" s="7">
        <f t="shared" si="140"/>
        <v>0</v>
      </c>
      <c r="BH216" s="7">
        <f t="shared" si="141"/>
        <v>0</v>
      </c>
      <c r="BI216" s="17">
        <f t="shared" si="130"/>
        <v>125.40000000000002</v>
      </c>
      <c r="BJ216">
        <f t="shared" si="142"/>
        <v>0</v>
      </c>
      <c r="BK216" s="7">
        <f t="shared" si="143"/>
        <v>0</v>
      </c>
      <c r="BL216" s="7">
        <f t="shared" si="144"/>
        <v>0</v>
      </c>
      <c r="BM216" s="7">
        <f t="shared" si="145"/>
        <v>0</v>
      </c>
      <c r="BN216" s="7">
        <f t="shared" si="146"/>
        <v>0</v>
      </c>
      <c r="BO216" s="17">
        <f t="shared" si="131"/>
        <v>125.40000000000002</v>
      </c>
      <c r="BP216">
        <f t="shared" si="147"/>
        <v>0</v>
      </c>
      <c r="BQ216" s="7">
        <f t="shared" si="148"/>
        <v>0</v>
      </c>
      <c r="BR216" s="7">
        <f t="shared" si="149"/>
        <v>0</v>
      </c>
      <c r="BS216" s="7">
        <f t="shared" si="150"/>
        <v>0</v>
      </c>
      <c r="BT216" s="7">
        <f t="shared" si="151"/>
        <v>0</v>
      </c>
      <c r="BU216" s="17">
        <f t="shared" si="132"/>
        <v>125.40000000000002</v>
      </c>
      <c r="BV216">
        <f t="shared" si="152"/>
        <v>0</v>
      </c>
      <c r="BW216" s="7">
        <f t="shared" si="153"/>
        <v>0</v>
      </c>
      <c r="BX216" s="7">
        <f t="shared" si="154"/>
        <v>0</v>
      </c>
      <c r="BY216" s="7">
        <f t="shared" si="155"/>
        <v>0</v>
      </c>
      <c r="BZ216" s="7">
        <f t="shared" si="156"/>
        <v>0</v>
      </c>
      <c r="CA216" s="17">
        <f t="shared" si="133"/>
        <v>125.40000000000002</v>
      </c>
      <c r="CB216">
        <f t="shared" si="157"/>
        <v>0</v>
      </c>
      <c r="CC216" s="7">
        <f t="shared" si="158"/>
        <v>0</v>
      </c>
      <c r="CD216" s="7">
        <f t="shared" si="159"/>
        <v>0</v>
      </c>
      <c r="CE216" s="7">
        <f t="shared" si="160"/>
        <v>0</v>
      </c>
      <c r="CF216" s="69">
        <f t="shared" si="161"/>
        <v>0</v>
      </c>
      <c r="CG216" s="17">
        <f t="shared" si="134"/>
        <v>125.40000000000002</v>
      </c>
      <c r="CH216">
        <f t="shared" si="162"/>
        <v>0</v>
      </c>
      <c r="CI216" s="7">
        <f t="shared" si="163"/>
        <v>0</v>
      </c>
      <c r="CJ216" s="7">
        <f t="shared" si="164"/>
        <v>0</v>
      </c>
      <c r="CK216" s="7">
        <f t="shared" si="165"/>
        <v>0</v>
      </c>
      <c r="CL216" s="7">
        <f t="shared" si="166"/>
        <v>0</v>
      </c>
      <c r="CM216" s="17">
        <f t="shared" si="135"/>
        <v>125.40000000000002</v>
      </c>
      <c r="CN216">
        <f t="shared" si="167"/>
        <v>0</v>
      </c>
      <c r="CO216" s="7">
        <f t="shared" si="168"/>
        <v>0</v>
      </c>
      <c r="CP216" s="7">
        <f t="shared" si="169"/>
        <v>0</v>
      </c>
      <c r="CQ216" s="7">
        <f t="shared" si="170"/>
        <v>0</v>
      </c>
      <c r="CR216" s="7">
        <f t="shared" si="171"/>
        <v>0</v>
      </c>
    </row>
    <row r="217" spans="1:96" ht="14.5">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136"/>
        <v>1</v>
      </c>
      <c r="M217" s="63" t="b">
        <v>1</v>
      </c>
      <c r="N217" s="63">
        <v>90</v>
      </c>
      <c r="O217" s="63">
        <v>7.5</v>
      </c>
      <c r="P217" s="63">
        <v>8</v>
      </c>
      <c r="Q217" s="63">
        <v>7</v>
      </c>
      <c r="R217" s="63">
        <v>15</v>
      </c>
      <c r="S217" s="65" t="b">
        <v>1</v>
      </c>
      <c r="T217" s="65">
        <v>90</v>
      </c>
      <c r="U217" s="65">
        <v>7.5</v>
      </c>
      <c r="V217" s="65">
        <v>8</v>
      </c>
      <c r="W217" s="65">
        <v>7</v>
      </c>
      <c r="X217" s="65">
        <v>15</v>
      </c>
      <c r="Y217" s="66" t="b">
        <v>1</v>
      </c>
      <c r="Z217" s="66">
        <v>90</v>
      </c>
      <c r="AA217" s="66">
        <v>7.5</v>
      </c>
      <c r="AB217" s="66">
        <v>8</v>
      </c>
      <c r="AC217" s="66">
        <v>7</v>
      </c>
      <c r="AD217" s="66">
        <v>15</v>
      </c>
      <c r="AE217" s="67" t="b">
        <v>1</v>
      </c>
      <c r="AF217" s="67">
        <v>90</v>
      </c>
      <c r="AG217" s="67">
        <v>7.5</v>
      </c>
      <c r="AH217" s="67">
        <v>8</v>
      </c>
      <c r="AI217" s="67">
        <v>7</v>
      </c>
      <c r="AJ217" s="67">
        <v>15</v>
      </c>
      <c r="AK217" s="68" t="b">
        <v>1</v>
      </c>
      <c r="AL217" s="68">
        <v>90</v>
      </c>
      <c r="AM217" s="68">
        <v>7.5</v>
      </c>
      <c r="AN217" s="68">
        <v>8</v>
      </c>
      <c r="AO217" s="68">
        <v>7</v>
      </c>
      <c r="AP217" s="68">
        <v>15</v>
      </c>
      <c r="AQ217" s="45" t="b">
        <v>1</v>
      </c>
      <c r="AR217" s="45">
        <v>90</v>
      </c>
      <c r="AS217" s="45">
        <v>7.5</v>
      </c>
      <c r="AT217" s="45">
        <v>8</v>
      </c>
      <c r="AU217" s="45">
        <v>7</v>
      </c>
      <c r="AV217" s="45">
        <v>15</v>
      </c>
      <c r="AW217" s="47" t="b">
        <v>1</v>
      </c>
      <c r="AX217" s="47">
        <v>90</v>
      </c>
      <c r="AY217" s="47">
        <v>7.5</v>
      </c>
      <c r="AZ217" s="47">
        <v>8</v>
      </c>
      <c r="BA217" s="47">
        <v>7</v>
      </c>
      <c r="BB217" s="47">
        <v>15</v>
      </c>
      <c r="BC217" s="17">
        <f t="shared" si="129"/>
        <v>122.31999999999998</v>
      </c>
      <c r="BD217">
        <f t="shared" si="137"/>
        <v>0</v>
      </c>
      <c r="BE217" s="7">
        <f t="shared" si="138"/>
        <v>0</v>
      </c>
      <c r="BF217" s="7">
        <f t="shared" si="139"/>
        <v>0</v>
      </c>
      <c r="BG217" s="7">
        <f t="shared" si="140"/>
        <v>0</v>
      </c>
      <c r="BH217" s="7">
        <f t="shared" si="141"/>
        <v>0</v>
      </c>
      <c r="BI217" s="17">
        <f t="shared" si="130"/>
        <v>122.31999999999998</v>
      </c>
      <c r="BJ217">
        <f t="shared" si="142"/>
        <v>0</v>
      </c>
      <c r="BK217" s="7">
        <f t="shared" si="143"/>
        <v>0</v>
      </c>
      <c r="BL217" s="7">
        <f t="shared" si="144"/>
        <v>0</v>
      </c>
      <c r="BM217" s="7">
        <f t="shared" si="145"/>
        <v>0</v>
      </c>
      <c r="BN217" s="7">
        <f t="shared" si="146"/>
        <v>0</v>
      </c>
      <c r="BO217" s="17">
        <f t="shared" si="131"/>
        <v>122.31999999999998</v>
      </c>
      <c r="BP217">
        <f t="shared" si="147"/>
        <v>0</v>
      </c>
      <c r="BQ217" s="7">
        <f t="shared" si="148"/>
        <v>0</v>
      </c>
      <c r="BR217" s="7">
        <f t="shared" si="149"/>
        <v>0</v>
      </c>
      <c r="BS217" s="7">
        <f t="shared" si="150"/>
        <v>0</v>
      </c>
      <c r="BT217" s="7">
        <f t="shared" si="151"/>
        <v>0</v>
      </c>
      <c r="BU217" s="17">
        <f t="shared" si="132"/>
        <v>122.31999999999998</v>
      </c>
      <c r="BV217">
        <f t="shared" si="152"/>
        <v>0</v>
      </c>
      <c r="BW217" s="7">
        <f t="shared" si="153"/>
        <v>0</v>
      </c>
      <c r="BX217" s="7">
        <f t="shared" si="154"/>
        <v>0</v>
      </c>
      <c r="BY217" s="7">
        <f t="shared" si="155"/>
        <v>0</v>
      </c>
      <c r="BZ217" s="7">
        <f t="shared" si="156"/>
        <v>0</v>
      </c>
      <c r="CA217" s="17">
        <f t="shared" si="133"/>
        <v>122.31999999999998</v>
      </c>
      <c r="CB217">
        <f t="shared" si="157"/>
        <v>0</v>
      </c>
      <c r="CC217" s="7">
        <f t="shared" si="158"/>
        <v>0</v>
      </c>
      <c r="CD217" s="7">
        <f t="shared" si="159"/>
        <v>0</v>
      </c>
      <c r="CE217" s="7">
        <f t="shared" si="160"/>
        <v>0</v>
      </c>
      <c r="CF217" s="69">
        <f t="shared" si="161"/>
        <v>0</v>
      </c>
      <c r="CG217" s="17">
        <f t="shared" si="134"/>
        <v>122.31999999999998</v>
      </c>
      <c r="CH217">
        <f t="shared" si="162"/>
        <v>0</v>
      </c>
      <c r="CI217" s="7">
        <f t="shared" si="163"/>
        <v>0</v>
      </c>
      <c r="CJ217" s="7">
        <f t="shared" si="164"/>
        <v>0</v>
      </c>
      <c r="CK217" s="7">
        <f t="shared" si="165"/>
        <v>0</v>
      </c>
      <c r="CL217" s="7">
        <f t="shared" si="166"/>
        <v>0</v>
      </c>
      <c r="CM217" s="17">
        <f t="shared" si="135"/>
        <v>122.31999999999998</v>
      </c>
      <c r="CN217">
        <f t="shared" si="167"/>
        <v>0</v>
      </c>
      <c r="CO217" s="7">
        <f t="shared" si="168"/>
        <v>0</v>
      </c>
      <c r="CP217" s="7">
        <f t="shared" si="169"/>
        <v>0</v>
      </c>
      <c r="CQ217" s="7">
        <f t="shared" si="170"/>
        <v>0</v>
      </c>
      <c r="CR217" s="7">
        <f t="shared" si="171"/>
        <v>0</v>
      </c>
    </row>
    <row r="218" spans="1:96" ht="14.5">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136"/>
        <v>1</v>
      </c>
      <c r="M218" s="63" t="b">
        <v>1</v>
      </c>
      <c r="N218" s="63">
        <v>0</v>
      </c>
      <c r="O218" s="63">
        <v>6</v>
      </c>
      <c r="P218" s="63">
        <v>10</v>
      </c>
      <c r="Q218" s="63">
        <v>0</v>
      </c>
      <c r="R218" s="63">
        <v>0</v>
      </c>
      <c r="S218" s="65" t="b">
        <v>1</v>
      </c>
      <c r="T218" s="65">
        <v>0</v>
      </c>
      <c r="U218" s="65">
        <v>6</v>
      </c>
      <c r="V218" s="65">
        <v>10</v>
      </c>
      <c r="W218" s="65">
        <v>0</v>
      </c>
      <c r="X218" s="65">
        <v>0</v>
      </c>
      <c r="Y218" s="66" t="b">
        <v>0</v>
      </c>
      <c r="AE218" s="67" t="b">
        <v>1</v>
      </c>
      <c r="AF218" s="67">
        <v>0</v>
      </c>
      <c r="AG218" s="67">
        <v>6</v>
      </c>
      <c r="AH218" s="67">
        <v>10</v>
      </c>
      <c r="AI218" s="67">
        <v>0</v>
      </c>
      <c r="AJ218" s="67">
        <v>0</v>
      </c>
      <c r="AK218" s="68" t="b">
        <v>1</v>
      </c>
      <c r="AL218" s="68">
        <v>0</v>
      </c>
      <c r="AM218" s="68">
        <v>6</v>
      </c>
      <c r="AN218" s="68">
        <v>10</v>
      </c>
      <c r="AO218" s="68">
        <v>0</v>
      </c>
      <c r="AP218" s="68">
        <v>0</v>
      </c>
      <c r="AQ218" s="45" t="b">
        <v>0</v>
      </c>
      <c r="AW218" s="47" t="b">
        <v>0</v>
      </c>
      <c r="BC218" s="17">
        <f t="shared" si="129"/>
        <v>87.230000000000018</v>
      </c>
      <c r="BD218">
        <f t="shared" si="137"/>
        <v>0</v>
      </c>
      <c r="BE218" s="7">
        <f t="shared" si="138"/>
        <v>0</v>
      </c>
      <c r="BF218" s="7">
        <f t="shared" si="139"/>
        <v>0</v>
      </c>
      <c r="BG218" s="7">
        <f t="shared" si="140"/>
        <v>0</v>
      </c>
      <c r="BH218" s="7">
        <f t="shared" si="141"/>
        <v>0</v>
      </c>
      <c r="BI218" s="17">
        <f t="shared" si="130"/>
        <v>87.230000000000018</v>
      </c>
      <c r="BJ218">
        <f t="shared" si="142"/>
        <v>0</v>
      </c>
      <c r="BK218" s="7">
        <f t="shared" si="143"/>
        <v>0</v>
      </c>
      <c r="BL218" s="7">
        <f t="shared" si="144"/>
        <v>0</v>
      </c>
      <c r="BM218" s="7">
        <f t="shared" si="145"/>
        <v>0</v>
      </c>
      <c r="BN218" s="7">
        <f t="shared" si="146"/>
        <v>0</v>
      </c>
      <c r="BO218" s="17">
        <f t="shared" si="131"/>
        <v>87.230000000000018</v>
      </c>
      <c r="BP218">
        <f t="shared" si="147"/>
        <v>0</v>
      </c>
      <c r="BQ218" s="7">
        <f t="shared" si="148"/>
        <v>0</v>
      </c>
      <c r="BR218" s="7">
        <f t="shared" si="149"/>
        <v>0</v>
      </c>
      <c r="BS218" s="7">
        <f t="shared" si="150"/>
        <v>0</v>
      </c>
      <c r="BT218" s="7">
        <f t="shared" si="151"/>
        <v>0</v>
      </c>
      <c r="BU218" s="17">
        <f t="shared" si="132"/>
        <v>87.230000000000018</v>
      </c>
      <c r="BV218">
        <f t="shared" si="152"/>
        <v>0</v>
      </c>
      <c r="BW218" s="7">
        <f t="shared" si="153"/>
        <v>0</v>
      </c>
      <c r="BX218" s="7">
        <f t="shared" si="154"/>
        <v>0</v>
      </c>
      <c r="BY218" s="7">
        <f t="shared" si="155"/>
        <v>0</v>
      </c>
      <c r="BZ218" s="7">
        <f t="shared" si="156"/>
        <v>0</v>
      </c>
      <c r="CA218" s="17">
        <f t="shared" si="133"/>
        <v>87.230000000000018</v>
      </c>
      <c r="CB218">
        <f t="shared" si="157"/>
        <v>0</v>
      </c>
      <c r="CC218" s="7">
        <f t="shared" si="158"/>
        <v>0</v>
      </c>
      <c r="CD218" s="7">
        <f t="shared" si="159"/>
        <v>0</v>
      </c>
      <c r="CE218" s="7">
        <f t="shared" si="160"/>
        <v>0</v>
      </c>
      <c r="CF218" s="69">
        <f t="shared" si="161"/>
        <v>0</v>
      </c>
      <c r="CG218" s="17">
        <f t="shared" si="134"/>
        <v>87.230000000000018</v>
      </c>
      <c r="CH218">
        <f t="shared" si="162"/>
        <v>0</v>
      </c>
      <c r="CI218" s="7">
        <f t="shared" si="163"/>
        <v>0</v>
      </c>
      <c r="CJ218" s="7">
        <f t="shared" si="164"/>
        <v>0</v>
      </c>
      <c r="CK218" s="7">
        <f t="shared" si="165"/>
        <v>0</v>
      </c>
      <c r="CL218" s="7">
        <f t="shared" si="166"/>
        <v>0</v>
      </c>
      <c r="CM218" s="17">
        <f t="shared" si="135"/>
        <v>87.230000000000018</v>
      </c>
      <c r="CN218">
        <f t="shared" si="167"/>
        <v>0</v>
      </c>
      <c r="CO218" s="7">
        <f t="shared" si="168"/>
        <v>0</v>
      </c>
      <c r="CP218" s="7">
        <f t="shared" si="169"/>
        <v>0</v>
      </c>
      <c r="CQ218" s="7">
        <f t="shared" si="170"/>
        <v>0</v>
      </c>
      <c r="CR218" s="7">
        <f t="shared" si="171"/>
        <v>0</v>
      </c>
    </row>
    <row r="219" spans="1:96" ht="14.5">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136"/>
        <v>1</v>
      </c>
      <c r="M219" s="63" t="b">
        <v>1</v>
      </c>
      <c r="N219" s="63">
        <v>0</v>
      </c>
      <c r="O219" s="63">
        <v>0</v>
      </c>
      <c r="P219" s="63">
        <v>0</v>
      </c>
      <c r="Q219" s="63">
        <v>7</v>
      </c>
      <c r="R219" s="63">
        <v>0</v>
      </c>
      <c r="S219" s="65" t="b">
        <v>1</v>
      </c>
      <c r="T219" s="65">
        <v>0</v>
      </c>
      <c r="U219" s="65">
        <v>0</v>
      </c>
      <c r="V219" s="65">
        <v>0</v>
      </c>
      <c r="W219" s="65">
        <v>7</v>
      </c>
      <c r="X219" s="65">
        <v>0</v>
      </c>
      <c r="Y219" s="66" t="b">
        <v>0</v>
      </c>
      <c r="AE219" s="67" t="b">
        <v>1</v>
      </c>
      <c r="AF219" s="67">
        <v>0</v>
      </c>
      <c r="AG219" s="67">
        <v>0</v>
      </c>
      <c r="AH219" s="67">
        <v>0</v>
      </c>
      <c r="AI219" s="67">
        <v>7</v>
      </c>
      <c r="AJ219" s="67">
        <v>0</v>
      </c>
      <c r="AK219" s="68" t="b">
        <v>1</v>
      </c>
      <c r="AL219" s="68">
        <v>0</v>
      </c>
      <c r="AM219" s="68">
        <v>0</v>
      </c>
      <c r="AN219" s="68">
        <v>0</v>
      </c>
      <c r="AO219" s="68">
        <v>7</v>
      </c>
      <c r="AP219" s="68">
        <v>0</v>
      </c>
      <c r="AQ219" s="45" t="b">
        <v>0</v>
      </c>
      <c r="AW219" s="47" t="b">
        <v>0</v>
      </c>
      <c r="BC219" s="17">
        <f t="shared" si="129"/>
        <v>88</v>
      </c>
      <c r="BD219">
        <f t="shared" si="137"/>
        <v>0</v>
      </c>
      <c r="BE219" s="7">
        <f t="shared" si="138"/>
        <v>0</v>
      </c>
      <c r="BF219" s="7">
        <f t="shared" si="139"/>
        <v>0</v>
      </c>
      <c r="BG219" s="7">
        <f t="shared" si="140"/>
        <v>0</v>
      </c>
      <c r="BH219" s="7">
        <f t="shared" si="141"/>
        <v>0</v>
      </c>
      <c r="BI219" s="17">
        <f t="shared" si="130"/>
        <v>88</v>
      </c>
      <c r="BJ219">
        <f t="shared" si="142"/>
        <v>0</v>
      </c>
      <c r="BK219" s="7">
        <f t="shared" si="143"/>
        <v>0</v>
      </c>
      <c r="BL219" s="7">
        <f t="shared" si="144"/>
        <v>0</v>
      </c>
      <c r="BM219" s="7">
        <f t="shared" si="145"/>
        <v>0</v>
      </c>
      <c r="BN219" s="7">
        <f t="shared" si="146"/>
        <v>0</v>
      </c>
      <c r="BO219" s="17">
        <f t="shared" si="131"/>
        <v>88</v>
      </c>
      <c r="BP219">
        <f t="shared" si="147"/>
        <v>0</v>
      </c>
      <c r="BQ219" s="7">
        <f t="shared" si="148"/>
        <v>0</v>
      </c>
      <c r="BR219" s="7">
        <f t="shared" si="149"/>
        <v>0</v>
      </c>
      <c r="BS219" s="7">
        <f t="shared" si="150"/>
        <v>0</v>
      </c>
      <c r="BT219" s="7">
        <f t="shared" si="151"/>
        <v>0</v>
      </c>
      <c r="BU219" s="17">
        <f t="shared" si="132"/>
        <v>88</v>
      </c>
      <c r="BV219">
        <f t="shared" si="152"/>
        <v>0</v>
      </c>
      <c r="BW219" s="7">
        <f t="shared" si="153"/>
        <v>0</v>
      </c>
      <c r="BX219" s="7">
        <f t="shared" si="154"/>
        <v>0</v>
      </c>
      <c r="BY219" s="7">
        <f t="shared" si="155"/>
        <v>0</v>
      </c>
      <c r="BZ219" s="7">
        <f t="shared" si="156"/>
        <v>0</v>
      </c>
      <c r="CA219" s="17">
        <f t="shared" si="133"/>
        <v>88</v>
      </c>
      <c r="CB219">
        <f t="shared" si="157"/>
        <v>0</v>
      </c>
      <c r="CC219" s="7">
        <f t="shared" si="158"/>
        <v>0</v>
      </c>
      <c r="CD219" s="7">
        <f t="shared" si="159"/>
        <v>0</v>
      </c>
      <c r="CE219" s="7">
        <f t="shared" si="160"/>
        <v>0</v>
      </c>
      <c r="CF219" s="69">
        <f t="shared" si="161"/>
        <v>0</v>
      </c>
      <c r="CG219" s="17">
        <f t="shared" si="134"/>
        <v>88</v>
      </c>
      <c r="CH219">
        <f t="shared" si="162"/>
        <v>0</v>
      </c>
      <c r="CI219" s="7">
        <f t="shared" si="163"/>
        <v>0</v>
      </c>
      <c r="CJ219" s="7">
        <f t="shared" si="164"/>
        <v>0</v>
      </c>
      <c r="CK219" s="7">
        <f t="shared" si="165"/>
        <v>0</v>
      </c>
      <c r="CL219" s="7">
        <f t="shared" si="166"/>
        <v>0</v>
      </c>
      <c r="CM219" s="17">
        <f t="shared" si="135"/>
        <v>88</v>
      </c>
      <c r="CN219">
        <f t="shared" si="167"/>
        <v>0</v>
      </c>
      <c r="CO219" s="7">
        <f t="shared" si="168"/>
        <v>0</v>
      </c>
      <c r="CP219" s="7">
        <f t="shared" si="169"/>
        <v>0</v>
      </c>
      <c r="CQ219" s="7">
        <f t="shared" si="170"/>
        <v>0</v>
      </c>
      <c r="CR219" s="7">
        <f t="shared" si="171"/>
        <v>0</v>
      </c>
    </row>
    <row r="220" spans="1:96" ht="14.5">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136"/>
        <v>1</v>
      </c>
      <c r="M220" s="63" t="b">
        <v>1</v>
      </c>
      <c r="N220" s="63">
        <v>15</v>
      </c>
      <c r="O220" s="63">
        <v>10</v>
      </c>
      <c r="P220" s="63">
        <v>10</v>
      </c>
      <c r="Q220" s="63">
        <v>10</v>
      </c>
      <c r="R220" s="63">
        <v>15</v>
      </c>
      <c r="S220" s="65" t="b">
        <v>1</v>
      </c>
      <c r="T220" s="65">
        <v>15</v>
      </c>
      <c r="U220" s="65">
        <v>10</v>
      </c>
      <c r="V220" s="65">
        <v>10</v>
      </c>
      <c r="W220" s="65">
        <v>10</v>
      </c>
      <c r="X220" s="65">
        <v>15</v>
      </c>
      <c r="Y220" s="66" t="b">
        <v>1</v>
      </c>
      <c r="Z220" s="66">
        <v>15</v>
      </c>
      <c r="AA220" s="66">
        <v>10</v>
      </c>
      <c r="AB220" s="66">
        <v>10</v>
      </c>
      <c r="AC220" s="66">
        <v>10</v>
      </c>
      <c r="AD220" s="66">
        <v>15</v>
      </c>
      <c r="AE220" s="67" t="b">
        <v>1</v>
      </c>
      <c r="AF220" s="67">
        <v>15</v>
      </c>
      <c r="AG220" s="67">
        <v>10</v>
      </c>
      <c r="AH220" s="67">
        <v>10</v>
      </c>
      <c r="AI220" s="67">
        <v>10</v>
      </c>
      <c r="AJ220" s="67">
        <v>15</v>
      </c>
      <c r="AK220" s="68" t="b">
        <v>1</v>
      </c>
      <c r="AL220" s="68">
        <v>15</v>
      </c>
      <c r="AM220" s="68">
        <v>10</v>
      </c>
      <c r="AN220" s="68">
        <v>10</v>
      </c>
      <c r="AO220" s="68">
        <v>10</v>
      </c>
      <c r="AP220" s="68">
        <v>15</v>
      </c>
      <c r="AQ220" s="45" t="b">
        <v>1</v>
      </c>
      <c r="AR220" s="45">
        <v>15</v>
      </c>
      <c r="AS220" s="45">
        <v>10</v>
      </c>
      <c r="AT220" s="45">
        <v>10</v>
      </c>
      <c r="AU220" s="45">
        <v>10</v>
      </c>
      <c r="AV220" s="45">
        <v>15</v>
      </c>
      <c r="AW220" s="47" t="b">
        <v>1</v>
      </c>
      <c r="AX220" s="47">
        <v>15</v>
      </c>
      <c r="AY220" s="47">
        <v>10</v>
      </c>
      <c r="AZ220" s="47">
        <v>10</v>
      </c>
      <c r="BA220" s="47">
        <v>10</v>
      </c>
      <c r="BB220" s="47">
        <v>15</v>
      </c>
      <c r="BC220" s="17">
        <f t="shared" si="129"/>
        <v>132.11000000000001</v>
      </c>
      <c r="BD220">
        <f t="shared" si="137"/>
        <v>0</v>
      </c>
      <c r="BE220" s="7">
        <f t="shared" si="138"/>
        <v>0</v>
      </c>
      <c r="BF220" s="7">
        <f t="shared" si="139"/>
        <v>0</v>
      </c>
      <c r="BG220" s="7">
        <f t="shared" si="140"/>
        <v>0</v>
      </c>
      <c r="BH220" s="7">
        <f t="shared" si="141"/>
        <v>0</v>
      </c>
      <c r="BI220" s="17">
        <f t="shared" si="130"/>
        <v>132.11000000000001</v>
      </c>
      <c r="BJ220">
        <f t="shared" si="142"/>
        <v>0</v>
      </c>
      <c r="BK220" s="7">
        <f t="shared" si="143"/>
        <v>0</v>
      </c>
      <c r="BL220" s="7">
        <f t="shared" si="144"/>
        <v>0</v>
      </c>
      <c r="BM220" s="7">
        <f t="shared" si="145"/>
        <v>0</v>
      </c>
      <c r="BN220" s="7">
        <f t="shared" si="146"/>
        <v>0</v>
      </c>
      <c r="BO220" s="17">
        <f t="shared" si="131"/>
        <v>132.11000000000001</v>
      </c>
      <c r="BP220">
        <f t="shared" si="147"/>
        <v>0</v>
      </c>
      <c r="BQ220" s="7">
        <f t="shared" si="148"/>
        <v>0</v>
      </c>
      <c r="BR220" s="7">
        <f t="shared" si="149"/>
        <v>0</v>
      </c>
      <c r="BS220" s="7">
        <f t="shared" si="150"/>
        <v>0</v>
      </c>
      <c r="BT220" s="7">
        <f t="shared" si="151"/>
        <v>0</v>
      </c>
      <c r="BU220" s="17">
        <f t="shared" si="132"/>
        <v>132.11000000000001</v>
      </c>
      <c r="BV220">
        <f t="shared" si="152"/>
        <v>0</v>
      </c>
      <c r="BW220" s="7">
        <f t="shared" si="153"/>
        <v>0</v>
      </c>
      <c r="BX220" s="7">
        <f t="shared" si="154"/>
        <v>0</v>
      </c>
      <c r="BY220" s="7">
        <f t="shared" si="155"/>
        <v>0</v>
      </c>
      <c r="BZ220" s="7">
        <f t="shared" si="156"/>
        <v>0</v>
      </c>
      <c r="CA220" s="17">
        <f t="shared" si="133"/>
        <v>132.11000000000001</v>
      </c>
      <c r="CB220">
        <f t="shared" si="157"/>
        <v>0</v>
      </c>
      <c r="CC220" s="7">
        <f t="shared" si="158"/>
        <v>0</v>
      </c>
      <c r="CD220" s="7">
        <f t="shared" si="159"/>
        <v>0</v>
      </c>
      <c r="CE220" s="7">
        <f t="shared" si="160"/>
        <v>0</v>
      </c>
      <c r="CF220" s="69">
        <f t="shared" si="161"/>
        <v>0</v>
      </c>
      <c r="CG220" s="17">
        <f t="shared" si="134"/>
        <v>132.11000000000001</v>
      </c>
      <c r="CH220">
        <f t="shared" si="162"/>
        <v>0</v>
      </c>
      <c r="CI220" s="7">
        <f t="shared" si="163"/>
        <v>0</v>
      </c>
      <c r="CJ220" s="7">
        <f t="shared" si="164"/>
        <v>0</v>
      </c>
      <c r="CK220" s="7">
        <f t="shared" si="165"/>
        <v>0</v>
      </c>
      <c r="CL220" s="7">
        <f t="shared" si="166"/>
        <v>0</v>
      </c>
      <c r="CM220" s="17">
        <f t="shared" si="135"/>
        <v>132.11000000000001</v>
      </c>
      <c r="CN220">
        <f t="shared" si="167"/>
        <v>0</v>
      </c>
      <c r="CO220" s="7">
        <f t="shared" si="168"/>
        <v>0</v>
      </c>
      <c r="CP220" s="7">
        <f t="shared" si="169"/>
        <v>0</v>
      </c>
      <c r="CQ220" s="7">
        <f t="shared" si="170"/>
        <v>0</v>
      </c>
      <c r="CR220" s="7">
        <f t="shared" si="171"/>
        <v>0</v>
      </c>
    </row>
    <row r="221" spans="1:96" ht="14.5">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136"/>
        <v>1</v>
      </c>
      <c r="M221" s="63" t="b">
        <v>1</v>
      </c>
      <c r="N221" s="63">
        <v>15</v>
      </c>
      <c r="O221" s="63">
        <v>10</v>
      </c>
      <c r="P221" s="63">
        <v>10</v>
      </c>
      <c r="Q221" s="63">
        <v>10</v>
      </c>
      <c r="R221" s="63">
        <v>15</v>
      </c>
      <c r="S221" s="65" t="b">
        <v>1</v>
      </c>
      <c r="T221" s="65">
        <v>15</v>
      </c>
      <c r="U221" s="65">
        <v>10</v>
      </c>
      <c r="V221" s="65">
        <v>10</v>
      </c>
      <c r="W221" s="65">
        <v>10</v>
      </c>
      <c r="X221" s="65">
        <v>15</v>
      </c>
      <c r="Y221" s="66" t="b">
        <v>1</v>
      </c>
      <c r="Z221" s="66">
        <v>15</v>
      </c>
      <c r="AA221" s="66">
        <v>10</v>
      </c>
      <c r="AB221" s="66">
        <v>10</v>
      </c>
      <c r="AC221" s="66">
        <v>10</v>
      </c>
      <c r="AD221" s="66">
        <v>15</v>
      </c>
      <c r="AE221" s="67" t="b">
        <v>1</v>
      </c>
      <c r="AF221" s="67">
        <v>15</v>
      </c>
      <c r="AG221" s="67">
        <v>10</v>
      </c>
      <c r="AH221" s="67">
        <v>10</v>
      </c>
      <c r="AI221" s="67">
        <v>10</v>
      </c>
      <c r="AJ221" s="67">
        <v>15</v>
      </c>
      <c r="AK221" s="68" t="b">
        <v>1</v>
      </c>
      <c r="AL221" s="68">
        <v>15</v>
      </c>
      <c r="AM221" s="68">
        <v>10</v>
      </c>
      <c r="AN221" s="68">
        <v>10</v>
      </c>
      <c r="AO221" s="68">
        <v>10</v>
      </c>
      <c r="AP221" s="68">
        <v>15</v>
      </c>
      <c r="AQ221" s="45" t="b">
        <v>1</v>
      </c>
      <c r="AR221" s="45">
        <v>15</v>
      </c>
      <c r="AS221" s="45">
        <v>10</v>
      </c>
      <c r="AT221" s="45">
        <v>10</v>
      </c>
      <c r="AU221" s="45">
        <v>10</v>
      </c>
      <c r="AV221" s="45">
        <v>15</v>
      </c>
      <c r="AW221" s="47" t="b">
        <v>1</v>
      </c>
      <c r="AX221" s="47">
        <v>15</v>
      </c>
      <c r="AY221" s="47">
        <v>10</v>
      </c>
      <c r="AZ221" s="47">
        <v>10</v>
      </c>
      <c r="BA221" s="47">
        <v>10</v>
      </c>
      <c r="BB221" s="47">
        <v>15</v>
      </c>
      <c r="BC221" s="17">
        <f t="shared" si="129"/>
        <v>122.31999999999998</v>
      </c>
      <c r="BD221">
        <f t="shared" si="137"/>
        <v>0</v>
      </c>
      <c r="BE221" s="7">
        <f t="shared" si="138"/>
        <v>0</v>
      </c>
      <c r="BF221" s="7">
        <f t="shared" si="139"/>
        <v>0</v>
      </c>
      <c r="BG221" s="7">
        <f t="shared" si="140"/>
        <v>0</v>
      </c>
      <c r="BH221" s="7">
        <f t="shared" si="141"/>
        <v>0</v>
      </c>
      <c r="BI221" s="17">
        <f t="shared" si="130"/>
        <v>122.31999999999998</v>
      </c>
      <c r="BJ221">
        <f t="shared" si="142"/>
        <v>0</v>
      </c>
      <c r="BK221" s="7">
        <f t="shared" si="143"/>
        <v>0</v>
      </c>
      <c r="BL221" s="7">
        <f t="shared" si="144"/>
        <v>0</v>
      </c>
      <c r="BM221" s="7">
        <f t="shared" si="145"/>
        <v>0</v>
      </c>
      <c r="BN221" s="7">
        <f t="shared" si="146"/>
        <v>0</v>
      </c>
      <c r="BO221" s="17">
        <f t="shared" si="131"/>
        <v>122.31999999999998</v>
      </c>
      <c r="BP221">
        <f t="shared" si="147"/>
        <v>0</v>
      </c>
      <c r="BQ221" s="7">
        <f t="shared" si="148"/>
        <v>0</v>
      </c>
      <c r="BR221" s="7">
        <f t="shared" si="149"/>
        <v>0</v>
      </c>
      <c r="BS221" s="7">
        <f t="shared" si="150"/>
        <v>0</v>
      </c>
      <c r="BT221" s="7">
        <f t="shared" si="151"/>
        <v>0</v>
      </c>
      <c r="BU221" s="17">
        <f t="shared" si="132"/>
        <v>122.31999999999998</v>
      </c>
      <c r="BV221">
        <f t="shared" si="152"/>
        <v>0</v>
      </c>
      <c r="BW221" s="7">
        <f t="shared" si="153"/>
        <v>0</v>
      </c>
      <c r="BX221" s="7">
        <f t="shared" si="154"/>
        <v>0</v>
      </c>
      <c r="BY221" s="7">
        <f t="shared" si="155"/>
        <v>0</v>
      </c>
      <c r="BZ221" s="7">
        <f t="shared" si="156"/>
        <v>0</v>
      </c>
      <c r="CA221" s="17">
        <f t="shared" si="133"/>
        <v>122.31999999999998</v>
      </c>
      <c r="CB221">
        <f t="shared" si="157"/>
        <v>0</v>
      </c>
      <c r="CC221" s="7">
        <f t="shared" si="158"/>
        <v>0</v>
      </c>
      <c r="CD221" s="7">
        <f t="shared" si="159"/>
        <v>0</v>
      </c>
      <c r="CE221" s="7">
        <f t="shared" si="160"/>
        <v>0</v>
      </c>
      <c r="CF221" s="69">
        <f t="shared" si="161"/>
        <v>0</v>
      </c>
      <c r="CG221" s="17">
        <f t="shared" si="134"/>
        <v>122.31999999999998</v>
      </c>
      <c r="CH221">
        <f t="shared" si="162"/>
        <v>0</v>
      </c>
      <c r="CI221" s="7">
        <f t="shared" si="163"/>
        <v>0</v>
      </c>
      <c r="CJ221" s="7">
        <f t="shared" si="164"/>
        <v>0</v>
      </c>
      <c r="CK221" s="7">
        <f t="shared" si="165"/>
        <v>0</v>
      </c>
      <c r="CL221" s="7">
        <f t="shared" si="166"/>
        <v>0</v>
      </c>
      <c r="CM221" s="17">
        <f t="shared" si="135"/>
        <v>122.31999999999998</v>
      </c>
      <c r="CN221">
        <f t="shared" si="167"/>
        <v>0</v>
      </c>
      <c r="CO221" s="7">
        <f t="shared" si="168"/>
        <v>0</v>
      </c>
      <c r="CP221" s="7">
        <f t="shared" si="169"/>
        <v>0</v>
      </c>
      <c r="CQ221" s="7">
        <f t="shared" si="170"/>
        <v>0</v>
      </c>
      <c r="CR221" s="7">
        <f t="shared" si="171"/>
        <v>0</v>
      </c>
    </row>
    <row r="222" spans="1:96" ht="14.5">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136"/>
        <v>1</v>
      </c>
      <c r="M222" s="63" t="b">
        <v>1</v>
      </c>
      <c r="N222" s="63">
        <v>0</v>
      </c>
      <c r="O222" s="63">
        <v>8</v>
      </c>
      <c r="P222" s="63">
        <v>8</v>
      </c>
      <c r="Q222" s="63">
        <v>8</v>
      </c>
      <c r="R222" s="63">
        <v>0</v>
      </c>
      <c r="S222" s="65" t="b">
        <v>1</v>
      </c>
      <c r="T222" s="65">
        <v>0</v>
      </c>
      <c r="U222" s="65">
        <v>8</v>
      </c>
      <c r="V222" s="65">
        <v>8</v>
      </c>
      <c r="W222" s="65">
        <v>8</v>
      </c>
      <c r="X222" s="65">
        <v>0</v>
      </c>
      <c r="Y222" s="66" t="b">
        <v>0</v>
      </c>
      <c r="AE222" s="67" t="b">
        <v>1</v>
      </c>
      <c r="AF222" s="67">
        <v>0</v>
      </c>
      <c r="AG222" s="67">
        <v>8</v>
      </c>
      <c r="AH222" s="67">
        <v>8</v>
      </c>
      <c r="AI222" s="67">
        <v>8</v>
      </c>
      <c r="AJ222" s="67">
        <v>0</v>
      </c>
      <c r="AK222" s="68" t="b">
        <v>1</v>
      </c>
      <c r="AL222" s="68">
        <v>0</v>
      </c>
      <c r="AM222" s="68">
        <v>8</v>
      </c>
      <c r="AN222" s="68">
        <v>8</v>
      </c>
      <c r="AO222" s="68">
        <v>8</v>
      </c>
      <c r="AP222" s="68">
        <v>0</v>
      </c>
      <c r="AQ222" s="45" t="b">
        <v>0</v>
      </c>
      <c r="AW222" s="47" t="b">
        <v>0</v>
      </c>
      <c r="BC222" s="17">
        <f t="shared" si="129"/>
        <v>97.240000000000009</v>
      </c>
      <c r="BD222">
        <f t="shared" si="137"/>
        <v>0</v>
      </c>
      <c r="BE222" s="7">
        <f t="shared" si="138"/>
        <v>0</v>
      </c>
      <c r="BF222" s="7">
        <f t="shared" si="139"/>
        <v>0</v>
      </c>
      <c r="BG222" s="7">
        <f t="shared" si="140"/>
        <v>0</v>
      </c>
      <c r="BH222" s="7">
        <f t="shared" si="141"/>
        <v>0</v>
      </c>
      <c r="BI222" s="17">
        <f t="shared" si="130"/>
        <v>97.240000000000009</v>
      </c>
      <c r="BJ222">
        <f t="shared" si="142"/>
        <v>0</v>
      </c>
      <c r="BK222" s="7">
        <f t="shared" si="143"/>
        <v>0</v>
      </c>
      <c r="BL222" s="7">
        <f t="shared" si="144"/>
        <v>0</v>
      </c>
      <c r="BM222" s="7">
        <f t="shared" si="145"/>
        <v>0</v>
      </c>
      <c r="BN222" s="7">
        <f t="shared" si="146"/>
        <v>0</v>
      </c>
      <c r="BO222" s="17">
        <f t="shared" si="131"/>
        <v>97.240000000000009</v>
      </c>
      <c r="BP222">
        <f t="shared" si="147"/>
        <v>0</v>
      </c>
      <c r="BQ222" s="7">
        <f t="shared" si="148"/>
        <v>0</v>
      </c>
      <c r="BR222" s="7">
        <f t="shared" si="149"/>
        <v>0</v>
      </c>
      <c r="BS222" s="7">
        <f t="shared" si="150"/>
        <v>0</v>
      </c>
      <c r="BT222" s="7">
        <f t="shared" si="151"/>
        <v>0</v>
      </c>
      <c r="BU222" s="17">
        <f t="shared" si="132"/>
        <v>97.240000000000009</v>
      </c>
      <c r="BV222">
        <f t="shared" si="152"/>
        <v>0</v>
      </c>
      <c r="BW222" s="7">
        <f t="shared" si="153"/>
        <v>0</v>
      </c>
      <c r="BX222" s="7">
        <f t="shared" si="154"/>
        <v>0</v>
      </c>
      <c r="BY222" s="7">
        <f t="shared" si="155"/>
        <v>0</v>
      </c>
      <c r="BZ222" s="7">
        <f t="shared" si="156"/>
        <v>0</v>
      </c>
      <c r="CA222" s="17">
        <f t="shared" si="133"/>
        <v>97.240000000000009</v>
      </c>
      <c r="CB222">
        <f t="shared" si="157"/>
        <v>0</v>
      </c>
      <c r="CC222" s="7">
        <f t="shared" si="158"/>
        <v>0</v>
      </c>
      <c r="CD222" s="7">
        <f t="shared" si="159"/>
        <v>0</v>
      </c>
      <c r="CE222" s="7">
        <f t="shared" si="160"/>
        <v>0</v>
      </c>
      <c r="CF222" s="69">
        <f t="shared" si="161"/>
        <v>0</v>
      </c>
      <c r="CG222" s="17">
        <f t="shared" si="134"/>
        <v>97.240000000000009</v>
      </c>
      <c r="CH222">
        <f t="shared" si="162"/>
        <v>0</v>
      </c>
      <c r="CI222" s="7">
        <f t="shared" si="163"/>
        <v>0</v>
      </c>
      <c r="CJ222" s="7">
        <f t="shared" si="164"/>
        <v>0</v>
      </c>
      <c r="CK222" s="7">
        <f t="shared" si="165"/>
        <v>0</v>
      </c>
      <c r="CL222" s="7">
        <f t="shared" si="166"/>
        <v>0</v>
      </c>
      <c r="CM222" s="17">
        <f t="shared" si="135"/>
        <v>97.240000000000009</v>
      </c>
      <c r="CN222">
        <f t="shared" si="167"/>
        <v>0</v>
      </c>
      <c r="CO222" s="7">
        <f t="shared" si="168"/>
        <v>0</v>
      </c>
      <c r="CP222" s="7">
        <f t="shared" si="169"/>
        <v>0</v>
      </c>
      <c r="CQ222" s="7">
        <f t="shared" si="170"/>
        <v>0</v>
      </c>
      <c r="CR222" s="7">
        <f t="shared" si="171"/>
        <v>0</v>
      </c>
    </row>
    <row r="223" spans="1:9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136"/>
        <v>1</v>
      </c>
      <c r="M223" s="63" t="b">
        <v>0</v>
      </c>
      <c r="S223" s="65" t="b">
        <v>0</v>
      </c>
      <c r="Y223" s="66" t="b">
        <v>0</v>
      </c>
      <c r="AE223" s="67" t="b">
        <v>0</v>
      </c>
      <c r="AK223" s="68" t="b">
        <v>0</v>
      </c>
      <c r="AQ223" s="45" t="b">
        <v>0</v>
      </c>
      <c r="AW223" s="47" t="b">
        <v>0</v>
      </c>
      <c r="BC223" s="17">
        <f t="shared" si="129"/>
        <v>0</v>
      </c>
      <c r="BD223">
        <f t="shared" si="137"/>
        <v>0</v>
      </c>
      <c r="BE223" s="7">
        <f t="shared" si="138"/>
        <v>0</v>
      </c>
      <c r="BF223" s="7">
        <f t="shared" si="139"/>
        <v>0</v>
      </c>
      <c r="BG223" s="7">
        <f t="shared" si="140"/>
        <v>0</v>
      </c>
      <c r="BH223" s="7">
        <f t="shared" si="141"/>
        <v>0</v>
      </c>
      <c r="BI223" s="17">
        <f t="shared" si="130"/>
        <v>0</v>
      </c>
      <c r="BJ223">
        <f t="shared" si="142"/>
        <v>0</v>
      </c>
      <c r="BK223" s="7">
        <f t="shared" si="143"/>
        <v>0</v>
      </c>
      <c r="BL223" s="7">
        <f t="shared" si="144"/>
        <v>0</v>
      </c>
      <c r="BM223" s="7">
        <f t="shared" si="145"/>
        <v>0</v>
      </c>
      <c r="BN223" s="7">
        <f t="shared" si="146"/>
        <v>0</v>
      </c>
      <c r="BO223" s="17">
        <f t="shared" si="131"/>
        <v>0</v>
      </c>
      <c r="BP223">
        <f t="shared" si="147"/>
        <v>0</v>
      </c>
      <c r="BQ223" s="7">
        <f t="shared" si="148"/>
        <v>0</v>
      </c>
      <c r="BR223" s="7">
        <f t="shared" si="149"/>
        <v>0</v>
      </c>
      <c r="BS223" s="7">
        <f t="shared" si="150"/>
        <v>0</v>
      </c>
      <c r="BT223" s="7">
        <f t="shared" si="151"/>
        <v>0</v>
      </c>
      <c r="BU223" s="17">
        <f t="shared" si="132"/>
        <v>0</v>
      </c>
      <c r="BV223">
        <f t="shared" si="152"/>
        <v>0</v>
      </c>
      <c r="BW223" s="7">
        <f t="shared" si="153"/>
        <v>0</v>
      </c>
      <c r="BX223" s="7">
        <f t="shared" si="154"/>
        <v>0</v>
      </c>
      <c r="BY223" s="7">
        <f t="shared" si="155"/>
        <v>0</v>
      </c>
      <c r="BZ223" s="7">
        <f t="shared" si="156"/>
        <v>0</v>
      </c>
      <c r="CA223" s="17">
        <f t="shared" si="133"/>
        <v>0</v>
      </c>
      <c r="CB223">
        <f t="shared" si="157"/>
        <v>0</v>
      </c>
      <c r="CC223" s="7">
        <f t="shared" si="158"/>
        <v>0</v>
      </c>
      <c r="CD223" s="7">
        <f t="shared" si="159"/>
        <v>0</v>
      </c>
      <c r="CE223" s="7">
        <f t="shared" si="160"/>
        <v>0</v>
      </c>
      <c r="CF223" s="69">
        <f t="shared" si="161"/>
        <v>0</v>
      </c>
      <c r="CG223" s="17">
        <f t="shared" si="134"/>
        <v>0</v>
      </c>
      <c r="CH223">
        <f t="shared" si="162"/>
        <v>0</v>
      </c>
      <c r="CI223" s="7">
        <f t="shared" si="163"/>
        <v>0</v>
      </c>
      <c r="CJ223" s="7">
        <f t="shared" si="164"/>
        <v>0</v>
      </c>
      <c r="CK223" s="7">
        <f t="shared" si="165"/>
        <v>0</v>
      </c>
      <c r="CL223" s="7">
        <f t="shared" si="166"/>
        <v>0</v>
      </c>
      <c r="CM223" s="17">
        <f t="shared" si="135"/>
        <v>0</v>
      </c>
      <c r="CN223">
        <f t="shared" si="167"/>
        <v>0</v>
      </c>
      <c r="CO223" s="7">
        <f t="shared" si="168"/>
        <v>0</v>
      </c>
      <c r="CP223" s="7">
        <f t="shared" si="169"/>
        <v>0</v>
      </c>
      <c r="CQ223" s="7">
        <f t="shared" si="170"/>
        <v>0</v>
      </c>
      <c r="CR223" s="7">
        <f t="shared" si="171"/>
        <v>0</v>
      </c>
    </row>
    <row r="224" spans="1:9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136"/>
        <v>1</v>
      </c>
      <c r="M224" s="63" t="b">
        <v>0</v>
      </c>
      <c r="S224" s="65" t="b">
        <v>0</v>
      </c>
      <c r="Y224" s="66" t="b">
        <v>0</v>
      </c>
      <c r="AE224" s="67" t="b">
        <v>0</v>
      </c>
      <c r="AK224" s="68" t="b">
        <v>0</v>
      </c>
      <c r="AQ224" s="45" t="b">
        <v>0</v>
      </c>
      <c r="AW224" s="47" t="b">
        <v>0</v>
      </c>
      <c r="BC224" s="17">
        <f t="shared" si="129"/>
        <v>11.990000000000004</v>
      </c>
      <c r="BD224">
        <f t="shared" si="137"/>
        <v>0</v>
      </c>
      <c r="BE224" s="7">
        <f t="shared" si="138"/>
        <v>0</v>
      </c>
      <c r="BF224" s="7">
        <f t="shared" si="139"/>
        <v>0</v>
      </c>
      <c r="BG224" s="7">
        <f t="shared" si="140"/>
        <v>0</v>
      </c>
      <c r="BH224" s="7">
        <f t="shared" si="141"/>
        <v>0</v>
      </c>
      <c r="BI224" s="17">
        <f t="shared" si="130"/>
        <v>11.990000000000004</v>
      </c>
      <c r="BJ224">
        <f t="shared" si="142"/>
        <v>0</v>
      </c>
      <c r="BK224" s="7">
        <f t="shared" si="143"/>
        <v>0</v>
      </c>
      <c r="BL224" s="7">
        <f t="shared" si="144"/>
        <v>0</v>
      </c>
      <c r="BM224" s="7">
        <f t="shared" si="145"/>
        <v>0</v>
      </c>
      <c r="BN224" s="7">
        <f t="shared" si="146"/>
        <v>0</v>
      </c>
      <c r="BO224" s="17">
        <f t="shared" si="131"/>
        <v>11.990000000000004</v>
      </c>
      <c r="BP224">
        <f t="shared" si="147"/>
        <v>0</v>
      </c>
      <c r="BQ224" s="7">
        <f t="shared" si="148"/>
        <v>0</v>
      </c>
      <c r="BR224" s="7">
        <f t="shared" si="149"/>
        <v>0</v>
      </c>
      <c r="BS224" s="7">
        <f t="shared" si="150"/>
        <v>0</v>
      </c>
      <c r="BT224" s="7">
        <f t="shared" si="151"/>
        <v>0</v>
      </c>
      <c r="BU224" s="17">
        <f t="shared" si="132"/>
        <v>11.990000000000004</v>
      </c>
      <c r="BV224">
        <f t="shared" si="152"/>
        <v>0</v>
      </c>
      <c r="BW224" s="7">
        <f t="shared" si="153"/>
        <v>0</v>
      </c>
      <c r="BX224" s="7">
        <f t="shared" si="154"/>
        <v>0</v>
      </c>
      <c r="BY224" s="7">
        <f t="shared" si="155"/>
        <v>0</v>
      </c>
      <c r="BZ224" s="7">
        <f t="shared" si="156"/>
        <v>0</v>
      </c>
      <c r="CA224" s="17">
        <f t="shared" si="133"/>
        <v>11.990000000000004</v>
      </c>
      <c r="CB224">
        <f t="shared" si="157"/>
        <v>0</v>
      </c>
      <c r="CC224" s="7">
        <f t="shared" si="158"/>
        <v>0</v>
      </c>
      <c r="CD224" s="7">
        <f t="shared" si="159"/>
        <v>0</v>
      </c>
      <c r="CE224" s="7">
        <f t="shared" si="160"/>
        <v>0</v>
      </c>
      <c r="CF224" s="69">
        <f t="shared" si="161"/>
        <v>0</v>
      </c>
      <c r="CG224" s="17">
        <f t="shared" si="134"/>
        <v>11.990000000000004</v>
      </c>
      <c r="CH224">
        <f t="shared" si="162"/>
        <v>0</v>
      </c>
      <c r="CI224" s="7">
        <f t="shared" si="163"/>
        <v>0</v>
      </c>
      <c r="CJ224" s="7">
        <f t="shared" si="164"/>
        <v>0</v>
      </c>
      <c r="CK224" s="7">
        <f t="shared" si="165"/>
        <v>0</v>
      </c>
      <c r="CL224" s="7">
        <f t="shared" si="166"/>
        <v>0</v>
      </c>
      <c r="CM224" s="17">
        <f t="shared" si="135"/>
        <v>11.990000000000004</v>
      </c>
      <c r="CN224">
        <f t="shared" si="167"/>
        <v>0</v>
      </c>
      <c r="CO224" s="7">
        <f t="shared" si="168"/>
        <v>0</v>
      </c>
      <c r="CP224" s="7">
        <f t="shared" si="169"/>
        <v>0</v>
      </c>
      <c r="CQ224" s="7">
        <f t="shared" si="170"/>
        <v>0</v>
      </c>
      <c r="CR224" s="7">
        <f t="shared" si="171"/>
        <v>0</v>
      </c>
    </row>
    <row r="225" spans="1:96" ht="14.5">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136"/>
        <v>1</v>
      </c>
      <c r="M225" s="63" t="b">
        <v>1</v>
      </c>
      <c r="N225" s="63">
        <v>0</v>
      </c>
      <c r="O225" s="63">
        <v>7</v>
      </c>
      <c r="P225" s="63">
        <v>9</v>
      </c>
      <c r="Q225" s="63">
        <v>7</v>
      </c>
      <c r="R225" s="63">
        <v>15</v>
      </c>
      <c r="S225" s="65" t="b">
        <v>1</v>
      </c>
      <c r="T225" s="65">
        <v>0</v>
      </c>
      <c r="U225" s="65">
        <v>7</v>
      </c>
      <c r="V225" s="65">
        <v>9</v>
      </c>
      <c r="W225" s="65">
        <v>7</v>
      </c>
      <c r="X225" s="65">
        <v>15</v>
      </c>
      <c r="Y225" s="66" t="b">
        <v>1</v>
      </c>
      <c r="Z225" s="66">
        <v>0</v>
      </c>
      <c r="AA225" s="66">
        <v>7</v>
      </c>
      <c r="AB225" s="66">
        <v>9</v>
      </c>
      <c r="AC225" s="66">
        <v>7</v>
      </c>
      <c r="AD225" s="66">
        <v>15</v>
      </c>
      <c r="AE225" s="67" t="b">
        <v>1</v>
      </c>
      <c r="AF225" s="67">
        <v>0</v>
      </c>
      <c r="AG225" s="67">
        <v>7</v>
      </c>
      <c r="AH225" s="67">
        <v>9</v>
      </c>
      <c r="AI225" s="67">
        <v>7</v>
      </c>
      <c r="AJ225" s="67">
        <v>15</v>
      </c>
      <c r="AK225" s="68" t="b">
        <v>1</v>
      </c>
      <c r="AL225" s="68">
        <v>0</v>
      </c>
      <c r="AM225" s="68">
        <v>7</v>
      </c>
      <c r="AN225" s="68">
        <v>9</v>
      </c>
      <c r="AO225" s="68">
        <v>7</v>
      </c>
      <c r="AP225" s="68">
        <v>15</v>
      </c>
      <c r="AQ225" s="45" t="b">
        <v>1</v>
      </c>
      <c r="AR225" s="45">
        <v>0</v>
      </c>
      <c r="AS225" s="45">
        <v>7</v>
      </c>
      <c r="AT225" s="45">
        <v>9</v>
      </c>
      <c r="AU225" s="45">
        <v>7</v>
      </c>
      <c r="AV225" s="45">
        <v>15</v>
      </c>
      <c r="AW225" s="47" t="b">
        <v>1</v>
      </c>
      <c r="AX225" s="47">
        <v>0</v>
      </c>
      <c r="AY225" s="47">
        <v>7</v>
      </c>
      <c r="AZ225" s="47">
        <v>9</v>
      </c>
      <c r="BA225" s="47">
        <v>7</v>
      </c>
      <c r="BB225" s="47">
        <v>15</v>
      </c>
      <c r="BC225" s="17">
        <f t="shared" si="129"/>
        <v>87.78</v>
      </c>
      <c r="BD225">
        <f t="shared" si="137"/>
        <v>0</v>
      </c>
      <c r="BE225" s="7">
        <f t="shared" si="138"/>
        <v>0</v>
      </c>
      <c r="BF225" s="7">
        <f t="shared" si="139"/>
        <v>0</v>
      </c>
      <c r="BG225" s="7">
        <f t="shared" si="140"/>
        <v>0</v>
      </c>
      <c r="BH225" s="7">
        <f t="shared" si="141"/>
        <v>0</v>
      </c>
      <c r="BI225" s="17">
        <f t="shared" si="130"/>
        <v>87.78</v>
      </c>
      <c r="BJ225">
        <f t="shared" si="142"/>
        <v>0</v>
      </c>
      <c r="BK225" s="7">
        <f t="shared" si="143"/>
        <v>0</v>
      </c>
      <c r="BL225" s="7">
        <f t="shared" si="144"/>
        <v>0</v>
      </c>
      <c r="BM225" s="7">
        <f t="shared" si="145"/>
        <v>0</v>
      </c>
      <c r="BN225" s="7">
        <f t="shared" si="146"/>
        <v>0</v>
      </c>
      <c r="BO225" s="17">
        <f t="shared" si="131"/>
        <v>87.78</v>
      </c>
      <c r="BP225">
        <f t="shared" si="147"/>
        <v>0</v>
      </c>
      <c r="BQ225" s="7">
        <f t="shared" si="148"/>
        <v>0</v>
      </c>
      <c r="BR225" s="7">
        <f t="shared" si="149"/>
        <v>0</v>
      </c>
      <c r="BS225" s="7">
        <f t="shared" si="150"/>
        <v>0</v>
      </c>
      <c r="BT225" s="7">
        <f t="shared" si="151"/>
        <v>0</v>
      </c>
      <c r="BU225" s="17">
        <f t="shared" si="132"/>
        <v>87.78</v>
      </c>
      <c r="BV225">
        <f t="shared" si="152"/>
        <v>0</v>
      </c>
      <c r="BW225" s="7">
        <f t="shared" si="153"/>
        <v>0</v>
      </c>
      <c r="BX225" s="7">
        <f t="shared" si="154"/>
        <v>0</v>
      </c>
      <c r="BY225" s="7">
        <f t="shared" si="155"/>
        <v>0</v>
      </c>
      <c r="BZ225" s="7">
        <f t="shared" si="156"/>
        <v>0</v>
      </c>
      <c r="CA225" s="17">
        <f t="shared" si="133"/>
        <v>87.78</v>
      </c>
      <c r="CB225">
        <f t="shared" si="157"/>
        <v>0</v>
      </c>
      <c r="CC225" s="7">
        <f t="shared" si="158"/>
        <v>0</v>
      </c>
      <c r="CD225" s="7">
        <f t="shared" si="159"/>
        <v>0</v>
      </c>
      <c r="CE225" s="7">
        <f t="shared" si="160"/>
        <v>0</v>
      </c>
      <c r="CF225" s="69">
        <f t="shared" si="161"/>
        <v>0</v>
      </c>
      <c r="CG225" s="17">
        <f t="shared" si="134"/>
        <v>87.78</v>
      </c>
      <c r="CH225">
        <f t="shared" si="162"/>
        <v>0</v>
      </c>
      <c r="CI225" s="7">
        <f t="shared" si="163"/>
        <v>0</v>
      </c>
      <c r="CJ225" s="7">
        <f t="shared" si="164"/>
        <v>0</v>
      </c>
      <c r="CK225" s="7">
        <f t="shared" si="165"/>
        <v>0</v>
      </c>
      <c r="CL225" s="7">
        <f t="shared" si="166"/>
        <v>0</v>
      </c>
      <c r="CM225" s="17">
        <f t="shared" si="135"/>
        <v>87.78</v>
      </c>
      <c r="CN225">
        <f t="shared" si="167"/>
        <v>0</v>
      </c>
      <c r="CO225" s="7">
        <f t="shared" si="168"/>
        <v>0</v>
      </c>
      <c r="CP225" s="7">
        <f t="shared" si="169"/>
        <v>0</v>
      </c>
      <c r="CQ225" s="7">
        <f t="shared" si="170"/>
        <v>0</v>
      </c>
      <c r="CR225" s="7">
        <f t="shared" si="171"/>
        <v>0</v>
      </c>
    </row>
    <row r="226" spans="1:96" ht="14.5">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136"/>
        <v>1</v>
      </c>
      <c r="M226" s="63" t="b">
        <v>1</v>
      </c>
      <c r="N226" s="63">
        <v>0</v>
      </c>
      <c r="O226" s="63">
        <v>7</v>
      </c>
      <c r="P226" s="63">
        <v>9</v>
      </c>
      <c r="Q226" s="63">
        <v>7</v>
      </c>
      <c r="R226" s="63">
        <v>15</v>
      </c>
      <c r="S226" s="65" t="b">
        <v>1</v>
      </c>
      <c r="T226" s="65">
        <v>0</v>
      </c>
      <c r="U226" s="65">
        <v>7</v>
      </c>
      <c r="V226" s="65">
        <v>9</v>
      </c>
      <c r="W226" s="65">
        <v>7</v>
      </c>
      <c r="X226" s="65">
        <v>15</v>
      </c>
      <c r="Y226" s="66" t="b">
        <v>1</v>
      </c>
      <c r="Z226" s="66">
        <v>0</v>
      </c>
      <c r="AA226" s="66">
        <v>7</v>
      </c>
      <c r="AB226" s="66">
        <v>9</v>
      </c>
      <c r="AC226" s="66">
        <v>7</v>
      </c>
      <c r="AD226" s="66">
        <v>15</v>
      </c>
      <c r="AE226" s="67" t="b">
        <v>1</v>
      </c>
      <c r="AF226" s="67">
        <v>0</v>
      </c>
      <c r="AG226" s="67">
        <v>7</v>
      </c>
      <c r="AH226" s="67">
        <v>9</v>
      </c>
      <c r="AI226" s="67">
        <v>7</v>
      </c>
      <c r="AJ226" s="67">
        <v>15</v>
      </c>
      <c r="AK226" s="68" t="b">
        <v>1</v>
      </c>
      <c r="AL226" s="68">
        <v>0</v>
      </c>
      <c r="AM226" s="68">
        <v>7</v>
      </c>
      <c r="AN226" s="68">
        <v>9</v>
      </c>
      <c r="AO226" s="68">
        <v>7</v>
      </c>
      <c r="AP226" s="68">
        <v>15</v>
      </c>
      <c r="AQ226" s="45" t="b">
        <v>1</v>
      </c>
      <c r="AR226" s="45">
        <v>0</v>
      </c>
      <c r="AS226" s="45">
        <v>7</v>
      </c>
      <c r="AT226" s="45">
        <v>9</v>
      </c>
      <c r="AU226" s="45">
        <v>7</v>
      </c>
      <c r="AV226" s="45">
        <v>15</v>
      </c>
      <c r="AW226" s="47" t="b">
        <v>1</v>
      </c>
      <c r="AX226" s="47">
        <v>0</v>
      </c>
      <c r="AY226" s="47">
        <v>7</v>
      </c>
      <c r="AZ226" s="47">
        <v>9</v>
      </c>
      <c r="BA226" s="47">
        <v>7</v>
      </c>
      <c r="BB226" s="47">
        <v>15</v>
      </c>
      <c r="BC226" s="17">
        <f t="shared" si="129"/>
        <v>87.78</v>
      </c>
      <c r="BD226">
        <f t="shared" si="137"/>
        <v>0</v>
      </c>
      <c r="BE226" s="7">
        <f t="shared" si="138"/>
        <v>0</v>
      </c>
      <c r="BF226" s="7">
        <f t="shared" si="139"/>
        <v>0</v>
      </c>
      <c r="BG226" s="7">
        <f t="shared" si="140"/>
        <v>0</v>
      </c>
      <c r="BH226" s="7">
        <f t="shared" si="141"/>
        <v>0</v>
      </c>
      <c r="BI226" s="17">
        <f t="shared" si="130"/>
        <v>87.78</v>
      </c>
      <c r="BJ226">
        <f t="shared" si="142"/>
        <v>0</v>
      </c>
      <c r="BK226" s="7">
        <f t="shared" si="143"/>
        <v>0</v>
      </c>
      <c r="BL226" s="7">
        <f t="shared" si="144"/>
        <v>0</v>
      </c>
      <c r="BM226" s="7">
        <f t="shared" si="145"/>
        <v>0</v>
      </c>
      <c r="BN226" s="7">
        <f t="shared" si="146"/>
        <v>0</v>
      </c>
      <c r="BO226" s="17">
        <f t="shared" si="131"/>
        <v>87.78</v>
      </c>
      <c r="BP226">
        <f t="shared" si="147"/>
        <v>0</v>
      </c>
      <c r="BQ226" s="7">
        <f t="shared" si="148"/>
        <v>0</v>
      </c>
      <c r="BR226" s="7">
        <f t="shared" si="149"/>
        <v>0</v>
      </c>
      <c r="BS226" s="7">
        <f t="shared" si="150"/>
        <v>0</v>
      </c>
      <c r="BT226" s="7">
        <f t="shared" si="151"/>
        <v>0</v>
      </c>
      <c r="BU226" s="17">
        <f t="shared" si="132"/>
        <v>87.78</v>
      </c>
      <c r="BV226">
        <f t="shared" si="152"/>
        <v>0</v>
      </c>
      <c r="BW226" s="7">
        <f t="shared" si="153"/>
        <v>0</v>
      </c>
      <c r="BX226" s="7">
        <f t="shared" si="154"/>
        <v>0</v>
      </c>
      <c r="BY226" s="7">
        <f t="shared" si="155"/>
        <v>0</v>
      </c>
      <c r="BZ226" s="7">
        <f t="shared" si="156"/>
        <v>0</v>
      </c>
      <c r="CA226" s="17">
        <f t="shared" si="133"/>
        <v>87.78</v>
      </c>
      <c r="CB226">
        <f t="shared" si="157"/>
        <v>0</v>
      </c>
      <c r="CC226" s="7">
        <f t="shared" si="158"/>
        <v>0</v>
      </c>
      <c r="CD226" s="7">
        <f t="shared" si="159"/>
        <v>0</v>
      </c>
      <c r="CE226" s="7">
        <f t="shared" si="160"/>
        <v>0</v>
      </c>
      <c r="CF226" s="69">
        <f t="shared" si="161"/>
        <v>0</v>
      </c>
      <c r="CG226" s="17">
        <f t="shared" si="134"/>
        <v>87.78</v>
      </c>
      <c r="CH226">
        <f t="shared" si="162"/>
        <v>0</v>
      </c>
      <c r="CI226" s="7">
        <f t="shared" si="163"/>
        <v>0</v>
      </c>
      <c r="CJ226" s="7">
        <f t="shared" si="164"/>
        <v>0</v>
      </c>
      <c r="CK226" s="7">
        <f t="shared" si="165"/>
        <v>0</v>
      </c>
      <c r="CL226" s="7">
        <f t="shared" si="166"/>
        <v>0</v>
      </c>
      <c r="CM226" s="17">
        <f t="shared" si="135"/>
        <v>87.78</v>
      </c>
      <c r="CN226">
        <f t="shared" si="167"/>
        <v>0</v>
      </c>
      <c r="CO226" s="7">
        <f t="shared" si="168"/>
        <v>0</v>
      </c>
      <c r="CP226" s="7">
        <f t="shared" si="169"/>
        <v>0</v>
      </c>
      <c r="CQ226" s="7">
        <f t="shared" si="170"/>
        <v>0</v>
      </c>
      <c r="CR226" s="7">
        <f t="shared" si="171"/>
        <v>0</v>
      </c>
    </row>
    <row r="227" spans="1:96" ht="14.5">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136"/>
        <v>1</v>
      </c>
      <c r="M227" s="63" t="b">
        <v>1</v>
      </c>
      <c r="N227" s="63">
        <v>30</v>
      </c>
      <c r="O227" s="63">
        <v>7.5</v>
      </c>
      <c r="P227" s="63">
        <v>10</v>
      </c>
      <c r="Q227" s="63">
        <v>5</v>
      </c>
      <c r="R227" s="63">
        <v>15</v>
      </c>
      <c r="S227" s="65" t="b">
        <v>1</v>
      </c>
      <c r="T227" s="65">
        <v>30</v>
      </c>
      <c r="U227" s="65">
        <v>7.5</v>
      </c>
      <c r="V227" s="65">
        <v>10</v>
      </c>
      <c r="W227" s="65">
        <v>5</v>
      </c>
      <c r="X227" s="65">
        <v>15</v>
      </c>
      <c r="Y227" s="66" t="b">
        <v>1</v>
      </c>
      <c r="Z227" s="66">
        <v>30</v>
      </c>
      <c r="AA227" s="66">
        <v>7.5</v>
      </c>
      <c r="AB227" s="66">
        <v>10</v>
      </c>
      <c r="AC227" s="66">
        <v>5</v>
      </c>
      <c r="AD227" s="66">
        <v>15</v>
      </c>
      <c r="AE227" s="67" t="b">
        <v>1</v>
      </c>
      <c r="AF227" s="67">
        <v>30</v>
      </c>
      <c r="AG227" s="67">
        <v>7.5</v>
      </c>
      <c r="AH227" s="67">
        <v>10</v>
      </c>
      <c r="AI227" s="67">
        <v>5</v>
      </c>
      <c r="AJ227" s="67">
        <v>15</v>
      </c>
      <c r="AK227" s="68" t="b">
        <v>1</v>
      </c>
      <c r="AL227" s="68">
        <v>30</v>
      </c>
      <c r="AM227" s="68">
        <v>7.5</v>
      </c>
      <c r="AN227" s="68">
        <v>10</v>
      </c>
      <c r="AO227" s="68">
        <v>5</v>
      </c>
      <c r="AP227" s="68">
        <v>15</v>
      </c>
      <c r="AQ227" s="45" t="b">
        <v>1</v>
      </c>
      <c r="AR227" s="45">
        <v>30</v>
      </c>
      <c r="AS227" s="45">
        <v>7.5</v>
      </c>
      <c r="AT227" s="45">
        <v>10</v>
      </c>
      <c r="AU227" s="45">
        <v>5</v>
      </c>
      <c r="AV227" s="45">
        <v>15</v>
      </c>
      <c r="AW227" s="47" t="b">
        <v>1</v>
      </c>
      <c r="AX227" s="47">
        <v>30</v>
      </c>
      <c r="AY227" s="47">
        <v>7.5</v>
      </c>
      <c r="AZ227" s="47">
        <v>10</v>
      </c>
      <c r="BA227" s="47">
        <v>5</v>
      </c>
      <c r="BB227" s="47">
        <v>15</v>
      </c>
      <c r="BC227" s="17">
        <f t="shared" si="129"/>
        <v>107.14</v>
      </c>
      <c r="BD227">
        <f t="shared" si="137"/>
        <v>0</v>
      </c>
      <c r="BE227" s="7">
        <f t="shared" si="138"/>
        <v>0</v>
      </c>
      <c r="BF227" s="7">
        <f t="shared" si="139"/>
        <v>0</v>
      </c>
      <c r="BG227" s="7">
        <f t="shared" si="140"/>
        <v>0</v>
      </c>
      <c r="BH227" s="7">
        <f t="shared" si="141"/>
        <v>0</v>
      </c>
      <c r="BI227" s="17">
        <f t="shared" si="130"/>
        <v>107.14</v>
      </c>
      <c r="BJ227">
        <f t="shared" si="142"/>
        <v>0</v>
      </c>
      <c r="BK227" s="7">
        <f t="shared" si="143"/>
        <v>0</v>
      </c>
      <c r="BL227" s="7">
        <f t="shared" si="144"/>
        <v>0</v>
      </c>
      <c r="BM227" s="7">
        <f t="shared" si="145"/>
        <v>0</v>
      </c>
      <c r="BN227" s="7">
        <f t="shared" si="146"/>
        <v>0</v>
      </c>
      <c r="BO227" s="17">
        <f t="shared" si="131"/>
        <v>107.14</v>
      </c>
      <c r="BP227">
        <f t="shared" si="147"/>
        <v>0</v>
      </c>
      <c r="BQ227" s="7">
        <f t="shared" si="148"/>
        <v>0</v>
      </c>
      <c r="BR227" s="7">
        <f t="shared" si="149"/>
        <v>0</v>
      </c>
      <c r="BS227" s="7">
        <f t="shared" si="150"/>
        <v>0</v>
      </c>
      <c r="BT227" s="7">
        <f t="shared" si="151"/>
        <v>0</v>
      </c>
      <c r="BU227" s="17">
        <f t="shared" si="132"/>
        <v>107.14</v>
      </c>
      <c r="BV227">
        <f t="shared" si="152"/>
        <v>0</v>
      </c>
      <c r="BW227" s="7">
        <f t="shared" si="153"/>
        <v>0</v>
      </c>
      <c r="BX227" s="7">
        <f t="shared" si="154"/>
        <v>0</v>
      </c>
      <c r="BY227" s="7">
        <f t="shared" si="155"/>
        <v>0</v>
      </c>
      <c r="BZ227" s="7">
        <f t="shared" si="156"/>
        <v>0</v>
      </c>
      <c r="CA227" s="17">
        <f t="shared" si="133"/>
        <v>107.14</v>
      </c>
      <c r="CB227">
        <f t="shared" si="157"/>
        <v>0</v>
      </c>
      <c r="CC227" s="7">
        <f t="shared" si="158"/>
        <v>0</v>
      </c>
      <c r="CD227" s="7">
        <f t="shared" si="159"/>
        <v>0</v>
      </c>
      <c r="CE227" s="7">
        <f t="shared" si="160"/>
        <v>0</v>
      </c>
      <c r="CF227" s="69">
        <f t="shared" si="161"/>
        <v>0</v>
      </c>
      <c r="CG227" s="17">
        <f t="shared" si="134"/>
        <v>107.14</v>
      </c>
      <c r="CH227">
        <f t="shared" si="162"/>
        <v>0</v>
      </c>
      <c r="CI227" s="7">
        <f t="shared" si="163"/>
        <v>0</v>
      </c>
      <c r="CJ227" s="7">
        <f t="shared" si="164"/>
        <v>0</v>
      </c>
      <c r="CK227" s="7">
        <f t="shared" si="165"/>
        <v>0</v>
      </c>
      <c r="CL227" s="7">
        <f t="shared" si="166"/>
        <v>0</v>
      </c>
      <c r="CM227" s="17">
        <f t="shared" si="135"/>
        <v>107.14</v>
      </c>
      <c r="CN227">
        <f t="shared" si="167"/>
        <v>0</v>
      </c>
      <c r="CO227" s="7">
        <f t="shared" si="168"/>
        <v>0</v>
      </c>
      <c r="CP227" s="7">
        <f t="shared" si="169"/>
        <v>0</v>
      </c>
      <c r="CQ227" s="7">
        <f t="shared" si="170"/>
        <v>0</v>
      </c>
      <c r="CR227" s="7">
        <f t="shared" si="171"/>
        <v>0</v>
      </c>
    </row>
    <row r="228" spans="1:96" ht="14.5">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136"/>
        <v>0</v>
      </c>
      <c r="M228" s="63" t="b">
        <v>1</v>
      </c>
      <c r="N228" s="63">
        <v>30</v>
      </c>
      <c r="O228" s="63">
        <v>7.5</v>
      </c>
      <c r="P228" s="63">
        <v>10</v>
      </c>
      <c r="Q228" s="63">
        <v>5</v>
      </c>
      <c r="R228" s="63">
        <v>15</v>
      </c>
      <c r="S228" s="65" t="b">
        <v>1</v>
      </c>
      <c r="T228" s="65">
        <v>30</v>
      </c>
      <c r="U228" s="65">
        <v>7.5</v>
      </c>
      <c r="V228" s="65">
        <v>10</v>
      </c>
      <c r="W228" s="65">
        <v>5</v>
      </c>
      <c r="X228" s="65">
        <v>15</v>
      </c>
      <c r="Y228" s="66" t="b">
        <v>1</v>
      </c>
      <c r="Z228" s="66">
        <v>30</v>
      </c>
      <c r="AA228" s="66">
        <v>7.5</v>
      </c>
      <c r="AB228" s="66">
        <v>10</v>
      </c>
      <c r="AC228" s="66">
        <v>5</v>
      </c>
      <c r="AD228" s="66">
        <v>15</v>
      </c>
      <c r="AE228" s="67" t="b">
        <v>1</v>
      </c>
      <c r="AF228" s="67">
        <v>30</v>
      </c>
      <c r="AG228" s="67">
        <v>7.5</v>
      </c>
      <c r="AH228" s="67">
        <v>10</v>
      </c>
      <c r="AI228" s="67">
        <v>5</v>
      </c>
      <c r="AJ228" s="67">
        <v>15</v>
      </c>
      <c r="AK228" s="68" t="b">
        <v>1</v>
      </c>
      <c r="AL228" s="68">
        <v>30</v>
      </c>
      <c r="AM228" s="68">
        <v>7.5</v>
      </c>
      <c r="AN228" s="68">
        <v>10</v>
      </c>
      <c r="AO228" s="68">
        <v>5</v>
      </c>
      <c r="AP228" s="68">
        <v>15</v>
      </c>
      <c r="AQ228" s="45" t="b">
        <v>1</v>
      </c>
      <c r="AR228" s="45">
        <v>30</v>
      </c>
      <c r="AS228" s="45">
        <v>7.5</v>
      </c>
      <c r="AT228" s="45">
        <v>10</v>
      </c>
      <c r="AU228" s="45">
        <v>5</v>
      </c>
      <c r="AV228" s="45">
        <v>15</v>
      </c>
      <c r="AW228" s="47" t="b">
        <v>1</v>
      </c>
      <c r="AX228" s="47">
        <v>30</v>
      </c>
      <c r="AY228" s="47">
        <v>7.5</v>
      </c>
      <c r="AZ228" s="47">
        <v>10</v>
      </c>
      <c r="BA228" s="47">
        <v>5</v>
      </c>
      <c r="BB228" s="47">
        <v>15</v>
      </c>
      <c r="BC228" s="17">
        <f t="shared" si="129"/>
        <v>106.04</v>
      </c>
      <c r="BD228">
        <f t="shared" si="137"/>
        <v>0</v>
      </c>
      <c r="BE228" s="7">
        <f t="shared" si="138"/>
        <v>0</v>
      </c>
      <c r="BF228" s="7">
        <f t="shared" si="139"/>
        <v>0</v>
      </c>
      <c r="BG228" s="7">
        <f t="shared" si="140"/>
        <v>0</v>
      </c>
      <c r="BH228" s="7">
        <f t="shared" si="141"/>
        <v>0</v>
      </c>
      <c r="BI228" s="17">
        <f t="shared" si="130"/>
        <v>106.04</v>
      </c>
      <c r="BJ228">
        <f t="shared" si="142"/>
        <v>0</v>
      </c>
      <c r="BK228" s="7">
        <f t="shared" si="143"/>
        <v>0</v>
      </c>
      <c r="BL228" s="7">
        <f t="shared" si="144"/>
        <v>0</v>
      </c>
      <c r="BM228" s="7">
        <f t="shared" si="145"/>
        <v>0</v>
      </c>
      <c r="BN228" s="7">
        <f t="shared" si="146"/>
        <v>0</v>
      </c>
      <c r="BO228" s="17">
        <f t="shared" si="131"/>
        <v>106.04</v>
      </c>
      <c r="BP228">
        <f t="shared" si="147"/>
        <v>0</v>
      </c>
      <c r="BQ228" s="7">
        <f t="shared" si="148"/>
        <v>0</v>
      </c>
      <c r="BR228" s="7">
        <f t="shared" si="149"/>
        <v>0</v>
      </c>
      <c r="BS228" s="7">
        <f t="shared" si="150"/>
        <v>0</v>
      </c>
      <c r="BT228" s="7">
        <f t="shared" si="151"/>
        <v>0</v>
      </c>
      <c r="BU228" s="17">
        <f t="shared" si="132"/>
        <v>106.04</v>
      </c>
      <c r="BV228">
        <f t="shared" si="152"/>
        <v>0</v>
      </c>
      <c r="BW228" s="7">
        <f t="shared" si="153"/>
        <v>0</v>
      </c>
      <c r="BX228" s="7">
        <f t="shared" si="154"/>
        <v>0</v>
      </c>
      <c r="BY228" s="7">
        <f t="shared" si="155"/>
        <v>0</v>
      </c>
      <c r="BZ228" s="7">
        <f t="shared" si="156"/>
        <v>0</v>
      </c>
      <c r="CA228" s="17">
        <f t="shared" si="133"/>
        <v>106.04</v>
      </c>
      <c r="CB228">
        <f t="shared" si="157"/>
        <v>0</v>
      </c>
      <c r="CC228" s="7">
        <f t="shared" si="158"/>
        <v>0</v>
      </c>
      <c r="CD228" s="7">
        <f t="shared" si="159"/>
        <v>0</v>
      </c>
      <c r="CE228" s="7">
        <f t="shared" si="160"/>
        <v>0</v>
      </c>
      <c r="CF228" s="69">
        <f t="shared" si="161"/>
        <v>0</v>
      </c>
      <c r="CG228" s="17">
        <f t="shared" si="134"/>
        <v>106.04</v>
      </c>
      <c r="CH228">
        <f t="shared" si="162"/>
        <v>0</v>
      </c>
      <c r="CI228" s="7">
        <f t="shared" si="163"/>
        <v>0</v>
      </c>
      <c r="CJ228" s="7">
        <f t="shared" si="164"/>
        <v>0</v>
      </c>
      <c r="CK228" s="7">
        <f t="shared" si="165"/>
        <v>0</v>
      </c>
      <c r="CL228" s="7">
        <f t="shared" si="166"/>
        <v>0</v>
      </c>
      <c r="CM228" s="17">
        <f t="shared" si="135"/>
        <v>106.04</v>
      </c>
      <c r="CN228">
        <f t="shared" si="167"/>
        <v>0</v>
      </c>
      <c r="CO228" s="7">
        <f t="shared" si="168"/>
        <v>0</v>
      </c>
      <c r="CP228" s="7">
        <f t="shared" si="169"/>
        <v>0</v>
      </c>
      <c r="CQ228" s="7">
        <f t="shared" si="170"/>
        <v>0</v>
      </c>
      <c r="CR228" s="7">
        <f t="shared" si="171"/>
        <v>0</v>
      </c>
    </row>
    <row r="229" spans="1:96" ht="14.5">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136"/>
        <v>1</v>
      </c>
      <c r="M229" s="63" t="b">
        <v>1</v>
      </c>
      <c r="N229" s="63">
        <v>10</v>
      </c>
      <c r="O229" s="63">
        <v>5</v>
      </c>
      <c r="P229" s="63">
        <v>10</v>
      </c>
      <c r="Q229" s="63">
        <v>5</v>
      </c>
      <c r="R229" s="63">
        <v>15</v>
      </c>
      <c r="S229" s="65" t="b">
        <v>1</v>
      </c>
      <c r="T229" s="65">
        <v>10</v>
      </c>
      <c r="U229" s="65">
        <v>5</v>
      </c>
      <c r="V229" s="65">
        <v>10</v>
      </c>
      <c r="W229" s="65">
        <v>5</v>
      </c>
      <c r="X229" s="65">
        <v>15</v>
      </c>
      <c r="Y229" s="66" t="b">
        <v>1</v>
      </c>
      <c r="Z229" s="66">
        <v>10</v>
      </c>
      <c r="AA229" s="66">
        <v>5</v>
      </c>
      <c r="AB229" s="66">
        <v>10</v>
      </c>
      <c r="AC229" s="66">
        <v>5</v>
      </c>
      <c r="AD229" s="66">
        <v>15</v>
      </c>
      <c r="AE229" s="67" t="b">
        <v>1</v>
      </c>
      <c r="AF229" s="67">
        <v>10</v>
      </c>
      <c r="AG229" s="67">
        <v>5</v>
      </c>
      <c r="AH229" s="67">
        <v>10</v>
      </c>
      <c r="AI229" s="67">
        <v>5</v>
      </c>
      <c r="AJ229" s="67">
        <v>15</v>
      </c>
      <c r="AK229" s="68" t="b">
        <v>1</v>
      </c>
      <c r="AL229" s="68">
        <v>10</v>
      </c>
      <c r="AM229" s="68">
        <v>5</v>
      </c>
      <c r="AN229" s="68">
        <v>10</v>
      </c>
      <c r="AO229" s="68">
        <v>5</v>
      </c>
      <c r="AP229" s="68">
        <v>15</v>
      </c>
      <c r="AQ229" s="45" t="b">
        <v>1</v>
      </c>
      <c r="AR229" s="45">
        <v>10</v>
      </c>
      <c r="AS229" s="45">
        <v>5</v>
      </c>
      <c r="AT229" s="45">
        <v>10</v>
      </c>
      <c r="AU229" s="45">
        <v>5</v>
      </c>
      <c r="AV229" s="45">
        <v>15</v>
      </c>
      <c r="AW229" s="47" t="b">
        <v>1</v>
      </c>
      <c r="AX229" s="47">
        <v>10</v>
      </c>
      <c r="AY229" s="47">
        <v>5</v>
      </c>
      <c r="AZ229" s="47">
        <v>10</v>
      </c>
      <c r="BA229" s="47">
        <v>5</v>
      </c>
      <c r="BB229" s="47">
        <v>15</v>
      </c>
      <c r="BC229" s="17">
        <f t="shared" si="129"/>
        <v>173.03</v>
      </c>
      <c r="BD229">
        <f t="shared" si="137"/>
        <v>0</v>
      </c>
      <c r="BE229" s="7">
        <f t="shared" si="138"/>
        <v>0</v>
      </c>
      <c r="BF229" s="7">
        <f t="shared" si="139"/>
        <v>0</v>
      </c>
      <c r="BG229" s="7">
        <f t="shared" si="140"/>
        <v>0</v>
      </c>
      <c r="BH229" s="7">
        <f t="shared" si="141"/>
        <v>0</v>
      </c>
      <c r="BI229" s="17">
        <f t="shared" si="130"/>
        <v>173.03</v>
      </c>
      <c r="BJ229">
        <f t="shared" si="142"/>
        <v>0</v>
      </c>
      <c r="BK229" s="7">
        <f t="shared" si="143"/>
        <v>0</v>
      </c>
      <c r="BL229" s="7">
        <f t="shared" si="144"/>
        <v>0</v>
      </c>
      <c r="BM229" s="7">
        <f t="shared" si="145"/>
        <v>0</v>
      </c>
      <c r="BN229" s="7">
        <f t="shared" si="146"/>
        <v>0</v>
      </c>
      <c r="BO229" s="17">
        <f t="shared" si="131"/>
        <v>173.03</v>
      </c>
      <c r="BP229">
        <f t="shared" si="147"/>
        <v>0</v>
      </c>
      <c r="BQ229" s="7">
        <f t="shared" si="148"/>
        <v>0</v>
      </c>
      <c r="BR229" s="7">
        <f t="shared" si="149"/>
        <v>0</v>
      </c>
      <c r="BS229" s="7">
        <f t="shared" si="150"/>
        <v>0</v>
      </c>
      <c r="BT229" s="7">
        <f t="shared" si="151"/>
        <v>0</v>
      </c>
      <c r="BU229" s="17">
        <f t="shared" si="132"/>
        <v>173.03</v>
      </c>
      <c r="BV229">
        <f t="shared" si="152"/>
        <v>0</v>
      </c>
      <c r="BW229" s="7">
        <f t="shared" si="153"/>
        <v>0</v>
      </c>
      <c r="BX229" s="7">
        <f t="shared" si="154"/>
        <v>0</v>
      </c>
      <c r="BY229" s="7">
        <f t="shared" si="155"/>
        <v>0</v>
      </c>
      <c r="BZ229" s="7">
        <f t="shared" si="156"/>
        <v>0</v>
      </c>
      <c r="CA229" s="17">
        <f t="shared" si="133"/>
        <v>173.03</v>
      </c>
      <c r="CB229">
        <f t="shared" si="157"/>
        <v>0</v>
      </c>
      <c r="CC229" s="7">
        <f t="shared" si="158"/>
        <v>0</v>
      </c>
      <c r="CD229" s="7">
        <f t="shared" si="159"/>
        <v>0</v>
      </c>
      <c r="CE229" s="7">
        <f t="shared" si="160"/>
        <v>0</v>
      </c>
      <c r="CF229" s="69">
        <f t="shared" si="161"/>
        <v>0</v>
      </c>
      <c r="CG229" s="17">
        <f t="shared" si="134"/>
        <v>173.03</v>
      </c>
      <c r="CH229">
        <f t="shared" si="162"/>
        <v>0</v>
      </c>
      <c r="CI229" s="7">
        <f t="shared" si="163"/>
        <v>0</v>
      </c>
      <c r="CJ229" s="7">
        <f t="shared" si="164"/>
        <v>0</v>
      </c>
      <c r="CK229" s="7">
        <f t="shared" si="165"/>
        <v>0</v>
      </c>
      <c r="CL229" s="7">
        <f t="shared" si="166"/>
        <v>0</v>
      </c>
      <c r="CM229" s="17">
        <f t="shared" si="135"/>
        <v>173.03</v>
      </c>
      <c r="CN229">
        <f t="shared" si="167"/>
        <v>0</v>
      </c>
      <c r="CO229" s="7">
        <f t="shared" si="168"/>
        <v>0</v>
      </c>
      <c r="CP229" s="7">
        <f t="shared" si="169"/>
        <v>0</v>
      </c>
      <c r="CQ229" s="7">
        <f t="shared" si="170"/>
        <v>0</v>
      </c>
      <c r="CR229" s="7">
        <f t="shared" si="171"/>
        <v>0</v>
      </c>
    </row>
    <row r="230" spans="1:96" ht="14.5">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136"/>
        <v>0</v>
      </c>
      <c r="M230" s="63" t="b">
        <v>1</v>
      </c>
      <c r="N230" s="63">
        <v>10</v>
      </c>
      <c r="O230" s="63">
        <v>5</v>
      </c>
      <c r="P230" s="63">
        <v>10</v>
      </c>
      <c r="Q230" s="63">
        <v>5</v>
      </c>
      <c r="R230" s="63">
        <v>15</v>
      </c>
      <c r="S230" s="65" t="b">
        <v>1</v>
      </c>
      <c r="T230" s="65">
        <v>10</v>
      </c>
      <c r="U230" s="65">
        <v>5</v>
      </c>
      <c r="V230" s="65">
        <v>10</v>
      </c>
      <c r="W230" s="65">
        <v>5</v>
      </c>
      <c r="X230" s="65">
        <v>15</v>
      </c>
      <c r="Y230" s="66" t="b">
        <v>1</v>
      </c>
      <c r="Z230" s="66">
        <v>10</v>
      </c>
      <c r="AA230" s="66">
        <v>5</v>
      </c>
      <c r="AB230" s="66">
        <v>10</v>
      </c>
      <c r="AC230" s="66">
        <v>5</v>
      </c>
      <c r="AD230" s="66">
        <v>15</v>
      </c>
      <c r="AE230" s="67" t="b">
        <v>1</v>
      </c>
      <c r="AF230" s="67">
        <v>10</v>
      </c>
      <c r="AG230" s="67">
        <v>5</v>
      </c>
      <c r="AH230" s="67">
        <v>10</v>
      </c>
      <c r="AI230" s="67">
        <v>5</v>
      </c>
      <c r="AJ230" s="67">
        <v>15</v>
      </c>
      <c r="AK230" s="68" t="b">
        <v>1</v>
      </c>
      <c r="AL230" s="68">
        <v>10</v>
      </c>
      <c r="AM230" s="68">
        <v>5</v>
      </c>
      <c r="AN230" s="68">
        <v>10</v>
      </c>
      <c r="AO230" s="68">
        <v>5</v>
      </c>
      <c r="AP230" s="68">
        <v>15</v>
      </c>
      <c r="AQ230" s="45" t="b">
        <v>1</v>
      </c>
      <c r="AR230" s="45">
        <v>10</v>
      </c>
      <c r="AS230" s="45">
        <v>5</v>
      </c>
      <c r="AT230" s="45">
        <v>10</v>
      </c>
      <c r="AU230" s="45">
        <v>5</v>
      </c>
      <c r="AV230" s="45">
        <v>15</v>
      </c>
      <c r="AW230" s="47" t="b">
        <v>1</v>
      </c>
      <c r="AX230" s="47">
        <v>10</v>
      </c>
      <c r="AY230" s="47">
        <v>5</v>
      </c>
      <c r="AZ230" s="47">
        <v>10</v>
      </c>
      <c r="BA230" s="47">
        <v>5</v>
      </c>
      <c r="BB230" s="47">
        <v>15</v>
      </c>
      <c r="BC230" s="17">
        <f t="shared" si="129"/>
        <v>173.03</v>
      </c>
      <c r="BD230">
        <f t="shared" si="137"/>
        <v>0</v>
      </c>
      <c r="BE230" s="7">
        <f t="shared" si="138"/>
        <v>0</v>
      </c>
      <c r="BF230" s="7">
        <f t="shared" si="139"/>
        <v>0</v>
      </c>
      <c r="BG230" s="7">
        <f t="shared" si="140"/>
        <v>0</v>
      </c>
      <c r="BH230" s="7">
        <f t="shared" si="141"/>
        <v>0</v>
      </c>
      <c r="BI230" s="17">
        <f t="shared" si="130"/>
        <v>173.03</v>
      </c>
      <c r="BJ230">
        <f t="shared" si="142"/>
        <v>0</v>
      </c>
      <c r="BK230" s="7">
        <f t="shared" si="143"/>
        <v>0</v>
      </c>
      <c r="BL230" s="7">
        <f t="shared" si="144"/>
        <v>0</v>
      </c>
      <c r="BM230" s="7">
        <f t="shared" si="145"/>
        <v>0</v>
      </c>
      <c r="BN230" s="7">
        <f t="shared" si="146"/>
        <v>0</v>
      </c>
      <c r="BO230" s="17">
        <f t="shared" si="131"/>
        <v>173.03</v>
      </c>
      <c r="BP230">
        <f t="shared" si="147"/>
        <v>0</v>
      </c>
      <c r="BQ230" s="7">
        <f t="shared" si="148"/>
        <v>0</v>
      </c>
      <c r="BR230" s="7">
        <f t="shared" si="149"/>
        <v>0</v>
      </c>
      <c r="BS230" s="7">
        <f t="shared" si="150"/>
        <v>0</v>
      </c>
      <c r="BT230" s="7">
        <f t="shared" si="151"/>
        <v>0</v>
      </c>
      <c r="BU230" s="17">
        <f t="shared" si="132"/>
        <v>173.03</v>
      </c>
      <c r="BV230">
        <f t="shared" si="152"/>
        <v>0</v>
      </c>
      <c r="BW230" s="7">
        <f t="shared" si="153"/>
        <v>0</v>
      </c>
      <c r="BX230" s="7">
        <f t="shared" si="154"/>
        <v>0</v>
      </c>
      <c r="BY230" s="7">
        <f t="shared" si="155"/>
        <v>0</v>
      </c>
      <c r="BZ230" s="7">
        <f t="shared" si="156"/>
        <v>0</v>
      </c>
      <c r="CA230" s="17">
        <f t="shared" si="133"/>
        <v>173.03</v>
      </c>
      <c r="CB230">
        <f t="shared" si="157"/>
        <v>0</v>
      </c>
      <c r="CC230" s="7">
        <f t="shared" si="158"/>
        <v>0</v>
      </c>
      <c r="CD230" s="7">
        <f t="shared" si="159"/>
        <v>0</v>
      </c>
      <c r="CE230" s="7">
        <f t="shared" si="160"/>
        <v>0</v>
      </c>
      <c r="CF230" s="69">
        <f t="shared" si="161"/>
        <v>0</v>
      </c>
      <c r="CG230" s="17">
        <f t="shared" si="134"/>
        <v>173.03</v>
      </c>
      <c r="CH230">
        <f t="shared" si="162"/>
        <v>0</v>
      </c>
      <c r="CI230" s="7">
        <f t="shared" si="163"/>
        <v>0</v>
      </c>
      <c r="CJ230" s="7">
        <f t="shared" si="164"/>
        <v>0</v>
      </c>
      <c r="CK230" s="7">
        <f t="shared" si="165"/>
        <v>0</v>
      </c>
      <c r="CL230" s="7">
        <f t="shared" si="166"/>
        <v>0</v>
      </c>
      <c r="CM230" s="17">
        <f t="shared" si="135"/>
        <v>173.03</v>
      </c>
      <c r="CN230">
        <f t="shared" si="167"/>
        <v>0</v>
      </c>
      <c r="CO230" s="7">
        <f t="shared" si="168"/>
        <v>0</v>
      </c>
      <c r="CP230" s="7">
        <f t="shared" si="169"/>
        <v>0</v>
      </c>
      <c r="CQ230" s="7">
        <f t="shared" si="170"/>
        <v>0</v>
      </c>
      <c r="CR230" s="7">
        <f t="shared" si="171"/>
        <v>0</v>
      </c>
    </row>
    <row r="231" spans="1:9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136"/>
        <v>1</v>
      </c>
      <c r="M231" s="63" t="b">
        <v>0</v>
      </c>
      <c r="S231" s="65" t="b">
        <v>0</v>
      </c>
      <c r="Y231" s="66" t="b">
        <v>0</v>
      </c>
      <c r="AE231" s="67" t="b">
        <v>0</v>
      </c>
      <c r="AK231" s="68" t="b">
        <v>0</v>
      </c>
      <c r="AQ231" s="45" t="b">
        <v>0</v>
      </c>
      <c r="AW231" s="47" t="b">
        <v>0</v>
      </c>
      <c r="BC231" s="17">
        <f t="shared" si="129"/>
        <v>0</v>
      </c>
      <c r="BD231">
        <f t="shared" si="137"/>
        <v>0</v>
      </c>
      <c r="BE231" s="7">
        <f t="shared" si="138"/>
        <v>0</v>
      </c>
      <c r="BF231" s="7">
        <f t="shared" si="139"/>
        <v>0</v>
      </c>
      <c r="BG231" s="7">
        <f t="shared" si="140"/>
        <v>0</v>
      </c>
      <c r="BH231" s="7">
        <f t="shared" si="141"/>
        <v>0</v>
      </c>
      <c r="BI231" s="17">
        <f t="shared" si="130"/>
        <v>0</v>
      </c>
      <c r="BJ231">
        <f t="shared" si="142"/>
        <v>0</v>
      </c>
      <c r="BK231" s="7">
        <f t="shared" si="143"/>
        <v>0</v>
      </c>
      <c r="BL231" s="7">
        <f t="shared" si="144"/>
        <v>0</v>
      </c>
      <c r="BM231" s="7">
        <f t="shared" si="145"/>
        <v>0</v>
      </c>
      <c r="BN231" s="7">
        <f t="shared" si="146"/>
        <v>0</v>
      </c>
      <c r="BO231" s="17">
        <f t="shared" si="131"/>
        <v>0</v>
      </c>
      <c r="BP231">
        <f t="shared" si="147"/>
        <v>0</v>
      </c>
      <c r="BQ231" s="7">
        <f t="shared" si="148"/>
        <v>0</v>
      </c>
      <c r="BR231" s="7">
        <f t="shared" si="149"/>
        <v>0</v>
      </c>
      <c r="BS231" s="7">
        <f t="shared" si="150"/>
        <v>0</v>
      </c>
      <c r="BT231" s="7">
        <f t="shared" si="151"/>
        <v>0</v>
      </c>
      <c r="BU231" s="17">
        <f t="shared" si="132"/>
        <v>0</v>
      </c>
      <c r="BV231">
        <f t="shared" si="152"/>
        <v>0</v>
      </c>
      <c r="BW231" s="7">
        <f t="shared" si="153"/>
        <v>0</v>
      </c>
      <c r="BX231" s="7">
        <f t="shared" si="154"/>
        <v>0</v>
      </c>
      <c r="BY231" s="7">
        <f t="shared" si="155"/>
        <v>0</v>
      </c>
      <c r="BZ231" s="7">
        <f t="shared" si="156"/>
        <v>0</v>
      </c>
      <c r="CA231" s="17">
        <f t="shared" si="133"/>
        <v>0</v>
      </c>
      <c r="CB231">
        <f t="shared" si="157"/>
        <v>0</v>
      </c>
      <c r="CC231" s="7">
        <f t="shared" si="158"/>
        <v>0</v>
      </c>
      <c r="CD231" s="7">
        <f t="shared" si="159"/>
        <v>0</v>
      </c>
      <c r="CE231" s="7">
        <f t="shared" si="160"/>
        <v>0</v>
      </c>
      <c r="CF231" s="69">
        <f t="shared" si="161"/>
        <v>0</v>
      </c>
      <c r="CG231" s="17">
        <f t="shared" si="134"/>
        <v>0</v>
      </c>
      <c r="CH231">
        <f t="shared" si="162"/>
        <v>0</v>
      </c>
      <c r="CI231" s="7">
        <f t="shared" si="163"/>
        <v>0</v>
      </c>
      <c r="CJ231" s="7">
        <f t="shared" si="164"/>
        <v>0</v>
      </c>
      <c r="CK231" s="7">
        <f t="shared" si="165"/>
        <v>0</v>
      </c>
      <c r="CL231" s="7">
        <f t="shared" si="166"/>
        <v>0</v>
      </c>
      <c r="CM231" s="17">
        <f t="shared" si="135"/>
        <v>0</v>
      </c>
      <c r="CN231">
        <f t="shared" si="167"/>
        <v>0</v>
      </c>
      <c r="CO231" s="7">
        <f t="shared" si="168"/>
        <v>0</v>
      </c>
      <c r="CP231" s="7">
        <f t="shared" si="169"/>
        <v>0</v>
      </c>
      <c r="CQ231" s="7">
        <f t="shared" si="170"/>
        <v>0</v>
      </c>
      <c r="CR231" s="7">
        <f t="shared" si="171"/>
        <v>0</v>
      </c>
    </row>
    <row r="232" spans="1:96" ht="14.5">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136"/>
        <v>1</v>
      </c>
      <c r="M232" s="63" t="b">
        <v>1</v>
      </c>
      <c r="N232" s="63">
        <v>0</v>
      </c>
      <c r="O232" s="63">
        <v>6</v>
      </c>
      <c r="P232" s="63">
        <v>5.5</v>
      </c>
      <c r="Q232" s="63">
        <v>6</v>
      </c>
      <c r="R232" s="63">
        <v>0</v>
      </c>
      <c r="S232" s="65" t="b">
        <v>1</v>
      </c>
      <c r="T232" s="65">
        <v>0</v>
      </c>
      <c r="U232" s="65">
        <v>6</v>
      </c>
      <c r="V232" s="65">
        <v>5.5</v>
      </c>
      <c r="W232" s="65">
        <v>6</v>
      </c>
      <c r="X232" s="65">
        <v>0</v>
      </c>
      <c r="Y232" s="66" t="b">
        <v>1</v>
      </c>
      <c r="Z232" s="66">
        <v>0</v>
      </c>
      <c r="AA232" s="66">
        <v>6</v>
      </c>
      <c r="AB232" s="66">
        <v>5.5</v>
      </c>
      <c r="AC232" s="66">
        <v>6</v>
      </c>
      <c r="AD232" s="66">
        <v>0</v>
      </c>
      <c r="AE232" s="67" t="b">
        <v>1</v>
      </c>
      <c r="AF232" s="67">
        <v>0</v>
      </c>
      <c r="AG232" s="67">
        <v>6</v>
      </c>
      <c r="AH232" s="67">
        <v>5.5</v>
      </c>
      <c r="AI232" s="67">
        <v>6</v>
      </c>
      <c r="AJ232" s="67">
        <v>0</v>
      </c>
      <c r="AK232" s="68" t="b">
        <v>1</v>
      </c>
      <c r="AL232" s="68">
        <v>0</v>
      </c>
      <c r="AM232" s="68">
        <v>6</v>
      </c>
      <c r="AN232" s="68">
        <v>5.5</v>
      </c>
      <c r="AO232" s="68">
        <v>6</v>
      </c>
      <c r="AP232" s="68">
        <v>0</v>
      </c>
      <c r="AQ232" s="45" t="b">
        <v>1</v>
      </c>
      <c r="AR232" s="45">
        <v>0</v>
      </c>
      <c r="AS232" s="45">
        <v>6</v>
      </c>
      <c r="AT232" s="45">
        <v>5.5</v>
      </c>
      <c r="AU232" s="45">
        <v>6</v>
      </c>
      <c r="AV232" s="45">
        <v>0</v>
      </c>
      <c r="AW232" s="47" t="b">
        <v>1</v>
      </c>
      <c r="AX232" s="47">
        <v>0</v>
      </c>
      <c r="AY232" s="47">
        <v>6</v>
      </c>
      <c r="AZ232" s="47">
        <v>5.5</v>
      </c>
      <c r="BA232" s="47">
        <v>6</v>
      </c>
      <c r="BB232" s="47">
        <v>0</v>
      </c>
      <c r="BC232" s="17">
        <f t="shared" si="129"/>
        <v>75.790000000000006</v>
      </c>
      <c r="BD232">
        <f t="shared" si="137"/>
        <v>0</v>
      </c>
      <c r="BE232" s="7">
        <f t="shared" si="138"/>
        <v>0</v>
      </c>
      <c r="BF232" s="7">
        <f t="shared" si="139"/>
        <v>0</v>
      </c>
      <c r="BG232" s="7">
        <f t="shared" si="140"/>
        <v>0</v>
      </c>
      <c r="BH232" s="7">
        <f t="shared" si="141"/>
        <v>0</v>
      </c>
      <c r="BI232" s="17">
        <f t="shared" si="130"/>
        <v>75.790000000000006</v>
      </c>
      <c r="BJ232">
        <f t="shared" si="142"/>
        <v>0</v>
      </c>
      <c r="BK232" s="7">
        <f t="shared" si="143"/>
        <v>0</v>
      </c>
      <c r="BL232" s="7">
        <f t="shared" si="144"/>
        <v>0</v>
      </c>
      <c r="BM232" s="7">
        <f t="shared" si="145"/>
        <v>0</v>
      </c>
      <c r="BN232" s="7">
        <f t="shared" si="146"/>
        <v>0</v>
      </c>
      <c r="BO232" s="17">
        <f t="shared" si="131"/>
        <v>75.790000000000006</v>
      </c>
      <c r="BP232">
        <f t="shared" si="147"/>
        <v>0</v>
      </c>
      <c r="BQ232" s="7">
        <f t="shared" si="148"/>
        <v>0</v>
      </c>
      <c r="BR232" s="7">
        <f t="shared" si="149"/>
        <v>0</v>
      </c>
      <c r="BS232" s="7">
        <f t="shared" si="150"/>
        <v>0</v>
      </c>
      <c r="BT232" s="7">
        <f t="shared" si="151"/>
        <v>0</v>
      </c>
      <c r="BU232" s="17">
        <f t="shared" si="132"/>
        <v>75.790000000000006</v>
      </c>
      <c r="BV232">
        <f t="shared" si="152"/>
        <v>0</v>
      </c>
      <c r="BW232" s="7">
        <f t="shared" si="153"/>
        <v>0</v>
      </c>
      <c r="BX232" s="7">
        <f t="shared" si="154"/>
        <v>0</v>
      </c>
      <c r="BY232" s="7">
        <f t="shared" si="155"/>
        <v>0</v>
      </c>
      <c r="BZ232" s="7">
        <f t="shared" si="156"/>
        <v>0</v>
      </c>
      <c r="CA232" s="17">
        <f t="shared" si="133"/>
        <v>75.790000000000006</v>
      </c>
      <c r="CB232">
        <f t="shared" si="157"/>
        <v>0</v>
      </c>
      <c r="CC232" s="7">
        <f t="shared" si="158"/>
        <v>0</v>
      </c>
      <c r="CD232" s="7">
        <f t="shared" si="159"/>
        <v>0</v>
      </c>
      <c r="CE232" s="7">
        <f t="shared" si="160"/>
        <v>0</v>
      </c>
      <c r="CF232" s="69">
        <f t="shared" si="161"/>
        <v>0</v>
      </c>
      <c r="CG232" s="17">
        <f t="shared" si="134"/>
        <v>75.790000000000006</v>
      </c>
      <c r="CH232">
        <f t="shared" si="162"/>
        <v>0</v>
      </c>
      <c r="CI232" s="7">
        <f t="shared" si="163"/>
        <v>0</v>
      </c>
      <c r="CJ232" s="7">
        <f t="shared" si="164"/>
        <v>0</v>
      </c>
      <c r="CK232" s="7">
        <f t="shared" si="165"/>
        <v>0</v>
      </c>
      <c r="CL232" s="7">
        <f t="shared" si="166"/>
        <v>0</v>
      </c>
      <c r="CM232" s="17">
        <f t="shared" si="135"/>
        <v>75.790000000000006</v>
      </c>
      <c r="CN232">
        <f t="shared" si="167"/>
        <v>0</v>
      </c>
      <c r="CO232" s="7">
        <f t="shared" si="168"/>
        <v>0</v>
      </c>
      <c r="CP232" s="7">
        <f t="shared" si="169"/>
        <v>0</v>
      </c>
      <c r="CQ232" s="7">
        <f t="shared" si="170"/>
        <v>0</v>
      </c>
      <c r="CR232" s="7">
        <f t="shared" si="171"/>
        <v>0</v>
      </c>
    </row>
    <row r="233" spans="1:96" ht="14.5">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136"/>
        <v>1</v>
      </c>
      <c r="M233" s="63" t="b">
        <v>1</v>
      </c>
      <c r="N233" s="63">
        <v>0</v>
      </c>
      <c r="O233" s="63">
        <v>6</v>
      </c>
      <c r="P233" s="63">
        <v>5.5</v>
      </c>
      <c r="Q233" s="63">
        <v>6</v>
      </c>
      <c r="R233" s="63">
        <v>0</v>
      </c>
      <c r="S233" s="65" t="b">
        <v>1</v>
      </c>
      <c r="T233" s="65">
        <v>0</v>
      </c>
      <c r="U233" s="65">
        <v>6</v>
      </c>
      <c r="V233" s="65">
        <v>5.5</v>
      </c>
      <c r="W233" s="65">
        <v>6</v>
      </c>
      <c r="X233" s="65">
        <v>0</v>
      </c>
      <c r="Y233" s="66" t="b">
        <v>1</v>
      </c>
      <c r="Z233" s="66">
        <v>0</v>
      </c>
      <c r="AA233" s="66">
        <v>6</v>
      </c>
      <c r="AB233" s="66">
        <v>5.5</v>
      </c>
      <c r="AC233" s="66">
        <v>6</v>
      </c>
      <c r="AD233" s="66">
        <v>0</v>
      </c>
      <c r="AE233" s="67" t="b">
        <v>1</v>
      </c>
      <c r="AF233" s="67">
        <v>0</v>
      </c>
      <c r="AG233" s="67">
        <v>6</v>
      </c>
      <c r="AH233" s="67">
        <v>5.5</v>
      </c>
      <c r="AI233" s="67">
        <v>6</v>
      </c>
      <c r="AJ233" s="67">
        <v>0</v>
      </c>
      <c r="AK233" s="68" t="b">
        <v>1</v>
      </c>
      <c r="AL233" s="68">
        <v>0</v>
      </c>
      <c r="AM233" s="68">
        <v>6</v>
      </c>
      <c r="AN233" s="68">
        <v>5.5</v>
      </c>
      <c r="AO233" s="68">
        <v>6</v>
      </c>
      <c r="AP233" s="68">
        <v>0</v>
      </c>
      <c r="AQ233" s="45" t="b">
        <v>1</v>
      </c>
      <c r="AR233" s="45">
        <v>0</v>
      </c>
      <c r="AS233" s="45">
        <v>6</v>
      </c>
      <c r="AT233" s="45">
        <v>5.5</v>
      </c>
      <c r="AU233" s="45">
        <v>6</v>
      </c>
      <c r="AV233" s="45">
        <v>0</v>
      </c>
      <c r="AW233" s="47" t="b">
        <v>1</v>
      </c>
      <c r="AX233" s="47">
        <v>0</v>
      </c>
      <c r="AY233" s="47">
        <v>6</v>
      </c>
      <c r="AZ233" s="47">
        <v>5.5</v>
      </c>
      <c r="BA233" s="47">
        <v>6</v>
      </c>
      <c r="BB233" s="47">
        <v>0</v>
      </c>
      <c r="BC233" s="17">
        <f t="shared" si="129"/>
        <v>76.010000000000005</v>
      </c>
      <c r="BD233">
        <f t="shared" si="137"/>
        <v>0</v>
      </c>
      <c r="BE233" s="7">
        <f t="shared" si="138"/>
        <v>0</v>
      </c>
      <c r="BF233" s="7">
        <f t="shared" si="139"/>
        <v>0</v>
      </c>
      <c r="BG233" s="7">
        <f t="shared" si="140"/>
        <v>0</v>
      </c>
      <c r="BH233" s="7">
        <f t="shared" si="141"/>
        <v>0</v>
      </c>
      <c r="BI233" s="17">
        <f t="shared" si="130"/>
        <v>76.010000000000005</v>
      </c>
      <c r="BJ233">
        <f t="shared" si="142"/>
        <v>0</v>
      </c>
      <c r="BK233" s="7">
        <f t="shared" si="143"/>
        <v>0</v>
      </c>
      <c r="BL233" s="7">
        <f t="shared" si="144"/>
        <v>0</v>
      </c>
      <c r="BM233" s="7">
        <f t="shared" si="145"/>
        <v>0</v>
      </c>
      <c r="BN233" s="7">
        <f t="shared" si="146"/>
        <v>0</v>
      </c>
      <c r="BO233" s="17">
        <f t="shared" si="131"/>
        <v>76.010000000000005</v>
      </c>
      <c r="BP233">
        <f t="shared" si="147"/>
        <v>0</v>
      </c>
      <c r="BQ233" s="7">
        <f t="shared" si="148"/>
        <v>0</v>
      </c>
      <c r="BR233" s="7">
        <f t="shared" si="149"/>
        <v>0</v>
      </c>
      <c r="BS233" s="7">
        <f t="shared" si="150"/>
        <v>0</v>
      </c>
      <c r="BT233" s="7">
        <f t="shared" si="151"/>
        <v>0</v>
      </c>
      <c r="BU233" s="17">
        <f t="shared" si="132"/>
        <v>76.010000000000005</v>
      </c>
      <c r="BV233">
        <f t="shared" si="152"/>
        <v>0</v>
      </c>
      <c r="BW233" s="7">
        <f t="shared" si="153"/>
        <v>0</v>
      </c>
      <c r="BX233" s="7">
        <f t="shared" si="154"/>
        <v>0</v>
      </c>
      <c r="BY233" s="7">
        <f t="shared" si="155"/>
        <v>0</v>
      </c>
      <c r="BZ233" s="7">
        <f t="shared" si="156"/>
        <v>0</v>
      </c>
      <c r="CA233" s="17">
        <f t="shared" si="133"/>
        <v>76.010000000000005</v>
      </c>
      <c r="CB233">
        <f t="shared" si="157"/>
        <v>0</v>
      </c>
      <c r="CC233" s="7">
        <f t="shared" si="158"/>
        <v>0</v>
      </c>
      <c r="CD233" s="7">
        <f t="shared" si="159"/>
        <v>0</v>
      </c>
      <c r="CE233" s="7">
        <f t="shared" si="160"/>
        <v>0</v>
      </c>
      <c r="CF233" s="69">
        <f t="shared" si="161"/>
        <v>0</v>
      </c>
      <c r="CG233" s="17">
        <f t="shared" si="134"/>
        <v>76.010000000000005</v>
      </c>
      <c r="CH233">
        <f t="shared" si="162"/>
        <v>0</v>
      </c>
      <c r="CI233" s="7">
        <f t="shared" si="163"/>
        <v>0</v>
      </c>
      <c r="CJ233" s="7">
        <f t="shared" si="164"/>
        <v>0</v>
      </c>
      <c r="CK233" s="7">
        <f t="shared" si="165"/>
        <v>0</v>
      </c>
      <c r="CL233" s="7">
        <f t="shared" si="166"/>
        <v>0</v>
      </c>
      <c r="CM233" s="17">
        <f t="shared" si="135"/>
        <v>76.010000000000005</v>
      </c>
      <c r="CN233">
        <f t="shared" si="167"/>
        <v>0</v>
      </c>
      <c r="CO233" s="7">
        <f t="shared" si="168"/>
        <v>0</v>
      </c>
      <c r="CP233" s="7">
        <f t="shared" si="169"/>
        <v>0</v>
      </c>
      <c r="CQ233" s="7">
        <f t="shared" si="170"/>
        <v>0</v>
      </c>
      <c r="CR233" s="7">
        <f t="shared" si="171"/>
        <v>0</v>
      </c>
    </row>
    <row r="234" spans="1:96" ht="14.5">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136"/>
        <v>1</v>
      </c>
      <c r="M234" s="63" t="b">
        <v>1</v>
      </c>
      <c r="N234" s="63">
        <v>0</v>
      </c>
      <c r="O234" s="63">
        <v>10</v>
      </c>
      <c r="P234" s="63">
        <v>10</v>
      </c>
      <c r="Q234" s="63">
        <v>10</v>
      </c>
      <c r="R234" s="63">
        <v>20</v>
      </c>
      <c r="S234" s="65" t="b">
        <v>0</v>
      </c>
      <c r="Y234" s="66" t="b">
        <v>0</v>
      </c>
      <c r="AE234" s="67" t="b">
        <v>0</v>
      </c>
      <c r="AK234" s="68" t="b">
        <v>0</v>
      </c>
      <c r="AQ234" s="45" t="b">
        <v>0</v>
      </c>
      <c r="AW234" s="47" t="b">
        <v>0</v>
      </c>
      <c r="BC234" s="17">
        <f t="shared" si="129"/>
        <v>23.100000000000005</v>
      </c>
      <c r="BD234">
        <f t="shared" si="137"/>
        <v>1</v>
      </c>
      <c r="BE234" s="7">
        <f t="shared" si="138"/>
        <v>1.0751331034752973</v>
      </c>
      <c r="BF234" s="7">
        <f t="shared" si="139"/>
        <v>0.79492653838204796</v>
      </c>
      <c r="BG234" s="7">
        <f t="shared" si="140"/>
        <v>14.784770233613976</v>
      </c>
      <c r="BH234" s="7">
        <f t="shared" si="141"/>
        <v>15.859903337089273</v>
      </c>
      <c r="BI234" s="17">
        <f t="shared" si="130"/>
        <v>23.100000000000005</v>
      </c>
      <c r="BJ234">
        <f t="shared" si="142"/>
        <v>0</v>
      </c>
      <c r="BK234" s="7">
        <f t="shared" si="143"/>
        <v>0</v>
      </c>
      <c r="BL234" s="7">
        <f t="shared" si="144"/>
        <v>0</v>
      </c>
      <c r="BM234" s="7">
        <f t="shared" si="145"/>
        <v>0</v>
      </c>
      <c r="BN234" s="7">
        <f t="shared" si="146"/>
        <v>0</v>
      </c>
      <c r="BO234" s="17">
        <f t="shared" si="131"/>
        <v>23.100000000000005</v>
      </c>
      <c r="BP234">
        <f t="shared" si="147"/>
        <v>0</v>
      </c>
      <c r="BQ234" s="7">
        <f t="shared" si="148"/>
        <v>0</v>
      </c>
      <c r="BR234" s="7">
        <f t="shared" si="149"/>
        <v>0</v>
      </c>
      <c r="BS234" s="7">
        <f t="shared" si="150"/>
        <v>0</v>
      </c>
      <c r="BT234" s="7">
        <f t="shared" si="151"/>
        <v>0</v>
      </c>
      <c r="BU234" s="17">
        <f t="shared" si="132"/>
        <v>23.100000000000005</v>
      </c>
      <c r="BV234">
        <f t="shared" si="152"/>
        <v>0</v>
      </c>
      <c r="BW234" s="7">
        <f t="shared" si="153"/>
        <v>0</v>
      </c>
      <c r="BX234" s="7">
        <f t="shared" si="154"/>
        <v>0</v>
      </c>
      <c r="BY234" s="7">
        <f t="shared" si="155"/>
        <v>0</v>
      </c>
      <c r="BZ234" s="7">
        <f t="shared" si="156"/>
        <v>0</v>
      </c>
      <c r="CA234" s="17">
        <f t="shared" si="133"/>
        <v>23.100000000000005</v>
      </c>
      <c r="CB234">
        <f t="shared" si="157"/>
        <v>0</v>
      </c>
      <c r="CC234" s="7">
        <f t="shared" si="158"/>
        <v>0</v>
      </c>
      <c r="CD234" s="7">
        <f t="shared" si="159"/>
        <v>0</v>
      </c>
      <c r="CE234" s="7">
        <f t="shared" si="160"/>
        <v>0</v>
      </c>
      <c r="CF234" s="69">
        <f t="shared" si="161"/>
        <v>0</v>
      </c>
      <c r="CG234" s="17">
        <f t="shared" si="134"/>
        <v>23.100000000000005</v>
      </c>
      <c r="CH234">
        <f t="shared" si="162"/>
        <v>0</v>
      </c>
      <c r="CI234" s="7">
        <f t="shared" si="163"/>
        <v>0</v>
      </c>
      <c r="CJ234" s="7">
        <f t="shared" si="164"/>
        <v>0</v>
      </c>
      <c r="CK234" s="7">
        <f t="shared" si="165"/>
        <v>0</v>
      </c>
      <c r="CL234" s="7">
        <f t="shared" si="166"/>
        <v>0</v>
      </c>
      <c r="CM234" s="17">
        <f t="shared" si="135"/>
        <v>23.100000000000005</v>
      </c>
      <c r="CN234">
        <f t="shared" si="167"/>
        <v>0</v>
      </c>
      <c r="CO234" s="7">
        <f t="shared" si="168"/>
        <v>0</v>
      </c>
      <c r="CP234" s="7">
        <f t="shared" si="169"/>
        <v>0</v>
      </c>
      <c r="CQ234" s="7">
        <f t="shared" si="170"/>
        <v>0</v>
      </c>
      <c r="CR234" s="7">
        <f t="shared" si="171"/>
        <v>0</v>
      </c>
    </row>
    <row r="235" spans="1:9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136"/>
        <v>1</v>
      </c>
      <c r="M235" s="63" t="b">
        <v>0</v>
      </c>
      <c r="S235" s="65" t="b">
        <v>0</v>
      </c>
      <c r="Y235" s="66" t="b">
        <v>0</v>
      </c>
      <c r="AE235" s="67" t="b">
        <v>0</v>
      </c>
      <c r="AK235" s="68" t="b">
        <v>0</v>
      </c>
      <c r="AQ235" s="45" t="b">
        <v>0</v>
      </c>
      <c r="AW235" s="47" t="b">
        <v>0</v>
      </c>
      <c r="BC235" s="17">
        <f t="shared" si="129"/>
        <v>0</v>
      </c>
      <c r="BD235">
        <f t="shared" si="137"/>
        <v>0</v>
      </c>
      <c r="BE235" s="7">
        <f t="shared" si="138"/>
        <v>0</v>
      </c>
      <c r="BF235" s="7">
        <f t="shared" si="139"/>
        <v>0</v>
      </c>
      <c r="BG235" s="7">
        <f t="shared" si="140"/>
        <v>0</v>
      </c>
      <c r="BH235" s="7">
        <f t="shared" si="141"/>
        <v>0</v>
      </c>
      <c r="BI235" s="17">
        <f t="shared" si="130"/>
        <v>0</v>
      </c>
      <c r="BJ235">
        <f t="shared" si="142"/>
        <v>0</v>
      </c>
      <c r="BK235" s="7">
        <f t="shared" si="143"/>
        <v>0</v>
      </c>
      <c r="BL235" s="7">
        <f t="shared" si="144"/>
        <v>0</v>
      </c>
      <c r="BM235" s="7">
        <f t="shared" si="145"/>
        <v>0</v>
      </c>
      <c r="BN235" s="7">
        <f t="shared" si="146"/>
        <v>0</v>
      </c>
      <c r="BO235" s="17">
        <f t="shared" si="131"/>
        <v>0</v>
      </c>
      <c r="BP235">
        <f t="shared" si="147"/>
        <v>0</v>
      </c>
      <c r="BQ235" s="7">
        <f t="shared" si="148"/>
        <v>0</v>
      </c>
      <c r="BR235" s="7">
        <f t="shared" si="149"/>
        <v>0</v>
      </c>
      <c r="BS235" s="7">
        <f t="shared" si="150"/>
        <v>0</v>
      </c>
      <c r="BT235" s="7">
        <f t="shared" si="151"/>
        <v>0</v>
      </c>
      <c r="BU235" s="17">
        <f t="shared" si="132"/>
        <v>0</v>
      </c>
      <c r="BV235">
        <f t="shared" si="152"/>
        <v>0</v>
      </c>
      <c r="BW235" s="7">
        <f t="shared" si="153"/>
        <v>0</v>
      </c>
      <c r="BX235" s="7">
        <f t="shared" si="154"/>
        <v>0</v>
      </c>
      <c r="BY235" s="7">
        <f t="shared" si="155"/>
        <v>0</v>
      </c>
      <c r="BZ235" s="7">
        <f t="shared" si="156"/>
        <v>0</v>
      </c>
      <c r="CA235" s="17">
        <f t="shared" si="133"/>
        <v>0</v>
      </c>
      <c r="CB235">
        <f t="shared" si="157"/>
        <v>0</v>
      </c>
      <c r="CC235" s="7">
        <f t="shared" si="158"/>
        <v>0</v>
      </c>
      <c r="CD235" s="7">
        <f t="shared" si="159"/>
        <v>0</v>
      </c>
      <c r="CE235" s="7">
        <f t="shared" si="160"/>
        <v>0</v>
      </c>
      <c r="CF235" s="69">
        <f t="shared" si="161"/>
        <v>0</v>
      </c>
      <c r="CG235" s="17">
        <f t="shared" si="134"/>
        <v>0</v>
      </c>
      <c r="CH235">
        <f t="shared" si="162"/>
        <v>0</v>
      </c>
      <c r="CI235" s="7">
        <f t="shared" si="163"/>
        <v>0</v>
      </c>
      <c r="CJ235" s="7">
        <f t="shared" si="164"/>
        <v>0</v>
      </c>
      <c r="CK235" s="7">
        <f t="shared" si="165"/>
        <v>0</v>
      </c>
      <c r="CL235" s="7">
        <f t="shared" si="166"/>
        <v>0</v>
      </c>
      <c r="CM235" s="17">
        <f t="shared" si="135"/>
        <v>0</v>
      </c>
      <c r="CN235">
        <f t="shared" si="167"/>
        <v>0</v>
      </c>
      <c r="CO235" s="7">
        <f t="shared" si="168"/>
        <v>0</v>
      </c>
      <c r="CP235" s="7">
        <f t="shared" si="169"/>
        <v>0</v>
      </c>
      <c r="CQ235" s="7">
        <f t="shared" si="170"/>
        <v>0</v>
      </c>
      <c r="CR235" s="7">
        <f t="shared" si="171"/>
        <v>0</v>
      </c>
    </row>
    <row r="236" spans="1:96" ht="14.5">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136"/>
        <v>1</v>
      </c>
      <c r="M236" s="63" t="b">
        <v>1</v>
      </c>
      <c r="N236" s="63">
        <v>0</v>
      </c>
      <c r="O236" s="63">
        <v>9</v>
      </c>
      <c r="P236" s="63">
        <v>10</v>
      </c>
      <c r="Q236" s="63">
        <v>10</v>
      </c>
      <c r="R236" s="63">
        <v>0</v>
      </c>
      <c r="S236" s="65" t="b">
        <v>1</v>
      </c>
      <c r="T236" s="65">
        <v>0</v>
      </c>
      <c r="U236" s="65">
        <v>9</v>
      </c>
      <c r="V236" s="65">
        <v>10</v>
      </c>
      <c r="W236" s="65">
        <v>10</v>
      </c>
      <c r="X236" s="65">
        <v>0</v>
      </c>
      <c r="Y236" s="66" t="b">
        <v>0</v>
      </c>
      <c r="AE236" s="67" t="b">
        <v>1</v>
      </c>
      <c r="AF236" s="67">
        <v>0</v>
      </c>
      <c r="AG236" s="67">
        <v>9</v>
      </c>
      <c r="AH236" s="67">
        <v>10</v>
      </c>
      <c r="AI236" s="67">
        <v>10</v>
      </c>
      <c r="AJ236" s="67">
        <v>0</v>
      </c>
      <c r="AK236" s="68" t="b">
        <v>1</v>
      </c>
      <c r="AL236" s="68">
        <v>0</v>
      </c>
      <c r="AM236" s="68">
        <v>9</v>
      </c>
      <c r="AN236" s="68">
        <v>10</v>
      </c>
      <c r="AO236" s="68">
        <v>10</v>
      </c>
      <c r="AP236" s="68">
        <v>0</v>
      </c>
      <c r="AQ236" s="45" t="b">
        <v>0</v>
      </c>
      <c r="AW236" s="47" t="b">
        <v>0</v>
      </c>
      <c r="BC236" s="17">
        <f t="shared" si="129"/>
        <v>51.92</v>
      </c>
      <c r="BD236">
        <f t="shared" si="137"/>
        <v>0</v>
      </c>
      <c r="BE236" s="7">
        <f t="shared" si="138"/>
        <v>0</v>
      </c>
      <c r="BF236" s="7">
        <f t="shared" si="139"/>
        <v>0</v>
      </c>
      <c r="BG236" s="7">
        <f t="shared" si="140"/>
        <v>0</v>
      </c>
      <c r="BH236" s="7">
        <f t="shared" si="141"/>
        <v>0</v>
      </c>
      <c r="BI236" s="17">
        <f t="shared" si="130"/>
        <v>51.92</v>
      </c>
      <c r="BJ236">
        <f t="shared" si="142"/>
        <v>0</v>
      </c>
      <c r="BK236" s="7">
        <f t="shared" si="143"/>
        <v>0</v>
      </c>
      <c r="BL236" s="7">
        <f t="shared" si="144"/>
        <v>0</v>
      </c>
      <c r="BM236" s="7">
        <f t="shared" si="145"/>
        <v>0</v>
      </c>
      <c r="BN236" s="7">
        <f t="shared" si="146"/>
        <v>0</v>
      </c>
      <c r="BO236" s="17">
        <f t="shared" si="131"/>
        <v>51.92</v>
      </c>
      <c r="BP236">
        <f t="shared" si="147"/>
        <v>0</v>
      </c>
      <c r="BQ236" s="7">
        <f t="shared" si="148"/>
        <v>0</v>
      </c>
      <c r="BR236" s="7">
        <f t="shared" si="149"/>
        <v>0</v>
      </c>
      <c r="BS236" s="7">
        <f t="shared" si="150"/>
        <v>0</v>
      </c>
      <c r="BT236" s="7">
        <f t="shared" si="151"/>
        <v>0</v>
      </c>
      <c r="BU236" s="17">
        <f t="shared" si="132"/>
        <v>51.92</v>
      </c>
      <c r="BV236">
        <f t="shared" si="152"/>
        <v>0</v>
      </c>
      <c r="BW236" s="7">
        <f t="shared" si="153"/>
        <v>0</v>
      </c>
      <c r="BX236" s="7">
        <f t="shared" si="154"/>
        <v>0</v>
      </c>
      <c r="BY236" s="7">
        <f t="shared" si="155"/>
        <v>0</v>
      </c>
      <c r="BZ236" s="7">
        <f t="shared" si="156"/>
        <v>0</v>
      </c>
      <c r="CA236" s="17">
        <f t="shared" si="133"/>
        <v>51.92</v>
      </c>
      <c r="CB236">
        <f t="shared" si="157"/>
        <v>0</v>
      </c>
      <c r="CC236" s="7">
        <f t="shared" si="158"/>
        <v>0</v>
      </c>
      <c r="CD236" s="7">
        <f t="shared" si="159"/>
        <v>0</v>
      </c>
      <c r="CE236" s="7">
        <f t="shared" si="160"/>
        <v>0</v>
      </c>
      <c r="CF236" s="69">
        <f t="shared" si="161"/>
        <v>0</v>
      </c>
      <c r="CG236" s="17">
        <f t="shared" si="134"/>
        <v>51.92</v>
      </c>
      <c r="CH236">
        <f t="shared" si="162"/>
        <v>0</v>
      </c>
      <c r="CI236" s="7">
        <f t="shared" si="163"/>
        <v>0</v>
      </c>
      <c r="CJ236" s="7">
        <f t="shared" si="164"/>
        <v>0</v>
      </c>
      <c r="CK236" s="7">
        <f t="shared" si="165"/>
        <v>0</v>
      </c>
      <c r="CL236" s="7">
        <f t="shared" si="166"/>
        <v>0</v>
      </c>
      <c r="CM236" s="17">
        <f t="shared" si="135"/>
        <v>51.92</v>
      </c>
      <c r="CN236">
        <f t="shared" si="167"/>
        <v>0</v>
      </c>
      <c r="CO236" s="7">
        <f t="shared" si="168"/>
        <v>0</v>
      </c>
      <c r="CP236" s="7">
        <f t="shared" si="169"/>
        <v>0</v>
      </c>
      <c r="CQ236" s="7">
        <f t="shared" si="170"/>
        <v>0</v>
      </c>
      <c r="CR236" s="7">
        <f t="shared" si="171"/>
        <v>0</v>
      </c>
    </row>
    <row r="237" spans="1:96" ht="14.5">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136"/>
        <v>1</v>
      </c>
      <c r="M237" s="63" t="b">
        <v>1</v>
      </c>
      <c r="N237" s="63">
        <v>0</v>
      </c>
      <c r="O237" s="63">
        <v>6</v>
      </c>
      <c r="P237" s="63">
        <v>0</v>
      </c>
      <c r="Q237" s="63">
        <v>6</v>
      </c>
      <c r="R237" s="63">
        <v>0</v>
      </c>
      <c r="S237" s="65" t="b">
        <v>1</v>
      </c>
      <c r="T237" s="65">
        <v>0</v>
      </c>
      <c r="U237" s="65">
        <v>6</v>
      </c>
      <c r="V237" s="65">
        <v>0</v>
      </c>
      <c r="W237" s="65">
        <v>6</v>
      </c>
      <c r="X237" s="65">
        <v>0</v>
      </c>
      <c r="Y237" s="66" t="b">
        <v>1</v>
      </c>
      <c r="Z237" s="66">
        <v>0</v>
      </c>
      <c r="AA237" s="66">
        <v>6</v>
      </c>
      <c r="AB237" s="66">
        <v>0</v>
      </c>
      <c r="AC237" s="66">
        <v>6</v>
      </c>
      <c r="AD237" s="66">
        <v>0</v>
      </c>
      <c r="AE237" s="67" t="b">
        <v>1</v>
      </c>
      <c r="AF237" s="67">
        <v>0</v>
      </c>
      <c r="AG237" s="67">
        <v>6</v>
      </c>
      <c r="AH237" s="67">
        <v>0</v>
      </c>
      <c r="AI237" s="67">
        <v>6</v>
      </c>
      <c r="AJ237" s="67">
        <v>0</v>
      </c>
      <c r="AK237" s="68" t="b">
        <v>1</v>
      </c>
      <c r="AL237" s="68">
        <v>0</v>
      </c>
      <c r="AM237" s="68">
        <v>6</v>
      </c>
      <c r="AN237" s="68">
        <v>0</v>
      </c>
      <c r="AO237" s="68">
        <v>6</v>
      </c>
      <c r="AP237" s="68">
        <v>0</v>
      </c>
      <c r="AQ237" s="45" t="b">
        <v>1</v>
      </c>
      <c r="AR237" s="45">
        <v>0</v>
      </c>
      <c r="AS237" s="45">
        <v>6</v>
      </c>
      <c r="AT237" s="45">
        <v>0</v>
      </c>
      <c r="AU237" s="45">
        <v>6</v>
      </c>
      <c r="AV237" s="45">
        <v>0</v>
      </c>
      <c r="AW237" s="47" t="b">
        <v>1</v>
      </c>
      <c r="AX237" s="47">
        <v>0</v>
      </c>
      <c r="AY237" s="47">
        <v>6</v>
      </c>
      <c r="AZ237" s="47">
        <v>0</v>
      </c>
      <c r="BA237" s="47">
        <v>6</v>
      </c>
      <c r="BB237" s="47">
        <v>0</v>
      </c>
      <c r="BC237" s="17">
        <f t="shared" si="129"/>
        <v>32.230000000000004</v>
      </c>
      <c r="BD237">
        <f t="shared" si="137"/>
        <v>0</v>
      </c>
      <c r="BE237" s="7">
        <f t="shared" si="138"/>
        <v>0</v>
      </c>
      <c r="BF237" s="7">
        <f t="shared" si="139"/>
        <v>0</v>
      </c>
      <c r="BG237" s="7">
        <f t="shared" si="140"/>
        <v>0</v>
      </c>
      <c r="BH237" s="7">
        <f t="shared" si="141"/>
        <v>0</v>
      </c>
      <c r="BI237" s="17">
        <f t="shared" si="130"/>
        <v>32.230000000000004</v>
      </c>
      <c r="BJ237">
        <f t="shared" si="142"/>
        <v>0</v>
      </c>
      <c r="BK237" s="7">
        <f t="shared" si="143"/>
        <v>0</v>
      </c>
      <c r="BL237" s="7">
        <f t="shared" si="144"/>
        <v>0</v>
      </c>
      <c r="BM237" s="7">
        <f t="shared" si="145"/>
        <v>0</v>
      </c>
      <c r="BN237" s="7">
        <f t="shared" si="146"/>
        <v>0</v>
      </c>
      <c r="BO237" s="17">
        <f t="shared" si="131"/>
        <v>32.230000000000004</v>
      </c>
      <c r="BP237">
        <f t="shared" si="147"/>
        <v>0</v>
      </c>
      <c r="BQ237" s="7">
        <f t="shared" si="148"/>
        <v>0</v>
      </c>
      <c r="BR237" s="7">
        <f t="shared" si="149"/>
        <v>0</v>
      </c>
      <c r="BS237" s="7">
        <f t="shared" si="150"/>
        <v>0</v>
      </c>
      <c r="BT237" s="7">
        <f t="shared" si="151"/>
        <v>0</v>
      </c>
      <c r="BU237" s="17">
        <f t="shared" si="132"/>
        <v>32.230000000000004</v>
      </c>
      <c r="BV237">
        <f t="shared" si="152"/>
        <v>0</v>
      </c>
      <c r="BW237" s="7">
        <f t="shared" si="153"/>
        <v>0</v>
      </c>
      <c r="BX237" s="7">
        <f t="shared" si="154"/>
        <v>0</v>
      </c>
      <c r="BY237" s="7">
        <f t="shared" si="155"/>
        <v>0</v>
      </c>
      <c r="BZ237" s="7">
        <f t="shared" si="156"/>
        <v>0</v>
      </c>
      <c r="CA237" s="17">
        <f t="shared" si="133"/>
        <v>32.230000000000004</v>
      </c>
      <c r="CB237">
        <f t="shared" si="157"/>
        <v>0</v>
      </c>
      <c r="CC237" s="7">
        <f t="shared" si="158"/>
        <v>0</v>
      </c>
      <c r="CD237" s="7">
        <f t="shared" si="159"/>
        <v>0</v>
      </c>
      <c r="CE237" s="7">
        <f t="shared" si="160"/>
        <v>0</v>
      </c>
      <c r="CF237" s="69">
        <f t="shared" si="161"/>
        <v>0</v>
      </c>
      <c r="CG237" s="17">
        <f t="shared" si="134"/>
        <v>32.230000000000004</v>
      </c>
      <c r="CH237">
        <f t="shared" si="162"/>
        <v>0</v>
      </c>
      <c r="CI237" s="7">
        <f t="shared" si="163"/>
        <v>0</v>
      </c>
      <c r="CJ237" s="7">
        <f t="shared" si="164"/>
        <v>0</v>
      </c>
      <c r="CK237" s="7">
        <f t="shared" si="165"/>
        <v>0</v>
      </c>
      <c r="CL237" s="7">
        <f t="shared" si="166"/>
        <v>0</v>
      </c>
      <c r="CM237" s="17">
        <f t="shared" si="135"/>
        <v>32.230000000000004</v>
      </c>
      <c r="CN237">
        <f t="shared" si="167"/>
        <v>0</v>
      </c>
      <c r="CO237" s="7">
        <f t="shared" si="168"/>
        <v>0</v>
      </c>
      <c r="CP237" s="7">
        <f t="shared" si="169"/>
        <v>0</v>
      </c>
      <c r="CQ237" s="7">
        <f t="shared" si="170"/>
        <v>0</v>
      </c>
      <c r="CR237" s="7">
        <f t="shared" si="171"/>
        <v>0</v>
      </c>
    </row>
    <row r="238" spans="1:96" ht="14.5">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136"/>
        <v>1</v>
      </c>
      <c r="M238" s="63" t="b">
        <v>1</v>
      </c>
      <c r="N238" s="63">
        <v>0</v>
      </c>
      <c r="O238" s="63">
        <v>6</v>
      </c>
      <c r="P238" s="63">
        <v>0</v>
      </c>
      <c r="Q238" s="63">
        <v>6</v>
      </c>
      <c r="R238" s="63">
        <v>0</v>
      </c>
      <c r="S238" s="65" t="b">
        <v>1</v>
      </c>
      <c r="T238" s="65">
        <v>0</v>
      </c>
      <c r="U238" s="65">
        <v>6</v>
      </c>
      <c r="V238" s="65">
        <v>0</v>
      </c>
      <c r="W238" s="65">
        <v>6</v>
      </c>
      <c r="X238" s="65">
        <v>0</v>
      </c>
      <c r="Y238" s="66" t="b">
        <v>1</v>
      </c>
      <c r="Z238" s="66">
        <v>0</v>
      </c>
      <c r="AA238" s="66">
        <v>6</v>
      </c>
      <c r="AB238" s="66">
        <v>0</v>
      </c>
      <c r="AC238" s="66">
        <v>6</v>
      </c>
      <c r="AD238" s="66">
        <v>0</v>
      </c>
      <c r="AE238" s="67" t="b">
        <v>1</v>
      </c>
      <c r="AF238" s="67">
        <v>0</v>
      </c>
      <c r="AG238" s="67">
        <v>6</v>
      </c>
      <c r="AH238" s="67">
        <v>0</v>
      </c>
      <c r="AI238" s="67">
        <v>6</v>
      </c>
      <c r="AJ238" s="67">
        <v>0</v>
      </c>
      <c r="AK238" s="68" t="b">
        <v>1</v>
      </c>
      <c r="AL238" s="68">
        <v>0</v>
      </c>
      <c r="AM238" s="68">
        <v>6</v>
      </c>
      <c r="AN238" s="68">
        <v>0</v>
      </c>
      <c r="AO238" s="68">
        <v>6</v>
      </c>
      <c r="AP238" s="68">
        <v>0</v>
      </c>
      <c r="AQ238" s="45" t="b">
        <v>1</v>
      </c>
      <c r="AR238" s="45">
        <v>0</v>
      </c>
      <c r="AS238" s="45">
        <v>6</v>
      </c>
      <c r="AT238" s="45">
        <v>0</v>
      </c>
      <c r="AU238" s="45">
        <v>6</v>
      </c>
      <c r="AV238" s="45">
        <v>0</v>
      </c>
      <c r="AW238" s="47" t="b">
        <v>1</v>
      </c>
      <c r="AX238" s="47">
        <v>0</v>
      </c>
      <c r="AY238" s="47">
        <v>6</v>
      </c>
      <c r="AZ238" s="47">
        <v>0</v>
      </c>
      <c r="BA238" s="47">
        <v>6</v>
      </c>
      <c r="BB238" s="47">
        <v>0</v>
      </c>
      <c r="BC238" s="17">
        <f t="shared" si="129"/>
        <v>32.340000000000003</v>
      </c>
      <c r="BD238">
        <f t="shared" si="137"/>
        <v>0</v>
      </c>
      <c r="BE238" s="7">
        <f t="shared" si="138"/>
        <v>0</v>
      </c>
      <c r="BF238" s="7">
        <f t="shared" si="139"/>
        <v>0</v>
      </c>
      <c r="BG238" s="7">
        <f t="shared" si="140"/>
        <v>0</v>
      </c>
      <c r="BH238" s="7">
        <f t="shared" si="141"/>
        <v>0</v>
      </c>
      <c r="BI238" s="17">
        <f t="shared" si="130"/>
        <v>32.340000000000003</v>
      </c>
      <c r="BJ238">
        <f t="shared" si="142"/>
        <v>0</v>
      </c>
      <c r="BK238" s="7">
        <f t="shared" si="143"/>
        <v>0</v>
      </c>
      <c r="BL238" s="7">
        <f t="shared" si="144"/>
        <v>0</v>
      </c>
      <c r="BM238" s="7">
        <f t="shared" si="145"/>
        <v>0</v>
      </c>
      <c r="BN238" s="7">
        <f t="shared" si="146"/>
        <v>0</v>
      </c>
      <c r="BO238" s="17">
        <f t="shared" si="131"/>
        <v>32.340000000000003</v>
      </c>
      <c r="BP238">
        <f t="shared" si="147"/>
        <v>0</v>
      </c>
      <c r="BQ238" s="7">
        <f t="shared" si="148"/>
        <v>0</v>
      </c>
      <c r="BR238" s="7">
        <f t="shared" si="149"/>
        <v>0</v>
      </c>
      <c r="BS238" s="7">
        <f t="shared" si="150"/>
        <v>0</v>
      </c>
      <c r="BT238" s="7">
        <f t="shared" si="151"/>
        <v>0</v>
      </c>
      <c r="BU238" s="17">
        <f t="shared" si="132"/>
        <v>32.340000000000003</v>
      </c>
      <c r="BV238">
        <f t="shared" si="152"/>
        <v>0</v>
      </c>
      <c r="BW238" s="7">
        <f t="shared" si="153"/>
        <v>0</v>
      </c>
      <c r="BX238" s="7">
        <f t="shared" si="154"/>
        <v>0</v>
      </c>
      <c r="BY238" s="7">
        <f t="shared" si="155"/>
        <v>0</v>
      </c>
      <c r="BZ238" s="7">
        <f t="shared" si="156"/>
        <v>0</v>
      </c>
      <c r="CA238" s="17">
        <f t="shared" si="133"/>
        <v>32.340000000000003</v>
      </c>
      <c r="CB238">
        <f t="shared" si="157"/>
        <v>0</v>
      </c>
      <c r="CC238" s="7">
        <f t="shared" si="158"/>
        <v>0</v>
      </c>
      <c r="CD238" s="7">
        <f t="shared" si="159"/>
        <v>0</v>
      </c>
      <c r="CE238" s="7">
        <f t="shared" si="160"/>
        <v>0</v>
      </c>
      <c r="CF238" s="69">
        <f t="shared" si="161"/>
        <v>0</v>
      </c>
      <c r="CG238" s="17">
        <f t="shared" si="134"/>
        <v>32.340000000000003</v>
      </c>
      <c r="CH238">
        <f t="shared" si="162"/>
        <v>0</v>
      </c>
      <c r="CI238" s="7">
        <f t="shared" si="163"/>
        <v>0</v>
      </c>
      <c r="CJ238" s="7">
        <f t="shared" si="164"/>
        <v>0</v>
      </c>
      <c r="CK238" s="7">
        <f t="shared" si="165"/>
        <v>0</v>
      </c>
      <c r="CL238" s="7">
        <f t="shared" si="166"/>
        <v>0</v>
      </c>
      <c r="CM238" s="17">
        <f t="shared" si="135"/>
        <v>32.340000000000003</v>
      </c>
      <c r="CN238">
        <f t="shared" si="167"/>
        <v>0</v>
      </c>
      <c r="CO238" s="7">
        <f t="shared" si="168"/>
        <v>0</v>
      </c>
      <c r="CP238" s="7">
        <f t="shared" si="169"/>
        <v>0</v>
      </c>
      <c r="CQ238" s="7">
        <f t="shared" si="170"/>
        <v>0</v>
      </c>
      <c r="CR238" s="7">
        <f t="shared" si="171"/>
        <v>0</v>
      </c>
    </row>
    <row r="239" spans="1:9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136"/>
        <v>1</v>
      </c>
      <c r="M239" s="63" t="b">
        <v>0</v>
      </c>
      <c r="S239" s="65" t="b">
        <v>0</v>
      </c>
      <c r="Y239" s="66" t="b">
        <v>0</v>
      </c>
      <c r="AE239" s="67" t="b">
        <v>0</v>
      </c>
      <c r="AK239" s="68" t="b">
        <v>0</v>
      </c>
      <c r="AQ239" s="45" t="b">
        <v>0</v>
      </c>
      <c r="AW239" s="47" t="b">
        <v>0</v>
      </c>
      <c r="BC239" s="17">
        <f t="shared" si="129"/>
        <v>0</v>
      </c>
      <c r="BD239">
        <f t="shared" si="137"/>
        <v>0</v>
      </c>
      <c r="BE239" s="7">
        <f t="shared" si="138"/>
        <v>0</v>
      </c>
      <c r="BF239" s="7">
        <f t="shared" si="139"/>
        <v>0</v>
      </c>
      <c r="BG239" s="7">
        <f t="shared" si="140"/>
        <v>0</v>
      </c>
      <c r="BH239" s="7">
        <f t="shared" si="141"/>
        <v>0</v>
      </c>
      <c r="BI239" s="17">
        <f t="shared" si="130"/>
        <v>0</v>
      </c>
      <c r="BJ239">
        <f t="shared" si="142"/>
        <v>0</v>
      </c>
      <c r="BK239" s="7">
        <f t="shared" si="143"/>
        <v>0</v>
      </c>
      <c r="BL239" s="7">
        <f t="shared" si="144"/>
        <v>0</v>
      </c>
      <c r="BM239" s="7">
        <f t="shared" si="145"/>
        <v>0</v>
      </c>
      <c r="BN239" s="7">
        <f t="shared" si="146"/>
        <v>0</v>
      </c>
      <c r="BO239" s="17">
        <f t="shared" si="131"/>
        <v>0</v>
      </c>
      <c r="BP239">
        <f t="shared" si="147"/>
        <v>0</v>
      </c>
      <c r="BQ239" s="7">
        <f t="shared" si="148"/>
        <v>0</v>
      </c>
      <c r="BR239" s="7">
        <f t="shared" si="149"/>
        <v>0</v>
      </c>
      <c r="BS239" s="7">
        <f t="shared" si="150"/>
        <v>0</v>
      </c>
      <c r="BT239" s="7">
        <f t="shared" si="151"/>
        <v>0</v>
      </c>
      <c r="BU239" s="17">
        <f t="shared" si="132"/>
        <v>0</v>
      </c>
      <c r="BV239">
        <f t="shared" si="152"/>
        <v>0</v>
      </c>
      <c r="BW239" s="7">
        <f t="shared" si="153"/>
        <v>0</v>
      </c>
      <c r="BX239" s="7">
        <f t="shared" si="154"/>
        <v>0</v>
      </c>
      <c r="BY239" s="7">
        <f t="shared" si="155"/>
        <v>0</v>
      </c>
      <c r="BZ239" s="7">
        <f t="shared" si="156"/>
        <v>0</v>
      </c>
      <c r="CA239" s="17">
        <f t="shared" si="133"/>
        <v>0</v>
      </c>
      <c r="CB239">
        <f t="shared" si="157"/>
        <v>0</v>
      </c>
      <c r="CC239" s="7">
        <f t="shared" si="158"/>
        <v>0</v>
      </c>
      <c r="CD239" s="7">
        <f t="shared" si="159"/>
        <v>0</v>
      </c>
      <c r="CE239" s="7">
        <f t="shared" si="160"/>
        <v>0</v>
      </c>
      <c r="CF239" s="69">
        <f t="shared" si="161"/>
        <v>0</v>
      </c>
      <c r="CG239" s="17">
        <f t="shared" si="134"/>
        <v>0</v>
      </c>
      <c r="CH239">
        <f t="shared" si="162"/>
        <v>0</v>
      </c>
      <c r="CI239" s="7">
        <f t="shared" si="163"/>
        <v>0</v>
      </c>
      <c r="CJ239" s="7">
        <f t="shared" si="164"/>
        <v>0</v>
      </c>
      <c r="CK239" s="7">
        <f t="shared" si="165"/>
        <v>0</v>
      </c>
      <c r="CL239" s="7">
        <f t="shared" si="166"/>
        <v>0</v>
      </c>
      <c r="CM239" s="17">
        <f t="shared" si="135"/>
        <v>0</v>
      </c>
      <c r="CN239">
        <f t="shared" si="167"/>
        <v>0</v>
      </c>
      <c r="CO239" s="7">
        <f t="shared" si="168"/>
        <v>0</v>
      </c>
      <c r="CP239" s="7">
        <f t="shared" si="169"/>
        <v>0</v>
      </c>
      <c r="CQ239" s="7">
        <f t="shared" si="170"/>
        <v>0</v>
      </c>
      <c r="CR239" s="7">
        <f t="shared" si="171"/>
        <v>0</v>
      </c>
    </row>
    <row r="240" spans="1:96" ht="14.5">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136"/>
        <v>1</v>
      </c>
      <c r="M240" s="63" t="b">
        <v>1</v>
      </c>
      <c r="N240" s="63">
        <v>25</v>
      </c>
      <c r="O240" s="63">
        <v>10</v>
      </c>
      <c r="P240" s="63">
        <v>0</v>
      </c>
      <c r="Q240" s="63">
        <v>0</v>
      </c>
      <c r="R240" s="63">
        <v>0</v>
      </c>
      <c r="S240" s="65" t="b">
        <v>0</v>
      </c>
      <c r="Y240" s="66" t="b">
        <v>0</v>
      </c>
      <c r="AE240" s="67" t="b">
        <v>0</v>
      </c>
      <c r="AK240" s="68" t="b">
        <v>0</v>
      </c>
      <c r="AQ240" s="45" t="b">
        <v>0</v>
      </c>
      <c r="AW240" s="47" t="b">
        <v>0</v>
      </c>
      <c r="BC240" s="17">
        <f t="shared" si="129"/>
        <v>33.44</v>
      </c>
      <c r="BD240">
        <f t="shared" si="137"/>
        <v>2</v>
      </c>
      <c r="BE240" s="7">
        <f t="shared" si="138"/>
        <v>2.1502662069505947</v>
      </c>
      <c r="BF240" s="7">
        <f t="shared" si="139"/>
        <v>1.5898530767640959</v>
      </c>
      <c r="BG240" s="7">
        <f t="shared" si="140"/>
        <v>29.569540467227952</v>
      </c>
      <c r="BH240" s="7">
        <f t="shared" si="141"/>
        <v>31.719806674178546</v>
      </c>
      <c r="BI240" s="17">
        <f t="shared" si="130"/>
        <v>33.44</v>
      </c>
      <c r="BJ240">
        <f t="shared" si="142"/>
        <v>0</v>
      </c>
      <c r="BK240" s="7">
        <f t="shared" si="143"/>
        <v>0</v>
      </c>
      <c r="BL240" s="7">
        <f t="shared" si="144"/>
        <v>0</v>
      </c>
      <c r="BM240" s="7">
        <f t="shared" si="145"/>
        <v>0</v>
      </c>
      <c r="BN240" s="7">
        <f t="shared" si="146"/>
        <v>0</v>
      </c>
      <c r="BO240" s="17">
        <f t="shared" si="131"/>
        <v>33.44</v>
      </c>
      <c r="BP240">
        <f t="shared" si="147"/>
        <v>0</v>
      </c>
      <c r="BQ240" s="7">
        <f t="shared" si="148"/>
        <v>0</v>
      </c>
      <c r="BR240" s="7">
        <f t="shared" si="149"/>
        <v>0</v>
      </c>
      <c r="BS240" s="7">
        <f t="shared" si="150"/>
        <v>0</v>
      </c>
      <c r="BT240" s="7">
        <f t="shared" si="151"/>
        <v>0</v>
      </c>
      <c r="BU240" s="17">
        <f t="shared" si="132"/>
        <v>33.44</v>
      </c>
      <c r="BV240">
        <f t="shared" si="152"/>
        <v>0</v>
      </c>
      <c r="BW240" s="7">
        <f t="shared" si="153"/>
        <v>0</v>
      </c>
      <c r="BX240" s="7">
        <f t="shared" si="154"/>
        <v>0</v>
      </c>
      <c r="BY240" s="7">
        <f t="shared" si="155"/>
        <v>0</v>
      </c>
      <c r="BZ240" s="7">
        <f t="shared" si="156"/>
        <v>0</v>
      </c>
      <c r="CA240" s="17">
        <f t="shared" si="133"/>
        <v>33.44</v>
      </c>
      <c r="CB240">
        <f t="shared" si="157"/>
        <v>0</v>
      </c>
      <c r="CC240" s="7">
        <f t="shared" si="158"/>
        <v>0</v>
      </c>
      <c r="CD240" s="7">
        <f t="shared" si="159"/>
        <v>0</v>
      </c>
      <c r="CE240" s="7">
        <f t="shared" si="160"/>
        <v>0</v>
      </c>
      <c r="CF240" s="69">
        <f t="shared" si="161"/>
        <v>0</v>
      </c>
      <c r="CG240" s="17">
        <f t="shared" si="134"/>
        <v>33.44</v>
      </c>
      <c r="CH240">
        <f t="shared" si="162"/>
        <v>0</v>
      </c>
      <c r="CI240" s="7">
        <f t="shared" si="163"/>
        <v>0</v>
      </c>
      <c r="CJ240" s="7">
        <f t="shared" si="164"/>
        <v>0</v>
      </c>
      <c r="CK240" s="7">
        <f t="shared" si="165"/>
        <v>0</v>
      </c>
      <c r="CL240" s="7">
        <f t="shared" si="166"/>
        <v>0</v>
      </c>
      <c r="CM240" s="17">
        <f t="shared" si="135"/>
        <v>33.44</v>
      </c>
      <c r="CN240">
        <f t="shared" si="167"/>
        <v>0</v>
      </c>
      <c r="CO240" s="7">
        <f t="shared" si="168"/>
        <v>0</v>
      </c>
      <c r="CP240" s="7">
        <f t="shared" si="169"/>
        <v>0</v>
      </c>
      <c r="CQ240" s="7">
        <f t="shared" si="170"/>
        <v>0</v>
      </c>
      <c r="CR240" s="7">
        <f t="shared" si="171"/>
        <v>0</v>
      </c>
    </row>
    <row r="241" spans="1:96" ht="14.5">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136"/>
        <v>1</v>
      </c>
      <c r="M241" s="63" t="b">
        <v>1</v>
      </c>
      <c r="N241" s="63">
        <v>0</v>
      </c>
      <c r="O241" s="63">
        <v>10</v>
      </c>
      <c r="P241" s="63">
        <v>0</v>
      </c>
      <c r="Q241" s="63">
        <v>10</v>
      </c>
      <c r="R241" s="63">
        <v>0</v>
      </c>
      <c r="S241" s="65" t="b">
        <v>1</v>
      </c>
      <c r="T241" s="65">
        <v>0</v>
      </c>
      <c r="U241" s="65">
        <v>10</v>
      </c>
      <c r="V241" s="65">
        <v>0</v>
      </c>
      <c r="W241" s="65">
        <v>10</v>
      </c>
      <c r="X241" s="65">
        <v>0</v>
      </c>
      <c r="Y241" s="66" t="b">
        <v>1</v>
      </c>
      <c r="Z241" s="66">
        <v>0</v>
      </c>
      <c r="AA241" s="66">
        <v>10</v>
      </c>
      <c r="AB241" s="66">
        <v>0</v>
      </c>
      <c r="AC241" s="66">
        <v>10</v>
      </c>
      <c r="AD241" s="66">
        <v>0</v>
      </c>
      <c r="AE241" s="67" t="b">
        <v>1</v>
      </c>
      <c r="AF241" s="67">
        <v>0</v>
      </c>
      <c r="AG241" s="67">
        <v>10</v>
      </c>
      <c r="AH241" s="67">
        <v>0</v>
      </c>
      <c r="AI241" s="67">
        <v>10</v>
      </c>
      <c r="AJ241" s="67">
        <v>0</v>
      </c>
      <c r="AK241" s="68" t="b">
        <v>1</v>
      </c>
      <c r="AL241" s="68">
        <v>0</v>
      </c>
      <c r="AM241" s="68">
        <v>10</v>
      </c>
      <c r="AN241" s="68">
        <v>0</v>
      </c>
      <c r="AO241" s="68">
        <v>10</v>
      </c>
      <c r="AP241" s="68">
        <v>0</v>
      </c>
      <c r="AQ241" s="45" t="b">
        <v>1</v>
      </c>
      <c r="AR241" s="45">
        <v>0</v>
      </c>
      <c r="AS241" s="45">
        <v>10</v>
      </c>
      <c r="AT241" s="45">
        <v>0</v>
      </c>
      <c r="AU241" s="45">
        <v>10</v>
      </c>
      <c r="AV241" s="45">
        <v>0</v>
      </c>
      <c r="AW241" s="47" t="b">
        <v>1</v>
      </c>
      <c r="AX241" s="47">
        <v>0</v>
      </c>
      <c r="AY241" s="47">
        <v>10</v>
      </c>
      <c r="AZ241" s="47">
        <v>0</v>
      </c>
      <c r="BA241" s="47">
        <v>10</v>
      </c>
      <c r="BB241" s="47">
        <v>0</v>
      </c>
      <c r="BC241" s="17">
        <f t="shared" si="129"/>
        <v>35.75</v>
      </c>
      <c r="BD241">
        <f t="shared" si="137"/>
        <v>3</v>
      </c>
      <c r="BE241" s="7">
        <f t="shared" si="138"/>
        <v>3.225399310425892</v>
      </c>
      <c r="BF241" s="7">
        <f t="shared" si="139"/>
        <v>2.3847796151461438</v>
      </c>
      <c r="BG241" s="7">
        <f t="shared" si="140"/>
        <v>44.354310700841928</v>
      </c>
      <c r="BH241" s="7">
        <f t="shared" si="141"/>
        <v>47.579710011267821</v>
      </c>
      <c r="BI241" s="17">
        <f t="shared" si="130"/>
        <v>35.75</v>
      </c>
      <c r="BJ241">
        <f t="shared" si="142"/>
        <v>3</v>
      </c>
      <c r="BK241" s="7">
        <f t="shared" si="143"/>
        <v>3.225399310425892</v>
      </c>
      <c r="BL241" s="7">
        <f t="shared" si="144"/>
        <v>2.3847796151461438</v>
      </c>
      <c r="BM241" s="7">
        <f t="shared" si="145"/>
        <v>44.354310700841928</v>
      </c>
      <c r="BN241" s="7">
        <f t="shared" si="146"/>
        <v>47.579710011267821</v>
      </c>
      <c r="BO241" s="17">
        <f t="shared" si="131"/>
        <v>35.75</v>
      </c>
      <c r="BP241">
        <f t="shared" si="147"/>
        <v>3</v>
      </c>
      <c r="BQ241" s="7">
        <f t="shared" si="148"/>
        <v>3.225399310425892</v>
      </c>
      <c r="BR241" s="7">
        <f t="shared" si="149"/>
        <v>2.3847796151461438</v>
      </c>
      <c r="BS241" s="7">
        <f t="shared" si="150"/>
        <v>44.354310700841928</v>
      </c>
      <c r="BT241" s="7">
        <f t="shared" si="151"/>
        <v>47.579710011267821</v>
      </c>
      <c r="BU241" s="17">
        <f t="shared" si="132"/>
        <v>35.75</v>
      </c>
      <c r="BV241">
        <f t="shared" si="152"/>
        <v>3</v>
      </c>
      <c r="BW241" s="7">
        <f t="shared" si="153"/>
        <v>3.225399310425892</v>
      </c>
      <c r="BX241" s="7">
        <f t="shared" si="154"/>
        <v>2.3847796151461438</v>
      </c>
      <c r="BY241" s="7">
        <f t="shared" si="155"/>
        <v>44.354310700841928</v>
      </c>
      <c r="BZ241" s="7">
        <f t="shared" si="156"/>
        <v>47.579710011267821</v>
      </c>
      <c r="CA241" s="17">
        <f t="shared" si="133"/>
        <v>35.75</v>
      </c>
      <c r="CB241">
        <f t="shared" si="157"/>
        <v>3</v>
      </c>
      <c r="CC241" s="7">
        <f t="shared" si="158"/>
        <v>3.225399310425892</v>
      </c>
      <c r="CD241" s="7">
        <f t="shared" si="159"/>
        <v>2.3847796151461438</v>
      </c>
      <c r="CE241" s="7">
        <f t="shared" si="160"/>
        <v>44.354310700841928</v>
      </c>
      <c r="CF241" s="69">
        <f t="shared" si="161"/>
        <v>47.579710011267821</v>
      </c>
      <c r="CG241" s="17">
        <f t="shared" si="134"/>
        <v>35.75</v>
      </c>
      <c r="CH241">
        <f t="shared" si="162"/>
        <v>3</v>
      </c>
      <c r="CI241" s="7">
        <f t="shared" si="163"/>
        <v>3.225399310425892</v>
      </c>
      <c r="CJ241" s="7">
        <f t="shared" si="164"/>
        <v>2.3847796151461438</v>
      </c>
      <c r="CK241" s="7">
        <f t="shared" si="165"/>
        <v>44.354310700841928</v>
      </c>
      <c r="CL241" s="7">
        <f t="shared" si="166"/>
        <v>47.579710011267821</v>
      </c>
      <c r="CM241" s="17">
        <f t="shared" si="135"/>
        <v>35.75</v>
      </c>
      <c r="CN241">
        <f t="shared" si="167"/>
        <v>3</v>
      </c>
      <c r="CO241" s="7">
        <f t="shared" si="168"/>
        <v>3.225399310425892</v>
      </c>
      <c r="CP241" s="7">
        <f t="shared" si="169"/>
        <v>2.3847796151461438</v>
      </c>
      <c r="CQ241" s="7">
        <f t="shared" si="170"/>
        <v>44.354310700841928</v>
      </c>
      <c r="CR241" s="7">
        <f t="shared" si="171"/>
        <v>47.579710011267821</v>
      </c>
    </row>
    <row r="242" spans="1:96" ht="14.5">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136"/>
        <v>1</v>
      </c>
      <c r="M242" s="63" t="b">
        <v>1</v>
      </c>
      <c r="N242" s="63">
        <v>0</v>
      </c>
      <c r="O242" s="63">
        <v>10</v>
      </c>
      <c r="P242" s="63">
        <v>0</v>
      </c>
      <c r="Q242" s="63">
        <v>10</v>
      </c>
      <c r="R242" s="63">
        <v>500</v>
      </c>
      <c r="S242" s="65" t="b">
        <v>0</v>
      </c>
      <c r="Y242" s="66" t="b">
        <v>0</v>
      </c>
      <c r="AE242" s="67" t="b">
        <v>0</v>
      </c>
      <c r="AK242" s="68" t="b">
        <v>0</v>
      </c>
      <c r="AQ242" s="45" t="b">
        <v>0</v>
      </c>
      <c r="AW242" s="47" t="b">
        <v>0</v>
      </c>
      <c r="BC242" s="17">
        <f t="shared" si="129"/>
        <v>35.97</v>
      </c>
      <c r="BD242">
        <f t="shared" si="137"/>
        <v>3</v>
      </c>
      <c r="BE242" s="7">
        <f t="shared" si="138"/>
        <v>3.225399310425892</v>
      </c>
      <c r="BF242" s="7">
        <f t="shared" si="139"/>
        <v>2.3847796151461438</v>
      </c>
      <c r="BG242" s="7">
        <f t="shared" si="140"/>
        <v>44.354310700841928</v>
      </c>
      <c r="BH242" s="7">
        <f t="shared" si="141"/>
        <v>47.579710011267821</v>
      </c>
      <c r="BI242" s="17">
        <f t="shared" si="130"/>
        <v>35.97</v>
      </c>
      <c r="BJ242">
        <f t="shared" si="142"/>
        <v>0</v>
      </c>
      <c r="BK242" s="7">
        <f t="shared" si="143"/>
        <v>0</v>
      </c>
      <c r="BL242" s="7">
        <f t="shared" si="144"/>
        <v>0</v>
      </c>
      <c r="BM242" s="7">
        <f t="shared" si="145"/>
        <v>0</v>
      </c>
      <c r="BN242" s="7">
        <f t="shared" si="146"/>
        <v>0</v>
      </c>
      <c r="BO242" s="17">
        <f t="shared" si="131"/>
        <v>35.97</v>
      </c>
      <c r="BP242">
        <f t="shared" si="147"/>
        <v>0</v>
      </c>
      <c r="BQ242" s="7">
        <f t="shared" si="148"/>
        <v>0</v>
      </c>
      <c r="BR242" s="7">
        <f t="shared" si="149"/>
        <v>0</v>
      </c>
      <c r="BS242" s="7">
        <f t="shared" si="150"/>
        <v>0</v>
      </c>
      <c r="BT242" s="7">
        <f t="shared" si="151"/>
        <v>0</v>
      </c>
      <c r="BU242" s="17">
        <f t="shared" si="132"/>
        <v>35.97</v>
      </c>
      <c r="BV242">
        <f t="shared" si="152"/>
        <v>0</v>
      </c>
      <c r="BW242" s="7">
        <f t="shared" si="153"/>
        <v>0</v>
      </c>
      <c r="BX242" s="7">
        <f t="shared" si="154"/>
        <v>0</v>
      </c>
      <c r="BY242" s="7">
        <f t="shared" si="155"/>
        <v>0</v>
      </c>
      <c r="BZ242" s="7">
        <f t="shared" si="156"/>
        <v>0</v>
      </c>
      <c r="CA242" s="17">
        <f t="shared" si="133"/>
        <v>35.97</v>
      </c>
      <c r="CB242">
        <f t="shared" si="157"/>
        <v>0</v>
      </c>
      <c r="CC242" s="7">
        <f t="shared" si="158"/>
        <v>0</v>
      </c>
      <c r="CD242" s="7">
        <f t="shared" si="159"/>
        <v>0</v>
      </c>
      <c r="CE242" s="7">
        <f t="shared" si="160"/>
        <v>0</v>
      </c>
      <c r="CF242" s="69">
        <f t="shared" si="161"/>
        <v>0</v>
      </c>
      <c r="CG242" s="17">
        <f t="shared" si="134"/>
        <v>35.97</v>
      </c>
      <c r="CH242">
        <f t="shared" si="162"/>
        <v>0</v>
      </c>
      <c r="CI242" s="7">
        <f t="shared" si="163"/>
        <v>0</v>
      </c>
      <c r="CJ242" s="7">
        <f t="shared" si="164"/>
        <v>0</v>
      </c>
      <c r="CK242" s="7">
        <f t="shared" si="165"/>
        <v>0</v>
      </c>
      <c r="CL242" s="7">
        <f t="shared" si="166"/>
        <v>0</v>
      </c>
      <c r="CM242" s="17">
        <f t="shared" si="135"/>
        <v>35.97</v>
      </c>
      <c r="CN242">
        <f t="shared" si="167"/>
        <v>0</v>
      </c>
      <c r="CO242" s="7">
        <f t="shared" si="168"/>
        <v>0</v>
      </c>
      <c r="CP242" s="7">
        <f t="shared" si="169"/>
        <v>0</v>
      </c>
      <c r="CQ242" s="7">
        <f t="shared" si="170"/>
        <v>0</v>
      </c>
      <c r="CR242" s="7">
        <f t="shared" si="171"/>
        <v>0</v>
      </c>
    </row>
    <row r="243" spans="1:96" ht="14.5">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136"/>
        <v>1</v>
      </c>
      <c r="M243" s="63" t="b">
        <v>1</v>
      </c>
      <c r="N243" s="63">
        <v>0</v>
      </c>
      <c r="O243" s="63">
        <v>10</v>
      </c>
      <c r="P243" s="63">
        <v>0</v>
      </c>
      <c r="Q243" s="63">
        <v>10</v>
      </c>
      <c r="R243" s="63">
        <v>0</v>
      </c>
      <c r="S243" s="65" t="b">
        <v>0</v>
      </c>
      <c r="Y243" s="66" t="b">
        <v>0</v>
      </c>
      <c r="AE243" s="67" t="b">
        <v>0</v>
      </c>
      <c r="AK243" s="68" t="b">
        <v>0</v>
      </c>
      <c r="AQ243" s="45" t="b">
        <v>0</v>
      </c>
      <c r="AW243" s="47" t="b">
        <v>0</v>
      </c>
      <c r="BC243" s="17">
        <f t="shared" si="129"/>
        <v>37.400000000000006</v>
      </c>
      <c r="BD243">
        <f t="shared" si="137"/>
        <v>4</v>
      </c>
      <c r="BE243" s="7">
        <f t="shared" si="138"/>
        <v>4.3005324139011893</v>
      </c>
      <c r="BF243" s="7">
        <f t="shared" si="139"/>
        <v>3.1797061535281919</v>
      </c>
      <c r="BG243" s="7">
        <f t="shared" si="140"/>
        <v>59.139080934455905</v>
      </c>
      <c r="BH243" s="7">
        <f t="shared" si="141"/>
        <v>63.439613348357092</v>
      </c>
      <c r="BI243" s="17">
        <f t="shared" si="130"/>
        <v>37.400000000000006</v>
      </c>
      <c r="BJ243">
        <f t="shared" si="142"/>
        <v>0</v>
      </c>
      <c r="BK243" s="7">
        <f t="shared" si="143"/>
        <v>0</v>
      </c>
      <c r="BL243" s="7">
        <f t="shared" si="144"/>
        <v>0</v>
      </c>
      <c r="BM243" s="7">
        <f t="shared" si="145"/>
        <v>0</v>
      </c>
      <c r="BN243" s="7">
        <f t="shared" si="146"/>
        <v>0</v>
      </c>
      <c r="BO243" s="17">
        <f t="shared" si="131"/>
        <v>37.400000000000006</v>
      </c>
      <c r="BP243">
        <f t="shared" si="147"/>
        <v>0</v>
      </c>
      <c r="BQ243" s="7">
        <f t="shared" si="148"/>
        <v>0</v>
      </c>
      <c r="BR243" s="7">
        <f t="shared" si="149"/>
        <v>0</v>
      </c>
      <c r="BS243" s="7">
        <f t="shared" si="150"/>
        <v>0</v>
      </c>
      <c r="BT243" s="7">
        <f t="shared" si="151"/>
        <v>0</v>
      </c>
      <c r="BU243" s="17">
        <f t="shared" si="132"/>
        <v>37.400000000000006</v>
      </c>
      <c r="BV243">
        <f t="shared" si="152"/>
        <v>0</v>
      </c>
      <c r="BW243" s="7">
        <f t="shared" si="153"/>
        <v>0</v>
      </c>
      <c r="BX243" s="7">
        <f t="shared" si="154"/>
        <v>0</v>
      </c>
      <c r="BY243" s="7">
        <f t="shared" si="155"/>
        <v>0</v>
      </c>
      <c r="BZ243" s="7">
        <f t="shared" si="156"/>
        <v>0</v>
      </c>
      <c r="CA243" s="17">
        <f t="shared" si="133"/>
        <v>37.400000000000006</v>
      </c>
      <c r="CB243">
        <f t="shared" si="157"/>
        <v>0</v>
      </c>
      <c r="CC243" s="7">
        <f t="shared" si="158"/>
        <v>0</v>
      </c>
      <c r="CD243" s="7">
        <f t="shared" si="159"/>
        <v>0</v>
      </c>
      <c r="CE243" s="7">
        <f t="shared" si="160"/>
        <v>0</v>
      </c>
      <c r="CF243" s="69">
        <f t="shared" si="161"/>
        <v>0</v>
      </c>
      <c r="CG243" s="17">
        <f t="shared" si="134"/>
        <v>37.400000000000006</v>
      </c>
      <c r="CH243">
        <f t="shared" si="162"/>
        <v>0</v>
      </c>
      <c r="CI243" s="7">
        <f t="shared" si="163"/>
        <v>0</v>
      </c>
      <c r="CJ243" s="7">
        <f t="shared" si="164"/>
        <v>0</v>
      </c>
      <c r="CK243" s="7">
        <f t="shared" si="165"/>
        <v>0</v>
      </c>
      <c r="CL243" s="7">
        <f t="shared" si="166"/>
        <v>0</v>
      </c>
      <c r="CM243" s="17">
        <f t="shared" si="135"/>
        <v>37.400000000000006</v>
      </c>
      <c r="CN243">
        <f t="shared" si="167"/>
        <v>0</v>
      </c>
      <c r="CO243" s="7">
        <f t="shared" si="168"/>
        <v>0</v>
      </c>
      <c r="CP243" s="7">
        <f t="shared" si="169"/>
        <v>0</v>
      </c>
      <c r="CQ243" s="7">
        <f t="shared" si="170"/>
        <v>0</v>
      </c>
      <c r="CR243" s="7">
        <f t="shared" si="171"/>
        <v>0</v>
      </c>
    </row>
    <row r="244" spans="1:9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136"/>
        <v>1</v>
      </c>
      <c r="M244" s="63" t="b">
        <v>0</v>
      </c>
      <c r="S244" s="65" t="b">
        <v>0</v>
      </c>
      <c r="Y244" s="66" t="b">
        <v>0</v>
      </c>
      <c r="AE244" s="67" t="b">
        <v>0</v>
      </c>
      <c r="AK244" s="68" t="b">
        <v>0</v>
      </c>
      <c r="AQ244" s="45" t="b">
        <v>0</v>
      </c>
      <c r="AW244" s="47" t="b">
        <v>0</v>
      </c>
      <c r="BC244" s="17">
        <f t="shared" si="129"/>
        <v>53.57</v>
      </c>
      <c r="BD244">
        <f t="shared" si="137"/>
        <v>0</v>
      </c>
      <c r="BE244" s="7">
        <f t="shared" si="138"/>
        <v>0</v>
      </c>
      <c r="BF244" s="7">
        <f t="shared" si="139"/>
        <v>0</v>
      </c>
      <c r="BG244" s="7">
        <f t="shared" si="140"/>
        <v>0</v>
      </c>
      <c r="BH244" s="7">
        <f t="shared" si="141"/>
        <v>0</v>
      </c>
      <c r="BI244" s="17">
        <f t="shared" si="130"/>
        <v>53.57</v>
      </c>
      <c r="BJ244">
        <f t="shared" si="142"/>
        <v>0</v>
      </c>
      <c r="BK244" s="7">
        <f t="shared" si="143"/>
        <v>0</v>
      </c>
      <c r="BL244" s="7">
        <f t="shared" si="144"/>
        <v>0</v>
      </c>
      <c r="BM244" s="7">
        <f t="shared" si="145"/>
        <v>0</v>
      </c>
      <c r="BN244" s="7">
        <f t="shared" si="146"/>
        <v>0</v>
      </c>
      <c r="BO244" s="17">
        <f t="shared" si="131"/>
        <v>53.57</v>
      </c>
      <c r="BP244">
        <f t="shared" si="147"/>
        <v>0</v>
      </c>
      <c r="BQ244" s="7">
        <f t="shared" si="148"/>
        <v>0</v>
      </c>
      <c r="BR244" s="7">
        <f t="shared" si="149"/>
        <v>0</v>
      </c>
      <c r="BS244" s="7">
        <f t="shared" si="150"/>
        <v>0</v>
      </c>
      <c r="BT244" s="7">
        <f t="shared" si="151"/>
        <v>0</v>
      </c>
      <c r="BU244" s="17">
        <f t="shared" si="132"/>
        <v>53.57</v>
      </c>
      <c r="BV244">
        <f t="shared" si="152"/>
        <v>0</v>
      </c>
      <c r="BW244" s="7">
        <f t="shared" si="153"/>
        <v>0</v>
      </c>
      <c r="BX244" s="7">
        <f t="shared" si="154"/>
        <v>0</v>
      </c>
      <c r="BY244" s="7">
        <f t="shared" si="155"/>
        <v>0</v>
      </c>
      <c r="BZ244" s="7">
        <f t="shared" si="156"/>
        <v>0</v>
      </c>
      <c r="CA244" s="17">
        <f t="shared" si="133"/>
        <v>53.57</v>
      </c>
      <c r="CB244">
        <f t="shared" si="157"/>
        <v>0</v>
      </c>
      <c r="CC244" s="7">
        <f t="shared" si="158"/>
        <v>0</v>
      </c>
      <c r="CD244" s="7">
        <f t="shared" si="159"/>
        <v>0</v>
      </c>
      <c r="CE244" s="7">
        <f t="shared" si="160"/>
        <v>0</v>
      </c>
      <c r="CF244" s="69">
        <f t="shared" si="161"/>
        <v>0</v>
      </c>
      <c r="CG244" s="17">
        <f t="shared" si="134"/>
        <v>53.57</v>
      </c>
      <c r="CH244">
        <f t="shared" si="162"/>
        <v>0</v>
      </c>
      <c r="CI244" s="7">
        <f t="shared" si="163"/>
        <v>0</v>
      </c>
      <c r="CJ244" s="7">
        <f t="shared" si="164"/>
        <v>0</v>
      </c>
      <c r="CK244" s="7">
        <f t="shared" si="165"/>
        <v>0</v>
      </c>
      <c r="CL244" s="7">
        <f t="shared" si="166"/>
        <v>0</v>
      </c>
      <c r="CM244" s="17">
        <f t="shared" si="135"/>
        <v>53.57</v>
      </c>
      <c r="CN244">
        <f t="shared" si="167"/>
        <v>0</v>
      </c>
      <c r="CO244" s="7">
        <f t="shared" si="168"/>
        <v>0</v>
      </c>
      <c r="CP244" s="7">
        <f t="shared" si="169"/>
        <v>0</v>
      </c>
      <c r="CQ244" s="7">
        <f t="shared" si="170"/>
        <v>0</v>
      </c>
      <c r="CR244" s="7">
        <f t="shared" si="171"/>
        <v>0</v>
      </c>
    </row>
    <row r="245" spans="1:9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136"/>
        <v>0</v>
      </c>
      <c r="M245" s="63" t="b">
        <v>0</v>
      </c>
      <c r="S245" s="65" t="b">
        <v>0</v>
      </c>
      <c r="Y245" s="66" t="b">
        <v>0</v>
      </c>
      <c r="AE245" s="67" t="b">
        <v>0</v>
      </c>
      <c r="AK245" s="68" t="b">
        <v>0</v>
      </c>
      <c r="AQ245" s="45" t="b">
        <v>0</v>
      </c>
      <c r="AW245" s="47" t="b">
        <v>0</v>
      </c>
      <c r="BC245" s="17">
        <f t="shared" si="129"/>
        <v>0</v>
      </c>
      <c r="BD245">
        <f t="shared" si="137"/>
        <v>0</v>
      </c>
      <c r="BE245" s="7">
        <f t="shared" si="138"/>
        <v>0</v>
      </c>
      <c r="BF245" s="7">
        <f t="shared" si="139"/>
        <v>0</v>
      </c>
      <c r="BG245" s="7">
        <f t="shared" si="140"/>
        <v>0</v>
      </c>
      <c r="BH245" s="7">
        <f t="shared" si="141"/>
        <v>0</v>
      </c>
      <c r="BI245" s="17">
        <f t="shared" si="130"/>
        <v>0</v>
      </c>
      <c r="BJ245">
        <f t="shared" si="142"/>
        <v>0</v>
      </c>
      <c r="BK245" s="7">
        <f t="shared" si="143"/>
        <v>0</v>
      </c>
      <c r="BL245" s="7">
        <f t="shared" si="144"/>
        <v>0</v>
      </c>
      <c r="BM245" s="7">
        <f t="shared" si="145"/>
        <v>0</v>
      </c>
      <c r="BN245" s="7">
        <f t="shared" si="146"/>
        <v>0</v>
      </c>
      <c r="BO245" s="17">
        <f t="shared" si="131"/>
        <v>0</v>
      </c>
      <c r="BP245">
        <f t="shared" si="147"/>
        <v>0</v>
      </c>
      <c r="BQ245" s="7">
        <f t="shared" si="148"/>
        <v>0</v>
      </c>
      <c r="BR245" s="7">
        <f t="shared" si="149"/>
        <v>0</v>
      </c>
      <c r="BS245" s="7">
        <f t="shared" si="150"/>
        <v>0</v>
      </c>
      <c r="BT245" s="7">
        <f t="shared" si="151"/>
        <v>0</v>
      </c>
      <c r="BU245" s="17">
        <f t="shared" si="132"/>
        <v>0</v>
      </c>
      <c r="BV245">
        <f t="shared" si="152"/>
        <v>0</v>
      </c>
      <c r="BW245" s="7">
        <f t="shared" si="153"/>
        <v>0</v>
      </c>
      <c r="BX245" s="7">
        <f t="shared" si="154"/>
        <v>0</v>
      </c>
      <c r="BY245" s="7">
        <f t="shared" si="155"/>
        <v>0</v>
      </c>
      <c r="BZ245" s="7">
        <f t="shared" si="156"/>
        <v>0</v>
      </c>
      <c r="CA245" s="17">
        <f t="shared" si="133"/>
        <v>0</v>
      </c>
      <c r="CB245">
        <f t="shared" si="157"/>
        <v>0</v>
      </c>
      <c r="CC245" s="7">
        <f t="shared" si="158"/>
        <v>0</v>
      </c>
      <c r="CD245" s="7">
        <f t="shared" si="159"/>
        <v>0</v>
      </c>
      <c r="CE245" s="7">
        <f t="shared" si="160"/>
        <v>0</v>
      </c>
      <c r="CF245" s="69">
        <f t="shared" si="161"/>
        <v>0</v>
      </c>
      <c r="CG245" s="17">
        <f t="shared" si="134"/>
        <v>0</v>
      </c>
      <c r="CH245">
        <f t="shared" si="162"/>
        <v>0</v>
      </c>
      <c r="CI245" s="7">
        <f t="shared" si="163"/>
        <v>0</v>
      </c>
      <c r="CJ245" s="7">
        <f t="shared" si="164"/>
        <v>0</v>
      </c>
      <c r="CK245" s="7">
        <f t="shared" si="165"/>
        <v>0</v>
      </c>
      <c r="CL245" s="7">
        <f t="shared" si="166"/>
        <v>0</v>
      </c>
      <c r="CM245" s="17">
        <f t="shared" si="135"/>
        <v>0</v>
      </c>
      <c r="CN245">
        <f t="shared" si="167"/>
        <v>0</v>
      </c>
      <c r="CO245" s="7">
        <f t="shared" si="168"/>
        <v>0</v>
      </c>
      <c r="CP245" s="7">
        <f t="shared" si="169"/>
        <v>0</v>
      </c>
      <c r="CQ245" s="7">
        <f t="shared" si="170"/>
        <v>0</v>
      </c>
      <c r="CR245" s="7">
        <f t="shared" si="171"/>
        <v>0</v>
      </c>
    </row>
    <row r="246" spans="1:9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136"/>
        <v>1</v>
      </c>
      <c r="M246" s="63" t="b">
        <v>0</v>
      </c>
      <c r="S246" s="65" t="b">
        <v>0</v>
      </c>
      <c r="Y246" s="66" t="b">
        <v>0</v>
      </c>
      <c r="AE246" s="67" t="b">
        <v>0</v>
      </c>
      <c r="AK246" s="68" t="b">
        <v>0</v>
      </c>
      <c r="AQ246" s="45" t="b">
        <v>0</v>
      </c>
      <c r="AW246" s="47" t="b">
        <v>0</v>
      </c>
      <c r="BC246" s="17">
        <f t="shared" si="129"/>
        <v>0</v>
      </c>
      <c r="BD246">
        <f t="shared" si="137"/>
        <v>0</v>
      </c>
      <c r="BE246" s="7">
        <f t="shared" si="138"/>
        <v>0</v>
      </c>
      <c r="BF246" s="7">
        <f t="shared" si="139"/>
        <v>0</v>
      </c>
      <c r="BG246" s="7">
        <f t="shared" si="140"/>
        <v>0</v>
      </c>
      <c r="BH246" s="7">
        <f t="shared" si="141"/>
        <v>0</v>
      </c>
      <c r="BI246" s="17">
        <f t="shared" si="130"/>
        <v>0</v>
      </c>
      <c r="BJ246">
        <f t="shared" si="142"/>
        <v>0</v>
      </c>
      <c r="BK246" s="7">
        <f t="shared" si="143"/>
        <v>0</v>
      </c>
      <c r="BL246" s="7">
        <f t="shared" si="144"/>
        <v>0</v>
      </c>
      <c r="BM246" s="7">
        <f t="shared" si="145"/>
        <v>0</v>
      </c>
      <c r="BN246" s="7">
        <f t="shared" si="146"/>
        <v>0</v>
      </c>
      <c r="BO246" s="17">
        <f t="shared" si="131"/>
        <v>0</v>
      </c>
      <c r="BP246">
        <f t="shared" si="147"/>
        <v>0</v>
      </c>
      <c r="BQ246" s="7">
        <f t="shared" si="148"/>
        <v>0</v>
      </c>
      <c r="BR246" s="7">
        <f t="shared" si="149"/>
        <v>0</v>
      </c>
      <c r="BS246" s="7">
        <f t="shared" si="150"/>
        <v>0</v>
      </c>
      <c r="BT246" s="7">
        <f t="shared" si="151"/>
        <v>0</v>
      </c>
      <c r="BU246" s="17">
        <f t="shared" si="132"/>
        <v>0</v>
      </c>
      <c r="BV246">
        <f t="shared" si="152"/>
        <v>0</v>
      </c>
      <c r="BW246" s="7">
        <f t="shared" si="153"/>
        <v>0</v>
      </c>
      <c r="BX246" s="7">
        <f t="shared" si="154"/>
        <v>0</v>
      </c>
      <c r="BY246" s="7">
        <f t="shared" si="155"/>
        <v>0</v>
      </c>
      <c r="BZ246" s="7">
        <f t="shared" si="156"/>
        <v>0</v>
      </c>
      <c r="CA246" s="17">
        <f t="shared" si="133"/>
        <v>0</v>
      </c>
      <c r="CB246">
        <f t="shared" si="157"/>
        <v>0</v>
      </c>
      <c r="CC246" s="7">
        <f t="shared" si="158"/>
        <v>0</v>
      </c>
      <c r="CD246" s="7">
        <f t="shared" si="159"/>
        <v>0</v>
      </c>
      <c r="CE246" s="7">
        <f t="shared" si="160"/>
        <v>0</v>
      </c>
      <c r="CF246" s="69">
        <f t="shared" si="161"/>
        <v>0</v>
      </c>
      <c r="CG246" s="17">
        <f t="shared" si="134"/>
        <v>0</v>
      </c>
      <c r="CH246">
        <f t="shared" si="162"/>
        <v>0</v>
      </c>
      <c r="CI246" s="7">
        <f t="shared" si="163"/>
        <v>0</v>
      </c>
      <c r="CJ246" s="7">
        <f t="shared" si="164"/>
        <v>0</v>
      </c>
      <c r="CK246" s="7">
        <f t="shared" si="165"/>
        <v>0</v>
      </c>
      <c r="CL246" s="7">
        <f t="shared" si="166"/>
        <v>0</v>
      </c>
      <c r="CM246" s="17">
        <f t="shared" si="135"/>
        <v>0</v>
      </c>
      <c r="CN246">
        <f t="shared" si="167"/>
        <v>0</v>
      </c>
      <c r="CO246" s="7">
        <f t="shared" si="168"/>
        <v>0</v>
      </c>
      <c r="CP246" s="7">
        <f t="shared" si="169"/>
        <v>0</v>
      </c>
      <c r="CQ246" s="7">
        <f t="shared" si="170"/>
        <v>0</v>
      </c>
      <c r="CR246" s="7">
        <f t="shared" si="171"/>
        <v>0</v>
      </c>
    </row>
    <row r="247" spans="1:9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136"/>
        <v>0</v>
      </c>
      <c r="M247" s="63" t="b">
        <v>0</v>
      </c>
      <c r="S247" s="65" t="b">
        <v>0</v>
      </c>
      <c r="Y247" s="66" t="b">
        <v>0</v>
      </c>
      <c r="AE247" s="67" t="b">
        <v>0</v>
      </c>
      <c r="AK247" s="68" t="b">
        <v>0</v>
      </c>
      <c r="AQ247" s="45" t="b">
        <v>0</v>
      </c>
      <c r="AW247" s="47" t="b">
        <v>0</v>
      </c>
      <c r="BC247" s="17">
        <f t="shared" si="129"/>
        <v>53.57</v>
      </c>
      <c r="BD247">
        <f t="shared" si="137"/>
        <v>0</v>
      </c>
      <c r="BE247" s="7">
        <f t="shared" si="138"/>
        <v>0</v>
      </c>
      <c r="BF247" s="7">
        <f t="shared" si="139"/>
        <v>0</v>
      </c>
      <c r="BG247" s="7">
        <f t="shared" si="140"/>
        <v>0</v>
      </c>
      <c r="BH247" s="7">
        <f t="shared" si="141"/>
        <v>0</v>
      </c>
      <c r="BI247" s="17">
        <f t="shared" si="130"/>
        <v>53.57</v>
      </c>
      <c r="BJ247">
        <f t="shared" si="142"/>
        <v>0</v>
      </c>
      <c r="BK247" s="7">
        <f t="shared" si="143"/>
        <v>0</v>
      </c>
      <c r="BL247" s="7">
        <f t="shared" si="144"/>
        <v>0</v>
      </c>
      <c r="BM247" s="7">
        <f t="shared" si="145"/>
        <v>0</v>
      </c>
      <c r="BN247" s="7">
        <f t="shared" si="146"/>
        <v>0</v>
      </c>
      <c r="BO247" s="17">
        <f t="shared" si="131"/>
        <v>53.57</v>
      </c>
      <c r="BP247">
        <f t="shared" si="147"/>
        <v>0</v>
      </c>
      <c r="BQ247" s="7">
        <f t="shared" si="148"/>
        <v>0</v>
      </c>
      <c r="BR247" s="7">
        <f t="shared" si="149"/>
        <v>0</v>
      </c>
      <c r="BS247" s="7">
        <f t="shared" si="150"/>
        <v>0</v>
      </c>
      <c r="BT247" s="7">
        <f t="shared" si="151"/>
        <v>0</v>
      </c>
      <c r="BU247" s="17">
        <f t="shared" si="132"/>
        <v>53.57</v>
      </c>
      <c r="BV247">
        <f t="shared" si="152"/>
        <v>0</v>
      </c>
      <c r="BW247" s="7">
        <f t="shared" si="153"/>
        <v>0</v>
      </c>
      <c r="BX247" s="7">
        <f t="shared" si="154"/>
        <v>0</v>
      </c>
      <c r="BY247" s="7">
        <f t="shared" si="155"/>
        <v>0</v>
      </c>
      <c r="BZ247" s="7">
        <f t="shared" si="156"/>
        <v>0</v>
      </c>
      <c r="CA247" s="17">
        <f t="shared" si="133"/>
        <v>53.57</v>
      </c>
      <c r="CB247">
        <f t="shared" si="157"/>
        <v>0</v>
      </c>
      <c r="CC247" s="7">
        <f t="shared" si="158"/>
        <v>0</v>
      </c>
      <c r="CD247" s="7">
        <f t="shared" si="159"/>
        <v>0</v>
      </c>
      <c r="CE247" s="7">
        <f t="shared" si="160"/>
        <v>0</v>
      </c>
      <c r="CF247" s="69">
        <f t="shared" si="161"/>
        <v>0</v>
      </c>
      <c r="CG247" s="17">
        <f t="shared" si="134"/>
        <v>53.57</v>
      </c>
      <c r="CH247">
        <f t="shared" si="162"/>
        <v>0</v>
      </c>
      <c r="CI247" s="7">
        <f t="shared" si="163"/>
        <v>0</v>
      </c>
      <c r="CJ247" s="7">
        <f t="shared" si="164"/>
        <v>0</v>
      </c>
      <c r="CK247" s="7">
        <f t="shared" si="165"/>
        <v>0</v>
      </c>
      <c r="CL247" s="7">
        <f t="shared" si="166"/>
        <v>0</v>
      </c>
      <c r="CM247" s="17">
        <f t="shared" si="135"/>
        <v>53.57</v>
      </c>
      <c r="CN247">
        <f t="shared" si="167"/>
        <v>0</v>
      </c>
      <c r="CO247" s="7">
        <f t="shared" si="168"/>
        <v>0</v>
      </c>
      <c r="CP247" s="7">
        <f t="shared" si="169"/>
        <v>0</v>
      </c>
      <c r="CQ247" s="7">
        <f t="shared" si="170"/>
        <v>0</v>
      </c>
      <c r="CR247" s="7">
        <f t="shared" si="171"/>
        <v>0</v>
      </c>
    </row>
    <row r="248" spans="1:9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136"/>
        <v>0</v>
      </c>
      <c r="M248" s="63" t="b">
        <v>0</v>
      </c>
      <c r="S248" s="65" t="b">
        <v>0</v>
      </c>
      <c r="Y248" s="66" t="b">
        <v>0</v>
      </c>
      <c r="AE248" s="67" t="b">
        <v>0</v>
      </c>
      <c r="AK248" s="68" t="b">
        <v>0</v>
      </c>
      <c r="AQ248" s="45" t="b">
        <v>0</v>
      </c>
      <c r="AW248" s="47" t="b">
        <v>0</v>
      </c>
      <c r="BC248" s="17">
        <f t="shared" si="129"/>
        <v>0</v>
      </c>
      <c r="BD248">
        <f t="shared" si="137"/>
        <v>0</v>
      </c>
      <c r="BE248" s="7">
        <f t="shared" si="138"/>
        <v>0</v>
      </c>
      <c r="BF248" s="7">
        <f t="shared" si="139"/>
        <v>0</v>
      </c>
      <c r="BG248" s="7">
        <f t="shared" si="140"/>
        <v>0</v>
      </c>
      <c r="BH248" s="7">
        <f t="shared" si="141"/>
        <v>0</v>
      </c>
      <c r="BI248" s="17">
        <f t="shared" si="130"/>
        <v>0</v>
      </c>
      <c r="BJ248">
        <f t="shared" si="142"/>
        <v>0</v>
      </c>
      <c r="BK248" s="7">
        <f t="shared" si="143"/>
        <v>0</v>
      </c>
      <c r="BL248" s="7">
        <f t="shared" si="144"/>
        <v>0</v>
      </c>
      <c r="BM248" s="7">
        <f t="shared" si="145"/>
        <v>0</v>
      </c>
      <c r="BN248" s="7">
        <f t="shared" si="146"/>
        <v>0</v>
      </c>
      <c r="BO248" s="17">
        <f t="shared" si="131"/>
        <v>0</v>
      </c>
      <c r="BP248">
        <f t="shared" si="147"/>
        <v>0</v>
      </c>
      <c r="BQ248" s="7">
        <f t="shared" si="148"/>
        <v>0</v>
      </c>
      <c r="BR248" s="7">
        <f t="shared" si="149"/>
        <v>0</v>
      </c>
      <c r="BS248" s="7">
        <f t="shared" si="150"/>
        <v>0</v>
      </c>
      <c r="BT248" s="7">
        <f t="shared" si="151"/>
        <v>0</v>
      </c>
      <c r="BU248" s="17">
        <f t="shared" si="132"/>
        <v>0</v>
      </c>
      <c r="BV248">
        <f t="shared" si="152"/>
        <v>0</v>
      </c>
      <c r="BW248" s="7">
        <f t="shared" si="153"/>
        <v>0</v>
      </c>
      <c r="BX248" s="7">
        <f t="shared" si="154"/>
        <v>0</v>
      </c>
      <c r="BY248" s="7">
        <f t="shared" si="155"/>
        <v>0</v>
      </c>
      <c r="BZ248" s="7">
        <f t="shared" si="156"/>
        <v>0</v>
      </c>
      <c r="CA248" s="17">
        <f t="shared" si="133"/>
        <v>0</v>
      </c>
      <c r="CB248">
        <f t="shared" si="157"/>
        <v>0</v>
      </c>
      <c r="CC248" s="7">
        <f t="shared" si="158"/>
        <v>0</v>
      </c>
      <c r="CD248" s="7">
        <f t="shared" si="159"/>
        <v>0</v>
      </c>
      <c r="CE248" s="7">
        <f t="shared" si="160"/>
        <v>0</v>
      </c>
      <c r="CF248" s="69">
        <f t="shared" si="161"/>
        <v>0</v>
      </c>
      <c r="CG248" s="17">
        <f t="shared" si="134"/>
        <v>0</v>
      </c>
      <c r="CH248">
        <f t="shared" si="162"/>
        <v>0</v>
      </c>
      <c r="CI248" s="7">
        <f t="shared" si="163"/>
        <v>0</v>
      </c>
      <c r="CJ248" s="7">
        <f t="shared" si="164"/>
        <v>0</v>
      </c>
      <c r="CK248" s="7">
        <f t="shared" si="165"/>
        <v>0</v>
      </c>
      <c r="CL248" s="7">
        <f t="shared" si="166"/>
        <v>0</v>
      </c>
      <c r="CM248" s="17">
        <f t="shared" si="135"/>
        <v>0</v>
      </c>
      <c r="CN248">
        <f t="shared" si="167"/>
        <v>0</v>
      </c>
      <c r="CO248" s="7">
        <f t="shared" si="168"/>
        <v>0</v>
      </c>
      <c r="CP248" s="7">
        <f t="shared" si="169"/>
        <v>0</v>
      </c>
      <c r="CQ248" s="7">
        <f t="shared" si="170"/>
        <v>0</v>
      </c>
      <c r="CR248" s="7">
        <f t="shared" si="171"/>
        <v>0</v>
      </c>
    </row>
    <row r="249" spans="1:9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136"/>
        <v>1</v>
      </c>
      <c r="M249" s="63" t="b">
        <v>0</v>
      </c>
      <c r="S249" s="65" t="b">
        <v>0</v>
      </c>
      <c r="Y249" s="66" t="b">
        <v>0</v>
      </c>
      <c r="AE249" s="67" t="b">
        <v>0</v>
      </c>
      <c r="AK249" s="68" t="b">
        <v>0</v>
      </c>
      <c r="AQ249" s="45" t="b">
        <v>0</v>
      </c>
      <c r="AW249" s="47" t="b">
        <v>0</v>
      </c>
      <c r="BC249" s="17">
        <f t="shared" si="129"/>
        <v>31.350000000000005</v>
      </c>
      <c r="BD249">
        <f t="shared" si="137"/>
        <v>0</v>
      </c>
      <c r="BE249" s="7">
        <f t="shared" si="138"/>
        <v>0</v>
      </c>
      <c r="BF249" s="7">
        <f t="shared" si="139"/>
        <v>0</v>
      </c>
      <c r="BG249" s="7">
        <f t="shared" si="140"/>
        <v>0</v>
      </c>
      <c r="BH249" s="7">
        <f t="shared" si="141"/>
        <v>0</v>
      </c>
      <c r="BI249" s="17">
        <f t="shared" si="130"/>
        <v>31.350000000000005</v>
      </c>
      <c r="BJ249">
        <f t="shared" si="142"/>
        <v>0</v>
      </c>
      <c r="BK249" s="7">
        <f t="shared" si="143"/>
        <v>0</v>
      </c>
      <c r="BL249" s="7">
        <f t="shared" si="144"/>
        <v>0</v>
      </c>
      <c r="BM249" s="7">
        <f t="shared" si="145"/>
        <v>0</v>
      </c>
      <c r="BN249" s="7">
        <f t="shared" si="146"/>
        <v>0</v>
      </c>
      <c r="BO249" s="17">
        <f t="shared" si="131"/>
        <v>31.350000000000005</v>
      </c>
      <c r="BP249">
        <f t="shared" si="147"/>
        <v>0</v>
      </c>
      <c r="BQ249" s="7">
        <f t="shared" si="148"/>
        <v>0</v>
      </c>
      <c r="BR249" s="7">
        <f t="shared" si="149"/>
        <v>0</v>
      </c>
      <c r="BS249" s="7">
        <f t="shared" si="150"/>
        <v>0</v>
      </c>
      <c r="BT249" s="7">
        <f t="shared" si="151"/>
        <v>0</v>
      </c>
      <c r="BU249" s="17">
        <f t="shared" si="132"/>
        <v>31.350000000000005</v>
      </c>
      <c r="BV249">
        <f t="shared" si="152"/>
        <v>0</v>
      </c>
      <c r="BW249" s="7">
        <f t="shared" si="153"/>
        <v>0</v>
      </c>
      <c r="BX249" s="7">
        <f t="shared" si="154"/>
        <v>0</v>
      </c>
      <c r="BY249" s="7">
        <f t="shared" si="155"/>
        <v>0</v>
      </c>
      <c r="BZ249" s="7">
        <f t="shared" si="156"/>
        <v>0</v>
      </c>
      <c r="CA249" s="17">
        <f t="shared" si="133"/>
        <v>31.350000000000005</v>
      </c>
      <c r="CB249">
        <f t="shared" si="157"/>
        <v>0</v>
      </c>
      <c r="CC249" s="7">
        <f t="shared" si="158"/>
        <v>0</v>
      </c>
      <c r="CD249" s="7">
        <f t="shared" si="159"/>
        <v>0</v>
      </c>
      <c r="CE249" s="7">
        <f t="shared" si="160"/>
        <v>0</v>
      </c>
      <c r="CF249" s="69">
        <f t="shared" si="161"/>
        <v>0</v>
      </c>
      <c r="CG249" s="17">
        <f t="shared" si="134"/>
        <v>31.350000000000005</v>
      </c>
      <c r="CH249">
        <f t="shared" si="162"/>
        <v>0</v>
      </c>
      <c r="CI249" s="7">
        <f t="shared" si="163"/>
        <v>0</v>
      </c>
      <c r="CJ249" s="7">
        <f t="shared" si="164"/>
        <v>0</v>
      </c>
      <c r="CK249" s="7">
        <f t="shared" si="165"/>
        <v>0</v>
      </c>
      <c r="CL249" s="7">
        <f t="shared" si="166"/>
        <v>0</v>
      </c>
      <c r="CM249" s="17">
        <f t="shared" si="135"/>
        <v>31.350000000000005</v>
      </c>
      <c r="CN249">
        <f t="shared" si="167"/>
        <v>0</v>
      </c>
      <c r="CO249" s="7">
        <f t="shared" si="168"/>
        <v>0</v>
      </c>
      <c r="CP249" s="7">
        <f t="shared" si="169"/>
        <v>0</v>
      </c>
      <c r="CQ249" s="7">
        <f t="shared" si="170"/>
        <v>0</v>
      </c>
      <c r="CR249" s="7">
        <f t="shared" si="171"/>
        <v>0</v>
      </c>
    </row>
    <row r="250" spans="1:96" ht="14.5">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136"/>
        <v>1</v>
      </c>
      <c r="M250" s="63" t="b">
        <v>1</v>
      </c>
      <c r="N250" s="63">
        <v>30</v>
      </c>
      <c r="O250" s="63">
        <v>10</v>
      </c>
      <c r="P250" s="63">
        <v>10</v>
      </c>
      <c r="Q250" s="63">
        <v>0</v>
      </c>
      <c r="R250" s="63">
        <v>160</v>
      </c>
      <c r="S250" s="65" t="b">
        <v>0</v>
      </c>
      <c r="Y250" s="66" t="b">
        <v>0</v>
      </c>
      <c r="AE250" s="67" t="b">
        <v>0</v>
      </c>
      <c r="AK250" s="68" t="b">
        <v>0</v>
      </c>
      <c r="AQ250" s="45" t="b">
        <v>0</v>
      </c>
      <c r="AW250" s="47" t="b">
        <v>0</v>
      </c>
      <c r="BC250" s="17">
        <f t="shared" si="129"/>
        <v>15.51</v>
      </c>
      <c r="BD250">
        <f t="shared" si="137"/>
        <v>2</v>
      </c>
      <c r="BE250" s="7">
        <f t="shared" si="138"/>
        <v>2.1502662069505947</v>
      </c>
      <c r="BF250" s="7">
        <f t="shared" si="139"/>
        <v>1.5898530767640959</v>
      </c>
      <c r="BG250" s="7">
        <f t="shared" si="140"/>
        <v>29.569540467227952</v>
      </c>
      <c r="BH250" s="7">
        <f t="shared" si="141"/>
        <v>31.719806674178546</v>
      </c>
      <c r="BI250" s="17">
        <f t="shared" si="130"/>
        <v>15.51</v>
      </c>
      <c r="BJ250">
        <f t="shared" si="142"/>
        <v>0</v>
      </c>
      <c r="BK250" s="7">
        <f t="shared" si="143"/>
        <v>0</v>
      </c>
      <c r="BL250" s="7">
        <f t="shared" si="144"/>
        <v>0</v>
      </c>
      <c r="BM250" s="7">
        <f t="shared" si="145"/>
        <v>0</v>
      </c>
      <c r="BN250" s="7">
        <f t="shared" si="146"/>
        <v>0</v>
      </c>
      <c r="BO250" s="17">
        <f t="shared" si="131"/>
        <v>15.51</v>
      </c>
      <c r="BP250">
        <f t="shared" si="147"/>
        <v>0</v>
      </c>
      <c r="BQ250" s="7">
        <f t="shared" si="148"/>
        <v>0</v>
      </c>
      <c r="BR250" s="7">
        <f t="shared" si="149"/>
        <v>0</v>
      </c>
      <c r="BS250" s="7">
        <f t="shared" si="150"/>
        <v>0</v>
      </c>
      <c r="BT250" s="7">
        <f t="shared" si="151"/>
        <v>0</v>
      </c>
      <c r="BU250" s="17">
        <f t="shared" si="132"/>
        <v>15.51</v>
      </c>
      <c r="BV250">
        <f t="shared" si="152"/>
        <v>0</v>
      </c>
      <c r="BW250" s="7">
        <f t="shared" si="153"/>
        <v>0</v>
      </c>
      <c r="BX250" s="7">
        <f t="shared" si="154"/>
        <v>0</v>
      </c>
      <c r="BY250" s="7">
        <f t="shared" si="155"/>
        <v>0</v>
      </c>
      <c r="BZ250" s="7">
        <f t="shared" si="156"/>
        <v>0</v>
      </c>
      <c r="CA250" s="17">
        <f t="shared" si="133"/>
        <v>15.51</v>
      </c>
      <c r="CB250">
        <f t="shared" si="157"/>
        <v>0</v>
      </c>
      <c r="CC250" s="7">
        <f t="shared" si="158"/>
        <v>0</v>
      </c>
      <c r="CD250" s="7">
        <f t="shared" si="159"/>
        <v>0</v>
      </c>
      <c r="CE250" s="7">
        <f t="shared" si="160"/>
        <v>0</v>
      </c>
      <c r="CF250" s="69">
        <f t="shared" si="161"/>
        <v>0</v>
      </c>
      <c r="CG250" s="17">
        <f t="shared" si="134"/>
        <v>15.51</v>
      </c>
      <c r="CH250">
        <f t="shared" si="162"/>
        <v>0</v>
      </c>
      <c r="CI250" s="7">
        <f t="shared" si="163"/>
        <v>0</v>
      </c>
      <c r="CJ250" s="7">
        <f t="shared" si="164"/>
        <v>0</v>
      </c>
      <c r="CK250" s="7">
        <f t="shared" si="165"/>
        <v>0</v>
      </c>
      <c r="CL250" s="7">
        <f t="shared" si="166"/>
        <v>0</v>
      </c>
      <c r="CM250" s="17">
        <f t="shared" si="135"/>
        <v>15.51</v>
      </c>
      <c r="CN250">
        <f t="shared" si="167"/>
        <v>0</v>
      </c>
      <c r="CO250" s="7">
        <f t="shared" si="168"/>
        <v>0</v>
      </c>
      <c r="CP250" s="7">
        <f t="shared" si="169"/>
        <v>0</v>
      </c>
      <c r="CQ250" s="7">
        <f t="shared" si="170"/>
        <v>0</v>
      </c>
      <c r="CR250" s="7">
        <f t="shared" si="171"/>
        <v>0</v>
      </c>
    </row>
    <row r="251" spans="1:96" ht="14.5">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136"/>
        <v>1</v>
      </c>
      <c r="M251" s="63" t="b">
        <v>1</v>
      </c>
      <c r="N251" s="63">
        <v>90</v>
      </c>
      <c r="O251" s="63">
        <v>10</v>
      </c>
      <c r="P251" s="63">
        <v>0</v>
      </c>
      <c r="Q251" s="63">
        <v>0</v>
      </c>
      <c r="R251" s="63">
        <v>0</v>
      </c>
      <c r="S251" s="65" t="b">
        <v>0</v>
      </c>
      <c r="Y251" s="66" t="b">
        <v>0</v>
      </c>
      <c r="AE251" s="67" t="b">
        <v>0</v>
      </c>
      <c r="AK251" s="68" t="b">
        <v>0</v>
      </c>
      <c r="AQ251" s="45" t="b">
        <v>0</v>
      </c>
      <c r="AW251" s="47" t="b">
        <v>0</v>
      </c>
      <c r="BC251" s="17">
        <f t="shared" si="129"/>
        <v>17.270000000000003</v>
      </c>
      <c r="BD251">
        <f t="shared" si="137"/>
        <v>2</v>
      </c>
      <c r="BE251" s="7">
        <f t="shared" si="138"/>
        <v>2.1502662069505947</v>
      </c>
      <c r="BF251" s="7">
        <f t="shared" si="139"/>
        <v>1.5898530767640959</v>
      </c>
      <c r="BG251" s="7">
        <f t="shared" si="140"/>
        <v>29.569540467227952</v>
      </c>
      <c r="BH251" s="7">
        <f t="shared" si="141"/>
        <v>31.719806674178546</v>
      </c>
      <c r="BI251" s="17">
        <f t="shared" si="130"/>
        <v>17.270000000000003</v>
      </c>
      <c r="BJ251">
        <f t="shared" si="142"/>
        <v>0</v>
      </c>
      <c r="BK251" s="7">
        <f t="shared" si="143"/>
        <v>0</v>
      </c>
      <c r="BL251" s="7">
        <f t="shared" si="144"/>
        <v>0</v>
      </c>
      <c r="BM251" s="7">
        <f t="shared" si="145"/>
        <v>0</v>
      </c>
      <c r="BN251" s="7">
        <f t="shared" si="146"/>
        <v>0</v>
      </c>
      <c r="BO251" s="17">
        <f t="shared" si="131"/>
        <v>17.270000000000003</v>
      </c>
      <c r="BP251">
        <f t="shared" si="147"/>
        <v>0</v>
      </c>
      <c r="BQ251" s="7">
        <f t="shared" si="148"/>
        <v>0</v>
      </c>
      <c r="BR251" s="7">
        <f t="shared" si="149"/>
        <v>0</v>
      </c>
      <c r="BS251" s="7">
        <f t="shared" si="150"/>
        <v>0</v>
      </c>
      <c r="BT251" s="7">
        <f t="shared" si="151"/>
        <v>0</v>
      </c>
      <c r="BU251" s="17">
        <f t="shared" si="132"/>
        <v>17.270000000000003</v>
      </c>
      <c r="BV251">
        <f t="shared" si="152"/>
        <v>0</v>
      </c>
      <c r="BW251" s="7">
        <f t="shared" si="153"/>
        <v>0</v>
      </c>
      <c r="BX251" s="7">
        <f t="shared" si="154"/>
        <v>0</v>
      </c>
      <c r="BY251" s="7">
        <f t="shared" si="155"/>
        <v>0</v>
      </c>
      <c r="BZ251" s="7">
        <f t="shared" si="156"/>
        <v>0</v>
      </c>
      <c r="CA251" s="17">
        <f t="shared" si="133"/>
        <v>17.270000000000003</v>
      </c>
      <c r="CB251">
        <f t="shared" si="157"/>
        <v>0</v>
      </c>
      <c r="CC251" s="7">
        <f t="shared" si="158"/>
        <v>0</v>
      </c>
      <c r="CD251" s="7">
        <f t="shared" si="159"/>
        <v>0</v>
      </c>
      <c r="CE251" s="7">
        <f t="shared" si="160"/>
        <v>0</v>
      </c>
      <c r="CF251" s="69">
        <f t="shared" si="161"/>
        <v>0</v>
      </c>
      <c r="CG251" s="17">
        <f t="shared" si="134"/>
        <v>17.270000000000003</v>
      </c>
      <c r="CH251">
        <f t="shared" si="162"/>
        <v>0</v>
      </c>
      <c r="CI251" s="7">
        <f t="shared" si="163"/>
        <v>0</v>
      </c>
      <c r="CJ251" s="7">
        <f t="shared" si="164"/>
        <v>0</v>
      </c>
      <c r="CK251" s="7">
        <f t="shared" si="165"/>
        <v>0</v>
      </c>
      <c r="CL251" s="7">
        <f t="shared" si="166"/>
        <v>0</v>
      </c>
      <c r="CM251" s="17">
        <f t="shared" si="135"/>
        <v>17.270000000000003</v>
      </c>
      <c r="CN251">
        <f t="shared" si="167"/>
        <v>0</v>
      </c>
      <c r="CO251" s="7">
        <f t="shared" si="168"/>
        <v>0</v>
      </c>
      <c r="CP251" s="7">
        <f t="shared" si="169"/>
        <v>0</v>
      </c>
      <c r="CQ251" s="7">
        <f t="shared" si="170"/>
        <v>0</v>
      </c>
      <c r="CR251" s="7">
        <f t="shared" si="171"/>
        <v>0</v>
      </c>
    </row>
    <row r="252" spans="1:96" ht="14.5">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136"/>
        <v>1</v>
      </c>
      <c r="M252" s="63" t="b">
        <v>1</v>
      </c>
      <c r="N252" s="63">
        <v>0</v>
      </c>
      <c r="O252" s="63">
        <v>10</v>
      </c>
      <c r="P252" s="63">
        <v>10</v>
      </c>
      <c r="Q252" s="63">
        <v>0</v>
      </c>
      <c r="R252" s="63">
        <v>0</v>
      </c>
      <c r="S252" s="65" t="b">
        <v>0</v>
      </c>
      <c r="Y252" s="66" t="b">
        <v>0</v>
      </c>
      <c r="AE252" s="67" t="b">
        <v>0</v>
      </c>
      <c r="AK252" s="68" t="b">
        <v>0</v>
      </c>
      <c r="AQ252" s="45" t="b">
        <v>0</v>
      </c>
      <c r="AW252" s="47" t="b">
        <v>0</v>
      </c>
      <c r="BC252" s="17">
        <f t="shared" si="129"/>
        <v>7.2600000000000007</v>
      </c>
      <c r="BD252">
        <f t="shared" si="137"/>
        <v>1</v>
      </c>
      <c r="BE252" s="7">
        <f t="shared" si="138"/>
        <v>1.0751331034752973</v>
      </c>
      <c r="BF252" s="7">
        <f t="shared" si="139"/>
        <v>0.79492653838204796</v>
      </c>
      <c r="BG252" s="7">
        <f t="shared" si="140"/>
        <v>14.784770233613976</v>
      </c>
      <c r="BH252" s="7">
        <f t="shared" si="141"/>
        <v>15.859903337089273</v>
      </c>
      <c r="BI252" s="17">
        <f t="shared" si="130"/>
        <v>7.2600000000000007</v>
      </c>
      <c r="BJ252">
        <f t="shared" si="142"/>
        <v>0</v>
      </c>
      <c r="BK252" s="7">
        <f t="shared" si="143"/>
        <v>0</v>
      </c>
      <c r="BL252" s="7">
        <f t="shared" si="144"/>
        <v>0</v>
      </c>
      <c r="BM252" s="7">
        <f t="shared" si="145"/>
        <v>0</v>
      </c>
      <c r="BN252" s="7">
        <f t="shared" si="146"/>
        <v>0</v>
      </c>
      <c r="BO252" s="17">
        <f t="shared" si="131"/>
        <v>7.2600000000000007</v>
      </c>
      <c r="BP252">
        <f t="shared" si="147"/>
        <v>0</v>
      </c>
      <c r="BQ252" s="7">
        <f t="shared" si="148"/>
        <v>0</v>
      </c>
      <c r="BR252" s="7">
        <f t="shared" si="149"/>
        <v>0</v>
      </c>
      <c r="BS252" s="7">
        <f t="shared" si="150"/>
        <v>0</v>
      </c>
      <c r="BT252" s="7">
        <f t="shared" si="151"/>
        <v>0</v>
      </c>
      <c r="BU252" s="17">
        <f t="shared" si="132"/>
        <v>7.2600000000000007</v>
      </c>
      <c r="BV252">
        <f t="shared" si="152"/>
        <v>0</v>
      </c>
      <c r="BW252" s="7">
        <f t="shared" si="153"/>
        <v>0</v>
      </c>
      <c r="BX252" s="7">
        <f t="shared" si="154"/>
        <v>0</v>
      </c>
      <c r="BY252" s="7">
        <f t="shared" si="155"/>
        <v>0</v>
      </c>
      <c r="BZ252" s="7">
        <f t="shared" si="156"/>
        <v>0</v>
      </c>
      <c r="CA252" s="17">
        <f t="shared" si="133"/>
        <v>7.2600000000000007</v>
      </c>
      <c r="CB252">
        <f t="shared" si="157"/>
        <v>0</v>
      </c>
      <c r="CC252" s="7">
        <f t="shared" si="158"/>
        <v>0</v>
      </c>
      <c r="CD252" s="7">
        <f t="shared" si="159"/>
        <v>0</v>
      </c>
      <c r="CE252" s="7">
        <f t="shared" si="160"/>
        <v>0</v>
      </c>
      <c r="CF252" s="69">
        <f t="shared" si="161"/>
        <v>0</v>
      </c>
      <c r="CG252" s="17">
        <f t="shared" si="134"/>
        <v>7.2600000000000007</v>
      </c>
      <c r="CH252">
        <f t="shared" si="162"/>
        <v>0</v>
      </c>
      <c r="CI252" s="7">
        <f t="shared" si="163"/>
        <v>0</v>
      </c>
      <c r="CJ252" s="7">
        <f t="shared" si="164"/>
        <v>0</v>
      </c>
      <c r="CK252" s="7">
        <f t="shared" si="165"/>
        <v>0</v>
      </c>
      <c r="CL252" s="7">
        <f t="shared" si="166"/>
        <v>0</v>
      </c>
      <c r="CM252" s="17">
        <f t="shared" si="135"/>
        <v>7.2600000000000007</v>
      </c>
      <c r="CN252">
        <f t="shared" si="167"/>
        <v>0</v>
      </c>
      <c r="CO252" s="7">
        <f t="shared" si="168"/>
        <v>0</v>
      </c>
      <c r="CP252" s="7">
        <f t="shared" si="169"/>
        <v>0</v>
      </c>
      <c r="CQ252" s="7">
        <f t="shared" si="170"/>
        <v>0</v>
      </c>
      <c r="CR252" s="7">
        <f t="shared" si="171"/>
        <v>0</v>
      </c>
    </row>
    <row r="253" spans="1:9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136"/>
        <v>1</v>
      </c>
      <c r="M253" s="63" t="b">
        <v>0</v>
      </c>
      <c r="S253" s="65" t="b">
        <v>0</v>
      </c>
      <c r="Y253" s="66" t="b">
        <v>0</v>
      </c>
      <c r="AE253" s="67" t="b">
        <v>0</v>
      </c>
      <c r="AK253" s="68" t="b">
        <v>0</v>
      </c>
      <c r="AQ253" s="45" t="b">
        <v>0</v>
      </c>
      <c r="AW253" s="47" t="b">
        <v>0</v>
      </c>
      <c r="BC253" s="17">
        <f t="shared" si="129"/>
        <v>0</v>
      </c>
      <c r="BD253">
        <f t="shared" si="137"/>
        <v>0</v>
      </c>
      <c r="BE253" s="7">
        <f t="shared" si="138"/>
        <v>0</v>
      </c>
      <c r="BF253" s="7">
        <f t="shared" si="139"/>
        <v>0</v>
      </c>
      <c r="BG253" s="7">
        <f t="shared" si="140"/>
        <v>0</v>
      </c>
      <c r="BH253" s="7">
        <f t="shared" si="141"/>
        <v>0</v>
      </c>
      <c r="BI253" s="17">
        <f t="shared" si="130"/>
        <v>0</v>
      </c>
      <c r="BJ253">
        <f t="shared" si="142"/>
        <v>0</v>
      </c>
      <c r="BK253" s="7">
        <f t="shared" si="143"/>
        <v>0</v>
      </c>
      <c r="BL253" s="7">
        <f t="shared" si="144"/>
        <v>0</v>
      </c>
      <c r="BM253" s="7">
        <f t="shared" si="145"/>
        <v>0</v>
      </c>
      <c r="BN253" s="7">
        <f t="shared" si="146"/>
        <v>0</v>
      </c>
      <c r="BO253" s="17">
        <f t="shared" si="131"/>
        <v>0</v>
      </c>
      <c r="BP253">
        <f t="shared" si="147"/>
        <v>0</v>
      </c>
      <c r="BQ253" s="7">
        <f t="shared" si="148"/>
        <v>0</v>
      </c>
      <c r="BR253" s="7">
        <f t="shared" si="149"/>
        <v>0</v>
      </c>
      <c r="BS253" s="7">
        <f t="shared" si="150"/>
        <v>0</v>
      </c>
      <c r="BT253" s="7">
        <f t="shared" si="151"/>
        <v>0</v>
      </c>
      <c r="BU253" s="17">
        <f t="shared" si="132"/>
        <v>0</v>
      </c>
      <c r="BV253">
        <f t="shared" si="152"/>
        <v>0</v>
      </c>
      <c r="BW253" s="7">
        <f t="shared" si="153"/>
        <v>0</v>
      </c>
      <c r="BX253" s="7">
        <f t="shared" si="154"/>
        <v>0</v>
      </c>
      <c r="BY253" s="7">
        <f t="shared" si="155"/>
        <v>0</v>
      </c>
      <c r="BZ253" s="7">
        <f t="shared" si="156"/>
        <v>0</v>
      </c>
      <c r="CA253" s="17">
        <f t="shared" si="133"/>
        <v>0</v>
      </c>
      <c r="CB253">
        <f t="shared" si="157"/>
        <v>0</v>
      </c>
      <c r="CC253" s="7">
        <f t="shared" si="158"/>
        <v>0</v>
      </c>
      <c r="CD253" s="7">
        <f t="shared" si="159"/>
        <v>0</v>
      </c>
      <c r="CE253" s="7">
        <f t="shared" si="160"/>
        <v>0</v>
      </c>
      <c r="CF253" s="69">
        <f t="shared" si="161"/>
        <v>0</v>
      </c>
      <c r="CG253" s="17">
        <f t="shared" si="134"/>
        <v>0</v>
      </c>
      <c r="CH253">
        <f t="shared" si="162"/>
        <v>0</v>
      </c>
      <c r="CI253" s="7">
        <f t="shared" si="163"/>
        <v>0</v>
      </c>
      <c r="CJ253" s="7">
        <f t="shared" si="164"/>
        <v>0</v>
      </c>
      <c r="CK253" s="7">
        <f t="shared" si="165"/>
        <v>0</v>
      </c>
      <c r="CL253" s="7">
        <f t="shared" si="166"/>
        <v>0</v>
      </c>
      <c r="CM253" s="17">
        <f t="shared" si="135"/>
        <v>0</v>
      </c>
      <c r="CN253">
        <f t="shared" si="167"/>
        <v>0</v>
      </c>
      <c r="CO253" s="7">
        <f t="shared" si="168"/>
        <v>0</v>
      </c>
      <c r="CP253" s="7">
        <f t="shared" si="169"/>
        <v>0</v>
      </c>
      <c r="CQ253" s="7">
        <f t="shared" si="170"/>
        <v>0</v>
      </c>
      <c r="CR253" s="7">
        <f t="shared" si="171"/>
        <v>0</v>
      </c>
    </row>
    <row r="254" spans="1:96" ht="14.5">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136"/>
        <v>1</v>
      </c>
      <c r="M254" s="63" t="b">
        <v>1</v>
      </c>
      <c r="N254" s="63">
        <v>0</v>
      </c>
      <c r="O254" s="63">
        <v>0</v>
      </c>
      <c r="P254" s="63">
        <v>10</v>
      </c>
      <c r="Q254" s="63">
        <v>10</v>
      </c>
      <c r="R254" s="63">
        <v>50</v>
      </c>
      <c r="S254" s="65" t="b">
        <v>0</v>
      </c>
      <c r="Y254" s="66" t="b">
        <v>0</v>
      </c>
      <c r="AE254" s="67" t="b">
        <v>0</v>
      </c>
      <c r="AK254" s="68" t="b">
        <v>0</v>
      </c>
      <c r="AQ254" s="45" t="b">
        <v>0</v>
      </c>
      <c r="AW254" s="47" t="b">
        <v>0</v>
      </c>
      <c r="BC254" s="17">
        <f t="shared" si="129"/>
        <v>66.88</v>
      </c>
      <c r="BD254">
        <f t="shared" si="137"/>
        <v>7</v>
      </c>
      <c r="BE254" s="7">
        <f t="shared" si="138"/>
        <v>7.5259317243270818</v>
      </c>
      <c r="BF254" s="7">
        <f t="shared" si="139"/>
        <v>5.5644857686743361</v>
      </c>
      <c r="BG254" s="7">
        <f t="shared" si="140"/>
        <v>103.49339163529784</v>
      </c>
      <c r="BH254" s="7">
        <f t="shared" si="141"/>
        <v>111.01932335962492</v>
      </c>
      <c r="BI254" s="17">
        <f t="shared" si="130"/>
        <v>66.88</v>
      </c>
      <c r="BJ254">
        <f t="shared" si="142"/>
        <v>0</v>
      </c>
      <c r="BK254" s="7">
        <f t="shared" si="143"/>
        <v>0</v>
      </c>
      <c r="BL254" s="7">
        <f t="shared" si="144"/>
        <v>0</v>
      </c>
      <c r="BM254" s="7">
        <f t="shared" si="145"/>
        <v>0</v>
      </c>
      <c r="BN254" s="7">
        <f t="shared" si="146"/>
        <v>0</v>
      </c>
      <c r="BO254" s="17">
        <f t="shared" si="131"/>
        <v>66.88</v>
      </c>
      <c r="BP254">
        <f t="shared" si="147"/>
        <v>0</v>
      </c>
      <c r="BQ254" s="7">
        <f t="shared" si="148"/>
        <v>0</v>
      </c>
      <c r="BR254" s="7">
        <f t="shared" si="149"/>
        <v>0</v>
      </c>
      <c r="BS254" s="7">
        <f t="shared" si="150"/>
        <v>0</v>
      </c>
      <c r="BT254" s="7">
        <f t="shared" si="151"/>
        <v>0</v>
      </c>
      <c r="BU254" s="17">
        <f t="shared" si="132"/>
        <v>66.88</v>
      </c>
      <c r="BV254">
        <f t="shared" si="152"/>
        <v>0</v>
      </c>
      <c r="BW254" s="7">
        <f t="shared" si="153"/>
        <v>0</v>
      </c>
      <c r="BX254" s="7">
        <f t="shared" si="154"/>
        <v>0</v>
      </c>
      <c r="BY254" s="7">
        <f t="shared" si="155"/>
        <v>0</v>
      </c>
      <c r="BZ254" s="7">
        <f t="shared" si="156"/>
        <v>0</v>
      </c>
      <c r="CA254" s="17">
        <f t="shared" si="133"/>
        <v>66.88</v>
      </c>
      <c r="CB254">
        <f t="shared" si="157"/>
        <v>0</v>
      </c>
      <c r="CC254" s="7">
        <f t="shared" si="158"/>
        <v>0</v>
      </c>
      <c r="CD254" s="7">
        <f t="shared" si="159"/>
        <v>0</v>
      </c>
      <c r="CE254" s="7">
        <f t="shared" si="160"/>
        <v>0</v>
      </c>
      <c r="CF254" s="69">
        <f t="shared" si="161"/>
        <v>0</v>
      </c>
      <c r="CG254" s="17">
        <f t="shared" si="134"/>
        <v>66.88</v>
      </c>
      <c r="CH254">
        <f t="shared" si="162"/>
        <v>0</v>
      </c>
      <c r="CI254" s="7">
        <f t="shared" si="163"/>
        <v>0</v>
      </c>
      <c r="CJ254" s="7">
        <f t="shared" si="164"/>
        <v>0</v>
      </c>
      <c r="CK254" s="7">
        <f t="shared" si="165"/>
        <v>0</v>
      </c>
      <c r="CL254" s="7">
        <f t="shared" si="166"/>
        <v>0</v>
      </c>
      <c r="CM254" s="17">
        <f t="shared" si="135"/>
        <v>66.88</v>
      </c>
      <c r="CN254">
        <f t="shared" si="167"/>
        <v>0</v>
      </c>
      <c r="CO254" s="7">
        <f t="shared" si="168"/>
        <v>0</v>
      </c>
      <c r="CP254" s="7">
        <f t="shared" si="169"/>
        <v>0</v>
      </c>
      <c r="CQ254" s="7">
        <f t="shared" si="170"/>
        <v>0</v>
      </c>
      <c r="CR254" s="7">
        <f t="shared" si="171"/>
        <v>0</v>
      </c>
    </row>
    <row r="255" spans="1:96" ht="14.5">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136"/>
        <v>1</v>
      </c>
      <c r="M255" s="63" t="b">
        <v>1</v>
      </c>
      <c r="N255" s="63">
        <v>25</v>
      </c>
      <c r="O255" s="63">
        <v>10</v>
      </c>
      <c r="P255" s="63">
        <v>10</v>
      </c>
      <c r="Q255" s="63">
        <v>10</v>
      </c>
      <c r="R255" s="63">
        <v>0</v>
      </c>
      <c r="S255" s="65" t="b">
        <v>1</v>
      </c>
      <c r="T255" s="65">
        <v>25</v>
      </c>
      <c r="U255" s="65">
        <v>10</v>
      </c>
      <c r="V255" s="65">
        <v>10</v>
      </c>
      <c r="W255" s="65">
        <v>10</v>
      </c>
      <c r="X255" s="65">
        <v>0</v>
      </c>
      <c r="Y255" s="66" t="b">
        <v>0</v>
      </c>
      <c r="AE255" s="67" t="b">
        <v>1</v>
      </c>
      <c r="AF255" s="67">
        <v>25</v>
      </c>
      <c r="AG255" s="67">
        <v>10</v>
      </c>
      <c r="AH255" s="67">
        <v>10</v>
      </c>
      <c r="AI255" s="67">
        <v>10</v>
      </c>
      <c r="AJ255" s="67">
        <v>0</v>
      </c>
      <c r="AK255" s="68" t="b">
        <v>1</v>
      </c>
      <c r="AL255" s="68">
        <v>25</v>
      </c>
      <c r="AM255" s="68">
        <v>10</v>
      </c>
      <c r="AN255" s="68">
        <v>10</v>
      </c>
      <c r="AO255" s="68">
        <v>10</v>
      </c>
      <c r="AP255" s="68">
        <v>0</v>
      </c>
      <c r="AQ255" s="45" t="b">
        <v>0</v>
      </c>
      <c r="AW255" s="47" t="b">
        <v>0</v>
      </c>
      <c r="BC255" s="17">
        <f t="shared" si="129"/>
        <v>66.66</v>
      </c>
      <c r="BD255">
        <f t="shared" si="137"/>
        <v>6</v>
      </c>
      <c r="BE255" s="7">
        <f t="shared" si="138"/>
        <v>6.450798620851784</v>
      </c>
      <c r="BF255" s="7">
        <f t="shared" si="139"/>
        <v>4.7695592302922876</v>
      </c>
      <c r="BG255" s="7">
        <f t="shared" si="140"/>
        <v>88.708621401683857</v>
      </c>
      <c r="BH255" s="7">
        <f t="shared" si="141"/>
        <v>95.159420022535642</v>
      </c>
      <c r="BI255" s="17">
        <f t="shared" si="130"/>
        <v>66.66</v>
      </c>
      <c r="BJ255">
        <f t="shared" si="142"/>
        <v>6</v>
      </c>
      <c r="BK255" s="7">
        <f t="shared" si="143"/>
        <v>6.450798620851784</v>
      </c>
      <c r="BL255" s="7">
        <f t="shared" si="144"/>
        <v>4.7695592302922876</v>
      </c>
      <c r="BM255" s="7">
        <f t="shared" si="145"/>
        <v>88.708621401683857</v>
      </c>
      <c r="BN255" s="7">
        <f t="shared" si="146"/>
        <v>95.159420022535642</v>
      </c>
      <c r="BO255" s="17">
        <f t="shared" si="131"/>
        <v>66.66</v>
      </c>
      <c r="BP255">
        <f t="shared" si="147"/>
        <v>0</v>
      </c>
      <c r="BQ255" s="7">
        <f t="shared" si="148"/>
        <v>0</v>
      </c>
      <c r="BR255" s="7">
        <f t="shared" si="149"/>
        <v>0</v>
      </c>
      <c r="BS255" s="7">
        <f t="shared" si="150"/>
        <v>0</v>
      </c>
      <c r="BT255" s="7">
        <f t="shared" si="151"/>
        <v>0</v>
      </c>
      <c r="BU255" s="17">
        <f t="shared" si="132"/>
        <v>66.66</v>
      </c>
      <c r="BV255">
        <f t="shared" si="152"/>
        <v>6</v>
      </c>
      <c r="BW255" s="7">
        <f t="shared" si="153"/>
        <v>6.450798620851784</v>
      </c>
      <c r="BX255" s="7">
        <f t="shared" si="154"/>
        <v>4.7695592302922876</v>
      </c>
      <c r="BY255" s="7">
        <f t="shared" si="155"/>
        <v>88.708621401683857</v>
      </c>
      <c r="BZ255" s="7">
        <f t="shared" si="156"/>
        <v>95.159420022535642</v>
      </c>
      <c r="CA255" s="17">
        <f t="shared" si="133"/>
        <v>66.66</v>
      </c>
      <c r="CB255">
        <f t="shared" si="157"/>
        <v>6</v>
      </c>
      <c r="CC255" s="7">
        <f t="shared" si="158"/>
        <v>6.450798620851784</v>
      </c>
      <c r="CD255" s="7">
        <f t="shared" si="159"/>
        <v>4.7695592302922876</v>
      </c>
      <c r="CE255" s="7">
        <f t="shared" si="160"/>
        <v>88.708621401683857</v>
      </c>
      <c r="CF255" s="69">
        <f t="shared" si="161"/>
        <v>95.159420022535642</v>
      </c>
      <c r="CG255" s="17">
        <f t="shared" si="134"/>
        <v>66.66</v>
      </c>
      <c r="CH255">
        <f t="shared" si="162"/>
        <v>0</v>
      </c>
      <c r="CI255" s="7">
        <f t="shared" si="163"/>
        <v>0</v>
      </c>
      <c r="CJ255" s="7">
        <f t="shared" si="164"/>
        <v>0</v>
      </c>
      <c r="CK255" s="7">
        <f t="shared" si="165"/>
        <v>0</v>
      </c>
      <c r="CL255" s="7">
        <f t="shared" si="166"/>
        <v>0</v>
      </c>
      <c r="CM255" s="17">
        <f t="shared" si="135"/>
        <v>66.66</v>
      </c>
      <c r="CN255">
        <f t="shared" si="167"/>
        <v>0</v>
      </c>
      <c r="CO255" s="7">
        <f t="shared" si="168"/>
        <v>0</v>
      </c>
      <c r="CP255" s="7">
        <f t="shared" si="169"/>
        <v>0</v>
      </c>
      <c r="CQ255" s="7">
        <f t="shared" si="170"/>
        <v>0</v>
      </c>
      <c r="CR255" s="7">
        <f t="shared" si="171"/>
        <v>0</v>
      </c>
    </row>
    <row r="256" spans="1:96" ht="14.5">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136"/>
        <v>1</v>
      </c>
      <c r="M256" s="63" t="b">
        <v>1</v>
      </c>
      <c r="N256" s="63">
        <v>30</v>
      </c>
      <c r="O256" s="63">
        <v>10</v>
      </c>
      <c r="P256" s="63">
        <v>10</v>
      </c>
      <c r="Q256" s="63">
        <v>6</v>
      </c>
      <c r="R256" s="63">
        <v>20</v>
      </c>
      <c r="S256" s="65" t="b">
        <v>0</v>
      </c>
      <c r="Y256" s="66" t="b">
        <v>0</v>
      </c>
      <c r="AE256" s="67" t="b">
        <v>0</v>
      </c>
      <c r="AK256" s="68" t="b">
        <v>0</v>
      </c>
      <c r="AQ256" s="45" t="b">
        <v>0</v>
      </c>
      <c r="AW256" s="47" t="b">
        <v>0</v>
      </c>
      <c r="BC256" s="17">
        <f t="shared" si="129"/>
        <v>51.04</v>
      </c>
      <c r="BD256">
        <f t="shared" si="137"/>
        <v>1</v>
      </c>
      <c r="BE256" s="7">
        <f t="shared" si="138"/>
        <v>1.0751331034752973</v>
      </c>
      <c r="BF256" s="7">
        <f t="shared" si="139"/>
        <v>0.79492653838204796</v>
      </c>
      <c r="BG256" s="7">
        <f t="shared" si="140"/>
        <v>14.784770233613976</v>
      </c>
      <c r="BH256" s="7">
        <f t="shared" si="141"/>
        <v>15.859903337089273</v>
      </c>
      <c r="BI256" s="17">
        <f t="shared" si="130"/>
        <v>51.04</v>
      </c>
      <c r="BJ256">
        <f t="shared" si="142"/>
        <v>0</v>
      </c>
      <c r="BK256" s="7">
        <f t="shared" si="143"/>
        <v>0</v>
      </c>
      <c r="BL256" s="7">
        <f t="shared" si="144"/>
        <v>0</v>
      </c>
      <c r="BM256" s="7">
        <f t="shared" si="145"/>
        <v>0</v>
      </c>
      <c r="BN256" s="7">
        <f t="shared" si="146"/>
        <v>0</v>
      </c>
      <c r="BO256" s="17">
        <f t="shared" si="131"/>
        <v>51.04</v>
      </c>
      <c r="BP256">
        <f t="shared" si="147"/>
        <v>0</v>
      </c>
      <c r="BQ256" s="7">
        <f t="shared" si="148"/>
        <v>0</v>
      </c>
      <c r="BR256" s="7">
        <f t="shared" si="149"/>
        <v>0</v>
      </c>
      <c r="BS256" s="7">
        <f t="shared" si="150"/>
        <v>0</v>
      </c>
      <c r="BT256" s="7">
        <f t="shared" si="151"/>
        <v>0</v>
      </c>
      <c r="BU256" s="17">
        <f t="shared" si="132"/>
        <v>51.04</v>
      </c>
      <c r="BV256">
        <f t="shared" si="152"/>
        <v>0</v>
      </c>
      <c r="BW256" s="7">
        <f t="shared" si="153"/>
        <v>0</v>
      </c>
      <c r="BX256" s="7">
        <f t="shared" si="154"/>
        <v>0</v>
      </c>
      <c r="BY256" s="7">
        <f t="shared" si="155"/>
        <v>0</v>
      </c>
      <c r="BZ256" s="7">
        <f t="shared" si="156"/>
        <v>0</v>
      </c>
      <c r="CA256" s="17">
        <f t="shared" si="133"/>
        <v>51.04</v>
      </c>
      <c r="CB256">
        <f t="shared" si="157"/>
        <v>0</v>
      </c>
      <c r="CC256" s="7">
        <f t="shared" si="158"/>
        <v>0</v>
      </c>
      <c r="CD256" s="7">
        <f t="shared" si="159"/>
        <v>0</v>
      </c>
      <c r="CE256" s="7">
        <f t="shared" si="160"/>
        <v>0</v>
      </c>
      <c r="CF256" s="69">
        <f t="shared" si="161"/>
        <v>0</v>
      </c>
      <c r="CG256" s="17">
        <f t="shared" si="134"/>
        <v>51.04</v>
      </c>
      <c r="CH256">
        <f t="shared" si="162"/>
        <v>0</v>
      </c>
      <c r="CI256" s="7">
        <f t="shared" si="163"/>
        <v>0</v>
      </c>
      <c r="CJ256" s="7">
        <f t="shared" si="164"/>
        <v>0</v>
      </c>
      <c r="CK256" s="7">
        <f t="shared" si="165"/>
        <v>0</v>
      </c>
      <c r="CL256" s="7">
        <f t="shared" si="166"/>
        <v>0</v>
      </c>
      <c r="CM256" s="17">
        <f t="shared" si="135"/>
        <v>51.04</v>
      </c>
      <c r="CN256">
        <f t="shared" si="167"/>
        <v>0</v>
      </c>
      <c r="CO256" s="7">
        <f t="shared" si="168"/>
        <v>0</v>
      </c>
      <c r="CP256" s="7">
        <f t="shared" si="169"/>
        <v>0</v>
      </c>
      <c r="CQ256" s="7">
        <f t="shared" si="170"/>
        <v>0</v>
      </c>
      <c r="CR256" s="7">
        <f t="shared" si="171"/>
        <v>0</v>
      </c>
    </row>
    <row r="257" spans="1:96" ht="14.5">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136"/>
        <v>1</v>
      </c>
      <c r="M257" s="63" t="b">
        <v>1</v>
      </c>
      <c r="N257" s="63">
        <v>30</v>
      </c>
      <c r="O257" s="63">
        <v>10</v>
      </c>
      <c r="P257" s="63">
        <v>10</v>
      </c>
      <c r="Q257" s="63">
        <v>0</v>
      </c>
      <c r="R257" s="63">
        <v>0</v>
      </c>
      <c r="S257" s="65" t="b">
        <v>1</v>
      </c>
      <c r="T257" s="65">
        <v>30</v>
      </c>
      <c r="U257" s="65">
        <v>10</v>
      </c>
      <c r="V257" s="65">
        <v>10</v>
      </c>
      <c r="W257" s="65">
        <v>0</v>
      </c>
      <c r="X257" s="65">
        <v>0</v>
      </c>
      <c r="Y257" s="66" t="b">
        <v>0</v>
      </c>
      <c r="AE257" s="67" t="b">
        <v>1</v>
      </c>
      <c r="AF257" s="67">
        <v>30</v>
      </c>
      <c r="AG257" s="67">
        <v>10</v>
      </c>
      <c r="AH257" s="67">
        <v>10</v>
      </c>
      <c r="AI257" s="67">
        <v>0</v>
      </c>
      <c r="AJ257" s="67">
        <v>0</v>
      </c>
      <c r="AK257" s="68" t="b">
        <v>1</v>
      </c>
      <c r="AL257" s="68">
        <v>30</v>
      </c>
      <c r="AM257" s="68">
        <v>10</v>
      </c>
      <c r="AN257" s="68">
        <v>10</v>
      </c>
      <c r="AO257" s="68">
        <v>0</v>
      </c>
      <c r="AP257" s="68">
        <v>0</v>
      </c>
      <c r="AQ257" s="45" t="b">
        <v>0</v>
      </c>
      <c r="AW257" s="47" t="b">
        <v>0</v>
      </c>
      <c r="BC257" s="17">
        <f t="shared" si="129"/>
        <v>45.54</v>
      </c>
      <c r="BD257">
        <f t="shared" si="137"/>
        <v>5</v>
      </c>
      <c r="BE257" s="7">
        <f t="shared" si="138"/>
        <v>5.3756655173764862</v>
      </c>
      <c r="BF257" s="7">
        <f t="shared" si="139"/>
        <v>3.9746326919102399</v>
      </c>
      <c r="BG257" s="7">
        <f t="shared" si="140"/>
        <v>73.923851168069888</v>
      </c>
      <c r="BH257" s="7">
        <f t="shared" si="141"/>
        <v>79.299516685446378</v>
      </c>
      <c r="BI257" s="17">
        <f t="shared" si="130"/>
        <v>45.54</v>
      </c>
      <c r="BJ257">
        <f t="shared" si="142"/>
        <v>5</v>
      </c>
      <c r="BK257" s="7">
        <f t="shared" si="143"/>
        <v>5.3756655173764862</v>
      </c>
      <c r="BL257" s="7">
        <f t="shared" si="144"/>
        <v>3.9746326919102399</v>
      </c>
      <c r="BM257" s="7">
        <f t="shared" si="145"/>
        <v>73.923851168069888</v>
      </c>
      <c r="BN257" s="7">
        <f t="shared" si="146"/>
        <v>79.299516685446378</v>
      </c>
      <c r="BO257" s="17">
        <f t="shared" si="131"/>
        <v>45.54</v>
      </c>
      <c r="BP257">
        <f t="shared" si="147"/>
        <v>0</v>
      </c>
      <c r="BQ257" s="7">
        <f t="shared" si="148"/>
        <v>0</v>
      </c>
      <c r="BR257" s="7">
        <f t="shared" si="149"/>
        <v>0</v>
      </c>
      <c r="BS257" s="7">
        <f t="shared" si="150"/>
        <v>0</v>
      </c>
      <c r="BT257" s="7">
        <f t="shared" si="151"/>
        <v>0</v>
      </c>
      <c r="BU257" s="17">
        <f t="shared" si="132"/>
        <v>45.54</v>
      </c>
      <c r="BV257">
        <f t="shared" si="152"/>
        <v>5</v>
      </c>
      <c r="BW257" s="7">
        <f t="shared" si="153"/>
        <v>5.3756655173764862</v>
      </c>
      <c r="BX257" s="7">
        <f t="shared" si="154"/>
        <v>3.9746326919102399</v>
      </c>
      <c r="BY257" s="7">
        <f t="shared" si="155"/>
        <v>73.923851168069888</v>
      </c>
      <c r="BZ257" s="7">
        <f t="shared" si="156"/>
        <v>79.299516685446378</v>
      </c>
      <c r="CA257" s="17">
        <f t="shared" si="133"/>
        <v>45.54</v>
      </c>
      <c r="CB257">
        <f t="shared" si="157"/>
        <v>5</v>
      </c>
      <c r="CC257" s="7">
        <f t="shared" si="158"/>
        <v>5.3756655173764862</v>
      </c>
      <c r="CD257" s="7">
        <f t="shared" si="159"/>
        <v>3.9746326919102399</v>
      </c>
      <c r="CE257" s="7">
        <f t="shared" si="160"/>
        <v>73.923851168069888</v>
      </c>
      <c r="CF257" s="69">
        <f t="shared" si="161"/>
        <v>79.299516685446378</v>
      </c>
      <c r="CG257" s="17">
        <f t="shared" si="134"/>
        <v>45.54</v>
      </c>
      <c r="CH257">
        <f t="shared" si="162"/>
        <v>0</v>
      </c>
      <c r="CI257" s="7">
        <f t="shared" si="163"/>
        <v>0</v>
      </c>
      <c r="CJ257" s="7">
        <f t="shared" si="164"/>
        <v>0</v>
      </c>
      <c r="CK257" s="7">
        <f t="shared" si="165"/>
        <v>0</v>
      </c>
      <c r="CL257" s="7">
        <f t="shared" si="166"/>
        <v>0</v>
      </c>
      <c r="CM257" s="17">
        <f t="shared" si="135"/>
        <v>45.54</v>
      </c>
      <c r="CN257">
        <f t="shared" si="167"/>
        <v>0</v>
      </c>
      <c r="CO257" s="7">
        <f t="shared" si="168"/>
        <v>0</v>
      </c>
      <c r="CP257" s="7">
        <f t="shared" si="169"/>
        <v>0</v>
      </c>
      <c r="CQ257" s="7">
        <f t="shared" si="170"/>
        <v>0</v>
      </c>
      <c r="CR257" s="7">
        <f t="shared" si="171"/>
        <v>0</v>
      </c>
    </row>
    <row r="258" spans="1:9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136"/>
        <v>1</v>
      </c>
      <c r="M258" s="63" t="b">
        <v>0</v>
      </c>
      <c r="S258" s="65" t="b">
        <v>0</v>
      </c>
      <c r="Y258" s="66" t="b">
        <v>0</v>
      </c>
      <c r="AE258" s="67" t="b">
        <v>0</v>
      </c>
      <c r="AK258" s="68" t="b">
        <v>0</v>
      </c>
      <c r="AQ258" s="45" t="b">
        <v>0</v>
      </c>
      <c r="AW258" s="47" t="b">
        <v>0</v>
      </c>
      <c r="BC258" s="17">
        <f t="shared" si="129"/>
        <v>0</v>
      </c>
      <c r="BD258">
        <f t="shared" si="137"/>
        <v>0</v>
      </c>
      <c r="BE258" s="7">
        <f t="shared" si="138"/>
        <v>0</v>
      </c>
      <c r="BF258" s="7">
        <f t="shared" si="139"/>
        <v>0</v>
      </c>
      <c r="BG258" s="7">
        <f t="shared" si="140"/>
        <v>0</v>
      </c>
      <c r="BH258" s="7">
        <f t="shared" si="141"/>
        <v>0</v>
      </c>
      <c r="BI258" s="17">
        <f t="shared" si="130"/>
        <v>0</v>
      </c>
      <c r="BJ258">
        <f t="shared" si="142"/>
        <v>0</v>
      </c>
      <c r="BK258" s="7">
        <f t="shared" si="143"/>
        <v>0</v>
      </c>
      <c r="BL258" s="7">
        <f t="shared" si="144"/>
        <v>0</v>
      </c>
      <c r="BM258" s="7">
        <f t="shared" si="145"/>
        <v>0</v>
      </c>
      <c r="BN258" s="7">
        <f t="shared" si="146"/>
        <v>0</v>
      </c>
      <c r="BO258" s="17">
        <f t="shared" si="131"/>
        <v>0</v>
      </c>
      <c r="BP258">
        <f t="shared" si="147"/>
        <v>0</v>
      </c>
      <c r="BQ258" s="7">
        <f t="shared" si="148"/>
        <v>0</v>
      </c>
      <c r="BR258" s="7">
        <f t="shared" si="149"/>
        <v>0</v>
      </c>
      <c r="BS258" s="7">
        <f t="shared" si="150"/>
        <v>0</v>
      </c>
      <c r="BT258" s="7">
        <f t="shared" si="151"/>
        <v>0</v>
      </c>
      <c r="BU258" s="17">
        <f t="shared" si="132"/>
        <v>0</v>
      </c>
      <c r="BV258">
        <f t="shared" si="152"/>
        <v>0</v>
      </c>
      <c r="BW258" s="7">
        <f t="shared" si="153"/>
        <v>0</v>
      </c>
      <c r="BX258" s="7">
        <f t="shared" si="154"/>
        <v>0</v>
      </c>
      <c r="BY258" s="7">
        <f t="shared" si="155"/>
        <v>0</v>
      </c>
      <c r="BZ258" s="7">
        <f t="shared" si="156"/>
        <v>0</v>
      </c>
      <c r="CA258" s="17">
        <f t="shared" si="133"/>
        <v>0</v>
      </c>
      <c r="CB258">
        <f t="shared" si="157"/>
        <v>0</v>
      </c>
      <c r="CC258" s="7">
        <f t="shared" si="158"/>
        <v>0</v>
      </c>
      <c r="CD258" s="7">
        <f t="shared" si="159"/>
        <v>0</v>
      </c>
      <c r="CE258" s="7">
        <f t="shared" si="160"/>
        <v>0</v>
      </c>
      <c r="CF258" s="69">
        <f t="shared" si="161"/>
        <v>0</v>
      </c>
      <c r="CG258" s="17">
        <f t="shared" si="134"/>
        <v>0</v>
      </c>
      <c r="CH258">
        <f t="shared" si="162"/>
        <v>0</v>
      </c>
      <c r="CI258" s="7">
        <f t="shared" si="163"/>
        <v>0</v>
      </c>
      <c r="CJ258" s="7">
        <f t="shared" si="164"/>
        <v>0</v>
      </c>
      <c r="CK258" s="7">
        <f t="shared" si="165"/>
        <v>0</v>
      </c>
      <c r="CL258" s="7">
        <f t="shared" si="166"/>
        <v>0</v>
      </c>
      <c r="CM258" s="17">
        <f t="shared" si="135"/>
        <v>0</v>
      </c>
      <c r="CN258">
        <f t="shared" si="167"/>
        <v>0</v>
      </c>
      <c r="CO258" s="7">
        <f t="shared" si="168"/>
        <v>0</v>
      </c>
      <c r="CP258" s="7">
        <f t="shared" si="169"/>
        <v>0</v>
      </c>
      <c r="CQ258" s="7">
        <f t="shared" si="170"/>
        <v>0</v>
      </c>
      <c r="CR258" s="7">
        <f t="shared" si="171"/>
        <v>0</v>
      </c>
    </row>
    <row r="259" spans="1:96" ht="14.5">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136"/>
        <v>1</v>
      </c>
      <c r="M259" s="63" t="b">
        <v>1</v>
      </c>
      <c r="N259" s="63">
        <v>60</v>
      </c>
      <c r="O259" s="63">
        <v>8</v>
      </c>
      <c r="P259" s="63">
        <v>9</v>
      </c>
      <c r="Q259" s="63">
        <v>8</v>
      </c>
      <c r="R259" s="63">
        <v>20</v>
      </c>
      <c r="S259" s="65" t="b">
        <v>1</v>
      </c>
      <c r="T259" s="65">
        <v>60</v>
      </c>
      <c r="U259" s="65">
        <v>8</v>
      </c>
      <c r="V259" s="65">
        <v>9</v>
      </c>
      <c r="W259" s="65">
        <v>8</v>
      </c>
      <c r="X259" s="65">
        <v>20</v>
      </c>
      <c r="Y259" s="66" t="b">
        <v>0</v>
      </c>
      <c r="AE259" s="67" t="b">
        <v>1</v>
      </c>
      <c r="AF259" s="67">
        <v>60</v>
      </c>
      <c r="AG259" s="67">
        <v>8</v>
      </c>
      <c r="AH259" s="67">
        <v>9</v>
      </c>
      <c r="AI259" s="67">
        <v>8</v>
      </c>
      <c r="AJ259" s="67">
        <v>20</v>
      </c>
      <c r="AK259" s="68" t="b">
        <v>1</v>
      </c>
      <c r="AL259" s="68">
        <v>60</v>
      </c>
      <c r="AM259" s="68">
        <v>8</v>
      </c>
      <c r="AN259" s="68">
        <v>9</v>
      </c>
      <c r="AO259" s="68">
        <v>8</v>
      </c>
      <c r="AP259" s="68">
        <v>20</v>
      </c>
      <c r="AQ259" s="45" t="b">
        <v>0</v>
      </c>
      <c r="AW259" s="47" t="b">
        <v>0</v>
      </c>
      <c r="BC259" s="17">
        <f t="shared" si="129"/>
        <v>78.320000000000007</v>
      </c>
      <c r="BD259">
        <f t="shared" si="137"/>
        <v>0</v>
      </c>
      <c r="BE259" s="7">
        <f t="shared" si="138"/>
        <v>0</v>
      </c>
      <c r="BF259" s="7">
        <f t="shared" si="139"/>
        <v>0</v>
      </c>
      <c r="BG259" s="7">
        <f t="shared" si="140"/>
        <v>0</v>
      </c>
      <c r="BH259" s="7">
        <f t="shared" si="141"/>
        <v>0</v>
      </c>
      <c r="BI259" s="17">
        <f t="shared" si="130"/>
        <v>78.320000000000007</v>
      </c>
      <c r="BJ259">
        <f t="shared" si="142"/>
        <v>0</v>
      </c>
      <c r="BK259" s="7">
        <f t="shared" si="143"/>
        <v>0</v>
      </c>
      <c r="BL259" s="7">
        <f t="shared" si="144"/>
        <v>0</v>
      </c>
      <c r="BM259" s="7">
        <f t="shared" si="145"/>
        <v>0</v>
      </c>
      <c r="BN259" s="7">
        <f t="shared" si="146"/>
        <v>0</v>
      </c>
      <c r="BO259" s="17">
        <f t="shared" si="131"/>
        <v>78.320000000000007</v>
      </c>
      <c r="BP259">
        <f t="shared" si="147"/>
        <v>0</v>
      </c>
      <c r="BQ259" s="7">
        <f t="shared" si="148"/>
        <v>0</v>
      </c>
      <c r="BR259" s="7">
        <f t="shared" si="149"/>
        <v>0</v>
      </c>
      <c r="BS259" s="7">
        <f t="shared" si="150"/>
        <v>0</v>
      </c>
      <c r="BT259" s="7">
        <f t="shared" si="151"/>
        <v>0</v>
      </c>
      <c r="BU259" s="17">
        <f t="shared" si="132"/>
        <v>78.320000000000007</v>
      </c>
      <c r="BV259">
        <f t="shared" si="152"/>
        <v>0</v>
      </c>
      <c r="BW259" s="7">
        <f t="shared" si="153"/>
        <v>0</v>
      </c>
      <c r="BX259" s="7">
        <f t="shared" si="154"/>
        <v>0</v>
      </c>
      <c r="BY259" s="7">
        <f t="shared" si="155"/>
        <v>0</v>
      </c>
      <c r="BZ259" s="7">
        <f t="shared" si="156"/>
        <v>0</v>
      </c>
      <c r="CA259" s="17">
        <f t="shared" si="133"/>
        <v>78.320000000000007</v>
      </c>
      <c r="CB259">
        <f t="shared" si="157"/>
        <v>0</v>
      </c>
      <c r="CC259" s="7">
        <f t="shared" si="158"/>
        <v>0</v>
      </c>
      <c r="CD259" s="7">
        <f t="shared" si="159"/>
        <v>0</v>
      </c>
      <c r="CE259" s="7">
        <f t="shared" si="160"/>
        <v>0</v>
      </c>
      <c r="CF259" s="69">
        <f t="shared" si="161"/>
        <v>0</v>
      </c>
      <c r="CG259" s="17">
        <f t="shared" si="134"/>
        <v>78.320000000000007</v>
      </c>
      <c r="CH259">
        <f t="shared" si="162"/>
        <v>0</v>
      </c>
      <c r="CI259" s="7">
        <f t="shared" si="163"/>
        <v>0</v>
      </c>
      <c r="CJ259" s="7">
        <f t="shared" si="164"/>
        <v>0</v>
      </c>
      <c r="CK259" s="7">
        <f t="shared" si="165"/>
        <v>0</v>
      </c>
      <c r="CL259" s="7">
        <f t="shared" si="166"/>
        <v>0</v>
      </c>
      <c r="CM259" s="17">
        <f t="shared" si="135"/>
        <v>78.320000000000007</v>
      </c>
      <c r="CN259">
        <f t="shared" si="167"/>
        <v>0</v>
      </c>
      <c r="CO259" s="7">
        <f t="shared" si="168"/>
        <v>0</v>
      </c>
      <c r="CP259" s="7">
        <f t="shared" si="169"/>
        <v>0</v>
      </c>
      <c r="CQ259" s="7">
        <f t="shared" si="170"/>
        <v>0</v>
      </c>
      <c r="CR259" s="7">
        <f t="shared" si="171"/>
        <v>0</v>
      </c>
    </row>
    <row r="260" spans="1:96" ht="14.5">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136"/>
        <v>0</v>
      </c>
      <c r="M260" s="63" t="b">
        <v>1</v>
      </c>
      <c r="N260" s="63">
        <v>100</v>
      </c>
      <c r="O260" s="63">
        <v>8</v>
      </c>
      <c r="P260" s="63">
        <v>9</v>
      </c>
      <c r="Q260" s="63">
        <v>8</v>
      </c>
      <c r="R260" s="63">
        <v>15</v>
      </c>
      <c r="S260" s="65" t="b">
        <v>1</v>
      </c>
      <c r="T260" s="65">
        <v>100</v>
      </c>
      <c r="U260" s="65">
        <v>8</v>
      </c>
      <c r="V260" s="65">
        <v>9</v>
      </c>
      <c r="W260" s="65">
        <v>8</v>
      </c>
      <c r="X260" s="65">
        <v>15</v>
      </c>
      <c r="Y260" s="66" t="b">
        <v>0</v>
      </c>
      <c r="AE260" s="67" t="b">
        <v>1</v>
      </c>
      <c r="AF260" s="67">
        <v>100</v>
      </c>
      <c r="AG260" s="67">
        <v>8</v>
      </c>
      <c r="AH260" s="67">
        <v>9</v>
      </c>
      <c r="AI260" s="67">
        <v>8</v>
      </c>
      <c r="AJ260" s="67">
        <v>15</v>
      </c>
      <c r="AK260" s="68" t="b">
        <v>1</v>
      </c>
      <c r="AL260" s="68">
        <v>100</v>
      </c>
      <c r="AM260" s="68">
        <v>8</v>
      </c>
      <c r="AN260" s="68">
        <v>9</v>
      </c>
      <c r="AO260" s="68">
        <v>8</v>
      </c>
      <c r="AP260" s="68">
        <v>15</v>
      </c>
      <c r="AQ260" s="45" t="b">
        <v>0</v>
      </c>
      <c r="AW260" s="47" t="b">
        <v>0</v>
      </c>
      <c r="BC260" s="17">
        <f t="shared" si="129"/>
        <v>78.320000000000007</v>
      </c>
      <c r="BD260">
        <f t="shared" si="137"/>
        <v>0</v>
      </c>
      <c r="BE260" s="7">
        <f t="shared" si="138"/>
        <v>0</v>
      </c>
      <c r="BF260" s="7">
        <f t="shared" si="139"/>
        <v>0</v>
      </c>
      <c r="BG260" s="7">
        <f t="shared" si="140"/>
        <v>0</v>
      </c>
      <c r="BH260" s="7">
        <f t="shared" si="141"/>
        <v>0</v>
      </c>
      <c r="BI260" s="17">
        <f t="shared" si="130"/>
        <v>78.320000000000007</v>
      </c>
      <c r="BJ260">
        <f t="shared" si="142"/>
        <v>0</v>
      </c>
      <c r="BK260" s="7">
        <f t="shared" si="143"/>
        <v>0</v>
      </c>
      <c r="BL260" s="7">
        <f t="shared" si="144"/>
        <v>0</v>
      </c>
      <c r="BM260" s="7">
        <f t="shared" si="145"/>
        <v>0</v>
      </c>
      <c r="BN260" s="7">
        <f t="shared" si="146"/>
        <v>0</v>
      </c>
      <c r="BO260" s="17">
        <f t="shared" si="131"/>
        <v>78.320000000000007</v>
      </c>
      <c r="BP260">
        <f t="shared" si="147"/>
        <v>0</v>
      </c>
      <c r="BQ260" s="7">
        <f t="shared" si="148"/>
        <v>0</v>
      </c>
      <c r="BR260" s="7">
        <f t="shared" si="149"/>
        <v>0</v>
      </c>
      <c r="BS260" s="7">
        <f t="shared" si="150"/>
        <v>0</v>
      </c>
      <c r="BT260" s="7">
        <f t="shared" si="151"/>
        <v>0</v>
      </c>
      <c r="BU260" s="17">
        <f t="shared" si="132"/>
        <v>78.320000000000007</v>
      </c>
      <c r="BV260">
        <f t="shared" si="152"/>
        <v>0</v>
      </c>
      <c r="BW260" s="7">
        <f t="shared" si="153"/>
        <v>0</v>
      </c>
      <c r="BX260" s="7">
        <f t="shared" si="154"/>
        <v>0</v>
      </c>
      <c r="BY260" s="7">
        <f t="shared" si="155"/>
        <v>0</v>
      </c>
      <c r="BZ260" s="7">
        <f t="shared" si="156"/>
        <v>0</v>
      </c>
      <c r="CA260" s="17">
        <f t="shared" si="133"/>
        <v>78.320000000000007</v>
      </c>
      <c r="CB260">
        <f t="shared" si="157"/>
        <v>0</v>
      </c>
      <c r="CC260" s="7">
        <f t="shared" si="158"/>
        <v>0</v>
      </c>
      <c r="CD260" s="7">
        <f t="shared" si="159"/>
        <v>0</v>
      </c>
      <c r="CE260" s="7">
        <f t="shared" si="160"/>
        <v>0</v>
      </c>
      <c r="CF260" s="69">
        <f t="shared" si="161"/>
        <v>0</v>
      </c>
      <c r="CG260" s="17">
        <f t="shared" si="134"/>
        <v>78.320000000000007</v>
      </c>
      <c r="CH260">
        <f t="shared" si="162"/>
        <v>0</v>
      </c>
      <c r="CI260" s="7">
        <f t="shared" si="163"/>
        <v>0</v>
      </c>
      <c r="CJ260" s="7">
        <f t="shared" si="164"/>
        <v>0</v>
      </c>
      <c r="CK260" s="7">
        <f t="shared" si="165"/>
        <v>0</v>
      </c>
      <c r="CL260" s="7">
        <f t="shared" si="166"/>
        <v>0</v>
      </c>
      <c r="CM260" s="17">
        <f t="shared" si="135"/>
        <v>78.320000000000007</v>
      </c>
      <c r="CN260">
        <f t="shared" si="167"/>
        <v>0</v>
      </c>
      <c r="CO260" s="7">
        <f t="shared" si="168"/>
        <v>0</v>
      </c>
      <c r="CP260" s="7">
        <f t="shared" si="169"/>
        <v>0</v>
      </c>
      <c r="CQ260" s="7">
        <f t="shared" si="170"/>
        <v>0</v>
      </c>
      <c r="CR260" s="7">
        <f t="shared" si="171"/>
        <v>0</v>
      </c>
    </row>
    <row r="261" spans="1:96" ht="14.5">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136"/>
        <v>1</v>
      </c>
      <c r="M261" s="63" t="b">
        <v>1</v>
      </c>
      <c r="N261" s="63">
        <v>0</v>
      </c>
      <c r="O261" s="63">
        <v>10</v>
      </c>
      <c r="P261" s="63">
        <v>10</v>
      </c>
      <c r="Q261" s="63">
        <v>10</v>
      </c>
      <c r="R261" s="63">
        <v>20</v>
      </c>
      <c r="S261" s="65" t="b">
        <v>0</v>
      </c>
      <c r="Y261" s="66" t="b">
        <v>0</v>
      </c>
      <c r="AE261" s="67" t="b">
        <v>0</v>
      </c>
      <c r="AK261" s="68" t="b">
        <v>0</v>
      </c>
      <c r="AQ261" s="45" t="b">
        <v>0</v>
      </c>
      <c r="AW261" s="47" t="b">
        <v>0</v>
      </c>
      <c r="BC261" s="17">
        <f t="shared" si="129"/>
        <v>99.33</v>
      </c>
      <c r="BD261">
        <f t="shared" si="137"/>
        <v>5</v>
      </c>
      <c r="BE261" s="7">
        <f t="shared" si="138"/>
        <v>5.3756655173764862</v>
      </c>
      <c r="BF261" s="7">
        <f t="shared" si="139"/>
        <v>3.9746326919102399</v>
      </c>
      <c r="BG261" s="7">
        <f t="shared" si="140"/>
        <v>73.923851168069888</v>
      </c>
      <c r="BH261" s="7">
        <f t="shared" si="141"/>
        <v>79.299516685446378</v>
      </c>
      <c r="BI261" s="17">
        <f t="shared" si="130"/>
        <v>99.33</v>
      </c>
      <c r="BJ261">
        <f t="shared" si="142"/>
        <v>0</v>
      </c>
      <c r="BK261" s="7">
        <f t="shared" si="143"/>
        <v>0</v>
      </c>
      <c r="BL261" s="7">
        <f t="shared" si="144"/>
        <v>0</v>
      </c>
      <c r="BM261" s="7">
        <f t="shared" si="145"/>
        <v>0</v>
      </c>
      <c r="BN261" s="7">
        <f t="shared" si="146"/>
        <v>0</v>
      </c>
      <c r="BO261" s="17">
        <f t="shared" si="131"/>
        <v>99.33</v>
      </c>
      <c r="BP261">
        <f t="shared" si="147"/>
        <v>0</v>
      </c>
      <c r="BQ261" s="7">
        <f t="shared" si="148"/>
        <v>0</v>
      </c>
      <c r="BR261" s="7">
        <f t="shared" si="149"/>
        <v>0</v>
      </c>
      <c r="BS261" s="7">
        <f t="shared" si="150"/>
        <v>0</v>
      </c>
      <c r="BT261" s="7">
        <f t="shared" si="151"/>
        <v>0</v>
      </c>
      <c r="BU261" s="17">
        <f t="shared" si="132"/>
        <v>99.33</v>
      </c>
      <c r="BV261">
        <f t="shared" si="152"/>
        <v>0</v>
      </c>
      <c r="BW261" s="7">
        <f t="shared" si="153"/>
        <v>0</v>
      </c>
      <c r="BX261" s="7">
        <f t="shared" si="154"/>
        <v>0</v>
      </c>
      <c r="BY261" s="7">
        <f t="shared" si="155"/>
        <v>0</v>
      </c>
      <c r="BZ261" s="7">
        <f t="shared" si="156"/>
        <v>0</v>
      </c>
      <c r="CA261" s="17">
        <f t="shared" si="133"/>
        <v>99.33</v>
      </c>
      <c r="CB261">
        <f t="shared" si="157"/>
        <v>0</v>
      </c>
      <c r="CC261" s="7">
        <f t="shared" si="158"/>
        <v>0</v>
      </c>
      <c r="CD261" s="7">
        <f t="shared" si="159"/>
        <v>0</v>
      </c>
      <c r="CE261" s="7">
        <f t="shared" si="160"/>
        <v>0</v>
      </c>
      <c r="CF261" s="69">
        <f t="shared" si="161"/>
        <v>0</v>
      </c>
      <c r="CG261" s="17">
        <f t="shared" si="134"/>
        <v>99.33</v>
      </c>
      <c r="CH261">
        <f t="shared" si="162"/>
        <v>0</v>
      </c>
      <c r="CI261" s="7">
        <f t="shared" si="163"/>
        <v>0</v>
      </c>
      <c r="CJ261" s="7">
        <f t="shared" si="164"/>
        <v>0</v>
      </c>
      <c r="CK261" s="7">
        <f t="shared" si="165"/>
        <v>0</v>
      </c>
      <c r="CL261" s="7">
        <f t="shared" si="166"/>
        <v>0</v>
      </c>
      <c r="CM261" s="17">
        <f t="shared" si="135"/>
        <v>99.33</v>
      </c>
      <c r="CN261">
        <f t="shared" si="167"/>
        <v>0</v>
      </c>
      <c r="CO261" s="7">
        <f t="shared" si="168"/>
        <v>0</v>
      </c>
      <c r="CP261" s="7">
        <f t="shared" si="169"/>
        <v>0</v>
      </c>
      <c r="CQ261" s="7">
        <f t="shared" si="170"/>
        <v>0</v>
      </c>
      <c r="CR261" s="7">
        <f t="shared" si="171"/>
        <v>0</v>
      </c>
    </row>
    <row r="262" spans="1:96" ht="14.5">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136"/>
        <v>1</v>
      </c>
      <c r="M262" s="63" t="b">
        <v>1</v>
      </c>
      <c r="N262" s="63">
        <v>90</v>
      </c>
      <c r="O262" s="63">
        <v>10</v>
      </c>
      <c r="P262" s="63">
        <v>10</v>
      </c>
      <c r="Q262" s="63">
        <v>10</v>
      </c>
      <c r="R262" s="63">
        <v>20</v>
      </c>
      <c r="S262" s="65" t="b">
        <v>0</v>
      </c>
      <c r="Y262" s="66" t="b">
        <v>0</v>
      </c>
      <c r="AE262" s="67" t="b">
        <v>0</v>
      </c>
      <c r="AK262" s="68" t="b">
        <v>0</v>
      </c>
      <c r="AQ262" s="45" t="b">
        <v>0</v>
      </c>
      <c r="AW262" s="47" t="b">
        <v>0</v>
      </c>
      <c r="BC262" s="17">
        <f t="shared" si="129"/>
        <v>99.33</v>
      </c>
      <c r="BD262">
        <f t="shared" si="137"/>
        <v>5</v>
      </c>
      <c r="BE262" s="7">
        <f t="shared" si="138"/>
        <v>5.3756655173764862</v>
      </c>
      <c r="BF262" s="7">
        <f t="shared" si="139"/>
        <v>3.9746326919102399</v>
      </c>
      <c r="BG262" s="7">
        <f t="shared" si="140"/>
        <v>73.923851168069888</v>
      </c>
      <c r="BH262" s="7">
        <f t="shared" si="141"/>
        <v>79.299516685446378</v>
      </c>
      <c r="BI262" s="17">
        <f t="shared" si="130"/>
        <v>99.33</v>
      </c>
      <c r="BJ262">
        <f t="shared" si="142"/>
        <v>0</v>
      </c>
      <c r="BK262" s="7">
        <f t="shared" si="143"/>
        <v>0</v>
      </c>
      <c r="BL262" s="7">
        <f t="shared" si="144"/>
        <v>0</v>
      </c>
      <c r="BM262" s="7">
        <f t="shared" si="145"/>
        <v>0</v>
      </c>
      <c r="BN262" s="7">
        <f t="shared" si="146"/>
        <v>0</v>
      </c>
      <c r="BO262" s="17">
        <f t="shared" si="131"/>
        <v>99.33</v>
      </c>
      <c r="BP262">
        <f t="shared" si="147"/>
        <v>0</v>
      </c>
      <c r="BQ262" s="7">
        <f t="shared" si="148"/>
        <v>0</v>
      </c>
      <c r="BR262" s="7">
        <f t="shared" si="149"/>
        <v>0</v>
      </c>
      <c r="BS262" s="7">
        <f t="shared" si="150"/>
        <v>0</v>
      </c>
      <c r="BT262" s="7">
        <f t="shared" si="151"/>
        <v>0</v>
      </c>
      <c r="BU262" s="17">
        <f t="shared" si="132"/>
        <v>99.33</v>
      </c>
      <c r="BV262">
        <f t="shared" si="152"/>
        <v>0</v>
      </c>
      <c r="BW262" s="7">
        <f t="shared" si="153"/>
        <v>0</v>
      </c>
      <c r="BX262" s="7">
        <f t="shared" si="154"/>
        <v>0</v>
      </c>
      <c r="BY262" s="7">
        <f t="shared" si="155"/>
        <v>0</v>
      </c>
      <c r="BZ262" s="7">
        <f t="shared" si="156"/>
        <v>0</v>
      </c>
      <c r="CA262" s="17">
        <f t="shared" si="133"/>
        <v>99.33</v>
      </c>
      <c r="CB262">
        <f t="shared" si="157"/>
        <v>0</v>
      </c>
      <c r="CC262" s="7">
        <f t="shared" si="158"/>
        <v>0</v>
      </c>
      <c r="CD262" s="7">
        <f t="shared" si="159"/>
        <v>0</v>
      </c>
      <c r="CE262" s="7">
        <f t="shared" si="160"/>
        <v>0</v>
      </c>
      <c r="CF262" s="69">
        <f t="shared" si="161"/>
        <v>0</v>
      </c>
      <c r="CG262" s="17">
        <f t="shared" si="134"/>
        <v>99.33</v>
      </c>
      <c r="CH262">
        <f t="shared" si="162"/>
        <v>0</v>
      </c>
      <c r="CI262" s="7">
        <f t="shared" si="163"/>
        <v>0</v>
      </c>
      <c r="CJ262" s="7">
        <f t="shared" si="164"/>
        <v>0</v>
      </c>
      <c r="CK262" s="7">
        <f t="shared" si="165"/>
        <v>0</v>
      </c>
      <c r="CL262" s="7">
        <f t="shared" si="166"/>
        <v>0</v>
      </c>
      <c r="CM262" s="17">
        <f t="shared" si="135"/>
        <v>99.33</v>
      </c>
      <c r="CN262">
        <f t="shared" si="167"/>
        <v>0</v>
      </c>
      <c r="CO262" s="7">
        <f t="shared" si="168"/>
        <v>0</v>
      </c>
      <c r="CP262" s="7">
        <f t="shared" si="169"/>
        <v>0</v>
      </c>
      <c r="CQ262" s="7">
        <f t="shared" si="170"/>
        <v>0</v>
      </c>
      <c r="CR262" s="7">
        <f t="shared" si="171"/>
        <v>0</v>
      </c>
    </row>
    <row r="263" spans="1:96" ht="14.5">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136"/>
        <v>1</v>
      </c>
      <c r="M263" s="63" t="b">
        <v>1</v>
      </c>
      <c r="N263" s="63">
        <v>0</v>
      </c>
      <c r="O263" s="63">
        <v>10</v>
      </c>
      <c r="P263" s="63">
        <v>10</v>
      </c>
      <c r="Q263" s="63">
        <v>10</v>
      </c>
      <c r="R263" s="63">
        <v>160</v>
      </c>
      <c r="S263" s="65" t="b">
        <v>1</v>
      </c>
      <c r="T263" s="65">
        <v>0</v>
      </c>
      <c r="U263" s="65">
        <v>10</v>
      </c>
      <c r="V263" s="65">
        <v>10</v>
      </c>
      <c r="W263" s="65">
        <v>10</v>
      </c>
      <c r="X263" s="65">
        <v>160</v>
      </c>
      <c r="Y263" s="66" t="b">
        <v>0</v>
      </c>
      <c r="AE263" s="67" t="b">
        <v>1</v>
      </c>
      <c r="AF263" s="67">
        <v>0</v>
      </c>
      <c r="AG263" s="67">
        <v>10</v>
      </c>
      <c r="AH263" s="67">
        <v>10</v>
      </c>
      <c r="AI263" s="67">
        <v>10</v>
      </c>
      <c r="AJ263" s="67">
        <v>160</v>
      </c>
      <c r="AK263" s="68" t="b">
        <v>1</v>
      </c>
      <c r="AL263" s="68">
        <v>0</v>
      </c>
      <c r="AM263" s="68">
        <v>10</v>
      </c>
      <c r="AN263" s="68">
        <v>10</v>
      </c>
      <c r="AO263" s="68">
        <v>10</v>
      </c>
      <c r="AP263" s="68">
        <v>160</v>
      </c>
      <c r="AQ263" s="45" t="b">
        <v>0</v>
      </c>
      <c r="AW263" s="47" t="b">
        <v>0</v>
      </c>
      <c r="BC263" s="17">
        <f t="shared" ref="BC263:BC326" si="172">(IF($D263,$F263*2,$F263)/100 * $D$3)/$D$4 *60</f>
        <v>18.040000000000003</v>
      </c>
      <c r="BD263">
        <f t="shared" si="137"/>
        <v>1</v>
      </c>
      <c r="BE263" s="7">
        <f t="shared" si="138"/>
        <v>1.0751331034752973</v>
      </c>
      <c r="BF263" s="7">
        <f t="shared" si="139"/>
        <v>0.79492653838204796</v>
      </c>
      <c r="BG263" s="7">
        <f t="shared" si="140"/>
        <v>14.784770233613976</v>
      </c>
      <c r="BH263" s="7">
        <f t="shared" si="141"/>
        <v>15.859903337089273</v>
      </c>
      <c r="BI263" s="17">
        <f t="shared" ref="BI263:BI326" si="173">(IF($D263,$F263*2,$F263)/100 * $D$3)/$D$4 *60</f>
        <v>18.040000000000003</v>
      </c>
      <c r="BJ263">
        <f t="shared" si="142"/>
        <v>1</v>
      </c>
      <c r="BK263" s="7">
        <f t="shared" si="143"/>
        <v>1.0751331034752973</v>
      </c>
      <c r="BL263" s="7">
        <f t="shared" si="144"/>
        <v>0.79492653838204796</v>
      </c>
      <c r="BM263" s="7">
        <f t="shared" si="145"/>
        <v>14.784770233613976</v>
      </c>
      <c r="BN263" s="7">
        <f t="shared" si="146"/>
        <v>15.859903337089273</v>
      </c>
      <c r="BO263" s="17">
        <f t="shared" ref="BO263:BO326" si="174">(IF($D263,$F263*2,$F263)/100 * $D$3)/$D$4 *60</f>
        <v>18.040000000000003</v>
      </c>
      <c r="BP263">
        <f t="shared" si="147"/>
        <v>0</v>
      </c>
      <c r="BQ263" s="7">
        <f t="shared" si="148"/>
        <v>0</v>
      </c>
      <c r="BR263" s="7">
        <f t="shared" si="149"/>
        <v>0</v>
      </c>
      <c r="BS263" s="7">
        <f t="shared" si="150"/>
        <v>0</v>
      </c>
      <c r="BT263" s="7">
        <f t="shared" si="151"/>
        <v>0</v>
      </c>
      <c r="BU263" s="17">
        <f t="shared" ref="BU263:BU326" si="175">(IF($D263,$F263*2,$F263)/100 * $D$3)/$D$4 *60</f>
        <v>18.040000000000003</v>
      </c>
      <c r="BV263">
        <f t="shared" si="152"/>
        <v>1</v>
      </c>
      <c r="BW263" s="7">
        <f t="shared" si="153"/>
        <v>1.0751331034752973</v>
      </c>
      <c r="BX263" s="7">
        <f t="shared" si="154"/>
        <v>0.79492653838204796</v>
      </c>
      <c r="BY263" s="7">
        <f t="shared" si="155"/>
        <v>14.784770233613976</v>
      </c>
      <c r="BZ263" s="7">
        <f t="shared" si="156"/>
        <v>15.859903337089273</v>
      </c>
      <c r="CA263" s="17">
        <f t="shared" ref="CA263:CA326" si="176">(IF($D263,$F263*2,$F263)/100 * $D$3)/$D$4 *60</f>
        <v>18.040000000000003</v>
      </c>
      <c r="CB263">
        <f t="shared" si="157"/>
        <v>1</v>
      </c>
      <c r="CC263" s="7">
        <f t="shared" si="158"/>
        <v>1.0751331034752973</v>
      </c>
      <c r="CD263" s="7">
        <f t="shared" si="159"/>
        <v>0.79492653838204796</v>
      </c>
      <c r="CE263" s="7">
        <f t="shared" si="160"/>
        <v>14.784770233613976</v>
      </c>
      <c r="CF263" s="69">
        <f t="shared" si="161"/>
        <v>15.859903337089273</v>
      </c>
      <c r="CG263" s="17">
        <f t="shared" ref="CG263:CG326" si="177">(IF($D263,$F263*2,$F263)/100 * $D$3)/$D$4 *60</f>
        <v>18.040000000000003</v>
      </c>
      <c r="CH263">
        <f t="shared" si="162"/>
        <v>0</v>
      </c>
      <c r="CI263" s="7">
        <f t="shared" si="163"/>
        <v>0</v>
      </c>
      <c r="CJ263" s="7">
        <f t="shared" si="164"/>
        <v>0</v>
      </c>
      <c r="CK263" s="7">
        <f t="shared" si="165"/>
        <v>0</v>
      </c>
      <c r="CL263" s="7">
        <f t="shared" si="166"/>
        <v>0</v>
      </c>
      <c r="CM263" s="17">
        <f t="shared" ref="CM263:CM326" si="178">(IF($D263,$F263*2,$F263)/100 * $D$3)/$D$4 *60</f>
        <v>18.040000000000003</v>
      </c>
      <c r="CN263">
        <f t="shared" si="167"/>
        <v>0</v>
      </c>
      <c r="CO263" s="7">
        <f t="shared" si="168"/>
        <v>0</v>
      </c>
      <c r="CP263" s="7">
        <f t="shared" si="169"/>
        <v>0</v>
      </c>
      <c r="CQ263" s="7">
        <f t="shared" si="170"/>
        <v>0</v>
      </c>
      <c r="CR263" s="7">
        <f t="shared" si="171"/>
        <v>0</v>
      </c>
    </row>
    <row r="264" spans="1:96" ht="14.5">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179">IF(LEFT(C264,LEN(C264)-2)=LEFT(C263,LEN(C263)-2),0,1)</f>
        <v>0</v>
      </c>
      <c r="M264" s="63" t="b">
        <v>1</v>
      </c>
      <c r="N264" s="63">
        <v>0</v>
      </c>
      <c r="O264" s="63">
        <v>10</v>
      </c>
      <c r="P264" s="63">
        <v>10</v>
      </c>
      <c r="Q264" s="63">
        <v>10</v>
      </c>
      <c r="R264" s="63">
        <v>160</v>
      </c>
      <c r="S264" s="65" t="b">
        <v>1</v>
      </c>
      <c r="T264" s="65">
        <v>0</v>
      </c>
      <c r="U264" s="65">
        <v>10</v>
      </c>
      <c r="V264" s="65">
        <v>10</v>
      </c>
      <c r="W264" s="65">
        <v>10</v>
      </c>
      <c r="X264" s="65">
        <v>160</v>
      </c>
      <c r="Y264" s="66" t="b">
        <v>0</v>
      </c>
      <c r="AE264" s="67" t="b">
        <v>1</v>
      </c>
      <c r="AF264" s="67">
        <v>0</v>
      </c>
      <c r="AG264" s="67">
        <v>10</v>
      </c>
      <c r="AH264" s="67">
        <v>10</v>
      </c>
      <c r="AI264" s="67">
        <v>10</v>
      </c>
      <c r="AJ264" s="67">
        <v>160</v>
      </c>
      <c r="AK264" s="68" t="b">
        <v>1</v>
      </c>
      <c r="AL264" s="68">
        <v>0</v>
      </c>
      <c r="AM264" s="68">
        <v>10</v>
      </c>
      <c r="AN264" s="68">
        <v>10</v>
      </c>
      <c r="AO264" s="68">
        <v>10</v>
      </c>
      <c r="AP264" s="68">
        <v>160</v>
      </c>
      <c r="AQ264" s="45" t="b">
        <v>0</v>
      </c>
      <c r="AW264" s="47" t="b">
        <v>0</v>
      </c>
      <c r="BC264" s="17">
        <f t="shared" si="172"/>
        <v>18.149999999999999</v>
      </c>
      <c r="BD264">
        <f t="shared" ref="BD264:BD327" si="180">IF($L264=0,0,IFERROR(ROUNDUP((($BC264/IF(O264=0,Q264,O264))-IFERROR(($BC264/IF($H264=0,$J264,$H264)),0)),0),0))</f>
        <v>0</v>
      </c>
      <c r="BE264" s="7">
        <f t="shared" ref="BE264:BE327" si="181">BD264*$F$3/1000000</f>
        <v>0</v>
      </c>
      <c r="BF264" s="7">
        <f t="shared" ref="BF264:BF327" si="182">BD264*$H$5*$J$3*$F$5/1000000</f>
        <v>0</v>
      </c>
      <c r="BG264" s="7">
        <f t="shared" ref="BG264:BG327" si="183">BF264*(($J$5^$J$4)-1)/($J$5-1)</f>
        <v>0</v>
      </c>
      <c r="BH264" s="7">
        <f t="shared" ref="BH264:BH327" si="184">BE264+BG264</f>
        <v>0</v>
      </c>
      <c r="BI264" s="17">
        <f t="shared" si="173"/>
        <v>18.149999999999999</v>
      </c>
      <c r="BJ264">
        <f t="shared" ref="BJ264:BJ327" si="185">IF($L264=0,0,IFERROR(ROUNDUP((($BC264/IF(U264=0,W264,U264))-IFERROR(($BC264/IF($H264=0,$J264,$H264)),0)),0),0))</f>
        <v>0</v>
      </c>
      <c r="BK264" s="7">
        <f t="shared" ref="BK264:BK327" si="186">BJ264*$F$3/1000000</f>
        <v>0</v>
      </c>
      <c r="BL264" s="7">
        <f t="shared" ref="BL264:BL327" si="187">BJ264*$H$5*$J$3*$F$5/1000000</f>
        <v>0</v>
      </c>
      <c r="BM264" s="7">
        <f t="shared" ref="BM264:BM327" si="188">BL264*(($J$5^$J$4)-1)/($J$5-1)</f>
        <v>0</v>
      </c>
      <c r="BN264" s="7">
        <f t="shared" ref="BN264:BN327" si="189">BK264+BM264</f>
        <v>0</v>
      </c>
      <c r="BO264" s="17">
        <f t="shared" si="174"/>
        <v>18.149999999999999</v>
      </c>
      <c r="BP264">
        <f t="shared" ref="BP264:BP327" si="190">IF($L264=0,0,IFERROR(ROUNDUP((($BC264/IF(AA264=0,AC264,AA264))-IFERROR(($BC264/IF($H264=0,$J264,$H264)),0)),0),0))</f>
        <v>0</v>
      </c>
      <c r="BQ264" s="7">
        <f t="shared" ref="BQ264:BQ327" si="191">BP264*$F$3/1000000</f>
        <v>0</v>
      </c>
      <c r="BR264" s="7">
        <f t="shared" ref="BR264:BR327" si="192">BP264*$H$5*$J$3*$F$5/1000000</f>
        <v>0</v>
      </c>
      <c r="BS264" s="7">
        <f t="shared" ref="BS264:BS327" si="193">BR264*(($J$5^$J$4)-1)/($J$5-1)</f>
        <v>0</v>
      </c>
      <c r="BT264" s="7">
        <f t="shared" ref="BT264:BT327" si="194">BQ264+BS264</f>
        <v>0</v>
      </c>
      <c r="BU264" s="17">
        <f t="shared" si="175"/>
        <v>18.149999999999999</v>
      </c>
      <c r="BV264">
        <f t="shared" ref="BV264:BV327" si="195">IF($L264=0,0,IFERROR(ROUNDUP((($BC264/IF(AG264=0,AI264,AG264))-IFERROR(($BC264/IF($H264=0,$J264,$H264)),0)),0),0))</f>
        <v>0</v>
      </c>
      <c r="BW264" s="7">
        <f t="shared" ref="BW264:BW327" si="196">BV264*$F$3/1000000</f>
        <v>0</v>
      </c>
      <c r="BX264" s="7">
        <f t="shared" ref="BX264:BX327" si="197">BV264*$H$5*$J$3*$F$5/1000000</f>
        <v>0</v>
      </c>
      <c r="BY264" s="7">
        <f t="shared" ref="BY264:BY327" si="198">BX264*(($J$5^$J$4)-1)/($J$5-1)</f>
        <v>0</v>
      </c>
      <c r="BZ264" s="7">
        <f t="shared" ref="BZ264:BZ327" si="199">BW264+BY264</f>
        <v>0</v>
      </c>
      <c r="CA264" s="17">
        <f t="shared" si="176"/>
        <v>18.149999999999999</v>
      </c>
      <c r="CB264">
        <f t="shared" ref="CB264:CB327" si="200">IF($L264=0,0,IFERROR(ROUNDUP((($BC264/IF(AM264=0,AO264,AM264))-IFERROR(($BC264/IF($H264=0,$J264,$H264)),0)),0),0))</f>
        <v>0</v>
      </c>
      <c r="CC264" s="7">
        <f t="shared" ref="CC264:CC327" si="201">CB264*$F$3/1000000</f>
        <v>0</v>
      </c>
      <c r="CD264" s="7">
        <f t="shared" ref="CD264:CD327" si="202">CB264*$H$5*$J$3*$F$5/1000000</f>
        <v>0</v>
      </c>
      <c r="CE264" s="7">
        <f t="shared" ref="CE264:CE327" si="203">CD264*(($J$5^$J$4)-1)/($J$5-1)</f>
        <v>0</v>
      </c>
      <c r="CF264" s="69">
        <f t="shared" ref="CF264:CF327" si="204">CC264+CE264</f>
        <v>0</v>
      </c>
      <c r="CG264" s="17">
        <f t="shared" si="177"/>
        <v>18.149999999999999</v>
      </c>
      <c r="CH264">
        <f t="shared" ref="CH264:CH327" si="205">IF($L264=0,0,IFERROR(ROUNDUP((($BC264/IF(AS264=0,AU264,AS264))-IFERROR(($BC264/IF($H264=0,$J264,$H264)),0)),0),0))</f>
        <v>0</v>
      </c>
      <c r="CI264" s="7">
        <f t="shared" ref="CI264:CI327" si="206">CH264*$F$3/1000000</f>
        <v>0</v>
      </c>
      <c r="CJ264" s="7">
        <f t="shared" ref="CJ264:CJ327" si="207">CH264*$H$5*$J$3*$F$5/1000000</f>
        <v>0</v>
      </c>
      <c r="CK264" s="7">
        <f t="shared" ref="CK264:CK327" si="208">CJ264*(($J$5^$J$4)-1)/($J$5-1)</f>
        <v>0</v>
      </c>
      <c r="CL264" s="7">
        <f t="shared" ref="CL264:CL327" si="209">CI264+CK264</f>
        <v>0</v>
      </c>
      <c r="CM264" s="17">
        <f t="shared" si="178"/>
        <v>18.149999999999999</v>
      </c>
      <c r="CN264">
        <f t="shared" ref="CN264:CN327" si="210">IF($L264=0,0,IFERROR(ROUNDUP((($BC264/IF(AY264=0,BA264,AY264))-IFERROR(($BC264/IF($H264=0,$J264,$H264)),0)),0),0))</f>
        <v>0</v>
      </c>
      <c r="CO264" s="7">
        <f t="shared" ref="CO264:CO327" si="211">CN264*$F$3/1000000</f>
        <v>0</v>
      </c>
      <c r="CP264" s="7">
        <f t="shared" ref="CP264:CP327" si="212">CN264*$H$5*$J$3*$F$5/1000000</f>
        <v>0</v>
      </c>
      <c r="CQ264" s="7">
        <f t="shared" ref="CQ264:CQ327" si="213">CP264*(($J$5^$J$4)-1)/($J$5-1)</f>
        <v>0</v>
      </c>
      <c r="CR264" s="7">
        <f t="shared" ref="CR264:CR327" si="214">CO264+CQ264</f>
        <v>0</v>
      </c>
    </row>
    <row r="265" spans="1:9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179"/>
        <v>1</v>
      </c>
      <c r="M265" s="63" t="b">
        <v>0</v>
      </c>
      <c r="S265" s="65" t="b">
        <v>0</v>
      </c>
      <c r="Y265" s="66" t="b">
        <v>0</v>
      </c>
      <c r="AE265" s="67" t="b">
        <v>0</v>
      </c>
      <c r="AK265" s="68" t="b">
        <v>0</v>
      </c>
      <c r="AQ265" s="45" t="b">
        <v>0</v>
      </c>
      <c r="AW265" s="47" t="b">
        <v>0</v>
      </c>
      <c r="BC265" s="17">
        <f t="shared" si="172"/>
        <v>0</v>
      </c>
      <c r="BD265">
        <f t="shared" si="180"/>
        <v>0</v>
      </c>
      <c r="BE265" s="7">
        <f t="shared" si="181"/>
        <v>0</v>
      </c>
      <c r="BF265" s="7">
        <f t="shared" si="182"/>
        <v>0</v>
      </c>
      <c r="BG265" s="7">
        <f t="shared" si="183"/>
        <v>0</v>
      </c>
      <c r="BH265" s="7">
        <f t="shared" si="184"/>
        <v>0</v>
      </c>
      <c r="BI265" s="17">
        <f t="shared" si="173"/>
        <v>0</v>
      </c>
      <c r="BJ265">
        <f t="shared" si="185"/>
        <v>0</v>
      </c>
      <c r="BK265" s="7">
        <f t="shared" si="186"/>
        <v>0</v>
      </c>
      <c r="BL265" s="7">
        <f t="shared" si="187"/>
        <v>0</v>
      </c>
      <c r="BM265" s="7">
        <f t="shared" si="188"/>
        <v>0</v>
      </c>
      <c r="BN265" s="7">
        <f t="shared" si="189"/>
        <v>0</v>
      </c>
      <c r="BO265" s="17">
        <f t="shared" si="174"/>
        <v>0</v>
      </c>
      <c r="BP265">
        <f t="shared" si="190"/>
        <v>0</v>
      </c>
      <c r="BQ265" s="7">
        <f t="shared" si="191"/>
        <v>0</v>
      </c>
      <c r="BR265" s="7">
        <f t="shared" si="192"/>
        <v>0</v>
      </c>
      <c r="BS265" s="7">
        <f t="shared" si="193"/>
        <v>0</v>
      </c>
      <c r="BT265" s="7">
        <f t="shared" si="194"/>
        <v>0</v>
      </c>
      <c r="BU265" s="17">
        <f t="shared" si="175"/>
        <v>0</v>
      </c>
      <c r="BV265">
        <f t="shared" si="195"/>
        <v>0</v>
      </c>
      <c r="BW265" s="7">
        <f t="shared" si="196"/>
        <v>0</v>
      </c>
      <c r="BX265" s="7">
        <f t="shared" si="197"/>
        <v>0</v>
      </c>
      <c r="BY265" s="7">
        <f t="shared" si="198"/>
        <v>0</v>
      </c>
      <c r="BZ265" s="7">
        <f t="shared" si="199"/>
        <v>0</v>
      </c>
      <c r="CA265" s="17">
        <f t="shared" si="176"/>
        <v>0</v>
      </c>
      <c r="CB265">
        <f t="shared" si="200"/>
        <v>0</v>
      </c>
      <c r="CC265" s="7">
        <f t="shared" si="201"/>
        <v>0</v>
      </c>
      <c r="CD265" s="7">
        <f t="shared" si="202"/>
        <v>0</v>
      </c>
      <c r="CE265" s="7">
        <f t="shared" si="203"/>
        <v>0</v>
      </c>
      <c r="CF265" s="69">
        <f t="shared" si="204"/>
        <v>0</v>
      </c>
      <c r="CG265" s="17">
        <f t="shared" si="177"/>
        <v>0</v>
      </c>
      <c r="CH265">
        <f t="shared" si="205"/>
        <v>0</v>
      </c>
      <c r="CI265" s="7">
        <f t="shared" si="206"/>
        <v>0</v>
      </c>
      <c r="CJ265" s="7">
        <f t="shared" si="207"/>
        <v>0</v>
      </c>
      <c r="CK265" s="7">
        <f t="shared" si="208"/>
        <v>0</v>
      </c>
      <c r="CL265" s="7">
        <f t="shared" si="209"/>
        <v>0</v>
      </c>
      <c r="CM265" s="17">
        <f t="shared" si="178"/>
        <v>0</v>
      </c>
      <c r="CN265">
        <f t="shared" si="210"/>
        <v>0</v>
      </c>
      <c r="CO265" s="7">
        <f t="shared" si="211"/>
        <v>0</v>
      </c>
      <c r="CP265" s="7">
        <f t="shared" si="212"/>
        <v>0</v>
      </c>
      <c r="CQ265" s="7">
        <f t="shared" si="213"/>
        <v>0</v>
      </c>
      <c r="CR265" s="7">
        <f t="shared" si="214"/>
        <v>0</v>
      </c>
    </row>
    <row r="266" spans="1:9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179"/>
        <v>0</v>
      </c>
      <c r="M266" s="63" t="b">
        <v>0</v>
      </c>
      <c r="S266" s="65" t="b">
        <v>0</v>
      </c>
      <c r="Y266" s="66" t="b">
        <v>0</v>
      </c>
      <c r="AE266" s="67" t="b">
        <v>0</v>
      </c>
      <c r="AK266" s="68" t="b">
        <v>0</v>
      </c>
      <c r="AQ266" s="45" t="b">
        <v>0</v>
      </c>
      <c r="AW266" s="47" t="b">
        <v>0</v>
      </c>
      <c r="BC266" s="17">
        <f t="shared" si="172"/>
        <v>0</v>
      </c>
      <c r="BD266">
        <f t="shared" si="180"/>
        <v>0</v>
      </c>
      <c r="BE266" s="7">
        <f t="shared" si="181"/>
        <v>0</v>
      </c>
      <c r="BF266" s="7">
        <f t="shared" si="182"/>
        <v>0</v>
      </c>
      <c r="BG266" s="7">
        <f t="shared" si="183"/>
        <v>0</v>
      </c>
      <c r="BH266" s="7">
        <f t="shared" si="184"/>
        <v>0</v>
      </c>
      <c r="BI266" s="17">
        <f t="shared" si="173"/>
        <v>0</v>
      </c>
      <c r="BJ266">
        <f t="shared" si="185"/>
        <v>0</v>
      </c>
      <c r="BK266" s="7">
        <f t="shared" si="186"/>
        <v>0</v>
      </c>
      <c r="BL266" s="7">
        <f t="shared" si="187"/>
        <v>0</v>
      </c>
      <c r="BM266" s="7">
        <f t="shared" si="188"/>
        <v>0</v>
      </c>
      <c r="BN266" s="7">
        <f t="shared" si="189"/>
        <v>0</v>
      </c>
      <c r="BO266" s="17">
        <f t="shared" si="174"/>
        <v>0</v>
      </c>
      <c r="BP266">
        <f t="shared" si="190"/>
        <v>0</v>
      </c>
      <c r="BQ266" s="7">
        <f t="shared" si="191"/>
        <v>0</v>
      </c>
      <c r="BR266" s="7">
        <f t="shared" si="192"/>
        <v>0</v>
      </c>
      <c r="BS266" s="7">
        <f t="shared" si="193"/>
        <v>0</v>
      </c>
      <c r="BT266" s="7">
        <f t="shared" si="194"/>
        <v>0</v>
      </c>
      <c r="BU266" s="17">
        <f t="shared" si="175"/>
        <v>0</v>
      </c>
      <c r="BV266">
        <f t="shared" si="195"/>
        <v>0</v>
      </c>
      <c r="BW266" s="7">
        <f t="shared" si="196"/>
        <v>0</v>
      </c>
      <c r="BX266" s="7">
        <f t="shared" si="197"/>
        <v>0</v>
      </c>
      <c r="BY266" s="7">
        <f t="shared" si="198"/>
        <v>0</v>
      </c>
      <c r="BZ266" s="7">
        <f t="shared" si="199"/>
        <v>0</v>
      </c>
      <c r="CA266" s="17">
        <f t="shared" si="176"/>
        <v>0</v>
      </c>
      <c r="CB266">
        <f t="shared" si="200"/>
        <v>0</v>
      </c>
      <c r="CC266" s="7">
        <f t="shared" si="201"/>
        <v>0</v>
      </c>
      <c r="CD266" s="7">
        <f t="shared" si="202"/>
        <v>0</v>
      </c>
      <c r="CE266" s="7">
        <f t="shared" si="203"/>
        <v>0</v>
      </c>
      <c r="CF266" s="69">
        <f t="shared" si="204"/>
        <v>0</v>
      </c>
      <c r="CG266" s="17">
        <f t="shared" si="177"/>
        <v>0</v>
      </c>
      <c r="CH266">
        <f t="shared" si="205"/>
        <v>0</v>
      </c>
      <c r="CI266" s="7">
        <f t="shared" si="206"/>
        <v>0</v>
      </c>
      <c r="CJ266" s="7">
        <f t="shared" si="207"/>
        <v>0</v>
      </c>
      <c r="CK266" s="7">
        <f t="shared" si="208"/>
        <v>0</v>
      </c>
      <c r="CL266" s="7">
        <f t="shared" si="209"/>
        <v>0</v>
      </c>
      <c r="CM266" s="17">
        <f t="shared" si="178"/>
        <v>0</v>
      </c>
      <c r="CN266">
        <f t="shared" si="210"/>
        <v>0</v>
      </c>
      <c r="CO266" s="7">
        <f t="shared" si="211"/>
        <v>0</v>
      </c>
      <c r="CP266" s="7">
        <f t="shared" si="212"/>
        <v>0</v>
      </c>
      <c r="CQ266" s="7">
        <f t="shared" si="213"/>
        <v>0</v>
      </c>
      <c r="CR266" s="7">
        <f t="shared" si="214"/>
        <v>0</v>
      </c>
    </row>
    <row r="267" spans="1:96" ht="14.5">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179"/>
        <v>1</v>
      </c>
      <c r="M267" s="63" t="b">
        <v>1</v>
      </c>
      <c r="N267" s="63">
        <v>0</v>
      </c>
      <c r="O267" s="63">
        <v>8</v>
      </c>
      <c r="P267" s="63">
        <v>0</v>
      </c>
      <c r="Q267" s="63">
        <v>0</v>
      </c>
      <c r="R267" s="63">
        <v>0</v>
      </c>
      <c r="S267" s="65" t="b">
        <v>1</v>
      </c>
      <c r="T267" s="65">
        <v>0</v>
      </c>
      <c r="U267" s="65">
        <v>8</v>
      </c>
      <c r="V267" s="65">
        <v>0</v>
      </c>
      <c r="W267" s="65">
        <v>0</v>
      </c>
      <c r="X267" s="65">
        <v>0</v>
      </c>
      <c r="Y267" s="66" t="b">
        <v>0</v>
      </c>
      <c r="AE267" s="67" t="b">
        <v>1</v>
      </c>
      <c r="AF267" s="67">
        <v>0</v>
      </c>
      <c r="AG267" s="67">
        <v>8</v>
      </c>
      <c r="AH267" s="67">
        <v>0</v>
      </c>
      <c r="AI267" s="67">
        <v>0</v>
      </c>
      <c r="AJ267" s="67">
        <v>0</v>
      </c>
      <c r="AK267" s="68" t="b">
        <v>1</v>
      </c>
      <c r="AL267" s="68">
        <v>0</v>
      </c>
      <c r="AM267" s="68">
        <v>8</v>
      </c>
      <c r="AN267" s="68">
        <v>0</v>
      </c>
      <c r="AO267" s="68">
        <v>0</v>
      </c>
      <c r="AP267" s="68">
        <v>0</v>
      </c>
      <c r="AQ267" s="45" t="b">
        <v>0</v>
      </c>
      <c r="AW267" s="47" t="b">
        <v>0</v>
      </c>
      <c r="BC267" s="17">
        <f t="shared" si="172"/>
        <v>85.910000000000011</v>
      </c>
      <c r="BD267">
        <f t="shared" si="180"/>
        <v>0</v>
      </c>
      <c r="BE267" s="7">
        <f t="shared" si="181"/>
        <v>0</v>
      </c>
      <c r="BF267" s="7">
        <f t="shared" si="182"/>
        <v>0</v>
      </c>
      <c r="BG267" s="7">
        <f t="shared" si="183"/>
        <v>0</v>
      </c>
      <c r="BH267" s="7">
        <f t="shared" si="184"/>
        <v>0</v>
      </c>
      <c r="BI267" s="17">
        <f t="shared" si="173"/>
        <v>85.910000000000011</v>
      </c>
      <c r="BJ267">
        <f t="shared" si="185"/>
        <v>0</v>
      </c>
      <c r="BK267" s="7">
        <f t="shared" si="186"/>
        <v>0</v>
      </c>
      <c r="BL267" s="7">
        <f t="shared" si="187"/>
        <v>0</v>
      </c>
      <c r="BM267" s="7">
        <f t="shared" si="188"/>
        <v>0</v>
      </c>
      <c r="BN267" s="7">
        <f t="shared" si="189"/>
        <v>0</v>
      </c>
      <c r="BO267" s="17">
        <f t="shared" si="174"/>
        <v>85.910000000000011</v>
      </c>
      <c r="BP267">
        <f t="shared" si="190"/>
        <v>0</v>
      </c>
      <c r="BQ267" s="7">
        <f t="shared" si="191"/>
        <v>0</v>
      </c>
      <c r="BR267" s="7">
        <f t="shared" si="192"/>
        <v>0</v>
      </c>
      <c r="BS267" s="7">
        <f t="shared" si="193"/>
        <v>0</v>
      </c>
      <c r="BT267" s="7">
        <f t="shared" si="194"/>
        <v>0</v>
      </c>
      <c r="BU267" s="17">
        <f t="shared" si="175"/>
        <v>85.910000000000011</v>
      </c>
      <c r="BV267">
        <f t="shared" si="195"/>
        <v>0</v>
      </c>
      <c r="BW267" s="7">
        <f t="shared" si="196"/>
        <v>0</v>
      </c>
      <c r="BX267" s="7">
        <f t="shared" si="197"/>
        <v>0</v>
      </c>
      <c r="BY267" s="7">
        <f t="shared" si="198"/>
        <v>0</v>
      </c>
      <c r="BZ267" s="7">
        <f t="shared" si="199"/>
        <v>0</v>
      </c>
      <c r="CA267" s="17">
        <f t="shared" si="176"/>
        <v>85.910000000000011</v>
      </c>
      <c r="CB267">
        <f t="shared" si="200"/>
        <v>0</v>
      </c>
      <c r="CC267" s="7">
        <f t="shared" si="201"/>
        <v>0</v>
      </c>
      <c r="CD267" s="7">
        <f t="shared" si="202"/>
        <v>0</v>
      </c>
      <c r="CE267" s="7">
        <f t="shared" si="203"/>
        <v>0</v>
      </c>
      <c r="CF267" s="69">
        <f t="shared" si="204"/>
        <v>0</v>
      </c>
      <c r="CG267" s="17">
        <f t="shared" si="177"/>
        <v>85.910000000000011</v>
      </c>
      <c r="CH267">
        <f t="shared" si="205"/>
        <v>0</v>
      </c>
      <c r="CI267" s="7">
        <f t="shared" si="206"/>
        <v>0</v>
      </c>
      <c r="CJ267" s="7">
        <f t="shared" si="207"/>
        <v>0</v>
      </c>
      <c r="CK267" s="7">
        <f t="shared" si="208"/>
        <v>0</v>
      </c>
      <c r="CL267" s="7">
        <f t="shared" si="209"/>
        <v>0</v>
      </c>
      <c r="CM267" s="17">
        <f t="shared" si="178"/>
        <v>85.910000000000011</v>
      </c>
      <c r="CN267">
        <f t="shared" si="210"/>
        <v>0</v>
      </c>
      <c r="CO267" s="7">
        <f t="shared" si="211"/>
        <v>0</v>
      </c>
      <c r="CP267" s="7">
        <f t="shared" si="212"/>
        <v>0</v>
      </c>
      <c r="CQ267" s="7">
        <f t="shared" si="213"/>
        <v>0</v>
      </c>
      <c r="CR267" s="7">
        <f t="shared" si="214"/>
        <v>0</v>
      </c>
    </row>
    <row r="268" spans="1:96" ht="14.5">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179"/>
        <v>1</v>
      </c>
      <c r="M268" s="63" t="b">
        <v>1</v>
      </c>
      <c r="N268" s="63">
        <v>0</v>
      </c>
      <c r="O268" s="63">
        <v>0</v>
      </c>
      <c r="P268" s="63">
        <v>0</v>
      </c>
      <c r="Q268" s="63">
        <v>10</v>
      </c>
      <c r="R268" s="63">
        <v>0</v>
      </c>
      <c r="S268" s="65" t="b">
        <v>0</v>
      </c>
      <c r="Y268" s="66" t="b">
        <v>0</v>
      </c>
      <c r="AE268" s="67" t="b">
        <v>0</v>
      </c>
      <c r="AK268" s="68" t="b">
        <v>0</v>
      </c>
      <c r="AQ268" s="45" t="b">
        <v>0</v>
      </c>
      <c r="AW268" s="47" t="b">
        <v>0</v>
      </c>
      <c r="BC268" s="17">
        <f t="shared" si="172"/>
        <v>85.910000000000011</v>
      </c>
      <c r="BD268">
        <f t="shared" si="180"/>
        <v>0</v>
      </c>
      <c r="BE268" s="7">
        <f t="shared" si="181"/>
        <v>0</v>
      </c>
      <c r="BF268" s="7">
        <f t="shared" si="182"/>
        <v>0</v>
      </c>
      <c r="BG268" s="7">
        <f t="shared" si="183"/>
        <v>0</v>
      </c>
      <c r="BH268" s="7">
        <f t="shared" si="184"/>
        <v>0</v>
      </c>
      <c r="BI268" s="17">
        <f t="shared" si="173"/>
        <v>85.910000000000011</v>
      </c>
      <c r="BJ268">
        <f t="shared" si="185"/>
        <v>0</v>
      </c>
      <c r="BK268" s="7">
        <f t="shared" si="186"/>
        <v>0</v>
      </c>
      <c r="BL268" s="7">
        <f t="shared" si="187"/>
        <v>0</v>
      </c>
      <c r="BM268" s="7">
        <f t="shared" si="188"/>
        <v>0</v>
      </c>
      <c r="BN268" s="7">
        <f t="shared" si="189"/>
        <v>0</v>
      </c>
      <c r="BO268" s="17">
        <f t="shared" si="174"/>
        <v>85.910000000000011</v>
      </c>
      <c r="BP268">
        <f t="shared" si="190"/>
        <v>0</v>
      </c>
      <c r="BQ268" s="7">
        <f t="shared" si="191"/>
        <v>0</v>
      </c>
      <c r="BR268" s="7">
        <f t="shared" si="192"/>
        <v>0</v>
      </c>
      <c r="BS268" s="7">
        <f t="shared" si="193"/>
        <v>0</v>
      </c>
      <c r="BT268" s="7">
        <f t="shared" si="194"/>
        <v>0</v>
      </c>
      <c r="BU268" s="17">
        <f t="shared" si="175"/>
        <v>85.910000000000011</v>
      </c>
      <c r="BV268">
        <f t="shared" si="195"/>
        <v>0</v>
      </c>
      <c r="BW268" s="7">
        <f t="shared" si="196"/>
        <v>0</v>
      </c>
      <c r="BX268" s="7">
        <f t="shared" si="197"/>
        <v>0</v>
      </c>
      <c r="BY268" s="7">
        <f t="shared" si="198"/>
        <v>0</v>
      </c>
      <c r="BZ268" s="7">
        <f t="shared" si="199"/>
        <v>0</v>
      </c>
      <c r="CA268" s="17">
        <f t="shared" si="176"/>
        <v>85.910000000000011</v>
      </c>
      <c r="CB268">
        <f t="shared" si="200"/>
        <v>0</v>
      </c>
      <c r="CC268" s="7">
        <f t="shared" si="201"/>
        <v>0</v>
      </c>
      <c r="CD268" s="7">
        <f t="shared" si="202"/>
        <v>0</v>
      </c>
      <c r="CE268" s="7">
        <f t="shared" si="203"/>
        <v>0</v>
      </c>
      <c r="CF268" s="69">
        <f t="shared" si="204"/>
        <v>0</v>
      </c>
      <c r="CG268" s="17">
        <f t="shared" si="177"/>
        <v>85.910000000000011</v>
      </c>
      <c r="CH268">
        <f t="shared" si="205"/>
        <v>0</v>
      </c>
      <c r="CI268" s="7">
        <f t="shared" si="206"/>
        <v>0</v>
      </c>
      <c r="CJ268" s="7">
        <f t="shared" si="207"/>
        <v>0</v>
      </c>
      <c r="CK268" s="7">
        <f t="shared" si="208"/>
        <v>0</v>
      </c>
      <c r="CL268" s="7">
        <f t="shared" si="209"/>
        <v>0</v>
      </c>
      <c r="CM268" s="17">
        <f t="shared" si="178"/>
        <v>85.910000000000011</v>
      </c>
      <c r="CN268">
        <f t="shared" si="210"/>
        <v>0</v>
      </c>
      <c r="CO268" s="7">
        <f t="shared" si="211"/>
        <v>0</v>
      </c>
      <c r="CP268" s="7">
        <f t="shared" si="212"/>
        <v>0</v>
      </c>
      <c r="CQ268" s="7">
        <f t="shared" si="213"/>
        <v>0</v>
      </c>
      <c r="CR268" s="7">
        <f t="shared" si="214"/>
        <v>0</v>
      </c>
    </row>
    <row r="269" spans="1:96" ht="14.5">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179"/>
        <v>1</v>
      </c>
      <c r="M269" s="63" t="b">
        <v>1</v>
      </c>
      <c r="N269" s="63">
        <v>100</v>
      </c>
      <c r="O269" s="63">
        <v>10</v>
      </c>
      <c r="P269" s="63">
        <v>0</v>
      </c>
      <c r="Q269" s="63">
        <v>0</v>
      </c>
      <c r="R269" s="63">
        <v>500</v>
      </c>
      <c r="S269" s="65" t="b">
        <v>1</v>
      </c>
      <c r="T269" s="65">
        <v>100</v>
      </c>
      <c r="U269" s="65">
        <v>10</v>
      </c>
      <c r="V269" s="65">
        <v>0</v>
      </c>
      <c r="W269" s="65">
        <v>0</v>
      </c>
      <c r="X269" s="65">
        <v>500</v>
      </c>
      <c r="Y269" s="66" t="b">
        <v>0</v>
      </c>
      <c r="AE269" s="67" t="b">
        <v>1</v>
      </c>
      <c r="AF269" s="67">
        <v>100</v>
      </c>
      <c r="AG269" s="67">
        <v>10</v>
      </c>
      <c r="AH269" s="67">
        <v>0</v>
      </c>
      <c r="AI269" s="67">
        <v>0</v>
      </c>
      <c r="AJ269" s="67">
        <v>500</v>
      </c>
      <c r="AK269" s="68" t="b">
        <v>1</v>
      </c>
      <c r="AL269" s="68">
        <v>100</v>
      </c>
      <c r="AM269" s="68">
        <v>10</v>
      </c>
      <c r="AN269" s="68">
        <v>0</v>
      </c>
      <c r="AO269" s="68">
        <v>0</v>
      </c>
      <c r="AP269" s="68">
        <v>500</v>
      </c>
      <c r="AQ269" s="45" t="b">
        <v>0</v>
      </c>
      <c r="AW269" s="47" t="b">
        <v>0</v>
      </c>
      <c r="BC269" s="17">
        <f t="shared" si="172"/>
        <v>102.08</v>
      </c>
      <c r="BD269">
        <f t="shared" si="180"/>
        <v>10</v>
      </c>
      <c r="BE269" s="7">
        <f t="shared" si="181"/>
        <v>10.751331034752972</v>
      </c>
      <c r="BF269" s="7">
        <f t="shared" si="182"/>
        <v>7.9492653838204799</v>
      </c>
      <c r="BG269" s="7">
        <f t="shared" si="183"/>
        <v>147.84770233613978</v>
      </c>
      <c r="BH269" s="7">
        <f t="shared" si="184"/>
        <v>158.59903337089276</v>
      </c>
      <c r="BI269" s="17">
        <f t="shared" si="173"/>
        <v>102.08</v>
      </c>
      <c r="BJ269">
        <f t="shared" si="185"/>
        <v>10</v>
      </c>
      <c r="BK269" s="7">
        <f t="shared" si="186"/>
        <v>10.751331034752972</v>
      </c>
      <c r="BL269" s="7">
        <f t="shared" si="187"/>
        <v>7.9492653838204799</v>
      </c>
      <c r="BM269" s="7">
        <f t="shared" si="188"/>
        <v>147.84770233613978</v>
      </c>
      <c r="BN269" s="7">
        <f t="shared" si="189"/>
        <v>158.59903337089276</v>
      </c>
      <c r="BO269" s="17">
        <f t="shared" si="174"/>
        <v>102.08</v>
      </c>
      <c r="BP269">
        <f t="shared" si="190"/>
        <v>0</v>
      </c>
      <c r="BQ269" s="7">
        <f t="shared" si="191"/>
        <v>0</v>
      </c>
      <c r="BR269" s="7">
        <f t="shared" si="192"/>
        <v>0</v>
      </c>
      <c r="BS269" s="7">
        <f t="shared" si="193"/>
        <v>0</v>
      </c>
      <c r="BT269" s="7">
        <f t="shared" si="194"/>
        <v>0</v>
      </c>
      <c r="BU269" s="17">
        <f t="shared" si="175"/>
        <v>102.08</v>
      </c>
      <c r="BV269">
        <f t="shared" si="195"/>
        <v>10</v>
      </c>
      <c r="BW269" s="7">
        <f t="shared" si="196"/>
        <v>10.751331034752972</v>
      </c>
      <c r="BX269" s="7">
        <f t="shared" si="197"/>
        <v>7.9492653838204799</v>
      </c>
      <c r="BY269" s="7">
        <f t="shared" si="198"/>
        <v>147.84770233613978</v>
      </c>
      <c r="BZ269" s="7">
        <f t="shared" si="199"/>
        <v>158.59903337089276</v>
      </c>
      <c r="CA269" s="17">
        <f t="shared" si="176"/>
        <v>102.08</v>
      </c>
      <c r="CB269">
        <f t="shared" si="200"/>
        <v>10</v>
      </c>
      <c r="CC269" s="7">
        <f t="shared" si="201"/>
        <v>10.751331034752972</v>
      </c>
      <c r="CD269" s="7">
        <f t="shared" si="202"/>
        <v>7.9492653838204799</v>
      </c>
      <c r="CE269" s="7">
        <f t="shared" si="203"/>
        <v>147.84770233613978</v>
      </c>
      <c r="CF269" s="69">
        <f t="shared" si="204"/>
        <v>158.59903337089276</v>
      </c>
      <c r="CG269" s="17">
        <f t="shared" si="177"/>
        <v>102.08</v>
      </c>
      <c r="CH269">
        <f t="shared" si="205"/>
        <v>0</v>
      </c>
      <c r="CI269" s="7">
        <f t="shared" si="206"/>
        <v>0</v>
      </c>
      <c r="CJ269" s="7">
        <f t="shared" si="207"/>
        <v>0</v>
      </c>
      <c r="CK269" s="7">
        <f t="shared" si="208"/>
        <v>0</v>
      </c>
      <c r="CL269" s="7">
        <f t="shared" si="209"/>
        <v>0</v>
      </c>
      <c r="CM269" s="17">
        <f t="shared" si="178"/>
        <v>102.08</v>
      </c>
      <c r="CN269">
        <f t="shared" si="210"/>
        <v>0</v>
      </c>
      <c r="CO269" s="7">
        <f t="shared" si="211"/>
        <v>0</v>
      </c>
      <c r="CP269" s="7">
        <f t="shared" si="212"/>
        <v>0</v>
      </c>
      <c r="CQ269" s="7">
        <f t="shared" si="213"/>
        <v>0</v>
      </c>
      <c r="CR269" s="7">
        <f t="shared" si="214"/>
        <v>0</v>
      </c>
    </row>
    <row r="270" spans="1:9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179"/>
        <v>1</v>
      </c>
      <c r="M270" s="63" t="b">
        <v>0</v>
      </c>
      <c r="S270" s="65" t="b">
        <v>0</v>
      </c>
      <c r="Y270" s="66" t="b">
        <v>0</v>
      </c>
      <c r="AE270" s="67" t="b">
        <v>0</v>
      </c>
      <c r="AK270" s="68" t="b">
        <v>0</v>
      </c>
      <c r="AQ270" s="45" t="b">
        <v>0</v>
      </c>
      <c r="AW270" s="47" t="b">
        <v>0</v>
      </c>
      <c r="BC270" s="17">
        <f t="shared" si="172"/>
        <v>0</v>
      </c>
      <c r="BD270">
        <f t="shared" si="180"/>
        <v>0</v>
      </c>
      <c r="BE270" s="7">
        <f t="shared" si="181"/>
        <v>0</v>
      </c>
      <c r="BF270" s="7">
        <f t="shared" si="182"/>
        <v>0</v>
      </c>
      <c r="BG270" s="7">
        <f t="shared" si="183"/>
        <v>0</v>
      </c>
      <c r="BH270" s="7">
        <f t="shared" si="184"/>
        <v>0</v>
      </c>
      <c r="BI270" s="17">
        <f t="shared" si="173"/>
        <v>0</v>
      </c>
      <c r="BJ270">
        <f t="shared" si="185"/>
        <v>0</v>
      </c>
      <c r="BK270" s="7">
        <f t="shared" si="186"/>
        <v>0</v>
      </c>
      <c r="BL270" s="7">
        <f t="shared" si="187"/>
        <v>0</v>
      </c>
      <c r="BM270" s="7">
        <f t="shared" si="188"/>
        <v>0</v>
      </c>
      <c r="BN270" s="7">
        <f t="shared" si="189"/>
        <v>0</v>
      </c>
      <c r="BO270" s="17">
        <f t="shared" si="174"/>
        <v>0</v>
      </c>
      <c r="BP270">
        <f t="shared" si="190"/>
        <v>0</v>
      </c>
      <c r="BQ270" s="7">
        <f t="shared" si="191"/>
        <v>0</v>
      </c>
      <c r="BR270" s="7">
        <f t="shared" si="192"/>
        <v>0</v>
      </c>
      <c r="BS270" s="7">
        <f t="shared" si="193"/>
        <v>0</v>
      </c>
      <c r="BT270" s="7">
        <f t="shared" si="194"/>
        <v>0</v>
      </c>
      <c r="BU270" s="17">
        <f t="shared" si="175"/>
        <v>0</v>
      </c>
      <c r="BV270">
        <f t="shared" si="195"/>
        <v>0</v>
      </c>
      <c r="BW270" s="7">
        <f t="shared" si="196"/>
        <v>0</v>
      </c>
      <c r="BX270" s="7">
        <f t="shared" si="197"/>
        <v>0</v>
      </c>
      <c r="BY270" s="7">
        <f t="shared" si="198"/>
        <v>0</v>
      </c>
      <c r="BZ270" s="7">
        <f t="shared" si="199"/>
        <v>0</v>
      </c>
      <c r="CA270" s="17">
        <f t="shared" si="176"/>
        <v>0</v>
      </c>
      <c r="CB270">
        <f t="shared" si="200"/>
        <v>0</v>
      </c>
      <c r="CC270" s="7">
        <f t="shared" si="201"/>
        <v>0</v>
      </c>
      <c r="CD270" s="7">
        <f t="shared" si="202"/>
        <v>0</v>
      </c>
      <c r="CE270" s="7">
        <f t="shared" si="203"/>
        <v>0</v>
      </c>
      <c r="CF270" s="69">
        <f t="shared" si="204"/>
        <v>0</v>
      </c>
      <c r="CG270" s="17">
        <f t="shared" si="177"/>
        <v>0</v>
      </c>
      <c r="CH270">
        <f t="shared" si="205"/>
        <v>0</v>
      </c>
      <c r="CI270" s="7">
        <f t="shared" si="206"/>
        <v>0</v>
      </c>
      <c r="CJ270" s="7">
        <f t="shared" si="207"/>
        <v>0</v>
      </c>
      <c r="CK270" s="7">
        <f t="shared" si="208"/>
        <v>0</v>
      </c>
      <c r="CL270" s="7">
        <f t="shared" si="209"/>
        <v>0</v>
      </c>
      <c r="CM270" s="17">
        <f t="shared" si="178"/>
        <v>0</v>
      </c>
      <c r="CN270">
        <f t="shared" si="210"/>
        <v>0</v>
      </c>
      <c r="CO270" s="7">
        <f t="shared" si="211"/>
        <v>0</v>
      </c>
      <c r="CP270" s="7">
        <f t="shared" si="212"/>
        <v>0</v>
      </c>
      <c r="CQ270" s="7">
        <f t="shared" si="213"/>
        <v>0</v>
      </c>
      <c r="CR270" s="7">
        <f t="shared" si="214"/>
        <v>0</v>
      </c>
    </row>
    <row r="271" spans="1:9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179"/>
        <v>1</v>
      </c>
      <c r="M271" s="63" t="b">
        <v>0</v>
      </c>
      <c r="S271" s="65" t="b">
        <v>0</v>
      </c>
      <c r="Y271" s="66" t="b">
        <v>0</v>
      </c>
      <c r="AE271" s="67" t="b">
        <v>0</v>
      </c>
      <c r="AK271" s="68" t="b">
        <v>0</v>
      </c>
      <c r="AQ271" s="45" t="b">
        <v>0</v>
      </c>
      <c r="AW271" s="47" t="b">
        <v>0</v>
      </c>
      <c r="BC271" s="17">
        <f t="shared" si="172"/>
        <v>0</v>
      </c>
      <c r="BD271">
        <f t="shared" si="180"/>
        <v>0</v>
      </c>
      <c r="BE271" s="7">
        <f t="shared" si="181"/>
        <v>0</v>
      </c>
      <c r="BF271" s="7">
        <f t="shared" si="182"/>
        <v>0</v>
      </c>
      <c r="BG271" s="7">
        <f t="shared" si="183"/>
        <v>0</v>
      </c>
      <c r="BH271" s="7">
        <f t="shared" si="184"/>
        <v>0</v>
      </c>
      <c r="BI271" s="17">
        <f t="shared" si="173"/>
        <v>0</v>
      </c>
      <c r="BJ271">
        <f t="shared" si="185"/>
        <v>0</v>
      </c>
      <c r="BK271" s="7">
        <f t="shared" si="186"/>
        <v>0</v>
      </c>
      <c r="BL271" s="7">
        <f t="shared" si="187"/>
        <v>0</v>
      </c>
      <c r="BM271" s="7">
        <f t="shared" si="188"/>
        <v>0</v>
      </c>
      <c r="BN271" s="7">
        <f t="shared" si="189"/>
        <v>0</v>
      </c>
      <c r="BO271" s="17">
        <f t="shared" si="174"/>
        <v>0</v>
      </c>
      <c r="BP271">
        <f t="shared" si="190"/>
        <v>0</v>
      </c>
      <c r="BQ271" s="7">
        <f t="shared" si="191"/>
        <v>0</v>
      </c>
      <c r="BR271" s="7">
        <f t="shared" si="192"/>
        <v>0</v>
      </c>
      <c r="BS271" s="7">
        <f t="shared" si="193"/>
        <v>0</v>
      </c>
      <c r="BT271" s="7">
        <f t="shared" si="194"/>
        <v>0</v>
      </c>
      <c r="BU271" s="17">
        <f t="shared" si="175"/>
        <v>0</v>
      </c>
      <c r="BV271">
        <f t="shared" si="195"/>
        <v>0</v>
      </c>
      <c r="BW271" s="7">
        <f t="shared" si="196"/>
        <v>0</v>
      </c>
      <c r="BX271" s="7">
        <f t="shared" si="197"/>
        <v>0</v>
      </c>
      <c r="BY271" s="7">
        <f t="shared" si="198"/>
        <v>0</v>
      </c>
      <c r="BZ271" s="7">
        <f t="shared" si="199"/>
        <v>0</v>
      </c>
      <c r="CA271" s="17">
        <f t="shared" si="176"/>
        <v>0</v>
      </c>
      <c r="CB271">
        <f t="shared" si="200"/>
        <v>0</v>
      </c>
      <c r="CC271" s="7">
        <f t="shared" si="201"/>
        <v>0</v>
      </c>
      <c r="CD271" s="7">
        <f t="shared" si="202"/>
        <v>0</v>
      </c>
      <c r="CE271" s="7">
        <f t="shared" si="203"/>
        <v>0</v>
      </c>
      <c r="CF271" s="69">
        <f t="shared" si="204"/>
        <v>0</v>
      </c>
      <c r="CG271" s="17">
        <f t="shared" si="177"/>
        <v>0</v>
      </c>
      <c r="CH271">
        <f t="shared" si="205"/>
        <v>0</v>
      </c>
      <c r="CI271" s="7">
        <f t="shared" si="206"/>
        <v>0</v>
      </c>
      <c r="CJ271" s="7">
        <f t="shared" si="207"/>
        <v>0</v>
      </c>
      <c r="CK271" s="7">
        <f t="shared" si="208"/>
        <v>0</v>
      </c>
      <c r="CL271" s="7">
        <f t="shared" si="209"/>
        <v>0</v>
      </c>
      <c r="CM271" s="17">
        <f t="shared" si="178"/>
        <v>0</v>
      </c>
      <c r="CN271">
        <f t="shared" si="210"/>
        <v>0</v>
      </c>
      <c r="CO271" s="7">
        <f t="shared" si="211"/>
        <v>0</v>
      </c>
      <c r="CP271" s="7">
        <f t="shared" si="212"/>
        <v>0</v>
      </c>
      <c r="CQ271" s="7">
        <f t="shared" si="213"/>
        <v>0</v>
      </c>
      <c r="CR271" s="7">
        <f t="shared" si="214"/>
        <v>0</v>
      </c>
    </row>
    <row r="272" spans="1:9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179"/>
        <v>1</v>
      </c>
      <c r="M272" s="63" t="b">
        <v>0</v>
      </c>
      <c r="S272" s="65" t="b">
        <v>0</v>
      </c>
      <c r="Y272" s="66" t="b">
        <v>0</v>
      </c>
      <c r="AE272" s="67" t="b">
        <v>0</v>
      </c>
      <c r="AK272" s="68" t="b">
        <v>0</v>
      </c>
      <c r="AQ272" s="45" t="b">
        <v>0</v>
      </c>
      <c r="AW272" s="47" t="b">
        <v>0</v>
      </c>
      <c r="BC272" s="17">
        <f t="shared" si="172"/>
        <v>0</v>
      </c>
      <c r="BD272">
        <f t="shared" si="180"/>
        <v>0</v>
      </c>
      <c r="BE272" s="7">
        <f t="shared" si="181"/>
        <v>0</v>
      </c>
      <c r="BF272" s="7">
        <f t="shared" si="182"/>
        <v>0</v>
      </c>
      <c r="BG272" s="7">
        <f t="shared" si="183"/>
        <v>0</v>
      </c>
      <c r="BH272" s="7">
        <f t="shared" si="184"/>
        <v>0</v>
      </c>
      <c r="BI272" s="17">
        <f t="shared" si="173"/>
        <v>0</v>
      </c>
      <c r="BJ272">
        <f t="shared" si="185"/>
        <v>0</v>
      </c>
      <c r="BK272" s="7">
        <f t="shared" si="186"/>
        <v>0</v>
      </c>
      <c r="BL272" s="7">
        <f t="shared" si="187"/>
        <v>0</v>
      </c>
      <c r="BM272" s="7">
        <f t="shared" si="188"/>
        <v>0</v>
      </c>
      <c r="BN272" s="7">
        <f t="shared" si="189"/>
        <v>0</v>
      </c>
      <c r="BO272" s="17">
        <f t="shared" si="174"/>
        <v>0</v>
      </c>
      <c r="BP272">
        <f t="shared" si="190"/>
        <v>0</v>
      </c>
      <c r="BQ272" s="7">
        <f t="shared" si="191"/>
        <v>0</v>
      </c>
      <c r="BR272" s="7">
        <f t="shared" si="192"/>
        <v>0</v>
      </c>
      <c r="BS272" s="7">
        <f t="shared" si="193"/>
        <v>0</v>
      </c>
      <c r="BT272" s="7">
        <f t="shared" si="194"/>
        <v>0</v>
      </c>
      <c r="BU272" s="17">
        <f t="shared" si="175"/>
        <v>0</v>
      </c>
      <c r="BV272">
        <f t="shared" si="195"/>
        <v>0</v>
      </c>
      <c r="BW272" s="7">
        <f t="shared" si="196"/>
        <v>0</v>
      </c>
      <c r="BX272" s="7">
        <f t="shared" si="197"/>
        <v>0</v>
      </c>
      <c r="BY272" s="7">
        <f t="shared" si="198"/>
        <v>0</v>
      </c>
      <c r="BZ272" s="7">
        <f t="shared" si="199"/>
        <v>0</v>
      </c>
      <c r="CA272" s="17">
        <f t="shared" si="176"/>
        <v>0</v>
      </c>
      <c r="CB272">
        <f t="shared" si="200"/>
        <v>0</v>
      </c>
      <c r="CC272" s="7">
        <f t="shared" si="201"/>
        <v>0</v>
      </c>
      <c r="CD272" s="7">
        <f t="shared" si="202"/>
        <v>0</v>
      </c>
      <c r="CE272" s="7">
        <f t="shared" si="203"/>
        <v>0</v>
      </c>
      <c r="CF272" s="69">
        <f t="shared" si="204"/>
        <v>0</v>
      </c>
      <c r="CG272" s="17">
        <f t="shared" si="177"/>
        <v>0</v>
      </c>
      <c r="CH272">
        <f t="shared" si="205"/>
        <v>0</v>
      </c>
      <c r="CI272" s="7">
        <f t="shared" si="206"/>
        <v>0</v>
      </c>
      <c r="CJ272" s="7">
        <f t="shared" si="207"/>
        <v>0</v>
      </c>
      <c r="CK272" s="7">
        <f t="shared" si="208"/>
        <v>0</v>
      </c>
      <c r="CL272" s="7">
        <f t="shared" si="209"/>
        <v>0</v>
      </c>
      <c r="CM272" s="17">
        <f t="shared" si="178"/>
        <v>0</v>
      </c>
      <c r="CN272">
        <f t="shared" si="210"/>
        <v>0</v>
      </c>
      <c r="CO272" s="7">
        <f t="shared" si="211"/>
        <v>0</v>
      </c>
      <c r="CP272" s="7">
        <f t="shared" si="212"/>
        <v>0</v>
      </c>
      <c r="CQ272" s="7">
        <f t="shared" si="213"/>
        <v>0</v>
      </c>
      <c r="CR272" s="7">
        <f t="shared" si="214"/>
        <v>0</v>
      </c>
    </row>
    <row r="273" spans="1:9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179"/>
        <v>1</v>
      </c>
      <c r="M273" s="63" t="b">
        <v>0</v>
      </c>
      <c r="S273" s="65" t="b">
        <v>0</v>
      </c>
      <c r="Y273" s="66" t="b">
        <v>0</v>
      </c>
      <c r="AE273" s="67" t="b">
        <v>0</v>
      </c>
      <c r="AK273" s="68" t="b">
        <v>0</v>
      </c>
      <c r="AQ273" s="45" t="b">
        <v>0</v>
      </c>
      <c r="AW273" s="47" t="b">
        <v>0</v>
      </c>
      <c r="BC273" s="17">
        <f t="shared" si="172"/>
        <v>0</v>
      </c>
      <c r="BD273">
        <f t="shared" si="180"/>
        <v>0</v>
      </c>
      <c r="BE273" s="7">
        <f t="shared" si="181"/>
        <v>0</v>
      </c>
      <c r="BF273" s="7">
        <f t="shared" si="182"/>
        <v>0</v>
      </c>
      <c r="BG273" s="7">
        <f t="shared" si="183"/>
        <v>0</v>
      </c>
      <c r="BH273" s="7">
        <f t="shared" si="184"/>
        <v>0</v>
      </c>
      <c r="BI273" s="17">
        <f t="shared" si="173"/>
        <v>0</v>
      </c>
      <c r="BJ273">
        <f t="shared" si="185"/>
        <v>0</v>
      </c>
      <c r="BK273" s="7">
        <f t="shared" si="186"/>
        <v>0</v>
      </c>
      <c r="BL273" s="7">
        <f t="shared" si="187"/>
        <v>0</v>
      </c>
      <c r="BM273" s="7">
        <f t="shared" si="188"/>
        <v>0</v>
      </c>
      <c r="BN273" s="7">
        <f t="shared" si="189"/>
        <v>0</v>
      </c>
      <c r="BO273" s="17">
        <f t="shared" si="174"/>
        <v>0</v>
      </c>
      <c r="BP273">
        <f t="shared" si="190"/>
        <v>0</v>
      </c>
      <c r="BQ273" s="7">
        <f t="shared" si="191"/>
        <v>0</v>
      </c>
      <c r="BR273" s="7">
        <f t="shared" si="192"/>
        <v>0</v>
      </c>
      <c r="BS273" s="7">
        <f t="shared" si="193"/>
        <v>0</v>
      </c>
      <c r="BT273" s="7">
        <f t="shared" si="194"/>
        <v>0</v>
      </c>
      <c r="BU273" s="17">
        <f t="shared" si="175"/>
        <v>0</v>
      </c>
      <c r="BV273">
        <f t="shared" si="195"/>
        <v>0</v>
      </c>
      <c r="BW273" s="7">
        <f t="shared" si="196"/>
        <v>0</v>
      </c>
      <c r="BX273" s="7">
        <f t="shared" si="197"/>
        <v>0</v>
      </c>
      <c r="BY273" s="7">
        <f t="shared" si="198"/>
        <v>0</v>
      </c>
      <c r="BZ273" s="7">
        <f t="shared" si="199"/>
        <v>0</v>
      </c>
      <c r="CA273" s="17">
        <f t="shared" si="176"/>
        <v>0</v>
      </c>
      <c r="CB273">
        <f t="shared" si="200"/>
        <v>0</v>
      </c>
      <c r="CC273" s="7">
        <f t="shared" si="201"/>
        <v>0</v>
      </c>
      <c r="CD273" s="7">
        <f t="shared" si="202"/>
        <v>0</v>
      </c>
      <c r="CE273" s="7">
        <f t="shared" si="203"/>
        <v>0</v>
      </c>
      <c r="CF273" s="69">
        <f t="shared" si="204"/>
        <v>0</v>
      </c>
      <c r="CG273" s="17">
        <f t="shared" si="177"/>
        <v>0</v>
      </c>
      <c r="CH273">
        <f t="shared" si="205"/>
        <v>0</v>
      </c>
      <c r="CI273" s="7">
        <f t="shared" si="206"/>
        <v>0</v>
      </c>
      <c r="CJ273" s="7">
        <f t="shared" si="207"/>
        <v>0</v>
      </c>
      <c r="CK273" s="7">
        <f t="shared" si="208"/>
        <v>0</v>
      </c>
      <c r="CL273" s="7">
        <f t="shared" si="209"/>
        <v>0</v>
      </c>
      <c r="CM273" s="17">
        <f t="shared" si="178"/>
        <v>0</v>
      </c>
      <c r="CN273">
        <f t="shared" si="210"/>
        <v>0</v>
      </c>
      <c r="CO273" s="7">
        <f t="shared" si="211"/>
        <v>0</v>
      </c>
      <c r="CP273" s="7">
        <f t="shared" si="212"/>
        <v>0</v>
      </c>
      <c r="CQ273" s="7">
        <f t="shared" si="213"/>
        <v>0</v>
      </c>
      <c r="CR273" s="7">
        <f t="shared" si="214"/>
        <v>0</v>
      </c>
    </row>
    <row r="274" spans="1:9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179"/>
        <v>1</v>
      </c>
      <c r="M274" s="63" t="b">
        <v>0</v>
      </c>
      <c r="S274" s="65" t="b">
        <v>0</v>
      </c>
      <c r="Y274" s="66" t="b">
        <v>0</v>
      </c>
      <c r="AE274" s="67" t="b">
        <v>0</v>
      </c>
      <c r="AK274" s="68" t="b">
        <v>0</v>
      </c>
      <c r="AQ274" s="45" t="b">
        <v>0</v>
      </c>
      <c r="AW274" s="47" t="b">
        <v>0</v>
      </c>
      <c r="BC274" s="17">
        <f t="shared" si="172"/>
        <v>0</v>
      </c>
      <c r="BD274">
        <f t="shared" si="180"/>
        <v>0</v>
      </c>
      <c r="BE274" s="7">
        <f t="shared" si="181"/>
        <v>0</v>
      </c>
      <c r="BF274" s="7">
        <f t="shared" si="182"/>
        <v>0</v>
      </c>
      <c r="BG274" s="7">
        <f t="shared" si="183"/>
        <v>0</v>
      </c>
      <c r="BH274" s="7">
        <f t="shared" si="184"/>
        <v>0</v>
      </c>
      <c r="BI274" s="17">
        <f t="shared" si="173"/>
        <v>0</v>
      </c>
      <c r="BJ274">
        <f t="shared" si="185"/>
        <v>0</v>
      </c>
      <c r="BK274" s="7">
        <f t="shared" si="186"/>
        <v>0</v>
      </c>
      <c r="BL274" s="7">
        <f t="shared" si="187"/>
        <v>0</v>
      </c>
      <c r="BM274" s="7">
        <f t="shared" si="188"/>
        <v>0</v>
      </c>
      <c r="BN274" s="7">
        <f t="shared" si="189"/>
        <v>0</v>
      </c>
      <c r="BO274" s="17">
        <f t="shared" si="174"/>
        <v>0</v>
      </c>
      <c r="BP274">
        <f t="shared" si="190"/>
        <v>0</v>
      </c>
      <c r="BQ274" s="7">
        <f t="shared" si="191"/>
        <v>0</v>
      </c>
      <c r="BR274" s="7">
        <f t="shared" si="192"/>
        <v>0</v>
      </c>
      <c r="BS274" s="7">
        <f t="shared" si="193"/>
        <v>0</v>
      </c>
      <c r="BT274" s="7">
        <f t="shared" si="194"/>
        <v>0</v>
      </c>
      <c r="BU274" s="17">
        <f t="shared" si="175"/>
        <v>0</v>
      </c>
      <c r="BV274">
        <f t="shared" si="195"/>
        <v>0</v>
      </c>
      <c r="BW274" s="7">
        <f t="shared" si="196"/>
        <v>0</v>
      </c>
      <c r="BX274" s="7">
        <f t="shared" si="197"/>
        <v>0</v>
      </c>
      <c r="BY274" s="7">
        <f t="shared" si="198"/>
        <v>0</v>
      </c>
      <c r="BZ274" s="7">
        <f t="shared" si="199"/>
        <v>0</v>
      </c>
      <c r="CA274" s="17">
        <f t="shared" si="176"/>
        <v>0</v>
      </c>
      <c r="CB274">
        <f t="shared" si="200"/>
        <v>0</v>
      </c>
      <c r="CC274" s="7">
        <f t="shared" si="201"/>
        <v>0</v>
      </c>
      <c r="CD274" s="7">
        <f t="shared" si="202"/>
        <v>0</v>
      </c>
      <c r="CE274" s="7">
        <f t="shared" si="203"/>
        <v>0</v>
      </c>
      <c r="CF274" s="69">
        <f t="shared" si="204"/>
        <v>0</v>
      </c>
      <c r="CG274" s="17">
        <f t="shared" si="177"/>
        <v>0</v>
      </c>
      <c r="CH274">
        <f t="shared" si="205"/>
        <v>0</v>
      </c>
      <c r="CI274" s="7">
        <f t="shared" si="206"/>
        <v>0</v>
      </c>
      <c r="CJ274" s="7">
        <f t="shared" si="207"/>
        <v>0</v>
      </c>
      <c r="CK274" s="7">
        <f t="shared" si="208"/>
        <v>0</v>
      </c>
      <c r="CL274" s="7">
        <f t="shared" si="209"/>
        <v>0</v>
      </c>
      <c r="CM274" s="17">
        <f t="shared" si="178"/>
        <v>0</v>
      </c>
      <c r="CN274">
        <f t="shared" si="210"/>
        <v>0</v>
      </c>
      <c r="CO274" s="7">
        <f t="shared" si="211"/>
        <v>0</v>
      </c>
      <c r="CP274" s="7">
        <f t="shared" si="212"/>
        <v>0</v>
      </c>
      <c r="CQ274" s="7">
        <f t="shared" si="213"/>
        <v>0</v>
      </c>
      <c r="CR274" s="7">
        <f t="shared" si="214"/>
        <v>0</v>
      </c>
    </row>
    <row r="275" spans="1:96" ht="14.5">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179"/>
        <v>1</v>
      </c>
      <c r="M275" s="63" t="b">
        <v>1</v>
      </c>
      <c r="N275" s="63">
        <v>0</v>
      </c>
      <c r="O275" s="63">
        <v>7</v>
      </c>
      <c r="P275" s="63">
        <v>9</v>
      </c>
      <c r="Q275" s="63">
        <v>7</v>
      </c>
      <c r="R275" s="63">
        <v>12</v>
      </c>
      <c r="S275" s="65" t="b">
        <v>1</v>
      </c>
      <c r="T275" s="65">
        <v>0</v>
      </c>
      <c r="U275" s="65">
        <v>7</v>
      </c>
      <c r="V275" s="65">
        <v>9</v>
      </c>
      <c r="W275" s="65">
        <v>7</v>
      </c>
      <c r="X275" s="65">
        <v>12</v>
      </c>
      <c r="Y275" s="66" t="b">
        <v>0</v>
      </c>
      <c r="AE275" s="67" t="b">
        <v>1</v>
      </c>
      <c r="AF275" s="67">
        <v>0</v>
      </c>
      <c r="AG275" s="67">
        <v>7</v>
      </c>
      <c r="AH275" s="67">
        <v>9</v>
      </c>
      <c r="AI275" s="67">
        <v>7</v>
      </c>
      <c r="AJ275" s="67">
        <v>12</v>
      </c>
      <c r="AK275" s="68" t="b">
        <v>1</v>
      </c>
      <c r="AL275" s="68">
        <v>0</v>
      </c>
      <c r="AM275" s="68">
        <v>7</v>
      </c>
      <c r="AN275" s="68">
        <v>9</v>
      </c>
      <c r="AO275" s="68">
        <v>7</v>
      </c>
      <c r="AP275" s="68">
        <v>12</v>
      </c>
      <c r="AQ275" s="45" t="b">
        <v>0</v>
      </c>
      <c r="AW275" s="47" t="b">
        <v>0</v>
      </c>
      <c r="BC275" s="17">
        <f t="shared" si="172"/>
        <v>78.320000000000007</v>
      </c>
      <c r="BD275">
        <f t="shared" si="180"/>
        <v>0</v>
      </c>
      <c r="BE275" s="7">
        <f t="shared" si="181"/>
        <v>0</v>
      </c>
      <c r="BF275" s="7">
        <f t="shared" si="182"/>
        <v>0</v>
      </c>
      <c r="BG275" s="7">
        <f t="shared" si="183"/>
        <v>0</v>
      </c>
      <c r="BH275" s="7">
        <f t="shared" si="184"/>
        <v>0</v>
      </c>
      <c r="BI275" s="17">
        <f t="shared" si="173"/>
        <v>78.320000000000007</v>
      </c>
      <c r="BJ275">
        <f t="shared" si="185"/>
        <v>0</v>
      </c>
      <c r="BK275" s="7">
        <f t="shared" si="186"/>
        <v>0</v>
      </c>
      <c r="BL275" s="7">
        <f t="shared" si="187"/>
        <v>0</v>
      </c>
      <c r="BM275" s="7">
        <f t="shared" si="188"/>
        <v>0</v>
      </c>
      <c r="BN275" s="7">
        <f t="shared" si="189"/>
        <v>0</v>
      </c>
      <c r="BO275" s="17">
        <f t="shared" si="174"/>
        <v>78.320000000000007</v>
      </c>
      <c r="BP275">
        <f t="shared" si="190"/>
        <v>0</v>
      </c>
      <c r="BQ275" s="7">
        <f t="shared" si="191"/>
        <v>0</v>
      </c>
      <c r="BR275" s="7">
        <f t="shared" si="192"/>
        <v>0</v>
      </c>
      <c r="BS275" s="7">
        <f t="shared" si="193"/>
        <v>0</v>
      </c>
      <c r="BT275" s="7">
        <f t="shared" si="194"/>
        <v>0</v>
      </c>
      <c r="BU275" s="17">
        <f t="shared" si="175"/>
        <v>78.320000000000007</v>
      </c>
      <c r="BV275">
        <f t="shared" si="195"/>
        <v>0</v>
      </c>
      <c r="BW275" s="7">
        <f t="shared" si="196"/>
        <v>0</v>
      </c>
      <c r="BX275" s="7">
        <f t="shared" si="197"/>
        <v>0</v>
      </c>
      <c r="BY275" s="7">
        <f t="shared" si="198"/>
        <v>0</v>
      </c>
      <c r="BZ275" s="7">
        <f t="shared" si="199"/>
        <v>0</v>
      </c>
      <c r="CA275" s="17">
        <f t="shared" si="176"/>
        <v>78.320000000000007</v>
      </c>
      <c r="CB275">
        <f t="shared" si="200"/>
        <v>0</v>
      </c>
      <c r="CC275" s="7">
        <f t="shared" si="201"/>
        <v>0</v>
      </c>
      <c r="CD275" s="7">
        <f t="shared" si="202"/>
        <v>0</v>
      </c>
      <c r="CE275" s="7">
        <f t="shared" si="203"/>
        <v>0</v>
      </c>
      <c r="CF275" s="69">
        <f t="shared" si="204"/>
        <v>0</v>
      </c>
      <c r="CG275" s="17">
        <f t="shared" si="177"/>
        <v>78.320000000000007</v>
      </c>
      <c r="CH275">
        <f t="shared" si="205"/>
        <v>0</v>
      </c>
      <c r="CI275" s="7">
        <f t="shared" si="206"/>
        <v>0</v>
      </c>
      <c r="CJ275" s="7">
        <f t="shared" si="207"/>
        <v>0</v>
      </c>
      <c r="CK275" s="7">
        <f t="shared" si="208"/>
        <v>0</v>
      </c>
      <c r="CL275" s="7">
        <f t="shared" si="209"/>
        <v>0</v>
      </c>
      <c r="CM275" s="17">
        <f t="shared" si="178"/>
        <v>78.320000000000007</v>
      </c>
      <c r="CN275">
        <f t="shared" si="210"/>
        <v>0</v>
      </c>
      <c r="CO275" s="7">
        <f t="shared" si="211"/>
        <v>0</v>
      </c>
      <c r="CP275" s="7">
        <f t="shared" si="212"/>
        <v>0</v>
      </c>
      <c r="CQ275" s="7">
        <f t="shared" si="213"/>
        <v>0</v>
      </c>
      <c r="CR275" s="7">
        <f t="shared" si="214"/>
        <v>0</v>
      </c>
    </row>
    <row r="276" spans="1:96" ht="14.5">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179"/>
        <v>0</v>
      </c>
      <c r="M276" s="63" t="b">
        <v>1</v>
      </c>
      <c r="N276" s="63">
        <v>0</v>
      </c>
      <c r="O276" s="63">
        <v>7</v>
      </c>
      <c r="P276" s="63">
        <v>9</v>
      </c>
      <c r="Q276" s="63">
        <v>7</v>
      </c>
      <c r="R276" s="63">
        <v>12</v>
      </c>
      <c r="S276" s="65" t="b">
        <v>1</v>
      </c>
      <c r="T276" s="65">
        <v>0</v>
      </c>
      <c r="U276" s="65">
        <v>7</v>
      </c>
      <c r="V276" s="65">
        <v>9</v>
      </c>
      <c r="W276" s="65">
        <v>7</v>
      </c>
      <c r="X276" s="65">
        <v>12</v>
      </c>
      <c r="Y276" s="66" t="b">
        <v>0</v>
      </c>
      <c r="AE276" s="67" t="b">
        <v>1</v>
      </c>
      <c r="AF276" s="67">
        <v>0</v>
      </c>
      <c r="AG276" s="67">
        <v>7</v>
      </c>
      <c r="AH276" s="67">
        <v>9</v>
      </c>
      <c r="AI276" s="67">
        <v>7</v>
      </c>
      <c r="AJ276" s="67">
        <v>12</v>
      </c>
      <c r="AK276" s="68" t="b">
        <v>1</v>
      </c>
      <c r="AL276" s="68">
        <v>0</v>
      </c>
      <c r="AM276" s="68">
        <v>7</v>
      </c>
      <c r="AN276" s="68">
        <v>9</v>
      </c>
      <c r="AO276" s="68">
        <v>7</v>
      </c>
      <c r="AP276" s="68">
        <v>12</v>
      </c>
      <c r="AQ276" s="45" t="b">
        <v>0</v>
      </c>
      <c r="AW276" s="47" t="b">
        <v>0</v>
      </c>
      <c r="BC276" s="17">
        <f t="shared" si="172"/>
        <v>78.320000000000007</v>
      </c>
      <c r="BD276">
        <f t="shared" si="180"/>
        <v>0</v>
      </c>
      <c r="BE276" s="7">
        <f t="shared" si="181"/>
        <v>0</v>
      </c>
      <c r="BF276" s="7">
        <f t="shared" si="182"/>
        <v>0</v>
      </c>
      <c r="BG276" s="7">
        <f t="shared" si="183"/>
        <v>0</v>
      </c>
      <c r="BH276" s="7">
        <f t="shared" si="184"/>
        <v>0</v>
      </c>
      <c r="BI276" s="17">
        <f t="shared" si="173"/>
        <v>78.320000000000007</v>
      </c>
      <c r="BJ276">
        <f t="shared" si="185"/>
        <v>0</v>
      </c>
      <c r="BK276" s="7">
        <f t="shared" si="186"/>
        <v>0</v>
      </c>
      <c r="BL276" s="7">
        <f t="shared" si="187"/>
        <v>0</v>
      </c>
      <c r="BM276" s="7">
        <f t="shared" si="188"/>
        <v>0</v>
      </c>
      <c r="BN276" s="7">
        <f t="shared" si="189"/>
        <v>0</v>
      </c>
      <c r="BO276" s="17">
        <f t="shared" si="174"/>
        <v>78.320000000000007</v>
      </c>
      <c r="BP276">
        <f t="shared" si="190"/>
        <v>0</v>
      </c>
      <c r="BQ276" s="7">
        <f t="shared" si="191"/>
        <v>0</v>
      </c>
      <c r="BR276" s="7">
        <f t="shared" si="192"/>
        <v>0</v>
      </c>
      <c r="BS276" s="7">
        <f t="shared" si="193"/>
        <v>0</v>
      </c>
      <c r="BT276" s="7">
        <f t="shared" si="194"/>
        <v>0</v>
      </c>
      <c r="BU276" s="17">
        <f t="shared" si="175"/>
        <v>78.320000000000007</v>
      </c>
      <c r="BV276">
        <f t="shared" si="195"/>
        <v>0</v>
      </c>
      <c r="BW276" s="7">
        <f t="shared" si="196"/>
        <v>0</v>
      </c>
      <c r="BX276" s="7">
        <f t="shared" si="197"/>
        <v>0</v>
      </c>
      <c r="BY276" s="7">
        <f t="shared" si="198"/>
        <v>0</v>
      </c>
      <c r="BZ276" s="7">
        <f t="shared" si="199"/>
        <v>0</v>
      </c>
      <c r="CA276" s="17">
        <f t="shared" si="176"/>
        <v>78.320000000000007</v>
      </c>
      <c r="CB276">
        <f t="shared" si="200"/>
        <v>0</v>
      </c>
      <c r="CC276" s="7">
        <f t="shared" si="201"/>
        <v>0</v>
      </c>
      <c r="CD276" s="7">
        <f t="shared" si="202"/>
        <v>0</v>
      </c>
      <c r="CE276" s="7">
        <f t="shared" si="203"/>
        <v>0</v>
      </c>
      <c r="CF276" s="69">
        <f t="shared" si="204"/>
        <v>0</v>
      </c>
      <c r="CG276" s="17">
        <f t="shared" si="177"/>
        <v>78.320000000000007</v>
      </c>
      <c r="CH276">
        <f t="shared" si="205"/>
        <v>0</v>
      </c>
      <c r="CI276" s="7">
        <f t="shared" si="206"/>
        <v>0</v>
      </c>
      <c r="CJ276" s="7">
        <f t="shared" si="207"/>
        <v>0</v>
      </c>
      <c r="CK276" s="7">
        <f t="shared" si="208"/>
        <v>0</v>
      </c>
      <c r="CL276" s="7">
        <f t="shared" si="209"/>
        <v>0</v>
      </c>
      <c r="CM276" s="17">
        <f t="shared" si="178"/>
        <v>78.320000000000007</v>
      </c>
      <c r="CN276">
        <f t="shared" si="210"/>
        <v>0</v>
      </c>
      <c r="CO276" s="7">
        <f t="shared" si="211"/>
        <v>0</v>
      </c>
      <c r="CP276" s="7">
        <f t="shared" si="212"/>
        <v>0</v>
      </c>
      <c r="CQ276" s="7">
        <f t="shared" si="213"/>
        <v>0</v>
      </c>
      <c r="CR276" s="7">
        <f t="shared" si="214"/>
        <v>0</v>
      </c>
    </row>
    <row r="277" spans="1:96" ht="14.5">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179"/>
        <v>1</v>
      </c>
      <c r="M277" s="63" t="b">
        <v>1</v>
      </c>
      <c r="N277" s="63">
        <v>0</v>
      </c>
      <c r="O277" s="63">
        <v>6</v>
      </c>
      <c r="P277" s="63">
        <v>0</v>
      </c>
      <c r="Q277" s="63">
        <v>6</v>
      </c>
      <c r="R277" s="63">
        <v>0</v>
      </c>
      <c r="S277" s="65" t="b">
        <v>0</v>
      </c>
      <c r="Y277" s="66" t="b">
        <v>0</v>
      </c>
      <c r="AE277" s="67" t="b">
        <v>0</v>
      </c>
      <c r="AK277" s="68" t="b">
        <v>0</v>
      </c>
      <c r="AQ277" s="45" t="b">
        <v>0</v>
      </c>
      <c r="AW277" s="47" t="b">
        <v>0</v>
      </c>
      <c r="BC277" s="17">
        <f t="shared" si="172"/>
        <v>58.3</v>
      </c>
      <c r="BD277">
        <f t="shared" si="180"/>
        <v>0</v>
      </c>
      <c r="BE277" s="7">
        <f t="shared" si="181"/>
        <v>0</v>
      </c>
      <c r="BF277" s="7">
        <f t="shared" si="182"/>
        <v>0</v>
      </c>
      <c r="BG277" s="7">
        <f t="shared" si="183"/>
        <v>0</v>
      </c>
      <c r="BH277" s="7">
        <f t="shared" si="184"/>
        <v>0</v>
      </c>
      <c r="BI277" s="17">
        <f t="shared" si="173"/>
        <v>58.3</v>
      </c>
      <c r="BJ277">
        <f t="shared" si="185"/>
        <v>0</v>
      </c>
      <c r="BK277" s="7">
        <f t="shared" si="186"/>
        <v>0</v>
      </c>
      <c r="BL277" s="7">
        <f t="shared" si="187"/>
        <v>0</v>
      </c>
      <c r="BM277" s="7">
        <f t="shared" si="188"/>
        <v>0</v>
      </c>
      <c r="BN277" s="7">
        <f t="shared" si="189"/>
        <v>0</v>
      </c>
      <c r="BO277" s="17">
        <f t="shared" si="174"/>
        <v>58.3</v>
      </c>
      <c r="BP277">
        <f t="shared" si="190"/>
        <v>0</v>
      </c>
      <c r="BQ277" s="7">
        <f t="shared" si="191"/>
        <v>0</v>
      </c>
      <c r="BR277" s="7">
        <f t="shared" si="192"/>
        <v>0</v>
      </c>
      <c r="BS277" s="7">
        <f t="shared" si="193"/>
        <v>0</v>
      </c>
      <c r="BT277" s="7">
        <f t="shared" si="194"/>
        <v>0</v>
      </c>
      <c r="BU277" s="17">
        <f t="shared" si="175"/>
        <v>58.3</v>
      </c>
      <c r="BV277">
        <f t="shared" si="195"/>
        <v>0</v>
      </c>
      <c r="BW277" s="7">
        <f t="shared" si="196"/>
        <v>0</v>
      </c>
      <c r="BX277" s="7">
        <f t="shared" si="197"/>
        <v>0</v>
      </c>
      <c r="BY277" s="7">
        <f t="shared" si="198"/>
        <v>0</v>
      </c>
      <c r="BZ277" s="7">
        <f t="shared" si="199"/>
        <v>0</v>
      </c>
      <c r="CA277" s="17">
        <f t="shared" si="176"/>
        <v>58.3</v>
      </c>
      <c r="CB277">
        <f t="shared" si="200"/>
        <v>0</v>
      </c>
      <c r="CC277" s="7">
        <f t="shared" si="201"/>
        <v>0</v>
      </c>
      <c r="CD277" s="7">
        <f t="shared" si="202"/>
        <v>0</v>
      </c>
      <c r="CE277" s="7">
        <f t="shared" si="203"/>
        <v>0</v>
      </c>
      <c r="CF277" s="69">
        <f t="shared" si="204"/>
        <v>0</v>
      </c>
      <c r="CG277" s="17">
        <f t="shared" si="177"/>
        <v>58.3</v>
      </c>
      <c r="CH277">
        <f t="shared" si="205"/>
        <v>0</v>
      </c>
      <c r="CI277" s="7">
        <f t="shared" si="206"/>
        <v>0</v>
      </c>
      <c r="CJ277" s="7">
        <f t="shared" si="207"/>
        <v>0</v>
      </c>
      <c r="CK277" s="7">
        <f t="shared" si="208"/>
        <v>0</v>
      </c>
      <c r="CL277" s="7">
        <f t="shared" si="209"/>
        <v>0</v>
      </c>
      <c r="CM277" s="17">
        <f t="shared" si="178"/>
        <v>58.3</v>
      </c>
      <c r="CN277">
        <f t="shared" si="210"/>
        <v>0</v>
      </c>
      <c r="CO277" s="7">
        <f t="shared" si="211"/>
        <v>0</v>
      </c>
      <c r="CP277" s="7">
        <f t="shared" si="212"/>
        <v>0</v>
      </c>
      <c r="CQ277" s="7">
        <f t="shared" si="213"/>
        <v>0</v>
      </c>
      <c r="CR277" s="7">
        <f t="shared" si="214"/>
        <v>0</v>
      </c>
    </row>
    <row r="278" spans="1:96" ht="14.5">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179"/>
        <v>1</v>
      </c>
      <c r="M278" s="63" t="b">
        <v>1</v>
      </c>
      <c r="N278" s="63">
        <v>0</v>
      </c>
      <c r="O278" s="63">
        <v>6</v>
      </c>
      <c r="P278" s="63">
        <v>0</v>
      </c>
      <c r="Q278" s="63">
        <v>6</v>
      </c>
      <c r="R278" s="63">
        <v>0</v>
      </c>
      <c r="S278" s="65" t="b">
        <v>0</v>
      </c>
      <c r="Y278" s="66" t="b">
        <v>0</v>
      </c>
      <c r="AE278" s="67" t="b">
        <v>0</v>
      </c>
      <c r="AK278" s="68" t="b">
        <v>0</v>
      </c>
      <c r="AQ278" s="45" t="b">
        <v>0</v>
      </c>
      <c r="AW278" s="47" t="b">
        <v>0</v>
      </c>
      <c r="BC278" s="17">
        <f t="shared" si="172"/>
        <v>58.52000000000001</v>
      </c>
      <c r="BD278">
        <f t="shared" si="180"/>
        <v>0</v>
      </c>
      <c r="BE278" s="7">
        <f t="shared" si="181"/>
        <v>0</v>
      </c>
      <c r="BF278" s="7">
        <f t="shared" si="182"/>
        <v>0</v>
      </c>
      <c r="BG278" s="7">
        <f t="shared" si="183"/>
        <v>0</v>
      </c>
      <c r="BH278" s="7">
        <f t="shared" si="184"/>
        <v>0</v>
      </c>
      <c r="BI278" s="17">
        <f t="shared" si="173"/>
        <v>58.52000000000001</v>
      </c>
      <c r="BJ278">
        <f t="shared" si="185"/>
        <v>0</v>
      </c>
      <c r="BK278" s="7">
        <f t="shared" si="186"/>
        <v>0</v>
      </c>
      <c r="BL278" s="7">
        <f t="shared" si="187"/>
        <v>0</v>
      </c>
      <c r="BM278" s="7">
        <f t="shared" si="188"/>
        <v>0</v>
      </c>
      <c r="BN278" s="7">
        <f t="shared" si="189"/>
        <v>0</v>
      </c>
      <c r="BO278" s="17">
        <f t="shared" si="174"/>
        <v>58.52000000000001</v>
      </c>
      <c r="BP278">
        <f t="shared" si="190"/>
        <v>0</v>
      </c>
      <c r="BQ278" s="7">
        <f t="shared" si="191"/>
        <v>0</v>
      </c>
      <c r="BR278" s="7">
        <f t="shared" si="192"/>
        <v>0</v>
      </c>
      <c r="BS278" s="7">
        <f t="shared" si="193"/>
        <v>0</v>
      </c>
      <c r="BT278" s="7">
        <f t="shared" si="194"/>
        <v>0</v>
      </c>
      <c r="BU278" s="17">
        <f t="shared" si="175"/>
        <v>58.52000000000001</v>
      </c>
      <c r="BV278">
        <f t="shared" si="195"/>
        <v>0</v>
      </c>
      <c r="BW278" s="7">
        <f t="shared" si="196"/>
        <v>0</v>
      </c>
      <c r="BX278" s="7">
        <f t="shared" si="197"/>
        <v>0</v>
      </c>
      <c r="BY278" s="7">
        <f t="shared" si="198"/>
        <v>0</v>
      </c>
      <c r="BZ278" s="7">
        <f t="shared" si="199"/>
        <v>0</v>
      </c>
      <c r="CA278" s="17">
        <f t="shared" si="176"/>
        <v>58.52000000000001</v>
      </c>
      <c r="CB278">
        <f t="shared" si="200"/>
        <v>0</v>
      </c>
      <c r="CC278" s="7">
        <f t="shared" si="201"/>
        <v>0</v>
      </c>
      <c r="CD278" s="7">
        <f t="shared" si="202"/>
        <v>0</v>
      </c>
      <c r="CE278" s="7">
        <f t="shared" si="203"/>
        <v>0</v>
      </c>
      <c r="CF278" s="69">
        <f t="shared" si="204"/>
        <v>0</v>
      </c>
      <c r="CG278" s="17">
        <f t="shared" si="177"/>
        <v>58.52000000000001</v>
      </c>
      <c r="CH278">
        <f t="shared" si="205"/>
        <v>0</v>
      </c>
      <c r="CI278" s="7">
        <f t="shared" si="206"/>
        <v>0</v>
      </c>
      <c r="CJ278" s="7">
        <f t="shared" si="207"/>
        <v>0</v>
      </c>
      <c r="CK278" s="7">
        <f t="shared" si="208"/>
        <v>0</v>
      </c>
      <c r="CL278" s="7">
        <f t="shared" si="209"/>
        <v>0</v>
      </c>
      <c r="CM278" s="17">
        <f t="shared" si="178"/>
        <v>58.52000000000001</v>
      </c>
      <c r="CN278">
        <f t="shared" si="210"/>
        <v>0</v>
      </c>
      <c r="CO278" s="7">
        <f t="shared" si="211"/>
        <v>0</v>
      </c>
      <c r="CP278" s="7">
        <f t="shared" si="212"/>
        <v>0</v>
      </c>
      <c r="CQ278" s="7">
        <f t="shared" si="213"/>
        <v>0</v>
      </c>
      <c r="CR278" s="7">
        <f t="shared" si="214"/>
        <v>0</v>
      </c>
    </row>
    <row r="279" spans="1:96" ht="14.5">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179"/>
        <v>1</v>
      </c>
      <c r="M279" s="63" t="b">
        <v>1</v>
      </c>
      <c r="N279" s="63">
        <v>20</v>
      </c>
      <c r="O279" s="63">
        <v>10</v>
      </c>
      <c r="P279" s="63">
        <v>10</v>
      </c>
      <c r="Q279" s="63">
        <v>10</v>
      </c>
      <c r="R279" s="63">
        <v>20</v>
      </c>
      <c r="S279" s="65" t="b">
        <v>0</v>
      </c>
      <c r="Y279" s="66" t="b">
        <v>0</v>
      </c>
      <c r="AE279" s="67" t="b">
        <v>0</v>
      </c>
      <c r="AK279" s="68" t="b">
        <v>0</v>
      </c>
      <c r="AQ279" s="45" t="b">
        <v>0</v>
      </c>
      <c r="AW279" s="47" t="b">
        <v>0</v>
      </c>
      <c r="BC279" s="17">
        <f t="shared" si="172"/>
        <v>41.690000000000005</v>
      </c>
      <c r="BD279">
        <f t="shared" si="180"/>
        <v>0</v>
      </c>
      <c r="BE279" s="7">
        <f t="shared" si="181"/>
        <v>0</v>
      </c>
      <c r="BF279" s="7">
        <f t="shared" si="182"/>
        <v>0</v>
      </c>
      <c r="BG279" s="7">
        <f t="shared" si="183"/>
        <v>0</v>
      </c>
      <c r="BH279" s="7">
        <f t="shared" si="184"/>
        <v>0</v>
      </c>
      <c r="BI279" s="17">
        <f t="shared" si="173"/>
        <v>41.690000000000005</v>
      </c>
      <c r="BJ279">
        <f t="shared" si="185"/>
        <v>0</v>
      </c>
      <c r="BK279" s="7">
        <f t="shared" si="186"/>
        <v>0</v>
      </c>
      <c r="BL279" s="7">
        <f t="shared" si="187"/>
        <v>0</v>
      </c>
      <c r="BM279" s="7">
        <f t="shared" si="188"/>
        <v>0</v>
      </c>
      <c r="BN279" s="7">
        <f t="shared" si="189"/>
        <v>0</v>
      </c>
      <c r="BO279" s="17">
        <f t="shared" si="174"/>
        <v>41.690000000000005</v>
      </c>
      <c r="BP279">
        <f t="shared" si="190"/>
        <v>0</v>
      </c>
      <c r="BQ279" s="7">
        <f t="shared" si="191"/>
        <v>0</v>
      </c>
      <c r="BR279" s="7">
        <f t="shared" si="192"/>
        <v>0</v>
      </c>
      <c r="BS279" s="7">
        <f t="shared" si="193"/>
        <v>0</v>
      </c>
      <c r="BT279" s="7">
        <f t="shared" si="194"/>
        <v>0</v>
      </c>
      <c r="BU279" s="17">
        <f t="shared" si="175"/>
        <v>41.690000000000005</v>
      </c>
      <c r="BV279">
        <f t="shared" si="195"/>
        <v>0</v>
      </c>
      <c r="BW279" s="7">
        <f t="shared" si="196"/>
        <v>0</v>
      </c>
      <c r="BX279" s="7">
        <f t="shared" si="197"/>
        <v>0</v>
      </c>
      <c r="BY279" s="7">
        <f t="shared" si="198"/>
        <v>0</v>
      </c>
      <c r="BZ279" s="7">
        <f t="shared" si="199"/>
        <v>0</v>
      </c>
      <c r="CA279" s="17">
        <f t="shared" si="176"/>
        <v>41.690000000000005</v>
      </c>
      <c r="CB279">
        <f t="shared" si="200"/>
        <v>0</v>
      </c>
      <c r="CC279" s="7">
        <f t="shared" si="201"/>
        <v>0</v>
      </c>
      <c r="CD279" s="7">
        <f t="shared" si="202"/>
        <v>0</v>
      </c>
      <c r="CE279" s="7">
        <f t="shared" si="203"/>
        <v>0</v>
      </c>
      <c r="CF279" s="69">
        <f t="shared" si="204"/>
        <v>0</v>
      </c>
      <c r="CG279" s="17">
        <f t="shared" si="177"/>
        <v>41.690000000000005</v>
      </c>
      <c r="CH279">
        <f t="shared" si="205"/>
        <v>0</v>
      </c>
      <c r="CI279" s="7">
        <f t="shared" si="206"/>
        <v>0</v>
      </c>
      <c r="CJ279" s="7">
        <f t="shared" si="207"/>
        <v>0</v>
      </c>
      <c r="CK279" s="7">
        <f t="shared" si="208"/>
        <v>0</v>
      </c>
      <c r="CL279" s="7">
        <f t="shared" si="209"/>
        <v>0</v>
      </c>
      <c r="CM279" s="17">
        <f t="shared" si="178"/>
        <v>41.690000000000005</v>
      </c>
      <c r="CN279">
        <f t="shared" si="210"/>
        <v>0</v>
      </c>
      <c r="CO279" s="7">
        <f t="shared" si="211"/>
        <v>0</v>
      </c>
      <c r="CP279" s="7">
        <f t="shared" si="212"/>
        <v>0</v>
      </c>
      <c r="CQ279" s="7">
        <f t="shared" si="213"/>
        <v>0</v>
      </c>
      <c r="CR279" s="7">
        <f t="shared" si="214"/>
        <v>0</v>
      </c>
    </row>
    <row r="280" spans="1:96" ht="14.5">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179"/>
        <v>1</v>
      </c>
      <c r="M280" s="63" t="b">
        <v>1</v>
      </c>
      <c r="N280" s="63">
        <v>0</v>
      </c>
      <c r="O280" s="63">
        <v>10</v>
      </c>
      <c r="P280" s="63">
        <v>0</v>
      </c>
      <c r="Q280" s="63">
        <v>10</v>
      </c>
      <c r="R280" s="63">
        <v>0</v>
      </c>
      <c r="S280" s="65" t="b">
        <v>1</v>
      </c>
      <c r="T280" s="65">
        <v>0</v>
      </c>
      <c r="U280" s="65">
        <v>10</v>
      </c>
      <c r="V280" s="65">
        <v>0</v>
      </c>
      <c r="W280" s="65">
        <v>10</v>
      </c>
      <c r="X280" s="65">
        <v>0</v>
      </c>
      <c r="Y280" s="66" t="b">
        <v>1</v>
      </c>
      <c r="Z280" s="66">
        <v>0</v>
      </c>
      <c r="AA280" s="66">
        <v>10</v>
      </c>
      <c r="AB280" s="66">
        <v>0</v>
      </c>
      <c r="AC280" s="66">
        <v>10</v>
      </c>
      <c r="AD280" s="66">
        <v>0</v>
      </c>
      <c r="AE280" s="67" t="b">
        <v>1</v>
      </c>
      <c r="AF280" s="67">
        <v>0</v>
      </c>
      <c r="AG280" s="67">
        <v>10</v>
      </c>
      <c r="AH280" s="67">
        <v>0</v>
      </c>
      <c r="AI280" s="67">
        <v>10</v>
      </c>
      <c r="AJ280" s="67">
        <v>0</v>
      </c>
      <c r="AK280" s="68" t="b">
        <v>1</v>
      </c>
      <c r="AL280" s="68">
        <v>0</v>
      </c>
      <c r="AM280" s="68">
        <v>10</v>
      </c>
      <c r="AN280" s="68">
        <v>0</v>
      </c>
      <c r="AO280" s="68">
        <v>10</v>
      </c>
      <c r="AP280" s="68">
        <v>0</v>
      </c>
      <c r="AQ280" s="45" t="b">
        <v>1</v>
      </c>
      <c r="AR280" s="45">
        <v>0</v>
      </c>
      <c r="AS280" s="45">
        <v>10</v>
      </c>
      <c r="AT280" s="45">
        <v>0</v>
      </c>
      <c r="AU280" s="45">
        <v>10</v>
      </c>
      <c r="AV280" s="45">
        <v>0</v>
      </c>
      <c r="AW280" s="47" t="b">
        <v>1</v>
      </c>
      <c r="AX280" s="47">
        <v>0</v>
      </c>
      <c r="AY280" s="47">
        <v>10</v>
      </c>
      <c r="AZ280" s="47">
        <v>0</v>
      </c>
      <c r="BA280" s="47">
        <v>10</v>
      </c>
      <c r="BB280" s="47">
        <v>0</v>
      </c>
      <c r="BC280" s="17">
        <f t="shared" si="172"/>
        <v>70.840000000000018</v>
      </c>
      <c r="BD280">
        <f t="shared" si="180"/>
        <v>2</v>
      </c>
      <c r="BE280" s="7">
        <f t="shared" si="181"/>
        <v>2.1502662069505947</v>
      </c>
      <c r="BF280" s="7">
        <f t="shared" si="182"/>
        <v>1.5898530767640959</v>
      </c>
      <c r="BG280" s="7">
        <f t="shared" si="183"/>
        <v>29.569540467227952</v>
      </c>
      <c r="BH280" s="7">
        <f t="shared" si="184"/>
        <v>31.719806674178546</v>
      </c>
      <c r="BI280" s="17">
        <f t="shared" si="173"/>
        <v>70.840000000000018</v>
      </c>
      <c r="BJ280">
        <f t="shared" si="185"/>
        <v>2</v>
      </c>
      <c r="BK280" s="7">
        <f t="shared" si="186"/>
        <v>2.1502662069505947</v>
      </c>
      <c r="BL280" s="7">
        <f t="shared" si="187"/>
        <v>1.5898530767640959</v>
      </c>
      <c r="BM280" s="7">
        <f t="shared" si="188"/>
        <v>29.569540467227952</v>
      </c>
      <c r="BN280" s="7">
        <f t="shared" si="189"/>
        <v>31.719806674178546</v>
      </c>
      <c r="BO280" s="17">
        <f t="shared" si="174"/>
        <v>70.840000000000018</v>
      </c>
      <c r="BP280">
        <f t="shared" si="190"/>
        <v>2</v>
      </c>
      <c r="BQ280" s="7">
        <f t="shared" si="191"/>
        <v>2.1502662069505947</v>
      </c>
      <c r="BR280" s="7">
        <f t="shared" si="192"/>
        <v>1.5898530767640959</v>
      </c>
      <c r="BS280" s="7">
        <f t="shared" si="193"/>
        <v>29.569540467227952</v>
      </c>
      <c r="BT280" s="7">
        <f t="shared" si="194"/>
        <v>31.719806674178546</v>
      </c>
      <c r="BU280" s="17">
        <f t="shared" si="175"/>
        <v>70.840000000000018</v>
      </c>
      <c r="BV280">
        <f t="shared" si="195"/>
        <v>2</v>
      </c>
      <c r="BW280" s="7">
        <f t="shared" si="196"/>
        <v>2.1502662069505947</v>
      </c>
      <c r="BX280" s="7">
        <f t="shared" si="197"/>
        <v>1.5898530767640959</v>
      </c>
      <c r="BY280" s="7">
        <f t="shared" si="198"/>
        <v>29.569540467227952</v>
      </c>
      <c r="BZ280" s="7">
        <f t="shared" si="199"/>
        <v>31.719806674178546</v>
      </c>
      <c r="CA280" s="17">
        <f t="shared" si="176"/>
        <v>70.840000000000018</v>
      </c>
      <c r="CB280">
        <f t="shared" si="200"/>
        <v>2</v>
      </c>
      <c r="CC280" s="7">
        <f t="shared" si="201"/>
        <v>2.1502662069505947</v>
      </c>
      <c r="CD280" s="7">
        <f t="shared" si="202"/>
        <v>1.5898530767640959</v>
      </c>
      <c r="CE280" s="7">
        <f t="shared" si="203"/>
        <v>29.569540467227952</v>
      </c>
      <c r="CF280" s="69">
        <f t="shared" si="204"/>
        <v>31.719806674178546</v>
      </c>
      <c r="CG280" s="17">
        <f t="shared" si="177"/>
        <v>70.840000000000018</v>
      </c>
      <c r="CH280">
        <f t="shared" si="205"/>
        <v>2</v>
      </c>
      <c r="CI280" s="7">
        <f t="shared" si="206"/>
        <v>2.1502662069505947</v>
      </c>
      <c r="CJ280" s="7">
        <f t="shared" si="207"/>
        <v>1.5898530767640959</v>
      </c>
      <c r="CK280" s="7">
        <f t="shared" si="208"/>
        <v>29.569540467227952</v>
      </c>
      <c r="CL280" s="7">
        <f t="shared" si="209"/>
        <v>31.719806674178546</v>
      </c>
      <c r="CM280" s="17">
        <f t="shared" si="178"/>
        <v>70.840000000000018</v>
      </c>
      <c r="CN280">
        <f t="shared" si="210"/>
        <v>2</v>
      </c>
      <c r="CO280" s="7">
        <f t="shared" si="211"/>
        <v>2.1502662069505947</v>
      </c>
      <c r="CP280" s="7">
        <f t="shared" si="212"/>
        <v>1.5898530767640959</v>
      </c>
      <c r="CQ280" s="7">
        <f t="shared" si="213"/>
        <v>29.569540467227952</v>
      </c>
      <c r="CR280" s="7">
        <f t="shared" si="214"/>
        <v>31.719806674178546</v>
      </c>
    </row>
    <row r="281" spans="1:96" ht="14.5">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179"/>
        <v>1</v>
      </c>
      <c r="M281" s="63" t="b">
        <v>1</v>
      </c>
      <c r="N281" s="63">
        <v>0</v>
      </c>
      <c r="O281" s="63">
        <v>10</v>
      </c>
      <c r="P281" s="63">
        <v>0</v>
      </c>
      <c r="Q281" s="63">
        <v>10</v>
      </c>
      <c r="R281" s="63">
        <v>0</v>
      </c>
      <c r="S281" s="65" t="b">
        <v>1</v>
      </c>
      <c r="T281" s="65">
        <v>0</v>
      </c>
      <c r="U281" s="65">
        <v>10</v>
      </c>
      <c r="V281" s="65">
        <v>0</v>
      </c>
      <c r="W281" s="65">
        <v>10</v>
      </c>
      <c r="X281" s="65">
        <v>0</v>
      </c>
      <c r="Y281" s="66" t="b">
        <v>1</v>
      </c>
      <c r="Z281" s="66">
        <v>0</v>
      </c>
      <c r="AA281" s="66">
        <v>10</v>
      </c>
      <c r="AB281" s="66">
        <v>0</v>
      </c>
      <c r="AC281" s="66">
        <v>10</v>
      </c>
      <c r="AD281" s="66">
        <v>0</v>
      </c>
      <c r="AE281" s="67" t="b">
        <v>1</v>
      </c>
      <c r="AF281" s="67">
        <v>0</v>
      </c>
      <c r="AG281" s="67">
        <v>10</v>
      </c>
      <c r="AH281" s="67">
        <v>0</v>
      </c>
      <c r="AI281" s="67">
        <v>10</v>
      </c>
      <c r="AJ281" s="67">
        <v>0</v>
      </c>
      <c r="AK281" s="68" t="b">
        <v>1</v>
      </c>
      <c r="AL281" s="68">
        <v>0</v>
      </c>
      <c r="AM281" s="68">
        <v>10</v>
      </c>
      <c r="AN281" s="68">
        <v>0</v>
      </c>
      <c r="AO281" s="68">
        <v>10</v>
      </c>
      <c r="AP281" s="68">
        <v>0</v>
      </c>
      <c r="AQ281" s="45" t="b">
        <v>1</v>
      </c>
      <c r="AR281" s="45">
        <v>0</v>
      </c>
      <c r="AS281" s="45">
        <v>10</v>
      </c>
      <c r="AT281" s="45">
        <v>0</v>
      </c>
      <c r="AU281" s="45">
        <v>10</v>
      </c>
      <c r="AV281" s="45">
        <v>0</v>
      </c>
      <c r="AW281" s="47" t="b">
        <v>1</v>
      </c>
      <c r="AX281" s="47">
        <v>0</v>
      </c>
      <c r="AY281" s="47">
        <v>10</v>
      </c>
      <c r="AZ281" s="47">
        <v>0</v>
      </c>
      <c r="BA281" s="47">
        <v>10</v>
      </c>
      <c r="BB281" s="47">
        <v>0</v>
      </c>
      <c r="BC281" s="17">
        <f t="shared" si="172"/>
        <v>69.19</v>
      </c>
      <c r="BD281">
        <f t="shared" si="180"/>
        <v>2</v>
      </c>
      <c r="BE281" s="7">
        <f t="shared" si="181"/>
        <v>2.1502662069505947</v>
      </c>
      <c r="BF281" s="7">
        <f t="shared" si="182"/>
        <v>1.5898530767640959</v>
      </c>
      <c r="BG281" s="7">
        <f t="shared" si="183"/>
        <v>29.569540467227952</v>
      </c>
      <c r="BH281" s="7">
        <f t="shared" si="184"/>
        <v>31.719806674178546</v>
      </c>
      <c r="BI281" s="17">
        <f t="shared" si="173"/>
        <v>69.19</v>
      </c>
      <c r="BJ281">
        <f t="shared" si="185"/>
        <v>2</v>
      </c>
      <c r="BK281" s="7">
        <f t="shared" si="186"/>
        <v>2.1502662069505947</v>
      </c>
      <c r="BL281" s="7">
        <f t="shared" si="187"/>
        <v>1.5898530767640959</v>
      </c>
      <c r="BM281" s="7">
        <f t="shared" si="188"/>
        <v>29.569540467227952</v>
      </c>
      <c r="BN281" s="7">
        <f t="shared" si="189"/>
        <v>31.719806674178546</v>
      </c>
      <c r="BO281" s="17">
        <f t="shared" si="174"/>
        <v>69.19</v>
      </c>
      <c r="BP281">
        <f t="shared" si="190"/>
        <v>2</v>
      </c>
      <c r="BQ281" s="7">
        <f t="shared" si="191"/>
        <v>2.1502662069505947</v>
      </c>
      <c r="BR281" s="7">
        <f t="shared" si="192"/>
        <v>1.5898530767640959</v>
      </c>
      <c r="BS281" s="7">
        <f t="shared" si="193"/>
        <v>29.569540467227952</v>
      </c>
      <c r="BT281" s="7">
        <f t="shared" si="194"/>
        <v>31.719806674178546</v>
      </c>
      <c r="BU281" s="17">
        <f t="shared" si="175"/>
        <v>69.19</v>
      </c>
      <c r="BV281">
        <f t="shared" si="195"/>
        <v>2</v>
      </c>
      <c r="BW281" s="7">
        <f t="shared" si="196"/>
        <v>2.1502662069505947</v>
      </c>
      <c r="BX281" s="7">
        <f t="shared" si="197"/>
        <v>1.5898530767640959</v>
      </c>
      <c r="BY281" s="7">
        <f t="shared" si="198"/>
        <v>29.569540467227952</v>
      </c>
      <c r="BZ281" s="7">
        <f t="shared" si="199"/>
        <v>31.719806674178546</v>
      </c>
      <c r="CA281" s="17">
        <f t="shared" si="176"/>
        <v>69.19</v>
      </c>
      <c r="CB281">
        <f t="shared" si="200"/>
        <v>2</v>
      </c>
      <c r="CC281" s="7">
        <f t="shared" si="201"/>
        <v>2.1502662069505947</v>
      </c>
      <c r="CD281" s="7">
        <f t="shared" si="202"/>
        <v>1.5898530767640959</v>
      </c>
      <c r="CE281" s="7">
        <f t="shared" si="203"/>
        <v>29.569540467227952</v>
      </c>
      <c r="CF281" s="69">
        <f t="shared" si="204"/>
        <v>31.719806674178546</v>
      </c>
      <c r="CG281" s="17">
        <f t="shared" si="177"/>
        <v>69.19</v>
      </c>
      <c r="CH281">
        <f t="shared" si="205"/>
        <v>2</v>
      </c>
      <c r="CI281" s="7">
        <f t="shared" si="206"/>
        <v>2.1502662069505947</v>
      </c>
      <c r="CJ281" s="7">
        <f t="shared" si="207"/>
        <v>1.5898530767640959</v>
      </c>
      <c r="CK281" s="7">
        <f t="shared" si="208"/>
        <v>29.569540467227952</v>
      </c>
      <c r="CL281" s="7">
        <f t="shared" si="209"/>
        <v>31.719806674178546</v>
      </c>
      <c r="CM281" s="17">
        <f t="shared" si="178"/>
        <v>69.19</v>
      </c>
      <c r="CN281">
        <f t="shared" si="210"/>
        <v>2</v>
      </c>
      <c r="CO281" s="7">
        <f t="shared" si="211"/>
        <v>2.1502662069505947</v>
      </c>
      <c r="CP281" s="7">
        <f t="shared" si="212"/>
        <v>1.5898530767640959</v>
      </c>
      <c r="CQ281" s="7">
        <f t="shared" si="213"/>
        <v>29.569540467227952</v>
      </c>
      <c r="CR281" s="7">
        <f t="shared" si="214"/>
        <v>31.719806674178546</v>
      </c>
    </row>
    <row r="282" spans="1:96" ht="14.5">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179"/>
        <v>1</v>
      </c>
      <c r="M282" s="63" t="b">
        <v>1</v>
      </c>
      <c r="N282" s="63">
        <v>0</v>
      </c>
      <c r="O282" s="63">
        <v>10</v>
      </c>
      <c r="P282" s="63">
        <v>0</v>
      </c>
      <c r="Q282" s="63">
        <v>10</v>
      </c>
      <c r="R282" s="63">
        <v>0</v>
      </c>
      <c r="S282" s="65" t="b">
        <v>0</v>
      </c>
      <c r="Y282" s="66" t="b">
        <v>0</v>
      </c>
      <c r="AE282" s="67" t="b">
        <v>0</v>
      </c>
      <c r="AK282" s="68" t="b">
        <v>0</v>
      </c>
      <c r="AQ282" s="45" t="b">
        <v>0</v>
      </c>
      <c r="AW282" s="47" t="b">
        <v>0</v>
      </c>
      <c r="BC282" s="17">
        <f t="shared" si="172"/>
        <v>99.660000000000011</v>
      </c>
      <c r="BD282">
        <f t="shared" si="180"/>
        <v>0</v>
      </c>
      <c r="BE282" s="7">
        <f t="shared" si="181"/>
        <v>0</v>
      </c>
      <c r="BF282" s="7">
        <f t="shared" si="182"/>
        <v>0</v>
      </c>
      <c r="BG282" s="7">
        <f t="shared" si="183"/>
        <v>0</v>
      </c>
      <c r="BH282" s="7">
        <f t="shared" si="184"/>
        <v>0</v>
      </c>
      <c r="BI282" s="17">
        <f t="shared" si="173"/>
        <v>99.660000000000011</v>
      </c>
      <c r="BJ282">
        <f t="shared" si="185"/>
        <v>0</v>
      </c>
      <c r="BK282" s="7">
        <f t="shared" si="186"/>
        <v>0</v>
      </c>
      <c r="BL282" s="7">
        <f t="shared" si="187"/>
        <v>0</v>
      </c>
      <c r="BM282" s="7">
        <f t="shared" si="188"/>
        <v>0</v>
      </c>
      <c r="BN282" s="7">
        <f t="shared" si="189"/>
        <v>0</v>
      </c>
      <c r="BO282" s="17">
        <f t="shared" si="174"/>
        <v>99.660000000000011</v>
      </c>
      <c r="BP282">
        <f t="shared" si="190"/>
        <v>0</v>
      </c>
      <c r="BQ282" s="7">
        <f t="shared" si="191"/>
        <v>0</v>
      </c>
      <c r="BR282" s="7">
        <f t="shared" si="192"/>
        <v>0</v>
      </c>
      <c r="BS282" s="7">
        <f t="shared" si="193"/>
        <v>0</v>
      </c>
      <c r="BT282" s="7">
        <f t="shared" si="194"/>
        <v>0</v>
      </c>
      <c r="BU282" s="17">
        <f t="shared" si="175"/>
        <v>99.660000000000011</v>
      </c>
      <c r="BV282">
        <f t="shared" si="195"/>
        <v>0</v>
      </c>
      <c r="BW282" s="7">
        <f t="shared" si="196"/>
        <v>0</v>
      </c>
      <c r="BX282" s="7">
        <f t="shared" si="197"/>
        <v>0</v>
      </c>
      <c r="BY282" s="7">
        <f t="shared" si="198"/>
        <v>0</v>
      </c>
      <c r="BZ282" s="7">
        <f t="shared" si="199"/>
        <v>0</v>
      </c>
      <c r="CA282" s="17">
        <f t="shared" si="176"/>
        <v>99.660000000000011</v>
      </c>
      <c r="CB282">
        <f t="shared" si="200"/>
        <v>0</v>
      </c>
      <c r="CC282" s="7">
        <f t="shared" si="201"/>
        <v>0</v>
      </c>
      <c r="CD282" s="7">
        <f t="shared" si="202"/>
        <v>0</v>
      </c>
      <c r="CE282" s="7">
        <f t="shared" si="203"/>
        <v>0</v>
      </c>
      <c r="CF282" s="69">
        <f t="shared" si="204"/>
        <v>0</v>
      </c>
      <c r="CG282" s="17">
        <f t="shared" si="177"/>
        <v>99.660000000000011</v>
      </c>
      <c r="CH282">
        <f t="shared" si="205"/>
        <v>0</v>
      </c>
      <c r="CI282" s="7">
        <f t="shared" si="206"/>
        <v>0</v>
      </c>
      <c r="CJ282" s="7">
        <f t="shared" si="207"/>
        <v>0</v>
      </c>
      <c r="CK282" s="7">
        <f t="shared" si="208"/>
        <v>0</v>
      </c>
      <c r="CL282" s="7">
        <f t="shared" si="209"/>
        <v>0</v>
      </c>
      <c r="CM282" s="17">
        <f t="shared" si="178"/>
        <v>99.660000000000011</v>
      </c>
      <c r="CN282">
        <f t="shared" si="210"/>
        <v>0</v>
      </c>
      <c r="CO282" s="7">
        <f t="shared" si="211"/>
        <v>0</v>
      </c>
      <c r="CP282" s="7">
        <f t="shared" si="212"/>
        <v>0</v>
      </c>
      <c r="CQ282" s="7">
        <f t="shared" si="213"/>
        <v>0</v>
      </c>
      <c r="CR282" s="7">
        <f t="shared" si="214"/>
        <v>0</v>
      </c>
    </row>
    <row r="283" spans="1:96" ht="14.5">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179"/>
        <v>1</v>
      </c>
      <c r="M283" s="63" t="b">
        <v>1</v>
      </c>
      <c r="N283" s="63">
        <v>0</v>
      </c>
      <c r="O283" s="63">
        <v>10</v>
      </c>
      <c r="P283" s="63">
        <v>0</v>
      </c>
      <c r="Q283" s="63">
        <v>10</v>
      </c>
      <c r="R283" s="63">
        <v>0</v>
      </c>
      <c r="S283" s="65" t="b">
        <v>1</v>
      </c>
      <c r="T283" s="65">
        <v>0</v>
      </c>
      <c r="U283" s="65">
        <v>10</v>
      </c>
      <c r="V283" s="65">
        <v>0</v>
      </c>
      <c r="W283" s="65">
        <v>10</v>
      </c>
      <c r="X283" s="65">
        <v>0</v>
      </c>
      <c r="Y283" s="66" t="b">
        <v>1</v>
      </c>
      <c r="Z283" s="66">
        <v>0</v>
      </c>
      <c r="AA283" s="66">
        <v>10</v>
      </c>
      <c r="AB283" s="66">
        <v>0</v>
      </c>
      <c r="AC283" s="66">
        <v>10</v>
      </c>
      <c r="AD283" s="66">
        <v>0</v>
      </c>
      <c r="AE283" s="67" t="b">
        <v>1</v>
      </c>
      <c r="AF283" s="67">
        <v>0</v>
      </c>
      <c r="AG283" s="67">
        <v>10</v>
      </c>
      <c r="AH283" s="67">
        <v>0</v>
      </c>
      <c r="AI283" s="67">
        <v>10</v>
      </c>
      <c r="AJ283" s="67">
        <v>0</v>
      </c>
      <c r="AK283" s="68" t="b">
        <v>1</v>
      </c>
      <c r="AL283" s="68">
        <v>0</v>
      </c>
      <c r="AM283" s="68">
        <v>10</v>
      </c>
      <c r="AN283" s="68">
        <v>0</v>
      </c>
      <c r="AO283" s="68">
        <v>10</v>
      </c>
      <c r="AP283" s="68">
        <v>0</v>
      </c>
      <c r="AQ283" s="45" t="b">
        <v>1</v>
      </c>
      <c r="AR283" s="45">
        <v>0</v>
      </c>
      <c r="AS283" s="45">
        <v>10</v>
      </c>
      <c r="AT283" s="45">
        <v>0</v>
      </c>
      <c r="AU283" s="45">
        <v>10</v>
      </c>
      <c r="AV283" s="45">
        <v>0</v>
      </c>
      <c r="AW283" s="47" t="b">
        <v>1</v>
      </c>
      <c r="AX283" s="47">
        <v>0</v>
      </c>
      <c r="AY283" s="47">
        <v>10</v>
      </c>
      <c r="AZ283" s="47">
        <v>0</v>
      </c>
      <c r="BA283" s="47">
        <v>10</v>
      </c>
      <c r="BB283" s="47">
        <v>0</v>
      </c>
      <c r="BC283" s="17">
        <f t="shared" si="172"/>
        <v>101.86</v>
      </c>
      <c r="BD283">
        <f t="shared" si="180"/>
        <v>0</v>
      </c>
      <c r="BE283" s="7">
        <f t="shared" si="181"/>
        <v>0</v>
      </c>
      <c r="BF283" s="7">
        <f t="shared" si="182"/>
        <v>0</v>
      </c>
      <c r="BG283" s="7">
        <f t="shared" si="183"/>
        <v>0</v>
      </c>
      <c r="BH283" s="7">
        <f t="shared" si="184"/>
        <v>0</v>
      </c>
      <c r="BI283" s="17">
        <f t="shared" si="173"/>
        <v>101.86</v>
      </c>
      <c r="BJ283">
        <f t="shared" si="185"/>
        <v>0</v>
      </c>
      <c r="BK283" s="7">
        <f t="shared" si="186"/>
        <v>0</v>
      </c>
      <c r="BL283" s="7">
        <f t="shared" si="187"/>
        <v>0</v>
      </c>
      <c r="BM283" s="7">
        <f t="shared" si="188"/>
        <v>0</v>
      </c>
      <c r="BN283" s="7">
        <f t="shared" si="189"/>
        <v>0</v>
      </c>
      <c r="BO283" s="17">
        <f t="shared" si="174"/>
        <v>101.86</v>
      </c>
      <c r="BP283">
        <f t="shared" si="190"/>
        <v>0</v>
      </c>
      <c r="BQ283" s="7">
        <f t="shared" si="191"/>
        <v>0</v>
      </c>
      <c r="BR283" s="7">
        <f t="shared" si="192"/>
        <v>0</v>
      </c>
      <c r="BS283" s="7">
        <f t="shared" si="193"/>
        <v>0</v>
      </c>
      <c r="BT283" s="7">
        <f t="shared" si="194"/>
        <v>0</v>
      </c>
      <c r="BU283" s="17">
        <f t="shared" si="175"/>
        <v>101.86</v>
      </c>
      <c r="BV283">
        <f t="shared" si="195"/>
        <v>0</v>
      </c>
      <c r="BW283" s="7">
        <f t="shared" si="196"/>
        <v>0</v>
      </c>
      <c r="BX283" s="7">
        <f t="shared" si="197"/>
        <v>0</v>
      </c>
      <c r="BY283" s="7">
        <f t="shared" si="198"/>
        <v>0</v>
      </c>
      <c r="BZ283" s="7">
        <f t="shared" si="199"/>
        <v>0</v>
      </c>
      <c r="CA283" s="17">
        <f t="shared" si="176"/>
        <v>101.86</v>
      </c>
      <c r="CB283">
        <f t="shared" si="200"/>
        <v>0</v>
      </c>
      <c r="CC283" s="7">
        <f t="shared" si="201"/>
        <v>0</v>
      </c>
      <c r="CD283" s="7">
        <f t="shared" si="202"/>
        <v>0</v>
      </c>
      <c r="CE283" s="7">
        <f t="shared" si="203"/>
        <v>0</v>
      </c>
      <c r="CF283" s="69">
        <f t="shared" si="204"/>
        <v>0</v>
      </c>
      <c r="CG283" s="17">
        <f t="shared" si="177"/>
        <v>101.86</v>
      </c>
      <c r="CH283">
        <f t="shared" si="205"/>
        <v>0</v>
      </c>
      <c r="CI283" s="7">
        <f t="shared" si="206"/>
        <v>0</v>
      </c>
      <c r="CJ283" s="7">
        <f t="shared" si="207"/>
        <v>0</v>
      </c>
      <c r="CK283" s="7">
        <f t="shared" si="208"/>
        <v>0</v>
      </c>
      <c r="CL283" s="7">
        <f t="shared" si="209"/>
        <v>0</v>
      </c>
      <c r="CM283" s="17">
        <f t="shared" si="178"/>
        <v>101.86</v>
      </c>
      <c r="CN283">
        <f t="shared" si="210"/>
        <v>0</v>
      </c>
      <c r="CO283" s="7">
        <f t="shared" si="211"/>
        <v>0</v>
      </c>
      <c r="CP283" s="7">
        <f t="shared" si="212"/>
        <v>0</v>
      </c>
      <c r="CQ283" s="7">
        <f t="shared" si="213"/>
        <v>0</v>
      </c>
      <c r="CR283" s="7">
        <f t="shared" si="214"/>
        <v>0</v>
      </c>
    </row>
    <row r="284" spans="1:96" ht="14.5">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179"/>
        <v>1</v>
      </c>
      <c r="M284" s="63" t="b">
        <v>1</v>
      </c>
      <c r="N284" s="63">
        <v>0</v>
      </c>
      <c r="O284" s="63">
        <v>10</v>
      </c>
      <c r="P284" s="63">
        <v>10</v>
      </c>
      <c r="Q284" s="63">
        <v>10</v>
      </c>
      <c r="R284" s="63">
        <v>20</v>
      </c>
      <c r="S284" s="65" t="b">
        <v>1</v>
      </c>
      <c r="T284" s="65">
        <v>0</v>
      </c>
      <c r="U284" s="65">
        <v>10</v>
      </c>
      <c r="V284" s="65">
        <v>10</v>
      </c>
      <c r="W284" s="65">
        <v>10</v>
      </c>
      <c r="X284" s="65">
        <v>20</v>
      </c>
      <c r="Y284" s="66" t="b">
        <v>0</v>
      </c>
      <c r="AE284" s="67" t="b">
        <v>1</v>
      </c>
      <c r="AF284" s="67">
        <v>0</v>
      </c>
      <c r="AG284" s="67">
        <v>10</v>
      </c>
      <c r="AH284" s="67">
        <v>10</v>
      </c>
      <c r="AI284" s="67">
        <v>10</v>
      </c>
      <c r="AJ284" s="67">
        <v>20</v>
      </c>
      <c r="AK284" s="68" t="b">
        <v>1</v>
      </c>
      <c r="AL284" s="68">
        <v>0</v>
      </c>
      <c r="AM284" s="68">
        <v>10</v>
      </c>
      <c r="AN284" s="68">
        <v>10</v>
      </c>
      <c r="AO284" s="68">
        <v>10</v>
      </c>
      <c r="AP284" s="68">
        <v>20</v>
      </c>
      <c r="AQ284" s="45" t="b">
        <v>0</v>
      </c>
      <c r="AW284" s="47" t="b">
        <v>0</v>
      </c>
      <c r="BC284" s="17">
        <f t="shared" si="172"/>
        <v>70.62</v>
      </c>
      <c r="BD284">
        <f t="shared" si="180"/>
        <v>2</v>
      </c>
      <c r="BE284" s="7">
        <f t="shared" si="181"/>
        <v>2.1502662069505947</v>
      </c>
      <c r="BF284" s="7">
        <f t="shared" si="182"/>
        <v>1.5898530767640959</v>
      </c>
      <c r="BG284" s="7">
        <f t="shared" si="183"/>
        <v>29.569540467227952</v>
      </c>
      <c r="BH284" s="7">
        <f t="shared" si="184"/>
        <v>31.719806674178546</v>
      </c>
      <c r="BI284" s="17">
        <f t="shared" si="173"/>
        <v>70.62</v>
      </c>
      <c r="BJ284">
        <f t="shared" si="185"/>
        <v>2</v>
      </c>
      <c r="BK284" s="7">
        <f t="shared" si="186"/>
        <v>2.1502662069505947</v>
      </c>
      <c r="BL284" s="7">
        <f t="shared" si="187"/>
        <v>1.5898530767640959</v>
      </c>
      <c r="BM284" s="7">
        <f t="shared" si="188"/>
        <v>29.569540467227952</v>
      </c>
      <c r="BN284" s="7">
        <f t="shared" si="189"/>
        <v>31.719806674178546</v>
      </c>
      <c r="BO284" s="17">
        <f t="shared" si="174"/>
        <v>70.62</v>
      </c>
      <c r="BP284">
        <f t="shared" si="190"/>
        <v>0</v>
      </c>
      <c r="BQ284" s="7">
        <f t="shared" si="191"/>
        <v>0</v>
      </c>
      <c r="BR284" s="7">
        <f t="shared" si="192"/>
        <v>0</v>
      </c>
      <c r="BS284" s="7">
        <f t="shared" si="193"/>
        <v>0</v>
      </c>
      <c r="BT284" s="7">
        <f t="shared" si="194"/>
        <v>0</v>
      </c>
      <c r="BU284" s="17">
        <f t="shared" si="175"/>
        <v>70.62</v>
      </c>
      <c r="BV284">
        <f t="shared" si="195"/>
        <v>2</v>
      </c>
      <c r="BW284" s="7">
        <f t="shared" si="196"/>
        <v>2.1502662069505947</v>
      </c>
      <c r="BX284" s="7">
        <f t="shared" si="197"/>
        <v>1.5898530767640959</v>
      </c>
      <c r="BY284" s="7">
        <f t="shared" si="198"/>
        <v>29.569540467227952</v>
      </c>
      <c r="BZ284" s="7">
        <f t="shared" si="199"/>
        <v>31.719806674178546</v>
      </c>
      <c r="CA284" s="17">
        <f t="shared" si="176"/>
        <v>70.62</v>
      </c>
      <c r="CB284">
        <f t="shared" si="200"/>
        <v>2</v>
      </c>
      <c r="CC284" s="7">
        <f t="shared" si="201"/>
        <v>2.1502662069505947</v>
      </c>
      <c r="CD284" s="7">
        <f t="shared" si="202"/>
        <v>1.5898530767640959</v>
      </c>
      <c r="CE284" s="7">
        <f t="shared" si="203"/>
        <v>29.569540467227952</v>
      </c>
      <c r="CF284" s="69">
        <f t="shared" si="204"/>
        <v>31.719806674178546</v>
      </c>
      <c r="CG284" s="17">
        <f t="shared" si="177"/>
        <v>70.62</v>
      </c>
      <c r="CH284">
        <f t="shared" si="205"/>
        <v>0</v>
      </c>
      <c r="CI284" s="7">
        <f t="shared" si="206"/>
        <v>0</v>
      </c>
      <c r="CJ284" s="7">
        <f t="shared" si="207"/>
        <v>0</v>
      </c>
      <c r="CK284" s="7">
        <f t="shared" si="208"/>
        <v>0</v>
      </c>
      <c r="CL284" s="7">
        <f t="shared" si="209"/>
        <v>0</v>
      </c>
      <c r="CM284" s="17">
        <f t="shared" si="178"/>
        <v>70.62</v>
      </c>
      <c r="CN284">
        <f t="shared" si="210"/>
        <v>0</v>
      </c>
      <c r="CO284" s="7">
        <f t="shared" si="211"/>
        <v>0</v>
      </c>
      <c r="CP284" s="7">
        <f t="shared" si="212"/>
        <v>0</v>
      </c>
      <c r="CQ284" s="7">
        <f t="shared" si="213"/>
        <v>0</v>
      </c>
      <c r="CR284" s="7">
        <f t="shared" si="214"/>
        <v>0</v>
      </c>
    </row>
    <row r="285" spans="1:96" ht="14.5">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179"/>
        <v>0</v>
      </c>
      <c r="M285" s="63" t="b">
        <v>1</v>
      </c>
      <c r="N285" s="63">
        <v>0</v>
      </c>
      <c r="O285" s="63">
        <v>10</v>
      </c>
      <c r="P285" s="63">
        <v>10</v>
      </c>
      <c r="Q285" s="63">
        <v>10</v>
      </c>
      <c r="R285" s="63">
        <v>20</v>
      </c>
      <c r="S285" s="65" t="b">
        <v>1</v>
      </c>
      <c r="T285" s="65">
        <v>0</v>
      </c>
      <c r="U285" s="65">
        <v>10</v>
      </c>
      <c r="V285" s="65">
        <v>10</v>
      </c>
      <c r="W285" s="65">
        <v>10</v>
      </c>
      <c r="X285" s="65">
        <v>20</v>
      </c>
      <c r="Y285" s="66" t="b">
        <v>0</v>
      </c>
      <c r="AE285" s="67" t="b">
        <v>1</v>
      </c>
      <c r="AF285" s="67">
        <v>0</v>
      </c>
      <c r="AG285" s="67">
        <v>10</v>
      </c>
      <c r="AH285" s="67">
        <v>10</v>
      </c>
      <c r="AI285" s="67">
        <v>10</v>
      </c>
      <c r="AJ285" s="67">
        <v>20</v>
      </c>
      <c r="AK285" s="68" t="b">
        <v>1</v>
      </c>
      <c r="AL285" s="68">
        <v>0</v>
      </c>
      <c r="AM285" s="68">
        <v>10</v>
      </c>
      <c r="AN285" s="68">
        <v>10</v>
      </c>
      <c r="AO285" s="68">
        <v>10</v>
      </c>
      <c r="AP285" s="68">
        <v>20</v>
      </c>
      <c r="AQ285" s="45" t="b">
        <v>0</v>
      </c>
      <c r="AW285" s="47" t="b">
        <v>0</v>
      </c>
      <c r="BC285" s="17">
        <f t="shared" si="172"/>
        <v>67.98</v>
      </c>
      <c r="BD285">
        <f t="shared" si="180"/>
        <v>0</v>
      </c>
      <c r="BE285" s="7">
        <f t="shared" si="181"/>
        <v>0</v>
      </c>
      <c r="BF285" s="7">
        <f t="shared" si="182"/>
        <v>0</v>
      </c>
      <c r="BG285" s="7">
        <f t="shared" si="183"/>
        <v>0</v>
      </c>
      <c r="BH285" s="7">
        <f t="shared" si="184"/>
        <v>0</v>
      </c>
      <c r="BI285" s="17">
        <f t="shared" si="173"/>
        <v>67.98</v>
      </c>
      <c r="BJ285">
        <f t="shared" si="185"/>
        <v>0</v>
      </c>
      <c r="BK285" s="7">
        <f t="shared" si="186"/>
        <v>0</v>
      </c>
      <c r="BL285" s="7">
        <f t="shared" si="187"/>
        <v>0</v>
      </c>
      <c r="BM285" s="7">
        <f t="shared" si="188"/>
        <v>0</v>
      </c>
      <c r="BN285" s="7">
        <f t="shared" si="189"/>
        <v>0</v>
      </c>
      <c r="BO285" s="17">
        <f t="shared" si="174"/>
        <v>67.98</v>
      </c>
      <c r="BP285">
        <f t="shared" si="190"/>
        <v>0</v>
      </c>
      <c r="BQ285" s="7">
        <f t="shared" si="191"/>
        <v>0</v>
      </c>
      <c r="BR285" s="7">
        <f t="shared" si="192"/>
        <v>0</v>
      </c>
      <c r="BS285" s="7">
        <f t="shared" si="193"/>
        <v>0</v>
      </c>
      <c r="BT285" s="7">
        <f t="shared" si="194"/>
        <v>0</v>
      </c>
      <c r="BU285" s="17">
        <f t="shared" si="175"/>
        <v>67.98</v>
      </c>
      <c r="BV285">
        <f t="shared" si="195"/>
        <v>0</v>
      </c>
      <c r="BW285" s="7">
        <f t="shared" si="196"/>
        <v>0</v>
      </c>
      <c r="BX285" s="7">
        <f t="shared" si="197"/>
        <v>0</v>
      </c>
      <c r="BY285" s="7">
        <f t="shared" si="198"/>
        <v>0</v>
      </c>
      <c r="BZ285" s="7">
        <f t="shared" si="199"/>
        <v>0</v>
      </c>
      <c r="CA285" s="17">
        <f t="shared" si="176"/>
        <v>67.98</v>
      </c>
      <c r="CB285">
        <f t="shared" si="200"/>
        <v>0</v>
      </c>
      <c r="CC285" s="7">
        <f t="shared" si="201"/>
        <v>0</v>
      </c>
      <c r="CD285" s="7">
        <f t="shared" si="202"/>
        <v>0</v>
      </c>
      <c r="CE285" s="7">
        <f t="shared" si="203"/>
        <v>0</v>
      </c>
      <c r="CF285" s="69">
        <f t="shared" si="204"/>
        <v>0</v>
      </c>
      <c r="CG285" s="17">
        <f t="shared" si="177"/>
        <v>67.98</v>
      </c>
      <c r="CH285">
        <f t="shared" si="205"/>
        <v>0</v>
      </c>
      <c r="CI285" s="7">
        <f t="shared" si="206"/>
        <v>0</v>
      </c>
      <c r="CJ285" s="7">
        <f t="shared" si="207"/>
        <v>0</v>
      </c>
      <c r="CK285" s="7">
        <f t="shared" si="208"/>
        <v>0</v>
      </c>
      <c r="CL285" s="7">
        <f t="shared" si="209"/>
        <v>0</v>
      </c>
      <c r="CM285" s="17">
        <f t="shared" si="178"/>
        <v>67.98</v>
      </c>
      <c r="CN285">
        <f t="shared" si="210"/>
        <v>0</v>
      </c>
      <c r="CO285" s="7">
        <f t="shared" si="211"/>
        <v>0</v>
      </c>
      <c r="CP285" s="7">
        <f t="shared" si="212"/>
        <v>0</v>
      </c>
      <c r="CQ285" s="7">
        <f t="shared" si="213"/>
        <v>0</v>
      </c>
      <c r="CR285" s="7">
        <f t="shared" si="214"/>
        <v>0</v>
      </c>
    </row>
    <row r="286" spans="1:9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179"/>
        <v>1</v>
      </c>
      <c r="M286" s="63" t="b">
        <v>0</v>
      </c>
      <c r="S286" s="65" t="b">
        <v>0</v>
      </c>
      <c r="Y286" s="66" t="b">
        <v>0</v>
      </c>
      <c r="AE286" s="67" t="b">
        <v>0</v>
      </c>
      <c r="AK286" s="68" t="b">
        <v>0</v>
      </c>
      <c r="AQ286" s="45" t="b">
        <v>0</v>
      </c>
      <c r="AW286" s="47" t="b">
        <v>0</v>
      </c>
      <c r="BC286" s="17">
        <f t="shared" si="172"/>
        <v>153.56</v>
      </c>
      <c r="BD286">
        <f t="shared" si="180"/>
        <v>0</v>
      </c>
      <c r="BE286" s="7">
        <f t="shared" si="181"/>
        <v>0</v>
      </c>
      <c r="BF286" s="7">
        <f t="shared" si="182"/>
        <v>0</v>
      </c>
      <c r="BG286" s="7">
        <f t="shared" si="183"/>
        <v>0</v>
      </c>
      <c r="BH286" s="7">
        <f t="shared" si="184"/>
        <v>0</v>
      </c>
      <c r="BI286" s="17">
        <f t="shared" si="173"/>
        <v>153.56</v>
      </c>
      <c r="BJ286">
        <f t="shared" si="185"/>
        <v>0</v>
      </c>
      <c r="BK286" s="7">
        <f t="shared" si="186"/>
        <v>0</v>
      </c>
      <c r="BL286" s="7">
        <f t="shared" si="187"/>
        <v>0</v>
      </c>
      <c r="BM286" s="7">
        <f t="shared" si="188"/>
        <v>0</v>
      </c>
      <c r="BN286" s="7">
        <f t="shared" si="189"/>
        <v>0</v>
      </c>
      <c r="BO286" s="17">
        <f t="shared" si="174"/>
        <v>153.56</v>
      </c>
      <c r="BP286">
        <f t="shared" si="190"/>
        <v>0</v>
      </c>
      <c r="BQ286" s="7">
        <f t="shared" si="191"/>
        <v>0</v>
      </c>
      <c r="BR286" s="7">
        <f t="shared" si="192"/>
        <v>0</v>
      </c>
      <c r="BS286" s="7">
        <f t="shared" si="193"/>
        <v>0</v>
      </c>
      <c r="BT286" s="7">
        <f t="shared" si="194"/>
        <v>0</v>
      </c>
      <c r="BU286" s="17">
        <f t="shared" si="175"/>
        <v>153.56</v>
      </c>
      <c r="BV286">
        <f t="shared" si="195"/>
        <v>0</v>
      </c>
      <c r="BW286" s="7">
        <f t="shared" si="196"/>
        <v>0</v>
      </c>
      <c r="BX286" s="7">
        <f t="shared" si="197"/>
        <v>0</v>
      </c>
      <c r="BY286" s="7">
        <f t="shared" si="198"/>
        <v>0</v>
      </c>
      <c r="BZ286" s="7">
        <f t="shared" si="199"/>
        <v>0</v>
      </c>
      <c r="CA286" s="17">
        <f t="shared" si="176"/>
        <v>153.56</v>
      </c>
      <c r="CB286">
        <f t="shared" si="200"/>
        <v>0</v>
      </c>
      <c r="CC286" s="7">
        <f t="shared" si="201"/>
        <v>0</v>
      </c>
      <c r="CD286" s="7">
        <f t="shared" si="202"/>
        <v>0</v>
      </c>
      <c r="CE286" s="7">
        <f t="shared" si="203"/>
        <v>0</v>
      </c>
      <c r="CF286" s="69">
        <f t="shared" si="204"/>
        <v>0</v>
      </c>
      <c r="CG286" s="17">
        <f t="shared" si="177"/>
        <v>153.56</v>
      </c>
      <c r="CH286">
        <f t="shared" si="205"/>
        <v>0</v>
      </c>
      <c r="CI286" s="7">
        <f t="shared" si="206"/>
        <v>0</v>
      </c>
      <c r="CJ286" s="7">
        <f t="shared" si="207"/>
        <v>0</v>
      </c>
      <c r="CK286" s="7">
        <f t="shared" si="208"/>
        <v>0</v>
      </c>
      <c r="CL286" s="7">
        <f t="shared" si="209"/>
        <v>0</v>
      </c>
      <c r="CM286" s="17">
        <f t="shared" si="178"/>
        <v>153.56</v>
      </c>
      <c r="CN286">
        <f t="shared" si="210"/>
        <v>0</v>
      </c>
      <c r="CO286" s="7">
        <f t="shared" si="211"/>
        <v>0</v>
      </c>
      <c r="CP286" s="7">
        <f t="shared" si="212"/>
        <v>0</v>
      </c>
      <c r="CQ286" s="7">
        <f t="shared" si="213"/>
        <v>0</v>
      </c>
      <c r="CR286" s="7">
        <f t="shared" si="214"/>
        <v>0</v>
      </c>
    </row>
    <row r="287" spans="1:96" ht="14.5">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179"/>
        <v>1</v>
      </c>
      <c r="M287" s="63" t="b">
        <v>1</v>
      </c>
      <c r="N287" s="63">
        <v>0</v>
      </c>
      <c r="O287" s="63">
        <v>10</v>
      </c>
      <c r="P287" s="63">
        <v>10</v>
      </c>
      <c r="Q287" s="63">
        <v>10</v>
      </c>
      <c r="R287" s="63">
        <v>500</v>
      </c>
      <c r="S287" s="65" t="b">
        <v>0</v>
      </c>
      <c r="Y287" s="66" t="b">
        <v>0</v>
      </c>
      <c r="AE287" s="67" t="b">
        <v>0</v>
      </c>
      <c r="AK287" s="68" t="b">
        <v>0</v>
      </c>
      <c r="AQ287" s="45" t="b">
        <v>0</v>
      </c>
      <c r="AW287" s="47" t="b">
        <v>0</v>
      </c>
      <c r="BC287" s="17">
        <f t="shared" si="172"/>
        <v>106.26</v>
      </c>
      <c r="BD287">
        <f t="shared" si="180"/>
        <v>9</v>
      </c>
      <c r="BE287" s="7">
        <f t="shared" si="181"/>
        <v>9.6761979312776756</v>
      </c>
      <c r="BF287" s="7">
        <f t="shared" si="182"/>
        <v>7.1543388454384322</v>
      </c>
      <c r="BG287" s="7">
        <f t="shared" si="183"/>
        <v>133.06293210252579</v>
      </c>
      <c r="BH287" s="7">
        <f t="shared" si="184"/>
        <v>142.73913003380346</v>
      </c>
      <c r="BI287" s="17">
        <f t="shared" si="173"/>
        <v>106.26</v>
      </c>
      <c r="BJ287">
        <f t="shared" si="185"/>
        <v>0</v>
      </c>
      <c r="BK287" s="7">
        <f t="shared" si="186"/>
        <v>0</v>
      </c>
      <c r="BL287" s="7">
        <f t="shared" si="187"/>
        <v>0</v>
      </c>
      <c r="BM287" s="7">
        <f t="shared" si="188"/>
        <v>0</v>
      </c>
      <c r="BN287" s="7">
        <f t="shared" si="189"/>
        <v>0</v>
      </c>
      <c r="BO287" s="17">
        <f t="shared" si="174"/>
        <v>106.26</v>
      </c>
      <c r="BP287">
        <f t="shared" si="190"/>
        <v>0</v>
      </c>
      <c r="BQ287" s="7">
        <f t="shared" si="191"/>
        <v>0</v>
      </c>
      <c r="BR287" s="7">
        <f t="shared" si="192"/>
        <v>0</v>
      </c>
      <c r="BS287" s="7">
        <f t="shared" si="193"/>
        <v>0</v>
      </c>
      <c r="BT287" s="7">
        <f t="shared" si="194"/>
        <v>0</v>
      </c>
      <c r="BU287" s="17">
        <f t="shared" si="175"/>
        <v>106.26</v>
      </c>
      <c r="BV287">
        <f t="shared" si="195"/>
        <v>0</v>
      </c>
      <c r="BW287" s="7">
        <f t="shared" si="196"/>
        <v>0</v>
      </c>
      <c r="BX287" s="7">
        <f t="shared" si="197"/>
        <v>0</v>
      </c>
      <c r="BY287" s="7">
        <f t="shared" si="198"/>
        <v>0</v>
      </c>
      <c r="BZ287" s="7">
        <f t="shared" si="199"/>
        <v>0</v>
      </c>
      <c r="CA287" s="17">
        <f t="shared" si="176"/>
        <v>106.26</v>
      </c>
      <c r="CB287">
        <f t="shared" si="200"/>
        <v>0</v>
      </c>
      <c r="CC287" s="7">
        <f t="shared" si="201"/>
        <v>0</v>
      </c>
      <c r="CD287" s="7">
        <f t="shared" si="202"/>
        <v>0</v>
      </c>
      <c r="CE287" s="7">
        <f t="shared" si="203"/>
        <v>0</v>
      </c>
      <c r="CF287" s="69">
        <f t="shared" si="204"/>
        <v>0</v>
      </c>
      <c r="CG287" s="17">
        <f t="shared" si="177"/>
        <v>106.26</v>
      </c>
      <c r="CH287">
        <f t="shared" si="205"/>
        <v>0</v>
      </c>
      <c r="CI287" s="7">
        <f t="shared" si="206"/>
        <v>0</v>
      </c>
      <c r="CJ287" s="7">
        <f t="shared" si="207"/>
        <v>0</v>
      </c>
      <c r="CK287" s="7">
        <f t="shared" si="208"/>
        <v>0</v>
      </c>
      <c r="CL287" s="7">
        <f t="shared" si="209"/>
        <v>0</v>
      </c>
      <c r="CM287" s="17">
        <f t="shared" si="178"/>
        <v>106.26</v>
      </c>
      <c r="CN287">
        <f t="shared" si="210"/>
        <v>0</v>
      </c>
      <c r="CO287" s="7">
        <f t="shared" si="211"/>
        <v>0</v>
      </c>
      <c r="CP287" s="7">
        <f t="shared" si="212"/>
        <v>0</v>
      </c>
      <c r="CQ287" s="7">
        <f t="shared" si="213"/>
        <v>0</v>
      </c>
      <c r="CR287" s="7">
        <f t="shared" si="214"/>
        <v>0</v>
      </c>
    </row>
    <row r="288" spans="1:96" ht="14.5">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179"/>
        <v>1</v>
      </c>
      <c r="M288" s="63" t="b">
        <v>1</v>
      </c>
      <c r="N288" s="63">
        <v>90</v>
      </c>
      <c r="O288" s="63">
        <v>10</v>
      </c>
      <c r="P288" s="63">
        <v>10</v>
      </c>
      <c r="Q288" s="63">
        <v>10</v>
      </c>
      <c r="R288" s="63">
        <v>30</v>
      </c>
      <c r="S288" s="65" t="b">
        <v>1</v>
      </c>
      <c r="T288" s="65">
        <v>90</v>
      </c>
      <c r="U288" s="65">
        <v>10</v>
      </c>
      <c r="V288" s="65">
        <v>10</v>
      </c>
      <c r="W288" s="65">
        <v>10</v>
      </c>
      <c r="X288" s="65">
        <v>30</v>
      </c>
      <c r="Y288" s="66" t="b">
        <v>0</v>
      </c>
      <c r="AE288" s="67" t="b">
        <v>1</v>
      </c>
      <c r="AF288" s="67">
        <v>90</v>
      </c>
      <c r="AG288" s="67">
        <v>10</v>
      </c>
      <c r="AH288" s="67">
        <v>10</v>
      </c>
      <c r="AI288" s="67">
        <v>10</v>
      </c>
      <c r="AJ288" s="67">
        <v>30</v>
      </c>
      <c r="AK288" s="68" t="b">
        <v>1</v>
      </c>
      <c r="AL288" s="68">
        <v>90</v>
      </c>
      <c r="AM288" s="68">
        <v>10</v>
      </c>
      <c r="AN288" s="68">
        <v>10</v>
      </c>
      <c r="AO288" s="68">
        <v>10</v>
      </c>
      <c r="AP288" s="68">
        <v>30</v>
      </c>
      <c r="AQ288" s="45" t="b">
        <v>0</v>
      </c>
      <c r="AW288" s="47" t="b">
        <v>0</v>
      </c>
      <c r="BC288" s="17">
        <f t="shared" si="172"/>
        <v>83.93</v>
      </c>
      <c r="BD288">
        <f t="shared" si="180"/>
        <v>0</v>
      </c>
      <c r="BE288" s="7">
        <f t="shared" si="181"/>
        <v>0</v>
      </c>
      <c r="BF288" s="7">
        <f t="shared" si="182"/>
        <v>0</v>
      </c>
      <c r="BG288" s="7">
        <f t="shared" si="183"/>
        <v>0</v>
      </c>
      <c r="BH288" s="7">
        <f t="shared" si="184"/>
        <v>0</v>
      </c>
      <c r="BI288" s="17">
        <f t="shared" si="173"/>
        <v>83.93</v>
      </c>
      <c r="BJ288">
        <f t="shared" si="185"/>
        <v>0</v>
      </c>
      <c r="BK288" s="7">
        <f t="shared" si="186"/>
        <v>0</v>
      </c>
      <c r="BL288" s="7">
        <f t="shared" si="187"/>
        <v>0</v>
      </c>
      <c r="BM288" s="7">
        <f t="shared" si="188"/>
        <v>0</v>
      </c>
      <c r="BN288" s="7">
        <f t="shared" si="189"/>
        <v>0</v>
      </c>
      <c r="BO288" s="17">
        <f t="shared" si="174"/>
        <v>83.93</v>
      </c>
      <c r="BP288">
        <f t="shared" si="190"/>
        <v>0</v>
      </c>
      <c r="BQ288" s="7">
        <f t="shared" si="191"/>
        <v>0</v>
      </c>
      <c r="BR288" s="7">
        <f t="shared" si="192"/>
        <v>0</v>
      </c>
      <c r="BS288" s="7">
        <f t="shared" si="193"/>
        <v>0</v>
      </c>
      <c r="BT288" s="7">
        <f t="shared" si="194"/>
        <v>0</v>
      </c>
      <c r="BU288" s="17">
        <f t="shared" si="175"/>
        <v>83.93</v>
      </c>
      <c r="BV288">
        <f t="shared" si="195"/>
        <v>0</v>
      </c>
      <c r="BW288" s="7">
        <f t="shared" si="196"/>
        <v>0</v>
      </c>
      <c r="BX288" s="7">
        <f t="shared" si="197"/>
        <v>0</v>
      </c>
      <c r="BY288" s="7">
        <f t="shared" si="198"/>
        <v>0</v>
      </c>
      <c r="BZ288" s="7">
        <f t="shared" si="199"/>
        <v>0</v>
      </c>
      <c r="CA288" s="17">
        <f t="shared" si="176"/>
        <v>83.93</v>
      </c>
      <c r="CB288">
        <f t="shared" si="200"/>
        <v>0</v>
      </c>
      <c r="CC288" s="7">
        <f t="shared" si="201"/>
        <v>0</v>
      </c>
      <c r="CD288" s="7">
        <f t="shared" si="202"/>
        <v>0</v>
      </c>
      <c r="CE288" s="7">
        <f t="shared" si="203"/>
        <v>0</v>
      </c>
      <c r="CF288" s="69">
        <f t="shared" si="204"/>
        <v>0</v>
      </c>
      <c r="CG288" s="17">
        <f t="shared" si="177"/>
        <v>83.93</v>
      </c>
      <c r="CH288">
        <f t="shared" si="205"/>
        <v>0</v>
      </c>
      <c r="CI288" s="7">
        <f t="shared" si="206"/>
        <v>0</v>
      </c>
      <c r="CJ288" s="7">
        <f t="shared" si="207"/>
        <v>0</v>
      </c>
      <c r="CK288" s="7">
        <f t="shared" si="208"/>
        <v>0</v>
      </c>
      <c r="CL288" s="7">
        <f t="shared" si="209"/>
        <v>0</v>
      </c>
      <c r="CM288" s="17">
        <f t="shared" si="178"/>
        <v>83.93</v>
      </c>
      <c r="CN288">
        <f t="shared" si="210"/>
        <v>0</v>
      </c>
      <c r="CO288" s="7">
        <f t="shared" si="211"/>
        <v>0</v>
      </c>
      <c r="CP288" s="7">
        <f t="shared" si="212"/>
        <v>0</v>
      </c>
      <c r="CQ288" s="7">
        <f t="shared" si="213"/>
        <v>0</v>
      </c>
      <c r="CR288" s="7">
        <f t="shared" si="214"/>
        <v>0</v>
      </c>
    </row>
    <row r="289" spans="1:96" ht="14.5">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179"/>
        <v>0</v>
      </c>
      <c r="M289" s="63" t="b">
        <v>1</v>
      </c>
      <c r="N289" s="63">
        <v>100</v>
      </c>
      <c r="O289" s="63">
        <v>10</v>
      </c>
      <c r="P289" s="63">
        <v>10</v>
      </c>
      <c r="Q289" s="63">
        <v>10</v>
      </c>
      <c r="R289" s="63">
        <v>108</v>
      </c>
      <c r="S289" s="65" t="b">
        <v>1</v>
      </c>
      <c r="T289" s="65">
        <v>100</v>
      </c>
      <c r="U289" s="65">
        <v>10</v>
      </c>
      <c r="V289" s="65">
        <v>10</v>
      </c>
      <c r="W289" s="65">
        <v>10</v>
      </c>
      <c r="X289" s="65">
        <v>108</v>
      </c>
      <c r="Y289" s="66" t="b">
        <v>1</v>
      </c>
      <c r="Z289" s="66">
        <v>100</v>
      </c>
      <c r="AA289" s="66">
        <v>10</v>
      </c>
      <c r="AB289" s="66">
        <v>10</v>
      </c>
      <c r="AC289" s="66">
        <v>10</v>
      </c>
      <c r="AD289" s="66">
        <v>108</v>
      </c>
      <c r="AE289" s="67" t="b">
        <v>1</v>
      </c>
      <c r="AF289" s="67">
        <v>100</v>
      </c>
      <c r="AG289" s="67">
        <v>10</v>
      </c>
      <c r="AH289" s="67">
        <v>10</v>
      </c>
      <c r="AI289" s="67">
        <v>10</v>
      </c>
      <c r="AJ289" s="67">
        <v>108</v>
      </c>
      <c r="AK289" s="68" t="b">
        <v>1</v>
      </c>
      <c r="AL289" s="68">
        <v>100</v>
      </c>
      <c r="AM289" s="68">
        <v>10</v>
      </c>
      <c r="AN289" s="68">
        <v>10</v>
      </c>
      <c r="AO289" s="68">
        <v>10</v>
      </c>
      <c r="AP289" s="68">
        <v>108</v>
      </c>
      <c r="AQ289" s="45" t="b">
        <v>1</v>
      </c>
      <c r="AR289" s="45">
        <v>100</v>
      </c>
      <c r="AS289" s="45">
        <v>10</v>
      </c>
      <c r="AT289" s="45">
        <v>10</v>
      </c>
      <c r="AU289" s="45">
        <v>10</v>
      </c>
      <c r="AV289" s="45">
        <v>108</v>
      </c>
      <c r="AW289" s="47" t="b">
        <v>1</v>
      </c>
      <c r="AX289" s="47">
        <v>100</v>
      </c>
      <c r="AY289" s="47">
        <v>10</v>
      </c>
      <c r="AZ289" s="47">
        <v>10</v>
      </c>
      <c r="BA289" s="47">
        <v>10</v>
      </c>
      <c r="BB289" s="47">
        <v>108</v>
      </c>
      <c r="BC289" s="17">
        <f t="shared" si="172"/>
        <v>145.42000000000002</v>
      </c>
      <c r="BD289">
        <f t="shared" si="180"/>
        <v>0</v>
      </c>
      <c r="BE289" s="7">
        <f t="shared" si="181"/>
        <v>0</v>
      </c>
      <c r="BF289" s="7">
        <f t="shared" si="182"/>
        <v>0</v>
      </c>
      <c r="BG289" s="7">
        <f t="shared" si="183"/>
        <v>0</v>
      </c>
      <c r="BH289" s="7">
        <f t="shared" si="184"/>
        <v>0</v>
      </c>
      <c r="BI289" s="17">
        <f t="shared" si="173"/>
        <v>145.42000000000002</v>
      </c>
      <c r="BJ289">
        <f t="shared" si="185"/>
        <v>0</v>
      </c>
      <c r="BK289" s="7">
        <f t="shared" si="186"/>
        <v>0</v>
      </c>
      <c r="BL289" s="7">
        <f t="shared" si="187"/>
        <v>0</v>
      </c>
      <c r="BM289" s="7">
        <f t="shared" si="188"/>
        <v>0</v>
      </c>
      <c r="BN289" s="7">
        <f t="shared" si="189"/>
        <v>0</v>
      </c>
      <c r="BO289" s="17">
        <f t="shared" si="174"/>
        <v>145.42000000000002</v>
      </c>
      <c r="BP289">
        <f t="shared" si="190"/>
        <v>0</v>
      </c>
      <c r="BQ289" s="7">
        <f t="shared" si="191"/>
        <v>0</v>
      </c>
      <c r="BR289" s="7">
        <f t="shared" si="192"/>
        <v>0</v>
      </c>
      <c r="BS289" s="7">
        <f t="shared" si="193"/>
        <v>0</v>
      </c>
      <c r="BT289" s="7">
        <f t="shared" si="194"/>
        <v>0</v>
      </c>
      <c r="BU289" s="17">
        <f t="shared" si="175"/>
        <v>145.42000000000002</v>
      </c>
      <c r="BV289">
        <f t="shared" si="195"/>
        <v>0</v>
      </c>
      <c r="BW289" s="7">
        <f t="shared" si="196"/>
        <v>0</v>
      </c>
      <c r="BX289" s="7">
        <f t="shared" si="197"/>
        <v>0</v>
      </c>
      <c r="BY289" s="7">
        <f t="shared" si="198"/>
        <v>0</v>
      </c>
      <c r="BZ289" s="7">
        <f t="shared" si="199"/>
        <v>0</v>
      </c>
      <c r="CA289" s="17">
        <f t="shared" si="176"/>
        <v>145.42000000000002</v>
      </c>
      <c r="CB289">
        <f t="shared" si="200"/>
        <v>0</v>
      </c>
      <c r="CC289" s="7">
        <f t="shared" si="201"/>
        <v>0</v>
      </c>
      <c r="CD289" s="7">
        <f t="shared" si="202"/>
        <v>0</v>
      </c>
      <c r="CE289" s="7">
        <f t="shared" si="203"/>
        <v>0</v>
      </c>
      <c r="CF289" s="69">
        <f t="shared" si="204"/>
        <v>0</v>
      </c>
      <c r="CG289" s="17">
        <f t="shared" si="177"/>
        <v>145.42000000000002</v>
      </c>
      <c r="CH289">
        <f t="shared" si="205"/>
        <v>0</v>
      </c>
      <c r="CI289" s="7">
        <f t="shared" si="206"/>
        <v>0</v>
      </c>
      <c r="CJ289" s="7">
        <f t="shared" si="207"/>
        <v>0</v>
      </c>
      <c r="CK289" s="7">
        <f t="shared" si="208"/>
        <v>0</v>
      </c>
      <c r="CL289" s="7">
        <f t="shared" si="209"/>
        <v>0</v>
      </c>
      <c r="CM289" s="17">
        <f t="shared" si="178"/>
        <v>145.42000000000002</v>
      </c>
      <c r="CN289">
        <f t="shared" si="210"/>
        <v>0</v>
      </c>
      <c r="CO289" s="7">
        <f t="shared" si="211"/>
        <v>0</v>
      </c>
      <c r="CP289" s="7">
        <f t="shared" si="212"/>
        <v>0</v>
      </c>
      <c r="CQ289" s="7">
        <f t="shared" si="213"/>
        <v>0</v>
      </c>
      <c r="CR289" s="7">
        <f t="shared" si="214"/>
        <v>0</v>
      </c>
    </row>
    <row r="290" spans="1:96" ht="14.5">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179"/>
        <v>0</v>
      </c>
      <c r="M290" s="63" t="b">
        <v>1</v>
      </c>
      <c r="N290" s="63">
        <v>100</v>
      </c>
      <c r="O290" s="63">
        <v>10</v>
      </c>
      <c r="P290" s="63">
        <v>10</v>
      </c>
      <c r="Q290" s="63">
        <v>10</v>
      </c>
      <c r="R290" s="63">
        <v>30</v>
      </c>
      <c r="S290" s="65" t="b">
        <v>1</v>
      </c>
      <c r="T290" s="65">
        <v>100</v>
      </c>
      <c r="U290" s="65">
        <v>10</v>
      </c>
      <c r="V290" s="65">
        <v>10</v>
      </c>
      <c r="W290" s="65">
        <v>10</v>
      </c>
      <c r="X290" s="65">
        <v>30</v>
      </c>
      <c r="Y290" s="66" t="b">
        <v>0</v>
      </c>
      <c r="AE290" s="67" t="b">
        <v>1</v>
      </c>
      <c r="AF290" s="67">
        <v>100</v>
      </c>
      <c r="AG290" s="67">
        <v>10</v>
      </c>
      <c r="AH290" s="67">
        <v>10</v>
      </c>
      <c r="AI290" s="67">
        <v>10</v>
      </c>
      <c r="AJ290" s="67">
        <v>30</v>
      </c>
      <c r="AK290" s="68" t="b">
        <v>1</v>
      </c>
      <c r="AL290" s="68">
        <v>100</v>
      </c>
      <c r="AM290" s="68">
        <v>10</v>
      </c>
      <c r="AN290" s="68">
        <v>10</v>
      </c>
      <c r="AO290" s="68">
        <v>10</v>
      </c>
      <c r="AP290" s="68">
        <v>30</v>
      </c>
      <c r="AQ290" s="45" t="b">
        <v>0</v>
      </c>
      <c r="AW290" s="47" t="b">
        <v>0</v>
      </c>
      <c r="BC290" s="17">
        <f t="shared" si="172"/>
        <v>147.51000000000002</v>
      </c>
      <c r="BD290">
        <f t="shared" si="180"/>
        <v>0</v>
      </c>
      <c r="BE290" s="7">
        <f t="shared" si="181"/>
        <v>0</v>
      </c>
      <c r="BF290" s="7">
        <f t="shared" si="182"/>
        <v>0</v>
      </c>
      <c r="BG290" s="7">
        <f t="shared" si="183"/>
        <v>0</v>
      </c>
      <c r="BH290" s="7">
        <f t="shared" si="184"/>
        <v>0</v>
      </c>
      <c r="BI290" s="17">
        <f t="shared" si="173"/>
        <v>147.51000000000002</v>
      </c>
      <c r="BJ290">
        <f t="shared" si="185"/>
        <v>0</v>
      </c>
      <c r="BK290" s="7">
        <f t="shared" si="186"/>
        <v>0</v>
      </c>
      <c r="BL290" s="7">
        <f t="shared" si="187"/>
        <v>0</v>
      </c>
      <c r="BM290" s="7">
        <f t="shared" si="188"/>
        <v>0</v>
      </c>
      <c r="BN290" s="7">
        <f t="shared" si="189"/>
        <v>0</v>
      </c>
      <c r="BO290" s="17">
        <f t="shared" si="174"/>
        <v>147.51000000000002</v>
      </c>
      <c r="BP290">
        <f t="shared" si="190"/>
        <v>0</v>
      </c>
      <c r="BQ290" s="7">
        <f t="shared" si="191"/>
        <v>0</v>
      </c>
      <c r="BR290" s="7">
        <f t="shared" si="192"/>
        <v>0</v>
      </c>
      <c r="BS290" s="7">
        <f t="shared" si="193"/>
        <v>0</v>
      </c>
      <c r="BT290" s="7">
        <f t="shared" si="194"/>
        <v>0</v>
      </c>
      <c r="BU290" s="17">
        <f t="shared" si="175"/>
        <v>147.51000000000002</v>
      </c>
      <c r="BV290">
        <f t="shared" si="195"/>
        <v>0</v>
      </c>
      <c r="BW290" s="7">
        <f t="shared" si="196"/>
        <v>0</v>
      </c>
      <c r="BX290" s="7">
        <f t="shared" si="197"/>
        <v>0</v>
      </c>
      <c r="BY290" s="7">
        <f t="shared" si="198"/>
        <v>0</v>
      </c>
      <c r="BZ290" s="7">
        <f t="shared" si="199"/>
        <v>0</v>
      </c>
      <c r="CA290" s="17">
        <f t="shared" si="176"/>
        <v>147.51000000000002</v>
      </c>
      <c r="CB290">
        <f t="shared" si="200"/>
        <v>0</v>
      </c>
      <c r="CC290" s="7">
        <f t="shared" si="201"/>
        <v>0</v>
      </c>
      <c r="CD290" s="7">
        <f t="shared" si="202"/>
        <v>0</v>
      </c>
      <c r="CE290" s="7">
        <f t="shared" si="203"/>
        <v>0</v>
      </c>
      <c r="CF290" s="69">
        <f t="shared" si="204"/>
        <v>0</v>
      </c>
      <c r="CG290" s="17">
        <f t="shared" si="177"/>
        <v>147.51000000000002</v>
      </c>
      <c r="CH290">
        <f t="shared" si="205"/>
        <v>0</v>
      </c>
      <c r="CI290" s="7">
        <f t="shared" si="206"/>
        <v>0</v>
      </c>
      <c r="CJ290" s="7">
        <f t="shared" si="207"/>
        <v>0</v>
      </c>
      <c r="CK290" s="7">
        <f t="shared" si="208"/>
        <v>0</v>
      </c>
      <c r="CL290" s="7">
        <f t="shared" si="209"/>
        <v>0</v>
      </c>
      <c r="CM290" s="17">
        <f t="shared" si="178"/>
        <v>147.51000000000002</v>
      </c>
      <c r="CN290">
        <f t="shared" si="210"/>
        <v>0</v>
      </c>
      <c r="CO290" s="7">
        <f t="shared" si="211"/>
        <v>0</v>
      </c>
      <c r="CP290" s="7">
        <f t="shared" si="212"/>
        <v>0</v>
      </c>
      <c r="CQ290" s="7">
        <f t="shared" si="213"/>
        <v>0</v>
      </c>
      <c r="CR290" s="7">
        <f t="shared" si="214"/>
        <v>0</v>
      </c>
    </row>
    <row r="291" spans="1:96" ht="14.5">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179"/>
        <v>0</v>
      </c>
      <c r="M291" s="63" t="b">
        <v>1</v>
      </c>
      <c r="N291" s="63">
        <v>100</v>
      </c>
      <c r="O291" s="63">
        <v>10</v>
      </c>
      <c r="P291" s="63">
        <v>10</v>
      </c>
      <c r="Q291" s="63">
        <v>10</v>
      </c>
      <c r="R291" s="63">
        <v>60</v>
      </c>
      <c r="S291" s="65" t="b">
        <v>0</v>
      </c>
      <c r="Y291" s="66" t="b">
        <v>0</v>
      </c>
      <c r="AE291" s="67" t="b">
        <v>0</v>
      </c>
      <c r="AK291" s="68" t="b">
        <v>0</v>
      </c>
      <c r="AQ291" s="45" t="b">
        <v>0</v>
      </c>
      <c r="AW291" s="47" t="b">
        <v>0</v>
      </c>
      <c r="BC291" s="17">
        <f t="shared" si="172"/>
        <v>38.28</v>
      </c>
      <c r="BD291">
        <f t="shared" si="180"/>
        <v>0</v>
      </c>
      <c r="BE291" s="7">
        <f t="shared" si="181"/>
        <v>0</v>
      </c>
      <c r="BF291" s="7">
        <f t="shared" si="182"/>
        <v>0</v>
      </c>
      <c r="BG291" s="7">
        <f t="shared" si="183"/>
        <v>0</v>
      </c>
      <c r="BH291" s="7">
        <f t="shared" si="184"/>
        <v>0</v>
      </c>
      <c r="BI291" s="17">
        <f t="shared" si="173"/>
        <v>38.28</v>
      </c>
      <c r="BJ291">
        <f t="shared" si="185"/>
        <v>0</v>
      </c>
      <c r="BK291" s="7">
        <f t="shared" si="186"/>
        <v>0</v>
      </c>
      <c r="BL291" s="7">
        <f t="shared" si="187"/>
        <v>0</v>
      </c>
      <c r="BM291" s="7">
        <f t="shared" si="188"/>
        <v>0</v>
      </c>
      <c r="BN291" s="7">
        <f t="shared" si="189"/>
        <v>0</v>
      </c>
      <c r="BO291" s="17">
        <f t="shared" si="174"/>
        <v>38.28</v>
      </c>
      <c r="BP291">
        <f t="shared" si="190"/>
        <v>0</v>
      </c>
      <c r="BQ291" s="7">
        <f t="shared" si="191"/>
        <v>0</v>
      </c>
      <c r="BR291" s="7">
        <f t="shared" si="192"/>
        <v>0</v>
      </c>
      <c r="BS291" s="7">
        <f t="shared" si="193"/>
        <v>0</v>
      </c>
      <c r="BT291" s="7">
        <f t="shared" si="194"/>
        <v>0</v>
      </c>
      <c r="BU291" s="17">
        <f t="shared" si="175"/>
        <v>38.28</v>
      </c>
      <c r="BV291">
        <f t="shared" si="195"/>
        <v>0</v>
      </c>
      <c r="BW291" s="7">
        <f t="shared" si="196"/>
        <v>0</v>
      </c>
      <c r="BX291" s="7">
        <f t="shared" si="197"/>
        <v>0</v>
      </c>
      <c r="BY291" s="7">
        <f t="shared" si="198"/>
        <v>0</v>
      </c>
      <c r="BZ291" s="7">
        <f t="shared" si="199"/>
        <v>0</v>
      </c>
      <c r="CA291" s="17">
        <f t="shared" si="176"/>
        <v>38.28</v>
      </c>
      <c r="CB291">
        <f t="shared" si="200"/>
        <v>0</v>
      </c>
      <c r="CC291" s="7">
        <f t="shared" si="201"/>
        <v>0</v>
      </c>
      <c r="CD291" s="7">
        <f t="shared" si="202"/>
        <v>0</v>
      </c>
      <c r="CE291" s="7">
        <f t="shared" si="203"/>
        <v>0</v>
      </c>
      <c r="CF291" s="69">
        <f t="shared" si="204"/>
        <v>0</v>
      </c>
      <c r="CG291" s="17">
        <f t="shared" si="177"/>
        <v>38.28</v>
      </c>
      <c r="CH291">
        <f t="shared" si="205"/>
        <v>0</v>
      </c>
      <c r="CI291" s="7">
        <f t="shared" si="206"/>
        <v>0</v>
      </c>
      <c r="CJ291" s="7">
        <f t="shared" si="207"/>
        <v>0</v>
      </c>
      <c r="CK291" s="7">
        <f t="shared" si="208"/>
        <v>0</v>
      </c>
      <c r="CL291" s="7">
        <f t="shared" si="209"/>
        <v>0</v>
      </c>
      <c r="CM291" s="17">
        <f t="shared" si="178"/>
        <v>38.28</v>
      </c>
      <c r="CN291">
        <f t="shared" si="210"/>
        <v>0</v>
      </c>
      <c r="CO291" s="7">
        <f t="shared" si="211"/>
        <v>0</v>
      </c>
      <c r="CP291" s="7">
        <f t="shared" si="212"/>
        <v>0</v>
      </c>
      <c r="CQ291" s="7">
        <f t="shared" si="213"/>
        <v>0</v>
      </c>
      <c r="CR291" s="7">
        <f t="shared" si="214"/>
        <v>0</v>
      </c>
    </row>
    <row r="292" spans="1:96" ht="14.5">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179"/>
        <v>0</v>
      </c>
      <c r="M292" s="63" t="b">
        <v>1</v>
      </c>
      <c r="N292" s="63">
        <v>0</v>
      </c>
      <c r="O292" s="63">
        <v>10</v>
      </c>
      <c r="P292" s="63">
        <v>10</v>
      </c>
      <c r="Q292" s="63">
        <v>10</v>
      </c>
      <c r="R292" s="63">
        <v>0</v>
      </c>
      <c r="S292" s="65" t="b">
        <v>0</v>
      </c>
      <c r="Y292" s="66" t="b">
        <v>0</v>
      </c>
      <c r="AE292" s="67" t="b">
        <v>0</v>
      </c>
      <c r="AK292" s="68" t="b">
        <v>0</v>
      </c>
      <c r="AQ292" s="45" t="b">
        <v>0</v>
      </c>
      <c r="AW292" s="47" t="b">
        <v>0</v>
      </c>
      <c r="BC292" s="17">
        <f t="shared" si="172"/>
        <v>28.380000000000006</v>
      </c>
      <c r="BD292">
        <f t="shared" si="180"/>
        <v>0</v>
      </c>
      <c r="BE292" s="7">
        <f t="shared" si="181"/>
        <v>0</v>
      </c>
      <c r="BF292" s="7">
        <f t="shared" si="182"/>
        <v>0</v>
      </c>
      <c r="BG292" s="7">
        <f t="shared" si="183"/>
        <v>0</v>
      </c>
      <c r="BH292" s="7">
        <f t="shared" si="184"/>
        <v>0</v>
      </c>
      <c r="BI292" s="17">
        <f t="shared" si="173"/>
        <v>28.380000000000006</v>
      </c>
      <c r="BJ292">
        <f t="shared" si="185"/>
        <v>0</v>
      </c>
      <c r="BK292" s="7">
        <f t="shared" si="186"/>
        <v>0</v>
      </c>
      <c r="BL292" s="7">
        <f t="shared" si="187"/>
        <v>0</v>
      </c>
      <c r="BM292" s="7">
        <f t="shared" si="188"/>
        <v>0</v>
      </c>
      <c r="BN292" s="7">
        <f t="shared" si="189"/>
        <v>0</v>
      </c>
      <c r="BO292" s="17">
        <f t="shared" si="174"/>
        <v>28.380000000000006</v>
      </c>
      <c r="BP292">
        <f t="shared" si="190"/>
        <v>0</v>
      </c>
      <c r="BQ292" s="7">
        <f t="shared" si="191"/>
        <v>0</v>
      </c>
      <c r="BR292" s="7">
        <f t="shared" si="192"/>
        <v>0</v>
      </c>
      <c r="BS292" s="7">
        <f t="shared" si="193"/>
        <v>0</v>
      </c>
      <c r="BT292" s="7">
        <f t="shared" si="194"/>
        <v>0</v>
      </c>
      <c r="BU292" s="17">
        <f t="shared" si="175"/>
        <v>28.380000000000006</v>
      </c>
      <c r="BV292">
        <f t="shared" si="195"/>
        <v>0</v>
      </c>
      <c r="BW292" s="7">
        <f t="shared" si="196"/>
        <v>0</v>
      </c>
      <c r="BX292" s="7">
        <f t="shared" si="197"/>
        <v>0</v>
      </c>
      <c r="BY292" s="7">
        <f t="shared" si="198"/>
        <v>0</v>
      </c>
      <c r="BZ292" s="7">
        <f t="shared" si="199"/>
        <v>0</v>
      </c>
      <c r="CA292" s="17">
        <f t="shared" si="176"/>
        <v>28.380000000000006</v>
      </c>
      <c r="CB292">
        <f t="shared" si="200"/>
        <v>0</v>
      </c>
      <c r="CC292" s="7">
        <f t="shared" si="201"/>
        <v>0</v>
      </c>
      <c r="CD292" s="7">
        <f t="shared" si="202"/>
        <v>0</v>
      </c>
      <c r="CE292" s="7">
        <f t="shared" si="203"/>
        <v>0</v>
      </c>
      <c r="CF292" s="69">
        <f t="shared" si="204"/>
        <v>0</v>
      </c>
      <c r="CG292" s="17">
        <f t="shared" si="177"/>
        <v>28.380000000000006</v>
      </c>
      <c r="CH292">
        <f t="shared" si="205"/>
        <v>0</v>
      </c>
      <c r="CI292" s="7">
        <f t="shared" si="206"/>
        <v>0</v>
      </c>
      <c r="CJ292" s="7">
        <f t="shared" si="207"/>
        <v>0</v>
      </c>
      <c r="CK292" s="7">
        <f t="shared" si="208"/>
        <v>0</v>
      </c>
      <c r="CL292" s="7">
        <f t="shared" si="209"/>
        <v>0</v>
      </c>
      <c r="CM292" s="17">
        <f t="shared" si="178"/>
        <v>28.380000000000006</v>
      </c>
      <c r="CN292">
        <f t="shared" si="210"/>
        <v>0</v>
      </c>
      <c r="CO292" s="7">
        <f t="shared" si="211"/>
        <v>0</v>
      </c>
      <c r="CP292" s="7">
        <f t="shared" si="212"/>
        <v>0</v>
      </c>
      <c r="CQ292" s="7">
        <f t="shared" si="213"/>
        <v>0</v>
      </c>
      <c r="CR292" s="7">
        <f t="shared" si="214"/>
        <v>0</v>
      </c>
    </row>
    <row r="293" spans="1:96" ht="14.5">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179"/>
        <v>0</v>
      </c>
      <c r="M293" s="63" t="b">
        <v>1</v>
      </c>
      <c r="N293" s="63">
        <v>0</v>
      </c>
      <c r="O293" s="63">
        <v>10</v>
      </c>
      <c r="P293" s="63">
        <v>10</v>
      </c>
      <c r="Q293" s="63">
        <v>10</v>
      </c>
      <c r="R293" s="63">
        <v>0</v>
      </c>
      <c r="S293" s="65" t="b">
        <v>1</v>
      </c>
      <c r="T293" s="65">
        <v>0</v>
      </c>
      <c r="U293" s="65">
        <v>10</v>
      </c>
      <c r="V293" s="65">
        <v>10</v>
      </c>
      <c r="W293" s="65">
        <v>10</v>
      </c>
      <c r="X293" s="65">
        <v>0</v>
      </c>
      <c r="Y293" s="66" t="b">
        <v>1</v>
      </c>
      <c r="Z293" s="66">
        <v>0</v>
      </c>
      <c r="AA293" s="66">
        <v>10</v>
      </c>
      <c r="AB293" s="66">
        <v>10</v>
      </c>
      <c r="AC293" s="66">
        <v>10</v>
      </c>
      <c r="AD293" s="66">
        <v>0</v>
      </c>
      <c r="AE293" s="67" t="b">
        <v>1</v>
      </c>
      <c r="AF293" s="67">
        <v>0</v>
      </c>
      <c r="AG293" s="67">
        <v>10</v>
      </c>
      <c r="AH293" s="67">
        <v>10</v>
      </c>
      <c r="AI293" s="67">
        <v>10</v>
      </c>
      <c r="AJ293" s="67">
        <v>0</v>
      </c>
      <c r="AK293" s="68" t="b">
        <v>1</v>
      </c>
      <c r="AL293" s="68">
        <v>0</v>
      </c>
      <c r="AM293" s="68">
        <v>10</v>
      </c>
      <c r="AN293" s="68">
        <v>10</v>
      </c>
      <c r="AO293" s="68">
        <v>10</v>
      </c>
      <c r="AP293" s="68">
        <v>0</v>
      </c>
      <c r="AQ293" s="45" t="b">
        <v>1</v>
      </c>
      <c r="AR293" s="45">
        <v>0</v>
      </c>
      <c r="AS293" s="45">
        <v>10</v>
      </c>
      <c r="AT293" s="45">
        <v>10</v>
      </c>
      <c r="AU293" s="45">
        <v>10</v>
      </c>
      <c r="AV293" s="45">
        <v>0</v>
      </c>
      <c r="AW293" s="47" t="b">
        <v>1</v>
      </c>
      <c r="AX293" s="47">
        <v>0</v>
      </c>
      <c r="AY293" s="47">
        <v>10</v>
      </c>
      <c r="AZ293" s="47">
        <v>10</v>
      </c>
      <c r="BA293" s="47">
        <v>10</v>
      </c>
      <c r="BB293" s="47">
        <v>0</v>
      </c>
      <c r="BC293" s="17">
        <f t="shared" si="172"/>
        <v>35.75</v>
      </c>
      <c r="BD293">
        <f t="shared" si="180"/>
        <v>0</v>
      </c>
      <c r="BE293" s="7">
        <f t="shared" si="181"/>
        <v>0</v>
      </c>
      <c r="BF293" s="7">
        <f t="shared" si="182"/>
        <v>0</v>
      </c>
      <c r="BG293" s="7">
        <f t="shared" si="183"/>
        <v>0</v>
      </c>
      <c r="BH293" s="7">
        <f t="shared" si="184"/>
        <v>0</v>
      </c>
      <c r="BI293" s="17">
        <f t="shared" si="173"/>
        <v>35.75</v>
      </c>
      <c r="BJ293">
        <f t="shared" si="185"/>
        <v>0</v>
      </c>
      <c r="BK293" s="7">
        <f t="shared" si="186"/>
        <v>0</v>
      </c>
      <c r="BL293" s="7">
        <f t="shared" si="187"/>
        <v>0</v>
      </c>
      <c r="BM293" s="7">
        <f t="shared" si="188"/>
        <v>0</v>
      </c>
      <c r="BN293" s="7">
        <f t="shared" si="189"/>
        <v>0</v>
      </c>
      <c r="BO293" s="17">
        <f t="shared" si="174"/>
        <v>35.75</v>
      </c>
      <c r="BP293">
        <f t="shared" si="190"/>
        <v>0</v>
      </c>
      <c r="BQ293" s="7">
        <f t="shared" si="191"/>
        <v>0</v>
      </c>
      <c r="BR293" s="7">
        <f t="shared" si="192"/>
        <v>0</v>
      </c>
      <c r="BS293" s="7">
        <f t="shared" si="193"/>
        <v>0</v>
      </c>
      <c r="BT293" s="7">
        <f t="shared" si="194"/>
        <v>0</v>
      </c>
      <c r="BU293" s="17">
        <f t="shared" si="175"/>
        <v>35.75</v>
      </c>
      <c r="BV293">
        <f t="shared" si="195"/>
        <v>0</v>
      </c>
      <c r="BW293" s="7">
        <f t="shared" si="196"/>
        <v>0</v>
      </c>
      <c r="BX293" s="7">
        <f t="shared" si="197"/>
        <v>0</v>
      </c>
      <c r="BY293" s="7">
        <f t="shared" si="198"/>
        <v>0</v>
      </c>
      <c r="BZ293" s="7">
        <f t="shared" si="199"/>
        <v>0</v>
      </c>
      <c r="CA293" s="17">
        <f t="shared" si="176"/>
        <v>35.75</v>
      </c>
      <c r="CB293">
        <f t="shared" si="200"/>
        <v>0</v>
      </c>
      <c r="CC293" s="7">
        <f t="shared" si="201"/>
        <v>0</v>
      </c>
      <c r="CD293" s="7">
        <f t="shared" si="202"/>
        <v>0</v>
      </c>
      <c r="CE293" s="7">
        <f t="shared" si="203"/>
        <v>0</v>
      </c>
      <c r="CF293" s="69">
        <f t="shared" si="204"/>
        <v>0</v>
      </c>
      <c r="CG293" s="17">
        <f t="shared" si="177"/>
        <v>35.75</v>
      </c>
      <c r="CH293">
        <f t="shared" si="205"/>
        <v>0</v>
      </c>
      <c r="CI293" s="7">
        <f t="shared" si="206"/>
        <v>0</v>
      </c>
      <c r="CJ293" s="7">
        <f t="shared" si="207"/>
        <v>0</v>
      </c>
      <c r="CK293" s="7">
        <f t="shared" si="208"/>
        <v>0</v>
      </c>
      <c r="CL293" s="7">
        <f t="shared" si="209"/>
        <v>0</v>
      </c>
      <c r="CM293" s="17">
        <f t="shared" si="178"/>
        <v>35.75</v>
      </c>
      <c r="CN293">
        <f t="shared" si="210"/>
        <v>0</v>
      </c>
      <c r="CO293" s="7">
        <f t="shared" si="211"/>
        <v>0</v>
      </c>
      <c r="CP293" s="7">
        <f t="shared" si="212"/>
        <v>0</v>
      </c>
      <c r="CQ293" s="7">
        <f t="shared" si="213"/>
        <v>0</v>
      </c>
      <c r="CR293" s="7">
        <f t="shared" si="214"/>
        <v>0</v>
      </c>
    </row>
    <row r="294" spans="1:96" ht="14.5">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179"/>
        <v>0</v>
      </c>
      <c r="M294" s="63" t="b">
        <v>1</v>
      </c>
      <c r="N294" s="63">
        <v>0</v>
      </c>
      <c r="O294" s="63">
        <v>10</v>
      </c>
      <c r="P294" s="63">
        <v>10</v>
      </c>
      <c r="Q294" s="63">
        <v>10</v>
      </c>
      <c r="R294" s="63">
        <v>90</v>
      </c>
      <c r="S294" s="65" t="b">
        <v>1</v>
      </c>
      <c r="T294" s="65">
        <v>0</v>
      </c>
      <c r="U294" s="65">
        <v>10</v>
      </c>
      <c r="V294" s="65">
        <v>10</v>
      </c>
      <c r="W294" s="65">
        <v>10</v>
      </c>
      <c r="X294" s="65">
        <v>90</v>
      </c>
      <c r="Y294" s="66" t="b">
        <v>1</v>
      </c>
      <c r="Z294" s="66">
        <v>0</v>
      </c>
      <c r="AA294" s="66">
        <v>10</v>
      </c>
      <c r="AB294" s="66">
        <v>10</v>
      </c>
      <c r="AC294" s="66">
        <v>10</v>
      </c>
      <c r="AD294" s="66">
        <v>90</v>
      </c>
      <c r="AE294" s="67" t="b">
        <v>1</v>
      </c>
      <c r="AF294" s="67">
        <v>0</v>
      </c>
      <c r="AG294" s="67">
        <v>10</v>
      </c>
      <c r="AH294" s="67">
        <v>10</v>
      </c>
      <c r="AI294" s="67">
        <v>10</v>
      </c>
      <c r="AJ294" s="67">
        <v>90</v>
      </c>
      <c r="AK294" s="68" t="b">
        <v>1</v>
      </c>
      <c r="AL294" s="68">
        <v>0</v>
      </c>
      <c r="AM294" s="68">
        <v>10</v>
      </c>
      <c r="AN294" s="68">
        <v>10</v>
      </c>
      <c r="AO294" s="68">
        <v>10</v>
      </c>
      <c r="AP294" s="68">
        <v>90</v>
      </c>
      <c r="AQ294" s="45" t="b">
        <v>1</v>
      </c>
      <c r="AR294" s="45">
        <v>0</v>
      </c>
      <c r="AS294" s="45">
        <v>10</v>
      </c>
      <c r="AT294" s="45">
        <v>10</v>
      </c>
      <c r="AU294" s="45">
        <v>10</v>
      </c>
      <c r="AV294" s="45">
        <v>90</v>
      </c>
      <c r="AW294" s="47" t="b">
        <v>1</v>
      </c>
      <c r="AX294" s="47">
        <v>0</v>
      </c>
      <c r="AY294" s="47">
        <v>10</v>
      </c>
      <c r="AZ294" s="47">
        <v>10</v>
      </c>
      <c r="BA294" s="47">
        <v>10</v>
      </c>
      <c r="BB294" s="47">
        <v>90</v>
      </c>
      <c r="BC294" s="17">
        <f t="shared" si="172"/>
        <v>147.07000000000002</v>
      </c>
      <c r="BD294">
        <f t="shared" si="180"/>
        <v>0</v>
      </c>
      <c r="BE294" s="7">
        <f t="shared" si="181"/>
        <v>0</v>
      </c>
      <c r="BF294" s="7">
        <f t="shared" si="182"/>
        <v>0</v>
      </c>
      <c r="BG294" s="7">
        <f t="shared" si="183"/>
        <v>0</v>
      </c>
      <c r="BH294" s="7">
        <f t="shared" si="184"/>
        <v>0</v>
      </c>
      <c r="BI294" s="17">
        <f t="shared" si="173"/>
        <v>147.07000000000002</v>
      </c>
      <c r="BJ294">
        <f t="shared" si="185"/>
        <v>0</v>
      </c>
      <c r="BK294" s="7">
        <f t="shared" si="186"/>
        <v>0</v>
      </c>
      <c r="BL294" s="7">
        <f t="shared" si="187"/>
        <v>0</v>
      </c>
      <c r="BM294" s="7">
        <f t="shared" si="188"/>
        <v>0</v>
      </c>
      <c r="BN294" s="7">
        <f t="shared" si="189"/>
        <v>0</v>
      </c>
      <c r="BO294" s="17">
        <f t="shared" si="174"/>
        <v>147.07000000000002</v>
      </c>
      <c r="BP294">
        <f t="shared" si="190"/>
        <v>0</v>
      </c>
      <c r="BQ294" s="7">
        <f t="shared" si="191"/>
        <v>0</v>
      </c>
      <c r="BR294" s="7">
        <f t="shared" si="192"/>
        <v>0</v>
      </c>
      <c r="BS294" s="7">
        <f t="shared" si="193"/>
        <v>0</v>
      </c>
      <c r="BT294" s="7">
        <f t="shared" si="194"/>
        <v>0</v>
      </c>
      <c r="BU294" s="17">
        <f t="shared" si="175"/>
        <v>147.07000000000002</v>
      </c>
      <c r="BV294">
        <f t="shared" si="195"/>
        <v>0</v>
      </c>
      <c r="BW294" s="7">
        <f t="shared" si="196"/>
        <v>0</v>
      </c>
      <c r="BX294" s="7">
        <f t="shared" si="197"/>
        <v>0</v>
      </c>
      <c r="BY294" s="7">
        <f t="shared" si="198"/>
        <v>0</v>
      </c>
      <c r="BZ294" s="7">
        <f t="shared" si="199"/>
        <v>0</v>
      </c>
      <c r="CA294" s="17">
        <f t="shared" si="176"/>
        <v>147.07000000000002</v>
      </c>
      <c r="CB294">
        <f t="shared" si="200"/>
        <v>0</v>
      </c>
      <c r="CC294" s="7">
        <f t="shared" si="201"/>
        <v>0</v>
      </c>
      <c r="CD294" s="7">
        <f t="shared" si="202"/>
        <v>0</v>
      </c>
      <c r="CE294" s="7">
        <f t="shared" si="203"/>
        <v>0</v>
      </c>
      <c r="CF294" s="69">
        <f t="shared" si="204"/>
        <v>0</v>
      </c>
      <c r="CG294" s="17">
        <f t="shared" si="177"/>
        <v>147.07000000000002</v>
      </c>
      <c r="CH294">
        <f t="shared" si="205"/>
        <v>0</v>
      </c>
      <c r="CI294" s="7">
        <f t="shared" si="206"/>
        <v>0</v>
      </c>
      <c r="CJ294" s="7">
        <f t="shared" si="207"/>
        <v>0</v>
      </c>
      <c r="CK294" s="7">
        <f t="shared" si="208"/>
        <v>0</v>
      </c>
      <c r="CL294" s="7">
        <f t="shared" si="209"/>
        <v>0</v>
      </c>
      <c r="CM294" s="17">
        <f t="shared" si="178"/>
        <v>147.07000000000002</v>
      </c>
      <c r="CN294">
        <f t="shared" si="210"/>
        <v>0</v>
      </c>
      <c r="CO294" s="7">
        <f t="shared" si="211"/>
        <v>0</v>
      </c>
      <c r="CP294" s="7">
        <f t="shared" si="212"/>
        <v>0</v>
      </c>
      <c r="CQ294" s="7">
        <f t="shared" si="213"/>
        <v>0</v>
      </c>
      <c r="CR294" s="7">
        <f t="shared" si="214"/>
        <v>0</v>
      </c>
    </row>
    <row r="295" spans="1:96" ht="14.5">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179"/>
        <v>1</v>
      </c>
      <c r="M295" s="63" t="b">
        <v>1</v>
      </c>
      <c r="N295" s="63">
        <v>0</v>
      </c>
      <c r="O295" s="63">
        <v>10</v>
      </c>
      <c r="P295" s="63">
        <v>10</v>
      </c>
      <c r="Q295" s="63">
        <v>10</v>
      </c>
      <c r="R295" s="63">
        <v>80</v>
      </c>
      <c r="S295" s="65" t="b">
        <v>1</v>
      </c>
      <c r="T295" s="65">
        <v>0</v>
      </c>
      <c r="U295" s="65">
        <v>10</v>
      </c>
      <c r="V295" s="65">
        <v>10</v>
      </c>
      <c r="W295" s="65">
        <v>10</v>
      </c>
      <c r="X295" s="65">
        <v>80</v>
      </c>
      <c r="Y295" s="66" t="b">
        <v>1</v>
      </c>
      <c r="Z295" s="66">
        <v>0</v>
      </c>
      <c r="AA295" s="66">
        <v>10</v>
      </c>
      <c r="AB295" s="66">
        <v>10</v>
      </c>
      <c r="AC295" s="66">
        <v>10</v>
      </c>
      <c r="AD295" s="66">
        <v>80</v>
      </c>
      <c r="AE295" s="67" t="b">
        <v>1</v>
      </c>
      <c r="AF295" s="67">
        <v>0</v>
      </c>
      <c r="AG295" s="67">
        <v>10</v>
      </c>
      <c r="AH295" s="67">
        <v>10</v>
      </c>
      <c r="AI295" s="67">
        <v>10</v>
      </c>
      <c r="AJ295" s="67">
        <v>80</v>
      </c>
      <c r="AK295" s="68" t="b">
        <v>1</v>
      </c>
      <c r="AL295" s="68">
        <v>0</v>
      </c>
      <c r="AM295" s="68">
        <v>10</v>
      </c>
      <c r="AN295" s="68">
        <v>10</v>
      </c>
      <c r="AO295" s="68">
        <v>10</v>
      </c>
      <c r="AP295" s="68">
        <v>80</v>
      </c>
      <c r="AQ295" s="45" t="b">
        <v>1</v>
      </c>
      <c r="AR295" s="45">
        <v>0</v>
      </c>
      <c r="AS295" s="45">
        <v>10</v>
      </c>
      <c r="AT295" s="45">
        <v>10</v>
      </c>
      <c r="AU295" s="45">
        <v>10</v>
      </c>
      <c r="AV295" s="45">
        <v>80</v>
      </c>
      <c r="AW295" s="47" t="b">
        <v>1</v>
      </c>
      <c r="AX295" s="47">
        <v>0</v>
      </c>
      <c r="AY295" s="47">
        <v>10</v>
      </c>
      <c r="AZ295" s="47">
        <v>10</v>
      </c>
      <c r="BA295" s="47">
        <v>10</v>
      </c>
      <c r="BB295" s="47">
        <v>80</v>
      </c>
      <c r="BC295" s="17">
        <f t="shared" si="172"/>
        <v>100.1</v>
      </c>
      <c r="BD295">
        <f t="shared" si="180"/>
        <v>7</v>
      </c>
      <c r="BE295" s="7">
        <f t="shared" si="181"/>
        <v>7.5259317243270818</v>
      </c>
      <c r="BF295" s="7">
        <f t="shared" si="182"/>
        <v>5.5644857686743361</v>
      </c>
      <c r="BG295" s="7">
        <f t="shared" si="183"/>
        <v>103.49339163529784</v>
      </c>
      <c r="BH295" s="7">
        <f t="shared" si="184"/>
        <v>111.01932335962492</v>
      </c>
      <c r="BI295" s="17">
        <f t="shared" si="173"/>
        <v>100.1</v>
      </c>
      <c r="BJ295">
        <f t="shared" si="185"/>
        <v>7</v>
      </c>
      <c r="BK295" s="7">
        <f t="shared" si="186"/>
        <v>7.5259317243270818</v>
      </c>
      <c r="BL295" s="7">
        <f t="shared" si="187"/>
        <v>5.5644857686743361</v>
      </c>
      <c r="BM295" s="7">
        <f t="shared" si="188"/>
        <v>103.49339163529784</v>
      </c>
      <c r="BN295" s="7">
        <f t="shared" si="189"/>
        <v>111.01932335962492</v>
      </c>
      <c r="BO295" s="17">
        <f t="shared" si="174"/>
        <v>100.1</v>
      </c>
      <c r="BP295">
        <f t="shared" si="190"/>
        <v>7</v>
      </c>
      <c r="BQ295" s="7">
        <f t="shared" si="191"/>
        <v>7.5259317243270818</v>
      </c>
      <c r="BR295" s="7">
        <f t="shared" si="192"/>
        <v>5.5644857686743361</v>
      </c>
      <c r="BS295" s="7">
        <f t="shared" si="193"/>
        <v>103.49339163529784</v>
      </c>
      <c r="BT295" s="7">
        <f t="shared" si="194"/>
        <v>111.01932335962492</v>
      </c>
      <c r="BU295" s="17">
        <f t="shared" si="175"/>
        <v>100.1</v>
      </c>
      <c r="BV295">
        <f t="shared" si="195"/>
        <v>7</v>
      </c>
      <c r="BW295" s="7">
        <f t="shared" si="196"/>
        <v>7.5259317243270818</v>
      </c>
      <c r="BX295" s="7">
        <f t="shared" si="197"/>
        <v>5.5644857686743361</v>
      </c>
      <c r="BY295" s="7">
        <f t="shared" si="198"/>
        <v>103.49339163529784</v>
      </c>
      <c r="BZ295" s="7">
        <f t="shared" si="199"/>
        <v>111.01932335962492</v>
      </c>
      <c r="CA295" s="17">
        <f t="shared" si="176"/>
        <v>100.1</v>
      </c>
      <c r="CB295">
        <f t="shared" si="200"/>
        <v>7</v>
      </c>
      <c r="CC295" s="7">
        <f t="shared" si="201"/>
        <v>7.5259317243270818</v>
      </c>
      <c r="CD295" s="7">
        <f t="shared" si="202"/>
        <v>5.5644857686743361</v>
      </c>
      <c r="CE295" s="7">
        <f t="shared" si="203"/>
        <v>103.49339163529784</v>
      </c>
      <c r="CF295" s="69">
        <f t="shared" si="204"/>
        <v>111.01932335962492</v>
      </c>
      <c r="CG295" s="17">
        <f t="shared" si="177"/>
        <v>100.1</v>
      </c>
      <c r="CH295">
        <f t="shared" si="205"/>
        <v>7</v>
      </c>
      <c r="CI295" s="7">
        <f t="shared" si="206"/>
        <v>7.5259317243270818</v>
      </c>
      <c r="CJ295" s="7">
        <f t="shared" si="207"/>
        <v>5.5644857686743361</v>
      </c>
      <c r="CK295" s="7">
        <f t="shared" si="208"/>
        <v>103.49339163529784</v>
      </c>
      <c r="CL295" s="7">
        <f t="shared" si="209"/>
        <v>111.01932335962492</v>
      </c>
      <c r="CM295" s="17">
        <f t="shared" si="178"/>
        <v>100.1</v>
      </c>
      <c r="CN295">
        <f t="shared" si="210"/>
        <v>7</v>
      </c>
      <c r="CO295" s="7">
        <f t="shared" si="211"/>
        <v>7.5259317243270818</v>
      </c>
      <c r="CP295" s="7">
        <f t="shared" si="212"/>
        <v>5.5644857686743361</v>
      </c>
      <c r="CQ295" s="7">
        <f t="shared" si="213"/>
        <v>103.49339163529784</v>
      </c>
      <c r="CR295" s="7">
        <f t="shared" si="214"/>
        <v>111.01932335962492</v>
      </c>
    </row>
    <row r="296" spans="1:96" ht="14.5">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179"/>
        <v>0</v>
      </c>
      <c r="M296" s="63" t="b">
        <v>1</v>
      </c>
      <c r="N296" s="63">
        <v>0</v>
      </c>
      <c r="O296" s="63">
        <v>10</v>
      </c>
      <c r="P296" s="63">
        <v>10</v>
      </c>
      <c r="Q296" s="63">
        <v>10</v>
      </c>
      <c r="R296" s="63">
        <v>80</v>
      </c>
      <c r="S296" s="65" t="b">
        <v>1</v>
      </c>
      <c r="T296" s="65">
        <v>0</v>
      </c>
      <c r="U296" s="65">
        <v>10</v>
      </c>
      <c r="V296" s="65">
        <v>10</v>
      </c>
      <c r="W296" s="65">
        <v>10</v>
      </c>
      <c r="X296" s="65">
        <v>80</v>
      </c>
      <c r="Y296" s="66" t="b">
        <v>1</v>
      </c>
      <c r="Z296" s="66">
        <v>0</v>
      </c>
      <c r="AA296" s="66">
        <v>10</v>
      </c>
      <c r="AB296" s="66">
        <v>10</v>
      </c>
      <c r="AC296" s="66">
        <v>10</v>
      </c>
      <c r="AD296" s="66">
        <v>80</v>
      </c>
      <c r="AE296" s="67" t="b">
        <v>1</v>
      </c>
      <c r="AF296" s="67">
        <v>0</v>
      </c>
      <c r="AG296" s="67">
        <v>10</v>
      </c>
      <c r="AH296" s="67">
        <v>10</v>
      </c>
      <c r="AI296" s="67">
        <v>10</v>
      </c>
      <c r="AJ296" s="67">
        <v>80</v>
      </c>
      <c r="AK296" s="68" t="b">
        <v>1</v>
      </c>
      <c r="AL296" s="68">
        <v>0</v>
      </c>
      <c r="AM296" s="68">
        <v>10</v>
      </c>
      <c r="AN296" s="68">
        <v>10</v>
      </c>
      <c r="AO296" s="68">
        <v>10</v>
      </c>
      <c r="AP296" s="68">
        <v>80</v>
      </c>
      <c r="AQ296" s="45" t="b">
        <v>1</v>
      </c>
      <c r="AR296" s="45">
        <v>0</v>
      </c>
      <c r="AS296" s="45">
        <v>10</v>
      </c>
      <c r="AT296" s="45">
        <v>10</v>
      </c>
      <c r="AU296" s="45">
        <v>10</v>
      </c>
      <c r="AV296" s="45">
        <v>80</v>
      </c>
      <c r="AW296" s="47" t="b">
        <v>1</v>
      </c>
      <c r="AX296" s="47">
        <v>0</v>
      </c>
      <c r="AY296" s="47">
        <v>10</v>
      </c>
      <c r="AZ296" s="47">
        <v>10</v>
      </c>
      <c r="BA296" s="47">
        <v>10</v>
      </c>
      <c r="BB296" s="47">
        <v>80</v>
      </c>
      <c r="BC296" s="17">
        <f t="shared" si="172"/>
        <v>101.42</v>
      </c>
      <c r="BD296">
        <f t="shared" si="180"/>
        <v>0</v>
      </c>
      <c r="BE296" s="7">
        <f t="shared" si="181"/>
        <v>0</v>
      </c>
      <c r="BF296" s="7">
        <f t="shared" si="182"/>
        <v>0</v>
      </c>
      <c r="BG296" s="7">
        <f t="shared" si="183"/>
        <v>0</v>
      </c>
      <c r="BH296" s="7">
        <f t="shared" si="184"/>
        <v>0</v>
      </c>
      <c r="BI296" s="17">
        <f t="shared" si="173"/>
        <v>101.42</v>
      </c>
      <c r="BJ296">
        <f t="shared" si="185"/>
        <v>0</v>
      </c>
      <c r="BK296" s="7">
        <f t="shared" si="186"/>
        <v>0</v>
      </c>
      <c r="BL296" s="7">
        <f t="shared" si="187"/>
        <v>0</v>
      </c>
      <c r="BM296" s="7">
        <f t="shared" si="188"/>
        <v>0</v>
      </c>
      <c r="BN296" s="7">
        <f t="shared" si="189"/>
        <v>0</v>
      </c>
      <c r="BO296" s="17">
        <f t="shared" si="174"/>
        <v>101.42</v>
      </c>
      <c r="BP296">
        <f t="shared" si="190"/>
        <v>0</v>
      </c>
      <c r="BQ296" s="7">
        <f t="shared" si="191"/>
        <v>0</v>
      </c>
      <c r="BR296" s="7">
        <f t="shared" si="192"/>
        <v>0</v>
      </c>
      <c r="BS296" s="7">
        <f t="shared" si="193"/>
        <v>0</v>
      </c>
      <c r="BT296" s="7">
        <f t="shared" si="194"/>
        <v>0</v>
      </c>
      <c r="BU296" s="17">
        <f t="shared" si="175"/>
        <v>101.42</v>
      </c>
      <c r="BV296">
        <f t="shared" si="195"/>
        <v>0</v>
      </c>
      <c r="BW296" s="7">
        <f t="shared" si="196"/>
        <v>0</v>
      </c>
      <c r="BX296" s="7">
        <f t="shared" si="197"/>
        <v>0</v>
      </c>
      <c r="BY296" s="7">
        <f t="shared" si="198"/>
        <v>0</v>
      </c>
      <c r="BZ296" s="7">
        <f t="shared" si="199"/>
        <v>0</v>
      </c>
      <c r="CA296" s="17">
        <f t="shared" si="176"/>
        <v>101.42</v>
      </c>
      <c r="CB296">
        <f t="shared" si="200"/>
        <v>0</v>
      </c>
      <c r="CC296" s="7">
        <f t="shared" si="201"/>
        <v>0</v>
      </c>
      <c r="CD296" s="7">
        <f t="shared" si="202"/>
        <v>0</v>
      </c>
      <c r="CE296" s="7">
        <f t="shared" si="203"/>
        <v>0</v>
      </c>
      <c r="CF296" s="69">
        <f t="shared" si="204"/>
        <v>0</v>
      </c>
      <c r="CG296" s="17">
        <f t="shared" si="177"/>
        <v>101.42</v>
      </c>
      <c r="CH296">
        <f t="shared" si="205"/>
        <v>0</v>
      </c>
      <c r="CI296" s="7">
        <f t="shared" si="206"/>
        <v>0</v>
      </c>
      <c r="CJ296" s="7">
        <f t="shared" si="207"/>
        <v>0</v>
      </c>
      <c r="CK296" s="7">
        <f t="shared" si="208"/>
        <v>0</v>
      </c>
      <c r="CL296" s="7">
        <f t="shared" si="209"/>
        <v>0</v>
      </c>
      <c r="CM296" s="17">
        <f t="shared" si="178"/>
        <v>101.42</v>
      </c>
      <c r="CN296">
        <f t="shared" si="210"/>
        <v>0</v>
      </c>
      <c r="CO296" s="7">
        <f t="shared" si="211"/>
        <v>0</v>
      </c>
      <c r="CP296" s="7">
        <f t="shared" si="212"/>
        <v>0</v>
      </c>
      <c r="CQ296" s="7">
        <f t="shared" si="213"/>
        <v>0</v>
      </c>
      <c r="CR296" s="7">
        <f t="shared" si="214"/>
        <v>0</v>
      </c>
    </row>
    <row r="297" spans="1:96" ht="14.5">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179"/>
        <v>1</v>
      </c>
      <c r="M297" s="63" t="b">
        <v>1</v>
      </c>
      <c r="N297" s="63">
        <v>0</v>
      </c>
      <c r="O297" s="63">
        <v>0</v>
      </c>
      <c r="P297" s="63">
        <v>10</v>
      </c>
      <c r="Q297" s="63">
        <v>10</v>
      </c>
      <c r="R297" s="63">
        <v>500</v>
      </c>
      <c r="S297" s="65" t="b">
        <v>0</v>
      </c>
      <c r="Y297" s="66" t="b">
        <v>0</v>
      </c>
      <c r="AE297" s="67" t="b">
        <v>0</v>
      </c>
      <c r="AK297" s="68" t="b">
        <v>0</v>
      </c>
      <c r="AQ297" s="45" t="b">
        <v>0</v>
      </c>
      <c r="AW297" s="47" t="b">
        <v>0</v>
      </c>
      <c r="BC297" s="17">
        <f t="shared" si="172"/>
        <v>45.98</v>
      </c>
      <c r="BD297">
        <f t="shared" si="180"/>
        <v>5</v>
      </c>
      <c r="BE297" s="7">
        <f t="shared" si="181"/>
        <v>5.3756655173764862</v>
      </c>
      <c r="BF297" s="7">
        <f t="shared" si="182"/>
        <v>3.9746326919102399</v>
      </c>
      <c r="BG297" s="7">
        <f t="shared" si="183"/>
        <v>73.923851168069888</v>
      </c>
      <c r="BH297" s="7">
        <f t="shared" si="184"/>
        <v>79.299516685446378</v>
      </c>
      <c r="BI297" s="17">
        <f t="shared" si="173"/>
        <v>45.98</v>
      </c>
      <c r="BJ297">
        <f t="shared" si="185"/>
        <v>0</v>
      </c>
      <c r="BK297" s="7">
        <f t="shared" si="186"/>
        <v>0</v>
      </c>
      <c r="BL297" s="7">
        <f t="shared" si="187"/>
        <v>0</v>
      </c>
      <c r="BM297" s="7">
        <f t="shared" si="188"/>
        <v>0</v>
      </c>
      <c r="BN297" s="7">
        <f t="shared" si="189"/>
        <v>0</v>
      </c>
      <c r="BO297" s="17">
        <f t="shared" si="174"/>
        <v>45.98</v>
      </c>
      <c r="BP297">
        <f t="shared" si="190"/>
        <v>0</v>
      </c>
      <c r="BQ297" s="7">
        <f t="shared" si="191"/>
        <v>0</v>
      </c>
      <c r="BR297" s="7">
        <f t="shared" si="192"/>
        <v>0</v>
      </c>
      <c r="BS297" s="7">
        <f t="shared" si="193"/>
        <v>0</v>
      </c>
      <c r="BT297" s="7">
        <f t="shared" si="194"/>
        <v>0</v>
      </c>
      <c r="BU297" s="17">
        <f t="shared" si="175"/>
        <v>45.98</v>
      </c>
      <c r="BV297">
        <f t="shared" si="195"/>
        <v>0</v>
      </c>
      <c r="BW297" s="7">
        <f t="shared" si="196"/>
        <v>0</v>
      </c>
      <c r="BX297" s="7">
        <f t="shared" si="197"/>
        <v>0</v>
      </c>
      <c r="BY297" s="7">
        <f t="shared" si="198"/>
        <v>0</v>
      </c>
      <c r="BZ297" s="7">
        <f t="shared" si="199"/>
        <v>0</v>
      </c>
      <c r="CA297" s="17">
        <f t="shared" si="176"/>
        <v>45.98</v>
      </c>
      <c r="CB297">
        <f t="shared" si="200"/>
        <v>0</v>
      </c>
      <c r="CC297" s="7">
        <f t="shared" si="201"/>
        <v>0</v>
      </c>
      <c r="CD297" s="7">
        <f t="shared" si="202"/>
        <v>0</v>
      </c>
      <c r="CE297" s="7">
        <f t="shared" si="203"/>
        <v>0</v>
      </c>
      <c r="CF297" s="69">
        <f t="shared" si="204"/>
        <v>0</v>
      </c>
      <c r="CG297" s="17">
        <f t="shared" si="177"/>
        <v>45.98</v>
      </c>
      <c r="CH297">
        <f t="shared" si="205"/>
        <v>0</v>
      </c>
      <c r="CI297" s="7">
        <f t="shared" si="206"/>
        <v>0</v>
      </c>
      <c r="CJ297" s="7">
        <f t="shared" si="207"/>
        <v>0</v>
      </c>
      <c r="CK297" s="7">
        <f t="shared" si="208"/>
        <v>0</v>
      </c>
      <c r="CL297" s="7">
        <f t="shared" si="209"/>
        <v>0</v>
      </c>
      <c r="CM297" s="17">
        <f t="shared" si="178"/>
        <v>45.98</v>
      </c>
      <c r="CN297">
        <f t="shared" si="210"/>
        <v>0</v>
      </c>
      <c r="CO297" s="7">
        <f t="shared" si="211"/>
        <v>0</v>
      </c>
      <c r="CP297" s="7">
        <f t="shared" si="212"/>
        <v>0</v>
      </c>
      <c r="CQ297" s="7">
        <f t="shared" si="213"/>
        <v>0</v>
      </c>
      <c r="CR297" s="7">
        <f t="shared" si="214"/>
        <v>0</v>
      </c>
    </row>
    <row r="298" spans="1:96" ht="14.5">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179"/>
        <v>0</v>
      </c>
      <c r="M298" s="63" t="b">
        <v>1</v>
      </c>
      <c r="N298" s="63">
        <v>0</v>
      </c>
      <c r="O298" s="63">
        <v>10</v>
      </c>
      <c r="P298" s="63">
        <v>10</v>
      </c>
      <c r="Q298" s="63">
        <v>10</v>
      </c>
      <c r="R298" s="63">
        <v>160</v>
      </c>
      <c r="S298" s="65" t="b">
        <v>1</v>
      </c>
      <c r="T298" s="65">
        <v>0</v>
      </c>
      <c r="U298" s="65">
        <v>10</v>
      </c>
      <c r="V298" s="65">
        <v>10</v>
      </c>
      <c r="W298" s="65">
        <v>10</v>
      </c>
      <c r="X298" s="65">
        <v>160</v>
      </c>
      <c r="Y298" s="66" t="b">
        <v>0</v>
      </c>
      <c r="AE298" s="67" t="b">
        <v>1</v>
      </c>
      <c r="AF298" s="67">
        <v>0</v>
      </c>
      <c r="AG298" s="67">
        <v>10</v>
      </c>
      <c r="AH298" s="67">
        <v>10</v>
      </c>
      <c r="AI298" s="67">
        <v>10</v>
      </c>
      <c r="AJ298" s="67">
        <v>160</v>
      </c>
      <c r="AK298" s="68" t="b">
        <v>1</v>
      </c>
      <c r="AL298" s="68">
        <v>0</v>
      </c>
      <c r="AM298" s="68">
        <v>10</v>
      </c>
      <c r="AN298" s="68">
        <v>10</v>
      </c>
      <c r="AO298" s="68">
        <v>10</v>
      </c>
      <c r="AP298" s="68">
        <v>160</v>
      </c>
      <c r="AQ298" s="45" t="b">
        <v>0</v>
      </c>
      <c r="AW298" s="47" t="b">
        <v>0</v>
      </c>
      <c r="BC298" s="17">
        <f t="shared" si="172"/>
        <v>74.580000000000013</v>
      </c>
      <c r="BD298">
        <f t="shared" si="180"/>
        <v>0</v>
      </c>
      <c r="BE298" s="7">
        <f t="shared" si="181"/>
        <v>0</v>
      </c>
      <c r="BF298" s="7">
        <f t="shared" si="182"/>
        <v>0</v>
      </c>
      <c r="BG298" s="7">
        <f t="shared" si="183"/>
        <v>0</v>
      </c>
      <c r="BH298" s="7">
        <f t="shared" si="184"/>
        <v>0</v>
      </c>
      <c r="BI298" s="17">
        <f t="shared" si="173"/>
        <v>74.580000000000013</v>
      </c>
      <c r="BJ298">
        <f t="shared" si="185"/>
        <v>0</v>
      </c>
      <c r="BK298" s="7">
        <f t="shared" si="186"/>
        <v>0</v>
      </c>
      <c r="BL298" s="7">
        <f t="shared" si="187"/>
        <v>0</v>
      </c>
      <c r="BM298" s="7">
        <f t="shared" si="188"/>
        <v>0</v>
      </c>
      <c r="BN298" s="7">
        <f t="shared" si="189"/>
        <v>0</v>
      </c>
      <c r="BO298" s="17">
        <f t="shared" si="174"/>
        <v>74.580000000000013</v>
      </c>
      <c r="BP298">
        <f t="shared" si="190"/>
        <v>0</v>
      </c>
      <c r="BQ298" s="7">
        <f t="shared" si="191"/>
        <v>0</v>
      </c>
      <c r="BR298" s="7">
        <f t="shared" si="192"/>
        <v>0</v>
      </c>
      <c r="BS298" s="7">
        <f t="shared" si="193"/>
        <v>0</v>
      </c>
      <c r="BT298" s="7">
        <f t="shared" si="194"/>
        <v>0</v>
      </c>
      <c r="BU298" s="17">
        <f t="shared" si="175"/>
        <v>74.580000000000013</v>
      </c>
      <c r="BV298">
        <f t="shared" si="195"/>
        <v>0</v>
      </c>
      <c r="BW298" s="7">
        <f t="shared" si="196"/>
        <v>0</v>
      </c>
      <c r="BX298" s="7">
        <f t="shared" si="197"/>
        <v>0</v>
      </c>
      <c r="BY298" s="7">
        <f t="shared" si="198"/>
        <v>0</v>
      </c>
      <c r="BZ298" s="7">
        <f t="shared" si="199"/>
        <v>0</v>
      </c>
      <c r="CA298" s="17">
        <f t="shared" si="176"/>
        <v>74.580000000000013</v>
      </c>
      <c r="CB298">
        <f t="shared" si="200"/>
        <v>0</v>
      </c>
      <c r="CC298" s="7">
        <f t="shared" si="201"/>
        <v>0</v>
      </c>
      <c r="CD298" s="7">
        <f t="shared" si="202"/>
        <v>0</v>
      </c>
      <c r="CE298" s="7">
        <f t="shared" si="203"/>
        <v>0</v>
      </c>
      <c r="CF298" s="69">
        <f t="shared" si="204"/>
        <v>0</v>
      </c>
      <c r="CG298" s="17">
        <f t="shared" si="177"/>
        <v>74.580000000000013</v>
      </c>
      <c r="CH298">
        <f t="shared" si="205"/>
        <v>0</v>
      </c>
      <c r="CI298" s="7">
        <f t="shared" si="206"/>
        <v>0</v>
      </c>
      <c r="CJ298" s="7">
        <f t="shared" si="207"/>
        <v>0</v>
      </c>
      <c r="CK298" s="7">
        <f t="shared" si="208"/>
        <v>0</v>
      </c>
      <c r="CL298" s="7">
        <f t="shared" si="209"/>
        <v>0</v>
      </c>
      <c r="CM298" s="17">
        <f t="shared" si="178"/>
        <v>74.580000000000013</v>
      </c>
      <c r="CN298">
        <f t="shared" si="210"/>
        <v>0</v>
      </c>
      <c r="CO298" s="7">
        <f t="shared" si="211"/>
        <v>0</v>
      </c>
      <c r="CP298" s="7">
        <f t="shared" si="212"/>
        <v>0</v>
      </c>
      <c r="CQ298" s="7">
        <f t="shared" si="213"/>
        <v>0</v>
      </c>
      <c r="CR298" s="7">
        <f t="shared" si="214"/>
        <v>0</v>
      </c>
    </row>
    <row r="299" spans="1:96" ht="14.5">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179"/>
        <v>0</v>
      </c>
      <c r="M299" s="63" t="b">
        <v>1</v>
      </c>
      <c r="N299" s="63">
        <v>0</v>
      </c>
      <c r="O299" s="63">
        <v>10</v>
      </c>
      <c r="P299" s="63">
        <v>10</v>
      </c>
      <c r="Q299" s="63">
        <v>10</v>
      </c>
      <c r="R299" s="63">
        <v>68</v>
      </c>
      <c r="S299" s="65" t="b">
        <v>1</v>
      </c>
      <c r="T299" s="65">
        <v>0</v>
      </c>
      <c r="U299" s="65">
        <v>10</v>
      </c>
      <c r="V299" s="65">
        <v>10</v>
      </c>
      <c r="W299" s="65">
        <v>10</v>
      </c>
      <c r="X299" s="65">
        <v>68</v>
      </c>
      <c r="Y299" s="66" t="b">
        <v>0</v>
      </c>
      <c r="AE299" s="67" t="b">
        <v>1</v>
      </c>
      <c r="AF299" s="67">
        <v>0</v>
      </c>
      <c r="AG299" s="67">
        <v>10</v>
      </c>
      <c r="AH299" s="67">
        <v>10</v>
      </c>
      <c r="AI299" s="67">
        <v>10</v>
      </c>
      <c r="AJ299" s="67">
        <v>68</v>
      </c>
      <c r="AK299" s="68" t="b">
        <v>1</v>
      </c>
      <c r="AL299" s="68">
        <v>0</v>
      </c>
      <c r="AM299" s="68">
        <v>10</v>
      </c>
      <c r="AN299" s="68">
        <v>10</v>
      </c>
      <c r="AO299" s="68">
        <v>10</v>
      </c>
      <c r="AP299" s="68">
        <v>68</v>
      </c>
      <c r="AQ299" s="45" t="b">
        <v>0</v>
      </c>
      <c r="AW299" s="47" t="b">
        <v>0</v>
      </c>
      <c r="BC299" s="17">
        <f t="shared" si="172"/>
        <v>60.500000000000014</v>
      </c>
      <c r="BD299">
        <f t="shared" si="180"/>
        <v>0</v>
      </c>
      <c r="BE299" s="7">
        <f t="shared" si="181"/>
        <v>0</v>
      </c>
      <c r="BF299" s="7">
        <f t="shared" si="182"/>
        <v>0</v>
      </c>
      <c r="BG299" s="7">
        <f t="shared" si="183"/>
        <v>0</v>
      </c>
      <c r="BH299" s="7">
        <f t="shared" si="184"/>
        <v>0</v>
      </c>
      <c r="BI299" s="17">
        <f t="shared" si="173"/>
        <v>60.500000000000014</v>
      </c>
      <c r="BJ299">
        <f t="shared" si="185"/>
        <v>0</v>
      </c>
      <c r="BK299" s="7">
        <f t="shared" si="186"/>
        <v>0</v>
      </c>
      <c r="BL299" s="7">
        <f t="shared" si="187"/>
        <v>0</v>
      </c>
      <c r="BM299" s="7">
        <f t="shared" si="188"/>
        <v>0</v>
      </c>
      <c r="BN299" s="7">
        <f t="shared" si="189"/>
        <v>0</v>
      </c>
      <c r="BO299" s="17">
        <f t="shared" si="174"/>
        <v>60.500000000000014</v>
      </c>
      <c r="BP299">
        <f t="shared" si="190"/>
        <v>0</v>
      </c>
      <c r="BQ299" s="7">
        <f t="shared" si="191"/>
        <v>0</v>
      </c>
      <c r="BR299" s="7">
        <f t="shared" si="192"/>
        <v>0</v>
      </c>
      <c r="BS299" s="7">
        <f t="shared" si="193"/>
        <v>0</v>
      </c>
      <c r="BT299" s="7">
        <f t="shared" si="194"/>
        <v>0</v>
      </c>
      <c r="BU299" s="17">
        <f t="shared" si="175"/>
        <v>60.500000000000014</v>
      </c>
      <c r="BV299">
        <f t="shared" si="195"/>
        <v>0</v>
      </c>
      <c r="BW299" s="7">
        <f t="shared" si="196"/>
        <v>0</v>
      </c>
      <c r="BX299" s="7">
        <f t="shared" si="197"/>
        <v>0</v>
      </c>
      <c r="BY299" s="7">
        <f t="shared" si="198"/>
        <v>0</v>
      </c>
      <c r="BZ299" s="7">
        <f t="shared" si="199"/>
        <v>0</v>
      </c>
      <c r="CA299" s="17">
        <f t="shared" si="176"/>
        <v>60.500000000000014</v>
      </c>
      <c r="CB299">
        <f t="shared" si="200"/>
        <v>0</v>
      </c>
      <c r="CC299" s="7">
        <f t="shared" si="201"/>
        <v>0</v>
      </c>
      <c r="CD299" s="7">
        <f t="shared" si="202"/>
        <v>0</v>
      </c>
      <c r="CE299" s="7">
        <f t="shared" si="203"/>
        <v>0</v>
      </c>
      <c r="CF299" s="69">
        <f t="shared" si="204"/>
        <v>0</v>
      </c>
      <c r="CG299" s="17">
        <f t="shared" si="177"/>
        <v>60.500000000000014</v>
      </c>
      <c r="CH299">
        <f t="shared" si="205"/>
        <v>0</v>
      </c>
      <c r="CI299" s="7">
        <f t="shared" si="206"/>
        <v>0</v>
      </c>
      <c r="CJ299" s="7">
        <f t="shared" si="207"/>
        <v>0</v>
      </c>
      <c r="CK299" s="7">
        <f t="shared" si="208"/>
        <v>0</v>
      </c>
      <c r="CL299" s="7">
        <f t="shared" si="209"/>
        <v>0</v>
      </c>
      <c r="CM299" s="17">
        <f t="shared" si="178"/>
        <v>60.500000000000014</v>
      </c>
      <c r="CN299">
        <f t="shared" si="210"/>
        <v>0</v>
      </c>
      <c r="CO299" s="7">
        <f t="shared" si="211"/>
        <v>0</v>
      </c>
      <c r="CP299" s="7">
        <f t="shared" si="212"/>
        <v>0</v>
      </c>
      <c r="CQ299" s="7">
        <f t="shared" si="213"/>
        <v>0</v>
      </c>
      <c r="CR299" s="7">
        <f t="shared" si="214"/>
        <v>0</v>
      </c>
    </row>
    <row r="300" spans="1:96" ht="14.5">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179"/>
        <v>0</v>
      </c>
      <c r="M300" s="63" t="b">
        <v>1</v>
      </c>
      <c r="N300" s="63">
        <v>0</v>
      </c>
      <c r="O300" s="63">
        <v>10</v>
      </c>
      <c r="P300" s="63">
        <v>10</v>
      </c>
      <c r="Q300" s="63">
        <v>10</v>
      </c>
      <c r="R300" s="63">
        <v>120</v>
      </c>
      <c r="S300" s="65" t="b">
        <v>1</v>
      </c>
      <c r="T300" s="65">
        <v>0</v>
      </c>
      <c r="U300" s="65">
        <v>10</v>
      </c>
      <c r="V300" s="65">
        <v>10</v>
      </c>
      <c r="W300" s="65">
        <v>10</v>
      </c>
      <c r="X300" s="65">
        <v>120</v>
      </c>
      <c r="Y300" s="66" t="b">
        <v>1</v>
      </c>
      <c r="Z300" s="66">
        <v>0</v>
      </c>
      <c r="AA300" s="66">
        <v>10</v>
      </c>
      <c r="AB300" s="66">
        <v>10</v>
      </c>
      <c r="AC300" s="66">
        <v>10</v>
      </c>
      <c r="AD300" s="66">
        <v>120</v>
      </c>
      <c r="AE300" s="67" t="b">
        <v>1</v>
      </c>
      <c r="AF300" s="67">
        <v>0</v>
      </c>
      <c r="AG300" s="67">
        <v>10</v>
      </c>
      <c r="AH300" s="67">
        <v>10</v>
      </c>
      <c r="AI300" s="67">
        <v>10</v>
      </c>
      <c r="AJ300" s="67">
        <v>120</v>
      </c>
      <c r="AK300" s="68" t="b">
        <v>1</v>
      </c>
      <c r="AL300" s="68">
        <v>0</v>
      </c>
      <c r="AM300" s="68">
        <v>10</v>
      </c>
      <c r="AN300" s="68">
        <v>10</v>
      </c>
      <c r="AO300" s="68">
        <v>10</v>
      </c>
      <c r="AP300" s="68">
        <v>120</v>
      </c>
      <c r="AQ300" s="45" t="b">
        <v>1</v>
      </c>
      <c r="AR300" s="45">
        <v>0</v>
      </c>
      <c r="AS300" s="45">
        <v>10</v>
      </c>
      <c r="AT300" s="45">
        <v>10</v>
      </c>
      <c r="AU300" s="45">
        <v>10</v>
      </c>
      <c r="AV300" s="45">
        <v>120</v>
      </c>
      <c r="AW300" s="47" t="b">
        <v>1</v>
      </c>
      <c r="AX300" s="47">
        <v>0</v>
      </c>
      <c r="AY300" s="47">
        <v>10</v>
      </c>
      <c r="AZ300" s="47">
        <v>10</v>
      </c>
      <c r="BA300" s="47">
        <v>10</v>
      </c>
      <c r="BB300" s="47">
        <v>120</v>
      </c>
      <c r="BC300" s="17">
        <f t="shared" si="172"/>
        <v>42.24</v>
      </c>
      <c r="BD300">
        <f t="shared" si="180"/>
        <v>0</v>
      </c>
      <c r="BE300" s="7">
        <f t="shared" si="181"/>
        <v>0</v>
      </c>
      <c r="BF300" s="7">
        <f t="shared" si="182"/>
        <v>0</v>
      </c>
      <c r="BG300" s="7">
        <f t="shared" si="183"/>
        <v>0</v>
      </c>
      <c r="BH300" s="7">
        <f t="shared" si="184"/>
        <v>0</v>
      </c>
      <c r="BI300" s="17">
        <f t="shared" si="173"/>
        <v>42.24</v>
      </c>
      <c r="BJ300">
        <f t="shared" si="185"/>
        <v>0</v>
      </c>
      <c r="BK300" s="7">
        <f t="shared" si="186"/>
        <v>0</v>
      </c>
      <c r="BL300" s="7">
        <f t="shared" si="187"/>
        <v>0</v>
      </c>
      <c r="BM300" s="7">
        <f t="shared" si="188"/>
        <v>0</v>
      </c>
      <c r="BN300" s="7">
        <f t="shared" si="189"/>
        <v>0</v>
      </c>
      <c r="BO300" s="17">
        <f t="shared" si="174"/>
        <v>42.24</v>
      </c>
      <c r="BP300">
        <f t="shared" si="190"/>
        <v>0</v>
      </c>
      <c r="BQ300" s="7">
        <f t="shared" si="191"/>
        <v>0</v>
      </c>
      <c r="BR300" s="7">
        <f t="shared" si="192"/>
        <v>0</v>
      </c>
      <c r="BS300" s="7">
        <f t="shared" si="193"/>
        <v>0</v>
      </c>
      <c r="BT300" s="7">
        <f t="shared" si="194"/>
        <v>0</v>
      </c>
      <c r="BU300" s="17">
        <f t="shared" si="175"/>
        <v>42.24</v>
      </c>
      <c r="BV300">
        <f t="shared" si="195"/>
        <v>0</v>
      </c>
      <c r="BW300" s="7">
        <f t="shared" si="196"/>
        <v>0</v>
      </c>
      <c r="BX300" s="7">
        <f t="shared" si="197"/>
        <v>0</v>
      </c>
      <c r="BY300" s="7">
        <f t="shared" si="198"/>
        <v>0</v>
      </c>
      <c r="BZ300" s="7">
        <f t="shared" si="199"/>
        <v>0</v>
      </c>
      <c r="CA300" s="17">
        <f t="shared" si="176"/>
        <v>42.24</v>
      </c>
      <c r="CB300">
        <f t="shared" si="200"/>
        <v>0</v>
      </c>
      <c r="CC300" s="7">
        <f t="shared" si="201"/>
        <v>0</v>
      </c>
      <c r="CD300" s="7">
        <f t="shared" si="202"/>
        <v>0</v>
      </c>
      <c r="CE300" s="7">
        <f t="shared" si="203"/>
        <v>0</v>
      </c>
      <c r="CF300" s="69">
        <f t="shared" si="204"/>
        <v>0</v>
      </c>
      <c r="CG300" s="17">
        <f t="shared" si="177"/>
        <v>42.24</v>
      </c>
      <c r="CH300">
        <f t="shared" si="205"/>
        <v>0</v>
      </c>
      <c r="CI300" s="7">
        <f t="shared" si="206"/>
        <v>0</v>
      </c>
      <c r="CJ300" s="7">
        <f t="shared" si="207"/>
        <v>0</v>
      </c>
      <c r="CK300" s="7">
        <f t="shared" si="208"/>
        <v>0</v>
      </c>
      <c r="CL300" s="7">
        <f t="shared" si="209"/>
        <v>0</v>
      </c>
      <c r="CM300" s="17">
        <f t="shared" si="178"/>
        <v>42.24</v>
      </c>
      <c r="CN300">
        <f t="shared" si="210"/>
        <v>0</v>
      </c>
      <c r="CO300" s="7">
        <f t="shared" si="211"/>
        <v>0</v>
      </c>
      <c r="CP300" s="7">
        <f t="shared" si="212"/>
        <v>0</v>
      </c>
      <c r="CQ300" s="7">
        <f t="shared" si="213"/>
        <v>0</v>
      </c>
      <c r="CR300" s="7">
        <f t="shared" si="214"/>
        <v>0</v>
      </c>
    </row>
    <row r="301" spans="1:96" ht="14.5">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179"/>
        <v>0</v>
      </c>
      <c r="M301" s="63" t="b">
        <v>1</v>
      </c>
      <c r="N301" s="63">
        <v>0</v>
      </c>
      <c r="O301" s="63">
        <v>10</v>
      </c>
      <c r="P301" s="63">
        <v>10</v>
      </c>
      <c r="Q301" s="63">
        <v>10</v>
      </c>
      <c r="R301" s="63">
        <v>0</v>
      </c>
      <c r="S301" s="65" t="b">
        <v>0</v>
      </c>
      <c r="Y301" s="66" t="b">
        <v>0</v>
      </c>
      <c r="AE301" s="67" t="b">
        <v>0</v>
      </c>
      <c r="AK301" s="68" t="b">
        <v>0</v>
      </c>
      <c r="AQ301" s="45" t="b">
        <v>0</v>
      </c>
      <c r="AW301" s="47" t="b">
        <v>0</v>
      </c>
      <c r="BC301" s="17">
        <f t="shared" si="172"/>
        <v>101.86</v>
      </c>
      <c r="BD301">
        <f t="shared" si="180"/>
        <v>0</v>
      </c>
      <c r="BE301" s="7">
        <f t="shared" si="181"/>
        <v>0</v>
      </c>
      <c r="BF301" s="7">
        <f t="shared" si="182"/>
        <v>0</v>
      </c>
      <c r="BG301" s="7">
        <f t="shared" si="183"/>
        <v>0</v>
      </c>
      <c r="BH301" s="7">
        <f t="shared" si="184"/>
        <v>0</v>
      </c>
      <c r="BI301" s="17">
        <f t="shared" si="173"/>
        <v>101.86</v>
      </c>
      <c r="BJ301">
        <f t="shared" si="185"/>
        <v>0</v>
      </c>
      <c r="BK301" s="7">
        <f t="shared" si="186"/>
        <v>0</v>
      </c>
      <c r="BL301" s="7">
        <f t="shared" si="187"/>
        <v>0</v>
      </c>
      <c r="BM301" s="7">
        <f t="shared" si="188"/>
        <v>0</v>
      </c>
      <c r="BN301" s="7">
        <f t="shared" si="189"/>
        <v>0</v>
      </c>
      <c r="BO301" s="17">
        <f t="shared" si="174"/>
        <v>101.86</v>
      </c>
      <c r="BP301">
        <f t="shared" si="190"/>
        <v>0</v>
      </c>
      <c r="BQ301" s="7">
        <f t="shared" si="191"/>
        <v>0</v>
      </c>
      <c r="BR301" s="7">
        <f t="shared" si="192"/>
        <v>0</v>
      </c>
      <c r="BS301" s="7">
        <f t="shared" si="193"/>
        <v>0</v>
      </c>
      <c r="BT301" s="7">
        <f t="shared" si="194"/>
        <v>0</v>
      </c>
      <c r="BU301" s="17">
        <f t="shared" si="175"/>
        <v>101.86</v>
      </c>
      <c r="BV301">
        <f t="shared" si="195"/>
        <v>0</v>
      </c>
      <c r="BW301" s="7">
        <f t="shared" si="196"/>
        <v>0</v>
      </c>
      <c r="BX301" s="7">
        <f t="shared" si="197"/>
        <v>0</v>
      </c>
      <c r="BY301" s="7">
        <f t="shared" si="198"/>
        <v>0</v>
      </c>
      <c r="BZ301" s="7">
        <f t="shared" si="199"/>
        <v>0</v>
      </c>
      <c r="CA301" s="17">
        <f t="shared" si="176"/>
        <v>101.86</v>
      </c>
      <c r="CB301">
        <f t="shared" si="200"/>
        <v>0</v>
      </c>
      <c r="CC301" s="7">
        <f t="shared" si="201"/>
        <v>0</v>
      </c>
      <c r="CD301" s="7">
        <f t="shared" si="202"/>
        <v>0</v>
      </c>
      <c r="CE301" s="7">
        <f t="shared" si="203"/>
        <v>0</v>
      </c>
      <c r="CF301" s="69">
        <f t="shared" si="204"/>
        <v>0</v>
      </c>
      <c r="CG301" s="17">
        <f t="shared" si="177"/>
        <v>101.86</v>
      </c>
      <c r="CH301">
        <f t="shared" si="205"/>
        <v>0</v>
      </c>
      <c r="CI301" s="7">
        <f t="shared" si="206"/>
        <v>0</v>
      </c>
      <c r="CJ301" s="7">
        <f t="shared" si="207"/>
        <v>0</v>
      </c>
      <c r="CK301" s="7">
        <f t="shared" si="208"/>
        <v>0</v>
      </c>
      <c r="CL301" s="7">
        <f t="shared" si="209"/>
        <v>0</v>
      </c>
      <c r="CM301" s="17">
        <f t="shared" si="178"/>
        <v>101.86</v>
      </c>
      <c r="CN301">
        <f t="shared" si="210"/>
        <v>0</v>
      </c>
      <c r="CO301" s="7">
        <f t="shared" si="211"/>
        <v>0</v>
      </c>
      <c r="CP301" s="7">
        <f t="shared" si="212"/>
        <v>0</v>
      </c>
      <c r="CQ301" s="7">
        <f t="shared" si="213"/>
        <v>0</v>
      </c>
      <c r="CR301" s="7">
        <f t="shared" si="214"/>
        <v>0</v>
      </c>
    </row>
    <row r="302" spans="1:96" ht="14.5">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179"/>
        <v>1</v>
      </c>
      <c r="M302" s="63" t="b">
        <v>1</v>
      </c>
      <c r="N302" s="63">
        <v>90</v>
      </c>
      <c r="O302" s="63">
        <v>10</v>
      </c>
      <c r="P302" s="63">
        <v>10</v>
      </c>
      <c r="Q302" s="63">
        <v>10</v>
      </c>
      <c r="R302" s="63">
        <v>68</v>
      </c>
      <c r="S302" s="65" t="b">
        <v>1</v>
      </c>
      <c r="T302" s="65">
        <v>90</v>
      </c>
      <c r="U302" s="65">
        <v>10</v>
      </c>
      <c r="V302" s="65">
        <v>10</v>
      </c>
      <c r="W302" s="65">
        <v>10</v>
      </c>
      <c r="X302" s="65">
        <v>68</v>
      </c>
      <c r="Y302" s="66" t="b">
        <v>0</v>
      </c>
      <c r="AE302" s="67" t="b">
        <v>1</v>
      </c>
      <c r="AF302" s="67">
        <v>90</v>
      </c>
      <c r="AG302" s="67">
        <v>10</v>
      </c>
      <c r="AH302" s="67">
        <v>10</v>
      </c>
      <c r="AI302" s="67">
        <v>10</v>
      </c>
      <c r="AJ302" s="67">
        <v>68</v>
      </c>
      <c r="AK302" s="68" t="b">
        <v>1</v>
      </c>
      <c r="AL302" s="68">
        <v>90</v>
      </c>
      <c r="AM302" s="68">
        <v>10</v>
      </c>
      <c r="AN302" s="68">
        <v>10</v>
      </c>
      <c r="AO302" s="68">
        <v>10</v>
      </c>
      <c r="AP302" s="68">
        <v>68</v>
      </c>
      <c r="AQ302" s="45" t="b">
        <v>0</v>
      </c>
      <c r="AW302" s="47" t="b">
        <v>0</v>
      </c>
      <c r="BC302" s="17">
        <f t="shared" si="172"/>
        <v>121.22</v>
      </c>
      <c r="BD302">
        <f t="shared" si="180"/>
        <v>5</v>
      </c>
      <c r="BE302" s="7">
        <f t="shared" si="181"/>
        <v>5.3756655173764862</v>
      </c>
      <c r="BF302" s="7">
        <f t="shared" si="182"/>
        <v>3.9746326919102399</v>
      </c>
      <c r="BG302" s="7">
        <f t="shared" si="183"/>
        <v>73.923851168069888</v>
      </c>
      <c r="BH302" s="7">
        <f t="shared" si="184"/>
        <v>79.299516685446378</v>
      </c>
      <c r="BI302" s="17">
        <f t="shared" si="173"/>
        <v>121.22</v>
      </c>
      <c r="BJ302">
        <f t="shared" si="185"/>
        <v>5</v>
      </c>
      <c r="BK302" s="7">
        <f t="shared" si="186"/>
        <v>5.3756655173764862</v>
      </c>
      <c r="BL302" s="7">
        <f t="shared" si="187"/>
        <v>3.9746326919102399</v>
      </c>
      <c r="BM302" s="7">
        <f t="shared" si="188"/>
        <v>73.923851168069888</v>
      </c>
      <c r="BN302" s="7">
        <f t="shared" si="189"/>
        <v>79.299516685446378</v>
      </c>
      <c r="BO302" s="17">
        <f t="shared" si="174"/>
        <v>121.22</v>
      </c>
      <c r="BP302">
        <f t="shared" si="190"/>
        <v>0</v>
      </c>
      <c r="BQ302" s="7">
        <f t="shared" si="191"/>
        <v>0</v>
      </c>
      <c r="BR302" s="7">
        <f t="shared" si="192"/>
        <v>0</v>
      </c>
      <c r="BS302" s="7">
        <f t="shared" si="193"/>
        <v>0</v>
      </c>
      <c r="BT302" s="7">
        <f t="shared" si="194"/>
        <v>0</v>
      </c>
      <c r="BU302" s="17">
        <f t="shared" si="175"/>
        <v>121.22</v>
      </c>
      <c r="BV302">
        <f t="shared" si="195"/>
        <v>5</v>
      </c>
      <c r="BW302" s="7">
        <f t="shared" si="196"/>
        <v>5.3756655173764862</v>
      </c>
      <c r="BX302" s="7">
        <f t="shared" si="197"/>
        <v>3.9746326919102399</v>
      </c>
      <c r="BY302" s="7">
        <f t="shared" si="198"/>
        <v>73.923851168069888</v>
      </c>
      <c r="BZ302" s="7">
        <f t="shared" si="199"/>
        <v>79.299516685446378</v>
      </c>
      <c r="CA302" s="17">
        <f t="shared" si="176"/>
        <v>121.22</v>
      </c>
      <c r="CB302">
        <f t="shared" si="200"/>
        <v>5</v>
      </c>
      <c r="CC302" s="7">
        <f t="shared" si="201"/>
        <v>5.3756655173764862</v>
      </c>
      <c r="CD302" s="7">
        <f t="shared" si="202"/>
        <v>3.9746326919102399</v>
      </c>
      <c r="CE302" s="7">
        <f t="shared" si="203"/>
        <v>73.923851168069888</v>
      </c>
      <c r="CF302" s="69">
        <f t="shared" si="204"/>
        <v>79.299516685446378</v>
      </c>
      <c r="CG302" s="17">
        <f t="shared" si="177"/>
        <v>121.22</v>
      </c>
      <c r="CH302">
        <f t="shared" si="205"/>
        <v>0</v>
      </c>
      <c r="CI302" s="7">
        <f t="shared" si="206"/>
        <v>0</v>
      </c>
      <c r="CJ302" s="7">
        <f t="shared" si="207"/>
        <v>0</v>
      </c>
      <c r="CK302" s="7">
        <f t="shared" si="208"/>
        <v>0</v>
      </c>
      <c r="CL302" s="7">
        <f t="shared" si="209"/>
        <v>0</v>
      </c>
      <c r="CM302" s="17">
        <f t="shared" si="178"/>
        <v>121.22</v>
      </c>
      <c r="CN302">
        <f t="shared" si="210"/>
        <v>0</v>
      </c>
      <c r="CO302" s="7">
        <f t="shared" si="211"/>
        <v>0</v>
      </c>
      <c r="CP302" s="7">
        <f t="shared" si="212"/>
        <v>0</v>
      </c>
      <c r="CQ302" s="7">
        <f t="shared" si="213"/>
        <v>0</v>
      </c>
      <c r="CR302" s="7">
        <f t="shared" si="214"/>
        <v>0</v>
      </c>
    </row>
    <row r="303" spans="1:96" ht="14.5">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179"/>
        <v>0</v>
      </c>
      <c r="M303" s="63" t="b">
        <v>1</v>
      </c>
      <c r="N303" s="63">
        <v>0</v>
      </c>
      <c r="O303" s="63">
        <v>10</v>
      </c>
      <c r="P303" s="63">
        <v>10</v>
      </c>
      <c r="Q303" s="63">
        <v>10</v>
      </c>
      <c r="R303" s="63">
        <v>60</v>
      </c>
      <c r="S303" s="65" t="b">
        <v>1</v>
      </c>
      <c r="T303" s="65">
        <v>0</v>
      </c>
      <c r="U303" s="65">
        <v>10</v>
      </c>
      <c r="V303" s="65">
        <v>10</v>
      </c>
      <c r="W303" s="65">
        <v>10</v>
      </c>
      <c r="X303" s="65">
        <v>60</v>
      </c>
      <c r="Y303" s="66" t="b">
        <v>0</v>
      </c>
      <c r="AE303" s="67" t="b">
        <v>1</v>
      </c>
      <c r="AF303" s="67">
        <v>0</v>
      </c>
      <c r="AG303" s="67">
        <v>10</v>
      </c>
      <c r="AH303" s="67">
        <v>10</v>
      </c>
      <c r="AI303" s="67">
        <v>10</v>
      </c>
      <c r="AJ303" s="67">
        <v>60</v>
      </c>
      <c r="AK303" s="68" t="b">
        <v>1</v>
      </c>
      <c r="AL303" s="68">
        <v>0</v>
      </c>
      <c r="AM303" s="68">
        <v>10</v>
      </c>
      <c r="AN303" s="68">
        <v>10</v>
      </c>
      <c r="AO303" s="68">
        <v>10</v>
      </c>
      <c r="AP303" s="68">
        <v>60</v>
      </c>
      <c r="AQ303" s="45" t="b">
        <v>0</v>
      </c>
      <c r="AW303" s="47" t="b">
        <v>0</v>
      </c>
      <c r="BC303" s="17">
        <f t="shared" si="172"/>
        <v>121.22</v>
      </c>
      <c r="BD303">
        <f t="shared" si="180"/>
        <v>0</v>
      </c>
      <c r="BE303" s="7">
        <f t="shared" si="181"/>
        <v>0</v>
      </c>
      <c r="BF303" s="7">
        <f t="shared" si="182"/>
        <v>0</v>
      </c>
      <c r="BG303" s="7">
        <f t="shared" si="183"/>
        <v>0</v>
      </c>
      <c r="BH303" s="7">
        <f t="shared" si="184"/>
        <v>0</v>
      </c>
      <c r="BI303" s="17">
        <f t="shared" si="173"/>
        <v>121.22</v>
      </c>
      <c r="BJ303">
        <f t="shared" si="185"/>
        <v>0</v>
      </c>
      <c r="BK303" s="7">
        <f t="shared" si="186"/>
        <v>0</v>
      </c>
      <c r="BL303" s="7">
        <f t="shared" si="187"/>
        <v>0</v>
      </c>
      <c r="BM303" s="7">
        <f t="shared" si="188"/>
        <v>0</v>
      </c>
      <c r="BN303" s="7">
        <f t="shared" si="189"/>
        <v>0</v>
      </c>
      <c r="BO303" s="17">
        <f t="shared" si="174"/>
        <v>121.22</v>
      </c>
      <c r="BP303">
        <f t="shared" si="190"/>
        <v>0</v>
      </c>
      <c r="BQ303" s="7">
        <f t="shared" si="191"/>
        <v>0</v>
      </c>
      <c r="BR303" s="7">
        <f t="shared" si="192"/>
        <v>0</v>
      </c>
      <c r="BS303" s="7">
        <f t="shared" si="193"/>
        <v>0</v>
      </c>
      <c r="BT303" s="7">
        <f t="shared" si="194"/>
        <v>0</v>
      </c>
      <c r="BU303" s="17">
        <f t="shared" si="175"/>
        <v>121.22</v>
      </c>
      <c r="BV303">
        <f t="shared" si="195"/>
        <v>0</v>
      </c>
      <c r="BW303" s="7">
        <f t="shared" si="196"/>
        <v>0</v>
      </c>
      <c r="BX303" s="7">
        <f t="shared" si="197"/>
        <v>0</v>
      </c>
      <c r="BY303" s="7">
        <f t="shared" si="198"/>
        <v>0</v>
      </c>
      <c r="BZ303" s="7">
        <f t="shared" si="199"/>
        <v>0</v>
      </c>
      <c r="CA303" s="17">
        <f t="shared" si="176"/>
        <v>121.22</v>
      </c>
      <c r="CB303">
        <f t="shared" si="200"/>
        <v>0</v>
      </c>
      <c r="CC303" s="7">
        <f t="shared" si="201"/>
        <v>0</v>
      </c>
      <c r="CD303" s="7">
        <f t="shared" si="202"/>
        <v>0</v>
      </c>
      <c r="CE303" s="7">
        <f t="shared" si="203"/>
        <v>0</v>
      </c>
      <c r="CF303" s="69">
        <f t="shared" si="204"/>
        <v>0</v>
      </c>
      <c r="CG303" s="17">
        <f t="shared" si="177"/>
        <v>121.22</v>
      </c>
      <c r="CH303">
        <f t="shared" si="205"/>
        <v>0</v>
      </c>
      <c r="CI303" s="7">
        <f t="shared" si="206"/>
        <v>0</v>
      </c>
      <c r="CJ303" s="7">
        <f t="shared" si="207"/>
        <v>0</v>
      </c>
      <c r="CK303" s="7">
        <f t="shared" si="208"/>
        <v>0</v>
      </c>
      <c r="CL303" s="7">
        <f t="shared" si="209"/>
        <v>0</v>
      </c>
      <c r="CM303" s="17">
        <f t="shared" si="178"/>
        <v>121.22</v>
      </c>
      <c r="CN303">
        <f t="shared" si="210"/>
        <v>0</v>
      </c>
      <c r="CO303" s="7">
        <f t="shared" si="211"/>
        <v>0</v>
      </c>
      <c r="CP303" s="7">
        <f t="shared" si="212"/>
        <v>0</v>
      </c>
      <c r="CQ303" s="7">
        <f t="shared" si="213"/>
        <v>0</v>
      </c>
      <c r="CR303" s="7">
        <f t="shared" si="214"/>
        <v>0</v>
      </c>
    </row>
    <row r="304" spans="1:96" ht="14.5">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179"/>
        <v>1</v>
      </c>
      <c r="M304" s="63" t="b">
        <v>1</v>
      </c>
      <c r="N304" s="63">
        <v>0</v>
      </c>
      <c r="O304" s="63">
        <v>10</v>
      </c>
      <c r="P304" s="63">
        <v>10</v>
      </c>
      <c r="Q304" s="63">
        <v>10</v>
      </c>
      <c r="R304" s="63">
        <v>0</v>
      </c>
      <c r="S304" s="65" t="b">
        <v>1</v>
      </c>
      <c r="T304" s="65">
        <v>0</v>
      </c>
      <c r="U304" s="65">
        <v>10</v>
      </c>
      <c r="V304" s="65">
        <v>10</v>
      </c>
      <c r="W304" s="65">
        <v>10</v>
      </c>
      <c r="X304" s="65">
        <v>0</v>
      </c>
      <c r="Y304" s="66" t="b">
        <v>0</v>
      </c>
      <c r="AE304" s="67" t="b">
        <v>1</v>
      </c>
      <c r="AF304" s="67">
        <v>0</v>
      </c>
      <c r="AG304" s="67">
        <v>10</v>
      </c>
      <c r="AH304" s="67">
        <v>10</v>
      </c>
      <c r="AI304" s="67">
        <v>10</v>
      </c>
      <c r="AJ304" s="67">
        <v>0</v>
      </c>
      <c r="AK304" s="68" t="b">
        <v>1</v>
      </c>
      <c r="AL304" s="68">
        <v>0</v>
      </c>
      <c r="AM304" s="68">
        <v>10</v>
      </c>
      <c r="AN304" s="68">
        <v>10</v>
      </c>
      <c r="AO304" s="68">
        <v>10</v>
      </c>
      <c r="AP304" s="68">
        <v>0</v>
      </c>
      <c r="AQ304" s="45" t="b">
        <v>0</v>
      </c>
      <c r="AW304" s="47" t="b">
        <v>0</v>
      </c>
      <c r="BC304" s="17">
        <f t="shared" si="172"/>
        <v>102.30000000000001</v>
      </c>
      <c r="BD304">
        <f t="shared" si="180"/>
        <v>9</v>
      </c>
      <c r="BE304" s="7">
        <f t="shared" si="181"/>
        <v>9.6761979312776756</v>
      </c>
      <c r="BF304" s="7">
        <f t="shared" si="182"/>
        <v>7.1543388454384322</v>
      </c>
      <c r="BG304" s="7">
        <f t="shared" si="183"/>
        <v>133.06293210252579</v>
      </c>
      <c r="BH304" s="7">
        <f t="shared" si="184"/>
        <v>142.73913003380346</v>
      </c>
      <c r="BI304" s="17">
        <f t="shared" si="173"/>
        <v>102.30000000000001</v>
      </c>
      <c r="BJ304">
        <f t="shared" si="185"/>
        <v>9</v>
      </c>
      <c r="BK304" s="7">
        <f t="shared" si="186"/>
        <v>9.6761979312776756</v>
      </c>
      <c r="BL304" s="7">
        <f t="shared" si="187"/>
        <v>7.1543388454384322</v>
      </c>
      <c r="BM304" s="7">
        <f t="shared" si="188"/>
        <v>133.06293210252579</v>
      </c>
      <c r="BN304" s="7">
        <f t="shared" si="189"/>
        <v>142.73913003380346</v>
      </c>
      <c r="BO304" s="17">
        <f t="shared" si="174"/>
        <v>102.30000000000001</v>
      </c>
      <c r="BP304">
        <f t="shared" si="190"/>
        <v>0</v>
      </c>
      <c r="BQ304" s="7">
        <f t="shared" si="191"/>
        <v>0</v>
      </c>
      <c r="BR304" s="7">
        <f t="shared" si="192"/>
        <v>0</v>
      </c>
      <c r="BS304" s="7">
        <f t="shared" si="193"/>
        <v>0</v>
      </c>
      <c r="BT304" s="7">
        <f t="shared" si="194"/>
        <v>0</v>
      </c>
      <c r="BU304" s="17">
        <f t="shared" si="175"/>
        <v>102.30000000000001</v>
      </c>
      <c r="BV304">
        <f t="shared" si="195"/>
        <v>9</v>
      </c>
      <c r="BW304" s="7">
        <f t="shared" si="196"/>
        <v>9.6761979312776756</v>
      </c>
      <c r="BX304" s="7">
        <f t="shared" si="197"/>
        <v>7.1543388454384322</v>
      </c>
      <c r="BY304" s="7">
        <f t="shared" si="198"/>
        <v>133.06293210252579</v>
      </c>
      <c r="BZ304" s="7">
        <f t="shared" si="199"/>
        <v>142.73913003380346</v>
      </c>
      <c r="CA304" s="17">
        <f t="shared" si="176"/>
        <v>102.30000000000001</v>
      </c>
      <c r="CB304">
        <f t="shared" si="200"/>
        <v>9</v>
      </c>
      <c r="CC304" s="7">
        <f t="shared" si="201"/>
        <v>9.6761979312776756</v>
      </c>
      <c r="CD304" s="7">
        <f t="shared" si="202"/>
        <v>7.1543388454384322</v>
      </c>
      <c r="CE304" s="7">
        <f t="shared" si="203"/>
        <v>133.06293210252579</v>
      </c>
      <c r="CF304" s="69">
        <f t="shared" si="204"/>
        <v>142.73913003380346</v>
      </c>
      <c r="CG304" s="17">
        <f t="shared" si="177"/>
        <v>102.30000000000001</v>
      </c>
      <c r="CH304">
        <f t="shared" si="205"/>
        <v>0</v>
      </c>
      <c r="CI304" s="7">
        <f t="shared" si="206"/>
        <v>0</v>
      </c>
      <c r="CJ304" s="7">
        <f t="shared" si="207"/>
        <v>0</v>
      </c>
      <c r="CK304" s="7">
        <f t="shared" si="208"/>
        <v>0</v>
      </c>
      <c r="CL304" s="7">
        <f t="shared" si="209"/>
        <v>0</v>
      </c>
      <c r="CM304" s="17">
        <f t="shared" si="178"/>
        <v>102.30000000000001</v>
      </c>
      <c r="CN304">
        <f t="shared" si="210"/>
        <v>0</v>
      </c>
      <c r="CO304" s="7">
        <f t="shared" si="211"/>
        <v>0</v>
      </c>
      <c r="CP304" s="7">
        <f t="shared" si="212"/>
        <v>0</v>
      </c>
      <c r="CQ304" s="7">
        <f t="shared" si="213"/>
        <v>0</v>
      </c>
      <c r="CR304" s="7">
        <f t="shared" si="214"/>
        <v>0</v>
      </c>
    </row>
    <row r="305" spans="1:96" ht="14.5">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179"/>
        <v>0</v>
      </c>
      <c r="M305" s="63" t="b">
        <v>1</v>
      </c>
      <c r="N305" s="63">
        <v>0</v>
      </c>
      <c r="O305" s="63">
        <v>10</v>
      </c>
      <c r="P305" s="63">
        <v>10</v>
      </c>
      <c r="Q305" s="63">
        <v>10</v>
      </c>
      <c r="R305" s="63">
        <v>0</v>
      </c>
      <c r="S305" s="65" t="b">
        <v>1</v>
      </c>
      <c r="T305" s="65">
        <v>0</v>
      </c>
      <c r="U305" s="65">
        <v>10</v>
      </c>
      <c r="V305" s="65">
        <v>10</v>
      </c>
      <c r="W305" s="65">
        <v>10</v>
      </c>
      <c r="X305" s="65">
        <v>0</v>
      </c>
      <c r="Y305" s="66" t="b">
        <v>0</v>
      </c>
      <c r="AE305" s="67" t="b">
        <v>1</v>
      </c>
      <c r="AF305" s="67">
        <v>0</v>
      </c>
      <c r="AG305" s="67">
        <v>10</v>
      </c>
      <c r="AH305" s="67">
        <v>10</v>
      </c>
      <c r="AI305" s="67">
        <v>10</v>
      </c>
      <c r="AJ305" s="67">
        <v>0</v>
      </c>
      <c r="AK305" s="68" t="b">
        <v>1</v>
      </c>
      <c r="AL305" s="68">
        <v>0</v>
      </c>
      <c r="AM305" s="68">
        <v>10</v>
      </c>
      <c r="AN305" s="68">
        <v>10</v>
      </c>
      <c r="AO305" s="68">
        <v>10</v>
      </c>
      <c r="AP305" s="68">
        <v>0</v>
      </c>
      <c r="AQ305" s="45" t="b">
        <v>0</v>
      </c>
      <c r="AW305" s="47" t="b">
        <v>0</v>
      </c>
      <c r="BC305" s="17">
        <f t="shared" si="172"/>
        <v>102.30000000000001</v>
      </c>
      <c r="BD305">
        <f t="shared" si="180"/>
        <v>0</v>
      </c>
      <c r="BE305" s="7">
        <f t="shared" si="181"/>
        <v>0</v>
      </c>
      <c r="BF305" s="7">
        <f t="shared" si="182"/>
        <v>0</v>
      </c>
      <c r="BG305" s="7">
        <f t="shared" si="183"/>
        <v>0</v>
      </c>
      <c r="BH305" s="7">
        <f t="shared" si="184"/>
        <v>0</v>
      </c>
      <c r="BI305" s="17">
        <f t="shared" si="173"/>
        <v>102.30000000000001</v>
      </c>
      <c r="BJ305">
        <f t="shared" si="185"/>
        <v>0</v>
      </c>
      <c r="BK305" s="7">
        <f t="shared" si="186"/>
        <v>0</v>
      </c>
      <c r="BL305" s="7">
        <f t="shared" si="187"/>
        <v>0</v>
      </c>
      <c r="BM305" s="7">
        <f t="shared" si="188"/>
        <v>0</v>
      </c>
      <c r="BN305" s="7">
        <f t="shared" si="189"/>
        <v>0</v>
      </c>
      <c r="BO305" s="17">
        <f t="shared" si="174"/>
        <v>102.30000000000001</v>
      </c>
      <c r="BP305">
        <f t="shared" si="190"/>
        <v>0</v>
      </c>
      <c r="BQ305" s="7">
        <f t="shared" si="191"/>
        <v>0</v>
      </c>
      <c r="BR305" s="7">
        <f t="shared" si="192"/>
        <v>0</v>
      </c>
      <c r="BS305" s="7">
        <f t="shared" si="193"/>
        <v>0</v>
      </c>
      <c r="BT305" s="7">
        <f t="shared" si="194"/>
        <v>0</v>
      </c>
      <c r="BU305" s="17">
        <f t="shared" si="175"/>
        <v>102.30000000000001</v>
      </c>
      <c r="BV305">
        <f t="shared" si="195"/>
        <v>0</v>
      </c>
      <c r="BW305" s="7">
        <f t="shared" si="196"/>
        <v>0</v>
      </c>
      <c r="BX305" s="7">
        <f t="shared" si="197"/>
        <v>0</v>
      </c>
      <c r="BY305" s="7">
        <f t="shared" si="198"/>
        <v>0</v>
      </c>
      <c r="BZ305" s="7">
        <f t="shared" si="199"/>
        <v>0</v>
      </c>
      <c r="CA305" s="17">
        <f t="shared" si="176"/>
        <v>102.30000000000001</v>
      </c>
      <c r="CB305">
        <f t="shared" si="200"/>
        <v>0</v>
      </c>
      <c r="CC305" s="7">
        <f t="shared" si="201"/>
        <v>0</v>
      </c>
      <c r="CD305" s="7">
        <f t="shared" si="202"/>
        <v>0</v>
      </c>
      <c r="CE305" s="7">
        <f t="shared" si="203"/>
        <v>0</v>
      </c>
      <c r="CF305" s="69">
        <f t="shared" si="204"/>
        <v>0</v>
      </c>
      <c r="CG305" s="17">
        <f t="shared" si="177"/>
        <v>102.30000000000001</v>
      </c>
      <c r="CH305">
        <f t="shared" si="205"/>
        <v>0</v>
      </c>
      <c r="CI305" s="7">
        <f t="shared" si="206"/>
        <v>0</v>
      </c>
      <c r="CJ305" s="7">
        <f t="shared" si="207"/>
        <v>0</v>
      </c>
      <c r="CK305" s="7">
        <f t="shared" si="208"/>
        <v>0</v>
      </c>
      <c r="CL305" s="7">
        <f t="shared" si="209"/>
        <v>0</v>
      </c>
      <c r="CM305" s="17">
        <f t="shared" si="178"/>
        <v>102.30000000000001</v>
      </c>
      <c r="CN305">
        <f t="shared" si="210"/>
        <v>0</v>
      </c>
      <c r="CO305" s="7">
        <f t="shared" si="211"/>
        <v>0</v>
      </c>
      <c r="CP305" s="7">
        <f t="shared" si="212"/>
        <v>0</v>
      </c>
      <c r="CQ305" s="7">
        <f t="shared" si="213"/>
        <v>0</v>
      </c>
      <c r="CR305" s="7">
        <f t="shared" si="214"/>
        <v>0</v>
      </c>
    </row>
    <row r="306" spans="1:96" ht="14.5">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179"/>
        <v>1</v>
      </c>
      <c r="M306" s="63" t="b">
        <v>1</v>
      </c>
      <c r="N306" s="63">
        <v>100</v>
      </c>
      <c r="O306" s="63">
        <v>10</v>
      </c>
      <c r="P306" s="63">
        <v>10</v>
      </c>
      <c r="Q306" s="63">
        <v>10</v>
      </c>
      <c r="R306" s="63">
        <v>120</v>
      </c>
      <c r="S306" s="65" t="b">
        <v>0</v>
      </c>
      <c r="Y306" s="66" t="b">
        <v>0</v>
      </c>
      <c r="AE306" s="67" t="b">
        <v>0</v>
      </c>
      <c r="AK306" s="68" t="b">
        <v>0</v>
      </c>
      <c r="AQ306" s="45" t="b">
        <v>0</v>
      </c>
      <c r="AW306" s="47" t="b">
        <v>0</v>
      </c>
      <c r="BC306" s="17">
        <f t="shared" si="172"/>
        <v>109.78000000000002</v>
      </c>
      <c r="BD306">
        <f t="shared" si="180"/>
        <v>8</v>
      </c>
      <c r="BE306" s="7">
        <f t="shared" si="181"/>
        <v>8.6010648278023787</v>
      </c>
      <c r="BF306" s="7">
        <f t="shared" si="182"/>
        <v>6.3594123070563837</v>
      </c>
      <c r="BG306" s="7">
        <f t="shared" si="183"/>
        <v>118.27816186891181</v>
      </c>
      <c r="BH306" s="7">
        <f t="shared" si="184"/>
        <v>126.87922669671418</v>
      </c>
      <c r="BI306" s="17">
        <f t="shared" si="173"/>
        <v>109.78000000000002</v>
      </c>
      <c r="BJ306">
        <f t="shared" si="185"/>
        <v>0</v>
      </c>
      <c r="BK306" s="7">
        <f t="shared" si="186"/>
        <v>0</v>
      </c>
      <c r="BL306" s="7">
        <f t="shared" si="187"/>
        <v>0</v>
      </c>
      <c r="BM306" s="7">
        <f t="shared" si="188"/>
        <v>0</v>
      </c>
      <c r="BN306" s="7">
        <f t="shared" si="189"/>
        <v>0</v>
      </c>
      <c r="BO306" s="17">
        <f t="shared" si="174"/>
        <v>109.78000000000002</v>
      </c>
      <c r="BP306">
        <f t="shared" si="190"/>
        <v>0</v>
      </c>
      <c r="BQ306" s="7">
        <f t="shared" si="191"/>
        <v>0</v>
      </c>
      <c r="BR306" s="7">
        <f t="shared" si="192"/>
        <v>0</v>
      </c>
      <c r="BS306" s="7">
        <f t="shared" si="193"/>
        <v>0</v>
      </c>
      <c r="BT306" s="7">
        <f t="shared" si="194"/>
        <v>0</v>
      </c>
      <c r="BU306" s="17">
        <f t="shared" si="175"/>
        <v>109.78000000000002</v>
      </c>
      <c r="BV306">
        <f t="shared" si="195"/>
        <v>0</v>
      </c>
      <c r="BW306" s="7">
        <f t="shared" si="196"/>
        <v>0</v>
      </c>
      <c r="BX306" s="7">
        <f t="shared" si="197"/>
        <v>0</v>
      </c>
      <c r="BY306" s="7">
        <f t="shared" si="198"/>
        <v>0</v>
      </c>
      <c r="BZ306" s="7">
        <f t="shared" si="199"/>
        <v>0</v>
      </c>
      <c r="CA306" s="17">
        <f t="shared" si="176"/>
        <v>109.78000000000002</v>
      </c>
      <c r="CB306">
        <f t="shared" si="200"/>
        <v>0</v>
      </c>
      <c r="CC306" s="7">
        <f t="shared" si="201"/>
        <v>0</v>
      </c>
      <c r="CD306" s="7">
        <f t="shared" si="202"/>
        <v>0</v>
      </c>
      <c r="CE306" s="7">
        <f t="shared" si="203"/>
        <v>0</v>
      </c>
      <c r="CF306" s="69">
        <f t="shared" si="204"/>
        <v>0</v>
      </c>
      <c r="CG306" s="17">
        <f t="shared" si="177"/>
        <v>109.78000000000002</v>
      </c>
      <c r="CH306">
        <f t="shared" si="205"/>
        <v>0</v>
      </c>
      <c r="CI306" s="7">
        <f t="shared" si="206"/>
        <v>0</v>
      </c>
      <c r="CJ306" s="7">
        <f t="shared" si="207"/>
        <v>0</v>
      </c>
      <c r="CK306" s="7">
        <f t="shared" si="208"/>
        <v>0</v>
      </c>
      <c r="CL306" s="7">
        <f t="shared" si="209"/>
        <v>0</v>
      </c>
      <c r="CM306" s="17">
        <f t="shared" si="178"/>
        <v>109.78000000000002</v>
      </c>
      <c r="CN306">
        <f t="shared" si="210"/>
        <v>0</v>
      </c>
      <c r="CO306" s="7">
        <f t="shared" si="211"/>
        <v>0</v>
      </c>
      <c r="CP306" s="7">
        <f t="shared" si="212"/>
        <v>0</v>
      </c>
      <c r="CQ306" s="7">
        <f t="shared" si="213"/>
        <v>0</v>
      </c>
      <c r="CR306" s="7">
        <f t="shared" si="214"/>
        <v>0</v>
      </c>
    </row>
    <row r="307" spans="1:96" ht="14.5">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179"/>
        <v>0</v>
      </c>
      <c r="M307" s="63" t="b">
        <v>1</v>
      </c>
      <c r="N307" s="63">
        <v>0</v>
      </c>
      <c r="O307" s="63">
        <v>10</v>
      </c>
      <c r="P307" s="63">
        <v>10</v>
      </c>
      <c r="Q307" s="63">
        <v>10</v>
      </c>
      <c r="R307" s="63">
        <v>96</v>
      </c>
      <c r="S307" s="65" t="b">
        <v>1</v>
      </c>
      <c r="T307" s="65">
        <v>0</v>
      </c>
      <c r="U307" s="65">
        <v>10</v>
      </c>
      <c r="V307" s="65">
        <v>10</v>
      </c>
      <c r="W307" s="65">
        <v>10</v>
      </c>
      <c r="X307" s="65">
        <v>96</v>
      </c>
      <c r="Y307" s="66" t="b">
        <v>0</v>
      </c>
      <c r="AE307" s="67" t="b">
        <v>1</v>
      </c>
      <c r="AF307" s="67">
        <v>0</v>
      </c>
      <c r="AG307" s="67">
        <v>10</v>
      </c>
      <c r="AH307" s="67">
        <v>10</v>
      </c>
      <c r="AI307" s="67">
        <v>10</v>
      </c>
      <c r="AJ307" s="67">
        <v>96</v>
      </c>
      <c r="AK307" s="68" t="b">
        <v>1</v>
      </c>
      <c r="AL307" s="68">
        <v>0</v>
      </c>
      <c r="AM307" s="68">
        <v>10</v>
      </c>
      <c r="AN307" s="68">
        <v>10</v>
      </c>
      <c r="AO307" s="68">
        <v>10</v>
      </c>
      <c r="AP307" s="68">
        <v>96</v>
      </c>
      <c r="AQ307" s="45" t="b">
        <v>0</v>
      </c>
      <c r="AW307" s="47" t="b">
        <v>0</v>
      </c>
      <c r="BC307" s="17">
        <f t="shared" si="172"/>
        <v>114.62000000000002</v>
      </c>
      <c r="BD307">
        <f t="shared" si="180"/>
        <v>0</v>
      </c>
      <c r="BE307" s="7">
        <f t="shared" si="181"/>
        <v>0</v>
      </c>
      <c r="BF307" s="7">
        <f t="shared" si="182"/>
        <v>0</v>
      </c>
      <c r="BG307" s="7">
        <f t="shared" si="183"/>
        <v>0</v>
      </c>
      <c r="BH307" s="7">
        <f t="shared" si="184"/>
        <v>0</v>
      </c>
      <c r="BI307" s="17">
        <f t="shared" si="173"/>
        <v>114.62000000000002</v>
      </c>
      <c r="BJ307">
        <f t="shared" si="185"/>
        <v>0</v>
      </c>
      <c r="BK307" s="7">
        <f t="shared" si="186"/>
        <v>0</v>
      </c>
      <c r="BL307" s="7">
        <f t="shared" si="187"/>
        <v>0</v>
      </c>
      <c r="BM307" s="7">
        <f t="shared" si="188"/>
        <v>0</v>
      </c>
      <c r="BN307" s="7">
        <f t="shared" si="189"/>
        <v>0</v>
      </c>
      <c r="BO307" s="17">
        <f t="shared" si="174"/>
        <v>114.62000000000002</v>
      </c>
      <c r="BP307">
        <f t="shared" si="190"/>
        <v>0</v>
      </c>
      <c r="BQ307" s="7">
        <f t="shared" si="191"/>
        <v>0</v>
      </c>
      <c r="BR307" s="7">
        <f t="shared" si="192"/>
        <v>0</v>
      </c>
      <c r="BS307" s="7">
        <f t="shared" si="193"/>
        <v>0</v>
      </c>
      <c r="BT307" s="7">
        <f t="shared" si="194"/>
        <v>0</v>
      </c>
      <c r="BU307" s="17">
        <f t="shared" si="175"/>
        <v>114.62000000000002</v>
      </c>
      <c r="BV307">
        <f t="shared" si="195"/>
        <v>0</v>
      </c>
      <c r="BW307" s="7">
        <f t="shared" si="196"/>
        <v>0</v>
      </c>
      <c r="BX307" s="7">
        <f t="shared" si="197"/>
        <v>0</v>
      </c>
      <c r="BY307" s="7">
        <f t="shared" si="198"/>
        <v>0</v>
      </c>
      <c r="BZ307" s="7">
        <f t="shared" si="199"/>
        <v>0</v>
      </c>
      <c r="CA307" s="17">
        <f t="shared" si="176"/>
        <v>114.62000000000002</v>
      </c>
      <c r="CB307">
        <f t="shared" si="200"/>
        <v>0</v>
      </c>
      <c r="CC307" s="7">
        <f t="shared" si="201"/>
        <v>0</v>
      </c>
      <c r="CD307" s="7">
        <f t="shared" si="202"/>
        <v>0</v>
      </c>
      <c r="CE307" s="7">
        <f t="shared" si="203"/>
        <v>0</v>
      </c>
      <c r="CF307" s="69">
        <f t="shared" si="204"/>
        <v>0</v>
      </c>
      <c r="CG307" s="17">
        <f t="shared" si="177"/>
        <v>114.62000000000002</v>
      </c>
      <c r="CH307">
        <f t="shared" si="205"/>
        <v>0</v>
      </c>
      <c r="CI307" s="7">
        <f t="shared" si="206"/>
        <v>0</v>
      </c>
      <c r="CJ307" s="7">
        <f t="shared" si="207"/>
        <v>0</v>
      </c>
      <c r="CK307" s="7">
        <f t="shared" si="208"/>
        <v>0</v>
      </c>
      <c r="CL307" s="7">
        <f t="shared" si="209"/>
        <v>0</v>
      </c>
      <c r="CM307" s="17">
        <f t="shared" si="178"/>
        <v>114.62000000000002</v>
      </c>
      <c r="CN307">
        <f t="shared" si="210"/>
        <v>0</v>
      </c>
      <c r="CO307" s="7">
        <f t="shared" si="211"/>
        <v>0</v>
      </c>
      <c r="CP307" s="7">
        <f t="shared" si="212"/>
        <v>0</v>
      </c>
      <c r="CQ307" s="7">
        <f t="shared" si="213"/>
        <v>0</v>
      </c>
      <c r="CR307" s="7">
        <f t="shared" si="214"/>
        <v>0</v>
      </c>
    </row>
    <row r="308" spans="1:96" ht="14.5">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179"/>
        <v>1</v>
      </c>
      <c r="M308" s="63" t="b">
        <v>1</v>
      </c>
      <c r="N308" s="63">
        <v>0</v>
      </c>
      <c r="O308" s="63">
        <v>10</v>
      </c>
      <c r="P308" s="63">
        <v>10</v>
      </c>
      <c r="Q308" s="63">
        <v>10</v>
      </c>
      <c r="R308" s="63">
        <v>500</v>
      </c>
      <c r="S308" s="65" t="b">
        <v>1</v>
      </c>
      <c r="T308" s="65">
        <v>0</v>
      </c>
      <c r="U308" s="65">
        <v>10</v>
      </c>
      <c r="V308" s="65">
        <v>10</v>
      </c>
      <c r="W308" s="65">
        <v>10</v>
      </c>
      <c r="X308" s="65">
        <v>500</v>
      </c>
      <c r="Y308" s="66" t="b">
        <v>1</v>
      </c>
      <c r="Z308" s="66">
        <v>0</v>
      </c>
      <c r="AA308" s="66">
        <v>10</v>
      </c>
      <c r="AB308" s="66">
        <v>10</v>
      </c>
      <c r="AC308" s="66">
        <v>10</v>
      </c>
      <c r="AD308" s="66">
        <v>500</v>
      </c>
      <c r="AE308" s="67" t="b">
        <v>1</v>
      </c>
      <c r="AF308" s="67">
        <v>0</v>
      </c>
      <c r="AG308" s="67">
        <v>10</v>
      </c>
      <c r="AH308" s="67">
        <v>10</v>
      </c>
      <c r="AI308" s="67">
        <v>10</v>
      </c>
      <c r="AJ308" s="67">
        <v>500</v>
      </c>
      <c r="AK308" s="68" t="b">
        <v>1</v>
      </c>
      <c r="AL308" s="68">
        <v>0</v>
      </c>
      <c r="AM308" s="68">
        <v>10</v>
      </c>
      <c r="AN308" s="68">
        <v>10</v>
      </c>
      <c r="AO308" s="68">
        <v>10</v>
      </c>
      <c r="AP308" s="68">
        <v>500</v>
      </c>
      <c r="AQ308" s="45" t="b">
        <v>1</v>
      </c>
      <c r="AR308" s="45">
        <v>0</v>
      </c>
      <c r="AS308" s="45">
        <v>10</v>
      </c>
      <c r="AT308" s="45">
        <v>10</v>
      </c>
      <c r="AU308" s="45">
        <v>10</v>
      </c>
      <c r="AV308" s="45">
        <v>500</v>
      </c>
      <c r="AW308" s="47" t="b">
        <v>1</v>
      </c>
      <c r="AX308" s="47">
        <v>0</v>
      </c>
      <c r="AY308" s="47">
        <v>10</v>
      </c>
      <c r="AZ308" s="47">
        <v>10</v>
      </c>
      <c r="BA308" s="47">
        <v>10</v>
      </c>
      <c r="BB308" s="47">
        <v>500</v>
      </c>
      <c r="BC308" s="17">
        <f t="shared" si="172"/>
        <v>108.46000000000001</v>
      </c>
      <c r="BD308">
        <f t="shared" si="180"/>
        <v>10</v>
      </c>
      <c r="BE308" s="7">
        <f t="shared" si="181"/>
        <v>10.751331034752972</v>
      </c>
      <c r="BF308" s="7">
        <f t="shared" si="182"/>
        <v>7.9492653838204799</v>
      </c>
      <c r="BG308" s="7">
        <f t="shared" si="183"/>
        <v>147.84770233613978</v>
      </c>
      <c r="BH308" s="7">
        <f t="shared" si="184"/>
        <v>158.59903337089276</v>
      </c>
      <c r="BI308" s="17">
        <f t="shared" si="173"/>
        <v>108.46000000000001</v>
      </c>
      <c r="BJ308">
        <f t="shared" si="185"/>
        <v>10</v>
      </c>
      <c r="BK308" s="7">
        <f t="shared" si="186"/>
        <v>10.751331034752972</v>
      </c>
      <c r="BL308" s="7">
        <f t="shared" si="187"/>
        <v>7.9492653838204799</v>
      </c>
      <c r="BM308" s="7">
        <f t="shared" si="188"/>
        <v>147.84770233613978</v>
      </c>
      <c r="BN308" s="7">
        <f t="shared" si="189"/>
        <v>158.59903337089276</v>
      </c>
      <c r="BO308" s="17">
        <f t="shared" si="174"/>
        <v>108.46000000000001</v>
      </c>
      <c r="BP308">
        <f t="shared" si="190"/>
        <v>10</v>
      </c>
      <c r="BQ308" s="7">
        <f t="shared" si="191"/>
        <v>10.751331034752972</v>
      </c>
      <c r="BR308" s="7">
        <f t="shared" si="192"/>
        <v>7.9492653838204799</v>
      </c>
      <c r="BS308" s="7">
        <f t="shared" si="193"/>
        <v>147.84770233613978</v>
      </c>
      <c r="BT308" s="7">
        <f t="shared" si="194"/>
        <v>158.59903337089276</v>
      </c>
      <c r="BU308" s="17">
        <f t="shared" si="175"/>
        <v>108.46000000000001</v>
      </c>
      <c r="BV308">
        <f t="shared" si="195"/>
        <v>10</v>
      </c>
      <c r="BW308" s="7">
        <f t="shared" si="196"/>
        <v>10.751331034752972</v>
      </c>
      <c r="BX308" s="7">
        <f t="shared" si="197"/>
        <v>7.9492653838204799</v>
      </c>
      <c r="BY308" s="7">
        <f t="shared" si="198"/>
        <v>147.84770233613978</v>
      </c>
      <c r="BZ308" s="7">
        <f t="shared" si="199"/>
        <v>158.59903337089276</v>
      </c>
      <c r="CA308" s="17">
        <f t="shared" si="176"/>
        <v>108.46000000000001</v>
      </c>
      <c r="CB308">
        <f t="shared" si="200"/>
        <v>10</v>
      </c>
      <c r="CC308" s="7">
        <f t="shared" si="201"/>
        <v>10.751331034752972</v>
      </c>
      <c r="CD308" s="7">
        <f t="shared" si="202"/>
        <v>7.9492653838204799</v>
      </c>
      <c r="CE308" s="7">
        <f t="shared" si="203"/>
        <v>147.84770233613978</v>
      </c>
      <c r="CF308" s="69">
        <f t="shared" si="204"/>
        <v>158.59903337089276</v>
      </c>
      <c r="CG308" s="17">
        <f t="shared" si="177"/>
        <v>108.46000000000001</v>
      </c>
      <c r="CH308">
        <f t="shared" si="205"/>
        <v>10</v>
      </c>
      <c r="CI308" s="7">
        <f t="shared" si="206"/>
        <v>10.751331034752972</v>
      </c>
      <c r="CJ308" s="7">
        <f t="shared" si="207"/>
        <v>7.9492653838204799</v>
      </c>
      <c r="CK308" s="7">
        <f t="shared" si="208"/>
        <v>147.84770233613978</v>
      </c>
      <c r="CL308" s="7">
        <f t="shared" si="209"/>
        <v>158.59903337089276</v>
      </c>
      <c r="CM308" s="17">
        <f t="shared" si="178"/>
        <v>108.46000000000001</v>
      </c>
      <c r="CN308">
        <f t="shared" si="210"/>
        <v>10</v>
      </c>
      <c r="CO308" s="7">
        <f t="shared" si="211"/>
        <v>10.751331034752972</v>
      </c>
      <c r="CP308" s="7">
        <f t="shared" si="212"/>
        <v>7.9492653838204799</v>
      </c>
      <c r="CQ308" s="7">
        <f t="shared" si="213"/>
        <v>147.84770233613978</v>
      </c>
      <c r="CR308" s="7">
        <f t="shared" si="214"/>
        <v>158.59903337089276</v>
      </c>
    </row>
    <row r="309" spans="1:96" ht="14.5">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179"/>
        <v>1</v>
      </c>
      <c r="M309" s="63" t="b">
        <v>1</v>
      </c>
      <c r="N309" s="63">
        <v>90</v>
      </c>
      <c r="O309" s="63">
        <v>10</v>
      </c>
      <c r="P309" s="63">
        <v>10</v>
      </c>
      <c r="Q309" s="63">
        <v>10</v>
      </c>
      <c r="R309" s="63">
        <v>60</v>
      </c>
      <c r="S309" s="65" t="b">
        <v>1</v>
      </c>
      <c r="T309" s="65">
        <v>90</v>
      </c>
      <c r="U309" s="65">
        <v>10</v>
      </c>
      <c r="V309" s="65">
        <v>10</v>
      </c>
      <c r="W309" s="65">
        <v>10</v>
      </c>
      <c r="X309" s="65">
        <v>60</v>
      </c>
      <c r="Y309" s="66" t="b">
        <v>1</v>
      </c>
      <c r="Z309" s="66">
        <v>90</v>
      </c>
      <c r="AA309" s="66">
        <v>10</v>
      </c>
      <c r="AB309" s="66">
        <v>10</v>
      </c>
      <c r="AC309" s="66">
        <v>10</v>
      </c>
      <c r="AD309" s="66">
        <v>60</v>
      </c>
      <c r="AE309" s="67" t="b">
        <v>1</v>
      </c>
      <c r="AF309" s="67">
        <v>90</v>
      </c>
      <c r="AG309" s="67">
        <v>10</v>
      </c>
      <c r="AH309" s="67">
        <v>10</v>
      </c>
      <c r="AI309" s="67">
        <v>10</v>
      </c>
      <c r="AJ309" s="67">
        <v>60</v>
      </c>
      <c r="AK309" s="68" t="b">
        <v>1</v>
      </c>
      <c r="AL309" s="68">
        <v>90</v>
      </c>
      <c r="AM309" s="68">
        <v>10</v>
      </c>
      <c r="AN309" s="68">
        <v>10</v>
      </c>
      <c r="AO309" s="68">
        <v>10</v>
      </c>
      <c r="AP309" s="68">
        <v>60</v>
      </c>
      <c r="AQ309" s="45" t="b">
        <v>1</v>
      </c>
      <c r="AR309" s="45">
        <v>90</v>
      </c>
      <c r="AS309" s="45">
        <v>10</v>
      </c>
      <c r="AT309" s="45">
        <v>10</v>
      </c>
      <c r="AU309" s="45">
        <v>10</v>
      </c>
      <c r="AV309" s="45">
        <v>60</v>
      </c>
      <c r="AW309" s="47" t="b">
        <v>1</v>
      </c>
      <c r="AX309" s="47">
        <v>90</v>
      </c>
      <c r="AY309" s="47">
        <v>10</v>
      </c>
      <c r="AZ309" s="47">
        <v>10</v>
      </c>
      <c r="BA309" s="47">
        <v>10</v>
      </c>
      <c r="BB309" s="47">
        <v>60</v>
      </c>
      <c r="BC309" s="17">
        <f t="shared" si="172"/>
        <v>62.590000000000011</v>
      </c>
      <c r="BD309">
        <f t="shared" si="180"/>
        <v>3</v>
      </c>
      <c r="BE309" s="7">
        <f t="shared" si="181"/>
        <v>3.225399310425892</v>
      </c>
      <c r="BF309" s="7">
        <f t="shared" si="182"/>
        <v>2.3847796151461438</v>
      </c>
      <c r="BG309" s="7">
        <f t="shared" si="183"/>
        <v>44.354310700841928</v>
      </c>
      <c r="BH309" s="7">
        <f t="shared" si="184"/>
        <v>47.579710011267821</v>
      </c>
      <c r="BI309" s="17">
        <f t="shared" si="173"/>
        <v>62.590000000000011</v>
      </c>
      <c r="BJ309">
        <f t="shared" si="185"/>
        <v>3</v>
      </c>
      <c r="BK309" s="7">
        <f t="shared" si="186"/>
        <v>3.225399310425892</v>
      </c>
      <c r="BL309" s="7">
        <f t="shared" si="187"/>
        <v>2.3847796151461438</v>
      </c>
      <c r="BM309" s="7">
        <f t="shared" si="188"/>
        <v>44.354310700841928</v>
      </c>
      <c r="BN309" s="7">
        <f t="shared" si="189"/>
        <v>47.579710011267821</v>
      </c>
      <c r="BO309" s="17">
        <f t="shared" si="174"/>
        <v>62.590000000000011</v>
      </c>
      <c r="BP309">
        <f t="shared" si="190"/>
        <v>3</v>
      </c>
      <c r="BQ309" s="7">
        <f t="shared" si="191"/>
        <v>3.225399310425892</v>
      </c>
      <c r="BR309" s="7">
        <f t="shared" si="192"/>
        <v>2.3847796151461438</v>
      </c>
      <c r="BS309" s="7">
        <f t="shared" si="193"/>
        <v>44.354310700841928</v>
      </c>
      <c r="BT309" s="7">
        <f t="shared" si="194"/>
        <v>47.579710011267821</v>
      </c>
      <c r="BU309" s="17">
        <f t="shared" si="175"/>
        <v>62.590000000000011</v>
      </c>
      <c r="BV309">
        <f t="shared" si="195"/>
        <v>3</v>
      </c>
      <c r="BW309" s="7">
        <f t="shared" si="196"/>
        <v>3.225399310425892</v>
      </c>
      <c r="BX309" s="7">
        <f t="shared" si="197"/>
        <v>2.3847796151461438</v>
      </c>
      <c r="BY309" s="7">
        <f t="shared" si="198"/>
        <v>44.354310700841928</v>
      </c>
      <c r="BZ309" s="7">
        <f t="shared" si="199"/>
        <v>47.579710011267821</v>
      </c>
      <c r="CA309" s="17">
        <f t="shared" si="176"/>
        <v>62.590000000000011</v>
      </c>
      <c r="CB309">
        <f t="shared" si="200"/>
        <v>3</v>
      </c>
      <c r="CC309" s="7">
        <f t="shared" si="201"/>
        <v>3.225399310425892</v>
      </c>
      <c r="CD309" s="7">
        <f t="shared" si="202"/>
        <v>2.3847796151461438</v>
      </c>
      <c r="CE309" s="7">
        <f t="shared" si="203"/>
        <v>44.354310700841928</v>
      </c>
      <c r="CF309" s="69">
        <f t="shared" si="204"/>
        <v>47.579710011267821</v>
      </c>
      <c r="CG309" s="17">
        <f t="shared" si="177"/>
        <v>62.590000000000011</v>
      </c>
      <c r="CH309">
        <f t="shared" si="205"/>
        <v>3</v>
      </c>
      <c r="CI309" s="7">
        <f t="shared" si="206"/>
        <v>3.225399310425892</v>
      </c>
      <c r="CJ309" s="7">
        <f t="shared" si="207"/>
        <v>2.3847796151461438</v>
      </c>
      <c r="CK309" s="7">
        <f t="shared" si="208"/>
        <v>44.354310700841928</v>
      </c>
      <c r="CL309" s="7">
        <f t="shared" si="209"/>
        <v>47.579710011267821</v>
      </c>
      <c r="CM309" s="17">
        <f t="shared" si="178"/>
        <v>62.590000000000011</v>
      </c>
      <c r="CN309">
        <f t="shared" si="210"/>
        <v>3</v>
      </c>
      <c r="CO309" s="7">
        <f t="shared" si="211"/>
        <v>3.225399310425892</v>
      </c>
      <c r="CP309" s="7">
        <f t="shared" si="212"/>
        <v>2.3847796151461438</v>
      </c>
      <c r="CQ309" s="7">
        <f t="shared" si="213"/>
        <v>44.354310700841928</v>
      </c>
      <c r="CR309" s="7">
        <f t="shared" si="214"/>
        <v>47.579710011267821</v>
      </c>
    </row>
    <row r="310" spans="1:96" ht="14.5">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179"/>
        <v>1</v>
      </c>
      <c r="M310" s="63" t="b">
        <v>1</v>
      </c>
      <c r="N310" s="63">
        <v>0</v>
      </c>
      <c r="O310" s="63">
        <v>10</v>
      </c>
      <c r="P310" s="63">
        <v>10</v>
      </c>
      <c r="Q310" s="63">
        <v>10</v>
      </c>
      <c r="R310" s="63">
        <v>500</v>
      </c>
      <c r="S310" s="65" t="b">
        <v>0</v>
      </c>
      <c r="Y310" s="66" t="b">
        <v>0</v>
      </c>
      <c r="AE310" s="67" t="b">
        <v>0</v>
      </c>
      <c r="AK310" s="68" t="b">
        <v>0</v>
      </c>
      <c r="AQ310" s="45" t="b">
        <v>0</v>
      </c>
      <c r="AW310" s="47" t="b">
        <v>0</v>
      </c>
      <c r="BC310" s="17">
        <f t="shared" si="172"/>
        <v>50.93</v>
      </c>
      <c r="BD310">
        <f t="shared" si="180"/>
        <v>5</v>
      </c>
      <c r="BE310" s="7">
        <f t="shared" si="181"/>
        <v>5.3756655173764862</v>
      </c>
      <c r="BF310" s="7">
        <f t="shared" si="182"/>
        <v>3.9746326919102399</v>
      </c>
      <c r="BG310" s="7">
        <f t="shared" si="183"/>
        <v>73.923851168069888</v>
      </c>
      <c r="BH310" s="7">
        <f t="shared" si="184"/>
        <v>79.299516685446378</v>
      </c>
      <c r="BI310" s="17">
        <f t="shared" si="173"/>
        <v>50.93</v>
      </c>
      <c r="BJ310">
        <f t="shared" si="185"/>
        <v>0</v>
      </c>
      <c r="BK310" s="7">
        <f t="shared" si="186"/>
        <v>0</v>
      </c>
      <c r="BL310" s="7">
        <f t="shared" si="187"/>
        <v>0</v>
      </c>
      <c r="BM310" s="7">
        <f t="shared" si="188"/>
        <v>0</v>
      </c>
      <c r="BN310" s="7">
        <f t="shared" si="189"/>
        <v>0</v>
      </c>
      <c r="BO310" s="17">
        <f t="shared" si="174"/>
        <v>50.93</v>
      </c>
      <c r="BP310">
        <f t="shared" si="190"/>
        <v>0</v>
      </c>
      <c r="BQ310" s="7">
        <f t="shared" si="191"/>
        <v>0</v>
      </c>
      <c r="BR310" s="7">
        <f t="shared" si="192"/>
        <v>0</v>
      </c>
      <c r="BS310" s="7">
        <f t="shared" si="193"/>
        <v>0</v>
      </c>
      <c r="BT310" s="7">
        <f t="shared" si="194"/>
        <v>0</v>
      </c>
      <c r="BU310" s="17">
        <f t="shared" si="175"/>
        <v>50.93</v>
      </c>
      <c r="BV310">
        <f t="shared" si="195"/>
        <v>0</v>
      </c>
      <c r="BW310" s="7">
        <f t="shared" si="196"/>
        <v>0</v>
      </c>
      <c r="BX310" s="7">
        <f t="shared" si="197"/>
        <v>0</v>
      </c>
      <c r="BY310" s="7">
        <f t="shared" si="198"/>
        <v>0</v>
      </c>
      <c r="BZ310" s="7">
        <f t="shared" si="199"/>
        <v>0</v>
      </c>
      <c r="CA310" s="17">
        <f t="shared" si="176"/>
        <v>50.93</v>
      </c>
      <c r="CB310">
        <f t="shared" si="200"/>
        <v>0</v>
      </c>
      <c r="CC310" s="7">
        <f t="shared" si="201"/>
        <v>0</v>
      </c>
      <c r="CD310" s="7">
        <f t="shared" si="202"/>
        <v>0</v>
      </c>
      <c r="CE310" s="7">
        <f t="shared" si="203"/>
        <v>0</v>
      </c>
      <c r="CF310" s="69">
        <f t="shared" si="204"/>
        <v>0</v>
      </c>
      <c r="CG310" s="17">
        <f t="shared" si="177"/>
        <v>50.93</v>
      </c>
      <c r="CH310">
        <f t="shared" si="205"/>
        <v>0</v>
      </c>
      <c r="CI310" s="7">
        <f t="shared" si="206"/>
        <v>0</v>
      </c>
      <c r="CJ310" s="7">
        <f t="shared" si="207"/>
        <v>0</v>
      </c>
      <c r="CK310" s="7">
        <f t="shared" si="208"/>
        <v>0</v>
      </c>
      <c r="CL310" s="7">
        <f t="shared" si="209"/>
        <v>0</v>
      </c>
      <c r="CM310" s="17">
        <f t="shared" si="178"/>
        <v>50.93</v>
      </c>
      <c r="CN310">
        <f t="shared" si="210"/>
        <v>0</v>
      </c>
      <c r="CO310" s="7">
        <f t="shared" si="211"/>
        <v>0</v>
      </c>
      <c r="CP310" s="7">
        <f t="shared" si="212"/>
        <v>0</v>
      </c>
      <c r="CQ310" s="7">
        <f t="shared" si="213"/>
        <v>0</v>
      </c>
      <c r="CR310" s="7">
        <f t="shared" si="214"/>
        <v>0</v>
      </c>
    </row>
    <row r="311" spans="1:96" ht="14.5">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179"/>
        <v>0</v>
      </c>
      <c r="M311" s="63" t="b">
        <v>1</v>
      </c>
      <c r="N311" s="63">
        <v>0</v>
      </c>
      <c r="O311" s="63">
        <v>10</v>
      </c>
      <c r="P311" s="63">
        <v>10</v>
      </c>
      <c r="Q311" s="63">
        <v>10</v>
      </c>
      <c r="R311" s="63">
        <v>0</v>
      </c>
      <c r="S311" s="65" t="b">
        <v>1</v>
      </c>
      <c r="T311" s="65">
        <v>0</v>
      </c>
      <c r="U311" s="65">
        <v>10</v>
      </c>
      <c r="V311" s="65">
        <v>10</v>
      </c>
      <c r="W311" s="65">
        <v>10</v>
      </c>
      <c r="X311" s="65">
        <v>0</v>
      </c>
      <c r="Y311" s="66" t="b">
        <v>0</v>
      </c>
      <c r="AE311" s="67" t="b">
        <v>1</v>
      </c>
      <c r="AF311" s="67">
        <v>0</v>
      </c>
      <c r="AG311" s="67">
        <v>10</v>
      </c>
      <c r="AH311" s="67">
        <v>10</v>
      </c>
      <c r="AI311" s="67">
        <v>10</v>
      </c>
      <c r="AJ311" s="67">
        <v>0</v>
      </c>
      <c r="AK311" s="68" t="b">
        <v>1</v>
      </c>
      <c r="AL311" s="68">
        <v>0</v>
      </c>
      <c r="AM311" s="68">
        <v>10</v>
      </c>
      <c r="AN311" s="68">
        <v>10</v>
      </c>
      <c r="AO311" s="68">
        <v>10</v>
      </c>
      <c r="AP311" s="68">
        <v>0</v>
      </c>
      <c r="AQ311" s="45" t="b">
        <v>0</v>
      </c>
      <c r="AW311" s="47" t="b">
        <v>0</v>
      </c>
      <c r="BC311" s="17">
        <f t="shared" si="172"/>
        <v>46.640000000000008</v>
      </c>
      <c r="BD311">
        <f t="shared" si="180"/>
        <v>0</v>
      </c>
      <c r="BE311" s="7">
        <f t="shared" si="181"/>
        <v>0</v>
      </c>
      <c r="BF311" s="7">
        <f t="shared" si="182"/>
        <v>0</v>
      </c>
      <c r="BG311" s="7">
        <f t="shared" si="183"/>
        <v>0</v>
      </c>
      <c r="BH311" s="7">
        <f t="shared" si="184"/>
        <v>0</v>
      </c>
      <c r="BI311" s="17">
        <f t="shared" si="173"/>
        <v>46.640000000000008</v>
      </c>
      <c r="BJ311">
        <f t="shared" si="185"/>
        <v>0</v>
      </c>
      <c r="BK311" s="7">
        <f t="shared" si="186"/>
        <v>0</v>
      </c>
      <c r="BL311" s="7">
        <f t="shared" si="187"/>
        <v>0</v>
      </c>
      <c r="BM311" s="7">
        <f t="shared" si="188"/>
        <v>0</v>
      </c>
      <c r="BN311" s="7">
        <f t="shared" si="189"/>
        <v>0</v>
      </c>
      <c r="BO311" s="17">
        <f t="shared" si="174"/>
        <v>46.640000000000008</v>
      </c>
      <c r="BP311">
        <f t="shared" si="190"/>
        <v>0</v>
      </c>
      <c r="BQ311" s="7">
        <f t="shared" si="191"/>
        <v>0</v>
      </c>
      <c r="BR311" s="7">
        <f t="shared" si="192"/>
        <v>0</v>
      </c>
      <c r="BS311" s="7">
        <f t="shared" si="193"/>
        <v>0</v>
      </c>
      <c r="BT311" s="7">
        <f t="shared" si="194"/>
        <v>0</v>
      </c>
      <c r="BU311" s="17">
        <f t="shared" si="175"/>
        <v>46.640000000000008</v>
      </c>
      <c r="BV311">
        <f t="shared" si="195"/>
        <v>0</v>
      </c>
      <c r="BW311" s="7">
        <f t="shared" si="196"/>
        <v>0</v>
      </c>
      <c r="BX311" s="7">
        <f t="shared" si="197"/>
        <v>0</v>
      </c>
      <c r="BY311" s="7">
        <f t="shared" si="198"/>
        <v>0</v>
      </c>
      <c r="BZ311" s="7">
        <f t="shared" si="199"/>
        <v>0</v>
      </c>
      <c r="CA311" s="17">
        <f t="shared" si="176"/>
        <v>46.640000000000008</v>
      </c>
      <c r="CB311">
        <f t="shared" si="200"/>
        <v>0</v>
      </c>
      <c r="CC311" s="7">
        <f t="shared" si="201"/>
        <v>0</v>
      </c>
      <c r="CD311" s="7">
        <f t="shared" si="202"/>
        <v>0</v>
      </c>
      <c r="CE311" s="7">
        <f t="shared" si="203"/>
        <v>0</v>
      </c>
      <c r="CF311" s="69">
        <f t="shared" si="204"/>
        <v>0</v>
      </c>
      <c r="CG311" s="17">
        <f t="shared" si="177"/>
        <v>46.640000000000008</v>
      </c>
      <c r="CH311">
        <f t="shared" si="205"/>
        <v>0</v>
      </c>
      <c r="CI311" s="7">
        <f t="shared" si="206"/>
        <v>0</v>
      </c>
      <c r="CJ311" s="7">
        <f t="shared" si="207"/>
        <v>0</v>
      </c>
      <c r="CK311" s="7">
        <f t="shared" si="208"/>
        <v>0</v>
      </c>
      <c r="CL311" s="7">
        <f t="shared" si="209"/>
        <v>0</v>
      </c>
      <c r="CM311" s="17">
        <f t="shared" si="178"/>
        <v>46.640000000000008</v>
      </c>
      <c r="CN311">
        <f t="shared" si="210"/>
        <v>0</v>
      </c>
      <c r="CO311" s="7">
        <f t="shared" si="211"/>
        <v>0</v>
      </c>
      <c r="CP311" s="7">
        <f t="shared" si="212"/>
        <v>0</v>
      </c>
      <c r="CQ311" s="7">
        <f t="shared" si="213"/>
        <v>0</v>
      </c>
      <c r="CR311" s="7">
        <f t="shared" si="214"/>
        <v>0</v>
      </c>
    </row>
    <row r="312" spans="1:96" ht="14.5">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179"/>
        <v>0</v>
      </c>
      <c r="M312" s="63" t="b">
        <v>1</v>
      </c>
      <c r="N312" s="63">
        <v>0</v>
      </c>
      <c r="O312" s="63">
        <v>10</v>
      </c>
      <c r="P312" s="63">
        <v>10</v>
      </c>
      <c r="Q312" s="63">
        <v>10</v>
      </c>
      <c r="R312" s="63">
        <v>500</v>
      </c>
      <c r="S312" s="65" t="b">
        <v>1</v>
      </c>
      <c r="T312" s="65">
        <v>0</v>
      </c>
      <c r="U312" s="65">
        <v>10</v>
      </c>
      <c r="V312" s="65">
        <v>10</v>
      </c>
      <c r="W312" s="65">
        <v>10</v>
      </c>
      <c r="X312" s="65">
        <v>500</v>
      </c>
      <c r="Y312" s="66" t="b">
        <v>0</v>
      </c>
      <c r="AE312" s="67" t="b">
        <v>1</v>
      </c>
      <c r="AF312" s="67">
        <v>0</v>
      </c>
      <c r="AG312" s="67">
        <v>10</v>
      </c>
      <c r="AH312" s="67">
        <v>10</v>
      </c>
      <c r="AI312" s="67">
        <v>10</v>
      </c>
      <c r="AJ312" s="67">
        <v>500</v>
      </c>
      <c r="AK312" s="68" t="b">
        <v>1</v>
      </c>
      <c r="AL312" s="68">
        <v>0</v>
      </c>
      <c r="AM312" s="68">
        <v>10</v>
      </c>
      <c r="AN312" s="68">
        <v>10</v>
      </c>
      <c r="AO312" s="68">
        <v>10</v>
      </c>
      <c r="AP312" s="68">
        <v>500</v>
      </c>
      <c r="AQ312" s="45" t="b">
        <v>0</v>
      </c>
      <c r="AW312" s="47" t="b">
        <v>0</v>
      </c>
      <c r="BC312" s="17">
        <f t="shared" si="172"/>
        <v>39.930000000000007</v>
      </c>
      <c r="BD312">
        <f t="shared" si="180"/>
        <v>0</v>
      </c>
      <c r="BE312" s="7">
        <f t="shared" si="181"/>
        <v>0</v>
      </c>
      <c r="BF312" s="7">
        <f t="shared" si="182"/>
        <v>0</v>
      </c>
      <c r="BG312" s="7">
        <f t="shared" si="183"/>
        <v>0</v>
      </c>
      <c r="BH312" s="7">
        <f t="shared" si="184"/>
        <v>0</v>
      </c>
      <c r="BI312" s="17">
        <f t="shared" si="173"/>
        <v>39.930000000000007</v>
      </c>
      <c r="BJ312">
        <f t="shared" si="185"/>
        <v>0</v>
      </c>
      <c r="BK312" s="7">
        <f t="shared" si="186"/>
        <v>0</v>
      </c>
      <c r="BL312" s="7">
        <f t="shared" si="187"/>
        <v>0</v>
      </c>
      <c r="BM312" s="7">
        <f t="shared" si="188"/>
        <v>0</v>
      </c>
      <c r="BN312" s="7">
        <f t="shared" si="189"/>
        <v>0</v>
      </c>
      <c r="BO312" s="17">
        <f t="shared" si="174"/>
        <v>39.930000000000007</v>
      </c>
      <c r="BP312">
        <f t="shared" si="190"/>
        <v>0</v>
      </c>
      <c r="BQ312" s="7">
        <f t="shared" si="191"/>
        <v>0</v>
      </c>
      <c r="BR312" s="7">
        <f t="shared" si="192"/>
        <v>0</v>
      </c>
      <c r="BS312" s="7">
        <f t="shared" si="193"/>
        <v>0</v>
      </c>
      <c r="BT312" s="7">
        <f t="shared" si="194"/>
        <v>0</v>
      </c>
      <c r="BU312" s="17">
        <f t="shared" si="175"/>
        <v>39.930000000000007</v>
      </c>
      <c r="BV312">
        <f t="shared" si="195"/>
        <v>0</v>
      </c>
      <c r="BW312" s="7">
        <f t="shared" si="196"/>
        <v>0</v>
      </c>
      <c r="BX312" s="7">
        <f t="shared" si="197"/>
        <v>0</v>
      </c>
      <c r="BY312" s="7">
        <f t="shared" si="198"/>
        <v>0</v>
      </c>
      <c r="BZ312" s="7">
        <f t="shared" si="199"/>
        <v>0</v>
      </c>
      <c r="CA312" s="17">
        <f t="shared" si="176"/>
        <v>39.930000000000007</v>
      </c>
      <c r="CB312">
        <f t="shared" si="200"/>
        <v>0</v>
      </c>
      <c r="CC312" s="7">
        <f t="shared" si="201"/>
        <v>0</v>
      </c>
      <c r="CD312" s="7">
        <f t="shared" si="202"/>
        <v>0</v>
      </c>
      <c r="CE312" s="7">
        <f t="shared" si="203"/>
        <v>0</v>
      </c>
      <c r="CF312" s="69">
        <f t="shared" si="204"/>
        <v>0</v>
      </c>
      <c r="CG312" s="17">
        <f t="shared" si="177"/>
        <v>39.930000000000007</v>
      </c>
      <c r="CH312">
        <f t="shared" si="205"/>
        <v>0</v>
      </c>
      <c r="CI312" s="7">
        <f t="shared" si="206"/>
        <v>0</v>
      </c>
      <c r="CJ312" s="7">
        <f t="shared" si="207"/>
        <v>0</v>
      </c>
      <c r="CK312" s="7">
        <f t="shared" si="208"/>
        <v>0</v>
      </c>
      <c r="CL312" s="7">
        <f t="shared" si="209"/>
        <v>0</v>
      </c>
      <c r="CM312" s="17">
        <f t="shared" si="178"/>
        <v>39.930000000000007</v>
      </c>
      <c r="CN312">
        <f t="shared" si="210"/>
        <v>0</v>
      </c>
      <c r="CO312" s="7">
        <f t="shared" si="211"/>
        <v>0</v>
      </c>
      <c r="CP312" s="7">
        <f t="shared" si="212"/>
        <v>0</v>
      </c>
      <c r="CQ312" s="7">
        <f t="shared" si="213"/>
        <v>0</v>
      </c>
      <c r="CR312" s="7">
        <f t="shared" si="214"/>
        <v>0</v>
      </c>
    </row>
    <row r="313" spans="1:96" ht="14.5">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179"/>
        <v>0</v>
      </c>
      <c r="M313" s="63" t="b">
        <v>1</v>
      </c>
      <c r="N313" s="63">
        <v>0</v>
      </c>
      <c r="O313" s="63">
        <v>10</v>
      </c>
      <c r="P313" s="63">
        <v>10</v>
      </c>
      <c r="Q313" s="63">
        <v>10</v>
      </c>
      <c r="R313" s="63">
        <v>0</v>
      </c>
      <c r="S313" s="65" t="b">
        <v>1</v>
      </c>
      <c r="T313" s="65">
        <v>0</v>
      </c>
      <c r="U313" s="65">
        <v>10</v>
      </c>
      <c r="V313" s="65">
        <v>10</v>
      </c>
      <c r="W313" s="65">
        <v>10</v>
      </c>
      <c r="X313" s="65">
        <v>0</v>
      </c>
      <c r="Y313" s="66" t="b">
        <v>1</v>
      </c>
      <c r="Z313" s="66">
        <v>0</v>
      </c>
      <c r="AA313" s="66">
        <v>10</v>
      </c>
      <c r="AB313" s="66">
        <v>10</v>
      </c>
      <c r="AC313" s="66">
        <v>10</v>
      </c>
      <c r="AD313" s="66">
        <v>0</v>
      </c>
      <c r="AE313" s="67" t="b">
        <v>1</v>
      </c>
      <c r="AF313" s="67">
        <v>0</v>
      </c>
      <c r="AG313" s="67">
        <v>10</v>
      </c>
      <c r="AH313" s="67">
        <v>10</v>
      </c>
      <c r="AI313" s="67">
        <v>10</v>
      </c>
      <c r="AJ313" s="67">
        <v>0</v>
      </c>
      <c r="AK313" s="68" t="b">
        <v>1</v>
      </c>
      <c r="AL313" s="68">
        <v>0</v>
      </c>
      <c r="AM313" s="68">
        <v>10</v>
      </c>
      <c r="AN313" s="68">
        <v>10</v>
      </c>
      <c r="AO313" s="68">
        <v>10</v>
      </c>
      <c r="AP313" s="68">
        <v>0</v>
      </c>
      <c r="AQ313" s="45" t="b">
        <v>1</v>
      </c>
      <c r="AR313" s="45">
        <v>0</v>
      </c>
      <c r="AS313" s="45">
        <v>10</v>
      </c>
      <c r="AT313" s="45">
        <v>10</v>
      </c>
      <c r="AU313" s="45">
        <v>10</v>
      </c>
      <c r="AV313" s="45">
        <v>0</v>
      </c>
      <c r="AW313" s="47" t="b">
        <v>1</v>
      </c>
      <c r="AX313" s="47">
        <v>0</v>
      </c>
      <c r="AY313" s="47">
        <v>10</v>
      </c>
      <c r="AZ313" s="47">
        <v>10</v>
      </c>
      <c r="BA313" s="47">
        <v>10</v>
      </c>
      <c r="BB313" s="47">
        <v>0</v>
      </c>
      <c r="BC313" s="17">
        <f t="shared" si="172"/>
        <v>37.510000000000005</v>
      </c>
      <c r="BD313">
        <f t="shared" si="180"/>
        <v>0</v>
      </c>
      <c r="BE313" s="7">
        <f t="shared" si="181"/>
        <v>0</v>
      </c>
      <c r="BF313" s="7">
        <f t="shared" si="182"/>
        <v>0</v>
      </c>
      <c r="BG313" s="7">
        <f t="shared" si="183"/>
        <v>0</v>
      </c>
      <c r="BH313" s="7">
        <f t="shared" si="184"/>
        <v>0</v>
      </c>
      <c r="BI313" s="17">
        <f t="shared" si="173"/>
        <v>37.510000000000005</v>
      </c>
      <c r="BJ313">
        <f t="shared" si="185"/>
        <v>0</v>
      </c>
      <c r="BK313" s="7">
        <f t="shared" si="186"/>
        <v>0</v>
      </c>
      <c r="BL313" s="7">
        <f t="shared" si="187"/>
        <v>0</v>
      </c>
      <c r="BM313" s="7">
        <f t="shared" si="188"/>
        <v>0</v>
      </c>
      <c r="BN313" s="7">
        <f t="shared" si="189"/>
        <v>0</v>
      </c>
      <c r="BO313" s="17">
        <f t="shared" si="174"/>
        <v>37.510000000000005</v>
      </c>
      <c r="BP313">
        <f t="shared" si="190"/>
        <v>0</v>
      </c>
      <c r="BQ313" s="7">
        <f t="shared" si="191"/>
        <v>0</v>
      </c>
      <c r="BR313" s="7">
        <f t="shared" si="192"/>
        <v>0</v>
      </c>
      <c r="BS313" s="7">
        <f t="shared" si="193"/>
        <v>0</v>
      </c>
      <c r="BT313" s="7">
        <f t="shared" si="194"/>
        <v>0</v>
      </c>
      <c r="BU313" s="17">
        <f t="shared" si="175"/>
        <v>37.510000000000005</v>
      </c>
      <c r="BV313">
        <f t="shared" si="195"/>
        <v>0</v>
      </c>
      <c r="BW313" s="7">
        <f t="shared" si="196"/>
        <v>0</v>
      </c>
      <c r="BX313" s="7">
        <f t="shared" si="197"/>
        <v>0</v>
      </c>
      <c r="BY313" s="7">
        <f t="shared" si="198"/>
        <v>0</v>
      </c>
      <c r="BZ313" s="7">
        <f t="shared" si="199"/>
        <v>0</v>
      </c>
      <c r="CA313" s="17">
        <f t="shared" si="176"/>
        <v>37.510000000000005</v>
      </c>
      <c r="CB313">
        <f t="shared" si="200"/>
        <v>0</v>
      </c>
      <c r="CC313" s="7">
        <f t="shared" si="201"/>
        <v>0</v>
      </c>
      <c r="CD313" s="7">
        <f t="shared" si="202"/>
        <v>0</v>
      </c>
      <c r="CE313" s="7">
        <f t="shared" si="203"/>
        <v>0</v>
      </c>
      <c r="CF313" s="69">
        <f t="shared" si="204"/>
        <v>0</v>
      </c>
      <c r="CG313" s="17">
        <f t="shared" si="177"/>
        <v>37.510000000000005</v>
      </c>
      <c r="CH313">
        <f t="shared" si="205"/>
        <v>0</v>
      </c>
      <c r="CI313" s="7">
        <f t="shared" si="206"/>
        <v>0</v>
      </c>
      <c r="CJ313" s="7">
        <f t="shared" si="207"/>
        <v>0</v>
      </c>
      <c r="CK313" s="7">
        <f t="shared" si="208"/>
        <v>0</v>
      </c>
      <c r="CL313" s="7">
        <f t="shared" si="209"/>
        <v>0</v>
      </c>
      <c r="CM313" s="17">
        <f t="shared" si="178"/>
        <v>37.510000000000005</v>
      </c>
      <c r="CN313">
        <f t="shared" si="210"/>
        <v>0</v>
      </c>
      <c r="CO313" s="7">
        <f t="shared" si="211"/>
        <v>0</v>
      </c>
      <c r="CP313" s="7">
        <f t="shared" si="212"/>
        <v>0</v>
      </c>
      <c r="CQ313" s="7">
        <f t="shared" si="213"/>
        <v>0</v>
      </c>
      <c r="CR313" s="7">
        <f t="shared" si="214"/>
        <v>0</v>
      </c>
    </row>
    <row r="314" spans="1:96" ht="14.5">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179"/>
        <v>0</v>
      </c>
      <c r="M314" s="63" t="b">
        <v>1</v>
      </c>
      <c r="N314" s="63">
        <v>0</v>
      </c>
      <c r="O314" s="63">
        <v>10</v>
      </c>
      <c r="P314" s="63">
        <v>0</v>
      </c>
      <c r="Q314" s="63">
        <v>10</v>
      </c>
      <c r="R314" s="63">
        <v>0</v>
      </c>
      <c r="S314" s="65" t="b">
        <v>1</v>
      </c>
      <c r="T314" s="65">
        <v>0</v>
      </c>
      <c r="U314" s="65">
        <v>10</v>
      </c>
      <c r="V314" s="65">
        <v>0</v>
      </c>
      <c r="W314" s="65">
        <v>10</v>
      </c>
      <c r="X314" s="65">
        <v>0</v>
      </c>
      <c r="Y314" s="66" t="b">
        <v>0</v>
      </c>
      <c r="AE314" s="67" t="b">
        <v>1</v>
      </c>
      <c r="AF314" s="67">
        <v>0</v>
      </c>
      <c r="AG314" s="67">
        <v>10</v>
      </c>
      <c r="AH314" s="67">
        <v>0</v>
      </c>
      <c r="AI314" s="67">
        <v>10</v>
      </c>
      <c r="AJ314" s="67">
        <v>0</v>
      </c>
      <c r="AK314" s="68" t="b">
        <v>1</v>
      </c>
      <c r="AL314" s="68">
        <v>0</v>
      </c>
      <c r="AM314" s="68">
        <v>10</v>
      </c>
      <c r="AN314" s="68">
        <v>0</v>
      </c>
      <c r="AO314" s="68">
        <v>10</v>
      </c>
      <c r="AP314" s="68">
        <v>0</v>
      </c>
      <c r="AQ314" s="45" t="b">
        <v>0</v>
      </c>
      <c r="AW314" s="47" t="b">
        <v>0</v>
      </c>
      <c r="BC314" s="17">
        <f t="shared" si="172"/>
        <v>46.09</v>
      </c>
      <c r="BD314">
        <f t="shared" si="180"/>
        <v>0</v>
      </c>
      <c r="BE314" s="7">
        <f t="shared" si="181"/>
        <v>0</v>
      </c>
      <c r="BF314" s="7">
        <f t="shared" si="182"/>
        <v>0</v>
      </c>
      <c r="BG314" s="7">
        <f t="shared" si="183"/>
        <v>0</v>
      </c>
      <c r="BH314" s="7">
        <f t="shared" si="184"/>
        <v>0</v>
      </c>
      <c r="BI314" s="17">
        <f t="shared" si="173"/>
        <v>46.09</v>
      </c>
      <c r="BJ314">
        <f t="shared" si="185"/>
        <v>0</v>
      </c>
      <c r="BK314" s="7">
        <f t="shared" si="186"/>
        <v>0</v>
      </c>
      <c r="BL314" s="7">
        <f t="shared" si="187"/>
        <v>0</v>
      </c>
      <c r="BM314" s="7">
        <f t="shared" si="188"/>
        <v>0</v>
      </c>
      <c r="BN314" s="7">
        <f t="shared" si="189"/>
        <v>0</v>
      </c>
      <c r="BO314" s="17">
        <f t="shared" si="174"/>
        <v>46.09</v>
      </c>
      <c r="BP314">
        <f t="shared" si="190"/>
        <v>0</v>
      </c>
      <c r="BQ314" s="7">
        <f t="shared" si="191"/>
        <v>0</v>
      </c>
      <c r="BR314" s="7">
        <f t="shared" si="192"/>
        <v>0</v>
      </c>
      <c r="BS314" s="7">
        <f t="shared" si="193"/>
        <v>0</v>
      </c>
      <c r="BT314" s="7">
        <f t="shared" si="194"/>
        <v>0</v>
      </c>
      <c r="BU314" s="17">
        <f t="shared" si="175"/>
        <v>46.09</v>
      </c>
      <c r="BV314">
        <f t="shared" si="195"/>
        <v>0</v>
      </c>
      <c r="BW314" s="7">
        <f t="shared" si="196"/>
        <v>0</v>
      </c>
      <c r="BX314" s="7">
        <f t="shared" si="197"/>
        <v>0</v>
      </c>
      <c r="BY314" s="7">
        <f t="shared" si="198"/>
        <v>0</v>
      </c>
      <c r="BZ314" s="7">
        <f t="shared" si="199"/>
        <v>0</v>
      </c>
      <c r="CA314" s="17">
        <f t="shared" si="176"/>
        <v>46.09</v>
      </c>
      <c r="CB314">
        <f t="shared" si="200"/>
        <v>0</v>
      </c>
      <c r="CC314" s="7">
        <f t="shared" si="201"/>
        <v>0</v>
      </c>
      <c r="CD314" s="7">
        <f t="shared" si="202"/>
        <v>0</v>
      </c>
      <c r="CE314" s="7">
        <f t="shared" si="203"/>
        <v>0</v>
      </c>
      <c r="CF314" s="69">
        <f t="shared" si="204"/>
        <v>0</v>
      </c>
      <c r="CG314" s="17">
        <f t="shared" si="177"/>
        <v>46.09</v>
      </c>
      <c r="CH314">
        <f t="shared" si="205"/>
        <v>0</v>
      </c>
      <c r="CI314" s="7">
        <f t="shared" si="206"/>
        <v>0</v>
      </c>
      <c r="CJ314" s="7">
        <f t="shared" si="207"/>
        <v>0</v>
      </c>
      <c r="CK314" s="7">
        <f t="shared" si="208"/>
        <v>0</v>
      </c>
      <c r="CL314" s="7">
        <f t="shared" si="209"/>
        <v>0</v>
      </c>
      <c r="CM314" s="17">
        <f t="shared" si="178"/>
        <v>46.09</v>
      </c>
      <c r="CN314">
        <f t="shared" si="210"/>
        <v>0</v>
      </c>
      <c r="CO314" s="7">
        <f t="shared" si="211"/>
        <v>0</v>
      </c>
      <c r="CP314" s="7">
        <f t="shared" si="212"/>
        <v>0</v>
      </c>
      <c r="CQ314" s="7">
        <f t="shared" si="213"/>
        <v>0</v>
      </c>
      <c r="CR314" s="7">
        <f t="shared" si="214"/>
        <v>0</v>
      </c>
    </row>
    <row r="315" spans="1:96" ht="14.5">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179"/>
        <v>1</v>
      </c>
      <c r="M315" s="63" t="b">
        <v>1</v>
      </c>
      <c r="N315" s="63">
        <v>100</v>
      </c>
      <c r="O315" s="63">
        <v>10</v>
      </c>
      <c r="P315" s="63">
        <v>10</v>
      </c>
      <c r="Q315" s="63">
        <v>10</v>
      </c>
      <c r="R315" s="63">
        <v>500</v>
      </c>
      <c r="S315" s="65" t="b">
        <v>0</v>
      </c>
      <c r="Y315" s="66" t="b">
        <v>0</v>
      </c>
      <c r="AE315" s="67" t="b">
        <v>0</v>
      </c>
      <c r="AK315" s="68" t="b">
        <v>0</v>
      </c>
      <c r="AQ315" s="45" t="b">
        <v>0</v>
      </c>
      <c r="AW315" s="47" t="b">
        <v>0</v>
      </c>
      <c r="BC315" s="17">
        <f t="shared" si="172"/>
        <v>171.6</v>
      </c>
      <c r="BD315">
        <f t="shared" si="180"/>
        <v>16</v>
      </c>
      <c r="BE315" s="7">
        <f t="shared" si="181"/>
        <v>17.202129655604757</v>
      </c>
      <c r="BF315" s="7">
        <f t="shared" si="182"/>
        <v>12.718824614112767</v>
      </c>
      <c r="BG315" s="7">
        <f t="shared" si="183"/>
        <v>236.55632373782362</v>
      </c>
      <c r="BH315" s="7">
        <f t="shared" si="184"/>
        <v>253.75845339342837</v>
      </c>
      <c r="BI315" s="17">
        <f t="shared" si="173"/>
        <v>171.6</v>
      </c>
      <c r="BJ315">
        <f t="shared" si="185"/>
        <v>0</v>
      </c>
      <c r="BK315" s="7">
        <f t="shared" si="186"/>
        <v>0</v>
      </c>
      <c r="BL315" s="7">
        <f t="shared" si="187"/>
        <v>0</v>
      </c>
      <c r="BM315" s="7">
        <f t="shared" si="188"/>
        <v>0</v>
      </c>
      <c r="BN315" s="7">
        <f t="shared" si="189"/>
        <v>0</v>
      </c>
      <c r="BO315" s="17">
        <f t="shared" si="174"/>
        <v>171.6</v>
      </c>
      <c r="BP315">
        <f t="shared" si="190"/>
        <v>0</v>
      </c>
      <c r="BQ315" s="7">
        <f t="shared" si="191"/>
        <v>0</v>
      </c>
      <c r="BR315" s="7">
        <f t="shared" si="192"/>
        <v>0</v>
      </c>
      <c r="BS315" s="7">
        <f t="shared" si="193"/>
        <v>0</v>
      </c>
      <c r="BT315" s="7">
        <f t="shared" si="194"/>
        <v>0</v>
      </c>
      <c r="BU315" s="17">
        <f t="shared" si="175"/>
        <v>171.6</v>
      </c>
      <c r="BV315">
        <f t="shared" si="195"/>
        <v>0</v>
      </c>
      <c r="BW315" s="7">
        <f t="shared" si="196"/>
        <v>0</v>
      </c>
      <c r="BX315" s="7">
        <f t="shared" si="197"/>
        <v>0</v>
      </c>
      <c r="BY315" s="7">
        <f t="shared" si="198"/>
        <v>0</v>
      </c>
      <c r="BZ315" s="7">
        <f t="shared" si="199"/>
        <v>0</v>
      </c>
      <c r="CA315" s="17">
        <f t="shared" si="176"/>
        <v>171.6</v>
      </c>
      <c r="CB315">
        <f t="shared" si="200"/>
        <v>0</v>
      </c>
      <c r="CC315" s="7">
        <f t="shared" si="201"/>
        <v>0</v>
      </c>
      <c r="CD315" s="7">
        <f t="shared" si="202"/>
        <v>0</v>
      </c>
      <c r="CE315" s="7">
        <f t="shared" si="203"/>
        <v>0</v>
      </c>
      <c r="CF315" s="69">
        <f t="shared" si="204"/>
        <v>0</v>
      </c>
      <c r="CG315" s="17">
        <f t="shared" si="177"/>
        <v>171.6</v>
      </c>
      <c r="CH315">
        <f t="shared" si="205"/>
        <v>0</v>
      </c>
      <c r="CI315" s="7">
        <f t="shared" si="206"/>
        <v>0</v>
      </c>
      <c r="CJ315" s="7">
        <f t="shared" si="207"/>
        <v>0</v>
      </c>
      <c r="CK315" s="7">
        <f t="shared" si="208"/>
        <v>0</v>
      </c>
      <c r="CL315" s="7">
        <f t="shared" si="209"/>
        <v>0</v>
      </c>
      <c r="CM315" s="17">
        <f t="shared" si="178"/>
        <v>171.6</v>
      </c>
      <c r="CN315">
        <f t="shared" si="210"/>
        <v>0</v>
      </c>
      <c r="CO315" s="7">
        <f t="shared" si="211"/>
        <v>0</v>
      </c>
      <c r="CP315" s="7">
        <f t="shared" si="212"/>
        <v>0</v>
      </c>
      <c r="CQ315" s="7">
        <f t="shared" si="213"/>
        <v>0</v>
      </c>
      <c r="CR315" s="7">
        <f t="shared" si="214"/>
        <v>0</v>
      </c>
    </row>
    <row r="316" spans="1:96" ht="14.5">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179"/>
        <v>0</v>
      </c>
      <c r="M316" s="63" t="b">
        <v>1</v>
      </c>
      <c r="N316" s="63">
        <v>0</v>
      </c>
      <c r="O316" s="63">
        <v>10</v>
      </c>
      <c r="P316" s="63">
        <v>10</v>
      </c>
      <c r="Q316" s="63">
        <v>10</v>
      </c>
      <c r="R316" s="63">
        <v>240</v>
      </c>
      <c r="S316" s="65" t="b">
        <v>0</v>
      </c>
      <c r="Y316" s="66" t="b">
        <v>0</v>
      </c>
      <c r="AE316" s="67" t="b">
        <v>0</v>
      </c>
      <c r="AK316" s="68" t="b">
        <v>0</v>
      </c>
      <c r="AQ316" s="45" t="b">
        <v>0</v>
      </c>
      <c r="AW316" s="47" t="b">
        <v>0</v>
      </c>
      <c r="BC316" s="17">
        <f t="shared" si="172"/>
        <v>170.5</v>
      </c>
      <c r="BD316">
        <f t="shared" si="180"/>
        <v>0</v>
      </c>
      <c r="BE316" s="7">
        <f t="shared" si="181"/>
        <v>0</v>
      </c>
      <c r="BF316" s="7">
        <f t="shared" si="182"/>
        <v>0</v>
      </c>
      <c r="BG316" s="7">
        <f t="shared" si="183"/>
        <v>0</v>
      </c>
      <c r="BH316" s="7">
        <f t="shared" si="184"/>
        <v>0</v>
      </c>
      <c r="BI316" s="17">
        <f t="shared" si="173"/>
        <v>170.5</v>
      </c>
      <c r="BJ316">
        <f t="shared" si="185"/>
        <v>0</v>
      </c>
      <c r="BK316" s="7">
        <f t="shared" si="186"/>
        <v>0</v>
      </c>
      <c r="BL316" s="7">
        <f t="shared" si="187"/>
        <v>0</v>
      </c>
      <c r="BM316" s="7">
        <f t="shared" si="188"/>
        <v>0</v>
      </c>
      <c r="BN316" s="7">
        <f t="shared" si="189"/>
        <v>0</v>
      </c>
      <c r="BO316" s="17">
        <f t="shared" si="174"/>
        <v>170.5</v>
      </c>
      <c r="BP316">
        <f t="shared" si="190"/>
        <v>0</v>
      </c>
      <c r="BQ316" s="7">
        <f t="shared" si="191"/>
        <v>0</v>
      </c>
      <c r="BR316" s="7">
        <f t="shared" si="192"/>
        <v>0</v>
      </c>
      <c r="BS316" s="7">
        <f t="shared" si="193"/>
        <v>0</v>
      </c>
      <c r="BT316" s="7">
        <f t="shared" si="194"/>
        <v>0</v>
      </c>
      <c r="BU316" s="17">
        <f t="shared" si="175"/>
        <v>170.5</v>
      </c>
      <c r="BV316">
        <f t="shared" si="195"/>
        <v>0</v>
      </c>
      <c r="BW316" s="7">
        <f t="shared" si="196"/>
        <v>0</v>
      </c>
      <c r="BX316" s="7">
        <f t="shared" si="197"/>
        <v>0</v>
      </c>
      <c r="BY316" s="7">
        <f t="shared" si="198"/>
        <v>0</v>
      </c>
      <c r="BZ316" s="7">
        <f t="shared" si="199"/>
        <v>0</v>
      </c>
      <c r="CA316" s="17">
        <f t="shared" si="176"/>
        <v>170.5</v>
      </c>
      <c r="CB316">
        <f t="shared" si="200"/>
        <v>0</v>
      </c>
      <c r="CC316" s="7">
        <f t="shared" si="201"/>
        <v>0</v>
      </c>
      <c r="CD316" s="7">
        <f t="shared" si="202"/>
        <v>0</v>
      </c>
      <c r="CE316" s="7">
        <f t="shared" si="203"/>
        <v>0</v>
      </c>
      <c r="CF316" s="69">
        <f t="shared" si="204"/>
        <v>0</v>
      </c>
      <c r="CG316" s="17">
        <f t="shared" si="177"/>
        <v>170.5</v>
      </c>
      <c r="CH316">
        <f t="shared" si="205"/>
        <v>0</v>
      </c>
      <c r="CI316" s="7">
        <f t="shared" si="206"/>
        <v>0</v>
      </c>
      <c r="CJ316" s="7">
        <f t="shared" si="207"/>
        <v>0</v>
      </c>
      <c r="CK316" s="7">
        <f t="shared" si="208"/>
        <v>0</v>
      </c>
      <c r="CL316" s="7">
        <f t="shared" si="209"/>
        <v>0</v>
      </c>
      <c r="CM316" s="17">
        <f t="shared" si="178"/>
        <v>170.5</v>
      </c>
      <c r="CN316">
        <f t="shared" si="210"/>
        <v>0</v>
      </c>
      <c r="CO316" s="7">
        <f t="shared" si="211"/>
        <v>0</v>
      </c>
      <c r="CP316" s="7">
        <f t="shared" si="212"/>
        <v>0</v>
      </c>
      <c r="CQ316" s="7">
        <f t="shared" si="213"/>
        <v>0</v>
      </c>
      <c r="CR316" s="7">
        <f t="shared" si="214"/>
        <v>0</v>
      </c>
    </row>
    <row r="317" spans="1:9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179"/>
        <v>1</v>
      </c>
      <c r="M317" s="63" t="b">
        <v>0</v>
      </c>
      <c r="S317" s="65" t="b">
        <v>0</v>
      </c>
      <c r="Y317" s="66" t="b">
        <v>0</v>
      </c>
      <c r="AE317" s="67" t="b">
        <v>0</v>
      </c>
      <c r="AK317" s="68" t="b">
        <v>0</v>
      </c>
      <c r="AQ317" s="45" t="b">
        <v>0</v>
      </c>
      <c r="AW317" s="47" t="b">
        <v>0</v>
      </c>
      <c r="BC317" s="17">
        <f t="shared" si="172"/>
        <v>0</v>
      </c>
      <c r="BD317">
        <f t="shared" si="180"/>
        <v>0</v>
      </c>
      <c r="BE317" s="7">
        <f t="shared" si="181"/>
        <v>0</v>
      </c>
      <c r="BF317" s="7">
        <f t="shared" si="182"/>
        <v>0</v>
      </c>
      <c r="BG317" s="7">
        <f t="shared" si="183"/>
        <v>0</v>
      </c>
      <c r="BH317" s="7">
        <f t="shared" si="184"/>
        <v>0</v>
      </c>
      <c r="BI317" s="17">
        <f t="shared" si="173"/>
        <v>0</v>
      </c>
      <c r="BJ317">
        <f t="shared" si="185"/>
        <v>0</v>
      </c>
      <c r="BK317" s="7">
        <f t="shared" si="186"/>
        <v>0</v>
      </c>
      <c r="BL317" s="7">
        <f t="shared" si="187"/>
        <v>0</v>
      </c>
      <c r="BM317" s="7">
        <f t="shared" si="188"/>
        <v>0</v>
      </c>
      <c r="BN317" s="7">
        <f t="shared" si="189"/>
        <v>0</v>
      </c>
      <c r="BO317" s="17">
        <f t="shared" si="174"/>
        <v>0</v>
      </c>
      <c r="BP317">
        <f t="shared" si="190"/>
        <v>0</v>
      </c>
      <c r="BQ317" s="7">
        <f t="shared" si="191"/>
        <v>0</v>
      </c>
      <c r="BR317" s="7">
        <f t="shared" si="192"/>
        <v>0</v>
      </c>
      <c r="BS317" s="7">
        <f t="shared" si="193"/>
        <v>0</v>
      </c>
      <c r="BT317" s="7">
        <f t="shared" si="194"/>
        <v>0</v>
      </c>
      <c r="BU317" s="17">
        <f t="shared" si="175"/>
        <v>0</v>
      </c>
      <c r="BV317">
        <f t="shared" si="195"/>
        <v>0</v>
      </c>
      <c r="BW317" s="7">
        <f t="shared" si="196"/>
        <v>0</v>
      </c>
      <c r="BX317" s="7">
        <f t="shared" si="197"/>
        <v>0</v>
      </c>
      <c r="BY317" s="7">
        <f t="shared" si="198"/>
        <v>0</v>
      </c>
      <c r="BZ317" s="7">
        <f t="shared" si="199"/>
        <v>0</v>
      </c>
      <c r="CA317" s="17">
        <f t="shared" si="176"/>
        <v>0</v>
      </c>
      <c r="CB317">
        <f t="shared" si="200"/>
        <v>0</v>
      </c>
      <c r="CC317" s="7">
        <f t="shared" si="201"/>
        <v>0</v>
      </c>
      <c r="CD317" s="7">
        <f t="shared" si="202"/>
        <v>0</v>
      </c>
      <c r="CE317" s="7">
        <f t="shared" si="203"/>
        <v>0</v>
      </c>
      <c r="CF317" s="69">
        <f t="shared" si="204"/>
        <v>0</v>
      </c>
      <c r="CG317" s="17">
        <f t="shared" si="177"/>
        <v>0</v>
      </c>
      <c r="CH317">
        <f t="shared" si="205"/>
        <v>0</v>
      </c>
      <c r="CI317" s="7">
        <f t="shared" si="206"/>
        <v>0</v>
      </c>
      <c r="CJ317" s="7">
        <f t="shared" si="207"/>
        <v>0</v>
      </c>
      <c r="CK317" s="7">
        <f t="shared" si="208"/>
        <v>0</v>
      </c>
      <c r="CL317" s="7">
        <f t="shared" si="209"/>
        <v>0</v>
      </c>
      <c r="CM317" s="17">
        <f t="shared" si="178"/>
        <v>0</v>
      </c>
      <c r="CN317">
        <f t="shared" si="210"/>
        <v>0</v>
      </c>
      <c r="CO317" s="7">
        <f t="shared" si="211"/>
        <v>0</v>
      </c>
      <c r="CP317" s="7">
        <f t="shared" si="212"/>
        <v>0</v>
      </c>
      <c r="CQ317" s="7">
        <f t="shared" si="213"/>
        <v>0</v>
      </c>
      <c r="CR317" s="7">
        <f t="shared" si="214"/>
        <v>0</v>
      </c>
    </row>
    <row r="318" spans="1:9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179"/>
        <v>0</v>
      </c>
      <c r="M318" s="63" t="b">
        <v>0</v>
      </c>
      <c r="S318" s="65" t="b">
        <v>0</v>
      </c>
      <c r="Y318" s="66" t="b">
        <v>0</v>
      </c>
      <c r="AE318" s="67" t="b">
        <v>0</v>
      </c>
      <c r="AK318" s="68" t="b">
        <v>0</v>
      </c>
      <c r="AQ318" s="45" t="b">
        <v>0</v>
      </c>
      <c r="AW318" s="47" t="b">
        <v>0</v>
      </c>
      <c r="BC318" s="17">
        <f t="shared" si="172"/>
        <v>0</v>
      </c>
      <c r="BD318">
        <f t="shared" si="180"/>
        <v>0</v>
      </c>
      <c r="BE318" s="7">
        <f t="shared" si="181"/>
        <v>0</v>
      </c>
      <c r="BF318" s="7">
        <f t="shared" si="182"/>
        <v>0</v>
      </c>
      <c r="BG318" s="7">
        <f t="shared" si="183"/>
        <v>0</v>
      </c>
      <c r="BH318" s="7">
        <f t="shared" si="184"/>
        <v>0</v>
      </c>
      <c r="BI318" s="17">
        <f t="shared" si="173"/>
        <v>0</v>
      </c>
      <c r="BJ318">
        <f t="shared" si="185"/>
        <v>0</v>
      </c>
      <c r="BK318" s="7">
        <f t="shared" si="186"/>
        <v>0</v>
      </c>
      <c r="BL318" s="7">
        <f t="shared" si="187"/>
        <v>0</v>
      </c>
      <c r="BM318" s="7">
        <f t="shared" si="188"/>
        <v>0</v>
      </c>
      <c r="BN318" s="7">
        <f t="shared" si="189"/>
        <v>0</v>
      </c>
      <c r="BO318" s="17">
        <f t="shared" si="174"/>
        <v>0</v>
      </c>
      <c r="BP318">
        <f t="shared" si="190"/>
        <v>0</v>
      </c>
      <c r="BQ318" s="7">
        <f t="shared" si="191"/>
        <v>0</v>
      </c>
      <c r="BR318" s="7">
        <f t="shared" si="192"/>
        <v>0</v>
      </c>
      <c r="BS318" s="7">
        <f t="shared" si="193"/>
        <v>0</v>
      </c>
      <c r="BT318" s="7">
        <f t="shared" si="194"/>
        <v>0</v>
      </c>
      <c r="BU318" s="17">
        <f t="shared" si="175"/>
        <v>0</v>
      </c>
      <c r="BV318">
        <f t="shared" si="195"/>
        <v>0</v>
      </c>
      <c r="BW318" s="7">
        <f t="shared" si="196"/>
        <v>0</v>
      </c>
      <c r="BX318" s="7">
        <f t="shared" si="197"/>
        <v>0</v>
      </c>
      <c r="BY318" s="7">
        <f t="shared" si="198"/>
        <v>0</v>
      </c>
      <c r="BZ318" s="7">
        <f t="shared" si="199"/>
        <v>0</v>
      </c>
      <c r="CA318" s="17">
        <f t="shared" si="176"/>
        <v>0</v>
      </c>
      <c r="CB318">
        <f t="shared" si="200"/>
        <v>0</v>
      </c>
      <c r="CC318" s="7">
        <f t="shared" si="201"/>
        <v>0</v>
      </c>
      <c r="CD318" s="7">
        <f t="shared" si="202"/>
        <v>0</v>
      </c>
      <c r="CE318" s="7">
        <f t="shared" si="203"/>
        <v>0</v>
      </c>
      <c r="CF318" s="69">
        <f t="shared" si="204"/>
        <v>0</v>
      </c>
      <c r="CG318" s="17">
        <f t="shared" si="177"/>
        <v>0</v>
      </c>
      <c r="CH318">
        <f t="shared" si="205"/>
        <v>0</v>
      </c>
      <c r="CI318" s="7">
        <f t="shared" si="206"/>
        <v>0</v>
      </c>
      <c r="CJ318" s="7">
        <f t="shared" si="207"/>
        <v>0</v>
      </c>
      <c r="CK318" s="7">
        <f t="shared" si="208"/>
        <v>0</v>
      </c>
      <c r="CL318" s="7">
        <f t="shared" si="209"/>
        <v>0</v>
      </c>
      <c r="CM318" s="17">
        <f t="shared" si="178"/>
        <v>0</v>
      </c>
      <c r="CN318">
        <f t="shared" si="210"/>
        <v>0</v>
      </c>
      <c r="CO318" s="7">
        <f t="shared" si="211"/>
        <v>0</v>
      </c>
      <c r="CP318" s="7">
        <f t="shared" si="212"/>
        <v>0</v>
      </c>
      <c r="CQ318" s="7">
        <f t="shared" si="213"/>
        <v>0</v>
      </c>
      <c r="CR318" s="7">
        <f t="shared" si="214"/>
        <v>0</v>
      </c>
    </row>
    <row r="319" spans="1:96" ht="14.5">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179"/>
        <v>1</v>
      </c>
      <c r="M319" s="63" t="b">
        <v>1</v>
      </c>
      <c r="N319" s="63">
        <v>100</v>
      </c>
      <c r="O319" s="63">
        <v>10</v>
      </c>
      <c r="P319" s="63">
        <v>10</v>
      </c>
      <c r="Q319" s="63">
        <v>0</v>
      </c>
      <c r="R319" s="63">
        <v>120</v>
      </c>
      <c r="S319" s="65" t="b">
        <v>1</v>
      </c>
      <c r="T319" s="65">
        <v>100</v>
      </c>
      <c r="U319" s="65">
        <v>10</v>
      </c>
      <c r="V319" s="65">
        <v>10</v>
      </c>
      <c r="W319" s="65">
        <v>0</v>
      </c>
      <c r="X319" s="65">
        <v>120</v>
      </c>
      <c r="Y319" s="66" t="b">
        <v>1</v>
      </c>
      <c r="Z319" s="66">
        <v>100</v>
      </c>
      <c r="AA319" s="66">
        <v>10</v>
      </c>
      <c r="AB319" s="66">
        <v>10</v>
      </c>
      <c r="AC319" s="66">
        <v>0</v>
      </c>
      <c r="AD319" s="66">
        <v>120</v>
      </c>
      <c r="AE319" s="67" t="b">
        <v>1</v>
      </c>
      <c r="AF319" s="67">
        <v>100</v>
      </c>
      <c r="AG319" s="67">
        <v>10</v>
      </c>
      <c r="AH319" s="67">
        <v>10</v>
      </c>
      <c r="AI319" s="67">
        <v>0</v>
      </c>
      <c r="AJ319" s="67">
        <v>120</v>
      </c>
      <c r="AK319" s="68" t="b">
        <v>1</v>
      </c>
      <c r="AL319" s="68">
        <v>100</v>
      </c>
      <c r="AM319" s="68">
        <v>10</v>
      </c>
      <c r="AN319" s="68">
        <v>10</v>
      </c>
      <c r="AO319" s="68">
        <v>0</v>
      </c>
      <c r="AP319" s="68">
        <v>120</v>
      </c>
      <c r="AQ319" s="45" t="b">
        <v>1</v>
      </c>
      <c r="AR319" s="45">
        <v>100</v>
      </c>
      <c r="AS319" s="45">
        <v>10</v>
      </c>
      <c r="AT319" s="45">
        <v>10</v>
      </c>
      <c r="AU319" s="45">
        <v>0</v>
      </c>
      <c r="AV319" s="45">
        <v>120</v>
      </c>
      <c r="AW319" s="47" t="b">
        <v>1</v>
      </c>
      <c r="AX319" s="47">
        <v>100</v>
      </c>
      <c r="AY319" s="47">
        <v>10</v>
      </c>
      <c r="AZ319" s="47">
        <v>10</v>
      </c>
      <c r="BA319" s="47">
        <v>0</v>
      </c>
      <c r="BB319" s="47">
        <v>120</v>
      </c>
      <c r="BC319" s="17">
        <f t="shared" si="172"/>
        <v>202.39999999999998</v>
      </c>
      <c r="BD319">
        <f t="shared" si="180"/>
        <v>17</v>
      </c>
      <c r="BE319" s="7">
        <f t="shared" si="181"/>
        <v>18.277262759080056</v>
      </c>
      <c r="BF319" s="7">
        <f t="shared" si="182"/>
        <v>13.513751152494816</v>
      </c>
      <c r="BG319" s="7">
        <f t="shared" si="183"/>
        <v>251.3410939714376</v>
      </c>
      <c r="BH319" s="7">
        <f t="shared" si="184"/>
        <v>269.61835673051763</v>
      </c>
      <c r="BI319" s="17">
        <f t="shared" si="173"/>
        <v>202.39999999999998</v>
      </c>
      <c r="BJ319">
        <f t="shared" si="185"/>
        <v>17</v>
      </c>
      <c r="BK319" s="7">
        <f t="shared" si="186"/>
        <v>18.277262759080056</v>
      </c>
      <c r="BL319" s="7">
        <f t="shared" si="187"/>
        <v>13.513751152494816</v>
      </c>
      <c r="BM319" s="7">
        <f t="shared" si="188"/>
        <v>251.3410939714376</v>
      </c>
      <c r="BN319" s="7">
        <f t="shared" si="189"/>
        <v>269.61835673051763</v>
      </c>
      <c r="BO319" s="17">
        <f t="shared" si="174"/>
        <v>202.39999999999998</v>
      </c>
      <c r="BP319">
        <f t="shared" si="190"/>
        <v>17</v>
      </c>
      <c r="BQ319" s="7">
        <f t="shared" si="191"/>
        <v>18.277262759080056</v>
      </c>
      <c r="BR319" s="7">
        <f t="shared" si="192"/>
        <v>13.513751152494816</v>
      </c>
      <c r="BS319" s="7">
        <f t="shared" si="193"/>
        <v>251.3410939714376</v>
      </c>
      <c r="BT319" s="7">
        <f t="shared" si="194"/>
        <v>269.61835673051763</v>
      </c>
      <c r="BU319" s="17">
        <f t="shared" si="175"/>
        <v>202.39999999999998</v>
      </c>
      <c r="BV319">
        <f t="shared" si="195"/>
        <v>17</v>
      </c>
      <c r="BW319" s="7">
        <f t="shared" si="196"/>
        <v>18.277262759080056</v>
      </c>
      <c r="BX319" s="7">
        <f t="shared" si="197"/>
        <v>13.513751152494816</v>
      </c>
      <c r="BY319" s="7">
        <f t="shared" si="198"/>
        <v>251.3410939714376</v>
      </c>
      <c r="BZ319" s="7">
        <f t="shared" si="199"/>
        <v>269.61835673051763</v>
      </c>
      <c r="CA319" s="17">
        <f t="shared" si="176"/>
        <v>202.39999999999998</v>
      </c>
      <c r="CB319">
        <f t="shared" si="200"/>
        <v>17</v>
      </c>
      <c r="CC319" s="7">
        <f t="shared" si="201"/>
        <v>18.277262759080056</v>
      </c>
      <c r="CD319" s="7">
        <f t="shared" si="202"/>
        <v>13.513751152494816</v>
      </c>
      <c r="CE319" s="7">
        <f t="shared" si="203"/>
        <v>251.3410939714376</v>
      </c>
      <c r="CF319" s="69">
        <f t="shared" si="204"/>
        <v>269.61835673051763</v>
      </c>
      <c r="CG319" s="17">
        <f t="shared" si="177"/>
        <v>202.39999999999998</v>
      </c>
      <c r="CH319">
        <f t="shared" si="205"/>
        <v>17</v>
      </c>
      <c r="CI319" s="7">
        <f t="shared" si="206"/>
        <v>18.277262759080056</v>
      </c>
      <c r="CJ319" s="7">
        <f t="shared" si="207"/>
        <v>13.513751152494816</v>
      </c>
      <c r="CK319" s="7">
        <f t="shared" si="208"/>
        <v>251.3410939714376</v>
      </c>
      <c r="CL319" s="7">
        <f t="shared" si="209"/>
        <v>269.61835673051763</v>
      </c>
      <c r="CM319" s="17">
        <f t="shared" si="178"/>
        <v>202.39999999999998</v>
      </c>
      <c r="CN319">
        <f t="shared" si="210"/>
        <v>17</v>
      </c>
      <c r="CO319" s="7">
        <f t="shared" si="211"/>
        <v>18.277262759080056</v>
      </c>
      <c r="CP319" s="7">
        <f t="shared" si="212"/>
        <v>13.513751152494816</v>
      </c>
      <c r="CQ319" s="7">
        <f t="shared" si="213"/>
        <v>251.3410939714376</v>
      </c>
      <c r="CR319" s="7">
        <f t="shared" si="214"/>
        <v>269.61835673051763</v>
      </c>
    </row>
    <row r="320" spans="1:9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179"/>
        <v>1</v>
      </c>
      <c r="M320" s="63" t="b">
        <v>0</v>
      </c>
      <c r="S320" s="65" t="b">
        <v>0</v>
      </c>
      <c r="Y320" s="66" t="b">
        <v>0</v>
      </c>
      <c r="AE320" s="67" t="b">
        <v>0</v>
      </c>
      <c r="AK320" s="68" t="b">
        <v>0</v>
      </c>
      <c r="AQ320" s="45" t="b">
        <v>0</v>
      </c>
      <c r="AW320" s="47" t="b">
        <v>0</v>
      </c>
      <c r="BC320" s="17">
        <f t="shared" si="172"/>
        <v>0</v>
      </c>
      <c r="BD320">
        <f t="shared" si="180"/>
        <v>0</v>
      </c>
      <c r="BE320" s="7">
        <f t="shared" si="181"/>
        <v>0</v>
      </c>
      <c r="BF320" s="7">
        <f t="shared" si="182"/>
        <v>0</v>
      </c>
      <c r="BG320" s="7">
        <f t="shared" si="183"/>
        <v>0</v>
      </c>
      <c r="BH320" s="7">
        <f t="shared" si="184"/>
        <v>0</v>
      </c>
      <c r="BI320" s="17">
        <f t="shared" si="173"/>
        <v>0</v>
      </c>
      <c r="BJ320">
        <f t="shared" si="185"/>
        <v>0</v>
      </c>
      <c r="BK320" s="7">
        <f t="shared" si="186"/>
        <v>0</v>
      </c>
      <c r="BL320" s="7">
        <f t="shared" si="187"/>
        <v>0</v>
      </c>
      <c r="BM320" s="7">
        <f t="shared" si="188"/>
        <v>0</v>
      </c>
      <c r="BN320" s="7">
        <f t="shared" si="189"/>
        <v>0</v>
      </c>
      <c r="BO320" s="17">
        <f t="shared" si="174"/>
        <v>0</v>
      </c>
      <c r="BP320">
        <f t="shared" si="190"/>
        <v>0</v>
      </c>
      <c r="BQ320" s="7">
        <f t="shared" si="191"/>
        <v>0</v>
      </c>
      <c r="BR320" s="7">
        <f t="shared" si="192"/>
        <v>0</v>
      </c>
      <c r="BS320" s="7">
        <f t="shared" si="193"/>
        <v>0</v>
      </c>
      <c r="BT320" s="7">
        <f t="shared" si="194"/>
        <v>0</v>
      </c>
      <c r="BU320" s="17">
        <f t="shared" si="175"/>
        <v>0</v>
      </c>
      <c r="BV320">
        <f t="shared" si="195"/>
        <v>0</v>
      </c>
      <c r="BW320" s="7">
        <f t="shared" si="196"/>
        <v>0</v>
      </c>
      <c r="BX320" s="7">
        <f t="shared" si="197"/>
        <v>0</v>
      </c>
      <c r="BY320" s="7">
        <f t="shared" si="198"/>
        <v>0</v>
      </c>
      <c r="BZ320" s="7">
        <f t="shared" si="199"/>
        <v>0</v>
      </c>
      <c r="CA320" s="17">
        <f t="shared" si="176"/>
        <v>0</v>
      </c>
      <c r="CB320">
        <f t="shared" si="200"/>
        <v>0</v>
      </c>
      <c r="CC320" s="7">
        <f t="shared" si="201"/>
        <v>0</v>
      </c>
      <c r="CD320" s="7">
        <f t="shared" si="202"/>
        <v>0</v>
      </c>
      <c r="CE320" s="7">
        <f t="shared" si="203"/>
        <v>0</v>
      </c>
      <c r="CF320" s="69">
        <f t="shared" si="204"/>
        <v>0</v>
      </c>
      <c r="CG320" s="17">
        <f t="shared" si="177"/>
        <v>0</v>
      </c>
      <c r="CH320">
        <f t="shared" si="205"/>
        <v>0</v>
      </c>
      <c r="CI320" s="7">
        <f t="shared" si="206"/>
        <v>0</v>
      </c>
      <c r="CJ320" s="7">
        <f t="shared" si="207"/>
        <v>0</v>
      </c>
      <c r="CK320" s="7">
        <f t="shared" si="208"/>
        <v>0</v>
      </c>
      <c r="CL320" s="7">
        <f t="shared" si="209"/>
        <v>0</v>
      </c>
      <c r="CM320" s="17">
        <f t="shared" si="178"/>
        <v>0</v>
      </c>
      <c r="CN320">
        <f t="shared" si="210"/>
        <v>0</v>
      </c>
      <c r="CO320" s="7">
        <f t="shared" si="211"/>
        <v>0</v>
      </c>
      <c r="CP320" s="7">
        <f t="shared" si="212"/>
        <v>0</v>
      </c>
      <c r="CQ320" s="7">
        <f t="shared" si="213"/>
        <v>0</v>
      </c>
      <c r="CR320" s="7">
        <f t="shared" si="214"/>
        <v>0</v>
      </c>
    </row>
    <row r="321" spans="1:9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179"/>
        <v>0</v>
      </c>
      <c r="M321" s="63" t="b">
        <v>0</v>
      </c>
      <c r="S321" s="65" t="b">
        <v>0</v>
      </c>
      <c r="Y321" s="66" t="b">
        <v>0</v>
      </c>
      <c r="AE321" s="67" t="b">
        <v>0</v>
      </c>
      <c r="AK321" s="68" t="b">
        <v>0</v>
      </c>
      <c r="AQ321" s="45" t="b">
        <v>0</v>
      </c>
      <c r="AW321" s="47" t="b">
        <v>0</v>
      </c>
      <c r="BC321" s="17">
        <f t="shared" si="172"/>
        <v>0</v>
      </c>
      <c r="BD321">
        <f t="shared" si="180"/>
        <v>0</v>
      </c>
      <c r="BE321" s="7">
        <f t="shared" si="181"/>
        <v>0</v>
      </c>
      <c r="BF321" s="7">
        <f t="shared" si="182"/>
        <v>0</v>
      </c>
      <c r="BG321" s="7">
        <f t="shared" si="183"/>
        <v>0</v>
      </c>
      <c r="BH321" s="7">
        <f t="shared" si="184"/>
        <v>0</v>
      </c>
      <c r="BI321" s="17">
        <f t="shared" si="173"/>
        <v>0</v>
      </c>
      <c r="BJ321">
        <f t="shared" si="185"/>
        <v>0</v>
      </c>
      <c r="BK321" s="7">
        <f t="shared" si="186"/>
        <v>0</v>
      </c>
      <c r="BL321" s="7">
        <f t="shared" si="187"/>
        <v>0</v>
      </c>
      <c r="BM321" s="7">
        <f t="shared" si="188"/>
        <v>0</v>
      </c>
      <c r="BN321" s="7">
        <f t="shared" si="189"/>
        <v>0</v>
      </c>
      <c r="BO321" s="17">
        <f t="shared" si="174"/>
        <v>0</v>
      </c>
      <c r="BP321">
        <f t="shared" si="190"/>
        <v>0</v>
      </c>
      <c r="BQ321" s="7">
        <f t="shared" si="191"/>
        <v>0</v>
      </c>
      <c r="BR321" s="7">
        <f t="shared" si="192"/>
        <v>0</v>
      </c>
      <c r="BS321" s="7">
        <f t="shared" si="193"/>
        <v>0</v>
      </c>
      <c r="BT321" s="7">
        <f t="shared" si="194"/>
        <v>0</v>
      </c>
      <c r="BU321" s="17">
        <f t="shared" si="175"/>
        <v>0</v>
      </c>
      <c r="BV321">
        <f t="shared" si="195"/>
        <v>0</v>
      </c>
      <c r="BW321" s="7">
        <f t="shared" si="196"/>
        <v>0</v>
      </c>
      <c r="BX321" s="7">
        <f t="shared" si="197"/>
        <v>0</v>
      </c>
      <c r="BY321" s="7">
        <f t="shared" si="198"/>
        <v>0</v>
      </c>
      <c r="BZ321" s="7">
        <f t="shared" si="199"/>
        <v>0</v>
      </c>
      <c r="CA321" s="17">
        <f t="shared" si="176"/>
        <v>0</v>
      </c>
      <c r="CB321">
        <f t="shared" si="200"/>
        <v>0</v>
      </c>
      <c r="CC321" s="7">
        <f t="shared" si="201"/>
        <v>0</v>
      </c>
      <c r="CD321" s="7">
        <f t="shared" si="202"/>
        <v>0</v>
      </c>
      <c r="CE321" s="7">
        <f t="shared" si="203"/>
        <v>0</v>
      </c>
      <c r="CF321" s="69">
        <f t="shared" si="204"/>
        <v>0</v>
      </c>
      <c r="CG321" s="17">
        <f t="shared" si="177"/>
        <v>0</v>
      </c>
      <c r="CH321">
        <f t="shared" si="205"/>
        <v>0</v>
      </c>
      <c r="CI321" s="7">
        <f t="shared" si="206"/>
        <v>0</v>
      </c>
      <c r="CJ321" s="7">
        <f t="shared" si="207"/>
        <v>0</v>
      </c>
      <c r="CK321" s="7">
        <f t="shared" si="208"/>
        <v>0</v>
      </c>
      <c r="CL321" s="7">
        <f t="shared" si="209"/>
        <v>0</v>
      </c>
      <c r="CM321" s="17">
        <f t="shared" si="178"/>
        <v>0</v>
      </c>
      <c r="CN321">
        <f t="shared" si="210"/>
        <v>0</v>
      </c>
      <c r="CO321" s="7">
        <f t="shared" si="211"/>
        <v>0</v>
      </c>
      <c r="CP321" s="7">
        <f t="shared" si="212"/>
        <v>0</v>
      </c>
      <c r="CQ321" s="7">
        <f t="shared" si="213"/>
        <v>0</v>
      </c>
      <c r="CR321" s="7">
        <f t="shared" si="214"/>
        <v>0</v>
      </c>
    </row>
    <row r="322" spans="1:96" ht="14.5">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179"/>
        <v>1</v>
      </c>
      <c r="M322" s="63" t="b">
        <v>1</v>
      </c>
      <c r="N322" s="63">
        <v>0</v>
      </c>
      <c r="O322" s="63">
        <v>10</v>
      </c>
      <c r="P322" s="63">
        <v>10</v>
      </c>
      <c r="Q322" s="63">
        <v>10</v>
      </c>
      <c r="R322" s="63">
        <v>120</v>
      </c>
      <c r="S322" s="65" t="b">
        <v>1</v>
      </c>
      <c r="T322" s="65">
        <v>0</v>
      </c>
      <c r="U322" s="65">
        <v>10</v>
      </c>
      <c r="V322" s="65">
        <v>10</v>
      </c>
      <c r="W322" s="65">
        <v>10</v>
      </c>
      <c r="X322" s="65">
        <v>120</v>
      </c>
      <c r="Y322" s="66" t="b">
        <v>1</v>
      </c>
      <c r="Z322" s="66">
        <v>0</v>
      </c>
      <c r="AA322" s="66">
        <v>10</v>
      </c>
      <c r="AB322" s="66">
        <v>10</v>
      </c>
      <c r="AC322" s="66">
        <v>10</v>
      </c>
      <c r="AD322" s="66">
        <v>120</v>
      </c>
      <c r="AE322" s="67" t="b">
        <v>1</v>
      </c>
      <c r="AF322" s="67">
        <v>0</v>
      </c>
      <c r="AG322" s="67">
        <v>10</v>
      </c>
      <c r="AH322" s="67">
        <v>10</v>
      </c>
      <c r="AI322" s="67">
        <v>10</v>
      </c>
      <c r="AJ322" s="67">
        <v>120</v>
      </c>
      <c r="AK322" s="68" t="b">
        <v>1</v>
      </c>
      <c r="AL322" s="68">
        <v>0</v>
      </c>
      <c r="AM322" s="68">
        <v>10</v>
      </c>
      <c r="AN322" s="68">
        <v>10</v>
      </c>
      <c r="AO322" s="68">
        <v>10</v>
      </c>
      <c r="AP322" s="68">
        <v>120</v>
      </c>
      <c r="AQ322" s="45" t="b">
        <v>1</v>
      </c>
      <c r="AR322" s="45">
        <v>0</v>
      </c>
      <c r="AS322" s="45">
        <v>10</v>
      </c>
      <c r="AT322" s="45">
        <v>10</v>
      </c>
      <c r="AU322" s="45">
        <v>10</v>
      </c>
      <c r="AV322" s="45">
        <v>120</v>
      </c>
      <c r="AW322" s="47" t="b">
        <v>1</v>
      </c>
      <c r="AX322" s="47">
        <v>0</v>
      </c>
      <c r="AY322" s="47">
        <v>10</v>
      </c>
      <c r="AZ322" s="47">
        <v>10</v>
      </c>
      <c r="BA322" s="47">
        <v>10</v>
      </c>
      <c r="BB322" s="47">
        <v>120</v>
      </c>
      <c r="BC322" s="17">
        <f t="shared" si="172"/>
        <v>200.2</v>
      </c>
      <c r="BD322">
        <f t="shared" si="180"/>
        <v>20</v>
      </c>
      <c r="BE322" s="7">
        <f t="shared" si="181"/>
        <v>21.502662069505945</v>
      </c>
      <c r="BF322" s="7">
        <f t="shared" si="182"/>
        <v>15.89853076764096</v>
      </c>
      <c r="BG322" s="7">
        <f t="shared" si="183"/>
        <v>295.69540467227955</v>
      </c>
      <c r="BH322" s="7">
        <f t="shared" si="184"/>
        <v>317.19806674178551</v>
      </c>
      <c r="BI322" s="17">
        <f t="shared" si="173"/>
        <v>200.2</v>
      </c>
      <c r="BJ322">
        <f t="shared" si="185"/>
        <v>20</v>
      </c>
      <c r="BK322" s="7">
        <f t="shared" si="186"/>
        <v>21.502662069505945</v>
      </c>
      <c r="BL322" s="7">
        <f t="shared" si="187"/>
        <v>15.89853076764096</v>
      </c>
      <c r="BM322" s="7">
        <f t="shared" si="188"/>
        <v>295.69540467227955</v>
      </c>
      <c r="BN322" s="7">
        <f t="shared" si="189"/>
        <v>317.19806674178551</v>
      </c>
      <c r="BO322" s="17">
        <f t="shared" si="174"/>
        <v>200.2</v>
      </c>
      <c r="BP322">
        <f t="shared" si="190"/>
        <v>20</v>
      </c>
      <c r="BQ322" s="7">
        <f t="shared" si="191"/>
        <v>21.502662069505945</v>
      </c>
      <c r="BR322" s="7">
        <f t="shared" si="192"/>
        <v>15.89853076764096</v>
      </c>
      <c r="BS322" s="7">
        <f t="shared" si="193"/>
        <v>295.69540467227955</v>
      </c>
      <c r="BT322" s="7">
        <f t="shared" si="194"/>
        <v>317.19806674178551</v>
      </c>
      <c r="BU322" s="17">
        <f t="shared" si="175"/>
        <v>200.2</v>
      </c>
      <c r="BV322">
        <f t="shared" si="195"/>
        <v>20</v>
      </c>
      <c r="BW322" s="7">
        <f t="shared" si="196"/>
        <v>21.502662069505945</v>
      </c>
      <c r="BX322" s="7">
        <f t="shared" si="197"/>
        <v>15.89853076764096</v>
      </c>
      <c r="BY322" s="7">
        <f t="shared" si="198"/>
        <v>295.69540467227955</v>
      </c>
      <c r="BZ322" s="7">
        <f t="shared" si="199"/>
        <v>317.19806674178551</v>
      </c>
      <c r="CA322" s="17">
        <f t="shared" si="176"/>
        <v>200.2</v>
      </c>
      <c r="CB322">
        <f t="shared" si="200"/>
        <v>20</v>
      </c>
      <c r="CC322" s="7">
        <f t="shared" si="201"/>
        <v>21.502662069505945</v>
      </c>
      <c r="CD322" s="7">
        <f t="shared" si="202"/>
        <v>15.89853076764096</v>
      </c>
      <c r="CE322" s="7">
        <f t="shared" si="203"/>
        <v>295.69540467227955</v>
      </c>
      <c r="CF322" s="69">
        <f t="shared" si="204"/>
        <v>317.19806674178551</v>
      </c>
      <c r="CG322" s="17">
        <f t="shared" si="177"/>
        <v>200.2</v>
      </c>
      <c r="CH322">
        <f t="shared" si="205"/>
        <v>20</v>
      </c>
      <c r="CI322" s="7">
        <f t="shared" si="206"/>
        <v>21.502662069505945</v>
      </c>
      <c r="CJ322" s="7">
        <f t="shared" si="207"/>
        <v>15.89853076764096</v>
      </c>
      <c r="CK322" s="7">
        <f t="shared" si="208"/>
        <v>295.69540467227955</v>
      </c>
      <c r="CL322" s="7">
        <f t="shared" si="209"/>
        <v>317.19806674178551</v>
      </c>
      <c r="CM322" s="17">
        <f t="shared" si="178"/>
        <v>200.2</v>
      </c>
      <c r="CN322">
        <f t="shared" si="210"/>
        <v>20</v>
      </c>
      <c r="CO322" s="7">
        <f t="shared" si="211"/>
        <v>21.502662069505945</v>
      </c>
      <c r="CP322" s="7">
        <f t="shared" si="212"/>
        <v>15.89853076764096</v>
      </c>
      <c r="CQ322" s="7">
        <f t="shared" si="213"/>
        <v>295.69540467227955</v>
      </c>
      <c r="CR322" s="7">
        <f t="shared" si="214"/>
        <v>317.19806674178551</v>
      </c>
    </row>
    <row r="323" spans="1:96" ht="14.5">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179"/>
        <v>1</v>
      </c>
      <c r="M323" s="63" t="b">
        <v>1</v>
      </c>
      <c r="N323" s="63">
        <v>15</v>
      </c>
      <c r="O323" s="63">
        <v>10</v>
      </c>
      <c r="P323" s="63">
        <v>10</v>
      </c>
      <c r="Q323" s="63">
        <v>10</v>
      </c>
      <c r="R323" s="63">
        <v>30</v>
      </c>
      <c r="S323" s="65" t="b">
        <v>1</v>
      </c>
      <c r="T323" s="65">
        <v>15</v>
      </c>
      <c r="U323" s="65">
        <v>10</v>
      </c>
      <c r="V323" s="65">
        <v>10</v>
      </c>
      <c r="W323" s="65">
        <v>10</v>
      </c>
      <c r="X323" s="65">
        <v>30</v>
      </c>
      <c r="Y323" s="66" t="b">
        <v>1</v>
      </c>
      <c r="Z323" s="66">
        <v>15</v>
      </c>
      <c r="AA323" s="66">
        <v>10</v>
      </c>
      <c r="AB323" s="66">
        <v>10</v>
      </c>
      <c r="AC323" s="66">
        <v>10</v>
      </c>
      <c r="AD323" s="66">
        <v>30</v>
      </c>
      <c r="AE323" s="67" t="b">
        <v>1</v>
      </c>
      <c r="AF323" s="67">
        <v>15</v>
      </c>
      <c r="AG323" s="67">
        <v>10</v>
      </c>
      <c r="AH323" s="67">
        <v>10</v>
      </c>
      <c r="AI323" s="67">
        <v>10</v>
      </c>
      <c r="AJ323" s="67">
        <v>30</v>
      </c>
      <c r="AK323" s="68" t="b">
        <v>1</v>
      </c>
      <c r="AL323" s="68">
        <v>15</v>
      </c>
      <c r="AM323" s="68">
        <v>10</v>
      </c>
      <c r="AN323" s="68">
        <v>10</v>
      </c>
      <c r="AO323" s="68">
        <v>10</v>
      </c>
      <c r="AP323" s="68">
        <v>30</v>
      </c>
      <c r="AQ323" s="45" t="b">
        <v>1</v>
      </c>
      <c r="AR323" s="45">
        <v>15</v>
      </c>
      <c r="AS323" s="45">
        <v>10</v>
      </c>
      <c r="AT323" s="45">
        <v>10</v>
      </c>
      <c r="AU323" s="45">
        <v>10</v>
      </c>
      <c r="AV323" s="45">
        <v>30</v>
      </c>
      <c r="AW323" s="47" t="b">
        <v>1</v>
      </c>
      <c r="AX323" s="47">
        <v>15</v>
      </c>
      <c r="AY323" s="47">
        <v>10</v>
      </c>
      <c r="AZ323" s="47">
        <v>10</v>
      </c>
      <c r="BA323" s="47">
        <v>10</v>
      </c>
      <c r="BB323" s="47">
        <v>30</v>
      </c>
      <c r="BC323" s="17">
        <f t="shared" si="172"/>
        <v>347.05000000000007</v>
      </c>
      <c r="BD323">
        <f t="shared" si="180"/>
        <v>12</v>
      </c>
      <c r="BE323" s="7">
        <f t="shared" si="181"/>
        <v>12.901597241703568</v>
      </c>
      <c r="BF323" s="7">
        <f t="shared" si="182"/>
        <v>9.5391184605845751</v>
      </c>
      <c r="BG323" s="7">
        <f t="shared" si="183"/>
        <v>177.41724280336771</v>
      </c>
      <c r="BH323" s="7">
        <f t="shared" si="184"/>
        <v>190.31884004507128</v>
      </c>
      <c r="BI323" s="17">
        <f t="shared" si="173"/>
        <v>347.05000000000007</v>
      </c>
      <c r="BJ323">
        <f t="shared" si="185"/>
        <v>12</v>
      </c>
      <c r="BK323" s="7">
        <f t="shared" si="186"/>
        <v>12.901597241703568</v>
      </c>
      <c r="BL323" s="7">
        <f t="shared" si="187"/>
        <v>9.5391184605845751</v>
      </c>
      <c r="BM323" s="7">
        <f t="shared" si="188"/>
        <v>177.41724280336771</v>
      </c>
      <c r="BN323" s="7">
        <f t="shared" si="189"/>
        <v>190.31884004507128</v>
      </c>
      <c r="BO323" s="17">
        <f t="shared" si="174"/>
        <v>347.05000000000007</v>
      </c>
      <c r="BP323">
        <f t="shared" si="190"/>
        <v>12</v>
      </c>
      <c r="BQ323" s="7">
        <f t="shared" si="191"/>
        <v>12.901597241703568</v>
      </c>
      <c r="BR323" s="7">
        <f t="shared" si="192"/>
        <v>9.5391184605845751</v>
      </c>
      <c r="BS323" s="7">
        <f t="shared" si="193"/>
        <v>177.41724280336771</v>
      </c>
      <c r="BT323" s="7">
        <f t="shared" si="194"/>
        <v>190.31884004507128</v>
      </c>
      <c r="BU323" s="17">
        <f t="shared" si="175"/>
        <v>347.05000000000007</v>
      </c>
      <c r="BV323">
        <f t="shared" si="195"/>
        <v>12</v>
      </c>
      <c r="BW323" s="7">
        <f t="shared" si="196"/>
        <v>12.901597241703568</v>
      </c>
      <c r="BX323" s="7">
        <f t="shared" si="197"/>
        <v>9.5391184605845751</v>
      </c>
      <c r="BY323" s="7">
        <f t="shared" si="198"/>
        <v>177.41724280336771</v>
      </c>
      <c r="BZ323" s="7">
        <f t="shared" si="199"/>
        <v>190.31884004507128</v>
      </c>
      <c r="CA323" s="17">
        <f t="shared" si="176"/>
        <v>347.05000000000007</v>
      </c>
      <c r="CB323">
        <f t="shared" si="200"/>
        <v>12</v>
      </c>
      <c r="CC323" s="7">
        <f t="shared" si="201"/>
        <v>12.901597241703568</v>
      </c>
      <c r="CD323" s="7">
        <f t="shared" si="202"/>
        <v>9.5391184605845751</v>
      </c>
      <c r="CE323" s="7">
        <f t="shared" si="203"/>
        <v>177.41724280336771</v>
      </c>
      <c r="CF323" s="69">
        <f t="shared" si="204"/>
        <v>190.31884004507128</v>
      </c>
      <c r="CG323" s="17">
        <f t="shared" si="177"/>
        <v>347.05000000000007</v>
      </c>
      <c r="CH323">
        <f t="shared" si="205"/>
        <v>12</v>
      </c>
      <c r="CI323" s="7">
        <f t="shared" si="206"/>
        <v>12.901597241703568</v>
      </c>
      <c r="CJ323" s="7">
        <f t="shared" si="207"/>
        <v>9.5391184605845751</v>
      </c>
      <c r="CK323" s="7">
        <f t="shared" si="208"/>
        <v>177.41724280336771</v>
      </c>
      <c r="CL323" s="7">
        <f t="shared" si="209"/>
        <v>190.31884004507128</v>
      </c>
      <c r="CM323" s="17">
        <f t="shared" si="178"/>
        <v>347.05000000000007</v>
      </c>
      <c r="CN323">
        <f t="shared" si="210"/>
        <v>12</v>
      </c>
      <c r="CO323" s="7">
        <f t="shared" si="211"/>
        <v>12.901597241703568</v>
      </c>
      <c r="CP323" s="7">
        <f t="shared" si="212"/>
        <v>9.5391184605845751</v>
      </c>
      <c r="CQ323" s="7">
        <f t="shared" si="213"/>
        <v>177.41724280336771</v>
      </c>
      <c r="CR323" s="7">
        <f t="shared" si="214"/>
        <v>190.31884004507128</v>
      </c>
    </row>
    <row r="324" spans="1:96" ht="14.5">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179"/>
        <v>1</v>
      </c>
      <c r="M324" s="63" t="b">
        <v>1</v>
      </c>
      <c r="N324" s="63">
        <v>30</v>
      </c>
      <c r="O324" s="63">
        <v>10</v>
      </c>
      <c r="P324" s="63">
        <v>10</v>
      </c>
      <c r="Q324" s="63">
        <v>10</v>
      </c>
      <c r="R324" s="63">
        <v>60</v>
      </c>
      <c r="S324" s="65" t="b">
        <v>1</v>
      </c>
      <c r="T324" s="65">
        <v>30</v>
      </c>
      <c r="U324" s="65">
        <v>10</v>
      </c>
      <c r="V324" s="65">
        <v>10</v>
      </c>
      <c r="W324" s="65">
        <v>10</v>
      </c>
      <c r="X324" s="65">
        <v>60</v>
      </c>
      <c r="Y324" s="66" t="b">
        <v>1</v>
      </c>
      <c r="Z324" s="66">
        <v>30</v>
      </c>
      <c r="AA324" s="66">
        <v>10</v>
      </c>
      <c r="AB324" s="66">
        <v>10</v>
      </c>
      <c r="AC324" s="66">
        <v>10</v>
      </c>
      <c r="AD324" s="66">
        <v>60</v>
      </c>
      <c r="AE324" s="67" t="b">
        <v>1</v>
      </c>
      <c r="AF324" s="67">
        <v>30</v>
      </c>
      <c r="AG324" s="67">
        <v>10</v>
      </c>
      <c r="AH324" s="67">
        <v>10</v>
      </c>
      <c r="AI324" s="67">
        <v>10</v>
      </c>
      <c r="AJ324" s="67">
        <v>60</v>
      </c>
      <c r="AK324" s="68" t="b">
        <v>1</v>
      </c>
      <c r="AL324" s="68">
        <v>30</v>
      </c>
      <c r="AM324" s="68">
        <v>10</v>
      </c>
      <c r="AN324" s="68">
        <v>10</v>
      </c>
      <c r="AO324" s="68">
        <v>10</v>
      </c>
      <c r="AP324" s="68">
        <v>60</v>
      </c>
      <c r="AQ324" s="45" t="b">
        <v>1</v>
      </c>
      <c r="AR324" s="45">
        <v>30</v>
      </c>
      <c r="AS324" s="45">
        <v>10</v>
      </c>
      <c r="AT324" s="45">
        <v>10</v>
      </c>
      <c r="AU324" s="45">
        <v>10</v>
      </c>
      <c r="AV324" s="45">
        <v>60</v>
      </c>
      <c r="AW324" s="47" t="b">
        <v>1</v>
      </c>
      <c r="AX324" s="47">
        <v>30</v>
      </c>
      <c r="AY324" s="47">
        <v>10</v>
      </c>
      <c r="AZ324" s="47">
        <v>10</v>
      </c>
      <c r="BA324" s="47">
        <v>10</v>
      </c>
      <c r="BB324" s="47">
        <v>60</v>
      </c>
      <c r="BC324" s="17">
        <f t="shared" si="172"/>
        <v>275.77000000000004</v>
      </c>
      <c r="BD324">
        <f t="shared" si="180"/>
        <v>14</v>
      </c>
      <c r="BE324" s="7">
        <f t="shared" si="181"/>
        <v>15.051863448654164</v>
      </c>
      <c r="BF324" s="7">
        <f t="shared" si="182"/>
        <v>11.128971537348672</v>
      </c>
      <c r="BG324" s="7">
        <f t="shared" si="183"/>
        <v>206.98678327059568</v>
      </c>
      <c r="BH324" s="7">
        <f t="shared" si="184"/>
        <v>222.03864671924984</v>
      </c>
      <c r="BI324" s="17">
        <f t="shared" si="173"/>
        <v>275.77000000000004</v>
      </c>
      <c r="BJ324">
        <f t="shared" si="185"/>
        <v>14</v>
      </c>
      <c r="BK324" s="7">
        <f t="shared" si="186"/>
        <v>15.051863448654164</v>
      </c>
      <c r="BL324" s="7">
        <f t="shared" si="187"/>
        <v>11.128971537348672</v>
      </c>
      <c r="BM324" s="7">
        <f t="shared" si="188"/>
        <v>206.98678327059568</v>
      </c>
      <c r="BN324" s="7">
        <f t="shared" si="189"/>
        <v>222.03864671924984</v>
      </c>
      <c r="BO324" s="17">
        <f t="shared" si="174"/>
        <v>275.77000000000004</v>
      </c>
      <c r="BP324">
        <f t="shared" si="190"/>
        <v>14</v>
      </c>
      <c r="BQ324" s="7">
        <f t="shared" si="191"/>
        <v>15.051863448654164</v>
      </c>
      <c r="BR324" s="7">
        <f t="shared" si="192"/>
        <v>11.128971537348672</v>
      </c>
      <c r="BS324" s="7">
        <f t="shared" si="193"/>
        <v>206.98678327059568</v>
      </c>
      <c r="BT324" s="7">
        <f t="shared" si="194"/>
        <v>222.03864671924984</v>
      </c>
      <c r="BU324" s="17">
        <f t="shared" si="175"/>
        <v>275.77000000000004</v>
      </c>
      <c r="BV324">
        <f t="shared" si="195"/>
        <v>14</v>
      </c>
      <c r="BW324" s="7">
        <f t="shared" si="196"/>
        <v>15.051863448654164</v>
      </c>
      <c r="BX324" s="7">
        <f t="shared" si="197"/>
        <v>11.128971537348672</v>
      </c>
      <c r="BY324" s="7">
        <f t="shared" si="198"/>
        <v>206.98678327059568</v>
      </c>
      <c r="BZ324" s="7">
        <f t="shared" si="199"/>
        <v>222.03864671924984</v>
      </c>
      <c r="CA324" s="17">
        <f t="shared" si="176"/>
        <v>275.77000000000004</v>
      </c>
      <c r="CB324">
        <f t="shared" si="200"/>
        <v>14</v>
      </c>
      <c r="CC324" s="7">
        <f t="shared" si="201"/>
        <v>15.051863448654164</v>
      </c>
      <c r="CD324" s="7">
        <f t="shared" si="202"/>
        <v>11.128971537348672</v>
      </c>
      <c r="CE324" s="7">
        <f t="shared" si="203"/>
        <v>206.98678327059568</v>
      </c>
      <c r="CF324" s="69">
        <f t="shared" si="204"/>
        <v>222.03864671924984</v>
      </c>
      <c r="CG324" s="17">
        <f t="shared" si="177"/>
        <v>275.77000000000004</v>
      </c>
      <c r="CH324">
        <f t="shared" si="205"/>
        <v>14</v>
      </c>
      <c r="CI324" s="7">
        <f t="shared" si="206"/>
        <v>15.051863448654164</v>
      </c>
      <c r="CJ324" s="7">
        <f t="shared" si="207"/>
        <v>11.128971537348672</v>
      </c>
      <c r="CK324" s="7">
        <f t="shared" si="208"/>
        <v>206.98678327059568</v>
      </c>
      <c r="CL324" s="7">
        <f t="shared" si="209"/>
        <v>222.03864671924984</v>
      </c>
      <c r="CM324" s="17">
        <f t="shared" si="178"/>
        <v>275.77000000000004</v>
      </c>
      <c r="CN324">
        <f t="shared" si="210"/>
        <v>14</v>
      </c>
      <c r="CO324" s="7">
        <f t="shared" si="211"/>
        <v>15.051863448654164</v>
      </c>
      <c r="CP324" s="7">
        <f t="shared" si="212"/>
        <v>11.128971537348672</v>
      </c>
      <c r="CQ324" s="7">
        <f t="shared" si="213"/>
        <v>206.98678327059568</v>
      </c>
      <c r="CR324" s="7">
        <f t="shared" si="214"/>
        <v>222.03864671924984</v>
      </c>
    </row>
    <row r="325" spans="1:96" ht="14.5">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179"/>
        <v>1</v>
      </c>
      <c r="M325" s="63" t="b">
        <v>1</v>
      </c>
      <c r="N325" s="63">
        <v>0</v>
      </c>
      <c r="O325" s="63">
        <v>10</v>
      </c>
      <c r="P325" s="63">
        <v>0</v>
      </c>
      <c r="Q325" s="63">
        <v>10</v>
      </c>
      <c r="R325" s="63">
        <v>0</v>
      </c>
      <c r="S325" s="65" t="b">
        <v>1</v>
      </c>
      <c r="T325" s="65">
        <v>0</v>
      </c>
      <c r="U325" s="65">
        <v>10</v>
      </c>
      <c r="V325" s="65">
        <v>0</v>
      </c>
      <c r="W325" s="65">
        <v>10</v>
      </c>
      <c r="X325" s="65">
        <v>0</v>
      </c>
      <c r="Y325" s="66" t="b">
        <v>0</v>
      </c>
      <c r="AE325" s="67" t="b">
        <v>1</v>
      </c>
      <c r="AF325" s="67">
        <v>0</v>
      </c>
      <c r="AG325" s="67">
        <v>10</v>
      </c>
      <c r="AH325" s="67">
        <v>0</v>
      </c>
      <c r="AI325" s="67">
        <v>10</v>
      </c>
      <c r="AJ325" s="67">
        <v>0</v>
      </c>
      <c r="AK325" s="68" t="b">
        <v>1</v>
      </c>
      <c r="AL325" s="68">
        <v>0</v>
      </c>
      <c r="AM325" s="68">
        <v>10</v>
      </c>
      <c r="AN325" s="68">
        <v>0</v>
      </c>
      <c r="AO325" s="68">
        <v>10</v>
      </c>
      <c r="AP325" s="68">
        <v>0</v>
      </c>
      <c r="AQ325" s="45" t="b">
        <v>0</v>
      </c>
      <c r="AW325" s="47" t="b">
        <v>0</v>
      </c>
      <c r="BC325" s="17">
        <f t="shared" si="172"/>
        <v>163.13000000000002</v>
      </c>
      <c r="BD325">
        <f t="shared" si="180"/>
        <v>14</v>
      </c>
      <c r="BE325" s="7">
        <f t="shared" si="181"/>
        <v>15.051863448654164</v>
      </c>
      <c r="BF325" s="7">
        <f t="shared" si="182"/>
        <v>11.128971537348672</v>
      </c>
      <c r="BG325" s="7">
        <f t="shared" si="183"/>
        <v>206.98678327059568</v>
      </c>
      <c r="BH325" s="7">
        <f t="shared" si="184"/>
        <v>222.03864671924984</v>
      </c>
      <c r="BI325" s="17">
        <f t="shared" si="173"/>
        <v>163.13000000000002</v>
      </c>
      <c r="BJ325">
        <f t="shared" si="185"/>
        <v>14</v>
      </c>
      <c r="BK325" s="7">
        <f t="shared" si="186"/>
        <v>15.051863448654164</v>
      </c>
      <c r="BL325" s="7">
        <f t="shared" si="187"/>
        <v>11.128971537348672</v>
      </c>
      <c r="BM325" s="7">
        <f t="shared" si="188"/>
        <v>206.98678327059568</v>
      </c>
      <c r="BN325" s="7">
        <f t="shared" si="189"/>
        <v>222.03864671924984</v>
      </c>
      <c r="BO325" s="17">
        <f t="shared" si="174"/>
        <v>163.13000000000002</v>
      </c>
      <c r="BP325">
        <f t="shared" si="190"/>
        <v>0</v>
      </c>
      <c r="BQ325" s="7">
        <f t="shared" si="191"/>
        <v>0</v>
      </c>
      <c r="BR325" s="7">
        <f t="shared" si="192"/>
        <v>0</v>
      </c>
      <c r="BS325" s="7">
        <f t="shared" si="193"/>
        <v>0</v>
      </c>
      <c r="BT325" s="7">
        <f t="shared" si="194"/>
        <v>0</v>
      </c>
      <c r="BU325" s="17">
        <f t="shared" si="175"/>
        <v>163.13000000000002</v>
      </c>
      <c r="BV325">
        <f t="shared" si="195"/>
        <v>14</v>
      </c>
      <c r="BW325" s="7">
        <f t="shared" si="196"/>
        <v>15.051863448654164</v>
      </c>
      <c r="BX325" s="7">
        <f t="shared" si="197"/>
        <v>11.128971537348672</v>
      </c>
      <c r="BY325" s="7">
        <f t="shared" si="198"/>
        <v>206.98678327059568</v>
      </c>
      <c r="BZ325" s="7">
        <f t="shared" si="199"/>
        <v>222.03864671924984</v>
      </c>
      <c r="CA325" s="17">
        <f t="shared" si="176"/>
        <v>163.13000000000002</v>
      </c>
      <c r="CB325">
        <f t="shared" si="200"/>
        <v>14</v>
      </c>
      <c r="CC325" s="7">
        <f t="shared" si="201"/>
        <v>15.051863448654164</v>
      </c>
      <c r="CD325" s="7">
        <f t="shared" si="202"/>
        <v>11.128971537348672</v>
      </c>
      <c r="CE325" s="7">
        <f t="shared" si="203"/>
        <v>206.98678327059568</v>
      </c>
      <c r="CF325" s="69">
        <f t="shared" si="204"/>
        <v>222.03864671924984</v>
      </c>
      <c r="CG325" s="17">
        <f t="shared" si="177"/>
        <v>163.13000000000002</v>
      </c>
      <c r="CH325">
        <f t="shared" si="205"/>
        <v>0</v>
      </c>
      <c r="CI325" s="7">
        <f t="shared" si="206"/>
        <v>0</v>
      </c>
      <c r="CJ325" s="7">
        <f t="shared" si="207"/>
        <v>0</v>
      </c>
      <c r="CK325" s="7">
        <f t="shared" si="208"/>
        <v>0</v>
      </c>
      <c r="CL325" s="7">
        <f t="shared" si="209"/>
        <v>0</v>
      </c>
      <c r="CM325" s="17">
        <f t="shared" si="178"/>
        <v>163.13000000000002</v>
      </c>
      <c r="CN325">
        <f t="shared" si="210"/>
        <v>0</v>
      </c>
      <c r="CO325" s="7">
        <f t="shared" si="211"/>
        <v>0</v>
      </c>
      <c r="CP325" s="7">
        <f t="shared" si="212"/>
        <v>0</v>
      </c>
      <c r="CQ325" s="7">
        <f t="shared" si="213"/>
        <v>0</v>
      </c>
      <c r="CR325" s="7">
        <f t="shared" si="214"/>
        <v>0</v>
      </c>
    </row>
    <row r="326" spans="1:96" ht="14.5">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179"/>
        <v>1</v>
      </c>
      <c r="M326" s="63" t="b">
        <v>1</v>
      </c>
      <c r="N326" s="63">
        <v>60</v>
      </c>
      <c r="O326" s="63">
        <v>10</v>
      </c>
      <c r="P326" s="63">
        <v>10</v>
      </c>
      <c r="Q326" s="63">
        <v>10</v>
      </c>
      <c r="R326" s="63">
        <v>60</v>
      </c>
      <c r="S326" s="65" t="b">
        <v>1</v>
      </c>
      <c r="T326" s="65">
        <v>60</v>
      </c>
      <c r="U326" s="65">
        <v>10</v>
      </c>
      <c r="V326" s="65">
        <v>10</v>
      </c>
      <c r="W326" s="65">
        <v>10</v>
      </c>
      <c r="X326" s="65">
        <v>60</v>
      </c>
      <c r="Y326" s="66" t="b">
        <v>1</v>
      </c>
      <c r="Z326" s="66">
        <v>60</v>
      </c>
      <c r="AA326" s="66">
        <v>10</v>
      </c>
      <c r="AB326" s="66">
        <v>10</v>
      </c>
      <c r="AC326" s="66">
        <v>10</v>
      </c>
      <c r="AD326" s="66">
        <v>60</v>
      </c>
      <c r="AE326" s="67" t="b">
        <v>1</v>
      </c>
      <c r="AF326" s="67">
        <v>60</v>
      </c>
      <c r="AG326" s="67">
        <v>10</v>
      </c>
      <c r="AH326" s="67">
        <v>10</v>
      </c>
      <c r="AI326" s="67">
        <v>10</v>
      </c>
      <c r="AJ326" s="67">
        <v>60</v>
      </c>
      <c r="AK326" s="68" t="b">
        <v>1</v>
      </c>
      <c r="AL326" s="68">
        <v>60</v>
      </c>
      <c r="AM326" s="68">
        <v>10</v>
      </c>
      <c r="AN326" s="68">
        <v>10</v>
      </c>
      <c r="AO326" s="68">
        <v>10</v>
      </c>
      <c r="AP326" s="68">
        <v>60</v>
      </c>
      <c r="AQ326" s="45" t="b">
        <v>1</v>
      </c>
      <c r="AR326" s="45">
        <v>60</v>
      </c>
      <c r="AS326" s="45">
        <v>10</v>
      </c>
      <c r="AT326" s="45">
        <v>10</v>
      </c>
      <c r="AU326" s="45">
        <v>10</v>
      </c>
      <c r="AV326" s="45">
        <v>60</v>
      </c>
      <c r="AW326" s="47" t="b">
        <v>1</v>
      </c>
      <c r="AX326" s="47">
        <v>60</v>
      </c>
      <c r="AY326" s="47">
        <v>10</v>
      </c>
      <c r="AZ326" s="47">
        <v>10</v>
      </c>
      <c r="BA326" s="47">
        <v>10</v>
      </c>
      <c r="BB326" s="47">
        <v>60</v>
      </c>
      <c r="BC326" s="17">
        <f t="shared" si="172"/>
        <v>275.22000000000003</v>
      </c>
      <c r="BD326">
        <f t="shared" si="180"/>
        <v>14</v>
      </c>
      <c r="BE326" s="7">
        <f t="shared" si="181"/>
        <v>15.051863448654164</v>
      </c>
      <c r="BF326" s="7">
        <f t="shared" si="182"/>
        <v>11.128971537348672</v>
      </c>
      <c r="BG326" s="7">
        <f t="shared" si="183"/>
        <v>206.98678327059568</v>
      </c>
      <c r="BH326" s="7">
        <f t="shared" si="184"/>
        <v>222.03864671924984</v>
      </c>
      <c r="BI326" s="17">
        <f t="shared" si="173"/>
        <v>275.22000000000003</v>
      </c>
      <c r="BJ326">
        <f t="shared" si="185"/>
        <v>14</v>
      </c>
      <c r="BK326" s="7">
        <f t="shared" si="186"/>
        <v>15.051863448654164</v>
      </c>
      <c r="BL326" s="7">
        <f t="shared" si="187"/>
        <v>11.128971537348672</v>
      </c>
      <c r="BM326" s="7">
        <f t="shared" si="188"/>
        <v>206.98678327059568</v>
      </c>
      <c r="BN326" s="7">
        <f t="shared" si="189"/>
        <v>222.03864671924984</v>
      </c>
      <c r="BO326" s="17">
        <f t="shared" si="174"/>
        <v>275.22000000000003</v>
      </c>
      <c r="BP326">
        <f t="shared" si="190"/>
        <v>14</v>
      </c>
      <c r="BQ326" s="7">
        <f t="shared" si="191"/>
        <v>15.051863448654164</v>
      </c>
      <c r="BR326" s="7">
        <f t="shared" si="192"/>
        <v>11.128971537348672</v>
      </c>
      <c r="BS326" s="7">
        <f t="shared" si="193"/>
        <v>206.98678327059568</v>
      </c>
      <c r="BT326" s="7">
        <f t="shared" si="194"/>
        <v>222.03864671924984</v>
      </c>
      <c r="BU326" s="17">
        <f t="shared" si="175"/>
        <v>275.22000000000003</v>
      </c>
      <c r="BV326">
        <f t="shared" si="195"/>
        <v>14</v>
      </c>
      <c r="BW326" s="7">
        <f t="shared" si="196"/>
        <v>15.051863448654164</v>
      </c>
      <c r="BX326" s="7">
        <f t="shared" si="197"/>
        <v>11.128971537348672</v>
      </c>
      <c r="BY326" s="7">
        <f t="shared" si="198"/>
        <v>206.98678327059568</v>
      </c>
      <c r="BZ326" s="7">
        <f t="shared" si="199"/>
        <v>222.03864671924984</v>
      </c>
      <c r="CA326" s="17">
        <f t="shared" si="176"/>
        <v>275.22000000000003</v>
      </c>
      <c r="CB326">
        <f t="shared" si="200"/>
        <v>14</v>
      </c>
      <c r="CC326" s="7">
        <f t="shared" si="201"/>
        <v>15.051863448654164</v>
      </c>
      <c r="CD326" s="7">
        <f t="shared" si="202"/>
        <v>11.128971537348672</v>
      </c>
      <c r="CE326" s="7">
        <f t="shared" si="203"/>
        <v>206.98678327059568</v>
      </c>
      <c r="CF326" s="69">
        <f t="shared" si="204"/>
        <v>222.03864671924984</v>
      </c>
      <c r="CG326" s="17">
        <f t="shared" si="177"/>
        <v>275.22000000000003</v>
      </c>
      <c r="CH326">
        <f t="shared" si="205"/>
        <v>14</v>
      </c>
      <c r="CI326" s="7">
        <f t="shared" si="206"/>
        <v>15.051863448654164</v>
      </c>
      <c r="CJ326" s="7">
        <f t="shared" si="207"/>
        <v>11.128971537348672</v>
      </c>
      <c r="CK326" s="7">
        <f t="shared" si="208"/>
        <v>206.98678327059568</v>
      </c>
      <c r="CL326" s="7">
        <f t="shared" si="209"/>
        <v>222.03864671924984</v>
      </c>
      <c r="CM326" s="17">
        <f t="shared" si="178"/>
        <v>275.22000000000003</v>
      </c>
      <c r="CN326">
        <f t="shared" si="210"/>
        <v>14</v>
      </c>
      <c r="CO326" s="7">
        <f t="shared" si="211"/>
        <v>15.051863448654164</v>
      </c>
      <c r="CP326" s="7">
        <f t="shared" si="212"/>
        <v>11.128971537348672</v>
      </c>
      <c r="CQ326" s="7">
        <f t="shared" si="213"/>
        <v>206.98678327059568</v>
      </c>
      <c r="CR326" s="7">
        <f t="shared" si="214"/>
        <v>222.03864671924984</v>
      </c>
    </row>
    <row r="327" spans="1:96" ht="14.5">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179"/>
        <v>1</v>
      </c>
      <c r="M327" s="63" t="b">
        <v>1</v>
      </c>
      <c r="N327" s="63">
        <v>0</v>
      </c>
      <c r="O327" s="63">
        <v>10</v>
      </c>
      <c r="P327" s="63">
        <v>0</v>
      </c>
      <c r="Q327" s="63">
        <v>0</v>
      </c>
      <c r="R327" s="63">
        <v>0</v>
      </c>
      <c r="S327" s="65" t="b">
        <v>0</v>
      </c>
      <c r="Y327" s="66" t="b">
        <v>0</v>
      </c>
      <c r="AE327" s="67" t="b">
        <v>0</v>
      </c>
      <c r="AK327" s="68" t="b">
        <v>0</v>
      </c>
      <c r="AQ327" s="45" t="b">
        <v>0</v>
      </c>
      <c r="AW327" s="47" t="b">
        <v>0</v>
      </c>
      <c r="BC327" s="17">
        <f t="shared" ref="BC327:BC390" si="215">(IF($D327,$F327*2,$F327)/100 * $D$3)/$D$4 *60</f>
        <v>122.54000000000002</v>
      </c>
      <c r="BD327">
        <f t="shared" si="180"/>
        <v>11</v>
      </c>
      <c r="BE327" s="7">
        <f t="shared" si="181"/>
        <v>11.826464138228271</v>
      </c>
      <c r="BF327" s="7">
        <f t="shared" si="182"/>
        <v>8.7441919222025284</v>
      </c>
      <c r="BG327" s="7">
        <f t="shared" si="183"/>
        <v>162.63247256975376</v>
      </c>
      <c r="BH327" s="7">
        <f t="shared" si="184"/>
        <v>174.45893670798202</v>
      </c>
      <c r="BI327" s="17">
        <f t="shared" ref="BI327:BI390" si="216">(IF($D327,$F327*2,$F327)/100 * $D$3)/$D$4 *60</f>
        <v>122.54000000000002</v>
      </c>
      <c r="BJ327">
        <f t="shared" si="185"/>
        <v>0</v>
      </c>
      <c r="BK327" s="7">
        <f t="shared" si="186"/>
        <v>0</v>
      </c>
      <c r="BL327" s="7">
        <f t="shared" si="187"/>
        <v>0</v>
      </c>
      <c r="BM327" s="7">
        <f t="shared" si="188"/>
        <v>0</v>
      </c>
      <c r="BN327" s="7">
        <f t="shared" si="189"/>
        <v>0</v>
      </c>
      <c r="BO327" s="17">
        <f t="shared" ref="BO327:BO390" si="217">(IF($D327,$F327*2,$F327)/100 * $D$3)/$D$4 *60</f>
        <v>122.54000000000002</v>
      </c>
      <c r="BP327">
        <f t="shared" si="190"/>
        <v>0</v>
      </c>
      <c r="BQ327" s="7">
        <f t="shared" si="191"/>
        <v>0</v>
      </c>
      <c r="BR327" s="7">
        <f t="shared" si="192"/>
        <v>0</v>
      </c>
      <c r="BS327" s="7">
        <f t="shared" si="193"/>
        <v>0</v>
      </c>
      <c r="BT327" s="7">
        <f t="shared" si="194"/>
        <v>0</v>
      </c>
      <c r="BU327" s="17">
        <f t="shared" ref="BU327:BU390" si="218">(IF($D327,$F327*2,$F327)/100 * $D$3)/$D$4 *60</f>
        <v>122.54000000000002</v>
      </c>
      <c r="BV327">
        <f t="shared" si="195"/>
        <v>0</v>
      </c>
      <c r="BW327" s="7">
        <f t="shared" si="196"/>
        <v>0</v>
      </c>
      <c r="BX327" s="7">
        <f t="shared" si="197"/>
        <v>0</v>
      </c>
      <c r="BY327" s="7">
        <f t="shared" si="198"/>
        <v>0</v>
      </c>
      <c r="BZ327" s="7">
        <f t="shared" si="199"/>
        <v>0</v>
      </c>
      <c r="CA327" s="17">
        <f t="shared" ref="CA327:CA390" si="219">(IF($D327,$F327*2,$F327)/100 * $D$3)/$D$4 *60</f>
        <v>122.54000000000002</v>
      </c>
      <c r="CB327">
        <f t="shared" si="200"/>
        <v>0</v>
      </c>
      <c r="CC327" s="7">
        <f t="shared" si="201"/>
        <v>0</v>
      </c>
      <c r="CD327" s="7">
        <f t="shared" si="202"/>
        <v>0</v>
      </c>
      <c r="CE327" s="7">
        <f t="shared" si="203"/>
        <v>0</v>
      </c>
      <c r="CF327" s="69">
        <f t="shared" si="204"/>
        <v>0</v>
      </c>
      <c r="CG327" s="17">
        <f t="shared" ref="CG327:CG390" si="220">(IF($D327,$F327*2,$F327)/100 * $D$3)/$D$4 *60</f>
        <v>122.54000000000002</v>
      </c>
      <c r="CH327">
        <f t="shared" si="205"/>
        <v>0</v>
      </c>
      <c r="CI327" s="7">
        <f t="shared" si="206"/>
        <v>0</v>
      </c>
      <c r="CJ327" s="7">
        <f t="shared" si="207"/>
        <v>0</v>
      </c>
      <c r="CK327" s="7">
        <f t="shared" si="208"/>
        <v>0</v>
      </c>
      <c r="CL327" s="7">
        <f t="shared" si="209"/>
        <v>0</v>
      </c>
      <c r="CM327" s="17">
        <f t="shared" ref="CM327:CM390" si="221">(IF($D327,$F327*2,$F327)/100 * $D$3)/$D$4 *60</f>
        <v>122.54000000000002</v>
      </c>
      <c r="CN327">
        <f t="shared" si="210"/>
        <v>0</v>
      </c>
      <c r="CO327" s="7">
        <f t="shared" si="211"/>
        <v>0</v>
      </c>
      <c r="CP327" s="7">
        <f t="shared" si="212"/>
        <v>0</v>
      </c>
      <c r="CQ327" s="7">
        <f t="shared" si="213"/>
        <v>0</v>
      </c>
      <c r="CR327" s="7">
        <f t="shared" si="214"/>
        <v>0</v>
      </c>
    </row>
    <row r="328" spans="1:9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222">IF(LEFT(C328,LEN(C328)-2)=LEFT(C327,LEN(C327)-2),0,1)</f>
        <v>1</v>
      </c>
      <c r="M328" s="63" t="b">
        <v>0</v>
      </c>
      <c r="S328" s="65" t="b">
        <v>0</v>
      </c>
      <c r="Y328" s="66" t="b">
        <v>0</v>
      </c>
      <c r="AE328" s="67" t="b">
        <v>0</v>
      </c>
      <c r="AK328" s="68" t="b">
        <v>0</v>
      </c>
      <c r="AQ328" s="45" t="b">
        <v>0</v>
      </c>
      <c r="AW328" s="47" t="b">
        <v>0</v>
      </c>
      <c r="BC328" s="17">
        <f t="shared" si="215"/>
        <v>92.72999999999999</v>
      </c>
      <c r="BD328">
        <f t="shared" ref="BD328:BD391" si="223">IF($L328=0,0,IFERROR(ROUNDUP((($BC328/IF(O328=0,Q328,O328))-IFERROR(($BC328/IF($H328=0,$J328,$H328)),0)),0),0))</f>
        <v>0</v>
      </c>
      <c r="BE328" s="7">
        <f t="shared" ref="BE328:BE391" si="224">BD328*$F$3/1000000</f>
        <v>0</v>
      </c>
      <c r="BF328" s="7">
        <f t="shared" ref="BF328:BF391" si="225">BD328*$H$5*$J$3*$F$5/1000000</f>
        <v>0</v>
      </c>
      <c r="BG328" s="7">
        <f t="shared" ref="BG328:BG391" si="226">BF328*(($J$5^$J$4)-1)/($J$5-1)</f>
        <v>0</v>
      </c>
      <c r="BH328" s="7">
        <f t="shared" ref="BH328:BH391" si="227">BE328+BG328</f>
        <v>0</v>
      </c>
      <c r="BI328" s="17">
        <f t="shared" si="216"/>
        <v>92.72999999999999</v>
      </c>
      <c r="BJ328">
        <f t="shared" ref="BJ328:BJ391" si="228">IF($L328=0,0,IFERROR(ROUNDUP((($BC328/IF(U328=0,W328,U328))-IFERROR(($BC328/IF($H328=0,$J328,$H328)),0)),0),0))</f>
        <v>0</v>
      </c>
      <c r="BK328" s="7">
        <f t="shared" ref="BK328:BK391" si="229">BJ328*$F$3/1000000</f>
        <v>0</v>
      </c>
      <c r="BL328" s="7">
        <f t="shared" ref="BL328:BL391" si="230">BJ328*$H$5*$J$3*$F$5/1000000</f>
        <v>0</v>
      </c>
      <c r="BM328" s="7">
        <f t="shared" ref="BM328:BM391" si="231">BL328*(($J$5^$J$4)-1)/($J$5-1)</f>
        <v>0</v>
      </c>
      <c r="BN328" s="7">
        <f t="shared" ref="BN328:BN391" si="232">BK328+BM328</f>
        <v>0</v>
      </c>
      <c r="BO328" s="17">
        <f t="shared" si="217"/>
        <v>92.72999999999999</v>
      </c>
      <c r="BP328">
        <f t="shared" ref="BP328:BP391" si="233">IF($L328=0,0,IFERROR(ROUNDUP((($BC328/IF(AA328=0,AC328,AA328))-IFERROR(($BC328/IF($H328=0,$J328,$H328)),0)),0),0))</f>
        <v>0</v>
      </c>
      <c r="BQ328" s="7">
        <f t="shared" ref="BQ328:BQ391" si="234">BP328*$F$3/1000000</f>
        <v>0</v>
      </c>
      <c r="BR328" s="7">
        <f t="shared" ref="BR328:BR391" si="235">BP328*$H$5*$J$3*$F$5/1000000</f>
        <v>0</v>
      </c>
      <c r="BS328" s="7">
        <f t="shared" ref="BS328:BS391" si="236">BR328*(($J$5^$J$4)-1)/($J$5-1)</f>
        <v>0</v>
      </c>
      <c r="BT328" s="7">
        <f t="shared" ref="BT328:BT391" si="237">BQ328+BS328</f>
        <v>0</v>
      </c>
      <c r="BU328" s="17">
        <f t="shared" si="218"/>
        <v>92.72999999999999</v>
      </c>
      <c r="BV328">
        <f t="shared" ref="BV328:BV391" si="238">IF($L328=0,0,IFERROR(ROUNDUP((($BC328/IF(AG328=0,AI328,AG328))-IFERROR(($BC328/IF($H328=0,$J328,$H328)),0)),0),0))</f>
        <v>0</v>
      </c>
      <c r="BW328" s="7">
        <f t="shared" ref="BW328:BW391" si="239">BV328*$F$3/1000000</f>
        <v>0</v>
      </c>
      <c r="BX328" s="7">
        <f t="shared" ref="BX328:BX391" si="240">BV328*$H$5*$J$3*$F$5/1000000</f>
        <v>0</v>
      </c>
      <c r="BY328" s="7">
        <f t="shared" ref="BY328:BY391" si="241">BX328*(($J$5^$J$4)-1)/($J$5-1)</f>
        <v>0</v>
      </c>
      <c r="BZ328" s="7">
        <f t="shared" ref="BZ328:BZ391" si="242">BW328+BY328</f>
        <v>0</v>
      </c>
      <c r="CA328" s="17">
        <f t="shared" si="219"/>
        <v>92.72999999999999</v>
      </c>
      <c r="CB328">
        <f t="shared" ref="CB328:CB391" si="243">IF($L328=0,0,IFERROR(ROUNDUP((($BC328/IF(AM328=0,AO328,AM328))-IFERROR(($BC328/IF($H328=0,$J328,$H328)),0)),0),0))</f>
        <v>0</v>
      </c>
      <c r="CC328" s="7">
        <f t="shared" ref="CC328:CC391" si="244">CB328*$F$3/1000000</f>
        <v>0</v>
      </c>
      <c r="CD328" s="7">
        <f t="shared" ref="CD328:CD391" si="245">CB328*$H$5*$J$3*$F$5/1000000</f>
        <v>0</v>
      </c>
      <c r="CE328" s="7">
        <f t="shared" ref="CE328:CE391" si="246">CD328*(($J$5^$J$4)-1)/($J$5-1)</f>
        <v>0</v>
      </c>
      <c r="CF328" s="69">
        <f t="shared" ref="CF328:CF391" si="247">CC328+CE328</f>
        <v>0</v>
      </c>
      <c r="CG328" s="17">
        <f t="shared" si="220"/>
        <v>92.72999999999999</v>
      </c>
      <c r="CH328">
        <f t="shared" ref="CH328:CH391" si="248">IF($L328=0,0,IFERROR(ROUNDUP((($BC328/IF(AS328=0,AU328,AS328))-IFERROR(($BC328/IF($H328=0,$J328,$H328)),0)),0),0))</f>
        <v>0</v>
      </c>
      <c r="CI328" s="7">
        <f t="shared" ref="CI328:CI391" si="249">CH328*$F$3/1000000</f>
        <v>0</v>
      </c>
      <c r="CJ328" s="7">
        <f t="shared" ref="CJ328:CJ391" si="250">CH328*$H$5*$J$3*$F$5/1000000</f>
        <v>0</v>
      </c>
      <c r="CK328" s="7">
        <f t="shared" ref="CK328:CK391" si="251">CJ328*(($J$5^$J$4)-1)/($J$5-1)</f>
        <v>0</v>
      </c>
      <c r="CL328" s="7">
        <f t="shared" ref="CL328:CL391" si="252">CI328+CK328</f>
        <v>0</v>
      </c>
      <c r="CM328" s="17">
        <f t="shared" si="221"/>
        <v>92.72999999999999</v>
      </c>
      <c r="CN328">
        <f t="shared" ref="CN328:CN391" si="253">IF($L328=0,0,IFERROR(ROUNDUP((($BC328/IF(AY328=0,BA328,AY328))-IFERROR(($BC328/IF($H328=0,$J328,$H328)),0)),0),0))</f>
        <v>0</v>
      </c>
      <c r="CO328" s="7">
        <f t="shared" ref="CO328:CO391" si="254">CN328*$F$3/1000000</f>
        <v>0</v>
      </c>
      <c r="CP328" s="7">
        <f t="shared" ref="CP328:CP391" si="255">CN328*$H$5*$J$3*$F$5/1000000</f>
        <v>0</v>
      </c>
      <c r="CQ328" s="7">
        <f t="shared" ref="CQ328:CQ391" si="256">CP328*(($J$5^$J$4)-1)/($J$5-1)</f>
        <v>0</v>
      </c>
      <c r="CR328" s="7">
        <f t="shared" ref="CR328:CR391" si="257">CO328+CQ328</f>
        <v>0</v>
      </c>
    </row>
    <row r="329" spans="1:96" ht="14.5">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222"/>
        <v>0</v>
      </c>
      <c r="M329" s="63" t="b">
        <v>1</v>
      </c>
      <c r="N329" s="63">
        <v>100</v>
      </c>
      <c r="O329" s="63">
        <v>10</v>
      </c>
      <c r="P329" s="63">
        <v>0</v>
      </c>
      <c r="Q329" s="63">
        <v>10</v>
      </c>
      <c r="R329" s="63">
        <v>0</v>
      </c>
      <c r="S329" s="65" t="b">
        <v>0</v>
      </c>
      <c r="Y329" s="66" t="b">
        <v>0</v>
      </c>
      <c r="AE329" s="67" t="b">
        <v>0</v>
      </c>
      <c r="AK329" s="68" t="b">
        <v>0</v>
      </c>
      <c r="AQ329" s="45" t="b">
        <v>0</v>
      </c>
      <c r="AW329" s="47" t="b">
        <v>0</v>
      </c>
      <c r="BC329" s="17">
        <f t="shared" si="215"/>
        <v>92.510000000000019</v>
      </c>
      <c r="BD329">
        <f t="shared" si="223"/>
        <v>0</v>
      </c>
      <c r="BE329" s="7">
        <f t="shared" si="224"/>
        <v>0</v>
      </c>
      <c r="BF329" s="7">
        <f t="shared" si="225"/>
        <v>0</v>
      </c>
      <c r="BG329" s="7">
        <f t="shared" si="226"/>
        <v>0</v>
      </c>
      <c r="BH329" s="7">
        <f t="shared" si="227"/>
        <v>0</v>
      </c>
      <c r="BI329" s="17">
        <f t="shared" si="216"/>
        <v>92.510000000000019</v>
      </c>
      <c r="BJ329">
        <f t="shared" si="228"/>
        <v>0</v>
      </c>
      <c r="BK329" s="7">
        <f t="shared" si="229"/>
        <v>0</v>
      </c>
      <c r="BL329" s="7">
        <f t="shared" si="230"/>
        <v>0</v>
      </c>
      <c r="BM329" s="7">
        <f t="shared" si="231"/>
        <v>0</v>
      </c>
      <c r="BN329" s="7">
        <f t="shared" si="232"/>
        <v>0</v>
      </c>
      <c r="BO329" s="17">
        <f t="shared" si="217"/>
        <v>92.510000000000019</v>
      </c>
      <c r="BP329">
        <f t="shared" si="233"/>
        <v>0</v>
      </c>
      <c r="BQ329" s="7">
        <f t="shared" si="234"/>
        <v>0</v>
      </c>
      <c r="BR329" s="7">
        <f t="shared" si="235"/>
        <v>0</v>
      </c>
      <c r="BS329" s="7">
        <f t="shared" si="236"/>
        <v>0</v>
      </c>
      <c r="BT329" s="7">
        <f t="shared" si="237"/>
        <v>0</v>
      </c>
      <c r="BU329" s="17">
        <f t="shared" si="218"/>
        <v>92.510000000000019</v>
      </c>
      <c r="BV329">
        <f t="shared" si="238"/>
        <v>0</v>
      </c>
      <c r="BW329" s="7">
        <f t="shared" si="239"/>
        <v>0</v>
      </c>
      <c r="BX329" s="7">
        <f t="shared" si="240"/>
        <v>0</v>
      </c>
      <c r="BY329" s="7">
        <f t="shared" si="241"/>
        <v>0</v>
      </c>
      <c r="BZ329" s="7">
        <f t="shared" si="242"/>
        <v>0</v>
      </c>
      <c r="CA329" s="17">
        <f t="shared" si="219"/>
        <v>92.510000000000019</v>
      </c>
      <c r="CB329">
        <f t="shared" si="243"/>
        <v>0</v>
      </c>
      <c r="CC329" s="7">
        <f t="shared" si="244"/>
        <v>0</v>
      </c>
      <c r="CD329" s="7">
        <f t="shared" si="245"/>
        <v>0</v>
      </c>
      <c r="CE329" s="7">
        <f t="shared" si="246"/>
        <v>0</v>
      </c>
      <c r="CF329" s="69">
        <f t="shared" si="247"/>
        <v>0</v>
      </c>
      <c r="CG329" s="17">
        <f t="shared" si="220"/>
        <v>92.510000000000019</v>
      </c>
      <c r="CH329">
        <f t="shared" si="248"/>
        <v>0</v>
      </c>
      <c r="CI329" s="7">
        <f t="shared" si="249"/>
        <v>0</v>
      </c>
      <c r="CJ329" s="7">
        <f t="shared" si="250"/>
        <v>0</v>
      </c>
      <c r="CK329" s="7">
        <f t="shared" si="251"/>
        <v>0</v>
      </c>
      <c r="CL329" s="7">
        <f t="shared" si="252"/>
        <v>0</v>
      </c>
      <c r="CM329" s="17">
        <f t="shared" si="221"/>
        <v>92.510000000000019</v>
      </c>
      <c r="CN329">
        <f t="shared" si="253"/>
        <v>0</v>
      </c>
      <c r="CO329" s="7">
        <f t="shared" si="254"/>
        <v>0</v>
      </c>
      <c r="CP329" s="7">
        <f t="shared" si="255"/>
        <v>0</v>
      </c>
      <c r="CQ329" s="7">
        <f t="shared" si="256"/>
        <v>0</v>
      </c>
      <c r="CR329" s="7">
        <f t="shared" si="257"/>
        <v>0</v>
      </c>
    </row>
    <row r="330" spans="1:9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222"/>
        <v>1</v>
      </c>
      <c r="M330" s="63" t="b">
        <v>0</v>
      </c>
      <c r="S330" s="65" t="b">
        <v>0</v>
      </c>
      <c r="Y330" s="66" t="b">
        <v>0</v>
      </c>
      <c r="AE330" s="67" t="b">
        <v>0</v>
      </c>
      <c r="AK330" s="68" t="b">
        <v>0</v>
      </c>
      <c r="AQ330" s="45" t="b">
        <v>0</v>
      </c>
      <c r="AW330" s="47" t="b">
        <v>0</v>
      </c>
      <c r="BC330" s="17">
        <f t="shared" si="215"/>
        <v>77.66</v>
      </c>
      <c r="BD330">
        <f t="shared" si="223"/>
        <v>0</v>
      </c>
      <c r="BE330" s="7">
        <f t="shared" si="224"/>
        <v>0</v>
      </c>
      <c r="BF330" s="7">
        <f t="shared" si="225"/>
        <v>0</v>
      </c>
      <c r="BG330" s="7">
        <f t="shared" si="226"/>
        <v>0</v>
      </c>
      <c r="BH330" s="7">
        <f t="shared" si="227"/>
        <v>0</v>
      </c>
      <c r="BI330" s="17">
        <f t="shared" si="216"/>
        <v>77.66</v>
      </c>
      <c r="BJ330">
        <f t="shared" si="228"/>
        <v>0</v>
      </c>
      <c r="BK330" s="7">
        <f t="shared" si="229"/>
        <v>0</v>
      </c>
      <c r="BL330" s="7">
        <f t="shared" si="230"/>
        <v>0</v>
      </c>
      <c r="BM330" s="7">
        <f t="shared" si="231"/>
        <v>0</v>
      </c>
      <c r="BN330" s="7">
        <f t="shared" si="232"/>
        <v>0</v>
      </c>
      <c r="BO330" s="17">
        <f t="shared" si="217"/>
        <v>77.66</v>
      </c>
      <c r="BP330">
        <f t="shared" si="233"/>
        <v>0</v>
      </c>
      <c r="BQ330" s="7">
        <f t="shared" si="234"/>
        <v>0</v>
      </c>
      <c r="BR330" s="7">
        <f t="shared" si="235"/>
        <v>0</v>
      </c>
      <c r="BS330" s="7">
        <f t="shared" si="236"/>
        <v>0</v>
      </c>
      <c r="BT330" s="7">
        <f t="shared" si="237"/>
        <v>0</v>
      </c>
      <c r="BU330" s="17">
        <f t="shared" si="218"/>
        <v>77.66</v>
      </c>
      <c r="BV330">
        <f t="shared" si="238"/>
        <v>0</v>
      </c>
      <c r="BW330" s="7">
        <f t="shared" si="239"/>
        <v>0</v>
      </c>
      <c r="BX330" s="7">
        <f t="shared" si="240"/>
        <v>0</v>
      </c>
      <c r="BY330" s="7">
        <f t="shared" si="241"/>
        <v>0</v>
      </c>
      <c r="BZ330" s="7">
        <f t="shared" si="242"/>
        <v>0</v>
      </c>
      <c r="CA330" s="17">
        <f t="shared" si="219"/>
        <v>77.66</v>
      </c>
      <c r="CB330">
        <f t="shared" si="243"/>
        <v>0</v>
      </c>
      <c r="CC330" s="7">
        <f t="shared" si="244"/>
        <v>0</v>
      </c>
      <c r="CD330" s="7">
        <f t="shared" si="245"/>
        <v>0</v>
      </c>
      <c r="CE330" s="7">
        <f t="shared" si="246"/>
        <v>0</v>
      </c>
      <c r="CF330" s="69">
        <f t="shared" si="247"/>
        <v>0</v>
      </c>
      <c r="CG330" s="17">
        <f t="shared" si="220"/>
        <v>77.66</v>
      </c>
      <c r="CH330">
        <f t="shared" si="248"/>
        <v>0</v>
      </c>
      <c r="CI330" s="7">
        <f t="shared" si="249"/>
        <v>0</v>
      </c>
      <c r="CJ330" s="7">
        <f t="shared" si="250"/>
        <v>0</v>
      </c>
      <c r="CK330" s="7">
        <f t="shared" si="251"/>
        <v>0</v>
      </c>
      <c r="CL330" s="7">
        <f t="shared" si="252"/>
        <v>0</v>
      </c>
      <c r="CM330" s="17">
        <f t="shared" si="221"/>
        <v>77.66</v>
      </c>
      <c r="CN330">
        <f t="shared" si="253"/>
        <v>0</v>
      </c>
      <c r="CO330" s="7">
        <f t="shared" si="254"/>
        <v>0</v>
      </c>
      <c r="CP330" s="7">
        <f t="shared" si="255"/>
        <v>0</v>
      </c>
      <c r="CQ330" s="7">
        <f t="shared" si="256"/>
        <v>0</v>
      </c>
      <c r="CR330" s="7">
        <f t="shared" si="257"/>
        <v>0</v>
      </c>
    </row>
    <row r="331" spans="1:96" ht="14.5">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222"/>
        <v>1</v>
      </c>
      <c r="M331" s="63" t="b">
        <v>1</v>
      </c>
      <c r="N331" s="63">
        <v>0</v>
      </c>
      <c r="O331" s="63">
        <v>0</v>
      </c>
      <c r="P331" s="63">
        <v>0</v>
      </c>
      <c r="Q331" s="63">
        <v>10</v>
      </c>
      <c r="R331" s="63">
        <v>0</v>
      </c>
      <c r="S331" s="65" t="b">
        <v>0</v>
      </c>
      <c r="Y331" s="66" t="b">
        <v>0</v>
      </c>
      <c r="AE331" s="67" t="b">
        <v>0</v>
      </c>
      <c r="AK331" s="68" t="b">
        <v>0</v>
      </c>
      <c r="AQ331" s="45" t="b">
        <v>0</v>
      </c>
      <c r="AW331" s="47" t="b">
        <v>0</v>
      </c>
      <c r="BC331" s="17">
        <f t="shared" si="215"/>
        <v>78.100000000000009</v>
      </c>
      <c r="BD331">
        <f t="shared" si="223"/>
        <v>8</v>
      </c>
      <c r="BE331" s="7">
        <f t="shared" si="224"/>
        <v>8.6010648278023787</v>
      </c>
      <c r="BF331" s="7">
        <f t="shared" si="225"/>
        <v>6.3594123070563837</v>
      </c>
      <c r="BG331" s="7">
        <f t="shared" si="226"/>
        <v>118.27816186891181</v>
      </c>
      <c r="BH331" s="7">
        <f t="shared" si="227"/>
        <v>126.87922669671418</v>
      </c>
      <c r="BI331" s="17">
        <f t="shared" si="216"/>
        <v>78.100000000000009</v>
      </c>
      <c r="BJ331">
        <f t="shared" si="228"/>
        <v>0</v>
      </c>
      <c r="BK331" s="7">
        <f t="shared" si="229"/>
        <v>0</v>
      </c>
      <c r="BL331" s="7">
        <f t="shared" si="230"/>
        <v>0</v>
      </c>
      <c r="BM331" s="7">
        <f t="shared" si="231"/>
        <v>0</v>
      </c>
      <c r="BN331" s="7">
        <f t="shared" si="232"/>
        <v>0</v>
      </c>
      <c r="BO331" s="17">
        <f t="shared" si="217"/>
        <v>78.100000000000009</v>
      </c>
      <c r="BP331">
        <f t="shared" si="233"/>
        <v>0</v>
      </c>
      <c r="BQ331" s="7">
        <f t="shared" si="234"/>
        <v>0</v>
      </c>
      <c r="BR331" s="7">
        <f t="shared" si="235"/>
        <v>0</v>
      </c>
      <c r="BS331" s="7">
        <f t="shared" si="236"/>
        <v>0</v>
      </c>
      <c r="BT331" s="7">
        <f t="shared" si="237"/>
        <v>0</v>
      </c>
      <c r="BU331" s="17">
        <f t="shared" si="218"/>
        <v>78.100000000000009</v>
      </c>
      <c r="BV331">
        <f t="shared" si="238"/>
        <v>0</v>
      </c>
      <c r="BW331" s="7">
        <f t="shared" si="239"/>
        <v>0</v>
      </c>
      <c r="BX331" s="7">
        <f t="shared" si="240"/>
        <v>0</v>
      </c>
      <c r="BY331" s="7">
        <f t="shared" si="241"/>
        <v>0</v>
      </c>
      <c r="BZ331" s="7">
        <f t="shared" si="242"/>
        <v>0</v>
      </c>
      <c r="CA331" s="17">
        <f t="shared" si="219"/>
        <v>78.100000000000009</v>
      </c>
      <c r="CB331">
        <f t="shared" si="243"/>
        <v>0</v>
      </c>
      <c r="CC331" s="7">
        <f t="shared" si="244"/>
        <v>0</v>
      </c>
      <c r="CD331" s="7">
        <f t="shared" si="245"/>
        <v>0</v>
      </c>
      <c r="CE331" s="7">
        <f t="shared" si="246"/>
        <v>0</v>
      </c>
      <c r="CF331" s="69">
        <f t="shared" si="247"/>
        <v>0</v>
      </c>
      <c r="CG331" s="17">
        <f t="shared" si="220"/>
        <v>78.100000000000009</v>
      </c>
      <c r="CH331">
        <f t="shared" si="248"/>
        <v>0</v>
      </c>
      <c r="CI331" s="7">
        <f t="shared" si="249"/>
        <v>0</v>
      </c>
      <c r="CJ331" s="7">
        <f t="shared" si="250"/>
        <v>0</v>
      </c>
      <c r="CK331" s="7">
        <f t="shared" si="251"/>
        <v>0</v>
      </c>
      <c r="CL331" s="7">
        <f t="shared" si="252"/>
        <v>0</v>
      </c>
      <c r="CM331" s="17">
        <f t="shared" si="221"/>
        <v>78.100000000000009</v>
      </c>
      <c r="CN331">
        <f t="shared" si="253"/>
        <v>0</v>
      </c>
      <c r="CO331" s="7">
        <f t="shared" si="254"/>
        <v>0</v>
      </c>
      <c r="CP331" s="7">
        <f t="shared" si="255"/>
        <v>0</v>
      </c>
      <c r="CQ331" s="7">
        <f t="shared" si="256"/>
        <v>0</v>
      </c>
      <c r="CR331" s="7">
        <f t="shared" si="257"/>
        <v>0</v>
      </c>
    </row>
    <row r="332" spans="1:9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222"/>
        <v>1</v>
      </c>
      <c r="M332" s="63" t="b">
        <v>0</v>
      </c>
      <c r="S332" s="65" t="b">
        <v>0</v>
      </c>
      <c r="Y332" s="66" t="b">
        <v>0</v>
      </c>
      <c r="AE332" s="67" t="b">
        <v>0</v>
      </c>
      <c r="AK332" s="68" t="b">
        <v>0</v>
      </c>
      <c r="AQ332" s="45" t="b">
        <v>0</v>
      </c>
      <c r="AW332" s="47" t="b">
        <v>0</v>
      </c>
      <c r="BC332" s="17">
        <f t="shared" si="215"/>
        <v>73.81</v>
      </c>
      <c r="BD332">
        <f t="shared" si="223"/>
        <v>0</v>
      </c>
      <c r="BE332" s="7">
        <f t="shared" si="224"/>
        <v>0</v>
      </c>
      <c r="BF332" s="7">
        <f t="shared" si="225"/>
        <v>0</v>
      </c>
      <c r="BG332" s="7">
        <f t="shared" si="226"/>
        <v>0</v>
      </c>
      <c r="BH332" s="7">
        <f t="shared" si="227"/>
        <v>0</v>
      </c>
      <c r="BI332" s="17">
        <f t="shared" si="216"/>
        <v>73.81</v>
      </c>
      <c r="BJ332">
        <f t="shared" si="228"/>
        <v>0</v>
      </c>
      <c r="BK332" s="7">
        <f t="shared" si="229"/>
        <v>0</v>
      </c>
      <c r="BL332" s="7">
        <f t="shared" si="230"/>
        <v>0</v>
      </c>
      <c r="BM332" s="7">
        <f t="shared" si="231"/>
        <v>0</v>
      </c>
      <c r="BN332" s="7">
        <f t="shared" si="232"/>
        <v>0</v>
      </c>
      <c r="BO332" s="17">
        <f t="shared" si="217"/>
        <v>73.81</v>
      </c>
      <c r="BP332">
        <f t="shared" si="233"/>
        <v>0</v>
      </c>
      <c r="BQ332" s="7">
        <f t="shared" si="234"/>
        <v>0</v>
      </c>
      <c r="BR332" s="7">
        <f t="shared" si="235"/>
        <v>0</v>
      </c>
      <c r="BS332" s="7">
        <f t="shared" si="236"/>
        <v>0</v>
      </c>
      <c r="BT332" s="7">
        <f t="shared" si="237"/>
        <v>0</v>
      </c>
      <c r="BU332" s="17">
        <f t="shared" si="218"/>
        <v>73.81</v>
      </c>
      <c r="BV332">
        <f t="shared" si="238"/>
        <v>0</v>
      </c>
      <c r="BW332" s="7">
        <f t="shared" si="239"/>
        <v>0</v>
      </c>
      <c r="BX332" s="7">
        <f t="shared" si="240"/>
        <v>0</v>
      </c>
      <c r="BY332" s="7">
        <f t="shared" si="241"/>
        <v>0</v>
      </c>
      <c r="BZ332" s="7">
        <f t="shared" si="242"/>
        <v>0</v>
      </c>
      <c r="CA332" s="17">
        <f t="shared" si="219"/>
        <v>73.81</v>
      </c>
      <c r="CB332">
        <f t="shared" si="243"/>
        <v>0</v>
      </c>
      <c r="CC332" s="7">
        <f t="shared" si="244"/>
        <v>0</v>
      </c>
      <c r="CD332" s="7">
        <f t="shared" si="245"/>
        <v>0</v>
      </c>
      <c r="CE332" s="7">
        <f t="shared" si="246"/>
        <v>0</v>
      </c>
      <c r="CF332" s="69">
        <f t="shared" si="247"/>
        <v>0</v>
      </c>
      <c r="CG332" s="17">
        <f t="shared" si="220"/>
        <v>73.81</v>
      </c>
      <c r="CH332">
        <f t="shared" si="248"/>
        <v>0</v>
      </c>
      <c r="CI332" s="7">
        <f t="shared" si="249"/>
        <v>0</v>
      </c>
      <c r="CJ332" s="7">
        <f t="shared" si="250"/>
        <v>0</v>
      </c>
      <c r="CK332" s="7">
        <f t="shared" si="251"/>
        <v>0</v>
      </c>
      <c r="CL332" s="7">
        <f t="shared" si="252"/>
        <v>0</v>
      </c>
      <c r="CM332" s="17">
        <f t="shared" si="221"/>
        <v>73.81</v>
      </c>
      <c r="CN332">
        <f t="shared" si="253"/>
        <v>0</v>
      </c>
      <c r="CO332" s="7">
        <f t="shared" si="254"/>
        <v>0</v>
      </c>
      <c r="CP332" s="7">
        <f t="shared" si="255"/>
        <v>0</v>
      </c>
      <c r="CQ332" s="7">
        <f t="shared" si="256"/>
        <v>0</v>
      </c>
      <c r="CR332" s="7">
        <f t="shared" si="257"/>
        <v>0</v>
      </c>
    </row>
    <row r="333" spans="1:96" ht="14.5">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222"/>
        <v>1</v>
      </c>
      <c r="M333" s="63" t="b">
        <v>1</v>
      </c>
      <c r="N333" s="63">
        <v>0</v>
      </c>
      <c r="O333" s="63">
        <v>0</v>
      </c>
      <c r="P333" s="63">
        <v>0</v>
      </c>
      <c r="Q333" s="63">
        <v>10</v>
      </c>
      <c r="R333" s="63">
        <v>0</v>
      </c>
      <c r="S333" s="65" t="b">
        <v>0</v>
      </c>
      <c r="Y333" s="66" t="b">
        <v>0</v>
      </c>
      <c r="AE333" s="67" t="b">
        <v>0</v>
      </c>
      <c r="AK333" s="68" t="b">
        <v>0</v>
      </c>
      <c r="AQ333" s="45" t="b">
        <v>0</v>
      </c>
      <c r="AW333" s="47" t="b">
        <v>0</v>
      </c>
      <c r="BC333" s="17">
        <f t="shared" si="215"/>
        <v>20.9</v>
      </c>
      <c r="BD333">
        <f t="shared" si="223"/>
        <v>2</v>
      </c>
      <c r="BE333" s="7">
        <f t="shared" si="224"/>
        <v>2.1502662069505947</v>
      </c>
      <c r="BF333" s="7">
        <f t="shared" si="225"/>
        <v>1.5898530767640959</v>
      </c>
      <c r="BG333" s="7">
        <f t="shared" si="226"/>
        <v>29.569540467227952</v>
      </c>
      <c r="BH333" s="7">
        <f t="shared" si="227"/>
        <v>31.719806674178546</v>
      </c>
      <c r="BI333" s="17">
        <f t="shared" si="216"/>
        <v>20.9</v>
      </c>
      <c r="BJ333">
        <f t="shared" si="228"/>
        <v>0</v>
      </c>
      <c r="BK333" s="7">
        <f t="shared" si="229"/>
        <v>0</v>
      </c>
      <c r="BL333" s="7">
        <f t="shared" si="230"/>
        <v>0</v>
      </c>
      <c r="BM333" s="7">
        <f t="shared" si="231"/>
        <v>0</v>
      </c>
      <c r="BN333" s="7">
        <f t="shared" si="232"/>
        <v>0</v>
      </c>
      <c r="BO333" s="17">
        <f t="shared" si="217"/>
        <v>20.9</v>
      </c>
      <c r="BP333">
        <f t="shared" si="233"/>
        <v>0</v>
      </c>
      <c r="BQ333" s="7">
        <f t="shared" si="234"/>
        <v>0</v>
      </c>
      <c r="BR333" s="7">
        <f t="shared" si="235"/>
        <v>0</v>
      </c>
      <c r="BS333" s="7">
        <f t="shared" si="236"/>
        <v>0</v>
      </c>
      <c r="BT333" s="7">
        <f t="shared" si="237"/>
        <v>0</v>
      </c>
      <c r="BU333" s="17">
        <f t="shared" si="218"/>
        <v>20.9</v>
      </c>
      <c r="BV333">
        <f t="shared" si="238"/>
        <v>0</v>
      </c>
      <c r="BW333" s="7">
        <f t="shared" si="239"/>
        <v>0</v>
      </c>
      <c r="BX333" s="7">
        <f t="shared" si="240"/>
        <v>0</v>
      </c>
      <c r="BY333" s="7">
        <f t="shared" si="241"/>
        <v>0</v>
      </c>
      <c r="BZ333" s="7">
        <f t="shared" si="242"/>
        <v>0</v>
      </c>
      <c r="CA333" s="17">
        <f t="shared" si="219"/>
        <v>20.9</v>
      </c>
      <c r="CB333">
        <f t="shared" si="243"/>
        <v>0</v>
      </c>
      <c r="CC333" s="7">
        <f t="shared" si="244"/>
        <v>0</v>
      </c>
      <c r="CD333" s="7">
        <f t="shared" si="245"/>
        <v>0</v>
      </c>
      <c r="CE333" s="7">
        <f t="shared" si="246"/>
        <v>0</v>
      </c>
      <c r="CF333" s="69">
        <f t="shared" si="247"/>
        <v>0</v>
      </c>
      <c r="CG333" s="17">
        <f t="shared" si="220"/>
        <v>20.9</v>
      </c>
      <c r="CH333">
        <f t="shared" si="248"/>
        <v>0</v>
      </c>
      <c r="CI333" s="7">
        <f t="shared" si="249"/>
        <v>0</v>
      </c>
      <c r="CJ333" s="7">
        <f t="shared" si="250"/>
        <v>0</v>
      </c>
      <c r="CK333" s="7">
        <f t="shared" si="251"/>
        <v>0</v>
      </c>
      <c r="CL333" s="7">
        <f t="shared" si="252"/>
        <v>0</v>
      </c>
      <c r="CM333" s="17">
        <f t="shared" si="221"/>
        <v>20.9</v>
      </c>
      <c r="CN333">
        <f t="shared" si="253"/>
        <v>0</v>
      </c>
      <c r="CO333" s="7">
        <f t="shared" si="254"/>
        <v>0</v>
      </c>
      <c r="CP333" s="7">
        <f t="shared" si="255"/>
        <v>0</v>
      </c>
      <c r="CQ333" s="7">
        <f t="shared" si="256"/>
        <v>0</v>
      </c>
      <c r="CR333" s="7">
        <f t="shared" si="257"/>
        <v>0</v>
      </c>
    </row>
    <row r="334" spans="1:96" ht="14.5">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222"/>
        <v>1</v>
      </c>
      <c r="M334" s="63" t="b">
        <v>1</v>
      </c>
      <c r="N334" s="63">
        <v>0</v>
      </c>
      <c r="O334" s="63">
        <v>10</v>
      </c>
      <c r="P334" s="63">
        <v>0</v>
      </c>
      <c r="Q334" s="63">
        <v>0</v>
      </c>
      <c r="R334" s="63">
        <v>0</v>
      </c>
      <c r="S334" s="65" t="b">
        <v>0</v>
      </c>
      <c r="Y334" s="66" t="b">
        <v>0</v>
      </c>
      <c r="AE334" s="67" t="b">
        <v>0</v>
      </c>
      <c r="AK334" s="68" t="b">
        <v>0</v>
      </c>
      <c r="AQ334" s="45" t="b">
        <v>0</v>
      </c>
      <c r="AW334" s="47" t="b">
        <v>0</v>
      </c>
      <c r="BC334" s="17">
        <f t="shared" si="215"/>
        <v>18.48</v>
      </c>
      <c r="BD334">
        <f t="shared" si="223"/>
        <v>2</v>
      </c>
      <c r="BE334" s="7">
        <f t="shared" si="224"/>
        <v>2.1502662069505947</v>
      </c>
      <c r="BF334" s="7">
        <f t="shared" si="225"/>
        <v>1.5898530767640959</v>
      </c>
      <c r="BG334" s="7">
        <f t="shared" si="226"/>
        <v>29.569540467227952</v>
      </c>
      <c r="BH334" s="7">
        <f t="shared" si="227"/>
        <v>31.719806674178546</v>
      </c>
      <c r="BI334" s="17">
        <f t="shared" si="216"/>
        <v>18.48</v>
      </c>
      <c r="BJ334">
        <f t="shared" si="228"/>
        <v>0</v>
      </c>
      <c r="BK334" s="7">
        <f t="shared" si="229"/>
        <v>0</v>
      </c>
      <c r="BL334" s="7">
        <f t="shared" si="230"/>
        <v>0</v>
      </c>
      <c r="BM334" s="7">
        <f t="shared" si="231"/>
        <v>0</v>
      </c>
      <c r="BN334" s="7">
        <f t="shared" si="232"/>
        <v>0</v>
      </c>
      <c r="BO334" s="17">
        <f t="shared" si="217"/>
        <v>18.48</v>
      </c>
      <c r="BP334">
        <f t="shared" si="233"/>
        <v>0</v>
      </c>
      <c r="BQ334" s="7">
        <f t="shared" si="234"/>
        <v>0</v>
      </c>
      <c r="BR334" s="7">
        <f t="shared" si="235"/>
        <v>0</v>
      </c>
      <c r="BS334" s="7">
        <f t="shared" si="236"/>
        <v>0</v>
      </c>
      <c r="BT334" s="7">
        <f t="shared" si="237"/>
        <v>0</v>
      </c>
      <c r="BU334" s="17">
        <f t="shared" si="218"/>
        <v>18.48</v>
      </c>
      <c r="BV334">
        <f t="shared" si="238"/>
        <v>0</v>
      </c>
      <c r="BW334" s="7">
        <f t="shared" si="239"/>
        <v>0</v>
      </c>
      <c r="BX334" s="7">
        <f t="shared" si="240"/>
        <v>0</v>
      </c>
      <c r="BY334" s="7">
        <f t="shared" si="241"/>
        <v>0</v>
      </c>
      <c r="BZ334" s="7">
        <f t="shared" si="242"/>
        <v>0</v>
      </c>
      <c r="CA334" s="17">
        <f t="shared" si="219"/>
        <v>18.48</v>
      </c>
      <c r="CB334">
        <f t="shared" si="243"/>
        <v>0</v>
      </c>
      <c r="CC334" s="7">
        <f t="shared" si="244"/>
        <v>0</v>
      </c>
      <c r="CD334" s="7">
        <f t="shared" si="245"/>
        <v>0</v>
      </c>
      <c r="CE334" s="7">
        <f t="shared" si="246"/>
        <v>0</v>
      </c>
      <c r="CF334" s="69">
        <f t="shared" si="247"/>
        <v>0</v>
      </c>
      <c r="CG334" s="17">
        <f t="shared" si="220"/>
        <v>18.48</v>
      </c>
      <c r="CH334">
        <f t="shared" si="248"/>
        <v>0</v>
      </c>
      <c r="CI334" s="7">
        <f t="shared" si="249"/>
        <v>0</v>
      </c>
      <c r="CJ334" s="7">
        <f t="shared" si="250"/>
        <v>0</v>
      </c>
      <c r="CK334" s="7">
        <f t="shared" si="251"/>
        <v>0</v>
      </c>
      <c r="CL334" s="7">
        <f t="shared" si="252"/>
        <v>0</v>
      </c>
      <c r="CM334" s="17">
        <f t="shared" si="221"/>
        <v>18.48</v>
      </c>
      <c r="CN334">
        <f t="shared" si="253"/>
        <v>0</v>
      </c>
      <c r="CO334" s="7">
        <f t="shared" si="254"/>
        <v>0</v>
      </c>
      <c r="CP334" s="7">
        <f t="shared" si="255"/>
        <v>0</v>
      </c>
      <c r="CQ334" s="7">
        <f t="shared" si="256"/>
        <v>0</v>
      </c>
      <c r="CR334" s="7">
        <f t="shared" si="257"/>
        <v>0</v>
      </c>
    </row>
    <row r="335" spans="1:9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222"/>
        <v>1</v>
      </c>
      <c r="M335" s="63" t="b">
        <v>0</v>
      </c>
      <c r="S335" s="65" t="b">
        <v>0</v>
      </c>
      <c r="Y335" s="66" t="b">
        <v>0</v>
      </c>
      <c r="AE335" s="67" t="b">
        <v>0</v>
      </c>
      <c r="AK335" s="68" t="b">
        <v>0</v>
      </c>
      <c r="AQ335" s="45" t="b">
        <v>0</v>
      </c>
      <c r="AW335" s="47" t="b">
        <v>0</v>
      </c>
      <c r="BC335" s="17">
        <f t="shared" si="215"/>
        <v>31.46</v>
      </c>
      <c r="BD335">
        <f t="shared" si="223"/>
        <v>0</v>
      </c>
      <c r="BE335" s="7">
        <f t="shared" si="224"/>
        <v>0</v>
      </c>
      <c r="BF335" s="7">
        <f t="shared" si="225"/>
        <v>0</v>
      </c>
      <c r="BG335" s="7">
        <f t="shared" si="226"/>
        <v>0</v>
      </c>
      <c r="BH335" s="7">
        <f t="shared" si="227"/>
        <v>0</v>
      </c>
      <c r="BI335" s="17">
        <f t="shared" si="216"/>
        <v>31.46</v>
      </c>
      <c r="BJ335">
        <f t="shared" si="228"/>
        <v>0</v>
      </c>
      <c r="BK335" s="7">
        <f t="shared" si="229"/>
        <v>0</v>
      </c>
      <c r="BL335" s="7">
        <f t="shared" si="230"/>
        <v>0</v>
      </c>
      <c r="BM335" s="7">
        <f t="shared" si="231"/>
        <v>0</v>
      </c>
      <c r="BN335" s="7">
        <f t="shared" si="232"/>
        <v>0</v>
      </c>
      <c r="BO335" s="17">
        <f t="shared" si="217"/>
        <v>31.46</v>
      </c>
      <c r="BP335">
        <f t="shared" si="233"/>
        <v>0</v>
      </c>
      <c r="BQ335" s="7">
        <f t="shared" si="234"/>
        <v>0</v>
      </c>
      <c r="BR335" s="7">
        <f t="shared" si="235"/>
        <v>0</v>
      </c>
      <c r="BS335" s="7">
        <f t="shared" si="236"/>
        <v>0</v>
      </c>
      <c r="BT335" s="7">
        <f t="shared" si="237"/>
        <v>0</v>
      </c>
      <c r="BU335" s="17">
        <f t="shared" si="218"/>
        <v>31.46</v>
      </c>
      <c r="BV335">
        <f t="shared" si="238"/>
        <v>0</v>
      </c>
      <c r="BW335" s="7">
        <f t="shared" si="239"/>
        <v>0</v>
      </c>
      <c r="BX335" s="7">
        <f t="shared" si="240"/>
        <v>0</v>
      </c>
      <c r="BY335" s="7">
        <f t="shared" si="241"/>
        <v>0</v>
      </c>
      <c r="BZ335" s="7">
        <f t="shared" si="242"/>
        <v>0</v>
      </c>
      <c r="CA335" s="17">
        <f t="shared" si="219"/>
        <v>31.46</v>
      </c>
      <c r="CB335">
        <f t="shared" si="243"/>
        <v>0</v>
      </c>
      <c r="CC335" s="7">
        <f t="shared" si="244"/>
        <v>0</v>
      </c>
      <c r="CD335" s="7">
        <f t="shared" si="245"/>
        <v>0</v>
      </c>
      <c r="CE335" s="7">
        <f t="shared" si="246"/>
        <v>0</v>
      </c>
      <c r="CF335" s="69">
        <f t="shared" si="247"/>
        <v>0</v>
      </c>
      <c r="CG335" s="17">
        <f t="shared" si="220"/>
        <v>31.46</v>
      </c>
      <c r="CH335">
        <f t="shared" si="248"/>
        <v>0</v>
      </c>
      <c r="CI335" s="7">
        <f t="shared" si="249"/>
        <v>0</v>
      </c>
      <c r="CJ335" s="7">
        <f t="shared" si="250"/>
        <v>0</v>
      </c>
      <c r="CK335" s="7">
        <f t="shared" si="251"/>
        <v>0</v>
      </c>
      <c r="CL335" s="7">
        <f t="shared" si="252"/>
        <v>0</v>
      </c>
      <c r="CM335" s="17">
        <f t="shared" si="221"/>
        <v>31.46</v>
      </c>
      <c r="CN335">
        <f t="shared" si="253"/>
        <v>0</v>
      </c>
      <c r="CO335" s="7">
        <f t="shared" si="254"/>
        <v>0</v>
      </c>
      <c r="CP335" s="7">
        <f t="shared" si="255"/>
        <v>0</v>
      </c>
      <c r="CQ335" s="7">
        <f t="shared" si="256"/>
        <v>0</v>
      </c>
      <c r="CR335" s="7">
        <f t="shared" si="257"/>
        <v>0</v>
      </c>
    </row>
    <row r="336" spans="1:9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222"/>
        <v>1</v>
      </c>
      <c r="M336" s="63" t="b">
        <v>0</v>
      </c>
      <c r="S336" s="65" t="b">
        <v>0</v>
      </c>
      <c r="Y336" s="66" t="b">
        <v>0</v>
      </c>
      <c r="AE336" s="67" t="b">
        <v>0</v>
      </c>
      <c r="AK336" s="68" t="b">
        <v>0</v>
      </c>
      <c r="AQ336" s="45" t="b">
        <v>0</v>
      </c>
      <c r="AW336" s="47" t="b">
        <v>0</v>
      </c>
      <c r="BC336" s="17">
        <f t="shared" si="215"/>
        <v>32.230000000000004</v>
      </c>
      <c r="BD336">
        <f t="shared" si="223"/>
        <v>0</v>
      </c>
      <c r="BE336" s="7">
        <f t="shared" si="224"/>
        <v>0</v>
      </c>
      <c r="BF336" s="7">
        <f t="shared" si="225"/>
        <v>0</v>
      </c>
      <c r="BG336" s="7">
        <f t="shared" si="226"/>
        <v>0</v>
      </c>
      <c r="BH336" s="7">
        <f t="shared" si="227"/>
        <v>0</v>
      </c>
      <c r="BI336" s="17">
        <f t="shared" si="216"/>
        <v>32.230000000000004</v>
      </c>
      <c r="BJ336">
        <f t="shared" si="228"/>
        <v>0</v>
      </c>
      <c r="BK336" s="7">
        <f t="shared" si="229"/>
        <v>0</v>
      </c>
      <c r="BL336" s="7">
        <f t="shared" si="230"/>
        <v>0</v>
      </c>
      <c r="BM336" s="7">
        <f t="shared" si="231"/>
        <v>0</v>
      </c>
      <c r="BN336" s="7">
        <f t="shared" si="232"/>
        <v>0</v>
      </c>
      <c r="BO336" s="17">
        <f t="shared" si="217"/>
        <v>32.230000000000004</v>
      </c>
      <c r="BP336">
        <f t="shared" si="233"/>
        <v>0</v>
      </c>
      <c r="BQ336" s="7">
        <f t="shared" si="234"/>
        <v>0</v>
      </c>
      <c r="BR336" s="7">
        <f t="shared" si="235"/>
        <v>0</v>
      </c>
      <c r="BS336" s="7">
        <f t="shared" si="236"/>
        <v>0</v>
      </c>
      <c r="BT336" s="7">
        <f t="shared" si="237"/>
        <v>0</v>
      </c>
      <c r="BU336" s="17">
        <f t="shared" si="218"/>
        <v>32.230000000000004</v>
      </c>
      <c r="BV336">
        <f t="shared" si="238"/>
        <v>0</v>
      </c>
      <c r="BW336" s="7">
        <f t="shared" si="239"/>
        <v>0</v>
      </c>
      <c r="BX336" s="7">
        <f t="shared" si="240"/>
        <v>0</v>
      </c>
      <c r="BY336" s="7">
        <f t="shared" si="241"/>
        <v>0</v>
      </c>
      <c r="BZ336" s="7">
        <f t="shared" si="242"/>
        <v>0</v>
      </c>
      <c r="CA336" s="17">
        <f t="shared" si="219"/>
        <v>32.230000000000004</v>
      </c>
      <c r="CB336">
        <f t="shared" si="243"/>
        <v>0</v>
      </c>
      <c r="CC336" s="7">
        <f t="shared" si="244"/>
        <v>0</v>
      </c>
      <c r="CD336" s="7">
        <f t="shared" si="245"/>
        <v>0</v>
      </c>
      <c r="CE336" s="7">
        <f t="shared" si="246"/>
        <v>0</v>
      </c>
      <c r="CF336" s="69">
        <f t="shared" si="247"/>
        <v>0</v>
      </c>
      <c r="CG336" s="17">
        <f t="shared" si="220"/>
        <v>32.230000000000004</v>
      </c>
      <c r="CH336">
        <f t="shared" si="248"/>
        <v>0</v>
      </c>
      <c r="CI336" s="7">
        <f t="shared" si="249"/>
        <v>0</v>
      </c>
      <c r="CJ336" s="7">
        <f t="shared" si="250"/>
        <v>0</v>
      </c>
      <c r="CK336" s="7">
        <f t="shared" si="251"/>
        <v>0</v>
      </c>
      <c r="CL336" s="7">
        <f t="shared" si="252"/>
        <v>0</v>
      </c>
      <c r="CM336" s="17">
        <f t="shared" si="221"/>
        <v>32.230000000000004</v>
      </c>
      <c r="CN336">
        <f t="shared" si="253"/>
        <v>0</v>
      </c>
      <c r="CO336" s="7">
        <f t="shared" si="254"/>
        <v>0</v>
      </c>
      <c r="CP336" s="7">
        <f t="shared" si="255"/>
        <v>0</v>
      </c>
      <c r="CQ336" s="7">
        <f t="shared" si="256"/>
        <v>0</v>
      </c>
      <c r="CR336" s="7">
        <f t="shared" si="257"/>
        <v>0</v>
      </c>
    </row>
    <row r="337" spans="1:96" ht="14.5">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222"/>
        <v>1</v>
      </c>
      <c r="M337" s="63" t="b">
        <v>1</v>
      </c>
      <c r="N337" s="63">
        <v>0</v>
      </c>
      <c r="O337" s="63">
        <v>10</v>
      </c>
      <c r="P337" s="63">
        <v>10</v>
      </c>
      <c r="Q337" s="63">
        <v>10</v>
      </c>
      <c r="R337" s="63">
        <v>0</v>
      </c>
      <c r="S337" s="65" t="b">
        <v>1</v>
      </c>
      <c r="T337" s="65">
        <v>0</v>
      </c>
      <c r="U337" s="65">
        <v>10</v>
      </c>
      <c r="V337" s="65">
        <v>10</v>
      </c>
      <c r="W337" s="65">
        <v>10</v>
      </c>
      <c r="X337" s="65">
        <v>0</v>
      </c>
      <c r="Y337" s="66" t="b">
        <v>1</v>
      </c>
      <c r="Z337" s="66">
        <v>0</v>
      </c>
      <c r="AA337" s="66">
        <v>10</v>
      </c>
      <c r="AB337" s="66">
        <v>10</v>
      </c>
      <c r="AC337" s="66">
        <v>10</v>
      </c>
      <c r="AD337" s="66">
        <v>0</v>
      </c>
      <c r="AE337" s="67" t="b">
        <v>1</v>
      </c>
      <c r="AF337" s="67">
        <v>0</v>
      </c>
      <c r="AG337" s="67">
        <v>10</v>
      </c>
      <c r="AH337" s="67">
        <v>10</v>
      </c>
      <c r="AI337" s="67">
        <v>10</v>
      </c>
      <c r="AJ337" s="67">
        <v>0</v>
      </c>
      <c r="AK337" s="68" t="b">
        <v>1</v>
      </c>
      <c r="AL337" s="68">
        <v>0</v>
      </c>
      <c r="AM337" s="68">
        <v>10</v>
      </c>
      <c r="AN337" s="68">
        <v>10</v>
      </c>
      <c r="AO337" s="68">
        <v>10</v>
      </c>
      <c r="AP337" s="68">
        <v>0</v>
      </c>
      <c r="AQ337" s="45" t="b">
        <v>1</v>
      </c>
      <c r="AR337" s="45">
        <v>0</v>
      </c>
      <c r="AS337" s="45">
        <v>10</v>
      </c>
      <c r="AT337" s="45">
        <v>10</v>
      </c>
      <c r="AU337" s="45">
        <v>10</v>
      </c>
      <c r="AV337" s="45">
        <v>0</v>
      </c>
      <c r="AW337" s="47" t="b">
        <v>1</v>
      </c>
      <c r="AX337" s="47">
        <v>0</v>
      </c>
      <c r="AY337" s="47">
        <v>10</v>
      </c>
      <c r="AZ337" s="47">
        <v>10</v>
      </c>
      <c r="BA337" s="47">
        <v>10</v>
      </c>
      <c r="BB337" s="47">
        <v>0</v>
      </c>
      <c r="BC337" s="17">
        <f t="shared" si="215"/>
        <v>47.85</v>
      </c>
      <c r="BD337">
        <f t="shared" si="223"/>
        <v>4</v>
      </c>
      <c r="BE337" s="7">
        <f t="shared" si="224"/>
        <v>4.3005324139011893</v>
      </c>
      <c r="BF337" s="7">
        <f t="shared" si="225"/>
        <v>3.1797061535281919</v>
      </c>
      <c r="BG337" s="7">
        <f t="shared" si="226"/>
        <v>59.139080934455905</v>
      </c>
      <c r="BH337" s="7">
        <f t="shared" si="227"/>
        <v>63.439613348357092</v>
      </c>
      <c r="BI337" s="17">
        <f t="shared" si="216"/>
        <v>47.85</v>
      </c>
      <c r="BJ337">
        <f t="shared" si="228"/>
        <v>4</v>
      </c>
      <c r="BK337" s="7">
        <f t="shared" si="229"/>
        <v>4.3005324139011893</v>
      </c>
      <c r="BL337" s="7">
        <f t="shared" si="230"/>
        <v>3.1797061535281919</v>
      </c>
      <c r="BM337" s="7">
        <f t="shared" si="231"/>
        <v>59.139080934455905</v>
      </c>
      <c r="BN337" s="7">
        <f t="shared" si="232"/>
        <v>63.439613348357092</v>
      </c>
      <c r="BO337" s="17">
        <f t="shared" si="217"/>
        <v>47.85</v>
      </c>
      <c r="BP337">
        <f t="shared" si="233"/>
        <v>4</v>
      </c>
      <c r="BQ337" s="7">
        <f t="shared" si="234"/>
        <v>4.3005324139011893</v>
      </c>
      <c r="BR337" s="7">
        <f t="shared" si="235"/>
        <v>3.1797061535281919</v>
      </c>
      <c r="BS337" s="7">
        <f t="shared" si="236"/>
        <v>59.139080934455905</v>
      </c>
      <c r="BT337" s="7">
        <f t="shared" si="237"/>
        <v>63.439613348357092</v>
      </c>
      <c r="BU337" s="17">
        <f t="shared" si="218"/>
        <v>47.85</v>
      </c>
      <c r="BV337">
        <f t="shared" si="238"/>
        <v>4</v>
      </c>
      <c r="BW337" s="7">
        <f t="shared" si="239"/>
        <v>4.3005324139011893</v>
      </c>
      <c r="BX337" s="7">
        <f t="shared" si="240"/>
        <v>3.1797061535281919</v>
      </c>
      <c r="BY337" s="7">
        <f t="shared" si="241"/>
        <v>59.139080934455905</v>
      </c>
      <c r="BZ337" s="7">
        <f t="shared" si="242"/>
        <v>63.439613348357092</v>
      </c>
      <c r="CA337" s="17">
        <f t="shared" si="219"/>
        <v>47.85</v>
      </c>
      <c r="CB337">
        <f t="shared" si="243"/>
        <v>4</v>
      </c>
      <c r="CC337" s="7">
        <f t="shared" si="244"/>
        <v>4.3005324139011893</v>
      </c>
      <c r="CD337" s="7">
        <f t="shared" si="245"/>
        <v>3.1797061535281919</v>
      </c>
      <c r="CE337" s="7">
        <f t="shared" si="246"/>
        <v>59.139080934455905</v>
      </c>
      <c r="CF337" s="69">
        <f t="shared" si="247"/>
        <v>63.439613348357092</v>
      </c>
      <c r="CG337" s="17">
        <f t="shared" si="220"/>
        <v>47.85</v>
      </c>
      <c r="CH337">
        <f t="shared" si="248"/>
        <v>4</v>
      </c>
      <c r="CI337" s="7">
        <f t="shared" si="249"/>
        <v>4.3005324139011893</v>
      </c>
      <c r="CJ337" s="7">
        <f t="shared" si="250"/>
        <v>3.1797061535281919</v>
      </c>
      <c r="CK337" s="7">
        <f t="shared" si="251"/>
        <v>59.139080934455905</v>
      </c>
      <c r="CL337" s="7">
        <f t="shared" si="252"/>
        <v>63.439613348357092</v>
      </c>
      <c r="CM337" s="17">
        <f t="shared" si="221"/>
        <v>47.85</v>
      </c>
      <c r="CN337">
        <f t="shared" si="253"/>
        <v>4</v>
      </c>
      <c r="CO337" s="7">
        <f t="shared" si="254"/>
        <v>4.3005324139011893</v>
      </c>
      <c r="CP337" s="7">
        <f t="shared" si="255"/>
        <v>3.1797061535281919</v>
      </c>
      <c r="CQ337" s="7">
        <f t="shared" si="256"/>
        <v>59.139080934455905</v>
      </c>
      <c r="CR337" s="7">
        <f t="shared" si="257"/>
        <v>63.439613348357092</v>
      </c>
    </row>
    <row r="338" spans="1:96" ht="14.5">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222"/>
        <v>0</v>
      </c>
      <c r="M338" s="63" t="b">
        <v>1</v>
      </c>
      <c r="N338" s="63">
        <v>0</v>
      </c>
      <c r="O338" s="63">
        <v>10</v>
      </c>
      <c r="P338" s="63">
        <v>10</v>
      </c>
      <c r="Q338" s="63">
        <v>10</v>
      </c>
      <c r="R338" s="63">
        <v>0</v>
      </c>
      <c r="S338" s="65" t="b">
        <v>0</v>
      </c>
      <c r="Y338" s="66" t="b">
        <v>0</v>
      </c>
      <c r="AE338" s="67" t="b">
        <v>0</v>
      </c>
      <c r="AK338" s="68" t="b">
        <v>0</v>
      </c>
      <c r="AQ338" s="45" t="b">
        <v>0</v>
      </c>
      <c r="AW338" s="47" t="b">
        <v>0</v>
      </c>
      <c r="BC338" s="17">
        <f t="shared" si="215"/>
        <v>37.510000000000005</v>
      </c>
      <c r="BD338">
        <f t="shared" si="223"/>
        <v>0</v>
      </c>
      <c r="BE338" s="7">
        <f t="shared" si="224"/>
        <v>0</v>
      </c>
      <c r="BF338" s="7">
        <f t="shared" si="225"/>
        <v>0</v>
      </c>
      <c r="BG338" s="7">
        <f t="shared" si="226"/>
        <v>0</v>
      </c>
      <c r="BH338" s="7">
        <f t="shared" si="227"/>
        <v>0</v>
      </c>
      <c r="BI338" s="17">
        <f t="shared" si="216"/>
        <v>37.510000000000005</v>
      </c>
      <c r="BJ338">
        <f t="shared" si="228"/>
        <v>0</v>
      </c>
      <c r="BK338" s="7">
        <f t="shared" si="229"/>
        <v>0</v>
      </c>
      <c r="BL338" s="7">
        <f t="shared" si="230"/>
        <v>0</v>
      </c>
      <c r="BM338" s="7">
        <f t="shared" si="231"/>
        <v>0</v>
      </c>
      <c r="BN338" s="7">
        <f t="shared" si="232"/>
        <v>0</v>
      </c>
      <c r="BO338" s="17">
        <f t="shared" si="217"/>
        <v>37.510000000000005</v>
      </c>
      <c r="BP338">
        <f t="shared" si="233"/>
        <v>0</v>
      </c>
      <c r="BQ338" s="7">
        <f t="shared" si="234"/>
        <v>0</v>
      </c>
      <c r="BR338" s="7">
        <f t="shared" si="235"/>
        <v>0</v>
      </c>
      <c r="BS338" s="7">
        <f t="shared" si="236"/>
        <v>0</v>
      </c>
      <c r="BT338" s="7">
        <f t="shared" si="237"/>
        <v>0</v>
      </c>
      <c r="BU338" s="17">
        <f t="shared" si="218"/>
        <v>37.510000000000005</v>
      </c>
      <c r="BV338">
        <f t="shared" si="238"/>
        <v>0</v>
      </c>
      <c r="BW338" s="7">
        <f t="shared" si="239"/>
        <v>0</v>
      </c>
      <c r="BX338" s="7">
        <f t="shared" si="240"/>
        <v>0</v>
      </c>
      <c r="BY338" s="7">
        <f t="shared" si="241"/>
        <v>0</v>
      </c>
      <c r="BZ338" s="7">
        <f t="shared" si="242"/>
        <v>0</v>
      </c>
      <c r="CA338" s="17">
        <f t="shared" si="219"/>
        <v>37.510000000000005</v>
      </c>
      <c r="CB338">
        <f t="shared" si="243"/>
        <v>0</v>
      </c>
      <c r="CC338" s="7">
        <f t="shared" si="244"/>
        <v>0</v>
      </c>
      <c r="CD338" s="7">
        <f t="shared" si="245"/>
        <v>0</v>
      </c>
      <c r="CE338" s="7">
        <f t="shared" si="246"/>
        <v>0</v>
      </c>
      <c r="CF338" s="69">
        <f t="shared" si="247"/>
        <v>0</v>
      </c>
      <c r="CG338" s="17">
        <f t="shared" si="220"/>
        <v>37.510000000000005</v>
      </c>
      <c r="CH338">
        <f t="shared" si="248"/>
        <v>0</v>
      </c>
      <c r="CI338" s="7">
        <f t="shared" si="249"/>
        <v>0</v>
      </c>
      <c r="CJ338" s="7">
        <f t="shared" si="250"/>
        <v>0</v>
      </c>
      <c r="CK338" s="7">
        <f t="shared" si="251"/>
        <v>0</v>
      </c>
      <c r="CL338" s="7">
        <f t="shared" si="252"/>
        <v>0</v>
      </c>
      <c r="CM338" s="17">
        <f t="shared" si="221"/>
        <v>37.510000000000005</v>
      </c>
      <c r="CN338">
        <f t="shared" si="253"/>
        <v>0</v>
      </c>
      <c r="CO338" s="7">
        <f t="shared" si="254"/>
        <v>0</v>
      </c>
      <c r="CP338" s="7">
        <f t="shared" si="255"/>
        <v>0</v>
      </c>
      <c r="CQ338" s="7">
        <f t="shared" si="256"/>
        <v>0</v>
      </c>
      <c r="CR338" s="7">
        <f t="shared" si="257"/>
        <v>0</v>
      </c>
    </row>
    <row r="339" spans="1:96" ht="14.5">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222"/>
        <v>1</v>
      </c>
      <c r="M339" s="63" t="b">
        <v>1</v>
      </c>
      <c r="N339" s="63">
        <v>0</v>
      </c>
      <c r="O339" s="63">
        <v>10</v>
      </c>
      <c r="P339" s="63">
        <v>0</v>
      </c>
      <c r="Q339" s="63">
        <v>10</v>
      </c>
      <c r="R339" s="63">
        <v>0</v>
      </c>
      <c r="S339" s="65" t="b">
        <v>0</v>
      </c>
      <c r="Y339" s="66" t="b">
        <v>0</v>
      </c>
      <c r="AE339" s="67" t="b">
        <v>0</v>
      </c>
      <c r="AK339" s="68" t="b">
        <v>0</v>
      </c>
      <c r="AQ339" s="45" t="b">
        <v>0</v>
      </c>
      <c r="AW339" s="47" t="b">
        <v>0</v>
      </c>
      <c r="BC339" s="17">
        <f t="shared" si="215"/>
        <v>258.72000000000003</v>
      </c>
      <c r="BD339">
        <f t="shared" si="223"/>
        <v>13</v>
      </c>
      <c r="BE339" s="7">
        <f t="shared" si="224"/>
        <v>13.976730345178865</v>
      </c>
      <c r="BF339" s="7">
        <f t="shared" si="225"/>
        <v>10.334044998966624</v>
      </c>
      <c r="BG339" s="7">
        <f t="shared" si="226"/>
        <v>192.2020130369817</v>
      </c>
      <c r="BH339" s="7">
        <f t="shared" si="227"/>
        <v>206.17874338216058</v>
      </c>
      <c r="BI339" s="17">
        <f t="shared" si="216"/>
        <v>258.72000000000003</v>
      </c>
      <c r="BJ339">
        <f t="shared" si="228"/>
        <v>0</v>
      </c>
      <c r="BK339" s="7">
        <f t="shared" si="229"/>
        <v>0</v>
      </c>
      <c r="BL339" s="7">
        <f t="shared" si="230"/>
        <v>0</v>
      </c>
      <c r="BM339" s="7">
        <f t="shared" si="231"/>
        <v>0</v>
      </c>
      <c r="BN339" s="7">
        <f t="shared" si="232"/>
        <v>0</v>
      </c>
      <c r="BO339" s="17">
        <f t="shared" si="217"/>
        <v>258.72000000000003</v>
      </c>
      <c r="BP339">
        <f t="shared" si="233"/>
        <v>0</v>
      </c>
      <c r="BQ339" s="7">
        <f t="shared" si="234"/>
        <v>0</v>
      </c>
      <c r="BR339" s="7">
        <f t="shared" si="235"/>
        <v>0</v>
      </c>
      <c r="BS339" s="7">
        <f t="shared" si="236"/>
        <v>0</v>
      </c>
      <c r="BT339" s="7">
        <f t="shared" si="237"/>
        <v>0</v>
      </c>
      <c r="BU339" s="17">
        <f t="shared" si="218"/>
        <v>258.72000000000003</v>
      </c>
      <c r="BV339">
        <f t="shared" si="238"/>
        <v>0</v>
      </c>
      <c r="BW339" s="7">
        <f t="shared" si="239"/>
        <v>0</v>
      </c>
      <c r="BX339" s="7">
        <f t="shared" si="240"/>
        <v>0</v>
      </c>
      <c r="BY339" s="7">
        <f t="shared" si="241"/>
        <v>0</v>
      </c>
      <c r="BZ339" s="7">
        <f t="shared" si="242"/>
        <v>0</v>
      </c>
      <c r="CA339" s="17">
        <f t="shared" si="219"/>
        <v>258.72000000000003</v>
      </c>
      <c r="CB339">
        <f t="shared" si="243"/>
        <v>0</v>
      </c>
      <c r="CC339" s="7">
        <f t="shared" si="244"/>
        <v>0</v>
      </c>
      <c r="CD339" s="7">
        <f t="shared" si="245"/>
        <v>0</v>
      </c>
      <c r="CE339" s="7">
        <f t="shared" si="246"/>
        <v>0</v>
      </c>
      <c r="CF339" s="69">
        <f t="shared" si="247"/>
        <v>0</v>
      </c>
      <c r="CG339" s="17">
        <f t="shared" si="220"/>
        <v>258.72000000000003</v>
      </c>
      <c r="CH339">
        <f t="shared" si="248"/>
        <v>0</v>
      </c>
      <c r="CI339" s="7">
        <f t="shared" si="249"/>
        <v>0</v>
      </c>
      <c r="CJ339" s="7">
        <f t="shared" si="250"/>
        <v>0</v>
      </c>
      <c r="CK339" s="7">
        <f t="shared" si="251"/>
        <v>0</v>
      </c>
      <c r="CL339" s="7">
        <f t="shared" si="252"/>
        <v>0</v>
      </c>
      <c r="CM339" s="17">
        <f t="shared" si="221"/>
        <v>258.72000000000003</v>
      </c>
      <c r="CN339">
        <f t="shared" si="253"/>
        <v>0</v>
      </c>
      <c r="CO339" s="7">
        <f t="shared" si="254"/>
        <v>0</v>
      </c>
      <c r="CP339" s="7">
        <f t="shared" si="255"/>
        <v>0</v>
      </c>
      <c r="CQ339" s="7">
        <f t="shared" si="256"/>
        <v>0</v>
      </c>
      <c r="CR339" s="7">
        <f t="shared" si="257"/>
        <v>0</v>
      </c>
    </row>
    <row r="340" spans="1:96" ht="14.5">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222"/>
        <v>1</v>
      </c>
      <c r="M340" s="63" t="b">
        <v>1</v>
      </c>
      <c r="N340" s="63">
        <v>0</v>
      </c>
      <c r="O340" s="63">
        <v>10</v>
      </c>
      <c r="P340" s="63">
        <v>10</v>
      </c>
      <c r="Q340" s="63">
        <v>10</v>
      </c>
      <c r="R340" s="63">
        <v>0</v>
      </c>
      <c r="S340" s="65" t="b">
        <v>1</v>
      </c>
      <c r="T340" s="65">
        <v>0</v>
      </c>
      <c r="U340" s="65">
        <v>10</v>
      </c>
      <c r="V340" s="65">
        <v>10</v>
      </c>
      <c r="W340" s="65">
        <v>10</v>
      </c>
      <c r="X340" s="65">
        <v>0</v>
      </c>
      <c r="Y340" s="66" t="b">
        <v>0</v>
      </c>
      <c r="AE340" s="67" t="b">
        <v>1</v>
      </c>
      <c r="AF340" s="67">
        <v>0</v>
      </c>
      <c r="AG340" s="67">
        <v>10</v>
      </c>
      <c r="AH340" s="67">
        <v>10</v>
      </c>
      <c r="AI340" s="67">
        <v>10</v>
      </c>
      <c r="AJ340" s="67">
        <v>0</v>
      </c>
      <c r="AK340" s="68" t="b">
        <v>1</v>
      </c>
      <c r="AL340" s="68">
        <v>0</v>
      </c>
      <c r="AM340" s="68">
        <v>10</v>
      </c>
      <c r="AN340" s="68">
        <v>10</v>
      </c>
      <c r="AO340" s="68">
        <v>10</v>
      </c>
      <c r="AP340" s="68">
        <v>0</v>
      </c>
      <c r="AQ340" s="45" t="b">
        <v>0</v>
      </c>
      <c r="AW340" s="47" t="b">
        <v>0</v>
      </c>
      <c r="BC340" s="17">
        <f t="shared" si="215"/>
        <v>117.92000000000002</v>
      </c>
      <c r="BD340">
        <f t="shared" si="223"/>
        <v>8</v>
      </c>
      <c r="BE340" s="7">
        <f t="shared" si="224"/>
        <v>8.6010648278023787</v>
      </c>
      <c r="BF340" s="7">
        <f t="shared" si="225"/>
        <v>6.3594123070563837</v>
      </c>
      <c r="BG340" s="7">
        <f t="shared" si="226"/>
        <v>118.27816186891181</v>
      </c>
      <c r="BH340" s="7">
        <f t="shared" si="227"/>
        <v>126.87922669671418</v>
      </c>
      <c r="BI340" s="17">
        <f t="shared" si="216"/>
        <v>117.92000000000002</v>
      </c>
      <c r="BJ340">
        <f t="shared" si="228"/>
        <v>8</v>
      </c>
      <c r="BK340" s="7">
        <f t="shared" si="229"/>
        <v>8.6010648278023787</v>
      </c>
      <c r="BL340" s="7">
        <f t="shared" si="230"/>
        <v>6.3594123070563837</v>
      </c>
      <c r="BM340" s="7">
        <f t="shared" si="231"/>
        <v>118.27816186891181</v>
      </c>
      <c r="BN340" s="7">
        <f t="shared" si="232"/>
        <v>126.87922669671418</v>
      </c>
      <c r="BO340" s="17">
        <f t="shared" si="217"/>
        <v>117.92000000000002</v>
      </c>
      <c r="BP340">
        <f t="shared" si="233"/>
        <v>0</v>
      </c>
      <c r="BQ340" s="7">
        <f t="shared" si="234"/>
        <v>0</v>
      </c>
      <c r="BR340" s="7">
        <f t="shared" si="235"/>
        <v>0</v>
      </c>
      <c r="BS340" s="7">
        <f t="shared" si="236"/>
        <v>0</v>
      </c>
      <c r="BT340" s="7">
        <f t="shared" si="237"/>
        <v>0</v>
      </c>
      <c r="BU340" s="17">
        <f t="shared" si="218"/>
        <v>117.92000000000002</v>
      </c>
      <c r="BV340">
        <f t="shared" si="238"/>
        <v>8</v>
      </c>
      <c r="BW340" s="7">
        <f t="shared" si="239"/>
        <v>8.6010648278023787</v>
      </c>
      <c r="BX340" s="7">
        <f t="shared" si="240"/>
        <v>6.3594123070563837</v>
      </c>
      <c r="BY340" s="7">
        <f t="shared" si="241"/>
        <v>118.27816186891181</v>
      </c>
      <c r="BZ340" s="7">
        <f t="shared" si="242"/>
        <v>126.87922669671418</v>
      </c>
      <c r="CA340" s="17">
        <f t="shared" si="219"/>
        <v>117.92000000000002</v>
      </c>
      <c r="CB340">
        <f t="shared" si="243"/>
        <v>8</v>
      </c>
      <c r="CC340" s="7">
        <f t="shared" si="244"/>
        <v>8.6010648278023787</v>
      </c>
      <c r="CD340" s="7">
        <f t="shared" si="245"/>
        <v>6.3594123070563837</v>
      </c>
      <c r="CE340" s="7">
        <f t="shared" si="246"/>
        <v>118.27816186891181</v>
      </c>
      <c r="CF340" s="69">
        <f t="shared" si="247"/>
        <v>126.87922669671418</v>
      </c>
      <c r="CG340" s="17">
        <f t="shared" si="220"/>
        <v>117.92000000000002</v>
      </c>
      <c r="CH340">
        <f t="shared" si="248"/>
        <v>0</v>
      </c>
      <c r="CI340" s="7">
        <f t="shared" si="249"/>
        <v>0</v>
      </c>
      <c r="CJ340" s="7">
        <f t="shared" si="250"/>
        <v>0</v>
      </c>
      <c r="CK340" s="7">
        <f t="shared" si="251"/>
        <v>0</v>
      </c>
      <c r="CL340" s="7">
        <f t="shared" si="252"/>
        <v>0</v>
      </c>
      <c r="CM340" s="17">
        <f t="shared" si="221"/>
        <v>117.92000000000002</v>
      </c>
      <c r="CN340">
        <f t="shared" si="253"/>
        <v>0</v>
      </c>
      <c r="CO340" s="7">
        <f t="shared" si="254"/>
        <v>0</v>
      </c>
      <c r="CP340" s="7">
        <f t="shared" si="255"/>
        <v>0</v>
      </c>
      <c r="CQ340" s="7">
        <f t="shared" si="256"/>
        <v>0</v>
      </c>
      <c r="CR340" s="7">
        <f t="shared" si="257"/>
        <v>0</v>
      </c>
    </row>
    <row r="341" spans="1:9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222"/>
        <v>1</v>
      </c>
      <c r="M341" s="63" t="b">
        <v>0</v>
      </c>
      <c r="S341" s="65" t="b">
        <v>0</v>
      </c>
      <c r="Y341" s="66" t="b">
        <v>0</v>
      </c>
      <c r="AE341" s="67" t="b">
        <v>0</v>
      </c>
      <c r="AK341" s="68" t="b">
        <v>0</v>
      </c>
      <c r="AQ341" s="45" t="b">
        <v>0</v>
      </c>
      <c r="AW341" s="47" t="b">
        <v>0</v>
      </c>
      <c r="BC341" s="17">
        <f t="shared" si="215"/>
        <v>77.220000000000013</v>
      </c>
      <c r="BD341">
        <f t="shared" si="223"/>
        <v>0</v>
      </c>
      <c r="BE341" s="7">
        <f t="shared" si="224"/>
        <v>0</v>
      </c>
      <c r="BF341" s="7">
        <f t="shared" si="225"/>
        <v>0</v>
      </c>
      <c r="BG341" s="7">
        <f t="shared" si="226"/>
        <v>0</v>
      </c>
      <c r="BH341" s="7">
        <f t="shared" si="227"/>
        <v>0</v>
      </c>
      <c r="BI341" s="17">
        <f t="shared" si="216"/>
        <v>77.220000000000013</v>
      </c>
      <c r="BJ341">
        <f t="shared" si="228"/>
        <v>0</v>
      </c>
      <c r="BK341" s="7">
        <f t="shared" si="229"/>
        <v>0</v>
      </c>
      <c r="BL341" s="7">
        <f t="shared" si="230"/>
        <v>0</v>
      </c>
      <c r="BM341" s="7">
        <f t="shared" si="231"/>
        <v>0</v>
      </c>
      <c r="BN341" s="7">
        <f t="shared" si="232"/>
        <v>0</v>
      </c>
      <c r="BO341" s="17">
        <f t="shared" si="217"/>
        <v>77.220000000000013</v>
      </c>
      <c r="BP341">
        <f t="shared" si="233"/>
        <v>0</v>
      </c>
      <c r="BQ341" s="7">
        <f t="shared" si="234"/>
        <v>0</v>
      </c>
      <c r="BR341" s="7">
        <f t="shared" si="235"/>
        <v>0</v>
      </c>
      <c r="BS341" s="7">
        <f t="shared" si="236"/>
        <v>0</v>
      </c>
      <c r="BT341" s="7">
        <f t="shared" si="237"/>
        <v>0</v>
      </c>
      <c r="BU341" s="17">
        <f t="shared" si="218"/>
        <v>77.220000000000013</v>
      </c>
      <c r="BV341">
        <f t="shared" si="238"/>
        <v>0</v>
      </c>
      <c r="BW341" s="7">
        <f t="shared" si="239"/>
        <v>0</v>
      </c>
      <c r="BX341" s="7">
        <f t="shared" si="240"/>
        <v>0</v>
      </c>
      <c r="BY341" s="7">
        <f t="shared" si="241"/>
        <v>0</v>
      </c>
      <c r="BZ341" s="7">
        <f t="shared" si="242"/>
        <v>0</v>
      </c>
      <c r="CA341" s="17">
        <f t="shared" si="219"/>
        <v>77.220000000000013</v>
      </c>
      <c r="CB341">
        <f t="shared" si="243"/>
        <v>0</v>
      </c>
      <c r="CC341" s="7">
        <f t="shared" si="244"/>
        <v>0</v>
      </c>
      <c r="CD341" s="7">
        <f t="shared" si="245"/>
        <v>0</v>
      </c>
      <c r="CE341" s="7">
        <f t="shared" si="246"/>
        <v>0</v>
      </c>
      <c r="CF341" s="69">
        <f t="shared" si="247"/>
        <v>0</v>
      </c>
      <c r="CG341" s="17">
        <f t="shared" si="220"/>
        <v>77.220000000000013</v>
      </c>
      <c r="CH341">
        <f t="shared" si="248"/>
        <v>0</v>
      </c>
      <c r="CI341" s="7">
        <f t="shared" si="249"/>
        <v>0</v>
      </c>
      <c r="CJ341" s="7">
        <f t="shared" si="250"/>
        <v>0</v>
      </c>
      <c r="CK341" s="7">
        <f t="shared" si="251"/>
        <v>0</v>
      </c>
      <c r="CL341" s="7">
        <f t="shared" si="252"/>
        <v>0</v>
      </c>
      <c r="CM341" s="17">
        <f t="shared" si="221"/>
        <v>77.220000000000013</v>
      </c>
      <c r="CN341">
        <f t="shared" si="253"/>
        <v>0</v>
      </c>
      <c r="CO341" s="7">
        <f t="shared" si="254"/>
        <v>0</v>
      </c>
      <c r="CP341" s="7">
        <f t="shared" si="255"/>
        <v>0</v>
      </c>
      <c r="CQ341" s="7">
        <f t="shared" si="256"/>
        <v>0</v>
      </c>
      <c r="CR341" s="7">
        <f t="shared" si="257"/>
        <v>0</v>
      </c>
    </row>
    <row r="342" spans="1:96" ht="14.5">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222"/>
        <v>1</v>
      </c>
      <c r="M342" s="63" t="b">
        <v>1</v>
      </c>
      <c r="N342" s="63">
        <v>0</v>
      </c>
      <c r="O342" s="63">
        <v>10</v>
      </c>
      <c r="P342" s="63">
        <v>10</v>
      </c>
      <c r="Q342" s="63">
        <v>10</v>
      </c>
      <c r="R342" s="63">
        <v>0</v>
      </c>
      <c r="S342" s="65" t="b">
        <v>1</v>
      </c>
      <c r="T342" s="65">
        <v>0</v>
      </c>
      <c r="U342" s="65">
        <v>10</v>
      </c>
      <c r="V342" s="65">
        <v>10</v>
      </c>
      <c r="W342" s="65">
        <v>10</v>
      </c>
      <c r="X342" s="65">
        <v>0</v>
      </c>
      <c r="Y342" s="66" t="b">
        <v>1</v>
      </c>
      <c r="Z342" s="66">
        <v>0</v>
      </c>
      <c r="AA342" s="66">
        <v>10</v>
      </c>
      <c r="AB342" s="66">
        <v>10</v>
      </c>
      <c r="AC342" s="66">
        <v>10</v>
      </c>
      <c r="AD342" s="66">
        <v>0</v>
      </c>
      <c r="AE342" s="67" t="b">
        <v>1</v>
      </c>
      <c r="AF342" s="67">
        <v>0</v>
      </c>
      <c r="AG342" s="67">
        <v>10</v>
      </c>
      <c r="AH342" s="67">
        <v>10</v>
      </c>
      <c r="AI342" s="67">
        <v>10</v>
      </c>
      <c r="AJ342" s="67">
        <v>0</v>
      </c>
      <c r="AK342" s="68" t="b">
        <v>1</v>
      </c>
      <c r="AL342" s="68">
        <v>0</v>
      </c>
      <c r="AM342" s="68">
        <v>10</v>
      </c>
      <c r="AN342" s="68">
        <v>10</v>
      </c>
      <c r="AO342" s="68">
        <v>10</v>
      </c>
      <c r="AP342" s="68">
        <v>0</v>
      </c>
      <c r="AQ342" s="45" t="b">
        <v>1</v>
      </c>
      <c r="AR342" s="45">
        <v>0</v>
      </c>
      <c r="AS342" s="45">
        <v>10</v>
      </c>
      <c r="AT342" s="45">
        <v>10</v>
      </c>
      <c r="AU342" s="45">
        <v>10</v>
      </c>
      <c r="AV342" s="45">
        <v>0</v>
      </c>
      <c r="AW342" s="47" t="b">
        <v>1</v>
      </c>
      <c r="AX342" s="47">
        <v>0</v>
      </c>
      <c r="AY342" s="47">
        <v>20</v>
      </c>
      <c r="AZ342" s="47">
        <v>20</v>
      </c>
      <c r="BA342" s="47">
        <v>20</v>
      </c>
      <c r="BB342" s="47">
        <v>0</v>
      </c>
      <c r="BC342" s="17">
        <f t="shared" si="215"/>
        <v>126.5</v>
      </c>
      <c r="BD342">
        <f t="shared" si="223"/>
        <v>11</v>
      </c>
      <c r="BE342" s="7">
        <f t="shared" si="224"/>
        <v>11.826464138228271</v>
      </c>
      <c r="BF342" s="7">
        <f t="shared" si="225"/>
        <v>8.7441919222025284</v>
      </c>
      <c r="BG342" s="7">
        <f t="shared" si="226"/>
        <v>162.63247256975376</v>
      </c>
      <c r="BH342" s="7">
        <f t="shared" si="227"/>
        <v>174.45893670798202</v>
      </c>
      <c r="BI342" s="17">
        <f t="shared" si="216"/>
        <v>126.5</v>
      </c>
      <c r="BJ342">
        <f t="shared" si="228"/>
        <v>11</v>
      </c>
      <c r="BK342" s="7">
        <f t="shared" si="229"/>
        <v>11.826464138228271</v>
      </c>
      <c r="BL342" s="7">
        <f t="shared" si="230"/>
        <v>8.7441919222025284</v>
      </c>
      <c r="BM342" s="7">
        <f t="shared" si="231"/>
        <v>162.63247256975376</v>
      </c>
      <c r="BN342" s="7">
        <f t="shared" si="232"/>
        <v>174.45893670798202</v>
      </c>
      <c r="BO342" s="17">
        <f t="shared" si="217"/>
        <v>126.5</v>
      </c>
      <c r="BP342">
        <f t="shared" si="233"/>
        <v>11</v>
      </c>
      <c r="BQ342" s="7">
        <f t="shared" si="234"/>
        <v>11.826464138228271</v>
      </c>
      <c r="BR342" s="7">
        <f t="shared" si="235"/>
        <v>8.7441919222025284</v>
      </c>
      <c r="BS342" s="7">
        <f t="shared" si="236"/>
        <v>162.63247256975376</v>
      </c>
      <c r="BT342" s="7">
        <f t="shared" si="237"/>
        <v>174.45893670798202</v>
      </c>
      <c r="BU342" s="17">
        <f t="shared" si="218"/>
        <v>126.5</v>
      </c>
      <c r="BV342">
        <f t="shared" si="238"/>
        <v>11</v>
      </c>
      <c r="BW342" s="7">
        <f t="shared" si="239"/>
        <v>11.826464138228271</v>
      </c>
      <c r="BX342" s="7">
        <f t="shared" si="240"/>
        <v>8.7441919222025284</v>
      </c>
      <c r="BY342" s="7">
        <f t="shared" si="241"/>
        <v>162.63247256975376</v>
      </c>
      <c r="BZ342" s="7">
        <f t="shared" si="242"/>
        <v>174.45893670798202</v>
      </c>
      <c r="CA342" s="17">
        <f t="shared" si="219"/>
        <v>126.5</v>
      </c>
      <c r="CB342">
        <f t="shared" si="243"/>
        <v>11</v>
      </c>
      <c r="CC342" s="7">
        <f t="shared" si="244"/>
        <v>11.826464138228271</v>
      </c>
      <c r="CD342" s="7">
        <f t="shared" si="245"/>
        <v>8.7441919222025284</v>
      </c>
      <c r="CE342" s="7">
        <f t="shared" si="246"/>
        <v>162.63247256975376</v>
      </c>
      <c r="CF342" s="69">
        <f t="shared" si="247"/>
        <v>174.45893670798202</v>
      </c>
      <c r="CG342" s="17">
        <f t="shared" si="220"/>
        <v>126.5</v>
      </c>
      <c r="CH342">
        <f t="shared" si="248"/>
        <v>11</v>
      </c>
      <c r="CI342" s="7">
        <f t="shared" si="249"/>
        <v>11.826464138228271</v>
      </c>
      <c r="CJ342" s="7">
        <f t="shared" si="250"/>
        <v>8.7441919222025284</v>
      </c>
      <c r="CK342" s="7">
        <f t="shared" si="251"/>
        <v>162.63247256975376</v>
      </c>
      <c r="CL342" s="7">
        <f t="shared" si="252"/>
        <v>174.45893670798202</v>
      </c>
      <c r="CM342" s="17">
        <f t="shared" si="221"/>
        <v>126.5</v>
      </c>
      <c r="CN342">
        <f t="shared" si="253"/>
        <v>5</v>
      </c>
      <c r="CO342" s="7">
        <f t="shared" si="254"/>
        <v>5.3756655173764862</v>
      </c>
      <c r="CP342" s="7">
        <f t="shared" si="255"/>
        <v>3.9746326919102399</v>
      </c>
      <c r="CQ342" s="7">
        <f t="shared" si="256"/>
        <v>73.923851168069888</v>
      </c>
      <c r="CR342" s="7">
        <f t="shared" si="257"/>
        <v>79.299516685446378</v>
      </c>
    </row>
    <row r="343" spans="1:9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222"/>
        <v>1</v>
      </c>
      <c r="M343" s="63" t="b">
        <v>0</v>
      </c>
      <c r="S343" s="65" t="b">
        <v>0</v>
      </c>
      <c r="Y343" s="66" t="b">
        <v>0</v>
      </c>
      <c r="AE343" s="67" t="b">
        <v>0</v>
      </c>
      <c r="AK343" s="68" t="b">
        <v>0</v>
      </c>
      <c r="AQ343" s="45" t="b">
        <v>0</v>
      </c>
      <c r="AW343" s="47" t="b">
        <v>0</v>
      </c>
      <c r="BC343" s="17">
        <f t="shared" si="215"/>
        <v>110.55000000000001</v>
      </c>
      <c r="BD343">
        <f t="shared" si="223"/>
        <v>0</v>
      </c>
      <c r="BE343" s="7">
        <f t="shared" si="224"/>
        <v>0</v>
      </c>
      <c r="BF343" s="7">
        <f t="shared" si="225"/>
        <v>0</v>
      </c>
      <c r="BG343" s="7">
        <f t="shared" si="226"/>
        <v>0</v>
      </c>
      <c r="BH343" s="7">
        <f t="shared" si="227"/>
        <v>0</v>
      </c>
      <c r="BI343" s="17">
        <f t="shared" si="216"/>
        <v>110.55000000000001</v>
      </c>
      <c r="BJ343">
        <f t="shared" si="228"/>
        <v>0</v>
      </c>
      <c r="BK343" s="7">
        <f t="shared" si="229"/>
        <v>0</v>
      </c>
      <c r="BL343" s="7">
        <f t="shared" si="230"/>
        <v>0</v>
      </c>
      <c r="BM343" s="7">
        <f t="shared" si="231"/>
        <v>0</v>
      </c>
      <c r="BN343" s="7">
        <f t="shared" si="232"/>
        <v>0</v>
      </c>
      <c r="BO343" s="17">
        <f t="shared" si="217"/>
        <v>110.55000000000001</v>
      </c>
      <c r="BP343">
        <f t="shared" si="233"/>
        <v>0</v>
      </c>
      <c r="BQ343" s="7">
        <f t="shared" si="234"/>
        <v>0</v>
      </c>
      <c r="BR343" s="7">
        <f t="shared" si="235"/>
        <v>0</v>
      </c>
      <c r="BS343" s="7">
        <f t="shared" si="236"/>
        <v>0</v>
      </c>
      <c r="BT343" s="7">
        <f t="shared" si="237"/>
        <v>0</v>
      </c>
      <c r="BU343" s="17">
        <f t="shared" si="218"/>
        <v>110.55000000000001</v>
      </c>
      <c r="BV343">
        <f t="shared" si="238"/>
        <v>0</v>
      </c>
      <c r="BW343" s="7">
        <f t="shared" si="239"/>
        <v>0</v>
      </c>
      <c r="BX343" s="7">
        <f t="shared" si="240"/>
        <v>0</v>
      </c>
      <c r="BY343" s="7">
        <f t="shared" si="241"/>
        <v>0</v>
      </c>
      <c r="BZ343" s="7">
        <f t="shared" si="242"/>
        <v>0</v>
      </c>
      <c r="CA343" s="17">
        <f t="shared" si="219"/>
        <v>110.55000000000001</v>
      </c>
      <c r="CB343">
        <f t="shared" si="243"/>
        <v>0</v>
      </c>
      <c r="CC343" s="7">
        <f t="shared" si="244"/>
        <v>0</v>
      </c>
      <c r="CD343" s="7">
        <f t="shared" si="245"/>
        <v>0</v>
      </c>
      <c r="CE343" s="7">
        <f t="shared" si="246"/>
        <v>0</v>
      </c>
      <c r="CF343" s="69">
        <f t="shared" si="247"/>
        <v>0</v>
      </c>
      <c r="CG343" s="17">
        <f t="shared" si="220"/>
        <v>110.55000000000001</v>
      </c>
      <c r="CH343">
        <f t="shared" si="248"/>
        <v>0</v>
      </c>
      <c r="CI343" s="7">
        <f t="shared" si="249"/>
        <v>0</v>
      </c>
      <c r="CJ343" s="7">
        <f t="shared" si="250"/>
        <v>0</v>
      </c>
      <c r="CK343" s="7">
        <f t="shared" si="251"/>
        <v>0</v>
      </c>
      <c r="CL343" s="7">
        <f t="shared" si="252"/>
        <v>0</v>
      </c>
      <c r="CM343" s="17">
        <f t="shared" si="221"/>
        <v>110.55000000000001</v>
      </c>
      <c r="CN343">
        <f t="shared" si="253"/>
        <v>0</v>
      </c>
      <c r="CO343" s="7">
        <f t="shared" si="254"/>
        <v>0</v>
      </c>
      <c r="CP343" s="7">
        <f t="shared" si="255"/>
        <v>0</v>
      </c>
      <c r="CQ343" s="7">
        <f t="shared" si="256"/>
        <v>0</v>
      </c>
      <c r="CR343" s="7">
        <f t="shared" si="257"/>
        <v>0</v>
      </c>
    </row>
    <row r="344" spans="1:9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222"/>
        <v>1</v>
      </c>
      <c r="M344" s="63" t="b">
        <v>0</v>
      </c>
      <c r="S344" s="65" t="b">
        <v>0</v>
      </c>
      <c r="Y344" s="66" t="b">
        <v>0</v>
      </c>
      <c r="AE344" s="67" t="b">
        <v>0</v>
      </c>
      <c r="AK344" s="68" t="b">
        <v>0</v>
      </c>
      <c r="AQ344" s="45" t="b">
        <v>0</v>
      </c>
      <c r="AW344" s="47" t="b">
        <v>0</v>
      </c>
      <c r="BC344" s="17">
        <f t="shared" si="215"/>
        <v>136.07</v>
      </c>
      <c r="BD344">
        <f t="shared" si="223"/>
        <v>0</v>
      </c>
      <c r="BE344" s="7">
        <f t="shared" si="224"/>
        <v>0</v>
      </c>
      <c r="BF344" s="7">
        <f t="shared" si="225"/>
        <v>0</v>
      </c>
      <c r="BG344" s="7">
        <f t="shared" si="226"/>
        <v>0</v>
      </c>
      <c r="BH344" s="7">
        <f t="shared" si="227"/>
        <v>0</v>
      </c>
      <c r="BI344" s="17">
        <f t="shared" si="216"/>
        <v>136.07</v>
      </c>
      <c r="BJ344">
        <f t="shared" si="228"/>
        <v>0</v>
      </c>
      <c r="BK344" s="7">
        <f t="shared" si="229"/>
        <v>0</v>
      </c>
      <c r="BL344" s="7">
        <f t="shared" si="230"/>
        <v>0</v>
      </c>
      <c r="BM344" s="7">
        <f t="shared" si="231"/>
        <v>0</v>
      </c>
      <c r="BN344" s="7">
        <f t="shared" si="232"/>
        <v>0</v>
      </c>
      <c r="BO344" s="17">
        <f t="shared" si="217"/>
        <v>136.07</v>
      </c>
      <c r="BP344">
        <f t="shared" si="233"/>
        <v>0</v>
      </c>
      <c r="BQ344" s="7">
        <f t="shared" si="234"/>
        <v>0</v>
      </c>
      <c r="BR344" s="7">
        <f t="shared" si="235"/>
        <v>0</v>
      </c>
      <c r="BS344" s="7">
        <f t="shared" si="236"/>
        <v>0</v>
      </c>
      <c r="BT344" s="7">
        <f t="shared" si="237"/>
        <v>0</v>
      </c>
      <c r="BU344" s="17">
        <f t="shared" si="218"/>
        <v>136.07</v>
      </c>
      <c r="BV344">
        <f t="shared" si="238"/>
        <v>0</v>
      </c>
      <c r="BW344" s="7">
        <f t="shared" si="239"/>
        <v>0</v>
      </c>
      <c r="BX344" s="7">
        <f t="shared" si="240"/>
        <v>0</v>
      </c>
      <c r="BY344" s="7">
        <f t="shared" si="241"/>
        <v>0</v>
      </c>
      <c r="BZ344" s="7">
        <f t="shared" si="242"/>
        <v>0</v>
      </c>
      <c r="CA344" s="17">
        <f t="shared" si="219"/>
        <v>136.07</v>
      </c>
      <c r="CB344">
        <f t="shared" si="243"/>
        <v>0</v>
      </c>
      <c r="CC344" s="7">
        <f t="shared" si="244"/>
        <v>0</v>
      </c>
      <c r="CD344" s="7">
        <f t="shared" si="245"/>
        <v>0</v>
      </c>
      <c r="CE344" s="7">
        <f t="shared" si="246"/>
        <v>0</v>
      </c>
      <c r="CF344" s="69">
        <f t="shared" si="247"/>
        <v>0</v>
      </c>
      <c r="CG344" s="17">
        <f t="shared" si="220"/>
        <v>136.07</v>
      </c>
      <c r="CH344">
        <f t="shared" si="248"/>
        <v>0</v>
      </c>
      <c r="CI344" s="7">
        <f t="shared" si="249"/>
        <v>0</v>
      </c>
      <c r="CJ344" s="7">
        <f t="shared" si="250"/>
        <v>0</v>
      </c>
      <c r="CK344" s="7">
        <f t="shared" si="251"/>
        <v>0</v>
      </c>
      <c r="CL344" s="7">
        <f t="shared" si="252"/>
        <v>0</v>
      </c>
      <c r="CM344" s="17">
        <f t="shared" si="221"/>
        <v>136.07</v>
      </c>
      <c r="CN344">
        <f t="shared" si="253"/>
        <v>0</v>
      </c>
      <c r="CO344" s="7">
        <f t="shared" si="254"/>
        <v>0</v>
      </c>
      <c r="CP344" s="7">
        <f t="shared" si="255"/>
        <v>0</v>
      </c>
      <c r="CQ344" s="7">
        <f t="shared" si="256"/>
        <v>0</v>
      </c>
      <c r="CR344" s="7">
        <f t="shared" si="257"/>
        <v>0</v>
      </c>
    </row>
    <row r="345" spans="1:9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222"/>
        <v>1</v>
      </c>
      <c r="M345" s="63" t="b">
        <v>0</v>
      </c>
      <c r="S345" s="65" t="b">
        <v>0</v>
      </c>
      <c r="Y345" s="66" t="b">
        <v>0</v>
      </c>
      <c r="AE345" s="67" t="b">
        <v>0</v>
      </c>
      <c r="AK345" s="68" t="b">
        <v>0</v>
      </c>
      <c r="AQ345" s="45" t="b">
        <v>0</v>
      </c>
      <c r="AW345" s="47" t="b">
        <v>0</v>
      </c>
      <c r="BC345" s="17">
        <f t="shared" si="215"/>
        <v>84.700000000000017</v>
      </c>
      <c r="BD345">
        <f t="shared" si="223"/>
        <v>0</v>
      </c>
      <c r="BE345" s="7">
        <f t="shared" si="224"/>
        <v>0</v>
      </c>
      <c r="BF345" s="7">
        <f t="shared" si="225"/>
        <v>0</v>
      </c>
      <c r="BG345" s="7">
        <f t="shared" si="226"/>
        <v>0</v>
      </c>
      <c r="BH345" s="7">
        <f t="shared" si="227"/>
        <v>0</v>
      </c>
      <c r="BI345" s="17">
        <f t="shared" si="216"/>
        <v>84.700000000000017</v>
      </c>
      <c r="BJ345">
        <f t="shared" si="228"/>
        <v>0</v>
      </c>
      <c r="BK345" s="7">
        <f t="shared" si="229"/>
        <v>0</v>
      </c>
      <c r="BL345" s="7">
        <f t="shared" si="230"/>
        <v>0</v>
      </c>
      <c r="BM345" s="7">
        <f t="shared" si="231"/>
        <v>0</v>
      </c>
      <c r="BN345" s="7">
        <f t="shared" si="232"/>
        <v>0</v>
      </c>
      <c r="BO345" s="17">
        <f t="shared" si="217"/>
        <v>84.700000000000017</v>
      </c>
      <c r="BP345">
        <f t="shared" si="233"/>
        <v>0</v>
      </c>
      <c r="BQ345" s="7">
        <f t="shared" si="234"/>
        <v>0</v>
      </c>
      <c r="BR345" s="7">
        <f t="shared" si="235"/>
        <v>0</v>
      </c>
      <c r="BS345" s="7">
        <f t="shared" si="236"/>
        <v>0</v>
      </c>
      <c r="BT345" s="7">
        <f t="shared" si="237"/>
        <v>0</v>
      </c>
      <c r="BU345" s="17">
        <f t="shared" si="218"/>
        <v>84.700000000000017</v>
      </c>
      <c r="BV345">
        <f t="shared" si="238"/>
        <v>0</v>
      </c>
      <c r="BW345" s="7">
        <f t="shared" si="239"/>
        <v>0</v>
      </c>
      <c r="BX345" s="7">
        <f t="shared" si="240"/>
        <v>0</v>
      </c>
      <c r="BY345" s="7">
        <f t="shared" si="241"/>
        <v>0</v>
      </c>
      <c r="BZ345" s="7">
        <f t="shared" si="242"/>
        <v>0</v>
      </c>
      <c r="CA345" s="17">
        <f t="shared" si="219"/>
        <v>84.700000000000017</v>
      </c>
      <c r="CB345">
        <f t="shared" si="243"/>
        <v>0</v>
      </c>
      <c r="CC345" s="7">
        <f t="shared" si="244"/>
        <v>0</v>
      </c>
      <c r="CD345" s="7">
        <f t="shared" si="245"/>
        <v>0</v>
      </c>
      <c r="CE345" s="7">
        <f t="shared" si="246"/>
        <v>0</v>
      </c>
      <c r="CF345" s="69">
        <f t="shared" si="247"/>
        <v>0</v>
      </c>
      <c r="CG345" s="17">
        <f t="shared" si="220"/>
        <v>84.700000000000017</v>
      </c>
      <c r="CH345">
        <f t="shared" si="248"/>
        <v>0</v>
      </c>
      <c r="CI345" s="7">
        <f t="shared" si="249"/>
        <v>0</v>
      </c>
      <c r="CJ345" s="7">
        <f t="shared" si="250"/>
        <v>0</v>
      </c>
      <c r="CK345" s="7">
        <f t="shared" si="251"/>
        <v>0</v>
      </c>
      <c r="CL345" s="7">
        <f t="shared" si="252"/>
        <v>0</v>
      </c>
      <c r="CM345" s="17">
        <f t="shared" si="221"/>
        <v>84.700000000000017</v>
      </c>
      <c r="CN345">
        <f t="shared" si="253"/>
        <v>0</v>
      </c>
      <c r="CO345" s="7">
        <f t="shared" si="254"/>
        <v>0</v>
      </c>
      <c r="CP345" s="7">
        <f t="shared" si="255"/>
        <v>0</v>
      </c>
      <c r="CQ345" s="7">
        <f t="shared" si="256"/>
        <v>0</v>
      </c>
      <c r="CR345" s="7">
        <f t="shared" si="257"/>
        <v>0</v>
      </c>
    </row>
    <row r="346" spans="1:96" ht="14.5">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222"/>
        <v>1</v>
      </c>
      <c r="M346" s="63" t="b">
        <v>1</v>
      </c>
      <c r="N346" s="63">
        <v>0</v>
      </c>
      <c r="O346" s="63">
        <v>10</v>
      </c>
      <c r="P346" s="63">
        <v>0</v>
      </c>
      <c r="Q346" s="63">
        <v>10</v>
      </c>
      <c r="R346" s="63">
        <v>0</v>
      </c>
      <c r="S346" s="65" t="b">
        <v>0</v>
      </c>
      <c r="Y346" s="66" t="b">
        <v>0</v>
      </c>
      <c r="AE346" s="67" t="b">
        <v>0</v>
      </c>
      <c r="AK346" s="68" t="b">
        <v>0</v>
      </c>
      <c r="AQ346" s="45" t="b">
        <v>0</v>
      </c>
      <c r="AW346" s="47" t="b">
        <v>0</v>
      </c>
      <c r="BC346" s="17">
        <f t="shared" si="215"/>
        <v>74.030000000000015</v>
      </c>
      <c r="BD346">
        <f t="shared" si="223"/>
        <v>7</v>
      </c>
      <c r="BE346" s="7">
        <f t="shared" si="224"/>
        <v>7.5259317243270818</v>
      </c>
      <c r="BF346" s="7">
        <f t="shared" si="225"/>
        <v>5.5644857686743361</v>
      </c>
      <c r="BG346" s="7">
        <f t="shared" si="226"/>
        <v>103.49339163529784</v>
      </c>
      <c r="BH346" s="7">
        <f t="shared" si="227"/>
        <v>111.01932335962492</v>
      </c>
      <c r="BI346" s="17">
        <f t="shared" si="216"/>
        <v>74.030000000000015</v>
      </c>
      <c r="BJ346">
        <f t="shared" si="228"/>
        <v>0</v>
      </c>
      <c r="BK346" s="7">
        <f t="shared" si="229"/>
        <v>0</v>
      </c>
      <c r="BL346" s="7">
        <f t="shared" si="230"/>
        <v>0</v>
      </c>
      <c r="BM346" s="7">
        <f t="shared" si="231"/>
        <v>0</v>
      </c>
      <c r="BN346" s="7">
        <f t="shared" si="232"/>
        <v>0</v>
      </c>
      <c r="BO346" s="17">
        <f t="shared" si="217"/>
        <v>74.030000000000015</v>
      </c>
      <c r="BP346">
        <f t="shared" si="233"/>
        <v>0</v>
      </c>
      <c r="BQ346" s="7">
        <f t="shared" si="234"/>
        <v>0</v>
      </c>
      <c r="BR346" s="7">
        <f t="shared" si="235"/>
        <v>0</v>
      </c>
      <c r="BS346" s="7">
        <f t="shared" si="236"/>
        <v>0</v>
      </c>
      <c r="BT346" s="7">
        <f t="shared" si="237"/>
        <v>0</v>
      </c>
      <c r="BU346" s="17">
        <f t="shared" si="218"/>
        <v>74.030000000000015</v>
      </c>
      <c r="BV346">
        <f t="shared" si="238"/>
        <v>0</v>
      </c>
      <c r="BW346" s="7">
        <f t="shared" si="239"/>
        <v>0</v>
      </c>
      <c r="BX346" s="7">
        <f t="shared" si="240"/>
        <v>0</v>
      </c>
      <c r="BY346" s="7">
        <f t="shared" si="241"/>
        <v>0</v>
      </c>
      <c r="BZ346" s="7">
        <f t="shared" si="242"/>
        <v>0</v>
      </c>
      <c r="CA346" s="17">
        <f t="shared" si="219"/>
        <v>74.030000000000015</v>
      </c>
      <c r="CB346">
        <f t="shared" si="243"/>
        <v>0</v>
      </c>
      <c r="CC346" s="7">
        <f t="shared" si="244"/>
        <v>0</v>
      </c>
      <c r="CD346" s="7">
        <f t="shared" si="245"/>
        <v>0</v>
      </c>
      <c r="CE346" s="7">
        <f t="shared" si="246"/>
        <v>0</v>
      </c>
      <c r="CF346" s="69">
        <f t="shared" si="247"/>
        <v>0</v>
      </c>
      <c r="CG346" s="17">
        <f t="shared" si="220"/>
        <v>74.030000000000015</v>
      </c>
      <c r="CH346">
        <f t="shared" si="248"/>
        <v>0</v>
      </c>
      <c r="CI346" s="7">
        <f t="shared" si="249"/>
        <v>0</v>
      </c>
      <c r="CJ346" s="7">
        <f t="shared" si="250"/>
        <v>0</v>
      </c>
      <c r="CK346" s="7">
        <f t="shared" si="251"/>
        <v>0</v>
      </c>
      <c r="CL346" s="7">
        <f t="shared" si="252"/>
        <v>0</v>
      </c>
      <c r="CM346" s="17">
        <f t="shared" si="221"/>
        <v>74.030000000000015</v>
      </c>
      <c r="CN346">
        <f t="shared" si="253"/>
        <v>0</v>
      </c>
      <c r="CO346" s="7">
        <f t="shared" si="254"/>
        <v>0</v>
      </c>
      <c r="CP346" s="7">
        <f t="shared" si="255"/>
        <v>0</v>
      </c>
      <c r="CQ346" s="7">
        <f t="shared" si="256"/>
        <v>0</v>
      </c>
      <c r="CR346" s="7">
        <f t="shared" si="257"/>
        <v>0</v>
      </c>
    </row>
    <row r="347" spans="1:96" ht="14.5">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222"/>
        <v>1</v>
      </c>
      <c r="M347" s="63" t="b">
        <v>1</v>
      </c>
      <c r="N347" s="63">
        <v>90</v>
      </c>
      <c r="O347" s="63">
        <v>10</v>
      </c>
      <c r="P347" s="63">
        <v>10</v>
      </c>
      <c r="Q347" s="63">
        <v>10</v>
      </c>
      <c r="R347" s="63">
        <v>48</v>
      </c>
      <c r="S347" s="65" t="b">
        <v>1</v>
      </c>
      <c r="T347" s="65">
        <v>90</v>
      </c>
      <c r="U347" s="65">
        <v>10</v>
      </c>
      <c r="V347" s="65">
        <v>10</v>
      </c>
      <c r="W347" s="65">
        <v>10</v>
      </c>
      <c r="X347" s="65">
        <v>48</v>
      </c>
      <c r="Y347" s="66" t="b">
        <v>0</v>
      </c>
      <c r="AE347" s="67" t="b">
        <v>1</v>
      </c>
      <c r="AF347" s="67">
        <v>90</v>
      </c>
      <c r="AG347" s="67">
        <v>10</v>
      </c>
      <c r="AH347" s="67">
        <v>10</v>
      </c>
      <c r="AI347" s="67">
        <v>10</v>
      </c>
      <c r="AJ347" s="67">
        <v>48</v>
      </c>
      <c r="AK347" s="68" t="b">
        <v>1</v>
      </c>
      <c r="AL347" s="68">
        <v>90</v>
      </c>
      <c r="AM347" s="68">
        <v>10</v>
      </c>
      <c r="AN347" s="68">
        <v>10</v>
      </c>
      <c r="AO347" s="68">
        <v>10</v>
      </c>
      <c r="AP347" s="68">
        <v>48</v>
      </c>
      <c r="AQ347" s="45" t="b">
        <v>0</v>
      </c>
      <c r="AW347" s="47" t="b">
        <v>0</v>
      </c>
      <c r="BC347" s="17">
        <f t="shared" si="215"/>
        <v>253</v>
      </c>
      <c r="BD347">
        <f t="shared" si="223"/>
        <v>5</v>
      </c>
      <c r="BE347" s="7">
        <f t="shared" si="224"/>
        <v>5.3756655173764862</v>
      </c>
      <c r="BF347" s="7">
        <f t="shared" si="225"/>
        <v>3.9746326919102399</v>
      </c>
      <c r="BG347" s="7">
        <f t="shared" si="226"/>
        <v>73.923851168069888</v>
      </c>
      <c r="BH347" s="7">
        <f t="shared" si="227"/>
        <v>79.299516685446378</v>
      </c>
      <c r="BI347" s="17">
        <f t="shared" si="216"/>
        <v>253</v>
      </c>
      <c r="BJ347">
        <f t="shared" si="228"/>
        <v>5</v>
      </c>
      <c r="BK347" s="7">
        <f t="shared" si="229"/>
        <v>5.3756655173764862</v>
      </c>
      <c r="BL347" s="7">
        <f t="shared" si="230"/>
        <v>3.9746326919102399</v>
      </c>
      <c r="BM347" s="7">
        <f t="shared" si="231"/>
        <v>73.923851168069888</v>
      </c>
      <c r="BN347" s="7">
        <f t="shared" si="232"/>
        <v>79.299516685446378</v>
      </c>
      <c r="BO347" s="17">
        <f t="shared" si="217"/>
        <v>253</v>
      </c>
      <c r="BP347">
        <f t="shared" si="233"/>
        <v>0</v>
      </c>
      <c r="BQ347" s="7">
        <f t="shared" si="234"/>
        <v>0</v>
      </c>
      <c r="BR347" s="7">
        <f t="shared" si="235"/>
        <v>0</v>
      </c>
      <c r="BS347" s="7">
        <f t="shared" si="236"/>
        <v>0</v>
      </c>
      <c r="BT347" s="7">
        <f t="shared" si="237"/>
        <v>0</v>
      </c>
      <c r="BU347" s="17">
        <f t="shared" si="218"/>
        <v>253</v>
      </c>
      <c r="BV347">
        <f t="shared" si="238"/>
        <v>5</v>
      </c>
      <c r="BW347" s="7">
        <f t="shared" si="239"/>
        <v>5.3756655173764862</v>
      </c>
      <c r="BX347" s="7">
        <f t="shared" si="240"/>
        <v>3.9746326919102399</v>
      </c>
      <c r="BY347" s="7">
        <f t="shared" si="241"/>
        <v>73.923851168069888</v>
      </c>
      <c r="BZ347" s="7">
        <f t="shared" si="242"/>
        <v>79.299516685446378</v>
      </c>
      <c r="CA347" s="17">
        <f t="shared" si="219"/>
        <v>253</v>
      </c>
      <c r="CB347">
        <f t="shared" si="243"/>
        <v>5</v>
      </c>
      <c r="CC347" s="7">
        <f t="shared" si="244"/>
        <v>5.3756655173764862</v>
      </c>
      <c r="CD347" s="7">
        <f t="shared" si="245"/>
        <v>3.9746326919102399</v>
      </c>
      <c r="CE347" s="7">
        <f t="shared" si="246"/>
        <v>73.923851168069888</v>
      </c>
      <c r="CF347" s="69">
        <f t="shared" si="247"/>
        <v>79.299516685446378</v>
      </c>
      <c r="CG347" s="17">
        <f t="shared" si="220"/>
        <v>253</v>
      </c>
      <c r="CH347">
        <f t="shared" si="248"/>
        <v>0</v>
      </c>
      <c r="CI347" s="7">
        <f t="shared" si="249"/>
        <v>0</v>
      </c>
      <c r="CJ347" s="7">
        <f t="shared" si="250"/>
        <v>0</v>
      </c>
      <c r="CK347" s="7">
        <f t="shared" si="251"/>
        <v>0</v>
      </c>
      <c r="CL347" s="7">
        <f t="shared" si="252"/>
        <v>0</v>
      </c>
      <c r="CM347" s="17">
        <f t="shared" si="221"/>
        <v>253</v>
      </c>
      <c r="CN347">
        <f t="shared" si="253"/>
        <v>0</v>
      </c>
      <c r="CO347" s="7">
        <f t="shared" si="254"/>
        <v>0</v>
      </c>
      <c r="CP347" s="7">
        <f t="shared" si="255"/>
        <v>0</v>
      </c>
      <c r="CQ347" s="7">
        <f t="shared" si="256"/>
        <v>0</v>
      </c>
      <c r="CR347" s="7">
        <f t="shared" si="257"/>
        <v>0</v>
      </c>
    </row>
    <row r="348" spans="1:96" ht="14.5">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222"/>
        <v>1</v>
      </c>
      <c r="M348" s="63" t="b">
        <v>1</v>
      </c>
      <c r="N348" s="63">
        <v>90</v>
      </c>
      <c r="O348" s="63">
        <v>10</v>
      </c>
      <c r="P348" s="63">
        <v>10</v>
      </c>
      <c r="Q348" s="63">
        <v>10</v>
      </c>
      <c r="R348" s="63">
        <v>45</v>
      </c>
      <c r="S348" s="65" t="b">
        <v>1</v>
      </c>
      <c r="T348" s="65">
        <v>90</v>
      </c>
      <c r="U348" s="65">
        <v>10</v>
      </c>
      <c r="V348" s="65">
        <v>10</v>
      </c>
      <c r="W348" s="65">
        <v>10</v>
      </c>
      <c r="X348" s="65">
        <v>45</v>
      </c>
      <c r="Y348" s="66" t="b">
        <v>1</v>
      </c>
      <c r="Z348" s="66">
        <v>90</v>
      </c>
      <c r="AA348" s="66">
        <v>10</v>
      </c>
      <c r="AB348" s="66">
        <v>10</v>
      </c>
      <c r="AC348" s="66">
        <v>10</v>
      </c>
      <c r="AD348" s="66">
        <v>45</v>
      </c>
      <c r="AE348" s="67" t="b">
        <v>1</v>
      </c>
      <c r="AF348" s="67">
        <v>90</v>
      </c>
      <c r="AG348" s="67">
        <v>10</v>
      </c>
      <c r="AH348" s="67">
        <v>10</v>
      </c>
      <c r="AI348" s="67">
        <v>10</v>
      </c>
      <c r="AJ348" s="67">
        <v>45</v>
      </c>
      <c r="AK348" s="68" t="b">
        <v>1</v>
      </c>
      <c r="AL348" s="68">
        <v>90</v>
      </c>
      <c r="AM348" s="68">
        <v>10</v>
      </c>
      <c r="AN348" s="68">
        <v>10</v>
      </c>
      <c r="AO348" s="68">
        <v>10</v>
      </c>
      <c r="AP348" s="68">
        <v>45</v>
      </c>
      <c r="AQ348" s="45" t="b">
        <v>1</v>
      </c>
      <c r="AR348" s="45">
        <v>90</v>
      </c>
      <c r="AS348" s="45">
        <v>10</v>
      </c>
      <c r="AT348" s="45">
        <v>10</v>
      </c>
      <c r="AU348" s="45">
        <v>10</v>
      </c>
      <c r="AV348" s="45">
        <v>45</v>
      </c>
      <c r="AW348" s="47" t="b">
        <v>1</v>
      </c>
      <c r="AX348" s="47">
        <v>90</v>
      </c>
      <c r="AY348" s="47">
        <v>10</v>
      </c>
      <c r="AZ348" s="47">
        <v>10</v>
      </c>
      <c r="BA348" s="47">
        <v>10</v>
      </c>
      <c r="BB348" s="47">
        <v>45</v>
      </c>
      <c r="BC348" s="17">
        <f t="shared" si="215"/>
        <v>141.9</v>
      </c>
      <c r="BD348">
        <f t="shared" si="223"/>
        <v>5</v>
      </c>
      <c r="BE348" s="7">
        <f t="shared" si="224"/>
        <v>5.3756655173764862</v>
      </c>
      <c r="BF348" s="7">
        <f t="shared" si="225"/>
        <v>3.9746326919102399</v>
      </c>
      <c r="BG348" s="7">
        <f t="shared" si="226"/>
        <v>73.923851168069888</v>
      </c>
      <c r="BH348" s="7">
        <f t="shared" si="227"/>
        <v>79.299516685446378</v>
      </c>
      <c r="BI348" s="17">
        <f t="shared" si="216"/>
        <v>141.9</v>
      </c>
      <c r="BJ348">
        <f t="shared" si="228"/>
        <v>5</v>
      </c>
      <c r="BK348" s="7">
        <f t="shared" si="229"/>
        <v>5.3756655173764862</v>
      </c>
      <c r="BL348" s="7">
        <f t="shared" si="230"/>
        <v>3.9746326919102399</v>
      </c>
      <c r="BM348" s="7">
        <f t="shared" si="231"/>
        <v>73.923851168069888</v>
      </c>
      <c r="BN348" s="7">
        <f t="shared" si="232"/>
        <v>79.299516685446378</v>
      </c>
      <c r="BO348" s="17">
        <f t="shared" si="217"/>
        <v>141.9</v>
      </c>
      <c r="BP348">
        <f t="shared" si="233"/>
        <v>5</v>
      </c>
      <c r="BQ348" s="7">
        <f t="shared" si="234"/>
        <v>5.3756655173764862</v>
      </c>
      <c r="BR348" s="7">
        <f t="shared" si="235"/>
        <v>3.9746326919102399</v>
      </c>
      <c r="BS348" s="7">
        <f t="shared" si="236"/>
        <v>73.923851168069888</v>
      </c>
      <c r="BT348" s="7">
        <f t="shared" si="237"/>
        <v>79.299516685446378</v>
      </c>
      <c r="BU348" s="17">
        <f t="shared" si="218"/>
        <v>141.9</v>
      </c>
      <c r="BV348">
        <f t="shared" si="238"/>
        <v>5</v>
      </c>
      <c r="BW348" s="7">
        <f t="shared" si="239"/>
        <v>5.3756655173764862</v>
      </c>
      <c r="BX348" s="7">
        <f t="shared" si="240"/>
        <v>3.9746326919102399</v>
      </c>
      <c r="BY348" s="7">
        <f t="shared" si="241"/>
        <v>73.923851168069888</v>
      </c>
      <c r="BZ348" s="7">
        <f t="shared" si="242"/>
        <v>79.299516685446378</v>
      </c>
      <c r="CA348" s="17">
        <f t="shared" si="219"/>
        <v>141.9</v>
      </c>
      <c r="CB348">
        <f t="shared" si="243"/>
        <v>5</v>
      </c>
      <c r="CC348" s="7">
        <f t="shared" si="244"/>
        <v>5.3756655173764862</v>
      </c>
      <c r="CD348" s="7">
        <f t="shared" si="245"/>
        <v>3.9746326919102399</v>
      </c>
      <c r="CE348" s="7">
        <f t="shared" si="246"/>
        <v>73.923851168069888</v>
      </c>
      <c r="CF348" s="69">
        <f t="shared" si="247"/>
        <v>79.299516685446378</v>
      </c>
      <c r="CG348" s="17">
        <f t="shared" si="220"/>
        <v>141.9</v>
      </c>
      <c r="CH348">
        <f t="shared" si="248"/>
        <v>5</v>
      </c>
      <c r="CI348" s="7">
        <f t="shared" si="249"/>
        <v>5.3756655173764862</v>
      </c>
      <c r="CJ348" s="7">
        <f t="shared" si="250"/>
        <v>3.9746326919102399</v>
      </c>
      <c r="CK348" s="7">
        <f t="shared" si="251"/>
        <v>73.923851168069888</v>
      </c>
      <c r="CL348" s="7">
        <f t="shared" si="252"/>
        <v>79.299516685446378</v>
      </c>
      <c r="CM348" s="17">
        <f t="shared" si="221"/>
        <v>141.9</v>
      </c>
      <c r="CN348">
        <f t="shared" si="253"/>
        <v>5</v>
      </c>
      <c r="CO348" s="7">
        <f t="shared" si="254"/>
        <v>5.3756655173764862</v>
      </c>
      <c r="CP348" s="7">
        <f t="shared" si="255"/>
        <v>3.9746326919102399</v>
      </c>
      <c r="CQ348" s="7">
        <f t="shared" si="256"/>
        <v>73.923851168069888</v>
      </c>
      <c r="CR348" s="7">
        <f t="shared" si="257"/>
        <v>79.299516685446378</v>
      </c>
    </row>
    <row r="349" spans="1:96" ht="14.5">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222"/>
        <v>1</v>
      </c>
      <c r="M349" s="63" t="b">
        <v>1</v>
      </c>
      <c r="N349" s="63">
        <v>0</v>
      </c>
      <c r="O349" s="63">
        <v>10</v>
      </c>
      <c r="P349" s="63">
        <v>10</v>
      </c>
      <c r="Q349" s="63">
        <v>10</v>
      </c>
      <c r="R349" s="63">
        <v>160</v>
      </c>
      <c r="S349" s="65" t="b">
        <v>0</v>
      </c>
      <c r="Y349" s="66" t="b">
        <v>0</v>
      </c>
      <c r="AE349" s="67" t="b">
        <v>0</v>
      </c>
      <c r="AK349" s="68" t="b">
        <v>0</v>
      </c>
      <c r="AQ349" s="45" t="b">
        <v>0</v>
      </c>
      <c r="AW349" s="47" t="b">
        <v>0</v>
      </c>
      <c r="BC349" s="17">
        <f t="shared" si="215"/>
        <v>48.95</v>
      </c>
      <c r="BD349">
        <f t="shared" si="223"/>
        <v>4</v>
      </c>
      <c r="BE349" s="7">
        <f t="shared" si="224"/>
        <v>4.3005324139011893</v>
      </c>
      <c r="BF349" s="7">
        <f t="shared" si="225"/>
        <v>3.1797061535281919</v>
      </c>
      <c r="BG349" s="7">
        <f t="shared" si="226"/>
        <v>59.139080934455905</v>
      </c>
      <c r="BH349" s="7">
        <f t="shared" si="227"/>
        <v>63.439613348357092</v>
      </c>
      <c r="BI349" s="17">
        <f t="shared" si="216"/>
        <v>48.95</v>
      </c>
      <c r="BJ349">
        <f t="shared" si="228"/>
        <v>0</v>
      </c>
      <c r="BK349" s="7">
        <f t="shared" si="229"/>
        <v>0</v>
      </c>
      <c r="BL349" s="7">
        <f t="shared" si="230"/>
        <v>0</v>
      </c>
      <c r="BM349" s="7">
        <f t="shared" si="231"/>
        <v>0</v>
      </c>
      <c r="BN349" s="7">
        <f t="shared" si="232"/>
        <v>0</v>
      </c>
      <c r="BO349" s="17">
        <f t="shared" si="217"/>
        <v>48.95</v>
      </c>
      <c r="BP349">
        <f t="shared" si="233"/>
        <v>0</v>
      </c>
      <c r="BQ349" s="7">
        <f t="shared" si="234"/>
        <v>0</v>
      </c>
      <c r="BR349" s="7">
        <f t="shared" si="235"/>
        <v>0</v>
      </c>
      <c r="BS349" s="7">
        <f t="shared" si="236"/>
        <v>0</v>
      </c>
      <c r="BT349" s="7">
        <f t="shared" si="237"/>
        <v>0</v>
      </c>
      <c r="BU349" s="17">
        <f t="shared" si="218"/>
        <v>48.95</v>
      </c>
      <c r="BV349">
        <f t="shared" si="238"/>
        <v>0</v>
      </c>
      <c r="BW349" s="7">
        <f t="shared" si="239"/>
        <v>0</v>
      </c>
      <c r="BX349" s="7">
        <f t="shared" si="240"/>
        <v>0</v>
      </c>
      <c r="BY349" s="7">
        <f t="shared" si="241"/>
        <v>0</v>
      </c>
      <c r="BZ349" s="7">
        <f t="shared" si="242"/>
        <v>0</v>
      </c>
      <c r="CA349" s="17">
        <f t="shared" si="219"/>
        <v>48.95</v>
      </c>
      <c r="CB349">
        <f t="shared" si="243"/>
        <v>0</v>
      </c>
      <c r="CC349" s="7">
        <f t="shared" si="244"/>
        <v>0</v>
      </c>
      <c r="CD349" s="7">
        <f t="shared" si="245"/>
        <v>0</v>
      </c>
      <c r="CE349" s="7">
        <f t="shared" si="246"/>
        <v>0</v>
      </c>
      <c r="CF349" s="69">
        <f t="shared" si="247"/>
        <v>0</v>
      </c>
      <c r="CG349" s="17">
        <f t="shared" si="220"/>
        <v>48.95</v>
      </c>
      <c r="CH349">
        <f t="shared" si="248"/>
        <v>0</v>
      </c>
      <c r="CI349" s="7">
        <f t="shared" si="249"/>
        <v>0</v>
      </c>
      <c r="CJ349" s="7">
        <f t="shared" si="250"/>
        <v>0</v>
      </c>
      <c r="CK349" s="7">
        <f t="shared" si="251"/>
        <v>0</v>
      </c>
      <c r="CL349" s="7">
        <f t="shared" si="252"/>
        <v>0</v>
      </c>
      <c r="CM349" s="17">
        <f t="shared" si="221"/>
        <v>48.95</v>
      </c>
      <c r="CN349">
        <f t="shared" si="253"/>
        <v>0</v>
      </c>
      <c r="CO349" s="7">
        <f t="shared" si="254"/>
        <v>0</v>
      </c>
      <c r="CP349" s="7">
        <f t="shared" si="255"/>
        <v>0</v>
      </c>
      <c r="CQ349" s="7">
        <f t="shared" si="256"/>
        <v>0</v>
      </c>
      <c r="CR349" s="7">
        <f t="shared" si="257"/>
        <v>0</v>
      </c>
    </row>
    <row r="350" spans="1:96" ht="14.5">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222"/>
        <v>1</v>
      </c>
      <c r="M350" s="63" t="b">
        <v>1</v>
      </c>
      <c r="N350" s="63">
        <v>0</v>
      </c>
      <c r="O350" s="63">
        <v>10</v>
      </c>
      <c r="P350" s="63">
        <v>10</v>
      </c>
      <c r="Q350" s="63">
        <v>10</v>
      </c>
      <c r="R350" s="63">
        <v>0</v>
      </c>
      <c r="S350" s="65" t="b">
        <v>0</v>
      </c>
      <c r="Y350" s="66" t="b">
        <v>0</v>
      </c>
      <c r="AE350" s="67" t="b">
        <v>0</v>
      </c>
      <c r="AK350" s="68" t="b">
        <v>0</v>
      </c>
      <c r="AQ350" s="45" t="b">
        <v>0</v>
      </c>
      <c r="AW350" s="47" t="b">
        <v>0</v>
      </c>
      <c r="BC350" s="17">
        <f t="shared" si="215"/>
        <v>131.89000000000001</v>
      </c>
      <c r="BD350">
        <f t="shared" si="223"/>
        <v>9</v>
      </c>
      <c r="BE350" s="7">
        <f t="shared" si="224"/>
        <v>9.6761979312776756</v>
      </c>
      <c r="BF350" s="7">
        <f t="shared" si="225"/>
        <v>7.1543388454384322</v>
      </c>
      <c r="BG350" s="7">
        <f t="shared" si="226"/>
        <v>133.06293210252579</v>
      </c>
      <c r="BH350" s="7">
        <f t="shared" si="227"/>
        <v>142.73913003380346</v>
      </c>
      <c r="BI350" s="17">
        <f t="shared" si="216"/>
        <v>131.89000000000001</v>
      </c>
      <c r="BJ350">
        <f t="shared" si="228"/>
        <v>0</v>
      </c>
      <c r="BK350" s="7">
        <f t="shared" si="229"/>
        <v>0</v>
      </c>
      <c r="BL350" s="7">
        <f t="shared" si="230"/>
        <v>0</v>
      </c>
      <c r="BM350" s="7">
        <f t="shared" si="231"/>
        <v>0</v>
      </c>
      <c r="BN350" s="7">
        <f t="shared" si="232"/>
        <v>0</v>
      </c>
      <c r="BO350" s="17">
        <f t="shared" si="217"/>
        <v>131.89000000000001</v>
      </c>
      <c r="BP350">
        <f t="shared" si="233"/>
        <v>0</v>
      </c>
      <c r="BQ350" s="7">
        <f t="shared" si="234"/>
        <v>0</v>
      </c>
      <c r="BR350" s="7">
        <f t="shared" si="235"/>
        <v>0</v>
      </c>
      <c r="BS350" s="7">
        <f t="shared" si="236"/>
        <v>0</v>
      </c>
      <c r="BT350" s="7">
        <f t="shared" si="237"/>
        <v>0</v>
      </c>
      <c r="BU350" s="17">
        <f t="shared" si="218"/>
        <v>131.89000000000001</v>
      </c>
      <c r="BV350">
        <f t="shared" si="238"/>
        <v>0</v>
      </c>
      <c r="BW350" s="7">
        <f t="shared" si="239"/>
        <v>0</v>
      </c>
      <c r="BX350" s="7">
        <f t="shared" si="240"/>
        <v>0</v>
      </c>
      <c r="BY350" s="7">
        <f t="shared" si="241"/>
        <v>0</v>
      </c>
      <c r="BZ350" s="7">
        <f t="shared" si="242"/>
        <v>0</v>
      </c>
      <c r="CA350" s="17">
        <f t="shared" si="219"/>
        <v>131.89000000000001</v>
      </c>
      <c r="CB350">
        <f t="shared" si="243"/>
        <v>0</v>
      </c>
      <c r="CC350" s="7">
        <f t="shared" si="244"/>
        <v>0</v>
      </c>
      <c r="CD350" s="7">
        <f t="shared" si="245"/>
        <v>0</v>
      </c>
      <c r="CE350" s="7">
        <f t="shared" si="246"/>
        <v>0</v>
      </c>
      <c r="CF350" s="69">
        <f t="shared" si="247"/>
        <v>0</v>
      </c>
      <c r="CG350" s="17">
        <f t="shared" si="220"/>
        <v>131.89000000000001</v>
      </c>
      <c r="CH350">
        <f t="shared" si="248"/>
        <v>0</v>
      </c>
      <c r="CI350" s="7">
        <f t="shared" si="249"/>
        <v>0</v>
      </c>
      <c r="CJ350" s="7">
        <f t="shared" si="250"/>
        <v>0</v>
      </c>
      <c r="CK350" s="7">
        <f t="shared" si="251"/>
        <v>0</v>
      </c>
      <c r="CL350" s="7">
        <f t="shared" si="252"/>
        <v>0</v>
      </c>
      <c r="CM350" s="17">
        <f t="shared" si="221"/>
        <v>131.89000000000001</v>
      </c>
      <c r="CN350">
        <f t="shared" si="253"/>
        <v>0</v>
      </c>
      <c r="CO350" s="7">
        <f t="shared" si="254"/>
        <v>0</v>
      </c>
      <c r="CP350" s="7">
        <f t="shared" si="255"/>
        <v>0</v>
      </c>
      <c r="CQ350" s="7">
        <f t="shared" si="256"/>
        <v>0</v>
      </c>
      <c r="CR350" s="7">
        <f t="shared" si="257"/>
        <v>0</v>
      </c>
    </row>
    <row r="351" spans="1:96" ht="14.5">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222"/>
        <v>1</v>
      </c>
      <c r="M351" s="63" t="b">
        <v>1</v>
      </c>
      <c r="N351" s="63">
        <v>99.99</v>
      </c>
      <c r="O351" s="63">
        <v>10</v>
      </c>
      <c r="P351" s="63">
        <v>10</v>
      </c>
      <c r="Q351" s="63">
        <v>10</v>
      </c>
      <c r="R351" s="63">
        <v>120</v>
      </c>
      <c r="S351" s="65" t="b">
        <v>1</v>
      </c>
      <c r="T351" s="65">
        <v>99.99</v>
      </c>
      <c r="U351" s="65">
        <v>10</v>
      </c>
      <c r="V351" s="65">
        <v>10</v>
      </c>
      <c r="W351" s="65">
        <v>10</v>
      </c>
      <c r="X351" s="65">
        <v>120</v>
      </c>
      <c r="Y351" s="66" t="b">
        <v>0</v>
      </c>
      <c r="AE351" s="67" t="b">
        <v>1</v>
      </c>
      <c r="AF351" s="67">
        <v>99.99</v>
      </c>
      <c r="AG351" s="67">
        <v>10</v>
      </c>
      <c r="AH351" s="67">
        <v>10</v>
      </c>
      <c r="AI351" s="67">
        <v>10</v>
      </c>
      <c r="AJ351" s="67">
        <v>120</v>
      </c>
      <c r="AK351" s="68" t="b">
        <v>1</v>
      </c>
      <c r="AL351" s="68">
        <v>99.99</v>
      </c>
      <c r="AM351" s="68">
        <v>10</v>
      </c>
      <c r="AN351" s="68">
        <v>10</v>
      </c>
      <c r="AO351" s="68">
        <v>10</v>
      </c>
      <c r="AP351" s="68">
        <v>120</v>
      </c>
      <c r="AQ351" s="45" t="b">
        <v>0</v>
      </c>
      <c r="AW351" s="47" t="b">
        <v>0</v>
      </c>
      <c r="BC351" s="17">
        <f t="shared" si="215"/>
        <v>164.34000000000003</v>
      </c>
      <c r="BD351">
        <f t="shared" si="223"/>
        <v>11</v>
      </c>
      <c r="BE351" s="7">
        <f t="shared" si="224"/>
        <v>11.826464138228271</v>
      </c>
      <c r="BF351" s="7">
        <f t="shared" si="225"/>
        <v>8.7441919222025284</v>
      </c>
      <c r="BG351" s="7">
        <f t="shared" si="226"/>
        <v>162.63247256975376</v>
      </c>
      <c r="BH351" s="7">
        <f t="shared" si="227"/>
        <v>174.45893670798202</v>
      </c>
      <c r="BI351" s="17">
        <f t="shared" si="216"/>
        <v>164.34000000000003</v>
      </c>
      <c r="BJ351">
        <f t="shared" si="228"/>
        <v>11</v>
      </c>
      <c r="BK351" s="7">
        <f t="shared" si="229"/>
        <v>11.826464138228271</v>
      </c>
      <c r="BL351" s="7">
        <f t="shared" si="230"/>
        <v>8.7441919222025284</v>
      </c>
      <c r="BM351" s="7">
        <f t="shared" si="231"/>
        <v>162.63247256975376</v>
      </c>
      <c r="BN351" s="7">
        <f t="shared" si="232"/>
        <v>174.45893670798202</v>
      </c>
      <c r="BO351" s="17">
        <f t="shared" si="217"/>
        <v>164.34000000000003</v>
      </c>
      <c r="BP351">
        <f t="shared" si="233"/>
        <v>0</v>
      </c>
      <c r="BQ351" s="7">
        <f t="shared" si="234"/>
        <v>0</v>
      </c>
      <c r="BR351" s="7">
        <f t="shared" si="235"/>
        <v>0</v>
      </c>
      <c r="BS351" s="7">
        <f t="shared" si="236"/>
        <v>0</v>
      </c>
      <c r="BT351" s="7">
        <f t="shared" si="237"/>
        <v>0</v>
      </c>
      <c r="BU351" s="17">
        <f t="shared" si="218"/>
        <v>164.34000000000003</v>
      </c>
      <c r="BV351">
        <f t="shared" si="238"/>
        <v>11</v>
      </c>
      <c r="BW351" s="7">
        <f t="shared" si="239"/>
        <v>11.826464138228271</v>
      </c>
      <c r="BX351" s="7">
        <f t="shared" si="240"/>
        <v>8.7441919222025284</v>
      </c>
      <c r="BY351" s="7">
        <f t="shared" si="241"/>
        <v>162.63247256975376</v>
      </c>
      <c r="BZ351" s="7">
        <f t="shared" si="242"/>
        <v>174.45893670798202</v>
      </c>
      <c r="CA351" s="17">
        <f t="shared" si="219"/>
        <v>164.34000000000003</v>
      </c>
      <c r="CB351">
        <f t="shared" si="243"/>
        <v>11</v>
      </c>
      <c r="CC351" s="7">
        <f t="shared" si="244"/>
        <v>11.826464138228271</v>
      </c>
      <c r="CD351" s="7">
        <f t="shared" si="245"/>
        <v>8.7441919222025284</v>
      </c>
      <c r="CE351" s="7">
        <f t="shared" si="246"/>
        <v>162.63247256975376</v>
      </c>
      <c r="CF351" s="69">
        <f t="shared" si="247"/>
        <v>174.45893670798202</v>
      </c>
      <c r="CG351" s="17">
        <f t="shared" si="220"/>
        <v>164.34000000000003</v>
      </c>
      <c r="CH351">
        <f t="shared" si="248"/>
        <v>0</v>
      </c>
      <c r="CI351" s="7">
        <f t="shared" si="249"/>
        <v>0</v>
      </c>
      <c r="CJ351" s="7">
        <f t="shared" si="250"/>
        <v>0</v>
      </c>
      <c r="CK351" s="7">
        <f t="shared" si="251"/>
        <v>0</v>
      </c>
      <c r="CL351" s="7">
        <f t="shared" si="252"/>
        <v>0</v>
      </c>
      <c r="CM351" s="17">
        <f t="shared" si="221"/>
        <v>164.34000000000003</v>
      </c>
      <c r="CN351">
        <f t="shared" si="253"/>
        <v>0</v>
      </c>
      <c r="CO351" s="7">
        <f t="shared" si="254"/>
        <v>0</v>
      </c>
      <c r="CP351" s="7">
        <f t="shared" si="255"/>
        <v>0</v>
      </c>
      <c r="CQ351" s="7">
        <f t="shared" si="256"/>
        <v>0</v>
      </c>
      <c r="CR351" s="7">
        <f t="shared" si="257"/>
        <v>0</v>
      </c>
    </row>
    <row r="352" spans="1:96" ht="14.5">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222"/>
        <v>1</v>
      </c>
      <c r="M352" s="63" t="b">
        <v>1</v>
      </c>
      <c r="N352" s="63">
        <v>90</v>
      </c>
      <c r="O352" s="63">
        <v>10</v>
      </c>
      <c r="P352" s="63">
        <v>10</v>
      </c>
      <c r="Q352" s="63">
        <v>10</v>
      </c>
      <c r="R352" s="63">
        <v>65</v>
      </c>
      <c r="S352" s="65" t="b">
        <v>1</v>
      </c>
      <c r="T352" s="65">
        <v>90</v>
      </c>
      <c r="U352" s="65">
        <v>10</v>
      </c>
      <c r="V352" s="65">
        <v>10</v>
      </c>
      <c r="W352" s="65">
        <v>10</v>
      </c>
      <c r="X352" s="65">
        <v>65</v>
      </c>
      <c r="Y352" s="66" t="b">
        <v>1</v>
      </c>
      <c r="Z352" s="66">
        <v>90</v>
      </c>
      <c r="AA352" s="66">
        <v>10</v>
      </c>
      <c r="AB352" s="66">
        <v>10</v>
      </c>
      <c r="AC352" s="66">
        <v>10</v>
      </c>
      <c r="AD352" s="66">
        <v>65</v>
      </c>
      <c r="AE352" s="67" t="b">
        <v>1</v>
      </c>
      <c r="AF352" s="67">
        <v>90</v>
      </c>
      <c r="AG352" s="67">
        <v>10</v>
      </c>
      <c r="AH352" s="67">
        <v>10</v>
      </c>
      <c r="AI352" s="67">
        <v>10</v>
      </c>
      <c r="AJ352" s="67">
        <v>65</v>
      </c>
      <c r="AK352" s="68" t="b">
        <v>1</v>
      </c>
      <c r="AL352" s="68">
        <v>90</v>
      </c>
      <c r="AM352" s="68">
        <v>10</v>
      </c>
      <c r="AN352" s="68">
        <v>10</v>
      </c>
      <c r="AO352" s="68">
        <v>10</v>
      </c>
      <c r="AP352" s="68">
        <v>65</v>
      </c>
      <c r="AQ352" s="45" t="b">
        <v>1</v>
      </c>
      <c r="AR352" s="45">
        <v>90</v>
      </c>
      <c r="AS352" s="45">
        <v>10</v>
      </c>
      <c r="AT352" s="45">
        <v>10</v>
      </c>
      <c r="AU352" s="45">
        <v>10</v>
      </c>
      <c r="AV352" s="45">
        <v>65</v>
      </c>
      <c r="AW352" s="47" t="b">
        <v>1</v>
      </c>
      <c r="AX352" s="47">
        <v>90</v>
      </c>
      <c r="AY352" s="47">
        <v>10</v>
      </c>
      <c r="AZ352" s="47">
        <v>10</v>
      </c>
      <c r="BA352" s="47">
        <v>10</v>
      </c>
      <c r="BB352" s="47">
        <v>65</v>
      </c>
      <c r="BC352" s="17">
        <f t="shared" si="215"/>
        <v>228.58000000000004</v>
      </c>
      <c r="BD352">
        <f t="shared" si="223"/>
        <v>8</v>
      </c>
      <c r="BE352" s="7">
        <f t="shared" si="224"/>
        <v>8.6010648278023787</v>
      </c>
      <c r="BF352" s="7">
        <f t="shared" si="225"/>
        <v>6.3594123070563837</v>
      </c>
      <c r="BG352" s="7">
        <f t="shared" si="226"/>
        <v>118.27816186891181</v>
      </c>
      <c r="BH352" s="7">
        <f t="shared" si="227"/>
        <v>126.87922669671418</v>
      </c>
      <c r="BI352" s="17">
        <f t="shared" si="216"/>
        <v>228.58000000000004</v>
      </c>
      <c r="BJ352">
        <f t="shared" si="228"/>
        <v>8</v>
      </c>
      <c r="BK352" s="7">
        <f t="shared" si="229"/>
        <v>8.6010648278023787</v>
      </c>
      <c r="BL352" s="7">
        <f t="shared" si="230"/>
        <v>6.3594123070563837</v>
      </c>
      <c r="BM352" s="7">
        <f t="shared" si="231"/>
        <v>118.27816186891181</v>
      </c>
      <c r="BN352" s="7">
        <f t="shared" si="232"/>
        <v>126.87922669671418</v>
      </c>
      <c r="BO352" s="17">
        <f t="shared" si="217"/>
        <v>228.58000000000004</v>
      </c>
      <c r="BP352">
        <f t="shared" si="233"/>
        <v>8</v>
      </c>
      <c r="BQ352" s="7">
        <f t="shared" si="234"/>
        <v>8.6010648278023787</v>
      </c>
      <c r="BR352" s="7">
        <f t="shared" si="235"/>
        <v>6.3594123070563837</v>
      </c>
      <c r="BS352" s="7">
        <f t="shared" si="236"/>
        <v>118.27816186891181</v>
      </c>
      <c r="BT352" s="7">
        <f t="shared" si="237"/>
        <v>126.87922669671418</v>
      </c>
      <c r="BU352" s="17">
        <f t="shared" si="218"/>
        <v>228.58000000000004</v>
      </c>
      <c r="BV352">
        <f t="shared" si="238"/>
        <v>8</v>
      </c>
      <c r="BW352" s="7">
        <f t="shared" si="239"/>
        <v>8.6010648278023787</v>
      </c>
      <c r="BX352" s="7">
        <f t="shared" si="240"/>
        <v>6.3594123070563837</v>
      </c>
      <c r="BY352" s="7">
        <f t="shared" si="241"/>
        <v>118.27816186891181</v>
      </c>
      <c r="BZ352" s="7">
        <f t="shared" si="242"/>
        <v>126.87922669671418</v>
      </c>
      <c r="CA352" s="17">
        <f t="shared" si="219"/>
        <v>228.58000000000004</v>
      </c>
      <c r="CB352">
        <f t="shared" si="243"/>
        <v>8</v>
      </c>
      <c r="CC352" s="7">
        <f t="shared" si="244"/>
        <v>8.6010648278023787</v>
      </c>
      <c r="CD352" s="7">
        <f t="shared" si="245"/>
        <v>6.3594123070563837</v>
      </c>
      <c r="CE352" s="7">
        <f t="shared" si="246"/>
        <v>118.27816186891181</v>
      </c>
      <c r="CF352" s="69">
        <f t="shared" si="247"/>
        <v>126.87922669671418</v>
      </c>
      <c r="CG352" s="17">
        <f t="shared" si="220"/>
        <v>228.58000000000004</v>
      </c>
      <c r="CH352">
        <f t="shared" si="248"/>
        <v>8</v>
      </c>
      <c r="CI352" s="7">
        <f t="shared" si="249"/>
        <v>8.6010648278023787</v>
      </c>
      <c r="CJ352" s="7">
        <f t="shared" si="250"/>
        <v>6.3594123070563837</v>
      </c>
      <c r="CK352" s="7">
        <f t="shared" si="251"/>
        <v>118.27816186891181</v>
      </c>
      <c r="CL352" s="7">
        <f t="shared" si="252"/>
        <v>126.87922669671418</v>
      </c>
      <c r="CM352" s="17">
        <f t="shared" si="221"/>
        <v>228.58000000000004</v>
      </c>
      <c r="CN352">
        <f t="shared" si="253"/>
        <v>8</v>
      </c>
      <c r="CO352" s="7">
        <f t="shared" si="254"/>
        <v>8.6010648278023787</v>
      </c>
      <c r="CP352" s="7">
        <f t="shared" si="255"/>
        <v>6.3594123070563837</v>
      </c>
      <c r="CQ352" s="7">
        <f t="shared" si="256"/>
        <v>118.27816186891181</v>
      </c>
      <c r="CR352" s="7">
        <f t="shared" si="257"/>
        <v>126.87922669671418</v>
      </c>
    </row>
    <row r="353" spans="1:96" ht="14.5">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222"/>
        <v>1</v>
      </c>
      <c r="M353" s="63" t="b">
        <v>1</v>
      </c>
      <c r="N353" s="63">
        <v>90</v>
      </c>
      <c r="O353" s="63">
        <v>10</v>
      </c>
      <c r="P353" s="63">
        <v>10</v>
      </c>
      <c r="Q353" s="63">
        <v>10</v>
      </c>
      <c r="R353" s="63">
        <v>80</v>
      </c>
      <c r="S353" s="65" t="b">
        <v>1</v>
      </c>
      <c r="T353" s="65">
        <v>90</v>
      </c>
      <c r="U353" s="65">
        <v>10</v>
      </c>
      <c r="V353" s="65">
        <v>10</v>
      </c>
      <c r="W353" s="65">
        <v>10</v>
      </c>
      <c r="X353" s="65">
        <v>80</v>
      </c>
      <c r="Y353" s="66" t="b">
        <v>1</v>
      </c>
      <c r="Z353" s="66">
        <v>90</v>
      </c>
      <c r="AA353" s="66">
        <v>10</v>
      </c>
      <c r="AB353" s="66">
        <v>10</v>
      </c>
      <c r="AC353" s="66">
        <v>10</v>
      </c>
      <c r="AD353" s="66">
        <v>80</v>
      </c>
      <c r="AE353" s="67" t="b">
        <v>1</v>
      </c>
      <c r="AF353" s="67">
        <v>90</v>
      </c>
      <c r="AG353" s="67">
        <v>10</v>
      </c>
      <c r="AH353" s="67">
        <v>10</v>
      </c>
      <c r="AI353" s="67">
        <v>10</v>
      </c>
      <c r="AJ353" s="67">
        <v>80</v>
      </c>
      <c r="AK353" s="68" t="b">
        <v>1</v>
      </c>
      <c r="AL353" s="68">
        <v>90</v>
      </c>
      <c r="AM353" s="68">
        <v>10</v>
      </c>
      <c r="AN353" s="68">
        <v>10</v>
      </c>
      <c r="AO353" s="68">
        <v>10</v>
      </c>
      <c r="AP353" s="68">
        <v>80</v>
      </c>
      <c r="AQ353" s="45" t="b">
        <v>1</v>
      </c>
      <c r="AR353" s="45">
        <v>90</v>
      </c>
      <c r="AS353" s="45">
        <v>10</v>
      </c>
      <c r="AT353" s="45">
        <v>10</v>
      </c>
      <c r="AU353" s="45">
        <v>10</v>
      </c>
      <c r="AV353" s="45">
        <v>80</v>
      </c>
      <c r="AW353" s="47" t="b">
        <v>1</v>
      </c>
      <c r="AX353" s="47">
        <v>90</v>
      </c>
      <c r="AY353" s="47">
        <v>10</v>
      </c>
      <c r="AZ353" s="47">
        <v>10</v>
      </c>
      <c r="BA353" s="47">
        <v>10</v>
      </c>
      <c r="BB353" s="47">
        <v>80</v>
      </c>
      <c r="BC353" s="17">
        <f t="shared" si="215"/>
        <v>123.19999999999999</v>
      </c>
      <c r="BD353">
        <f t="shared" si="223"/>
        <v>9</v>
      </c>
      <c r="BE353" s="7">
        <f t="shared" si="224"/>
        <v>9.6761979312776756</v>
      </c>
      <c r="BF353" s="7">
        <f t="shared" si="225"/>
        <v>7.1543388454384322</v>
      </c>
      <c r="BG353" s="7">
        <f t="shared" si="226"/>
        <v>133.06293210252579</v>
      </c>
      <c r="BH353" s="7">
        <f t="shared" si="227"/>
        <v>142.73913003380346</v>
      </c>
      <c r="BI353" s="17">
        <f t="shared" si="216"/>
        <v>123.19999999999999</v>
      </c>
      <c r="BJ353">
        <f t="shared" si="228"/>
        <v>9</v>
      </c>
      <c r="BK353" s="7">
        <f t="shared" si="229"/>
        <v>9.6761979312776756</v>
      </c>
      <c r="BL353" s="7">
        <f t="shared" si="230"/>
        <v>7.1543388454384322</v>
      </c>
      <c r="BM353" s="7">
        <f t="shared" si="231"/>
        <v>133.06293210252579</v>
      </c>
      <c r="BN353" s="7">
        <f t="shared" si="232"/>
        <v>142.73913003380346</v>
      </c>
      <c r="BO353" s="17">
        <f t="shared" si="217"/>
        <v>123.19999999999999</v>
      </c>
      <c r="BP353">
        <f t="shared" si="233"/>
        <v>9</v>
      </c>
      <c r="BQ353" s="7">
        <f t="shared" si="234"/>
        <v>9.6761979312776756</v>
      </c>
      <c r="BR353" s="7">
        <f t="shared" si="235"/>
        <v>7.1543388454384322</v>
      </c>
      <c r="BS353" s="7">
        <f t="shared" si="236"/>
        <v>133.06293210252579</v>
      </c>
      <c r="BT353" s="7">
        <f t="shared" si="237"/>
        <v>142.73913003380346</v>
      </c>
      <c r="BU353" s="17">
        <f t="shared" si="218"/>
        <v>123.19999999999999</v>
      </c>
      <c r="BV353">
        <f t="shared" si="238"/>
        <v>9</v>
      </c>
      <c r="BW353" s="7">
        <f t="shared" si="239"/>
        <v>9.6761979312776756</v>
      </c>
      <c r="BX353" s="7">
        <f t="shared" si="240"/>
        <v>7.1543388454384322</v>
      </c>
      <c r="BY353" s="7">
        <f t="shared" si="241"/>
        <v>133.06293210252579</v>
      </c>
      <c r="BZ353" s="7">
        <f t="shared" si="242"/>
        <v>142.73913003380346</v>
      </c>
      <c r="CA353" s="17">
        <f t="shared" si="219"/>
        <v>123.19999999999999</v>
      </c>
      <c r="CB353">
        <f t="shared" si="243"/>
        <v>9</v>
      </c>
      <c r="CC353" s="7">
        <f t="shared" si="244"/>
        <v>9.6761979312776756</v>
      </c>
      <c r="CD353" s="7">
        <f t="shared" si="245"/>
        <v>7.1543388454384322</v>
      </c>
      <c r="CE353" s="7">
        <f t="shared" si="246"/>
        <v>133.06293210252579</v>
      </c>
      <c r="CF353" s="69">
        <f t="shared" si="247"/>
        <v>142.73913003380346</v>
      </c>
      <c r="CG353" s="17">
        <f t="shared" si="220"/>
        <v>123.19999999999999</v>
      </c>
      <c r="CH353">
        <f t="shared" si="248"/>
        <v>9</v>
      </c>
      <c r="CI353" s="7">
        <f t="shared" si="249"/>
        <v>9.6761979312776756</v>
      </c>
      <c r="CJ353" s="7">
        <f t="shared" si="250"/>
        <v>7.1543388454384322</v>
      </c>
      <c r="CK353" s="7">
        <f t="shared" si="251"/>
        <v>133.06293210252579</v>
      </c>
      <c r="CL353" s="7">
        <f t="shared" si="252"/>
        <v>142.73913003380346</v>
      </c>
      <c r="CM353" s="17">
        <f t="shared" si="221"/>
        <v>123.19999999999999</v>
      </c>
      <c r="CN353">
        <f t="shared" si="253"/>
        <v>9</v>
      </c>
      <c r="CO353" s="7">
        <f t="shared" si="254"/>
        <v>9.6761979312776756</v>
      </c>
      <c r="CP353" s="7">
        <f t="shared" si="255"/>
        <v>7.1543388454384322</v>
      </c>
      <c r="CQ353" s="7">
        <f t="shared" si="256"/>
        <v>133.06293210252579</v>
      </c>
      <c r="CR353" s="7">
        <f t="shared" si="257"/>
        <v>142.73913003380346</v>
      </c>
    </row>
    <row r="354" spans="1:96" ht="14.5">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222"/>
        <v>1</v>
      </c>
      <c r="M354" s="63" t="b">
        <v>1</v>
      </c>
      <c r="N354" s="63">
        <v>99.99</v>
      </c>
      <c r="O354" s="63">
        <v>10</v>
      </c>
      <c r="P354" s="63">
        <v>10</v>
      </c>
      <c r="Q354" s="63">
        <v>10</v>
      </c>
      <c r="R354" s="63">
        <v>120</v>
      </c>
      <c r="S354" s="65" t="b">
        <v>1</v>
      </c>
      <c r="T354" s="65">
        <v>99.99</v>
      </c>
      <c r="U354" s="65">
        <v>10</v>
      </c>
      <c r="V354" s="65">
        <v>10</v>
      </c>
      <c r="W354" s="65">
        <v>10</v>
      </c>
      <c r="X354" s="65">
        <v>120</v>
      </c>
      <c r="Y354" s="66" t="b">
        <v>1</v>
      </c>
      <c r="Z354" s="66">
        <v>99.99</v>
      </c>
      <c r="AA354" s="66">
        <v>10</v>
      </c>
      <c r="AB354" s="66">
        <v>10</v>
      </c>
      <c r="AC354" s="66">
        <v>10</v>
      </c>
      <c r="AD354" s="66">
        <v>120</v>
      </c>
      <c r="AE354" s="67" t="b">
        <v>1</v>
      </c>
      <c r="AF354" s="67">
        <v>99.99</v>
      </c>
      <c r="AG354" s="67">
        <v>10</v>
      </c>
      <c r="AH354" s="67">
        <v>10</v>
      </c>
      <c r="AI354" s="67">
        <v>10</v>
      </c>
      <c r="AJ354" s="67">
        <v>120</v>
      </c>
      <c r="AK354" s="68" t="b">
        <v>1</v>
      </c>
      <c r="AL354" s="68">
        <v>99.99</v>
      </c>
      <c r="AM354" s="68">
        <v>10</v>
      </c>
      <c r="AN354" s="68">
        <v>10</v>
      </c>
      <c r="AO354" s="68">
        <v>10</v>
      </c>
      <c r="AP354" s="68">
        <v>120</v>
      </c>
      <c r="AQ354" s="45" t="b">
        <v>1</v>
      </c>
      <c r="AR354" s="45">
        <v>99.99</v>
      </c>
      <c r="AS354" s="45">
        <v>10</v>
      </c>
      <c r="AT354" s="45">
        <v>10</v>
      </c>
      <c r="AU354" s="45">
        <v>10</v>
      </c>
      <c r="AV354" s="45">
        <v>120</v>
      </c>
      <c r="AW354" s="47" t="b">
        <v>1</v>
      </c>
      <c r="AX354" s="47">
        <v>99.99</v>
      </c>
      <c r="AY354" s="47">
        <v>10</v>
      </c>
      <c r="AZ354" s="47">
        <v>10</v>
      </c>
      <c r="BA354" s="47">
        <v>10</v>
      </c>
      <c r="BB354" s="47">
        <v>120</v>
      </c>
      <c r="BC354" s="17">
        <f t="shared" si="215"/>
        <v>208.56000000000003</v>
      </c>
      <c r="BD354">
        <f t="shared" si="223"/>
        <v>14</v>
      </c>
      <c r="BE354" s="7">
        <f t="shared" si="224"/>
        <v>15.051863448654164</v>
      </c>
      <c r="BF354" s="7">
        <f t="shared" si="225"/>
        <v>11.128971537348672</v>
      </c>
      <c r="BG354" s="7">
        <f t="shared" si="226"/>
        <v>206.98678327059568</v>
      </c>
      <c r="BH354" s="7">
        <f t="shared" si="227"/>
        <v>222.03864671924984</v>
      </c>
      <c r="BI354" s="17">
        <f t="shared" si="216"/>
        <v>208.56000000000003</v>
      </c>
      <c r="BJ354">
        <f t="shared" si="228"/>
        <v>14</v>
      </c>
      <c r="BK354" s="7">
        <f t="shared" si="229"/>
        <v>15.051863448654164</v>
      </c>
      <c r="BL354" s="7">
        <f t="shared" si="230"/>
        <v>11.128971537348672</v>
      </c>
      <c r="BM354" s="7">
        <f t="shared" si="231"/>
        <v>206.98678327059568</v>
      </c>
      <c r="BN354" s="7">
        <f t="shared" si="232"/>
        <v>222.03864671924984</v>
      </c>
      <c r="BO354" s="17">
        <f t="shared" si="217"/>
        <v>208.56000000000003</v>
      </c>
      <c r="BP354">
        <f t="shared" si="233"/>
        <v>14</v>
      </c>
      <c r="BQ354" s="7">
        <f t="shared" si="234"/>
        <v>15.051863448654164</v>
      </c>
      <c r="BR354" s="7">
        <f t="shared" si="235"/>
        <v>11.128971537348672</v>
      </c>
      <c r="BS354" s="7">
        <f t="shared" si="236"/>
        <v>206.98678327059568</v>
      </c>
      <c r="BT354" s="7">
        <f t="shared" si="237"/>
        <v>222.03864671924984</v>
      </c>
      <c r="BU354" s="17">
        <f t="shared" si="218"/>
        <v>208.56000000000003</v>
      </c>
      <c r="BV354">
        <f t="shared" si="238"/>
        <v>14</v>
      </c>
      <c r="BW354" s="7">
        <f t="shared" si="239"/>
        <v>15.051863448654164</v>
      </c>
      <c r="BX354" s="7">
        <f t="shared" si="240"/>
        <v>11.128971537348672</v>
      </c>
      <c r="BY354" s="7">
        <f t="shared" si="241"/>
        <v>206.98678327059568</v>
      </c>
      <c r="BZ354" s="7">
        <f t="shared" si="242"/>
        <v>222.03864671924984</v>
      </c>
      <c r="CA354" s="17">
        <f t="shared" si="219"/>
        <v>208.56000000000003</v>
      </c>
      <c r="CB354">
        <f t="shared" si="243"/>
        <v>14</v>
      </c>
      <c r="CC354" s="7">
        <f t="shared" si="244"/>
        <v>15.051863448654164</v>
      </c>
      <c r="CD354" s="7">
        <f t="shared" si="245"/>
        <v>11.128971537348672</v>
      </c>
      <c r="CE354" s="7">
        <f t="shared" si="246"/>
        <v>206.98678327059568</v>
      </c>
      <c r="CF354" s="69">
        <f t="shared" si="247"/>
        <v>222.03864671924984</v>
      </c>
      <c r="CG354" s="17">
        <f t="shared" si="220"/>
        <v>208.56000000000003</v>
      </c>
      <c r="CH354">
        <f t="shared" si="248"/>
        <v>14</v>
      </c>
      <c r="CI354" s="7">
        <f t="shared" si="249"/>
        <v>15.051863448654164</v>
      </c>
      <c r="CJ354" s="7">
        <f t="shared" si="250"/>
        <v>11.128971537348672</v>
      </c>
      <c r="CK354" s="7">
        <f t="shared" si="251"/>
        <v>206.98678327059568</v>
      </c>
      <c r="CL354" s="7">
        <f t="shared" si="252"/>
        <v>222.03864671924984</v>
      </c>
      <c r="CM354" s="17">
        <f t="shared" si="221"/>
        <v>208.56000000000003</v>
      </c>
      <c r="CN354">
        <f t="shared" si="253"/>
        <v>14</v>
      </c>
      <c r="CO354" s="7">
        <f t="shared" si="254"/>
        <v>15.051863448654164</v>
      </c>
      <c r="CP354" s="7">
        <f t="shared" si="255"/>
        <v>11.128971537348672</v>
      </c>
      <c r="CQ354" s="7">
        <f t="shared" si="256"/>
        <v>206.98678327059568</v>
      </c>
      <c r="CR354" s="7">
        <f t="shared" si="257"/>
        <v>222.03864671924984</v>
      </c>
    </row>
    <row r="355" spans="1:96" ht="14.5">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222"/>
        <v>1</v>
      </c>
      <c r="M355" s="63" t="b">
        <v>1</v>
      </c>
      <c r="N355" s="63">
        <v>0</v>
      </c>
      <c r="O355" s="63">
        <v>10</v>
      </c>
      <c r="P355" s="63">
        <v>10</v>
      </c>
      <c r="Q355" s="63">
        <v>10</v>
      </c>
      <c r="R355" s="63">
        <v>240</v>
      </c>
      <c r="S355" s="65" t="b">
        <v>1</v>
      </c>
      <c r="T355" s="65">
        <v>0</v>
      </c>
      <c r="U355" s="65">
        <v>10</v>
      </c>
      <c r="V355" s="65">
        <v>10</v>
      </c>
      <c r="W355" s="65">
        <v>10</v>
      </c>
      <c r="X355" s="65">
        <v>240</v>
      </c>
      <c r="Y355" s="66" t="b">
        <v>0</v>
      </c>
      <c r="AE355" s="67" t="b">
        <v>1</v>
      </c>
      <c r="AF355" s="67">
        <v>0</v>
      </c>
      <c r="AG355" s="67">
        <v>10</v>
      </c>
      <c r="AH355" s="67">
        <v>10</v>
      </c>
      <c r="AI355" s="67">
        <v>10</v>
      </c>
      <c r="AJ355" s="67">
        <v>240</v>
      </c>
      <c r="AK355" s="68" t="b">
        <v>1</v>
      </c>
      <c r="AL355" s="68">
        <v>0</v>
      </c>
      <c r="AM355" s="68">
        <v>10</v>
      </c>
      <c r="AN355" s="68">
        <v>10</v>
      </c>
      <c r="AO355" s="68">
        <v>10</v>
      </c>
      <c r="AP355" s="68">
        <v>240</v>
      </c>
      <c r="AQ355" s="45" t="b">
        <v>0</v>
      </c>
      <c r="AW355" s="47" t="b">
        <v>0</v>
      </c>
      <c r="BC355" s="17">
        <f t="shared" si="215"/>
        <v>206.36</v>
      </c>
      <c r="BD355">
        <f t="shared" si="223"/>
        <v>14</v>
      </c>
      <c r="BE355" s="7">
        <f t="shared" si="224"/>
        <v>15.051863448654164</v>
      </c>
      <c r="BF355" s="7">
        <f t="shared" si="225"/>
        <v>11.128971537348672</v>
      </c>
      <c r="BG355" s="7">
        <f t="shared" si="226"/>
        <v>206.98678327059568</v>
      </c>
      <c r="BH355" s="7">
        <f t="shared" si="227"/>
        <v>222.03864671924984</v>
      </c>
      <c r="BI355" s="17">
        <f t="shared" si="216"/>
        <v>206.36</v>
      </c>
      <c r="BJ355">
        <f t="shared" si="228"/>
        <v>14</v>
      </c>
      <c r="BK355" s="7">
        <f t="shared" si="229"/>
        <v>15.051863448654164</v>
      </c>
      <c r="BL355" s="7">
        <f t="shared" si="230"/>
        <v>11.128971537348672</v>
      </c>
      <c r="BM355" s="7">
        <f t="shared" si="231"/>
        <v>206.98678327059568</v>
      </c>
      <c r="BN355" s="7">
        <f t="shared" si="232"/>
        <v>222.03864671924984</v>
      </c>
      <c r="BO355" s="17">
        <f t="shared" si="217"/>
        <v>206.36</v>
      </c>
      <c r="BP355">
        <f t="shared" si="233"/>
        <v>0</v>
      </c>
      <c r="BQ355" s="7">
        <f t="shared" si="234"/>
        <v>0</v>
      </c>
      <c r="BR355" s="7">
        <f t="shared" si="235"/>
        <v>0</v>
      </c>
      <c r="BS355" s="7">
        <f t="shared" si="236"/>
        <v>0</v>
      </c>
      <c r="BT355" s="7">
        <f t="shared" si="237"/>
        <v>0</v>
      </c>
      <c r="BU355" s="17">
        <f t="shared" si="218"/>
        <v>206.36</v>
      </c>
      <c r="BV355">
        <f t="shared" si="238"/>
        <v>14</v>
      </c>
      <c r="BW355" s="7">
        <f t="shared" si="239"/>
        <v>15.051863448654164</v>
      </c>
      <c r="BX355" s="7">
        <f t="shared" si="240"/>
        <v>11.128971537348672</v>
      </c>
      <c r="BY355" s="7">
        <f t="shared" si="241"/>
        <v>206.98678327059568</v>
      </c>
      <c r="BZ355" s="7">
        <f t="shared" si="242"/>
        <v>222.03864671924984</v>
      </c>
      <c r="CA355" s="17">
        <f t="shared" si="219"/>
        <v>206.36</v>
      </c>
      <c r="CB355">
        <f t="shared" si="243"/>
        <v>14</v>
      </c>
      <c r="CC355" s="7">
        <f t="shared" si="244"/>
        <v>15.051863448654164</v>
      </c>
      <c r="CD355" s="7">
        <f t="shared" si="245"/>
        <v>11.128971537348672</v>
      </c>
      <c r="CE355" s="7">
        <f t="shared" si="246"/>
        <v>206.98678327059568</v>
      </c>
      <c r="CF355" s="69">
        <f t="shared" si="247"/>
        <v>222.03864671924984</v>
      </c>
      <c r="CG355" s="17">
        <f t="shared" si="220"/>
        <v>206.36</v>
      </c>
      <c r="CH355">
        <f t="shared" si="248"/>
        <v>0</v>
      </c>
      <c r="CI355" s="7">
        <f t="shared" si="249"/>
        <v>0</v>
      </c>
      <c r="CJ355" s="7">
        <f t="shared" si="250"/>
        <v>0</v>
      </c>
      <c r="CK355" s="7">
        <f t="shared" si="251"/>
        <v>0</v>
      </c>
      <c r="CL355" s="7">
        <f t="shared" si="252"/>
        <v>0</v>
      </c>
      <c r="CM355" s="17">
        <f t="shared" si="221"/>
        <v>206.36</v>
      </c>
      <c r="CN355">
        <f t="shared" si="253"/>
        <v>0</v>
      </c>
      <c r="CO355" s="7">
        <f t="shared" si="254"/>
        <v>0</v>
      </c>
      <c r="CP355" s="7">
        <f t="shared" si="255"/>
        <v>0</v>
      </c>
      <c r="CQ355" s="7">
        <f t="shared" si="256"/>
        <v>0</v>
      </c>
      <c r="CR355" s="7">
        <f t="shared" si="257"/>
        <v>0</v>
      </c>
    </row>
    <row r="356" spans="1:9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222"/>
        <v>1</v>
      </c>
      <c r="M356" s="63" t="b">
        <v>0</v>
      </c>
      <c r="S356" s="65" t="b">
        <v>0</v>
      </c>
      <c r="Y356" s="66" t="b">
        <v>0</v>
      </c>
      <c r="AE356" s="67" t="b">
        <v>0</v>
      </c>
      <c r="AK356" s="68" t="b">
        <v>0</v>
      </c>
      <c r="AQ356" s="45" t="b">
        <v>0</v>
      </c>
      <c r="AW356" s="47" t="b">
        <v>0</v>
      </c>
      <c r="BC356" s="17">
        <f t="shared" si="215"/>
        <v>44.22</v>
      </c>
      <c r="BD356">
        <f t="shared" si="223"/>
        <v>0</v>
      </c>
      <c r="BE356" s="7">
        <f t="shared" si="224"/>
        <v>0</v>
      </c>
      <c r="BF356" s="7">
        <f t="shared" si="225"/>
        <v>0</v>
      </c>
      <c r="BG356" s="7">
        <f t="shared" si="226"/>
        <v>0</v>
      </c>
      <c r="BH356" s="7">
        <f t="shared" si="227"/>
        <v>0</v>
      </c>
      <c r="BI356" s="17">
        <f t="shared" si="216"/>
        <v>44.22</v>
      </c>
      <c r="BJ356">
        <f t="shared" si="228"/>
        <v>0</v>
      </c>
      <c r="BK356" s="7">
        <f t="shared" si="229"/>
        <v>0</v>
      </c>
      <c r="BL356" s="7">
        <f t="shared" si="230"/>
        <v>0</v>
      </c>
      <c r="BM356" s="7">
        <f t="shared" si="231"/>
        <v>0</v>
      </c>
      <c r="BN356" s="7">
        <f t="shared" si="232"/>
        <v>0</v>
      </c>
      <c r="BO356" s="17">
        <f t="shared" si="217"/>
        <v>44.22</v>
      </c>
      <c r="BP356">
        <f t="shared" si="233"/>
        <v>0</v>
      </c>
      <c r="BQ356" s="7">
        <f t="shared" si="234"/>
        <v>0</v>
      </c>
      <c r="BR356" s="7">
        <f t="shared" si="235"/>
        <v>0</v>
      </c>
      <c r="BS356" s="7">
        <f t="shared" si="236"/>
        <v>0</v>
      </c>
      <c r="BT356" s="7">
        <f t="shared" si="237"/>
        <v>0</v>
      </c>
      <c r="BU356" s="17">
        <f t="shared" si="218"/>
        <v>44.22</v>
      </c>
      <c r="BV356">
        <f t="shared" si="238"/>
        <v>0</v>
      </c>
      <c r="BW356" s="7">
        <f t="shared" si="239"/>
        <v>0</v>
      </c>
      <c r="BX356" s="7">
        <f t="shared" si="240"/>
        <v>0</v>
      </c>
      <c r="BY356" s="7">
        <f t="shared" si="241"/>
        <v>0</v>
      </c>
      <c r="BZ356" s="7">
        <f t="shared" si="242"/>
        <v>0</v>
      </c>
      <c r="CA356" s="17">
        <f t="shared" si="219"/>
        <v>44.22</v>
      </c>
      <c r="CB356">
        <f t="shared" si="243"/>
        <v>0</v>
      </c>
      <c r="CC356" s="7">
        <f t="shared" si="244"/>
        <v>0</v>
      </c>
      <c r="CD356" s="7">
        <f t="shared" si="245"/>
        <v>0</v>
      </c>
      <c r="CE356" s="7">
        <f t="shared" si="246"/>
        <v>0</v>
      </c>
      <c r="CF356" s="69">
        <f t="shared" si="247"/>
        <v>0</v>
      </c>
      <c r="CG356" s="17">
        <f t="shared" si="220"/>
        <v>44.22</v>
      </c>
      <c r="CH356">
        <f t="shared" si="248"/>
        <v>0</v>
      </c>
      <c r="CI356" s="7">
        <f t="shared" si="249"/>
        <v>0</v>
      </c>
      <c r="CJ356" s="7">
        <f t="shared" si="250"/>
        <v>0</v>
      </c>
      <c r="CK356" s="7">
        <f t="shared" si="251"/>
        <v>0</v>
      </c>
      <c r="CL356" s="7">
        <f t="shared" si="252"/>
        <v>0</v>
      </c>
      <c r="CM356" s="17">
        <f t="shared" si="221"/>
        <v>44.22</v>
      </c>
      <c r="CN356">
        <f t="shared" si="253"/>
        <v>0</v>
      </c>
      <c r="CO356" s="7">
        <f t="shared" si="254"/>
        <v>0</v>
      </c>
      <c r="CP356" s="7">
        <f t="shared" si="255"/>
        <v>0</v>
      </c>
      <c r="CQ356" s="7">
        <f t="shared" si="256"/>
        <v>0</v>
      </c>
      <c r="CR356" s="7">
        <f t="shared" si="257"/>
        <v>0</v>
      </c>
    </row>
    <row r="357" spans="1:96" ht="14.5">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222"/>
        <v>1</v>
      </c>
      <c r="M357" s="63" t="b">
        <v>1</v>
      </c>
      <c r="N357" s="63">
        <v>0</v>
      </c>
      <c r="O357" s="63">
        <v>10</v>
      </c>
      <c r="P357" s="63">
        <v>10</v>
      </c>
      <c r="Q357" s="63">
        <v>10</v>
      </c>
      <c r="R357" s="63">
        <v>140</v>
      </c>
      <c r="S357" s="65" t="b">
        <v>1</v>
      </c>
      <c r="T357" s="65">
        <v>0</v>
      </c>
      <c r="U357" s="65">
        <v>10</v>
      </c>
      <c r="V357" s="65">
        <v>10</v>
      </c>
      <c r="W357" s="65">
        <v>10</v>
      </c>
      <c r="X357" s="65">
        <v>140</v>
      </c>
      <c r="Y357" s="66" t="b">
        <v>0</v>
      </c>
      <c r="AE357" s="67" t="b">
        <v>1</v>
      </c>
      <c r="AF357" s="67">
        <v>0</v>
      </c>
      <c r="AG357" s="67">
        <v>10</v>
      </c>
      <c r="AH357" s="67">
        <v>10</v>
      </c>
      <c r="AI357" s="67">
        <v>10</v>
      </c>
      <c r="AJ357" s="67">
        <v>140</v>
      </c>
      <c r="AK357" s="68" t="b">
        <v>1</v>
      </c>
      <c r="AL357" s="68">
        <v>0</v>
      </c>
      <c r="AM357" s="68">
        <v>10</v>
      </c>
      <c r="AN357" s="68">
        <v>10</v>
      </c>
      <c r="AO357" s="68">
        <v>10</v>
      </c>
      <c r="AP357" s="68">
        <v>140</v>
      </c>
      <c r="AQ357" s="45" t="b">
        <v>0</v>
      </c>
      <c r="AW357" s="47" t="b">
        <v>0</v>
      </c>
      <c r="BC357" s="17">
        <f t="shared" si="215"/>
        <v>103.51</v>
      </c>
      <c r="BD357">
        <f t="shared" si="223"/>
        <v>7</v>
      </c>
      <c r="BE357" s="7">
        <f t="shared" si="224"/>
        <v>7.5259317243270818</v>
      </c>
      <c r="BF357" s="7">
        <f t="shared" si="225"/>
        <v>5.5644857686743361</v>
      </c>
      <c r="BG357" s="7">
        <f t="shared" si="226"/>
        <v>103.49339163529784</v>
      </c>
      <c r="BH357" s="7">
        <f t="shared" si="227"/>
        <v>111.01932335962492</v>
      </c>
      <c r="BI357" s="17">
        <f t="shared" si="216"/>
        <v>103.51</v>
      </c>
      <c r="BJ357">
        <f t="shared" si="228"/>
        <v>7</v>
      </c>
      <c r="BK357" s="7">
        <f t="shared" si="229"/>
        <v>7.5259317243270818</v>
      </c>
      <c r="BL357" s="7">
        <f t="shared" si="230"/>
        <v>5.5644857686743361</v>
      </c>
      <c r="BM357" s="7">
        <f t="shared" si="231"/>
        <v>103.49339163529784</v>
      </c>
      <c r="BN357" s="7">
        <f t="shared" si="232"/>
        <v>111.01932335962492</v>
      </c>
      <c r="BO357" s="17">
        <f t="shared" si="217"/>
        <v>103.51</v>
      </c>
      <c r="BP357">
        <f t="shared" si="233"/>
        <v>0</v>
      </c>
      <c r="BQ357" s="7">
        <f t="shared" si="234"/>
        <v>0</v>
      </c>
      <c r="BR357" s="7">
        <f t="shared" si="235"/>
        <v>0</v>
      </c>
      <c r="BS357" s="7">
        <f t="shared" si="236"/>
        <v>0</v>
      </c>
      <c r="BT357" s="7">
        <f t="shared" si="237"/>
        <v>0</v>
      </c>
      <c r="BU357" s="17">
        <f t="shared" si="218"/>
        <v>103.51</v>
      </c>
      <c r="BV357">
        <f t="shared" si="238"/>
        <v>7</v>
      </c>
      <c r="BW357" s="7">
        <f t="shared" si="239"/>
        <v>7.5259317243270818</v>
      </c>
      <c r="BX357" s="7">
        <f t="shared" si="240"/>
        <v>5.5644857686743361</v>
      </c>
      <c r="BY357" s="7">
        <f t="shared" si="241"/>
        <v>103.49339163529784</v>
      </c>
      <c r="BZ357" s="7">
        <f t="shared" si="242"/>
        <v>111.01932335962492</v>
      </c>
      <c r="CA357" s="17">
        <f t="shared" si="219"/>
        <v>103.51</v>
      </c>
      <c r="CB357">
        <f t="shared" si="243"/>
        <v>7</v>
      </c>
      <c r="CC357" s="7">
        <f t="shared" si="244"/>
        <v>7.5259317243270818</v>
      </c>
      <c r="CD357" s="7">
        <f t="shared" si="245"/>
        <v>5.5644857686743361</v>
      </c>
      <c r="CE357" s="7">
        <f t="shared" si="246"/>
        <v>103.49339163529784</v>
      </c>
      <c r="CF357" s="69">
        <f t="shared" si="247"/>
        <v>111.01932335962492</v>
      </c>
      <c r="CG357" s="17">
        <f t="shared" si="220"/>
        <v>103.51</v>
      </c>
      <c r="CH357">
        <f t="shared" si="248"/>
        <v>0</v>
      </c>
      <c r="CI357" s="7">
        <f t="shared" si="249"/>
        <v>0</v>
      </c>
      <c r="CJ357" s="7">
        <f t="shared" si="250"/>
        <v>0</v>
      </c>
      <c r="CK357" s="7">
        <f t="shared" si="251"/>
        <v>0</v>
      </c>
      <c r="CL357" s="7">
        <f t="shared" si="252"/>
        <v>0</v>
      </c>
      <c r="CM357" s="17">
        <f t="shared" si="221"/>
        <v>103.51</v>
      </c>
      <c r="CN357">
        <f t="shared" si="253"/>
        <v>0</v>
      </c>
      <c r="CO357" s="7">
        <f t="shared" si="254"/>
        <v>0</v>
      </c>
      <c r="CP357" s="7">
        <f t="shared" si="255"/>
        <v>0</v>
      </c>
      <c r="CQ357" s="7">
        <f t="shared" si="256"/>
        <v>0</v>
      </c>
      <c r="CR357" s="7">
        <f t="shared" si="257"/>
        <v>0</v>
      </c>
    </row>
    <row r="358" spans="1:96" ht="14.5">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222"/>
        <v>1</v>
      </c>
      <c r="M358" s="63" t="b">
        <v>1</v>
      </c>
      <c r="N358" s="63">
        <v>200</v>
      </c>
      <c r="O358" s="63">
        <v>10</v>
      </c>
      <c r="P358" s="63">
        <v>10</v>
      </c>
      <c r="Q358" s="63">
        <v>10</v>
      </c>
      <c r="R358" s="63">
        <v>68.5</v>
      </c>
      <c r="S358" s="65" t="b">
        <v>1</v>
      </c>
      <c r="T358" s="65">
        <v>200</v>
      </c>
      <c r="U358" s="65">
        <v>10</v>
      </c>
      <c r="V358" s="65">
        <v>10</v>
      </c>
      <c r="W358" s="65">
        <v>10</v>
      </c>
      <c r="X358" s="65">
        <v>68.5</v>
      </c>
      <c r="Y358" s="66" t="b">
        <v>0</v>
      </c>
      <c r="AE358" s="67" t="b">
        <v>1</v>
      </c>
      <c r="AF358" s="67">
        <v>200</v>
      </c>
      <c r="AG358" s="67">
        <v>10</v>
      </c>
      <c r="AH358" s="67">
        <v>10</v>
      </c>
      <c r="AI358" s="67">
        <v>10</v>
      </c>
      <c r="AJ358" s="67">
        <v>68.5</v>
      </c>
      <c r="AK358" s="68" t="b">
        <v>1</v>
      </c>
      <c r="AL358" s="68">
        <v>200</v>
      </c>
      <c r="AM358" s="68">
        <v>10</v>
      </c>
      <c r="AN358" s="68">
        <v>10</v>
      </c>
      <c r="AO358" s="68">
        <v>10</v>
      </c>
      <c r="AP358" s="68">
        <v>68.5</v>
      </c>
      <c r="AQ358" s="45" t="b">
        <v>0</v>
      </c>
      <c r="AW358" s="47" t="b">
        <v>0</v>
      </c>
      <c r="BC358" s="17">
        <f t="shared" si="215"/>
        <v>131.67000000000002</v>
      </c>
      <c r="BD358">
        <f t="shared" si="223"/>
        <v>5</v>
      </c>
      <c r="BE358" s="7">
        <f t="shared" si="224"/>
        <v>5.3756655173764862</v>
      </c>
      <c r="BF358" s="7">
        <f t="shared" si="225"/>
        <v>3.9746326919102399</v>
      </c>
      <c r="BG358" s="7">
        <f t="shared" si="226"/>
        <v>73.923851168069888</v>
      </c>
      <c r="BH358" s="7">
        <f t="shared" si="227"/>
        <v>79.299516685446378</v>
      </c>
      <c r="BI358" s="17">
        <f t="shared" si="216"/>
        <v>131.67000000000002</v>
      </c>
      <c r="BJ358">
        <f t="shared" si="228"/>
        <v>5</v>
      </c>
      <c r="BK358" s="7">
        <f t="shared" si="229"/>
        <v>5.3756655173764862</v>
      </c>
      <c r="BL358" s="7">
        <f t="shared" si="230"/>
        <v>3.9746326919102399</v>
      </c>
      <c r="BM358" s="7">
        <f t="shared" si="231"/>
        <v>73.923851168069888</v>
      </c>
      <c r="BN358" s="7">
        <f t="shared" si="232"/>
        <v>79.299516685446378</v>
      </c>
      <c r="BO358" s="17">
        <f t="shared" si="217"/>
        <v>131.67000000000002</v>
      </c>
      <c r="BP358">
        <f t="shared" si="233"/>
        <v>0</v>
      </c>
      <c r="BQ358" s="7">
        <f t="shared" si="234"/>
        <v>0</v>
      </c>
      <c r="BR358" s="7">
        <f t="shared" si="235"/>
        <v>0</v>
      </c>
      <c r="BS358" s="7">
        <f t="shared" si="236"/>
        <v>0</v>
      </c>
      <c r="BT358" s="7">
        <f t="shared" si="237"/>
        <v>0</v>
      </c>
      <c r="BU358" s="17">
        <f t="shared" si="218"/>
        <v>131.67000000000002</v>
      </c>
      <c r="BV358">
        <f t="shared" si="238"/>
        <v>5</v>
      </c>
      <c r="BW358" s="7">
        <f t="shared" si="239"/>
        <v>5.3756655173764862</v>
      </c>
      <c r="BX358" s="7">
        <f t="shared" si="240"/>
        <v>3.9746326919102399</v>
      </c>
      <c r="BY358" s="7">
        <f t="shared" si="241"/>
        <v>73.923851168069888</v>
      </c>
      <c r="BZ358" s="7">
        <f t="shared" si="242"/>
        <v>79.299516685446378</v>
      </c>
      <c r="CA358" s="17">
        <f t="shared" si="219"/>
        <v>131.67000000000002</v>
      </c>
      <c r="CB358">
        <f t="shared" si="243"/>
        <v>5</v>
      </c>
      <c r="CC358" s="7">
        <f t="shared" si="244"/>
        <v>5.3756655173764862</v>
      </c>
      <c r="CD358" s="7">
        <f t="shared" si="245"/>
        <v>3.9746326919102399</v>
      </c>
      <c r="CE358" s="7">
        <f t="shared" si="246"/>
        <v>73.923851168069888</v>
      </c>
      <c r="CF358" s="69">
        <f t="shared" si="247"/>
        <v>79.299516685446378</v>
      </c>
      <c r="CG358" s="17">
        <f t="shared" si="220"/>
        <v>131.67000000000002</v>
      </c>
      <c r="CH358">
        <f t="shared" si="248"/>
        <v>0</v>
      </c>
      <c r="CI358" s="7">
        <f t="shared" si="249"/>
        <v>0</v>
      </c>
      <c r="CJ358" s="7">
        <f t="shared" si="250"/>
        <v>0</v>
      </c>
      <c r="CK358" s="7">
        <f t="shared" si="251"/>
        <v>0</v>
      </c>
      <c r="CL358" s="7">
        <f t="shared" si="252"/>
        <v>0</v>
      </c>
      <c r="CM358" s="17">
        <f t="shared" si="221"/>
        <v>131.67000000000002</v>
      </c>
      <c r="CN358">
        <f t="shared" si="253"/>
        <v>0</v>
      </c>
      <c r="CO358" s="7">
        <f t="shared" si="254"/>
        <v>0</v>
      </c>
      <c r="CP358" s="7">
        <f t="shared" si="255"/>
        <v>0</v>
      </c>
      <c r="CQ358" s="7">
        <f t="shared" si="256"/>
        <v>0</v>
      </c>
      <c r="CR358" s="7">
        <f t="shared" si="257"/>
        <v>0</v>
      </c>
    </row>
    <row r="359" spans="1:96" ht="14.5">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222"/>
        <v>1</v>
      </c>
      <c r="M359" s="63" t="b">
        <v>1</v>
      </c>
      <c r="N359" s="63">
        <v>200</v>
      </c>
      <c r="O359" s="63">
        <v>10</v>
      </c>
      <c r="P359" s="63">
        <v>10</v>
      </c>
      <c r="Q359" s="63">
        <v>10</v>
      </c>
      <c r="R359" s="63">
        <v>60</v>
      </c>
      <c r="S359" s="65" t="b">
        <v>0</v>
      </c>
      <c r="Y359" s="66" t="b">
        <v>0</v>
      </c>
      <c r="AE359" s="67" t="b">
        <v>0</v>
      </c>
      <c r="AK359" s="68" t="b">
        <v>0</v>
      </c>
      <c r="AQ359" s="45" t="b">
        <v>0</v>
      </c>
      <c r="AW359" s="47" t="b">
        <v>0</v>
      </c>
      <c r="BC359" s="17">
        <f t="shared" si="215"/>
        <v>107.80000000000001</v>
      </c>
      <c r="BD359">
        <f t="shared" si="223"/>
        <v>4</v>
      </c>
      <c r="BE359" s="7">
        <f t="shared" si="224"/>
        <v>4.3005324139011893</v>
      </c>
      <c r="BF359" s="7">
        <f t="shared" si="225"/>
        <v>3.1797061535281919</v>
      </c>
      <c r="BG359" s="7">
        <f t="shared" si="226"/>
        <v>59.139080934455905</v>
      </c>
      <c r="BH359" s="7">
        <f t="shared" si="227"/>
        <v>63.439613348357092</v>
      </c>
      <c r="BI359" s="17">
        <f t="shared" si="216"/>
        <v>107.80000000000001</v>
      </c>
      <c r="BJ359">
        <f t="shared" si="228"/>
        <v>0</v>
      </c>
      <c r="BK359" s="7">
        <f t="shared" si="229"/>
        <v>0</v>
      </c>
      <c r="BL359" s="7">
        <f t="shared" si="230"/>
        <v>0</v>
      </c>
      <c r="BM359" s="7">
        <f t="shared" si="231"/>
        <v>0</v>
      </c>
      <c r="BN359" s="7">
        <f t="shared" si="232"/>
        <v>0</v>
      </c>
      <c r="BO359" s="17">
        <f t="shared" si="217"/>
        <v>107.80000000000001</v>
      </c>
      <c r="BP359">
        <f t="shared" si="233"/>
        <v>0</v>
      </c>
      <c r="BQ359" s="7">
        <f t="shared" si="234"/>
        <v>0</v>
      </c>
      <c r="BR359" s="7">
        <f t="shared" si="235"/>
        <v>0</v>
      </c>
      <c r="BS359" s="7">
        <f t="shared" si="236"/>
        <v>0</v>
      </c>
      <c r="BT359" s="7">
        <f t="shared" si="237"/>
        <v>0</v>
      </c>
      <c r="BU359" s="17">
        <f t="shared" si="218"/>
        <v>107.80000000000001</v>
      </c>
      <c r="BV359">
        <f t="shared" si="238"/>
        <v>0</v>
      </c>
      <c r="BW359" s="7">
        <f t="shared" si="239"/>
        <v>0</v>
      </c>
      <c r="BX359" s="7">
        <f t="shared" si="240"/>
        <v>0</v>
      </c>
      <c r="BY359" s="7">
        <f t="shared" si="241"/>
        <v>0</v>
      </c>
      <c r="BZ359" s="7">
        <f t="shared" si="242"/>
        <v>0</v>
      </c>
      <c r="CA359" s="17">
        <f t="shared" si="219"/>
        <v>107.80000000000001</v>
      </c>
      <c r="CB359">
        <f t="shared" si="243"/>
        <v>0</v>
      </c>
      <c r="CC359" s="7">
        <f t="shared" si="244"/>
        <v>0</v>
      </c>
      <c r="CD359" s="7">
        <f t="shared" si="245"/>
        <v>0</v>
      </c>
      <c r="CE359" s="7">
        <f t="shared" si="246"/>
        <v>0</v>
      </c>
      <c r="CF359" s="69">
        <f t="shared" si="247"/>
        <v>0</v>
      </c>
      <c r="CG359" s="17">
        <f t="shared" si="220"/>
        <v>107.80000000000001</v>
      </c>
      <c r="CH359">
        <f t="shared" si="248"/>
        <v>0</v>
      </c>
      <c r="CI359" s="7">
        <f t="shared" si="249"/>
        <v>0</v>
      </c>
      <c r="CJ359" s="7">
        <f t="shared" si="250"/>
        <v>0</v>
      </c>
      <c r="CK359" s="7">
        <f t="shared" si="251"/>
        <v>0</v>
      </c>
      <c r="CL359" s="7">
        <f t="shared" si="252"/>
        <v>0</v>
      </c>
      <c r="CM359" s="17">
        <f t="shared" si="221"/>
        <v>107.80000000000001</v>
      </c>
      <c r="CN359">
        <f t="shared" si="253"/>
        <v>0</v>
      </c>
      <c r="CO359" s="7">
        <f t="shared" si="254"/>
        <v>0</v>
      </c>
      <c r="CP359" s="7">
        <f t="shared" si="255"/>
        <v>0</v>
      </c>
      <c r="CQ359" s="7">
        <f t="shared" si="256"/>
        <v>0</v>
      </c>
      <c r="CR359" s="7">
        <f t="shared" si="257"/>
        <v>0</v>
      </c>
    </row>
    <row r="360" spans="1:96" ht="14.5">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222"/>
        <v>1</v>
      </c>
      <c r="M360" s="63" t="b">
        <v>1</v>
      </c>
      <c r="N360" s="63">
        <v>0</v>
      </c>
      <c r="O360" s="63">
        <v>10</v>
      </c>
      <c r="P360" s="63">
        <v>10</v>
      </c>
      <c r="Q360" s="63">
        <v>10</v>
      </c>
      <c r="R360" s="63">
        <v>160</v>
      </c>
      <c r="S360" s="65" t="b">
        <v>1</v>
      </c>
      <c r="T360" s="65">
        <v>0</v>
      </c>
      <c r="U360" s="65">
        <v>10</v>
      </c>
      <c r="V360" s="65">
        <v>10</v>
      </c>
      <c r="W360" s="65">
        <v>10</v>
      </c>
      <c r="X360" s="65">
        <v>160</v>
      </c>
      <c r="Y360" s="66" t="b">
        <v>1</v>
      </c>
      <c r="Z360" s="66">
        <v>0</v>
      </c>
      <c r="AA360" s="66">
        <v>10</v>
      </c>
      <c r="AB360" s="66">
        <v>10</v>
      </c>
      <c r="AC360" s="66">
        <v>10</v>
      </c>
      <c r="AD360" s="66">
        <v>160</v>
      </c>
      <c r="AE360" s="67" t="b">
        <v>1</v>
      </c>
      <c r="AF360" s="67">
        <v>0</v>
      </c>
      <c r="AG360" s="67">
        <v>10</v>
      </c>
      <c r="AH360" s="67">
        <v>10</v>
      </c>
      <c r="AI360" s="67">
        <v>10</v>
      </c>
      <c r="AJ360" s="67">
        <v>160</v>
      </c>
      <c r="AK360" s="68" t="b">
        <v>1</v>
      </c>
      <c r="AL360" s="68">
        <v>0</v>
      </c>
      <c r="AM360" s="68">
        <v>10</v>
      </c>
      <c r="AN360" s="68">
        <v>10</v>
      </c>
      <c r="AO360" s="68">
        <v>10</v>
      </c>
      <c r="AP360" s="68">
        <v>160</v>
      </c>
      <c r="AQ360" s="45" t="b">
        <v>1</v>
      </c>
      <c r="AR360" s="45">
        <v>0</v>
      </c>
      <c r="AS360" s="45">
        <v>10</v>
      </c>
      <c r="AT360" s="45">
        <v>10</v>
      </c>
      <c r="AU360" s="45">
        <v>10</v>
      </c>
      <c r="AV360" s="45">
        <v>160</v>
      </c>
      <c r="AW360" s="47" t="b">
        <v>1</v>
      </c>
      <c r="AX360" s="47">
        <v>0</v>
      </c>
      <c r="AY360" s="47">
        <v>10</v>
      </c>
      <c r="AZ360" s="47">
        <v>10</v>
      </c>
      <c r="BA360" s="47">
        <v>10</v>
      </c>
      <c r="BB360" s="47">
        <v>160</v>
      </c>
      <c r="BC360" s="17">
        <f t="shared" si="215"/>
        <v>193.27</v>
      </c>
      <c r="BD360">
        <f t="shared" si="223"/>
        <v>13</v>
      </c>
      <c r="BE360" s="7">
        <f t="shared" si="224"/>
        <v>13.976730345178865</v>
      </c>
      <c r="BF360" s="7">
        <f t="shared" si="225"/>
        <v>10.334044998966624</v>
      </c>
      <c r="BG360" s="7">
        <f t="shared" si="226"/>
        <v>192.2020130369817</v>
      </c>
      <c r="BH360" s="7">
        <f t="shared" si="227"/>
        <v>206.17874338216058</v>
      </c>
      <c r="BI360" s="17">
        <f t="shared" si="216"/>
        <v>193.27</v>
      </c>
      <c r="BJ360">
        <f t="shared" si="228"/>
        <v>13</v>
      </c>
      <c r="BK360" s="7">
        <f t="shared" si="229"/>
        <v>13.976730345178865</v>
      </c>
      <c r="BL360" s="7">
        <f t="shared" si="230"/>
        <v>10.334044998966624</v>
      </c>
      <c r="BM360" s="7">
        <f t="shared" si="231"/>
        <v>192.2020130369817</v>
      </c>
      <c r="BN360" s="7">
        <f t="shared" si="232"/>
        <v>206.17874338216058</v>
      </c>
      <c r="BO360" s="17">
        <f t="shared" si="217"/>
        <v>193.27</v>
      </c>
      <c r="BP360">
        <f t="shared" si="233"/>
        <v>13</v>
      </c>
      <c r="BQ360" s="7">
        <f t="shared" si="234"/>
        <v>13.976730345178865</v>
      </c>
      <c r="BR360" s="7">
        <f t="shared" si="235"/>
        <v>10.334044998966624</v>
      </c>
      <c r="BS360" s="7">
        <f t="shared" si="236"/>
        <v>192.2020130369817</v>
      </c>
      <c r="BT360" s="7">
        <f t="shared" si="237"/>
        <v>206.17874338216058</v>
      </c>
      <c r="BU360" s="17">
        <f t="shared" si="218"/>
        <v>193.27</v>
      </c>
      <c r="BV360">
        <f t="shared" si="238"/>
        <v>13</v>
      </c>
      <c r="BW360" s="7">
        <f t="shared" si="239"/>
        <v>13.976730345178865</v>
      </c>
      <c r="BX360" s="7">
        <f t="shared" si="240"/>
        <v>10.334044998966624</v>
      </c>
      <c r="BY360" s="7">
        <f t="shared" si="241"/>
        <v>192.2020130369817</v>
      </c>
      <c r="BZ360" s="7">
        <f t="shared" si="242"/>
        <v>206.17874338216058</v>
      </c>
      <c r="CA360" s="17">
        <f t="shared" si="219"/>
        <v>193.27</v>
      </c>
      <c r="CB360">
        <f t="shared" si="243"/>
        <v>13</v>
      </c>
      <c r="CC360" s="7">
        <f t="shared" si="244"/>
        <v>13.976730345178865</v>
      </c>
      <c r="CD360" s="7">
        <f t="shared" si="245"/>
        <v>10.334044998966624</v>
      </c>
      <c r="CE360" s="7">
        <f t="shared" si="246"/>
        <v>192.2020130369817</v>
      </c>
      <c r="CF360" s="69">
        <f t="shared" si="247"/>
        <v>206.17874338216058</v>
      </c>
      <c r="CG360" s="17">
        <f t="shared" si="220"/>
        <v>193.27</v>
      </c>
      <c r="CH360">
        <f t="shared" si="248"/>
        <v>13</v>
      </c>
      <c r="CI360" s="7">
        <f t="shared" si="249"/>
        <v>13.976730345178865</v>
      </c>
      <c r="CJ360" s="7">
        <f t="shared" si="250"/>
        <v>10.334044998966624</v>
      </c>
      <c r="CK360" s="7">
        <f t="shared" si="251"/>
        <v>192.2020130369817</v>
      </c>
      <c r="CL360" s="7">
        <f t="shared" si="252"/>
        <v>206.17874338216058</v>
      </c>
      <c r="CM360" s="17">
        <f t="shared" si="221"/>
        <v>193.27</v>
      </c>
      <c r="CN360">
        <f t="shared" si="253"/>
        <v>13</v>
      </c>
      <c r="CO360" s="7">
        <f t="shared" si="254"/>
        <v>13.976730345178865</v>
      </c>
      <c r="CP360" s="7">
        <f t="shared" si="255"/>
        <v>10.334044998966624</v>
      </c>
      <c r="CQ360" s="7">
        <f t="shared" si="256"/>
        <v>192.2020130369817</v>
      </c>
      <c r="CR360" s="7">
        <f t="shared" si="257"/>
        <v>206.17874338216058</v>
      </c>
    </row>
    <row r="361" spans="1:96" ht="14.5">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222"/>
        <v>1</v>
      </c>
      <c r="M361" s="63" t="b">
        <v>1</v>
      </c>
      <c r="N361" s="63">
        <v>35</v>
      </c>
      <c r="O361" s="63">
        <v>10</v>
      </c>
      <c r="P361" s="63">
        <v>10</v>
      </c>
      <c r="Q361" s="63">
        <v>10</v>
      </c>
      <c r="R361" s="63">
        <v>30</v>
      </c>
      <c r="S361" s="65" t="b">
        <v>1</v>
      </c>
      <c r="T361" s="65">
        <v>35</v>
      </c>
      <c r="U361" s="65">
        <v>10</v>
      </c>
      <c r="V361" s="65">
        <v>10</v>
      </c>
      <c r="W361" s="65">
        <v>10</v>
      </c>
      <c r="X361" s="65">
        <v>30</v>
      </c>
      <c r="Y361" s="66" t="b">
        <v>1</v>
      </c>
      <c r="Z361" s="66">
        <v>35</v>
      </c>
      <c r="AA361" s="66">
        <v>10</v>
      </c>
      <c r="AB361" s="66">
        <v>10</v>
      </c>
      <c r="AC361" s="66">
        <v>10</v>
      </c>
      <c r="AD361" s="66">
        <v>30</v>
      </c>
      <c r="AE361" s="67" t="b">
        <v>1</v>
      </c>
      <c r="AF361" s="67">
        <v>35</v>
      </c>
      <c r="AG361" s="67">
        <v>10</v>
      </c>
      <c r="AH361" s="67">
        <v>10</v>
      </c>
      <c r="AI361" s="67">
        <v>10</v>
      </c>
      <c r="AJ361" s="67">
        <v>30</v>
      </c>
      <c r="AK361" s="68" t="b">
        <v>1</v>
      </c>
      <c r="AL361" s="68">
        <v>35</v>
      </c>
      <c r="AM361" s="68">
        <v>10</v>
      </c>
      <c r="AN361" s="68">
        <v>10</v>
      </c>
      <c r="AO361" s="68">
        <v>10</v>
      </c>
      <c r="AP361" s="68">
        <v>30</v>
      </c>
      <c r="AQ361" s="45" t="b">
        <v>1</v>
      </c>
      <c r="AR361" s="45">
        <v>35</v>
      </c>
      <c r="AS361" s="45">
        <v>10</v>
      </c>
      <c r="AT361" s="45">
        <v>10</v>
      </c>
      <c r="AU361" s="45">
        <v>10</v>
      </c>
      <c r="AV361" s="45">
        <v>30</v>
      </c>
      <c r="AW361" s="47" t="b">
        <v>1</v>
      </c>
      <c r="AX361" s="47">
        <v>35</v>
      </c>
      <c r="AY361" s="47">
        <v>10</v>
      </c>
      <c r="AZ361" s="47">
        <v>10</v>
      </c>
      <c r="BA361" s="47">
        <v>10</v>
      </c>
      <c r="BB361" s="47">
        <v>30</v>
      </c>
      <c r="BC361" s="17">
        <f t="shared" si="215"/>
        <v>291.06</v>
      </c>
      <c r="BD361">
        <f t="shared" si="223"/>
        <v>10</v>
      </c>
      <c r="BE361" s="7">
        <f t="shared" si="224"/>
        <v>10.751331034752972</v>
      </c>
      <c r="BF361" s="7">
        <f t="shared" si="225"/>
        <v>7.9492653838204799</v>
      </c>
      <c r="BG361" s="7">
        <f t="shared" si="226"/>
        <v>147.84770233613978</v>
      </c>
      <c r="BH361" s="7">
        <f t="shared" si="227"/>
        <v>158.59903337089276</v>
      </c>
      <c r="BI361" s="17">
        <f t="shared" si="216"/>
        <v>291.06</v>
      </c>
      <c r="BJ361">
        <f t="shared" si="228"/>
        <v>10</v>
      </c>
      <c r="BK361" s="7">
        <f t="shared" si="229"/>
        <v>10.751331034752972</v>
      </c>
      <c r="BL361" s="7">
        <f t="shared" si="230"/>
        <v>7.9492653838204799</v>
      </c>
      <c r="BM361" s="7">
        <f t="shared" si="231"/>
        <v>147.84770233613978</v>
      </c>
      <c r="BN361" s="7">
        <f t="shared" si="232"/>
        <v>158.59903337089276</v>
      </c>
      <c r="BO361" s="17">
        <f t="shared" si="217"/>
        <v>291.06</v>
      </c>
      <c r="BP361">
        <f t="shared" si="233"/>
        <v>10</v>
      </c>
      <c r="BQ361" s="7">
        <f t="shared" si="234"/>
        <v>10.751331034752972</v>
      </c>
      <c r="BR361" s="7">
        <f t="shared" si="235"/>
        <v>7.9492653838204799</v>
      </c>
      <c r="BS361" s="7">
        <f t="shared" si="236"/>
        <v>147.84770233613978</v>
      </c>
      <c r="BT361" s="7">
        <f t="shared" si="237"/>
        <v>158.59903337089276</v>
      </c>
      <c r="BU361" s="17">
        <f t="shared" si="218"/>
        <v>291.06</v>
      </c>
      <c r="BV361">
        <f t="shared" si="238"/>
        <v>10</v>
      </c>
      <c r="BW361" s="7">
        <f t="shared" si="239"/>
        <v>10.751331034752972</v>
      </c>
      <c r="BX361" s="7">
        <f t="shared" si="240"/>
        <v>7.9492653838204799</v>
      </c>
      <c r="BY361" s="7">
        <f t="shared" si="241"/>
        <v>147.84770233613978</v>
      </c>
      <c r="BZ361" s="7">
        <f t="shared" si="242"/>
        <v>158.59903337089276</v>
      </c>
      <c r="CA361" s="17">
        <f t="shared" si="219"/>
        <v>291.06</v>
      </c>
      <c r="CB361">
        <f t="shared" si="243"/>
        <v>10</v>
      </c>
      <c r="CC361" s="7">
        <f t="shared" si="244"/>
        <v>10.751331034752972</v>
      </c>
      <c r="CD361" s="7">
        <f t="shared" si="245"/>
        <v>7.9492653838204799</v>
      </c>
      <c r="CE361" s="7">
        <f t="shared" si="246"/>
        <v>147.84770233613978</v>
      </c>
      <c r="CF361" s="69">
        <f t="shared" si="247"/>
        <v>158.59903337089276</v>
      </c>
      <c r="CG361" s="17">
        <f t="shared" si="220"/>
        <v>291.06</v>
      </c>
      <c r="CH361">
        <f t="shared" si="248"/>
        <v>10</v>
      </c>
      <c r="CI361" s="7">
        <f t="shared" si="249"/>
        <v>10.751331034752972</v>
      </c>
      <c r="CJ361" s="7">
        <f t="shared" si="250"/>
        <v>7.9492653838204799</v>
      </c>
      <c r="CK361" s="7">
        <f t="shared" si="251"/>
        <v>147.84770233613978</v>
      </c>
      <c r="CL361" s="7">
        <f t="shared" si="252"/>
        <v>158.59903337089276</v>
      </c>
      <c r="CM361" s="17">
        <f t="shared" si="221"/>
        <v>291.06</v>
      </c>
      <c r="CN361">
        <f t="shared" si="253"/>
        <v>10</v>
      </c>
      <c r="CO361" s="7">
        <f t="shared" si="254"/>
        <v>10.751331034752972</v>
      </c>
      <c r="CP361" s="7">
        <f t="shared" si="255"/>
        <v>7.9492653838204799</v>
      </c>
      <c r="CQ361" s="7">
        <f t="shared" si="256"/>
        <v>147.84770233613978</v>
      </c>
      <c r="CR361" s="7">
        <f t="shared" si="257"/>
        <v>158.59903337089276</v>
      </c>
    </row>
    <row r="362" spans="1:96" ht="14.5">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222"/>
        <v>1</v>
      </c>
      <c r="M362" s="63" t="b">
        <v>1</v>
      </c>
      <c r="N362" s="63">
        <v>90</v>
      </c>
      <c r="O362" s="63">
        <v>10</v>
      </c>
      <c r="P362" s="63">
        <v>10</v>
      </c>
      <c r="Q362" s="63">
        <v>10</v>
      </c>
      <c r="R362" s="63">
        <v>120</v>
      </c>
      <c r="S362" s="65" t="b">
        <v>1</v>
      </c>
      <c r="T362" s="65">
        <v>90</v>
      </c>
      <c r="U362" s="65">
        <v>10</v>
      </c>
      <c r="V362" s="65">
        <v>10</v>
      </c>
      <c r="W362" s="65">
        <v>10</v>
      </c>
      <c r="X362" s="65">
        <v>120</v>
      </c>
      <c r="Y362" s="66" t="b">
        <v>1</v>
      </c>
      <c r="Z362" s="66">
        <v>90</v>
      </c>
      <c r="AA362" s="66">
        <v>10</v>
      </c>
      <c r="AB362" s="66">
        <v>10</v>
      </c>
      <c r="AC362" s="66">
        <v>10</v>
      </c>
      <c r="AD362" s="66">
        <v>120</v>
      </c>
      <c r="AE362" s="67" t="b">
        <v>1</v>
      </c>
      <c r="AF362" s="67">
        <v>90</v>
      </c>
      <c r="AG362" s="67">
        <v>10</v>
      </c>
      <c r="AH362" s="67">
        <v>10</v>
      </c>
      <c r="AI362" s="67">
        <v>10</v>
      </c>
      <c r="AJ362" s="67">
        <v>120</v>
      </c>
      <c r="AK362" s="68" t="b">
        <v>1</v>
      </c>
      <c r="AL362" s="68">
        <v>90</v>
      </c>
      <c r="AM362" s="68">
        <v>10</v>
      </c>
      <c r="AN362" s="68">
        <v>10</v>
      </c>
      <c r="AO362" s="68">
        <v>10</v>
      </c>
      <c r="AP362" s="68">
        <v>120</v>
      </c>
      <c r="AQ362" s="45" t="b">
        <v>1</v>
      </c>
      <c r="AR362" s="45">
        <v>90</v>
      </c>
      <c r="AS362" s="45">
        <v>10</v>
      </c>
      <c r="AT362" s="45">
        <v>10</v>
      </c>
      <c r="AU362" s="45">
        <v>10</v>
      </c>
      <c r="AV362" s="45">
        <v>120</v>
      </c>
      <c r="AW362" s="47" t="b">
        <v>1</v>
      </c>
      <c r="AX362" s="47">
        <v>90</v>
      </c>
      <c r="AY362" s="47">
        <v>10</v>
      </c>
      <c r="AZ362" s="47">
        <v>10</v>
      </c>
      <c r="BA362" s="47">
        <v>10</v>
      </c>
      <c r="BB362" s="47">
        <v>120</v>
      </c>
      <c r="BC362" s="17">
        <f t="shared" si="215"/>
        <v>207.79000000000005</v>
      </c>
      <c r="BD362">
        <f t="shared" si="223"/>
        <v>13</v>
      </c>
      <c r="BE362" s="7">
        <f t="shared" si="224"/>
        <v>13.976730345178865</v>
      </c>
      <c r="BF362" s="7">
        <f t="shared" si="225"/>
        <v>10.334044998966624</v>
      </c>
      <c r="BG362" s="7">
        <f t="shared" si="226"/>
        <v>192.2020130369817</v>
      </c>
      <c r="BH362" s="7">
        <f t="shared" si="227"/>
        <v>206.17874338216058</v>
      </c>
      <c r="BI362" s="17">
        <f t="shared" si="216"/>
        <v>207.79000000000005</v>
      </c>
      <c r="BJ362">
        <f t="shared" si="228"/>
        <v>13</v>
      </c>
      <c r="BK362" s="7">
        <f t="shared" si="229"/>
        <v>13.976730345178865</v>
      </c>
      <c r="BL362" s="7">
        <f t="shared" si="230"/>
        <v>10.334044998966624</v>
      </c>
      <c r="BM362" s="7">
        <f t="shared" si="231"/>
        <v>192.2020130369817</v>
      </c>
      <c r="BN362" s="7">
        <f t="shared" si="232"/>
        <v>206.17874338216058</v>
      </c>
      <c r="BO362" s="17">
        <f t="shared" si="217"/>
        <v>207.79000000000005</v>
      </c>
      <c r="BP362">
        <f t="shared" si="233"/>
        <v>13</v>
      </c>
      <c r="BQ362" s="7">
        <f t="shared" si="234"/>
        <v>13.976730345178865</v>
      </c>
      <c r="BR362" s="7">
        <f t="shared" si="235"/>
        <v>10.334044998966624</v>
      </c>
      <c r="BS362" s="7">
        <f t="shared" si="236"/>
        <v>192.2020130369817</v>
      </c>
      <c r="BT362" s="7">
        <f t="shared" si="237"/>
        <v>206.17874338216058</v>
      </c>
      <c r="BU362" s="17">
        <f t="shared" si="218"/>
        <v>207.79000000000005</v>
      </c>
      <c r="BV362">
        <f t="shared" si="238"/>
        <v>13</v>
      </c>
      <c r="BW362" s="7">
        <f t="shared" si="239"/>
        <v>13.976730345178865</v>
      </c>
      <c r="BX362" s="7">
        <f t="shared" si="240"/>
        <v>10.334044998966624</v>
      </c>
      <c r="BY362" s="7">
        <f t="shared" si="241"/>
        <v>192.2020130369817</v>
      </c>
      <c r="BZ362" s="7">
        <f t="shared" si="242"/>
        <v>206.17874338216058</v>
      </c>
      <c r="CA362" s="17">
        <f t="shared" si="219"/>
        <v>207.79000000000005</v>
      </c>
      <c r="CB362">
        <f t="shared" si="243"/>
        <v>13</v>
      </c>
      <c r="CC362" s="7">
        <f t="shared" si="244"/>
        <v>13.976730345178865</v>
      </c>
      <c r="CD362" s="7">
        <f t="shared" si="245"/>
        <v>10.334044998966624</v>
      </c>
      <c r="CE362" s="7">
        <f t="shared" si="246"/>
        <v>192.2020130369817</v>
      </c>
      <c r="CF362" s="69">
        <f t="shared" si="247"/>
        <v>206.17874338216058</v>
      </c>
      <c r="CG362" s="17">
        <f t="shared" si="220"/>
        <v>207.79000000000005</v>
      </c>
      <c r="CH362">
        <f t="shared" si="248"/>
        <v>13</v>
      </c>
      <c r="CI362" s="7">
        <f t="shared" si="249"/>
        <v>13.976730345178865</v>
      </c>
      <c r="CJ362" s="7">
        <f t="shared" si="250"/>
        <v>10.334044998966624</v>
      </c>
      <c r="CK362" s="7">
        <f t="shared" si="251"/>
        <v>192.2020130369817</v>
      </c>
      <c r="CL362" s="7">
        <f t="shared" si="252"/>
        <v>206.17874338216058</v>
      </c>
      <c r="CM362" s="17">
        <f t="shared" si="221"/>
        <v>207.79000000000005</v>
      </c>
      <c r="CN362">
        <f t="shared" si="253"/>
        <v>13</v>
      </c>
      <c r="CO362" s="7">
        <f t="shared" si="254"/>
        <v>13.976730345178865</v>
      </c>
      <c r="CP362" s="7">
        <f t="shared" si="255"/>
        <v>10.334044998966624</v>
      </c>
      <c r="CQ362" s="7">
        <f t="shared" si="256"/>
        <v>192.2020130369817</v>
      </c>
      <c r="CR362" s="7">
        <f t="shared" si="257"/>
        <v>206.17874338216058</v>
      </c>
    </row>
    <row r="363" spans="1:96" ht="14.5">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222"/>
        <v>1</v>
      </c>
      <c r="M363" s="63" t="b">
        <v>1</v>
      </c>
      <c r="N363" s="63">
        <v>0</v>
      </c>
      <c r="O363" s="63">
        <v>10</v>
      </c>
      <c r="P363" s="63">
        <v>10</v>
      </c>
      <c r="Q363" s="63">
        <v>10</v>
      </c>
      <c r="R363" s="63">
        <v>160</v>
      </c>
      <c r="S363" s="65" t="b">
        <v>1</v>
      </c>
      <c r="T363" s="65">
        <v>0</v>
      </c>
      <c r="U363" s="65">
        <v>10</v>
      </c>
      <c r="V363" s="65">
        <v>10</v>
      </c>
      <c r="W363" s="65">
        <v>10</v>
      </c>
      <c r="X363" s="65">
        <v>160</v>
      </c>
      <c r="Y363" s="66" t="b">
        <v>0</v>
      </c>
      <c r="AE363" s="67" t="b">
        <v>1</v>
      </c>
      <c r="AF363" s="67">
        <v>0</v>
      </c>
      <c r="AG363" s="67">
        <v>10</v>
      </c>
      <c r="AH363" s="67">
        <v>10</v>
      </c>
      <c r="AI363" s="67">
        <v>10</v>
      </c>
      <c r="AJ363" s="67">
        <v>160</v>
      </c>
      <c r="AK363" s="68" t="b">
        <v>1</v>
      </c>
      <c r="AL363" s="68">
        <v>0</v>
      </c>
      <c r="AM363" s="68">
        <v>10</v>
      </c>
      <c r="AN363" s="68">
        <v>10</v>
      </c>
      <c r="AO363" s="68">
        <v>10</v>
      </c>
      <c r="AP363" s="68">
        <v>160</v>
      </c>
      <c r="AQ363" s="45" t="b">
        <v>0</v>
      </c>
      <c r="AW363" s="47" t="b">
        <v>0</v>
      </c>
      <c r="BC363" s="17">
        <f t="shared" si="215"/>
        <v>47.739999999999995</v>
      </c>
      <c r="BD363">
        <f t="shared" si="223"/>
        <v>4</v>
      </c>
      <c r="BE363" s="7">
        <f t="shared" si="224"/>
        <v>4.3005324139011893</v>
      </c>
      <c r="BF363" s="7">
        <f t="shared" si="225"/>
        <v>3.1797061535281919</v>
      </c>
      <c r="BG363" s="7">
        <f t="shared" si="226"/>
        <v>59.139080934455905</v>
      </c>
      <c r="BH363" s="7">
        <f t="shared" si="227"/>
        <v>63.439613348357092</v>
      </c>
      <c r="BI363" s="17">
        <f t="shared" si="216"/>
        <v>47.739999999999995</v>
      </c>
      <c r="BJ363">
        <f t="shared" si="228"/>
        <v>4</v>
      </c>
      <c r="BK363" s="7">
        <f t="shared" si="229"/>
        <v>4.3005324139011893</v>
      </c>
      <c r="BL363" s="7">
        <f t="shared" si="230"/>
        <v>3.1797061535281919</v>
      </c>
      <c r="BM363" s="7">
        <f t="shared" si="231"/>
        <v>59.139080934455905</v>
      </c>
      <c r="BN363" s="7">
        <f t="shared" si="232"/>
        <v>63.439613348357092</v>
      </c>
      <c r="BO363" s="17">
        <f t="shared" si="217"/>
        <v>47.739999999999995</v>
      </c>
      <c r="BP363">
        <f t="shared" si="233"/>
        <v>0</v>
      </c>
      <c r="BQ363" s="7">
        <f t="shared" si="234"/>
        <v>0</v>
      </c>
      <c r="BR363" s="7">
        <f t="shared" si="235"/>
        <v>0</v>
      </c>
      <c r="BS363" s="7">
        <f t="shared" si="236"/>
        <v>0</v>
      </c>
      <c r="BT363" s="7">
        <f t="shared" si="237"/>
        <v>0</v>
      </c>
      <c r="BU363" s="17">
        <f t="shared" si="218"/>
        <v>47.739999999999995</v>
      </c>
      <c r="BV363">
        <f t="shared" si="238"/>
        <v>4</v>
      </c>
      <c r="BW363" s="7">
        <f t="shared" si="239"/>
        <v>4.3005324139011893</v>
      </c>
      <c r="BX363" s="7">
        <f t="shared" si="240"/>
        <v>3.1797061535281919</v>
      </c>
      <c r="BY363" s="7">
        <f t="shared" si="241"/>
        <v>59.139080934455905</v>
      </c>
      <c r="BZ363" s="7">
        <f t="shared" si="242"/>
        <v>63.439613348357092</v>
      </c>
      <c r="CA363" s="17">
        <f t="shared" si="219"/>
        <v>47.739999999999995</v>
      </c>
      <c r="CB363">
        <f t="shared" si="243"/>
        <v>4</v>
      </c>
      <c r="CC363" s="7">
        <f t="shared" si="244"/>
        <v>4.3005324139011893</v>
      </c>
      <c r="CD363" s="7">
        <f t="shared" si="245"/>
        <v>3.1797061535281919</v>
      </c>
      <c r="CE363" s="7">
        <f t="shared" si="246"/>
        <v>59.139080934455905</v>
      </c>
      <c r="CF363" s="69">
        <f t="shared" si="247"/>
        <v>63.439613348357092</v>
      </c>
      <c r="CG363" s="17">
        <f t="shared" si="220"/>
        <v>47.739999999999995</v>
      </c>
      <c r="CH363">
        <f t="shared" si="248"/>
        <v>0</v>
      </c>
      <c r="CI363" s="7">
        <f t="shared" si="249"/>
        <v>0</v>
      </c>
      <c r="CJ363" s="7">
        <f t="shared" si="250"/>
        <v>0</v>
      </c>
      <c r="CK363" s="7">
        <f t="shared" si="251"/>
        <v>0</v>
      </c>
      <c r="CL363" s="7">
        <f t="shared" si="252"/>
        <v>0</v>
      </c>
      <c r="CM363" s="17">
        <f t="shared" si="221"/>
        <v>47.739999999999995</v>
      </c>
      <c r="CN363">
        <f t="shared" si="253"/>
        <v>0</v>
      </c>
      <c r="CO363" s="7">
        <f t="shared" si="254"/>
        <v>0</v>
      </c>
      <c r="CP363" s="7">
        <f t="shared" si="255"/>
        <v>0</v>
      </c>
      <c r="CQ363" s="7">
        <f t="shared" si="256"/>
        <v>0</v>
      </c>
      <c r="CR363" s="7">
        <f t="shared" si="257"/>
        <v>0</v>
      </c>
    </row>
    <row r="364" spans="1:96" ht="14.5">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222"/>
        <v>1</v>
      </c>
      <c r="M364" s="63" t="b">
        <v>1</v>
      </c>
      <c r="N364" s="63">
        <v>0</v>
      </c>
      <c r="O364" s="63">
        <v>10</v>
      </c>
      <c r="P364" s="63">
        <v>10</v>
      </c>
      <c r="Q364" s="63">
        <v>10</v>
      </c>
      <c r="R364" s="63">
        <v>120</v>
      </c>
      <c r="S364" s="65" t="b">
        <v>0</v>
      </c>
      <c r="Y364" s="66" t="b">
        <v>0</v>
      </c>
      <c r="AE364" s="67" t="b">
        <v>0</v>
      </c>
      <c r="AK364" s="68" t="b">
        <v>0</v>
      </c>
      <c r="AQ364" s="45" t="b">
        <v>0</v>
      </c>
      <c r="AW364" s="47" t="b">
        <v>0</v>
      </c>
      <c r="BC364" s="17">
        <f t="shared" si="215"/>
        <v>72.820000000000007</v>
      </c>
      <c r="BD364">
        <f t="shared" si="223"/>
        <v>5</v>
      </c>
      <c r="BE364" s="7">
        <f t="shared" si="224"/>
        <v>5.3756655173764862</v>
      </c>
      <c r="BF364" s="7">
        <f t="shared" si="225"/>
        <v>3.9746326919102399</v>
      </c>
      <c r="BG364" s="7">
        <f t="shared" si="226"/>
        <v>73.923851168069888</v>
      </c>
      <c r="BH364" s="7">
        <f t="shared" si="227"/>
        <v>79.299516685446378</v>
      </c>
      <c r="BI364" s="17">
        <f t="shared" si="216"/>
        <v>72.820000000000007</v>
      </c>
      <c r="BJ364">
        <f t="shared" si="228"/>
        <v>0</v>
      </c>
      <c r="BK364" s="7">
        <f t="shared" si="229"/>
        <v>0</v>
      </c>
      <c r="BL364" s="7">
        <f t="shared" si="230"/>
        <v>0</v>
      </c>
      <c r="BM364" s="7">
        <f t="shared" si="231"/>
        <v>0</v>
      </c>
      <c r="BN364" s="7">
        <f t="shared" si="232"/>
        <v>0</v>
      </c>
      <c r="BO364" s="17">
        <f t="shared" si="217"/>
        <v>72.820000000000007</v>
      </c>
      <c r="BP364">
        <f t="shared" si="233"/>
        <v>0</v>
      </c>
      <c r="BQ364" s="7">
        <f t="shared" si="234"/>
        <v>0</v>
      </c>
      <c r="BR364" s="7">
        <f t="shared" si="235"/>
        <v>0</v>
      </c>
      <c r="BS364" s="7">
        <f t="shared" si="236"/>
        <v>0</v>
      </c>
      <c r="BT364" s="7">
        <f t="shared" si="237"/>
        <v>0</v>
      </c>
      <c r="BU364" s="17">
        <f t="shared" si="218"/>
        <v>72.820000000000007</v>
      </c>
      <c r="BV364">
        <f t="shared" si="238"/>
        <v>0</v>
      </c>
      <c r="BW364" s="7">
        <f t="shared" si="239"/>
        <v>0</v>
      </c>
      <c r="BX364" s="7">
        <f t="shared" si="240"/>
        <v>0</v>
      </c>
      <c r="BY364" s="7">
        <f t="shared" si="241"/>
        <v>0</v>
      </c>
      <c r="BZ364" s="7">
        <f t="shared" si="242"/>
        <v>0</v>
      </c>
      <c r="CA364" s="17">
        <f t="shared" si="219"/>
        <v>72.820000000000007</v>
      </c>
      <c r="CB364">
        <f t="shared" si="243"/>
        <v>0</v>
      </c>
      <c r="CC364" s="7">
        <f t="shared" si="244"/>
        <v>0</v>
      </c>
      <c r="CD364" s="7">
        <f t="shared" si="245"/>
        <v>0</v>
      </c>
      <c r="CE364" s="7">
        <f t="shared" si="246"/>
        <v>0</v>
      </c>
      <c r="CF364" s="69">
        <f t="shared" si="247"/>
        <v>0</v>
      </c>
      <c r="CG364" s="17">
        <f t="shared" si="220"/>
        <v>72.820000000000007</v>
      </c>
      <c r="CH364">
        <f t="shared" si="248"/>
        <v>0</v>
      </c>
      <c r="CI364" s="7">
        <f t="shared" si="249"/>
        <v>0</v>
      </c>
      <c r="CJ364" s="7">
        <f t="shared" si="250"/>
        <v>0</v>
      </c>
      <c r="CK364" s="7">
        <f t="shared" si="251"/>
        <v>0</v>
      </c>
      <c r="CL364" s="7">
        <f t="shared" si="252"/>
        <v>0</v>
      </c>
      <c r="CM364" s="17">
        <f t="shared" si="221"/>
        <v>72.820000000000007</v>
      </c>
      <c r="CN364">
        <f t="shared" si="253"/>
        <v>0</v>
      </c>
      <c r="CO364" s="7">
        <f t="shared" si="254"/>
        <v>0</v>
      </c>
      <c r="CP364" s="7">
        <f t="shared" si="255"/>
        <v>0</v>
      </c>
      <c r="CQ364" s="7">
        <f t="shared" si="256"/>
        <v>0</v>
      </c>
      <c r="CR364" s="7">
        <f t="shared" si="257"/>
        <v>0</v>
      </c>
    </row>
    <row r="365" spans="1:96" ht="14.5">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222"/>
        <v>1</v>
      </c>
      <c r="M365" s="63" t="b">
        <v>1</v>
      </c>
      <c r="N365" s="63">
        <v>99.99</v>
      </c>
      <c r="O365" s="63">
        <v>10</v>
      </c>
      <c r="P365" s="63">
        <v>10</v>
      </c>
      <c r="Q365" s="63">
        <v>10</v>
      </c>
      <c r="R365" s="63">
        <v>120</v>
      </c>
      <c r="S365" s="65" t="b">
        <v>1</v>
      </c>
      <c r="T365" s="65">
        <v>99.99</v>
      </c>
      <c r="U365" s="65">
        <v>10</v>
      </c>
      <c r="V365" s="65">
        <v>10</v>
      </c>
      <c r="W365" s="65">
        <v>10</v>
      </c>
      <c r="X365" s="65">
        <v>120</v>
      </c>
      <c r="Y365" s="66" t="b">
        <v>1</v>
      </c>
      <c r="Z365" s="66">
        <v>99.99</v>
      </c>
      <c r="AA365" s="66">
        <v>10</v>
      </c>
      <c r="AB365" s="66">
        <v>10</v>
      </c>
      <c r="AC365" s="66">
        <v>10</v>
      </c>
      <c r="AD365" s="66">
        <v>120</v>
      </c>
      <c r="AE365" s="67" t="b">
        <v>1</v>
      </c>
      <c r="AF365" s="67">
        <v>99.99</v>
      </c>
      <c r="AG365" s="67">
        <v>10</v>
      </c>
      <c r="AH365" s="67">
        <v>10</v>
      </c>
      <c r="AI365" s="67">
        <v>10</v>
      </c>
      <c r="AJ365" s="67">
        <v>120</v>
      </c>
      <c r="AK365" s="68" t="b">
        <v>1</v>
      </c>
      <c r="AL365" s="68">
        <v>99.99</v>
      </c>
      <c r="AM365" s="68">
        <v>10</v>
      </c>
      <c r="AN365" s="68">
        <v>10</v>
      </c>
      <c r="AO365" s="68">
        <v>10</v>
      </c>
      <c r="AP365" s="68">
        <v>120</v>
      </c>
      <c r="AQ365" s="45" t="b">
        <v>1</v>
      </c>
      <c r="AR365" s="45">
        <v>99.99</v>
      </c>
      <c r="AS365" s="45">
        <v>10</v>
      </c>
      <c r="AT365" s="45">
        <v>10</v>
      </c>
      <c r="AU365" s="45">
        <v>10</v>
      </c>
      <c r="AV365" s="45">
        <v>120</v>
      </c>
      <c r="AW365" s="47" t="b">
        <v>1</v>
      </c>
      <c r="AX365" s="47">
        <v>99.99</v>
      </c>
      <c r="AY365" s="47">
        <v>10</v>
      </c>
      <c r="AZ365" s="47">
        <v>10</v>
      </c>
      <c r="BA365" s="47">
        <v>10</v>
      </c>
      <c r="BB365" s="47">
        <v>120</v>
      </c>
      <c r="BC365" s="17">
        <f t="shared" si="215"/>
        <v>177.10000000000005</v>
      </c>
      <c r="BD365">
        <f t="shared" si="223"/>
        <v>6</v>
      </c>
      <c r="BE365" s="7">
        <f t="shared" si="224"/>
        <v>6.450798620851784</v>
      </c>
      <c r="BF365" s="7">
        <f t="shared" si="225"/>
        <v>4.7695592302922876</v>
      </c>
      <c r="BG365" s="7">
        <f t="shared" si="226"/>
        <v>88.708621401683857</v>
      </c>
      <c r="BH365" s="7">
        <f t="shared" si="227"/>
        <v>95.159420022535642</v>
      </c>
      <c r="BI365" s="17">
        <f t="shared" si="216"/>
        <v>177.10000000000005</v>
      </c>
      <c r="BJ365">
        <f t="shared" si="228"/>
        <v>6</v>
      </c>
      <c r="BK365" s="7">
        <f t="shared" si="229"/>
        <v>6.450798620851784</v>
      </c>
      <c r="BL365" s="7">
        <f t="shared" si="230"/>
        <v>4.7695592302922876</v>
      </c>
      <c r="BM365" s="7">
        <f t="shared" si="231"/>
        <v>88.708621401683857</v>
      </c>
      <c r="BN365" s="7">
        <f t="shared" si="232"/>
        <v>95.159420022535642</v>
      </c>
      <c r="BO365" s="17">
        <f t="shared" si="217"/>
        <v>177.10000000000005</v>
      </c>
      <c r="BP365">
        <f t="shared" si="233"/>
        <v>6</v>
      </c>
      <c r="BQ365" s="7">
        <f t="shared" si="234"/>
        <v>6.450798620851784</v>
      </c>
      <c r="BR365" s="7">
        <f t="shared" si="235"/>
        <v>4.7695592302922876</v>
      </c>
      <c r="BS365" s="7">
        <f t="shared" si="236"/>
        <v>88.708621401683857</v>
      </c>
      <c r="BT365" s="7">
        <f t="shared" si="237"/>
        <v>95.159420022535642</v>
      </c>
      <c r="BU365" s="17">
        <f t="shared" si="218"/>
        <v>177.10000000000005</v>
      </c>
      <c r="BV365">
        <f t="shared" si="238"/>
        <v>6</v>
      </c>
      <c r="BW365" s="7">
        <f t="shared" si="239"/>
        <v>6.450798620851784</v>
      </c>
      <c r="BX365" s="7">
        <f t="shared" si="240"/>
        <v>4.7695592302922876</v>
      </c>
      <c r="BY365" s="7">
        <f t="shared" si="241"/>
        <v>88.708621401683857</v>
      </c>
      <c r="BZ365" s="7">
        <f t="shared" si="242"/>
        <v>95.159420022535642</v>
      </c>
      <c r="CA365" s="17">
        <f t="shared" si="219"/>
        <v>177.10000000000005</v>
      </c>
      <c r="CB365">
        <f t="shared" si="243"/>
        <v>6</v>
      </c>
      <c r="CC365" s="7">
        <f t="shared" si="244"/>
        <v>6.450798620851784</v>
      </c>
      <c r="CD365" s="7">
        <f t="shared" si="245"/>
        <v>4.7695592302922876</v>
      </c>
      <c r="CE365" s="7">
        <f t="shared" si="246"/>
        <v>88.708621401683857</v>
      </c>
      <c r="CF365" s="69">
        <f t="shared" si="247"/>
        <v>95.159420022535642</v>
      </c>
      <c r="CG365" s="17">
        <f t="shared" si="220"/>
        <v>177.10000000000005</v>
      </c>
      <c r="CH365">
        <f t="shared" si="248"/>
        <v>6</v>
      </c>
      <c r="CI365" s="7">
        <f t="shared" si="249"/>
        <v>6.450798620851784</v>
      </c>
      <c r="CJ365" s="7">
        <f t="shared" si="250"/>
        <v>4.7695592302922876</v>
      </c>
      <c r="CK365" s="7">
        <f t="shared" si="251"/>
        <v>88.708621401683857</v>
      </c>
      <c r="CL365" s="7">
        <f t="shared" si="252"/>
        <v>95.159420022535642</v>
      </c>
      <c r="CM365" s="17">
        <f t="shared" si="221"/>
        <v>177.10000000000005</v>
      </c>
      <c r="CN365">
        <f t="shared" si="253"/>
        <v>6</v>
      </c>
      <c r="CO365" s="7">
        <f t="shared" si="254"/>
        <v>6.450798620851784</v>
      </c>
      <c r="CP365" s="7">
        <f t="shared" si="255"/>
        <v>4.7695592302922876</v>
      </c>
      <c r="CQ365" s="7">
        <f t="shared" si="256"/>
        <v>88.708621401683857</v>
      </c>
      <c r="CR365" s="7">
        <f t="shared" si="257"/>
        <v>95.159420022535642</v>
      </c>
    </row>
    <row r="366" spans="1:96" ht="14.5">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222"/>
        <v>1</v>
      </c>
      <c r="M366" s="63" t="b">
        <v>1</v>
      </c>
      <c r="N366" s="63">
        <v>0</v>
      </c>
      <c r="O366" s="63">
        <v>10</v>
      </c>
      <c r="P366" s="63">
        <v>10</v>
      </c>
      <c r="Q366" s="63">
        <v>10</v>
      </c>
      <c r="R366" s="63">
        <v>160</v>
      </c>
      <c r="S366" s="65" t="b">
        <v>1</v>
      </c>
      <c r="T366" s="65">
        <v>0</v>
      </c>
      <c r="U366" s="65">
        <v>10</v>
      </c>
      <c r="V366" s="65">
        <v>10</v>
      </c>
      <c r="W366" s="65">
        <v>10</v>
      </c>
      <c r="X366" s="65">
        <v>160</v>
      </c>
      <c r="Y366" s="66" t="b">
        <v>1</v>
      </c>
      <c r="Z366" s="66">
        <v>0</v>
      </c>
      <c r="AA366" s="66">
        <v>10</v>
      </c>
      <c r="AB366" s="66">
        <v>10</v>
      </c>
      <c r="AC366" s="66">
        <v>10</v>
      </c>
      <c r="AD366" s="66">
        <v>160</v>
      </c>
      <c r="AE366" s="67" t="b">
        <v>1</v>
      </c>
      <c r="AF366" s="67">
        <v>0</v>
      </c>
      <c r="AG366" s="67">
        <v>10</v>
      </c>
      <c r="AH366" s="67">
        <v>10</v>
      </c>
      <c r="AI366" s="67">
        <v>10</v>
      </c>
      <c r="AJ366" s="67">
        <v>160</v>
      </c>
      <c r="AK366" s="68" t="b">
        <v>1</v>
      </c>
      <c r="AL366" s="68">
        <v>0</v>
      </c>
      <c r="AM366" s="68">
        <v>10</v>
      </c>
      <c r="AN366" s="68">
        <v>10</v>
      </c>
      <c r="AO366" s="68">
        <v>10</v>
      </c>
      <c r="AP366" s="68">
        <v>160</v>
      </c>
      <c r="AQ366" s="45" t="b">
        <v>1</v>
      </c>
      <c r="AR366" s="45">
        <v>0</v>
      </c>
      <c r="AS366" s="45">
        <v>10</v>
      </c>
      <c r="AT366" s="45">
        <v>10</v>
      </c>
      <c r="AU366" s="45">
        <v>10</v>
      </c>
      <c r="AV366" s="45">
        <v>160</v>
      </c>
      <c r="AW366" s="47" t="b">
        <v>1</v>
      </c>
      <c r="AX366" s="47">
        <v>0</v>
      </c>
      <c r="AY366" s="47">
        <v>10</v>
      </c>
      <c r="AZ366" s="47">
        <v>10</v>
      </c>
      <c r="BA366" s="47">
        <v>10</v>
      </c>
      <c r="BB366" s="47">
        <v>160</v>
      </c>
      <c r="BC366" s="17">
        <f t="shared" si="215"/>
        <v>119.46</v>
      </c>
      <c r="BD366">
        <f t="shared" si="223"/>
        <v>2</v>
      </c>
      <c r="BE366" s="7">
        <f t="shared" si="224"/>
        <v>2.1502662069505947</v>
      </c>
      <c r="BF366" s="7">
        <f t="shared" si="225"/>
        <v>1.5898530767640959</v>
      </c>
      <c r="BG366" s="7">
        <f t="shared" si="226"/>
        <v>29.569540467227952</v>
      </c>
      <c r="BH366" s="7">
        <f t="shared" si="227"/>
        <v>31.719806674178546</v>
      </c>
      <c r="BI366" s="17">
        <f t="shared" si="216"/>
        <v>119.46</v>
      </c>
      <c r="BJ366">
        <f t="shared" si="228"/>
        <v>2</v>
      </c>
      <c r="BK366" s="7">
        <f t="shared" si="229"/>
        <v>2.1502662069505947</v>
      </c>
      <c r="BL366" s="7">
        <f t="shared" si="230"/>
        <v>1.5898530767640959</v>
      </c>
      <c r="BM366" s="7">
        <f t="shared" si="231"/>
        <v>29.569540467227952</v>
      </c>
      <c r="BN366" s="7">
        <f t="shared" si="232"/>
        <v>31.719806674178546</v>
      </c>
      <c r="BO366" s="17">
        <f t="shared" si="217"/>
        <v>119.46</v>
      </c>
      <c r="BP366">
        <f t="shared" si="233"/>
        <v>2</v>
      </c>
      <c r="BQ366" s="7">
        <f t="shared" si="234"/>
        <v>2.1502662069505947</v>
      </c>
      <c r="BR366" s="7">
        <f t="shared" si="235"/>
        <v>1.5898530767640959</v>
      </c>
      <c r="BS366" s="7">
        <f t="shared" si="236"/>
        <v>29.569540467227952</v>
      </c>
      <c r="BT366" s="7">
        <f t="shared" si="237"/>
        <v>31.719806674178546</v>
      </c>
      <c r="BU366" s="17">
        <f t="shared" si="218"/>
        <v>119.46</v>
      </c>
      <c r="BV366">
        <f t="shared" si="238"/>
        <v>2</v>
      </c>
      <c r="BW366" s="7">
        <f t="shared" si="239"/>
        <v>2.1502662069505947</v>
      </c>
      <c r="BX366" s="7">
        <f t="shared" si="240"/>
        <v>1.5898530767640959</v>
      </c>
      <c r="BY366" s="7">
        <f t="shared" si="241"/>
        <v>29.569540467227952</v>
      </c>
      <c r="BZ366" s="7">
        <f t="shared" si="242"/>
        <v>31.719806674178546</v>
      </c>
      <c r="CA366" s="17">
        <f t="shared" si="219"/>
        <v>119.46</v>
      </c>
      <c r="CB366">
        <f t="shared" si="243"/>
        <v>2</v>
      </c>
      <c r="CC366" s="7">
        <f t="shared" si="244"/>
        <v>2.1502662069505947</v>
      </c>
      <c r="CD366" s="7">
        <f t="shared" si="245"/>
        <v>1.5898530767640959</v>
      </c>
      <c r="CE366" s="7">
        <f t="shared" si="246"/>
        <v>29.569540467227952</v>
      </c>
      <c r="CF366" s="69">
        <f t="shared" si="247"/>
        <v>31.719806674178546</v>
      </c>
      <c r="CG366" s="17">
        <f t="shared" si="220"/>
        <v>119.46</v>
      </c>
      <c r="CH366">
        <f t="shared" si="248"/>
        <v>2</v>
      </c>
      <c r="CI366" s="7">
        <f t="shared" si="249"/>
        <v>2.1502662069505947</v>
      </c>
      <c r="CJ366" s="7">
        <f t="shared" si="250"/>
        <v>1.5898530767640959</v>
      </c>
      <c r="CK366" s="7">
        <f t="shared" si="251"/>
        <v>29.569540467227952</v>
      </c>
      <c r="CL366" s="7">
        <f t="shared" si="252"/>
        <v>31.719806674178546</v>
      </c>
      <c r="CM366" s="17">
        <f t="shared" si="221"/>
        <v>119.46</v>
      </c>
      <c r="CN366">
        <f t="shared" si="253"/>
        <v>2</v>
      </c>
      <c r="CO366" s="7">
        <f t="shared" si="254"/>
        <v>2.1502662069505947</v>
      </c>
      <c r="CP366" s="7">
        <f t="shared" si="255"/>
        <v>1.5898530767640959</v>
      </c>
      <c r="CQ366" s="7">
        <f t="shared" si="256"/>
        <v>29.569540467227952</v>
      </c>
      <c r="CR366" s="7">
        <f t="shared" si="257"/>
        <v>31.719806674178546</v>
      </c>
    </row>
    <row r="367" spans="1:96" ht="14.5">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222"/>
        <v>1</v>
      </c>
      <c r="M367" s="63" t="b">
        <v>1</v>
      </c>
      <c r="N367" s="63">
        <v>90</v>
      </c>
      <c r="O367" s="63">
        <v>10</v>
      </c>
      <c r="P367" s="63">
        <v>10</v>
      </c>
      <c r="Q367" s="63">
        <v>10</v>
      </c>
      <c r="R367" s="63">
        <v>48</v>
      </c>
      <c r="S367" s="65" t="b">
        <v>1</v>
      </c>
      <c r="T367" s="65">
        <v>90</v>
      </c>
      <c r="U367" s="65">
        <v>10</v>
      </c>
      <c r="V367" s="65">
        <v>10</v>
      </c>
      <c r="W367" s="65">
        <v>10</v>
      </c>
      <c r="X367" s="65">
        <v>48</v>
      </c>
      <c r="Y367" s="66" t="b">
        <v>1</v>
      </c>
      <c r="Z367" s="66">
        <v>90</v>
      </c>
      <c r="AA367" s="66">
        <v>10</v>
      </c>
      <c r="AB367" s="66">
        <v>10</v>
      </c>
      <c r="AC367" s="66">
        <v>10</v>
      </c>
      <c r="AD367" s="66">
        <v>48</v>
      </c>
      <c r="AE367" s="67" t="b">
        <v>1</v>
      </c>
      <c r="AF367" s="67">
        <v>90</v>
      </c>
      <c r="AG367" s="67">
        <v>10</v>
      </c>
      <c r="AH367" s="67">
        <v>10</v>
      </c>
      <c r="AI367" s="67">
        <v>10</v>
      </c>
      <c r="AJ367" s="67">
        <v>48</v>
      </c>
      <c r="AK367" s="68" t="b">
        <v>1</v>
      </c>
      <c r="AL367" s="68">
        <v>90</v>
      </c>
      <c r="AM367" s="68">
        <v>10</v>
      </c>
      <c r="AN367" s="68">
        <v>10</v>
      </c>
      <c r="AO367" s="68">
        <v>10</v>
      </c>
      <c r="AP367" s="68">
        <v>48</v>
      </c>
      <c r="AQ367" s="45" t="b">
        <v>1</v>
      </c>
      <c r="AR367" s="45">
        <v>90</v>
      </c>
      <c r="AS367" s="45">
        <v>10</v>
      </c>
      <c r="AT367" s="45">
        <v>10</v>
      </c>
      <c r="AU367" s="45">
        <v>10</v>
      </c>
      <c r="AV367" s="45">
        <v>48</v>
      </c>
      <c r="AW367" s="47" t="b">
        <v>1</v>
      </c>
      <c r="AX367" s="47">
        <v>90</v>
      </c>
      <c r="AY367" s="47">
        <v>10</v>
      </c>
      <c r="AZ367" s="47">
        <v>10</v>
      </c>
      <c r="BA367" s="47">
        <v>10</v>
      </c>
      <c r="BB367" s="47">
        <v>48</v>
      </c>
      <c r="BC367" s="17">
        <f t="shared" si="215"/>
        <v>352.77</v>
      </c>
      <c r="BD367">
        <f t="shared" si="223"/>
        <v>12</v>
      </c>
      <c r="BE367" s="7">
        <f t="shared" si="224"/>
        <v>12.901597241703568</v>
      </c>
      <c r="BF367" s="7">
        <f t="shared" si="225"/>
        <v>9.5391184605845751</v>
      </c>
      <c r="BG367" s="7">
        <f t="shared" si="226"/>
        <v>177.41724280336771</v>
      </c>
      <c r="BH367" s="7">
        <f t="shared" si="227"/>
        <v>190.31884004507128</v>
      </c>
      <c r="BI367" s="17">
        <f t="shared" si="216"/>
        <v>352.77</v>
      </c>
      <c r="BJ367">
        <f t="shared" si="228"/>
        <v>12</v>
      </c>
      <c r="BK367" s="7">
        <f t="shared" si="229"/>
        <v>12.901597241703568</v>
      </c>
      <c r="BL367" s="7">
        <f t="shared" si="230"/>
        <v>9.5391184605845751</v>
      </c>
      <c r="BM367" s="7">
        <f t="shared" si="231"/>
        <v>177.41724280336771</v>
      </c>
      <c r="BN367" s="7">
        <f t="shared" si="232"/>
        <v>190.31884004507128</v>
      </c>
      <c r="BO367" s="17">
        <f t="shared" si="217"/>
        <v>352.77</v>
      </c>
      <c r="BP367">
        <f t="shared" si="233"/>
        <v>12</v>
      </c>
      <c r="BQ367" s="7">
        <f t="shared" si="234"/>
        <v>12.901597241703568</v>
      </c>
      <c r="BR367" s="7">
        <f t="shared" si="235"/>
        <v>9.5391184605845751</v>
      </c>
      <c r="BS367" s="7">
        <f t="shared" si="236"/>
        <v>177.41724280336771</v>
      </c>
      <c r="BT367" s="7">
        <f t="shared" si="237"/>
        <v>190.31884004507128</v>
      </c>
      <c r="BU367" s="17">
        <f t="shared" si="218"/>
        <v>352.77</v>
      </c>
      <c r="BV367">
        <f t="shared" si="238"/>
        <v>12</v>
      </c>
      <c r="BW367" s="7">
        <f t="shared" si="239"/>
        <v>12.901597241703568</v>
      </c>
      <c r="BX367" s="7">
        <f t="shared" si="240"/>
        <v>9.5391184605845751</v>
      </c>
      <c r="BY367" s="7">
        <f t="shared" si="241"/>
        <v>177.41724280336771</v>
      </c>
      <c r="BZ367" s="7">
        <f t="shared" si="242"/>
        <v>190.31884004507128</v>
      </c>
      <c r="CA367" s="17">
        <f t="shared" si="219"/>
        <v>352.77</v>
      </c>
      <c r="CB367">
        <f t="shared" si="243"/>
        <v>12</v>
      </c>
      <c r="CC367" s="7">
        <f t="shared" si="244"/>
        <v>12.901597241703568</v>
      </c>
      <c r="CD367" s="7">
        <f t="shared" si="245"/>
        <v>9.5391184605845751</v>
      </c>
      <c r="CE367" s="7">
        <f t="shared" si="246"/>
        <v>177.41724280336771</v>
      </c>
      <c r="CF367" s="69">
        <f t="shared" si="247"/>
        <v>190.31884004507128</v>
      </c>
      <c r="CG367" s="17">
        <f t="shared" si="220"/>
        <v>352.77</v>
      </c>
      <c r="CH367">
        <f t="shared" si="248"/>
        <v>12</v>
      </c>
      <c r="CI367" s="7">
        <f t="shared" si="249"/>
        <v>12.901597241703568</v>
      </c>
      <c r="CJ367" s="7">
        <f t="shared" si="250"/>
        <v>9.5391184605845751</v>
      </c>
      <c r="CK367" s="7">
        <f t="shared" si="251"/>
        <v>177.41724280336771</v>
      </c>
      <c r="CL367" s="7">
        <f t="shared" si="252"/>
        <v>190.31884004507128</v>
      </c>
      <c r="CM367" s="17">
        <f t="shared" si="221"/>
        <v>352.77</v>
      </c>
      <c r="CN367">
        <f t="shared" si="253"/>
        <v>12</v>
      </c>
      <c r="CO367" s="7">
        <f t="shared" si="254"/>
        <v>12.901597241703568</v>
      </c>
      <c r="CP367" s="7">
        <f t="shared" si="255"/>
        <v>9.5391184605845751</v>
      </c>
      <c r="CQ367" s="7">
        <f t="shared" si="256"/>
        <v>177.41724280336771</v>
      </c>
      <c r="CR367" s="7">
        <f t="shared" si="257"/>
        <v>190.31884004507128</v>
      </c>
    </row>
    <row r="368" spans="1:96" ht="14.5">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222"/>
        <v>0</v>
      </c>
      <c r="M368" s="63" t="b">
        <v>1</v>
      </c>
      <c r="N368" s="63">
        <v>45</v>
      </c>
      <c r="O368" s="63">
        <v>10</v>
      </c>
      <c r="P368" s="63">
        <v>10</v>
      </c>
      <c r="Q368" s="63">
        <v>10</v>
      </c>
      <c r="R368" s="63">
        <v>68.5</v>
      </c>
      <c r="S368" s="65" t="b">
        <v>1</v>
      </c>
      <c r="T368" s="65">
        <v>45</v>
      </c>
      <c r="U368" s="65">
        <v>10</v>
      </c>
      <c r="V368" s="65">
        <v>10</v>
      </c>
      <c r="W368" s="65">
        <v>10</v>
      </c>
      <c r="X368" s="65">
        <v>68.5</v>
      </c>
      <c r="Y368" s="66" t="b">
        <v>1</v>
      </c>
      <c r="Z368" s="66">
        <v>45</v>
      </c>
      <c r="AA368" s="66">
        <v>10</v>
      </c>
      <c r="AB368" s="66">
        <v>10</v>
      </c>
      <c r="AC368" s="66">
        <v>10</v>
      </c>
      <c r="AD368" s="66">
        <v>68.5</v>
      </c>
      <c r="AE368" s="67" t="b">
        <v>1</v>
      </c>
      <c r="AF368" s="67">
        <v>45</v>
      </c>
      <c r="AG368" s="67">
        <v>10</v>
      </c>
      <c r="AH368" s="67">
        <v>10</v>
      </c>
      <c r="AI368" s="67">
        <v>10</v>
      </c>
      <c r="AJ368" s="67">
        <v>68.5</v>
      </c>
      <c r="AK368" s="68" t="b">
        <v>1</v>
      </c>
      <c r="AL368" s="68">
        <v>45</v>
      </c>
      <c r="AM368" s="68">
        <v>10</v>
      </c>
      <c r="AN368" s="68">
        <v>10</v>
      </c>
      <c r="AO368" s="68">
        <v>10</v>
      </c>
      <c r="AP368" s="68">
        <v>68.5</v>
      </c>
      <c r="AQ368" s="45" t="b">
        <v>1</v>
      </c>
      <c r="AR368" s="45">
        <v>45</v>
      </c>
      <c r="AS368" s="45">
        <v>10</v>
      </c>
      <c r="AT368" s="45">
        <v>10</v>
      </c>
      <c r="AU368" s="45">
        <v>10</v>
      </c>
      <c r="AV368" s="45">
        <v>68.5</v>
      </c>
      <c r="AW368" s="47" t="b">
        <v>1</v>
      </c>
      <c r="AX368" s="47">
        <v>45</v>
      </c>
      <c r="AY368" s="47">
        <v>10</v>
      </c>
      <c r="AZ368" s="47">
        <v>10</v>
      </c>
      <c r="BA368" s="47">
        <v>10</v>
      </c>
      <c r="BB368" s="47">
        <v>68.5</v>
      </c>
      <c r="BC368" s="17">
        <f t="shared" si="215"/>
        <v>352.77</v>
      </c>
      <c r="BD368">
        <f t="shared" si="223"/>
        <v>0</v>
      </c>
      <c r="BE368" s="7">
        <f t="shared" si="224"/>
        <v>0</v>
      </c>
      <c r="BF368" s="7">
        <f t="shared" si="225"/>
        <v>0</v>
      </c>
      <c r="BG368" s="7">
        <f t="shared" si="226"/>
        <v>0</v>
      </c>
      <c r="BH368" s="7">
        <f t="shared" si="227"/>
        <v>0</v>
      </c>
      <c r="BI368" s="17">
        <f t="shared" si="216"/>
        <v>352.77</v>
      </c>
      <c r="BJ368">
        <f t="shared" si="228"/>
        <v>0</v>
      </c>
      <c r="BK368" s="7">
        <f t="shared" si="229"/>
        <v>0</v>
      </c>
      <c r="BL368" s="7">
        <f t="shared" si="230"/>
        <v>0</v>
      </c>
      <c r="BM368" s="7">
        <f t="shared" si="231"/>
        <v>0</v>
      </c>
      <c r="BN368" s="7">
        <f t="shared" si="232"/>
        <v>0</v>
      </c>
      <c r="BO368" s="17">
        <f t="shared" si="217"/>
        <v>352.77</v>
      </c>
      <c r="BP368">
        <f t="shared" si="233"/>
        <v>0</v>
      </c>
      <c r="BQ368" s="7">
        <f t="shared" si="234"/>
        <v>0</v>
      </c>
      <c r="BR368" s="7">
        <f t="shared" si="235"/>
        <v>0</v>
      </c>
      <c r="BS368" s="7">
        <f t="shared" si="236"/>
        <v>0</v>
      </c>
      <c r="BT368" s="7">
        <f t="shared" si="237"/>
        <v>0</v>
      </c>
      <c r="BU368" s="17">
        <f t="shared" si="218"/>
        <v>352.77</v>
      </c>
      <c r="BV368">
        <f t="shared" si="238"/>
        <v>0</v>
      </c>
      <c r="BW368" s="7">
        <f t="shared" si="239"/>
        <v>0</v>
      </c>
      <c r="BX368" s="7">
        <f t="shared" si="240"/>
        <v>0</v>
      </c>
      <c r="BY368" s="7">
        <f t="shared" si="241"/>
        <v>0</v>
      </c>
      <c r="BZ368" s="7">
        <f t="shared" si="242"/>
        <v>0</v>
      </c>
      <c r="CA368" s="17">
        <f t="shared" si="219"/>
        <v>352.77</v>
      </c>
      <c r="CB368">
        <f t="shared" si="243"/>
        <v>0</v>
      </c>
      <c r="CC368" s="7">
        <f t="shared" si="244"/>
        <v>0</v>
      </c>
      <c r="CD368" s="7">
        <f t="shared" si="245"/>
        <v>0</v>
      </c>
      <c r="CE368" s="7">
        <f t="shared" si="246"/>
        <v>0</v>
      </c>
      <c r="CF368" s="69">
        <f t="shared" si="247"/>
        <v>0</v>
      </c>
      <c r="CG368" s="17">
        <f t="shared" si="220"/>
        <v>352.77</v>
      </c>
      <c r="CH368">
        <f t="shared" si="248"/>
        <v>0</v>
      </c>
      <c r="CI368" s="7">
        <f t="shared" si="249"/>
        <v>0</v>
      </c>
      <c r="CJ368" s="7">
        <f t="shared" si="250"/>
        <v>0</v>
      </c>
      <c r="CK368" s="7">
        <f t="shared" si="251"/>
        <v>0</v>
      </c>
      <c r="CL368" s="7">
        <f t="shared" si="252"/>
        <v>0</v>
      </c>
      <c r="CM368" s="17">
        <f t="shared" si="221"/>
        <v>352.77</v>
      </c>
      <c r="CN368">
        <f t="shared" si="253"/>
        <v>0</v>
      </c>
      <c r="CO368" s="7">
        <f t="shared" si="254"/>
        <v>0</v>
      </c>
      <c r="CP368" s="7">
        <f t="shared" si="255"/>
        <v>0</v>
      </c>
      <c r="CQ368" s="7">
        <f t="shared" si="256"/>
        <v>0</v>
      </c>
      <c r="CR368" s="7">
        <f t="shared" si="257"/>
        <v>0</v>
      </c>
    </row>
    <row r="369" spans="1:96" ht="14.5">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222"/>
        <v>1</v>
      </c>
      <c r="M369" s="63" t="b">
        <v>1</v>
      </c>
      <c r="N369" s="63">
        <v>90</v>
      </c>
      <c r="O369" s="63">
        <v>10</v>
      </c>
      <c r="P369" s="63">
        <v>10</v>
      </c>
      <c r="Q369" s="63">
        <v>10</v>
      </c>
      <c r="R369" s="63">
        <v>80</v>
      </c>
      <c r="S369" s="65" t="b">
        <v>1</v>
      </c>
      <c r="T369" s="65">
        <v>90</v>
      </c>
      <c r="U369" s="65">
        <v>10</v>
      </c>
      <c r="V369" s="65">
        <v>10</v>
      </c>
      <c r="W369" s="65">
        <v>10</v>
      </c>
      <c r="X369" s="65">
        <v>80</v>
      </c>
      <c r="Y369" s="66" t="b">
        <v>1</v>
      </c>
      <c r="Z369" s="66">
        <v>90</v>
      </c>
      <c r="AA369" s="66">
        <v>10</v>
      </c>
      <c r="AB369" s="66">
        <v>10</v>
      </c>
      <c r="AC369" s="66">
        <v>10</v>
      </c>
      <c r="AD369" s="66">
        <v>80</v>
      </c>
      <c r="AE369" s="67" t="b">
        <v>1</v>
      </c>
      <c r="AF369" s="67">
        <v>90</v>
      </c>
      <c r="AG369" s="67">
        <v>10</v>
      </c>
      <c r="AH369" s="67">
        <v>10</v>
      </c>
      <c r="AI369" s="67">
        <v>10</v>
      </c>
      <c r="AJ369" s="67">
        <v>80</v>
      </c>
      <c r="AK369" s="68" t="b">
        <v>1</v>
      </c>
      <c r="AL369" s="68">
        <v>90</v>
      </c>
      <c r="AM369" s="68">
        <v>10</v>
      </c>
      <c r="AN369" s="68">
        <v>10</v>
      </c>
      <c r="AO369" s="68">
        <v>10</v>
      </c>
      <c r="AP369" s="68">
        <v>80</v>
      </c>
      <c r="AQ369" s="45" t="b">
        <v>1</v>
      </c>
      <c r="AR369" s="45">
        <v>90</v>
      </c>
      <c r="AS369" s="45">
        <v>10</v>
      </c>
      <c r="AT369" s="45">
        <v>10</v>
      </c>
      <c r="AU369" s="45">
        <v>10</v>
      </c>
      <c r="AV369" s="45">
        <v>80</v>
      </c>
      <c r="AW369" s="47" t="b">
        <v>1</v>
      </c>
      <c r="AX369" s="47">
        <v>90</v>
      </c>
      <c r="AY369" s="47">
        <v>10</v>
      </c>
      <c r="AZ369" s="47">
        <v>10</v>
      </c>
      <c r="BA369" s="47">
        <v>10</v>
      </c>
      <c r="BB369" s="47">
        <v>80</v>
      </c>
      <c r="BC369" s="17">
        <f t="shared" si="215"/>
        <v>111.32</v>
      </c>
      <c r="BD369">
        <f t="shared" si="223"/>
        <v>4</v>
      </c>
      <c r="BE369" s="7">
        <f t="shared" si="224"/>
        <v>4.3005324139011893</v>
      </c>
      <c r="BF369" s="7">
        <f t="shared" si="225"/>
        <v>3.1797061535281919</v>
      </c>
      <c r="BG369" s="7">
        <f t="shared" si="226"/>
        <v>59.139080934455905</v>
      </c>
      <c r="BH369" s="7">
        <f t="shared" si="227"/>
        <v>63.439613348357092</v>
      </c>
      <c r="BI369" s="17">
        <f t="shared" si="216"/>
        <v>111.32</v>
      </c>
      <c r="BJ369">
        <f t="shared" si="228"/>
        <v>4</v>
      </c>
      <c r="BK369" s="7">
        <f t="shared" si="229"/>
        <v>4.3005324139011893</v>
      </c>
      <c r="BL369" s="7">
        <f t="shared" si="230"/>
        <v>3.1797061535281919</v>
      </c>
      <c r="BM369" s="7">
        <f t="shared" si="231"/>
        <v>59.139080934455905</v>
      </c>
      <c r="BN369" s="7">
        <f t="shared" si="232"/>
        <v>63.439613348357092</v>
      </c>
      <c r="BO369" s="17">
        <f t="shared" si="217"/>
        <v>111.32</v>
      </c>
      <c r="BP369">
        <f t="shared" si="233"/>
        <v>4</v>
      </c>
      <c r="BQ369" s="7">
        <f t="shared" si="234"/>
        <v>4.3005324139011893</v>
      </c>
      <c r="BR369" s="7">
        <f t="shared" si="235"/>
        <v>3.1797061535281919</v>
      </c>
      <c r="BS369" s="7">
        <f t="shared" si="236"/>
        <v>59.139080934455905</v>
      </c>
      <c r="BT369" s="7">
        <f t="shared" si="237"/>
        <v>63.439613348357092</v>
      </c>
      <c r="BU369" s="17">
        <f t="shared" si="218"/>
        <v>111.32</v>
      </c>
      <c r="BV369">
        <f t="shared" si="238"/>
        <v>4</v>
      </c>
      <c r="BW369" s="7">
        <f t="shared" si="239"/>
        <v>4.3005324139011893</v>
      </c>
      <c r="BX369" s="7">
        <f t="shared" si="240"/>
        <v>3.1797061535281919</v>
      </c>
      <c r="BY369" s="7">
        <f t="shared" si="241"/>
        <v>59.139080934455905</v>
      </c>
      <c r="BZ369" s="7">
        <f t="shared" si="242"/>
        <v>63.439613348357092</v>
      </c>
      <c r="CA369" s="17">
        <f t="shared" si="219"/>
        <v>111.32</v>
      </c>
      <c r="CB369">
        <f t="shared" si="243"/>
        <v>4</v>
      </c>
      <c r="CC369" s="7">
        <f t="shared" si="244"/>
        <v>4.3005324139011893</v>
      </c>
      <c r="CD369" s="7">
        <f t="shared" si="245"/>
        <v>3.1797061535281919</v>
      </c>
      <c r="CE369" s="7">
        <f t="shared" si="246"/>
        <v>59.139080934455905</v>
      </c>
      <c r="CF369" s="69">
        <f t="shared" si="247"/>
        <v>63.439613348357092</v>
      </c>
      <c r="CG369" s="17">
        <f t="shared" si="220"/>
        <v>111.32</v>
      </c>
      <c r="CH369">
        <f t="shared" si="248"/>
        <v>4</v>
      </c>
      <c r="CI369" s="7">
        <f t="shared" si="249"/>
        <v>4.3005324139011893</v>
      </c>
      <c r="CJ369" s="7">
        <f t="shared" si="250"/>
        <v>3.1797061535281919</v>
      </c>
      <c r="CK369" s="7">
        <f t="shared" si="251"/>
        <v>59.139080934455905</v>
      </c>
      <c r="CL369" s="7">
        <f t="shared" si="252"/>
        <v>63.439613348357092</v>
      </c>
      <c r="CM369" s="17">
        <f t="shared" si="221"/>
        <v>111.32</v>
      </c>
      <c r="CN369">
        <f t="shared" si="253"/>
        <v>4</v>
      </c>
      <c r="CO369" s="7">
        <f t="shared" si="254"/>
        <v>4.3005324139011893</v>
      </c>
      <c r="CP369" s="7">
        <f t="shared" si="255"/>
        <v>3.1797061535281919</v>
      </c>
      <c r="CQ369" s="7">
        <f t="shared" si="256"/>
        <v>59.139080934455905</v>
      </c>
      <c r="CR369" s="7">
        <f t="shared" si="257"/>
        <v>63.439613348357092</v>
      </c>
    </row>
    <row r="370" spans="1:96" ht="14.5">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222"/>
        <v>0</v>
      </c>
      <c r="M370" s="63" t="b">
        <v>1</v>
      </c>
      <c r="N370" s="63">
        <v>0</v>
      </c>
      <c r="O370" s="63">
        <v>10</v>
      </c>
      <c r="P370" s="63">
        <v>10</v>
      </c>
      <c r="Q370" s="63">
        <v>10</v>
      </c>
      <c r="R370" s="63">
        <v>60</v>
      </c>
      <c r="S370" s="65" t="b">
        <v>1</v>
      </c>
      <c r="T370" s="65">
        <v>0</v>
      </c>
      <c r="U370" s="65">
        <v>10</v>
      </c>
      <c r="V370" s="65">
        <v>10</v>
      </c>
      <c r="W370" s="65">
        <v>10</v>
      </c>
      <c r="X370" s="65">
        <v>60</v>
      </c>
      <c r="Y370" s="66" t="b">
        <v>1</v>
      </c>
      <c r="Z370" s="66">
        <v>0</v>
      </c>
      <c r="AA370" s="66">
        <v>10</v>
      </c>
      <c r="AB370" s="66">
        <v>10</v>
      </c>
      <c r="AC370" s="66">
        <v>10</v>
      </c>
      <c r="AD370" s="66">
        <v>60</v>
      </c>
      <c r="AE370" s="67" t="b">
        <v>1</v>
      </c>
      <c r="AF370" s="67">
        <v>0</v>
      </c>
      <c r="AG370" s="67">
        <v>10</v>
      </c>
      <c r="AH370" s="67">
        <v>10</v>
      </c>
      <c r="AI370" s="67">
        <v>10</v>
      </c>
      <c r="AJ370" s="67">
        <v>60</v>
      </c>
      <c r="AK370" s="68" t="b">
        <v>1</v>
      </c>
      <c r="AL370" s="68">
        <v>0</v>
      </c>
      <c r="AM370" s="68">
        <v>10</v>
      </c>
      <c r="AN370" s="68">
        <v>10</v>
      </c>
      <c r="AO370" s="68">
        <v>10</v>
      </c>
      <c r="AP370" s="68">
        <v>60</v>
      </c>
      <c r="AQ370" s="45" t="b">
        <v>1</v>
      </c>
      <c r="AR370" s="45">
        <v>0</v>
      </c>
      <c r="AS370" s="45">
        <v>10</v>
      </c>
      <c r="AT370" s="45">
        <v>10</v>
      </c>
      <c r="AU370" s="45">
        <v>10</v>
      </c>
      <c r="AV370" s="45">
        <v>60</v>
      </c>
      <c r="AW370" s="47" t="b">
        <v>1</v>
      </c>
      <c r="AX370" s="47">
        <v>0</v>
      </c>
      <c r="AY370" s="47">
        <v>10</v>
      </c>
      <c r="AZ370" s="47">
        <v>10</v>
      </c>
      <c r="BA370" s="47">
        <v>10</v>
      </c>
      <c r="BB370" s="47">
        <v>60</v>
      </c>
      <c r="BC370" s="17">
        <f t="shared" si="215"/>
        <v>110.99000000000001</v>
      </c>
      <c r="BD370">
        <f t="shared" si="223"/>
        <v>0</v>
      </c>
      <c r="BE370" s="7">
        <f t="shared" si="224"/>
        <v>0</v>
      </c>
      <c r="BF370" s="7">
        <f t="shared" si="225"/>
        <v>0</v>
      </c>
      <c r="BG370" s="7">
        <f t="shared" si="226"/>
        <v>0</v>
      </c>
      <c r="BH370" s="7">
        <f t="shared" si="227"/>
        <v>0</v>
      </c>
      <c r="BI370" s="17">
        <f t="shared" si="216"/>
        <v>110.99000000000001</v>
      </c>
      <c r="BJ370">
        <f t="shared" si="228"/>
        <v>0</v>
      </c>
      <c r="BK370" s="7">
        <f t="shared" si="229"/>
        <v>0</v>
      </c>
      <c r="BL370" s="7">
        <f t="shared" si="230"/>
        <v>0</v>
      </c>
      <c r="BM370" s="7">
        <f t="shared" si="231"/>
        <v>0</v>
      </c>
      <c r="BN370" s="7">
        <f t="shared" si="232"/>
        <v>0</v>
      </c>
      <c r="BO370" s="17">
        <f t="shared" si="217"/>
        <v>110.99000000000001</v>
      </c>
      <c r="BP370">
        <f t="shared" si="233"/>
        <v>0</v>
      </c>
      <c r="BQ370" s="7">
        <f t="shared" si="234"/>
        <v>0</v>
      </c>
      <c r="BR370" s="7">
        <f t="shared" si="235"/>
        <v>0</v>
      </c>
      <c r="BS370" s="7">
        <f t="shared" si="236"/>
        <v>0</v>
      </c>
      <c r="BT370" s="7">
        <f t="shared" si="237"/>
        <v>0</v>
      </c>
      <c r="BU370" s="17">
        <f t="shared" si="218"/>
        <v>110.99000000000001</v>
      </c>
      <c r="BV370">
        <f t="shared" si="238"/>
        <v>0</v>
      </c>
      <c r="BW370" s="7">
        <f t="shared" si="239"/>
        <v>0</v>
      </c>
      <c r="BX370" s="7">
        <f t="shared" si="240"/>
        <v>0</v>
      </c>
      <c r="BY370" s="7">
        <f t="shared" si="241"/>
        <v>0</v>
      </c>
      <c r="BZ370" s="7">
        <f t="shared" si="242"/>
        <v>0</v>
      </c>
      <c r="CA370" s="17">
        <f t="shared" si="219"/>
        <v>110.99000000000001</v>
      </c>
      <c r="CB370">
        <f t="shared" si="243"/>
        <v>0</v>
      </c>
      <c r="CC370" s="7">
        <f t="shared" si="244"/>
        <v>0</v>
      </c>
      <c r="CD370" s="7">
        <f t="shared" si="245"/>
        <v>0</v>
      </c>
      <c r="CE370" s="7">
        <f t="shared" si="246"/>
        <v>0</v>
      </c>
      <c r="CF370" s="69">
        <f t="shared" si="247"/>
        <v>0</v>
      </c>
      <c r="CG370" s="17">
        <f t="shared" si="220"/>
        <v>110.99000000000001</v>
      </c>
      <c r="CH370">
        <f t="shared" si="248"/>
        <v>0</v>
      </c>
      <c r="CI370" s="7">
        <f t="shared" si="249"/>
        <v>0</v>
      </c>
      <c r="CJ370" s="7">
        <f t="shared" si="250"/>
        <v>0</v>
      </c>
      <c r="CK370" s="7">
        <f t="shared" si="251"/>
        <v>0</v>
      </c>
      <c r="CL370" s="7">
        <f t="shared" si="252"/>
        <v>0</v>
      </c>
      <c r="CM370" s="17">
        <f t="shared" si="221"/>
        <v>110.99000000000001</v>
      </c>
      <c r="CN370">
        <f t="shared" si="253"/>
        <v>0</v>
      </c>
      <c r="CO370" s="7">
        <f t="shared" si="254"/>
        <v>0</v>
      </c>
      <c r="CP370" s="7">
        <f t="shared" si="255"/>
        <v>0</v>
      </c>
      <c r="CQ370" s="7">
        <f t="shared" si="256"/>
        <v>0</v>
      </c>
      <c r="CR370" s="7">
        <f t="shared" si="257"/>
        <v>0</v>
      </c>
    </row>
    <row r="371" spans="1:96" ht="14.5">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222"/>
        <v>1</v>
      </c>
      <c r="M371" s="63" t="b">
        <v>1</v>
      </c>
      <c r="N371" s="63">
        <v>99.99</v>
      </c>
      <c r="O371" s="63">
        <v>10</v>
      </c>
      <c r="P371" s="63">
        <v>10</v>
      </c>
      <c r="Q371" s="63">
        <v>10</v>
      </c>
      <c r="R371" s="63">
        <v>70</v>
      </c>
      <c r="S371" s="65" t="b">
        <v>0</v>
      </c>
      <c r="Y371" s="66" t="b">
        <v>0</v>
      </c>
      <c r="AE371" s="67" t="b">
        <v>0</v>
      </c>
      <c r="AK371" s="68" t="b">
        <v>0</v>
      </c>
      <c r="AQ371" s="45" t="b">
        <v>0</v>
      </c>
      <c r="AW371" s="47" t="b">
        <v>0</v>
      </c>
      <c r="BC371" s="17">
        <f t="shared" si="215"/>
        <v>91.19</v>
      </c>
      <c r="BD371">
        <f t="shared" si="223"/>
        <v>4</v>
      </c>
      <c r="BE371" s="7">
        <f t="shared" si="224"/>
        <v>4.3005324139011893</v>
      </c>
      <c r="BF371" s="7">
        <f t="shared" si="225"/>
        <v>3.1797061535281919</v>
      </c>
      <c r="BG371" s="7">
        <f t="shared" si="226"/>
        <v>59.139080934455905</v>
      </c>
      <c r="BH371" s="7">
        <f t="shared" si="227"/>
        <v>63.439613348357092</v>
      </c>
      <c r="BI371" s="17">
        <f t="shared" si="216"/>
        <v>91.19</v>
      </c>
      <c r="BJ371">
        <f t="shared" si="228"/>
        <v>0</v>
      </c>
      <c r="BK371" s="7">
        <f t="shared" si="229"/>
        <v>0</v>
      </c>
      <c r="BL371" s="7">
        <f t="shared" si="230"/>
        <v>0</v>
      </c>
      <c r="BM371" s="7">
        <f t="shared" si="231"/>
        <v>0</v>
      </c>
      <c r="BN371" s="7">
        <f t="shared" si="232"/>
        <v>0</v>
      </c>
      <c r="BO371" s="17">
        <f t="shared" si="217"/>
        <v>91.19</v>
      </c>
      <c r="BP371">
        <f t="shared" si="233"/>
        <v>0</v>
      </c>
      <c r="BQ371" s="7">
        <f t="shared" si="234"/>
        <v>0</v>
      </c>
      <c r="BR371" s="7">
        <f t="shared" si="235"/>
        <v>0</v>
      </c>
      <c r="BS371" s="7">
        <f t="shared" si="236"/>
        <v>0</v>
      </c>
      <c r="BT371" s="7">
        <f t="shared" si="237"/>
        <v>0</v>
      </c>
      <c r="BU371" s="17">
        <f t="shared" si="218"/>
        <v>91.19</v>
      </c>
      <c r="BV371">
        <f t="shared" si="238"/>
        <v>0</v>
      </c>
      <c r="BW371" s="7">
        <f t="shared" si="239"/>
        <v>0</v>
      </c>
      <c r="BX371" s="7">
        <f t="shared" si="240"/>
        <v>0</v>
      </c>
      <c r="BY371" s="7">
        <f t="shared" si="241"/>
        <v>0</v>
      </c>
      <c r="BZ371" s="7">
        <f t="shared" si="242"/>
        <v>0</v>
      </c>
      <c r="CA371" s="17">
        <f t="shared" si="219"/>
        <v>91.19</v>
      </c>
      <c r="CB371">
        <f t="shared" si="243"/>
        <v>0</v>
      </c>
      <c r="CC371" s="7">
        <f t="shared" si="244"/>
        <v>0</v>
      </c>
      <c r="CD371" s="7">
        <f t="shared" si="245"/>
        <v>0</v>
      </c>
      <c r="CE371" s="7">
        <f t="shared" si="246"/>
        <v>0</v>
      </c>
      <c r="CF371" s="69">
        <f t="shared" si="247"/>
        <v>0</v>
      </c>
      <c r="CG371" s="17">
        <f t="shared" si="220"/>
        <v>91.19</v>
      </c>
      <c r="CH371">
        <f t="shared" si="248"/>
        <v>0</v>
      </c>
      <c r="CI371" s="7">
        <f t="shared" si="249"/>
        <v>0</v>
      </c>
      <c r="CJ371" s="7">
        <f t="shared" si="250"/>
        <v>0</v>
      </c>
      <c r="CK371" s="7">
        <f t="shared" si="251"/>
        <v>0</v>
      </c>
      <c r="CL371" s="7">
        <f t="shared" si="252"/>
        <v>0</v>
      </c>
      <c r="CM371" s="17">
        <f t="shared" si="221"/>
        <v>91.19</v>
      </c>
      <c r="CN371">
        <f t="shared" si="253"/>
        <v>0</v>
      </c>
      <c r="CO371" s="7">
        <f t="shared" si="254"/>
        <v>0</v>
      </c>
      <c r="CP371" s="7">
        <f t="shared" si="255"/>
        <v>0</v>
      </c>
      <c r="CQ371" s="7">
        <f t="shared" si="256"/>
        <v>0</v>
      </c>
      <c r="CR371" s="7">
        <f t="shared" si="257"/>
        <v>0</v>
      </c>
    </row>
    <row r="372" spans="1:96" ht="14.5">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222"/>
        <v>0</v>
      </c>
      <c r="M372" s="63" t="b">
        <v>1</v>
      </c>
      <c r="N372" s="63">
        <v>0</v>
      </c>
      <c r="O372" s="63">
        <v>10</v>
      </c>
      <c r="P372" s="63">
        <v>10</v>
      </c>
      <c r="Q372" s="63">
        <v>10</v>
      </c>
      <c r="R372" s="63">
        <v>60</v>
      </c>
      <c r="S372" s="65" t="b">
        <v>1</v>
      </c>
      <c r="T372" s="65">
        <v>0</v>
      </c>
      <c r="U372" s="65">
        <v>10</v>
      </c>
      <c r="V372" s="65">
        <v>10</v>
      </c>
      <c r="W372" s="65">
        <v>10</v>
      </c>
      <c r="X372" s="65">
        <v>60</v>
      </c>
      <c r="Y372" s="66" t="b">
        <v>0</v>
      </c>
      <c r="AE372" s="67" t="b">
        <v>1</v>
      </c>
      <c r="AF372" s="67">
        <v>0</v>
      </c>
      <c r="AG372" s="67">
        <v>10</v>
      </c>
      <c r="AH372" s="67">
        <v>10</v>
      </c>
      <c r="AI372" s="67">
        <v>10</v>
      </c>
      <c r="AJ372" s="67">
        <v>60</v>
      </c>
      <c r="AK372" s="68" t="b">
        <v>1</v>
      </c>
      <c r="AL372" s="68">
        <v>0</v>
      </c>
      <c r="AM372" s="68">
        <v>10</v>
      </c>
      <c r="AN372" s="68">
        <v>10</v>
      </c>
      <c r="AO372" s="68">
        <v>10</v>
      </c>
      <c r="AP372" s="68">
        <v>60</v>
      </c>
      <c r="AQ372" s="45" t="b">
        <v>0</v>
      </c>
      <c r="AW372" s="47" t="b">
        <v>0</v>
      </c>
      <c r="BC372" s="17">
        <f t="shared" si="215"/>
        <v>91.3</v>
      </c>
      <c r="BD372">
        <f t="shared" si="223"/>
        <v>0</v>
      </c>
      <c r="BE372" s="7">
        <f t="shared" si="224"/>
        <v>0</v>
      </c>
      <c r="BF372" s="7">
        <f t="shared" si="225"/>
        <v>0</v>
      </c>
      <c r="BG372" s="7">
        <f t="shared" si="226"/>
        <v>0</v>
      </c>
      <c r="BH372" s="7">
        <f t="shared" si="227"/>
        <v>0</v>
      </c>
      <c r="BI372" s="17">
        <f t="shared" si="216"/>
        <v>91.3</v>
      </c>
      <c r="BJ372">
        <f t="shared" si="228"/>
        <v>0</v>
      </c>
      <c r="BK372" s="7">
        <f t="shared" si="229"/>
        <v>0</v>
      </c>
      <c r="BL372" s="7">
        <f t="shared" si="230"/>
        <v>0</v>
      </c>
      <c r="BM372" s="7">
        <f t="shared" si="231"/>
        <v>0</v>
      </c>
      <c r="BN372" s="7">
        <f t="shared" si="232"/>
        <v>0</v>
      </c>
      <c r="BO372" s="17">
        <f t="shared" si="217"/>
        <v>91.3</v>
      </c>
      <c r="BP372">
        <f t="shared" si="233"/>
        <v>0</v>
      </c>
      <c r="BQ372" s="7">
        <f t="shared" si="234"/>
        <v>0</v>
      </c>
      <c r="BR372" s="7">
        <f t="shared" si="235"/>
        <v>0</v>
      </c>
      <c r="BS372" s="7">
        <f t="shared" si="236"/>
        <v>0</v>
      </c>
      <c r="BT372" s="7">
        <f t="shared" si="237"/>
        <v>0</v>
      </c>
      <c r="BU372" s="17">
        <f t="shared" si="218"/>
        <v>91.3</v>
      </c>
      <c r="BV372">
        <f t="shared" si="238"/>
        <v>0</v>
      </c>
      <c r="BW372" s="7">
        <f t="shared" si="239"/>
        <v>0</v>
      </c>
      <c r="BX372" s="7">
        <f t="shared" si="240"/>
        <v>0</v>
      </c>
      <c r="BY372" s="7">
        <f t="shared" si="241"/>
        <v>0</v>
      </c>
      <c r="BZ372" s="7">
        <f t="shared" si="242"/>
        <v>0</v>
      </c>
      <c r="CA372" s="17">
        <f t="shared" si="219"/>
        <v>91.3</v>
      </c>
      <c r="CB372">
        <f t="shared" si="243"/>
        <v>0</v>
      </c>
      <c r="CC372" s="7">
        <f t="shared" si="244"/>
        <v>0</v>
      </c>
      <c r="CD372" s="7">
        <f t="shared" si="245"/>
        <v>0</v>
      </c>
      <c r="CE372" s="7">
        <f t="shared" si="246"/>
        <v>0</v>
      </c>
      <c r="CF372" s="69">
        <f t="shared" si="247"/>
        <v>0</v>
      </c>
      <c r="CG372" s="17">
        <f t="shared" si="220"/>
        <v>91.3</v>
      </c>
      <c r="CH372">
        <f t="shared" si="248"/>
        <v>0</v>
      </c>
      <c r="CI372" s="7">
        <f t="shared" si="249"/>
        <v>0</v>
      </c>
      <c r="CJ372" s="7">
        <f t="shared" si="250"/>
        <v>0</v>
      </c>
      <c r="CK372" s="7">
        <f t="shared" si="251"/>
        <v>0</v>
      </c>
      <c r="CL372" s="7">
        <f t="shared" si="252"/>
        <v>0</v>
      </c>
      <c r="CM372" s="17">
        <f t="shared" si="221"/>
        <v>91.3</v>
      </c>
      <c r="CN372">
        <f t="shared" si="253"/>
        <v>0</v>
      </c>
      <c r="CO372" s="7">
        <f t="shared" si="254"/>
        <v>0</v>
      </c>
      <c r="CP372" s="7">
        <f t="shared" si="255"/>
        <v>0</v>
      </c>
      <c r="CQ372" s="7">
        <f t="shared" si="256"/>
        <v>0</v>
      </c>
      <c r="CR372" s="7">
        <f t="shared" si="257"/>
        <v>0</v>
      </c>
    </row>
    <row r="373" spans="1:96" ht="14.5">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222"/>
        <v>1</v>
      </c>
      <c r="M373" s="63" t="b">
        <v>1</v>
      </c>
      <c r="N373" s="63">
        <v>0</v>
      </c>
      <c r="O373" s="63">
        <v>10</v>
      </c>
      <c r="P373" s="63">
        <v>10</v>
      </c>
      <c r="Q373" s="63">
        <v>10</v>
      </c>
      <c r="R373" s="63">
        <v>0</v>
      </c>
      <c r="S373" s="65" t="b">
        <v>1</v>
      </c>
      <c r="T373" s="65">
        <v>0</v>
      </c>
      <c r="U373" s="65">
        <v>10</v>
      </c>
      <c r="V373" s="65">
        <v>10</v>
      </c>
      <c r="W373" s="65">
        <v>10</v>
      </c>
      <c r="X373" s="65">
        <v>0</v>
      </c>
      <c r="Y373" s="66" t="b">
        <v>1</v>
      </c>
      <c r="Z373" s="66">
        <v>0</v>
      </c>
      <c r="AA373" s="66">
        <v>10</v>
      </c>
      <c r="AB373" s="66">
        <v>10</v>
      </c>
      <c r="AC373" s="66">
        <v>10</v>
      </c>
      <c r="AD373" s="66">
        <v>0</v>
      </c>
      <c r="AE373" s="67" t="b">
        <v>1</v>
      </c>
      <c r="AF373" s="67">
        <v>0</v>
      </c>
      <c r="AG373" s="67">
        <v>10</v>
      </c>
      <c r="AH373" s="67">
        <v>10</v>
      </c>
      <c r="AI373" s="67">
        <v>10</v>
      </c>
      <c r="AJ373" s="67">
        <v>0</v>
      </c>
      <c r="AK373" s="68" t="b">
        <v>1</v>
      </c>
      <c r="AL373" s="68">
        <v>0</v>
      </c>
      <c r="AM373" s="68">
        <v>10</v>
      </c>
      <c r="AN373" s="68">
        <v>10</v>
      </c>
      <c r="AO373" s="68">
        <v>10</v>
      </c>
      <c r="AP373" s="68">
        <v>0</v>
      </c>
      <c r="AQ373" s="45" t="b">
        <v>1</v>
      </c>
      <c r="AR373" s="45">
        <v>0</v>
      </c>
      <c r="AS373" s="45">
        <v>10</v>
      </c>
      <c r="AT373" s="45">
        <v>10</v>
      </c>
      <c r="AU373" s="45">
        <v>10</v>
      </c>
      <c r="AV373" s="45">
        <v>0</v>
      </c>
      <c r="AW373" s="47" t="b">
        <v>1</v>
      </c>
      <c r="AX373" s="47">
        <v>0</v>
      </c>
      <c r="AY373" s="47">
        <v>10</v>
      </c>
      <c r="AZ373" s="47">
        <v>10</v>
      </c>
      <c r="BA373" s="47">
        <v>10</v>
      </c>
      <c r="BB373" s="47">
        <v>0</v>
      </c>
      <c r="BC373" s="17">
        <f t="shared" si="215"/>
        <v>25.96</v>
      </c>
      <c r="BD373">
        <f t="shared" si="223"/>
        <v>3</v>
      </c>
      <c r="BE373" s="7">
        <f t="shared" si="224"/>
        <v>3.225399310425892</v>
      </c>
      <c r="BF373" s="7">
        <f t="shared" si="225"/>
        <v>2.3847796151461438</v>
      </c>
      <c r="BG373" s="7">
        <f t="shared" si="226"/>
        <v>44.354310700841928</v>
      </c>
      <c r="BH373" s="7">
        <f t="shared" si="227"/>
        <v>47.579710011267821</v>
      </c>
      <c r="BI373" s="17">
        <f t="shared" si="216"/>
        <v>25.96</v>
      </c>
      <c r="BJ373">
        <f t="shared" si="228"/>
        <v>3</v>
      </c>
      <c r="BK373" s="7">
        <f t="shared" si="229"/>
        <v>3.225399310425892</v>
      </c>
      <c r="BL373" s="7">
        <f t="shared" si="230"/>
        <v>2.3847796151461438</v>
      </c>
      <c r="BM373" s="7">
        <f t="shared" si="231"/>
        <v>44.354310700841928</v>
      </c>
      <c r="BN373" s="7">
        <f t="shared" si="232"/>
        <v>47.579710011267821</v>
      </c>
      <c r="BO373" s="17">
        <f t="shared" si="217"/>
        <v>25.96</v>
      </c>
      <c r="BP373">
        <f t="shared" si="233"/>
        <v>3</v>
      </c>
      <c r="BQ373" s="7">
        <f t="shared" si="234"/>
        <v>3.225399310425892</v>
      </c>
      <c r="BR373" s="7">
        <f t="shared" si="235"/>
        <v>2.3847796151461438</v>
      </c>
      <c r="BS373" s="7">
        <f t="shared" si="236"/>
        <v>44.354310700841928</v>
      </c>
      <c r="BT373" s="7">
        <f t="shared" si="237"/>
        <v>47.579710011267821</v>
      </c>
      <c r="BU373" s="17">
        <f t="shared" si="218"/>
        <v>25.96</v>
      </c>
      <c r="BV373">
        <f t="shared" si="238"/>
        <v>3</v>
      </c>
      <c r="BW373" s="7">
        <f t="shared" si="239"/>
        <v>3.225399310425892</v>
      </c>
      <c r="BX373" s="7">
        <f t="shared" si="240"/>
        <v>2.3847796151461438</v>
      </c>
      <c r="BY373" s="7">
        <f t="shared" si="241"/>
        <v>44.354310700841928</v>
      </c>
      <c r="BZ373" s="7">
        <f t="shared" si="242"/>
        <v>47.579710011267821</v>
      </c>
      <c r="CA373" s="17">
        <f t="shared" si="219"/>
        <v>25.96</v>
      </c>
      <c r="CB373">
        <f t="shared" si="243"/>
        <v>3</v>
      </c>
      <c r="CC373" s="7">
        <f t="shared" si="244"/>
        <v>3.225399310425892</v>
      </c>
      <c r="CD373" s="7">
        <f t="shared" si="245"/>
        <v>2.3847796151461438</v>
      </c>
      <c r="CE373" s="7">
        <f t="shared" si="246"/>
        <v>44.354310700841928</v>
      </c>
      <c r="CF373" s="69">
        <f t="shared" si="247"/>
        <v>47.579710011267821</v>
      </c>
      <c r="CG373" s="17">
        <f t="shared" si="220"/>
        <v>25.96</v>
      </c>
      <c r="CH373">
        <f t="shared" si="248"/>
        <v>3</v>
      </c>
      <c r="CI373" s="7">
        <f t="shared" si="249"/>
        <v>3.225399310425892</v>
      </c>
      <c r="CJ373" s="7">
        <f t="shared" si="250"/>
        <v>2.3847796151461438</v>
      </c>
      <c r="CK373" s="7">
        <f t="shared" si="251"/>
        <v>44.354310700841928</v>
      </c>
      <c r="CL373" s="7">
        <f t="shared" si="252"/>
        <v>47.579710011267821</v>
      </c>
      <c r="CM373" s="17">
        <f t="shared" si="221"/>
        <v>25.96</v>
      </c>
      <c r="CN373">
        <f t="shared" si="253"/>
        <v>3</v>
      </c>
      <c r="CO373" s="7">
        <f t="shared" si="254"/>
        <v>3.225399310425892</v>
      </c>
      <c r="CP373" s="7">
        <f t="shared" si="255"/>
        <v>2.3847796151461438</v>
      </c>
      <c r="CQ373" s="7">
        <f t="shared" si="256"/>
        <v>44.354310700841928</v>
      </c>
      <c r="CR373" s="7">
        <f t="shared" si="257"/>
        <v>47.579710011267821</v>
      </c>
    </row>
    <row r="374" spans="1:96" ht="14.5">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222"/>
        <v>1</v>
      </c>
      <c r="M374" s="63" t="b">
        <v>1</v>
      </c>
      <c r="N374" s="63">
        <v>0</v>
      </c>
      <c r="O374" s="63">
        <v>10</v>
      </c>
      <c r="P374" s="63">
        <v>0</v>
      </c>
      <c r="Q374" s="63">
        <v>10</v>
      </c>
      <c r="R374" s="63">
        <v>0</v>
      </c>
      <c r="S374" s="65" t="b">
        <v>0</v>
      </c>
      <c r="Y374" s="66" t="b">
        <v>0</v>
      </c>
      <c r="AE374" s="67" t="b">
        <v>0</v>
      </c>
      <c r="AK374" s="68" t="b">
        <v>0</v>
      </c>
      <c r="AQ374" s="45" t="b">
        <v>0</v>
      </c>
      <c r="AW374" s="47" t="b">
        <v>0</v>
      </c>
      <c r="BC374" s="17">
        <f t="shared" si="215"/>
        <v>49.610000000000007</v>
      </c>
      <c r="BD374">
        <f t="shared" si="223"/>
        <v>4</v>
      </c>
      <c r="BE374" s="7">
        <f t="shared" si="224"/>
        <v>4.3005324139011893</v>
      </c>
      <c r="BF374" s="7">
        <f t="shared" si="225"/>
        <v>3.1797061535281919</v>
      </c>
      <c r="BG374" s="7">
        <f t="shared" si="226"/>
        <v>59.139080934455905</v>
      </c>
      <c r="BH374" s="7">
        <f t="shared" si="227"/>
        <v>63.439613348357092</v>
      </c>
      <c r="BI374" s="17">
        <f t="shared" si="216"/>
        <v>49.610000000000007</v>
      </c>
      <c r="BJ374">
        <f t="shared" si="228"/>
        <v>0</v>
      </c>
      <c r="BK374" s="7">
        <f t="shared" si="229"/>
        <v>0</v>
      </c>
      <c r="BL374" s="7">
        <f t="shared" si="230"/>
        <v>0</v>
      </c>
      <c r="BM374" s="7">
        <f t="shared" si="231"/>
        <v>0</v>
      </c>
      <c r="BN374" s="7">
        <f t="shared" si="232"/>
        <v>0</v>
      </c>
      <c r="BO374" s="17">
        <f t="shared" si="217"/>
        <v>49.610000000000007</v>
      </c>
      <c r="BP374">
        <f t="shared" si="233"/>
        <v>0</v>
      </c>
      <c r="BQ374" s="7">
        <f t="shared" si="234"/>
        <v>0</v>
      </c>
      <c r="BR374" s="7">
        <f t="shared" si="235"/>
        <v>0</v>
      </c>
      <c r="BS374" s="7">
        <f t="shared" si="236"/>
        <v>0</v>
      </c>
      <c r="BT374" s="7">
        <f t="shared" si="237"/>
        <v>0</v>
      </c>
      <c r="BU374" s="17">
        <f t="shared" si="218"/>
        <v>49.610000000000007</v>
      </c>
      <c r="BV374">
        <f t="shared" si="238"/>
        <v>0</v>
      </c>
      <c r="BW374" s="7">
        <f t="shared" si="239"/>
        <v>0</v>
      </c>
      <c r="BX374" s="7">
        <f t="shared" si="240"/>
        <v>0</v>
      </c>
      <c r="BY374" s="7">
        <f t="shared" si="241"/>
        <v>0</v>
      </c>
      <c r="BZ374" s="7">
        <f t="shared" si="242"/>
        <v>0</v>
      </c>
      <c r="CA374" s="17">
        <f t="shared" si="219"/>
        <v>49.610000000000007</v>
      </c>
      <c r="CB374">
        <f t="shared" si="243"/>
        <v>0</v>
      </c>
      <c r="CC374" s="7">
        <f t="shared" si="244"/>
        <v>0</v>
      </c>
      <c r="CD374" s="7">
        <f t="shared" si="245"/>
        <v>0</v>
      </c>
      <c r="CE374" s="7">
        <f t="shared" si="246"/>
        <v>0</v>
      </c>
      <c r="CF374" s="69">
        <f t="shared" si="247"/>
        <v>0</v>
      </c>
      <c r="CG374" s="17">
        <f t="shared" si="220"/>
        <v>49.610000000000007</v>
      </c>
      <c r="CH374">
        <f t="shared" si="248"/>
        <v>0</v>
      </c>
      <c r="CI374" s="7">
        <f t="shared" si="249"/>
        <v>0</v>
      </c>
      <c r="CJ374" s="7">
        <f t="shared" si="250"/>
        <v>0</v>
      </c>
      <c r="CK374" s="7">
        <f t="shared" si="251"/>
        <v>0</v>
      </c>
      <c r="CL374" s="7">
        <f t="shared" si="252"/>
        <v>0</v>
      </c>
      <c r="CM374" s="17">
        <f t="shared" si="221"/>
        <v>49.610000000000007</v>
      </c>
      <c r="CN374">
        <f t="shared" si="253"/>
        <v>0</v>
      </c>
      <c r="CO374" s="7">
        <f t="shared" si="254"/>
        <v>0</v>
      </c>
      <c r="CP374" s="7">
        <f t="shared" si="255"/>
        <v>0</v>
      </c>
      <c r="CQ374" s="7">
        <f t="shared" si="256"/>
        <v>0</v>
      </c>
      <c r="CR374" s="7">
        <f t="shared" si="257"/>
        <v>0</v>
      </c>
    </row>
    <row r="375" spans="1:96" ht="14.5">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222"/>
        <v>1</v>
      </c>
      <c r="M375" s="63" t="b">
        <v>1</v>
      </c>
      <c r="N375" s="63">
        <v>0</v>
      </c>
      <c r="O375" s="63">
        <v>10</v>
      </c>
      <c r="P375" s="63">
        <v>10</v>
      </c>
      <c r="Q375" s="63">
        <v>10</v>
      </c>
      <c r="R375" s="63">
        <v>0</v>
      </c>
      <c r="S375" s="65" t="b">
        <v>1</v>
      </c>
      <c r="T375" s="65">
        <v>0</v>
      </c>
      <c r="U375" s="65">
        <v>10</v>
      </c>
      <c r="V375" s="65">
        <v>10</v>
      </c>
      <c r="W375" s="65">
        <v>10</v>
      </c>
      <c r="X375" s="65">
        <v>0</v>
      </c>
      <c r="Y375" s="66" t="b">
        <v>1</v>
      </c>
      <c r="Z375" s="66">
        <v>0</v>
      </c>
      <c r="AA375" s="66">
        <v>10</v>
      </c>
      <c r="AB375" s="66">
        <v>10</v>
      </c>
      <c r="AC375" s="66">
        <v>10</v>
      </c>
      <c r="AD375" s="66">
        <v>0</v>
      </c>
      <c r="AE375" s="67" t="b">
        <v>1</v>
      </c>
      <c r="AF375" s="67">
        <v>0</v>
      </c>
      <c r="AG375" s="67">
        <v>10</v>
      </c>
      <c r="AH375" s="67">
        <v>10</v>
      </c>
      <c r="AI375" s="67">
        <v>10</v>
      </c>
      <c r="AJ375" s="67">
        <v>0</v>
      </c>
      <c r="AK375" s="68" t="b">
        <v>1</v>
      </c>
      <c r="AL375" s="68">
        <v>0</v>
      </c>
      <c r="AM375" s="68">
        <v>10</v>
      </c>
      <c r="AN375" s="68">
        <v>10</v>
      </c>
      <c r="AO375" s="68">
        <v>10</v>
      </c>
      <c r="AP375" s="68">
        <v>0</v>
      </c>
      <c r="AQ375" s="45" t="b">
        <v>1</v>
      </c>
      <c r="AR375" s="45">
        <v>0</v>
      </c>
      <c r="AS375" s="45">
        <v>10</v>
      </c>
      <c r="AT375" s="45">
        <v>10</v>
      </c>
      <c r="AU375" s="45">
        <v>10</v>
      </c>
      <c r="AV375" s="45">
        <v>0</v>
      </c>
      <c r="AW375" s="47" t="b">
        <v>1</v>
      </c>
      <c r="AX375" s="47">
        <v>0</v>
      </c>
      <c r="AY375" s="47">
        <v>10</v>
      </c>
      <c r="AZ375" s="47">
        <v>10</v>
      </c>
      <c r="BA375" s="47">
        <v>10</v>
      </c>
      <c r="BB375" s="47">
        <v>0</v>
      </c>
      <c r="BC375" s="17">
        <f t="shared" si="215"/>
        <v>120.44999999999999</v>
      </c>
      <c r="BD375">
        <f t="shared" si="223"/>
        <v>5</v>
      </c>
      <c r="BE375" s="7">
        <f t="shared" si="224"/>
        <v>5.3756655173764862</v>
      </c>
      <c r="BF375" s="7">
        <f t="shared" si="225"/>
        <v>3.9746326919102399</v>
      </c>
      <c r="BG375" s="7">
        <f t="shared" si="226"/>
        <v>73.923851168069888</v>
      </c>
      <c r="BH375" s="7">
        <f t="shared" si="227"/>
        <v>79.299516685446378</v>
      </c>
      <c r="BI375" s="17">
        <f t="shared" si="216"/>
        <v>120.44999999999999</v>
      </c>
      <c r="BJ375">
        <f t="shared" si="228"/>
        <v>5</v>
      </c>
      <c r="BK375" s="7">
        <f t="shared" si="229"/>
        <v>5.3756655173764862</v>
      </c>
      <c r="BL375" s="7">
        <f t="shared" si="230"/>
        <v>3.9746326919102399</v>
      </c>
      <c r="BM375" s="7">
        <f t="shared" si="231"/>
        <v>73.923851168069888</v>
      </c>
      <c r="BN375" s="7">
        <f t="shared" si="232"/>
        <v>79.299516685446378</v>
      </c>
      <c r="BO375" s="17">
        <f t="shared" si="217"/>
        <v>120.44999999999999</v>
      </c>
      <c r="BP375">
        <f t="shared" si="233"/>
        <v>5</v>
      </c>
      <c r="BQ375" s="7">
        <f t="shared" si="234"/>
        <v>5.3756655173764862</v>
      </c>
      <c r="BR375" s="7">
        <f t="shared" si="235"/>
        <v>3.9746326919102399</v>
      </c>
      <c r="BS375" s="7">
        <f t="shared" si="236"/>
        <v>73.923851168069888</v>
      </c>
      <c r="BT375" s="7">
        <f t="shared" si="237"/>
        <v>79.299516685446378</v>
      </c>
      <c r="BU375" s="17">
        <f t="shared" si="218"/>
        <v>120.44999999999999</v>
      </c>
      <c r="BV375">
        <f t="shared" si="238"/>
        <v>5</v>
      </c>
      <c r="BW375" s="7">
        <f t="shared" si="239"/>
        <v>5.3756655173764862</v>
      </c>
      <c r="BX375" s="7">
        <f t="shared" si="240"/>
        <v>3.9746326919102399</v>
      </c>
      <c r="BY375" s="7">
        <f t="shared" si="241"/>
        <v>73.923851168069888</v>
      </c>
      <c r="BZ375" s="7">
        <f t="shared" si="242"/>
        <v>79.299516685446378</v>
      </c>
      <c r="CA375" s="17">
        <f t="shared" si="219"/>
        <v>120.44999999999999</v>
      </c>
      <c r="CB375">
        <f t="shared" si="243"/>
        <v>5</v>
      </c>
      <c r="CC375" s="7">
        <f t="shared" si="244"/>
        <v>5.3756655173764862</v>
      </c>
      <c r="CD375" s="7">
        <f t="shared" si="245"/>
        <v>3.9746326919102399</v>
      </c>
      <c r="CE375" s="7">
        <f t="shared" si="246"/>
        <v>73.923851168069888</v>
      </c>
      <c r="CF375" s="69">
        <f t="shared" si="247"/>
        <v>79.299516685446378</v>
      </c>
      <c r="CG375" s="17">
        <f t="shared" si="220"/>
        <v>120.44999999999999</v>
      </c>
      <c r="CH375">
        <f t="shared" si="248"/>
        <v>5</v>
      </c>
      <c r="CI375" s="7">
        <f t="shared" si="249"/>
        <v>5.3756655173764862</v>
      </c>
      <c r="CJ375" s="7">
        <f t="shared" si="250"/>
        <v>3.9746326919102399</v>
      </c>
      <c r="CK375" s="7">
        <f t="shared" si="251"/>
        <v>73.923851168069888</v>
      </c>
      <c r="CL375" s="7">
        <f t="shared" si="252"/>
        <v>79.299516685446378</v>
      </c>
      <c r="CM375" s="17">
        <f t="shared" si="221"/>
        <v>120.44999999999999</v>
      </c>
      <c r="CN375">
        <f t="shared" si="253"/>
        <v>5</v>
      </c>
      <c r="CO375" s="7">
        <f t="shared" si="254"/>
        <v>5.3756655173764862</v>
      </c>
      <c r="CP375" s="7">
        <f t="shared" si="255"/>
        <v>3.9746326919102399</v>
      </c>
      <c r="CQ375" s="7">
        <f t="shared" si="256"/>
        <v>73.923851168069888</v>
      </c>
      <c r="CR375" s="7">
        <f t="shared" si="257"/>
        <v>79.299516685446378</v>
      </c>
    </row>
    <row r="376" spans="1:96" ht="14.5">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222"/>
        <v>1</v>
      </c>
      <c r="M376" s="63" t="b">
        <v>1</v>
      </c>
      <c r="N376" s="63">
        <v>0</v>
      </c>
      <c r="O376" s="63">
        <v>10</v>
      </c>
      <c r="P376" s="63">
        <v>10</v>
      </c>
      <c r="Q376" s="63">
        <v>10</v>
      </c>
      <c r="R376" s="63">
        <v>240</v>
      </c>
      <c r="S376" s="65" t="b">
        <v>1</v>
      </c>
      <c r="T376" s="65">
        <v>0</v>
      </c>
      <c r="U376" s="65">
        <v>10</v>
      </c>
      <c r="V376" s="65">
        <v>10</v>
      </c>
      <c r="W376" s="65">
        <v>10</v>
      </c>
      <c r="X376" s="65">
        <v>240</v>
      </c>
      <c r="Y376" s="66" t="b">
        <v>1</v>
      </c>
      <c r="Z376" s="66">
        <v>0</v>
      </c>
      <c r="AA376" s="66">
        <v>10</v>
      </c>
      <c r="AB376" s="66">
        <v>10</v>
      </c>
      <c r="AC376" s="66">
        <v>10</v>
      </c>
      <c r="AD376" s="66">
        <v>240</v>
      </c>
      <c r="AE376" s="67" t="b">
        <v>1</v>
      </c>
      <c r="AF376" s="67">
        <v>0</v>
      </c>
      <c r="AG376" s="67">
        <v>10</v>
      </c>
      <c r="AH376" s="67">
        <v>10</v>
      </c>
      <c r="AI376" s="67">
        <v>10</v>
      </c>
      <c r="AJ376" s="67">
        <v>240</v>
      </c>
      <c r="AK376" s="68" t="b">
        <v>1</v>
      </c>
      <c r="AL376" s="68">
        <v>0</v>
      </c>
      <c r="AM376" s="68">
        <v>10</v>
      </c>
      <c r="AN376" s="68">
        <v>10</v>
      </c>
      <c r="AO376" s="68">
        <v>10</v>
      </c>
      <c r="AP376" s="68">
        <v>240</v>
      </c>
      <c r="AQ376" s="45" t="b">
        <v>1</v>
      </c>
      <c r="AR376" s="45">
        <v>0</v>
      </c>
      <c r="AS376" s="45">
        <v>10</v>
      </c>
      <c r="AT376" s="45">
        <v>10</v>
      </c>
      <c r="AU376" s="45">
        <v>10</v>
      </c>
      <c r="AV376" s="45">
        <v>240</v>
      </c>
      <c r="AW376" s="47" t="b">
        <v>1</v>
      </c>
      <c r="AX376" s="47">
        <v>0</v>
      </c>
      <c r="AY376" s="47">
        <v>10</v>
      </c>
      <c r="AZ376" s="47">
        <v>10</v>
      </c>
      <c r="BA376" s="47">
        <v>10</v>
      </c>
      <c r="BB376" s="47">
        <v>240</v>
      </c>
      <c r="BC376" s="17">
        <f t="shared" si="215"/>
        <v>233.09000000000006</v>
      </c>
      <c r="BD376">
        <f t="shared" si="223"/>
        <v>16</v>
      </c>
      <c r="BE376" s="7">
        <f t="shared" si="224"/>
        <v>17.202129655604757</v>
      </c>
      <c r="BF376" s="7">
        <f t="shared" si="225"/>
        <v>12.718824614112767</v>
      </c>
      <c r="BG376" s="7">
        <f t="shared" si="226"/>
        <v>236.55632373782362</v>
      </c>
      <c r="BH376" s="7">
        <f t="shared" si="227"/>
        <v>253.75845339342837</v>
      </c>
      <c r="BI376" s="17">
        <f t="shared" si="216"/>
        <v>233.09000000000006</v>
      </c>
      <c r="BJ376">
        <f t="shared" si="228"/>
        <v>16</v>
      </c>
      <c r="BK376" s="7">
        <f t="shared" si="229"/>
        <v>17.202129655604757</v>
      </c>
      <c r="BL376" s="7">
        <f t="shared" si="230"/>
        <v>12.718824614112767</v>
      </c>
      <c r="BM376" s="7">
        <f t="shared" si="231"/>
        <v>236.55632373782362</v>
      </c>
      <c r="BN376" s="7">
        <f t="shared" si="232"/>
        <v>253.75845339342837</v>
      </c>
      <c r="BO376" s="17">
        <f t="shared" si="217"/>
        <v>233.09000000000006</v>
      </c>
      <c r="BP376">
        <f t="shared" si="233"/>
        <v>16</v>
      </c>
      <c r="BQ376" s="7">
        <f t="shared" si="234"/>
        <v>17.202129655604757</v>
      </c>
      <c r="BR376" s="7">
        <f t="shared" si="235"/>
        <v>12.718824614112767</v>
      </c>
      <c r="BS376" s="7">
        <f t="shared" si="236"/>
        <v>236.55632373782362</v>
      </c>
      <c r="BT376" s="7">
        <f t="shared" si="237"/>
        <v>253.75845339342837</v>
      </c>
      <c r="BU376" s="17">
        <f t="shared" si="218"/>
        <v>233.09000000000006</v>
      </c>
      <c r="BV376">
        <f t="shared" si="238"/>
        <v>16</v>
      </c>
      <c r="BW376" s="7">
        <f t="shared" si="239"/>
        <v>17.202129655604757</v>
      </c>
      <c r="BX376" s="7">
        <f t="shared" si="240"/>
        <v>12.718824614112767</v>
      </c>
      <c r="BY376" s="7">
        <f t="shared" si="241"/>
        <v>236.55632373782362</v>
      </c>
      <c r="BZ376" s="7">
        <f t="shared" si="242"/>
        <v>253.75845339342837</v>
      </c>
      <c r="CA376" s="17">
        <f t="shared" si="219"/>
        <v>233.09000000000006</v>
      </c>
      <c r="CB376">
        <f t="shared" si="243"/>
        <v>16</v>
      </c>
      <c r="CC376" s="7">
        <f t="shared" si="244"/>
        <v>17.202129655604757</v>
      </c>
      <c r="CD376" s="7">
        <f t="shared" si="245"/>
        <v>12.718824614112767</v>
      </c>
      <c r="CE376" s="7">
        <f t="shared" si="246"/>
        <v>236.55632373782362</v>
      </c>
      <c r="CF376" s="69">
        <f t="shared" si="247"/>
        <v>253.75845339342837</v>
      </c>
      <c r="CG376" s="17">
        <f t="shared" si="220"/>
        <v>233.09000000000006</v>
      </c>
      <c r="CH376">
        <f t="shared" si="248"/>
        <v>16</v>
      </c>
      <c r="CI376" s="7">
        <f t="shared" si="249"/>
        <v>17.202129655604757</v>
      </c>
      <c r="CJ376" s="7">
        <f t="shared" si="250"/>
        <v>12.718824614112767</v>
      </c>
      <c r="CK376" s="7">
        <f t="shared" si="251"/>
        <v>236.55632373782362</v>
      </c>
      <c r="CL376" s="7">
        <f t="shared" si="252"/>
        <v>253.75845339342837</v>
      </c>
      <c r="CM376" s="17">
        <f t="shared" si="221"/>
        <v>233.09000000000006</v>
      </c>
      <c r="CN376">
        <f t="shared" si="253"/>
        <v>16</v>
      </c>
      <c r="CO376" s="7">
        <f t="shared" si="254"/>
        <v>17.202129655604757</v>
      </c>
      <c r="CP376" s="7">
        <f t="shared" si="255"/>
        <v>12.718824614112767</v>
      </c>
      <c r="CQ376" s="7">
        <f t="shared" si="256"/>
        <v>236.55632373782362</v>
      </c>
      <c r="CR376" s="7">
        <f t="shared" si="257"/>
        <v>253.75845339342837</v>
      </c>
    </row>
    <row r="377" spans="1:96" ht="14.5">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222"/>
        <v>1</v>
      </c>
      <c r="M377" s="63" t="b">
        <v>1</v>
      </c>
      <c r="N377" s="63">
        <v>0</v>
      </c>
      <c r="O377" s="63">
        <v>10</v>
      </c>
      <c r="P377" s="63">
        <v>10</v>
      </c>
      <c r="Q377" s="63">
        <v>10</v>
      </c>
      <c r="R377" s="63">
        <v>120</v>
      </c>
      <c r="S377" s="65" t="b">
        <v>0</v>
      </c>
      <c r="Y377" s="66" t="b">
        <v>0</v>
      </c>
      <c r="AE377" s="67" t="b">
        <v>0</v>
      </c>
      <c r="AK377" s="68" t="b">
        <v>0</v>
      </c>
      <c r="AQ377" s="45" t="b">
        <v>0</v>
      </c>
      <c r="AW377" s="47" t="b">
        <v>0</v>
      </c>
      <c r="BC377" s="17">
        <f t="shared" si="215"/>
        <v>173.25000000000003</v>
      </c>
      <c r="BD377">
        <f t="shared" si="223"/>
        <v>12</v>
      </c>
      <c r="BE377" s="7">
        <f t="shared" si="224"/>
        <v>12.901597241703568</v>
      </c>
      <c r="BF377" s="7">
        <f t="shared" si="225"/>
        <v>9.5391184605845751</v>
      </c>
      <c r="BG377" s="7">
        <f t="shared" si="226"/>
        <v>177.41724280336771</v>
      </c>
      <c r="BH377" s="7">
        <f t="shared" si="227"/>
        <v>190.31884004507128</v>
      </c>
      <c r="BI377" s="17">
        <f t="shared" si="216"/>
        <v>173.25000000000003</v>
      </c>
      <c r="BJ377">
        <f t="shared" si="228"/>
        <v>0</v>
      </c>
      <c r="BK377" s="7">
        <f t="shared" si="229"/>
        <v>0</v>
      </c>
      <c r="BL377" s="7">
        <f t="shared" si="230"/>
        <v>0</v>
      </c>
      <c r="BM377" s="7">
        <f t="shared" si="231"/>
        <v>0</v>
      </c>
      <c r="BN377" s="7">
        <f t="shared" si="232"/>
        <v>0</v>
      </c>
      <c r="BO377" s="17">
        <f t="shared" si="217"/>
        <v>173.25000000000003</v>
      </c>
      <c r="BP377">
        <f t="shared" si="233"/>
        <v>0</v>
      </c>
      <c r="BQ377" s="7">
        <f t="shared" si="234"/>
        <v>0</v>
      </c>
      <c r="BR377" s="7">
        <f t="shared" si="235"/>
        <v>0</v>
      </c>
      <c r="BS377" s="7">
        <f t="shared" si="236"/>
        <v>0</v>
      </c>
      <c r="BT377" s="7">
        <f t="shared" si="237"/>
        <v>0</v>
      </c>
      <c r="BU377" s="17">
        <f t="shared" si="218"/>
        <v>173.25000000000003</v>
      </c>
      <c r="BV377">
        <f t="shared" si="238"/>
        <v>0</v>
      </c>
      <c r="BW377" s="7">
        <f t="shared" si="239"/>
        <v>0</v>
      </c>
      <c r="BX377" s="7">
        <f t="shared" si="240"/>
        <v>0</v>
      </c>
      <c r="BY377" s="7">
        <f t="shared" si="241"/>
        <v>0</v>
      </c>
      <c r="BZ377" s="7">
        <f t="shared" si="242"/>
        <v>0</v>
      </c>
      <c r="CA377" s="17">
        <f t="shared" si="219"/>
        <v>173.25000000000003</v>
      </c>
      <c r="CB377">
        <f t="shared" si="243"/>
        <v>0</v>
      </c>
      <c r="CC377" s="7">
        <f t="shared" si="244"/>
        <v>0</v>
      </c>
      <c r="CD377" s="7">
        <f t="shared" si="245"/>
        <v>0</v>
      </c>
      <c r="CE377" s="7">
        <f t="shared" si="246"/>
        <v>0</v>
      </c>
      <c r="CF377" s="69">
        <f t="shared" si="247"/>
        <v>0</v>
      </c>
      <c r="CG377" s="17">
        <f t="shared" si="220"/>
        <v>173.25000000000003</v>
      </c>
      <c r="CH377">
        <f t="shared" si="248"/>
        <v>0</v>
      </c>
      <c r="CI377" s="7">
        <f t="shared" si="249"/>
        <v>0</v>
      </c>
      <c r="CJ377" s="7">
        <f t="shared" si="250"/>
        <v>0</v>
      </c>
      <c r="CK377" s="7">
        <f t="shared" si="251"/>
        <v>0</v>
      </c>
      <c r="CL377" s="7">
        <f t="shared" si="252"/>
        <v>0</v>
      </c>
      <c r="CM377" s="17">
        <f t="shared" si="221"/>
        <v>173.25000000000003</v>
      </c>
      <c r="CN377">
        <f t="shared" si="253"/>
        <v>0</v>
      </c>
      <c r="CO377" s="7">
        <f t="shared" si="254"/>
        <v>0</v>
      </c>
      <c r="CP377" s="7">
        <f t="shared" si="255"/>
        <v>0</v>
      </c>
      <c r="CQ377" s="7">
        <f t="shared" si="256"/>
        <v>0</v>
      </c>
      <c r="CR377" s="7">
        <f t="shared" si="257"/>
        <v>0</v>
      </c>
    </row>
    <row r="378" spans="1:96" ht="14.5">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222"/>
        <v>1</v>
      </c>
      <c r="M378" s="63" t="b">
        <v>1</v>
      </c>
      <c r="N378" s="63">
        <v>96</v>
      </c>
      <c r="O378" s="63">
        <v>10</v>
      </c>
      <c r="P378" s="63">
        <v>10</v>
      </c>
      <c r="Q378" s="63">
        <v>10</v>
      </c>
      <c r="R378" s="63">
        <v>120</v>
      </c>
      <c r="S378" s="65" t="b">
        <v>0</v>
      </c>
      <c r="Y378" s="66" t="b">
        <v>0</v>
      </c>
      <c r="AE378" s="67" t="b">
        <v>0</v>
      </c>
      <c r="AK378" s="68" t="b">
        <v>0</v>
      </c>
      <c r="AQ378" s="45" t="b">
        <v>0</v>
      </c>
      <c r="AW378" s="47" t="b">
        <v>0</v>
      </c>
      <c r="BC378" s="17">
        <f t="shared" si="215"/>
        <v>147.94999999999999</v>
      </c>
      <c r="BD378">
        <f t="shared" si="223"/>
        <v>10</v>
      </c>
      <c r="BE378" s="7">
        <f t="shared" si="224"/>
        <v>10.751331034752972</v>
      </c>
      <c r="BF378" s="7">
        <f t="shared" si="225"/>
        <v>7.9492653838204799</v>
      </c>
      <c r="BG378" s="7">
        <f t="shared" si="226"/>
        <v>147.84770233613978</v>
      </c>
      <c r="BH378" s="7">
        <f t="shared" si="227"/>
        <v>158.59903337089276</v>
      </c>
      <c r="BI378" s="17">
        <f t="shared" si="216"/>
        <v>147.94999999999999</v>
      </c>
      <c r="BJ378">
        <f t="shared" si="228"/>
        <v>0</v>
      </c>
      <c r="BK378" s="7">
        <f t="shared" si="229"/>
        <v>0</v>
      </c>
      <c r="BL378" s="7">
        <f t="shared" si="230"/>
        <v>0</v>
      </c>
      <c r="BM378" s="7">
        <f t="shared" si="231"/>
        <v>0</v>
      </c>
      <c r="BN378" s="7">
        <f t="shared" si="232"/>
        <v>0</v>
      </c>
      <c r="BO378" s="17">
        <f t="shared" si="217"/>
        <v>147.94999999999999</v>
      </c>
      <c r="BP378">
        <f t="shared" si="233"/>
        <v>0</v>
      </c>
      <c r="BQ378" s="7">
        <f t="shared" si="234"/>
        <v>0</v>
      </c>
      <c r="BR378" s="7">
        <f t="shared" si="235"/>
        <v>0</v>
      </c>
      <c r="BS378" s="7">
        <f t="shared" si="236"/>
        <v>0</v>
      </c>
      <c r="BT378" s="7">
        <f t="shared" si="237"/>
        <v>0</v>
      </c>
      <c r="BU378" s="17">
        <f t="shared" si="218"/>
        <v>147.94999999999999</v>
      </c>
      <c r="BV378">
        <f t="shared" si="238"/>
        <v>0</v>
      </c>
      <c r="BW378" s="7">
        <f t="shared" si="239"/>
        <v>0</v>
      </c>
      <c r="BX378" s="7">
        <f t="shared" si="240"/>
        <v>0</v>
      </c>
      <c r="BY378" s="7">
        <f t="shared" si="241"/>
        <v>0</v>
      </c>
      <c r="BZ378" s="7">
        <f t="shared" si="242"/>
        <v>0</v>
      </c>
      <c r="CA378" s="17">
        <f t="shared" si="219"/>
        <v>147.94999999999999</v>
      </c>
      <c r="CB378">
        <f t="shared" si="243"/>
        <v>0</v>
      </c>
      <c r="CC378" s="7">
        <f t="shared" si="244"/>
        <v>0</v>
      </c>
      <c r="CD378" s="7">
        <f t="shared" si="245"/>
        <v>0</v>
      </c>
      <c r="CE378" s="7">
        <f t="shared" si="246"/>
        <v>0</v>
      </c>
      <c r="CF378" s="69">
        <f t="shared" si="247"/>
        <v>0</v>
      </c>
      <c r="CG378" s="17">
        <f t="shared" si="220"/>
        <v>147.94999999999999</v>
      </c>
      <c r="CH378">
        <f t="shared" si="248"/>
        <v>0</v>
      </c>
      <c r="CI378" s="7">
        <f t="shared" si="249"/>
        <v>0</v>
      </c>
      <c r="CJ378" s="7">
        <f t="shared" si="250"/>
        <v>0</v>
      </c>
      <c r="CK378" s="7">
        <f t="shared" si="251"/>
        <v>0</v>
      </c>
      <c r="CL378" s="7">
        <f t="shared" si="252"/>
        <v>0</v>
      </c>
      <c r="CM378" s="17">
        <f t="shared" si="221"/>
        <v>147.94999999999999</v>
      </c>
      <c r="CN378">
        <f t="shared" si="253"/>
        <v>0</v>
      </c>
      <c r="CO378" s="7">
        <f t="shared" si="254"/>
        <v>0</v>
      </c>
      <c r="CP378" s="7">
        <f t="shared" si="255"/>
        <v>0</v>
      </c>
      <c r="CQ378" s="7">
        <f t="shared" si="256"/>
        <v>0</v>
      </c>
      <c r="CR378" s="7">
        <f t="shared" si="257"/>
        <v>0</v>
      </c>
    </row>
    <row r="379" spans="1:96" ht="14.5">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222"/>
        <v>1</v>
      </c>
      <c r="M379" s="63" t="b">
        <v>1</v>
      </c>
      <c r="N379" s="63">
        <v>0</v>
      </c>
      <c r="O379" s="63">
        <v>10</v>
      </c>
      <c r="P379" s="63">
        <v>10</v>
      </c>
      <c r="Q379" s="63">
        <v>10</v>
      </c>
      <c r="R379" s="63">
        <v>0</v>
      </c>
      <c r="S379" s="65" t="b">
        <v>0</v>
      </c>
      <c r="Y379" s="66" t="b">
        <v>0</v>
      </c>
      <c r="AE379" s="67" t="b">
        <v>0</v>
      </c>
      <c r="AK379" s="68" t="b">
        <v>0</v>
      </c>
      <c r="AQ379" s="45" t="b">
        <v>0</v>
      </c>
      <c r="AW379" s="47" t="b">
        <v>0</v>
      </c>
      <c r="BC379" s="17">
        <f t="shared" si="215"/>
        <v>195.14</v>
      </c>
      <c r="BD379">
        <f t="shared" si="223"/>
        <v>14</v>
      </c>
      <c r="BE379" s="7">
        <f t="shared" si="224"/>
        <v>15.051863448654164</v>
      </c>
      <c r="BF379" s="7">
        <f t="shared" si="225"/>
        <v>11.128971537348672</v>
      </c>
      <c r="BG379" s="7">
        <f t="shared" si="226"/>
        <v>206.98678327059568</v>
      </c>
      <c r="BH379" s="7">
        <f t="shared" si="227"/>
        <v>222.03864671924984</v>
      </c>
      <c r="BI379" s="17">
        <f t="shared" si="216"/>
        <v>195.14</v>
      </c>
      <c r="BJ379">
        <f t="shared" si="228"/>
        <v>0</v>
      </c>
      <c r="BK379" s="7">
        <f t="shared" si="229"/>
        <v>0</v>
      </c>
      <c r="BL379" s="7">
        <f t="shared" si="230"/>
        <v>0</v>
      </c>
      <c r="BM379" s="7">
        <f t="shared" si="231"/>
        <v>0</v>
      </c>
      <c r="BN379" s="7">
        <f t="shared" si="232"/>
        <v>0</v>
      </c>
      <c r="BO379" s="17">
        <f t="shared" si="217"/>
        <v>195.14</v>
      </c>
      <c r="BP379">
        <f t="shared" si="233"/>
        <v>0</v>
      </c>
      <c r="BQ379" s="7">
        <f t="shared" si="234"/>
        <v>0</v>
      </c>
      <c r="BR379" s="7">
        <f t="shared" si="235"/>
        <v>0</v>
      </c>
      <c r="BS379" s="7">
        <f t="shared" si="236"/>
        <v>0</v>
      </c>
      <c r="BT379" s="7">
        <f t="shared" si="237"/>
        <v>0</v>
      </c>
      <c r="BU379" s="17">
        <f t="shared" si="218"/>
        <v>195.14</v>
      </c>
      <c r="BV379">
        <f t="shared" si="238"/>
        <v>0</v>
      </c>
      <c r="BW379" s="7">
        <f t="shared" si="239"/>
        <v>0</v>
      </c>
      <c r="BX379" s="7">
        <f t="shared" si="240"/>
        <v>0</v>
      </c>
      <c r="BY379" s="7">
        <f t="shared" si="241"/>
        <v>0</v>
      </c>
      <c r="BZ379" s="7">
        <f t="shared" si="242"/>
        <v>0</v>
      </c>
      <c r="CA379" s="17">
        <f t="shared" si="219"/>
        <v>195.14</v>
      </c>
      <c r="CB379">
        <f t="shared" si="243"/>
        <v>0</v>
      </c>
      <c r="CC379" s="7">
        <f t="shared" si="244"/>
        <v>0</v>
      </c>
      <c r="CD379" s="7">
        <f t="shared" si="245"/>
        <v>0</v>
      </c>
      <c r="CE379" s="7">
        <f t="shared" si="246"/>
        <v>0</v>
      </c>
      <c r="CF379" s="69">
        <f t="shared" si="247"/>
        <v>0</v>
      </c>
      <c r="CG379" s="17">
        <f t="shared" si="220"/>
        <v>195.14</v>
      </c>
      <c r="CH379">
        <f t="shared" si="248"/>
        <v>0</v>
      </c>
      <c r="CI379" s="7">
        <f t="shared" si="249"/>
        <v>0</v>
      </c>
      <c r="CJ379" s="7">
        <f t="shared" si="250"/>
        <v>0</v>
      </c>
      <c r="CK379" s="7">
        <f t="shared" si="251"/>
        <v>0</v>
      </c>
      <c r="CL379" s="7">
        <f t="shared" si="252"/>
        <v>0</v>
      </c>
      <c r="CM379" s="17">
        <f t="shared" si="221"/>
        <v>195.14</v>
      </c>
      <c r="CN379">
        <f t="shared" si="253"/>
        <v>0</v>
      </c>
      <c r="CO379" s="7">
        <f t="shared" si="254"/>
        <v>0</v>
      </c>
      <c r="CP379" s="7">
        <f t="shared" si="255"/>
        <v>0</v>
      </c>
      <c r="CQ379" s="7">
        <f t="shared" si="256"/>
        <v>0</v>
      </c>
      <c r="CR379" s="7">
        <f t="shared" si="257"/>
        <v>0</v>
      </c>
    </row>
    <row r="380" spans="1:96" ht="14.5">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222"/>
        <v>1</v>
      </c>
      <c r="M380" s="63" t="b">
        <v>1</v>
      </c>
      <c r="N380" s="63">
        <v>0</v>
      </c>
      <c r="O380" s="63">
        <v>10</v>
      </c>
      <c r="P380" s="63">
        <v>10</v>
      </c>
      <c r="Q380" s="63">
        <v>10</v>
      </c>
      <c r="R380" s="63">
        <v>0</v>
      </c>
      <c r="S380" s="65" t="b">
        <v>0</v>
      </c>
      <c r="Y380" s="66" t="b">
        <v>0</v>
      </c>
      <c r="AE380" s="67" t="b">
        <v>0</v>
      </c>
      <c r="AK380" s="68" t="b">
        <v>0</v>
      </c>
      <c r="AQ380" s="45" t="b">
        <v>0</v>
      </c>
      <c r="AW380" s="47" t="b">
        <v>0</v>
      </c>
      <c r="BC380" s="17">
        <f t="shared" si="215"/>
        <v>125.95</v>
      </c>
      <c r="BD380">
        <f t="shared" si="223"/>
        <v>9</v>
      </c>
      <c r="BE380" s="7">
        <f t="shared" si="224"/>
        <v>9.6761979312776756</v>
      </c>
      <c r="BF380" s="7">
        <f t="shared" si="225"/>
        <v>7.1543388454384322</v>
      </c>
      <c r="BG380" s="7">
        <f t="shared" si="226"/>
        <v>133.06293210252579</v>
      </c>
      <c r="BH380" s="7">
        <f t="shared" si="227"/>
        <v>142.73913003380346</v>
      </c>
      <c r="BI380" s="17">
        <f t="shared" si="216"/>
        <v>125.95</v>
      </c>
      <c r="BJ380">
        <f t="shared" si="228"/>
        <v>0</v>
      </c>
      <c r="BK380" s="7">
        <f t="shared" si="229"/>
        <v>0</v>
      </c>
      <c r="BL380" s="7">
        <f t="shared" si="230"/>
        <v>0</v>
      </c>
      <c r="BM380" s="7">
        <f t="shared" si="231"/>
        <v>0</v>
      </c>
      <c r="BN380" s="7">
        <f t="shared" si="232"/>
        <v>0</v>
      </c>
      <c r="BO380" s="17">
        <f t="shared" si="217"/>
        <v>125.95</v>
      </c>
      <c r="BP380">
        <f t="shared" si="233"/>
        <v>0</v>
      </c>
      <c r="BQ380" s="7">
        <f t="shared" si="234"/>
        <v>0</v>
      </c>
      <c r="BR380" s="7">
        <f t="shared" si="235"/>
        <v>0</v>
      </c>
      <c r="BS380" s="7">
        <f t="shared" si="236"/>
        <v>0</v>
      </c>
      <c r="BT380" s="7">
        <f t="shared" si="237"/>
        <v>0</v>
      </c>
      <c r="BU380" s="17">
        <f t="shared" si="218"/>
        <v>125.95</v>
      </c>
      <c r="BV380">
        <f t="shared" si="238"/>
        <v>0</v>
      </c>
      <c r="BW380" s="7">
        <f t="shared" si="239"/>
        <v>0</v>
      </c>
      <c r="BX380" s="7">
        <f t="shared" si="240"/>
        <v>0</v>
      </c>
      <c r="BY380" s="7">
        <f t="shared" si="241"/>
        <v>0</v>
      </c>
      <c r="BZ380" s="7">
        <f t="shared" si="242"/>
        <v>0</v>
      </c>
      <c r="CA380" s="17">
        <f t="shared" si="219"/>
        <v>125.95</v>
      </c>
      <c r="CB380">
        <f t="shared" si="243"/>
        <v>0</v>
      </c>
      <c r="CC380" s="7">
        <f t="shared" si="244"/>
        <v>0</v>
      </c>
      <c r="CD380" s="7">
        <f t="shared" si="245"/>
        <v>0</v>
      </c>
      <c r="CE380" s="7">
        <f t="shared" si="246"/>
        <v>0</v>
      </c>
      <c r="CF380" s="69">
        <f t="shared" si="247"/>
        <v>0</v>
      </c>
      <c r="CG380" s="17">
        <f t="shared" si="220"/>
        <v>125.95</v>
      </c>
      <c r="CH380">
        <f t="shared" si="248"/>
        <v>0</v>
      </c>
      <c r="CI380" s="7">
        <f t="shared" si="249"/>
        <v>0</v>
      </c>
      <c r="CJ380" s="7">
        <f t="shared" si="250"/>
        <v>0</v>
      </c>
      <c r="CK380" s="7">
        <f t="shared" si="251"/>
        <v>0</v>
      </c>
      <c r="CL380" s="7">
        <f t="shared" si="252"/>
        <v>0</v>
      </c>
      <c r="CM380" s="17">
        <f t="shared" si="221"/>
        <v>125.95</v>
      </c>
      <c r="CN380">
        <f t="shared" si="253"/>
        <v>0</v>
      </c>
      <c r="CO380" s="7">
        <f t="shared" si="254"/>
        <v>0</v>
      </c>
      <c r="CP380" s="7">
        <f t="shared" si="255"/>
        <v>0</v>
      </c>
      <c r="CQ380" s="7">
        <f t="shared" si="256"/>
        <v>0</v>
      </c>
      <c r="CR380" s="7">
        <f t="shared" si="257"/>
        <v>0</v>
      </c>
    </row>
    <row r="381" spans="1:96" ht="14.5">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222"/>
        <v>1</v>
      </c>
      <c r="M381" s="63" t="b">
        <v>1</v>
      </c>
      <c r="N381" s="63">
        <v>0</v>
      </c>
      <c r="O381" s="63">
        <v>10</v>
      </c>
      <c r="P381" s="63">
        <v>10</v>
      </c>
      <c r="Q381" s="63">
        <v>10</v>
      </c>
      <c r="R381" s="63">
        <v>160</v>
      </c>
      <c r="S381" s="65" t="b">
        <v>1</v>
      </c>
      <c r="T381" s="65">
        <v>0</v>
      </c>
      <c r="U381" s="65">
        <v>10</v>
      </c>
      <c r="V381" s="65">
        <v>10</v>
      </c>
      <c r="W381" s="65">
        <v>10</v>
      </c>
      <c r="X381" s="65">
        <v>160</v>
      </c>
      <c r="Y381" s="66" t="b">
        <v>0</v>
      </c>
      <c r="AE381" s="67" t="b">
        <v>1</v>
      </c>
      <c r="AF381" s="67">
        <v>0</v>
      </c>
      <c r="AG381" s="67">
        <v>10</v>
      </c>
      <c r="AH381" s="67">
        <v>10</v>
      </c>
      <c r="AI381" s="67">
        <v>10</v>
      </c>
      <c r="AJ381" s="67">
        <v>160</v>
      </c>
      <c r="AK381" s="68" t="b">
        <v>1</v>
      </c>
      <c r="AL381" s="68">
        <v>0</v>
      </c>
      <c r="AM381" s="68">
        <v>10</v>
      </c>
      <c r="AN381" s="68">
        <v>10</v>
      </c>
      <c r="AO381" s="68">
        <v>10</v>
      </c>
      <c r="AP381" s="68">
        <v>160</v>
      </c>
      <c r="AQ381" s="45" t="b">
        <v>0</v>
      </c>
      <c r="AW381" s="47" t="b">
        <v>0</v>
      </c>
      <c r="BC381" s="17">
        <f t="shared" si="215"/>
        <v>200.53000000000003</v>
      </c>
      <c r="BD381">
        <f t="shared" si="223"/>
        <v>14</v>
      </c>
      <c r="BE381" s="7">
        <f t="shared" si="224"/>
        <v>15.051863448654164</v>
      </c>
      <c r="BF381" s="7">
        <f t="shared" si="225"/>
        <v>11.128971537348672</v>
      </c>
      <c r="BG381" s="7">
        <f t="shared" si="226"/>
        <v>206.98678327059568</v>
      </c>
      <c r="BH381" s="7">
        <f t="shared" si="227"/>
        <v>222.03864671924984</v>
      </c>
      <c r="BI381" s="17">
        <f t="shared" si="216"/>
        <v>200.53000000000003</v>
      </c>
      <c r="BJ381">
        <f t="shared" si="228"/>
        <v>14</v>
      </c>
      <c r="BK381" s="7">
        <f t="shared" si="229"/>
        <v>15.051863448654164</v>
      </c>
      <c r="BL381" s="7">
        <f t="shared" si="230"/>
        <v>11.128971537348672</v>
      </c>
      <c r="BM381" s="7">
        <f t="shared" si="231"/>
        <v>206.98678327059568</v>
      </c>
      <c r="BN381" s="7">
        <f t="shared" si="232"/>
        <v>222.03864671924984</v>
      </c>
      <c r="BO381" s="17">
        <f t="shared" si="217"/>
        <v>200.53000000000003</v>
      </c>
      <c r="BP381">
        <f t="shared" si="233"/>
        <v>0</v>
      </c>
      <c r="BQ381" s="7">
        <f t="shared" si="234"/>
        <v>0</v>
      </c>
      <c r="BR381" s="7">
        <f t="shared" si="235"/>
        <v>0</v>
      </c>
      <c r="BS381" s="7">
        <f t="shared" si="236"/>
        <v>0</v>
      </c>
      <c r="BT381" s="7">
        <f t="shared" si="237"/>
        <v>0</v>
      </c>
      <c r="BU381" s="17">
        <f t="shared" si="218"/>
        <v>200.53000000000003</v>
      </c>
      <c r="BV381">
        <f t="shared" si="238"/>
        <v>14</v>
      </c>
      <c r="BW381" s="7">
        <f t="shared" si="239"/>
        <v>15.051863448654164</v>
      </c>
      <c r="BX381" s="7">
        <f t="shared" si="240"/>
        <v>11.128971537348672</v>
      </c>
      <c r="BY381" s="7">
        <f t="shared" si="241"/>
        <v>206.98678327059568</v>
      </c>
      <c r="BZ381" s="7">
        <f t="shared" si="242"/>
        <v>222.03864671924984</v>
      </c>
      <c r="CA381" s="17">
        <f t="shared" si="219"/>
        <v>200.53000000000003</v>
      </c>
      <c r="CB381">
        <f t="shared" si="243"/>
        <v>14</v>
      </c>
      <c r="CC381" s="7">
        <f t="shared" si="244"/>
        <v>15.051863448654164</v>
      </c>
      <c r="CD381" s="7">
        <f t="shared" si="245"/>
        <v>11.128971537348672</v>
      </c>
      <c r="CE381" s="7">
        <f t="shared" si="246"/>
        <v>206.98678327059568</v>
      </c>
      <c r="CF381" s="69">
        <f t="shared" si="247"/>
        <v>222.03864671924984</v>
      </c>
      <c r="CG381" s="17">
        <f t="shared" si="220"/>
        <v>200.53000000000003</v>
      </c>
      <c r="CH381">
        <f t="shared" si="248"/>
        <v>0</v>
      </c>
      <c r="CI381" s="7">
        <f t="shared" si="249"/>
        <v>0</v>
      </c>
      <c r="CJ381" s="7">
        <f t="shared" si="250"/>
        <v>0</v>
      </c>
      <c r="CK381" s="7">
        <f t="shared" si="251"/>
        <v>0</v>
      </c>
      <c r="CL381" s="7">
        <f t="shared" si="252"/>
        <v>0</v>
      </c>
      <c r="CM381" s="17">
        <f t="shared" si="221"/>
        <v>200.53000000000003</v>
      </c>
      <c r="CN381">
        <f t="shared" si="253"/>
        <v>0</v>
      </c>
      <c r="CO381" s="7">
        <f t="shared" si="254"/>
        <v>0</v>
      </c>
      <c r="CP381" s="7">
        <f t="shared" si="255"/>
        <v>0</v>
      </c>
      <c r="CQ381" s="7">
        <f t="shared" si="256"/>
        <v>0</v>
      </c>
      <c r="CR381" s="7">
        <f t="shared" si="257"/>
        <v>0</v>
      </c>
    </row>
    <row r="382" spans="1:96" ht="14.5">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222"/>
        <v>1</v>
      </c>
      <c r="M382" s="63" t="b">
        <v>1</v>
      </c>
      <c r="N382" s="63">
        <v>0</v>
      </c>
      <c r="O382" s="63">
        <v>10</v>
      </c>
      <c r="P382" s="63">
        <v>10</v>
      </c>
      <c r="Q382" s="63">
        <v>10</v>
      </c>
      <c r="R382" s="63">
        <v>160</v>
      </c>
      <c r="S382" s="65" t="b">
        <v>1</v>
      </c>
      <c r="T382" s="65">
        <v>0</v>
      </c>
      <c r="U382" s="65">
        <v>10</v>
      </c>
      <c r="V382" s="65">
        <v>10</v>
      </c>
      <c r="W382" s="65">
        <v>10</v>
      </c>
      <c r="X382" s="65">
        <v>160</v>
      </c>
      <c r="Y382" s="66" t="b">
        <v>1</v>
      </c>
      <c r="Z382" s="66">
        <v>0</v>
      </c>
      <c r="AA382" s="66">
        <v>10</v>
      </c>
      <c r="AB382" s="66">
        <v>10</v>
      </c>
      <c r="AC382" s="66">
        <v>10</v>
      </c>
      <c r="AD382" s="66">
        <v>160</v>
      </c>
      <c r="AE382" s="67" t="b">
        <v>1</v>
      </c>
      <c r="AF382" s="67">
        <v>0</v>
      </c>
      <c r="AG382" s="67">
        <v>10</v>
      </c>
      <c r="AH382" s="67">
        <v>10</v>
      </c>
      <c r="AI382" s="67">
        <v>10</v>
      </c>
      <c r="AJ382" s="67">
        <v>160</v>
      </c>
      <c r="AK382" s="68" t="b">
        <v>1</v>
      </c>
      <c r="AL382" s="68">
        <v>0</v>
      </c>
      <c r="AM382" s="68">
        <v>10</v>
      </c>
      <c r="AN382" s="68">
        <v>10</v>
      </c>
      <c r="AO382" s="68">
        <v>10</v>
      </c>
      <c r="AP382" s="68">
        <v>160</v>
      </c>
      <c r="AQ382" s="45" t="b">
        <v>1</v>
      </c>
      <c r="AR382" s="45">
        <v>0</v>
      </c>
      <c r="AS382" s="45">
        <v>10</v>
      </c>
      <c r="AT382" s="45">
        <v>10</v>
      </c>
      <c r="AU382" s="45">
        <v>10</v>
      </c>
      <c r="AV382" s="45">
        <v>160</v>
      </c>
      <c r="AW382" s="47" t="b">
        <v>1</v>
      </c>
      <c r="AX382" s="47">
        <v>0</v>
      </c>
      <c r="AY382" s="47">
        <v>10</v>
      </c>
      <c r="AZ382" s="47">
        <v>10</v>
      </c>
      <c r="BA382" s="47">
        <v>10</v>
      </c>
      <c r="BB382" s="47">
        <v>160</v>
      </c>
      <c r="BC382" s="17">
        <f t="shared" si="215"/>
        <v>147.18</v>
      </c>
      <c r="BD382">
        <f t="shared" si="223"/>
        <v>10</v>
      </c>
      <c r="BE382" s="7">
        <f t="shared" si="224"/>
        <v>10.751331034752972</v>
      </c>
      <c r="BF382" s="7">
        <f t="shared" si="225"/>
        <v>7.9492653838204799</v>
      </c>
      <c r="BG382" s="7">
        <f t="shared" si="226"/>
        <v>147.84770233613978</v>
      </c>
      <c r="BH382" s="7">
        <f t="shared" si="227"/>
        <v>158.59903337089276</v>
      </c>
      <c r="BI382" s="17">
        <f t="shared" si="216"/>
        <v>147.18</v>
      </c>
      <c r="BJ382">
        <f t="shared" si="228"/>
        <v>10</v>
      </c>
      <c r="BK382" s="7">
        <f t="shared" si="229"/>
        <v>10.751331034752972</v>
      </c>
      <c r="BL382" s="7">
        <f t="shared" si="230"/>
        <v>7.9492653838204799</v>
      </c>
      <c r="BM382" s="7">
        <f t="shared" si="231"/>
        <v>147.84770233613978</v>
      </c>
      <c r="BN382" s="7">
        <f t="shared" si="232"/>
        <v>158.59903337089276</v>
      </c>
      <c r="BO382" s="17">
        <f t="shared" si="217"/>
        <v>147.18</v>
      </c>
      <c r="BP382">
        <f t="shared" si="233"/>
        <v>10</v>
      </c>
      <c r="BQ382" s="7">
        <f t="shared" si="234"/>
        <v>10.751331034752972</v>
      </c>
      <c r="BR382" s="7">
        <f t="shared" si="235"/>
        <v>7.9492653838204799</v>
      </c>
      <c r="BS382" s="7">
        <f t="shared" si="236"/>
        <v>147.84770233613978</v>
      </c>
      <c r="BT382" s="7">
        <f t="shared" si="237"/>
        <v>158.59903337089276</v>
      </c>
      <c r="BU382" s="17">
        <f t="shared" si="218"/>
        <v>147.18</v>
      </c>
      <c r="BV382">
        <f t="shared" si="238"/>
        <v>10</v>
      </c>
      <c r="BW382" s="7">
        <f t="shared" si="239"/>
        <v>10.751331034752972</v>
      </c>
      <c r="BX382" s="7">
        <f t="shared" si="240"/>
        <v>7.9492653838204799</v>
      </c>
      <c r="BY382" s="7">
        <f t="shared" si="241"/>
        <v>147.84770233613978</v>
      </c>
      <c r="BZ382" s="7">
        <f t="shared" si="242"/>
        <v>158.59903337089276</v>
      </c>
      <c r="CA382" s="17">
        <f t="shared" si="219"/>
        <v>147.18</v>
      </c>
      <c r="CB382">
        <f t="shared" si="243"/>
        <v>10</v>
      </c>
      <c r="CC382" s="7">
        <f t="shared" si="244"/>
        <v>10.751331034752972</v>
      </c>
      <c r="CD382" s="7">
        <f t="shared" si="245"/>
        <v>7.9492653838204799</v>
      </c>
      <c r="CE382" s="7">
        <f t="shared" si="246"/>
        <v>147.84770233613978</v>
      </c>
      <c r="CF382" s="69">
        <f t="shared" si="247"/>
        <v>158.59903337089276</v>
      </c>
      <c r="CG382" s="17">
        <f t="shared" si="220"/>
        <v>147.18</v>
      </c>
      <c r="CH382">
        <f t="shared" si="248"/>
        <v>10</v>
      </c>
      <c r="CI382" s="7">
        <f t="shared" si="249"/>
        <v>10.751331034752972</v>
      </c>
      <c r="CJ382" s="7">
        <f t="shared" si="250"/>
        <v>7.9492653838204799</v>
      </c>
      <c r="CK382" s="7">
        <f t="shared" si="251"/>
        <v>147.84770233613978</v>
      </c>
      <c r="CL382" s="7">
        <f t="shared" si="252"/>
        <v>158.59903337089276</v>
      </c>
      <c r="CM382" s="17">
        <f t="shared" si="221"/>
        <v>147.18</v>
      </c>
      <c r="CN382">
        <f t="shared" si="253"/>
        <v>10</v>
      </c>
      <c r="CO382" s="7">
        <f t="shared" si="254"/>
        <v>10.751331034752972</v>
      </c>
      <c r="CP382" s="7">
        <f t="shared" si="255"/>
        <v>7.9492653838204799</v>
      </c>
      <c r="CQ382" s="7">
        <f t="shared" si="256"/>
        <v>147.84770233613978</v>
      </c>
      <c r="CR382" s="7">
        <f t="shared" si="257"/>
        <v>158.59903337089276</v>
      </c>
    </row>
    <row r="383" spans="1:96" ht="14.5">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222"/>
        <v>1</v>
      </c>
      <c r="M383" s="63" t="b">
        <v>1</v>
      </c>
      <c r="N383" s="63">
        <v>0</v>
      </c>
      <c r="O383" s="63">
        <v>10</v>
      </c>
      <c r="P383" s="63">
        <v>10</v>
      </c>
      <c r="Q383" s="63">
        <v>10</v>
      </c>
      <c r="R383" s="63">
        <v>160</v>
      </c>
      <c r="S383" s="65" t="b">
        <v>1</v>
      </c>
      <c r="T383" s="65">
        <v>0</v>
      </c>
      <c r="U383" s="65">
        <v>10</v>
      </c>
      <c r="V383" s="65">
        <v>10</v>
      </c>
      <c r="W383" s="65">
        <v>10</v>
      </c>
      <c r="X383" s="65">
        <v>160</v>
      </c>
      <c r="Y383" s="66" t="b">
        <v>1</v>
      </c>
      <c r="Z383" s="66">
        <v>0</v>
      </c>
      <c r="AA383" s="66">
        <v>10</v>
      </c>
      <c r="AB383" s="66">
        <v>10</v>
      </c>
      <c r="AC383" s="66">
        <v>10</v>
      </c>
      <c r="AD383" s="66">
        <v>160</v>
      </c>
      <c r="AE383" s="67" t="b">
        <v>1</v>
      </c>
      <c r="AF383" s="67">
        <v>0</v>
      </c>
      <c r="AG383" s="67">
        <v>10</v>
      </c>
      <c r="AH383" s="67">
        <v>10</v>
      </c>
      <c r="AI383" s="67">
        <v>10</v>
      </c>
      <c r="AJ383" s="67">
        <v>160</v>
      </c>
      <c r="AK383" s="68" t="b">
        <v>1</v>
      </c>
      <c r="AL383" s="68">
        <v>0</v>
      </c>
      <c r="AM383" s="68">
        <v>10</v>
      </c>
      <c r="AN383" s="68">
        <v>10</v>
      </c>
      <c r="AO383" s="68">
        <v>10</v>
      </c>
      <c r="AP383" s="68">
        <v>160</v>
      </c>
      <c r="AQ383" s="45" t="b">
        <v>1</v>
      </c>
      <c r="AR383" s="45">
        <v>0</v>
      </c>
      <c r="AS383" s="45">
        <v>10</v>
      </c>
      <c r="AT383" s="45">
        <v>10</v>
      </c>
      <c r="AU383" s="45">
        <v>10</v>
      </c>
      <c r="AV383" s="45">
        <v>160</v>
      </c>
      <c r="AW383" s="47" t="b">
        <v>1</v>
      </c>
      <c r="AX383" s="47">
        <v>0</v>
      </c>
      <c r="AY383" s="47">
        <v>10</v>
      </c>
      <c r="AZ383" s="47">
        <v>10</v>
      </c>
      <c r="BA383" s="47">
        <v>10</v>
      </c>
      <c r="BB383" s="47">
        <v>160</v>
      </c>
      <c r="BC383" s="17">
        <f t="shared" si="215"/>
        <v>107.36000000000001</v>
      </c>
      <c r="BD383">
        <f t="shared" si="223"/>
        <v>8</v>
      </c>
      <c r="BE383" s="7">
        <f t="shared" si="224"/>
        <v>8.6010648278023787</v>
      </c>
      <c r="BF383" s="7">
        <f t="shared" si="225"/>
        <v>6.3594123070563837</v>
      </c>
      <c r="BG383" s="7">
        <f t="shared" si="226"/>
        <v>118.27816186891181</v>
      </c>
      <c r="BH383" s="7">
        <f t="shared" si="227"/>
        <v>126.87922669671418</v>
      </c>
      <c r="BI383" s="17">
        <f t="shared" si="216"/>
        <v>107.36000000000001</v>
      </c>
      <c r="BJ383">
        <f t="shared" si="228"/>
        <v>8</v>
      </c>
      <c r="BK383" s="7">
        <f t="shared" si="229"/>
        <v>8.6010648278023787</v>
      </c>
      <c r="BL383" s="7">
        <f t="shared" si="230"/>
        <v>6.3594123070563837</v>
      </c>
      <c r="BM383" s="7">
        <f t="shared" si="231"/>
        <v>118.27816186891181</v>
      </c>
      <c r="BN383" s="7">
        <f t="shared" si="232"/>
        <v>126.87922669671418</v>
      </c>
      <c r="BO383" s="17">
        <f t="shared" si="217"/>
        <v>107.36000000000001</v>
      </c>
      <c r="BP383">
        <f t="shared" si="233"/>
        <v>8</v>
      </c>
      <c r="BQ383" s="7">
        <f t="shared" si="234"/>
        <v>8.6010648278023787</v>
      </c>
      <c r="BR383" s="7">
        <f t="shared" si="235"/>
        <v>6.3594123070563837</v>
      </c>
      <c r="BS383" s="7">
        <f t="shared" si="236"/>
        <v>118.27816186891181</v>
      </c>
      <c r="BT383" s="7">
        <f t="shared" si="237"/>
        <v>126.87922669671418</v>
      </c>
      <c r="BU383" s="17">
        <f t="shared" si="218"/>
        <v>107.36000000000001</v>
      </c>
      <c r="BV383">
        <f t="shared" si="238"/>
        <v>8</v>
      </c>
      <c r="BW383" s="7">
        <f t="shared" si="239"/>
        <v>8.6010648278023787</v>
      </c>
      <c r="BX383" s="7">
        <f t="shared" si="240"/>
        <v>6.3594123070563837</v>
      </c>
      <c r="BY383" s="7">
        <f t="shared" si="241"/>
        <v>118.27816186891181</v>
      </c>
      <c r="BZ383" s="7">
        <f t="shared" si="242"/>
        <v>126.87922669671418</v>
      </c>
      <c r="CA383" s="17">
        <f t="shared" si="219"/>
        <v>107.36000000000001</v>
      </c>
      <c r="CB383">
        <f t="shared" si="243"/>
        <v>8</v>
      </c>
      <c r="CC383" s="7">
        <f t="shared" si="244"/>
        <v>8.6010648278023787</v>
      </c>
      <c r="CD383" s="7">
        <f t="shared" si="245"/>
        <v>6.3594123070563837</v>
      </c>
      <c r="CE383" s="7">
        <f t="shared" si="246"/>
        <v>118.27816186891181</v>
      </c>
      <c r="CF383" s="69">
        <f t="shared" si="247"/>
        <v>126.87922669671418</v>
      </c>
      <c r="CG383" s="17">
        <f t="shared" si="220"/>
        <v>107.36000000000001</v>
      </c>
      <c r="CH383">
        <f t="shared" si="248"/>
        <v>8</v>
      </c>
      <c r="CI383" s="7">
        <f t="shared" si="249"/>
        <v>8.6010648278023787</v>
      </c>
      <c r="CJ383" s="7">
        <f t="shared" si="250"/>
        <v>6.3594123070563837</v>
      </c>
      <c r="CK383" s="7">
        <f t="shared" si="251"/>
        <v>118.27816186891181</v>
      </c>
      <c r="CL383" s="7">
        <f t="shared" si="252"/>
        <v>126.87922669671418</v>
      </c>
      <c r="CM383" s="17">
        <f t="shared" si="221"/>
        <v>107.36000000000001</v>
      </c>
      <c r="CN383">
        <f t="shared" si="253"/>
        <v>8</v>
      </c>
      <c r="CO383" s="7">
        <f t="shared" si="254"/>
        <v>8.6010648278023787</v>
      </c>
      <c r="CP383" s="7">
        <f t="shared" si="255"/>
        <v>6.3594123070563837</v>
      </c>
      <c r="CQ383" s="7">
        <f t="shared" si="256"/>
        <v>118.27816186891181</v>
      </c>
      <c r="CR383" s="7">
        <f t="shared" si="257"/>
        <v>126.87922669671418</v>
      </c>
    </row>
    <row r="384" spans="1:96" ht="14.5">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222"/>
        <v>1</v>
      </c>
      <c r="M384" s="63" t="b">
        <v>1</v>
      </c>
      <c r="N384" s="63">
        <v>90</v>
      </c>
      <c r="O384" s="63">
        <v>10</v>
      </c>
      <c r="P384" s="63">
        <v>10</v>
      </c>
      <c r="Q384" s="63">
        <v>10</v>
      </c>
      <c r="R384" s="63">
        <v>80</v>
      </c>
      <c r="S384" s="65" t="b">
        <v>0</v>
      </c>
      <c r="Y384" s="66" t="b">
        <v>0</v>
      </c>
      <c r="AE384" s="67" t="b">
        <v>0</v>
      </c>
      <c r="AK384" s="68" t="b">
        <v>0</v>
      </c>
      <c r="AQ384" s="45" t="b">
        <v>0</v>
      </c>
      <c r="AW384" s="47" t="b">
        <v>0</v>
      </c>
      <c r="BC384" s="17">
        <f t="shared" si="215"/>
        <v>68.97</v>
      </c>
      <c r="BD384">
        <f t="shared" si="223"/>
        <v>3</v>
      </c>
      <c r="BE384" s="7">
        <f t="shared" si="224"/>
        <v>3.225399310425892</v>
      </c>
      <c r="BF384" s="7">
        <f t="shared" si="225"/>
        <v>2.3847796151461438</v>
      </c>
      <c r="BG384" s="7">
        <f t="shared" si="226"/>
        <v>44.354310700841928</v>
      </c>
      <c r="BH384" s="7">
        <f t="shared" si="227"/>
        <v>47.579710011267821</v>
      </c>
      <c r="BI384" s="17">
        <f t="shared" si="216"/>
        <v>68.97</v>
      </c>
      <c r="BJ384">
        <f t="shared" si="228"/>
        <v>0</v>
      </c>
      <c r="BK384" s="7">
        <f t="shared" si="229"/>
        <v>0</v>
      </c>
      <c r="BL384" s="7">
        <f t="shared" si="230"/>
        <v>0</v>
      </c>
      <c r="BM384" s="7">
        <f t="shared" si="231"/>
        <v>0</v>
      </c>
      <c r="BN384" s="7">
        <f t="shared" si="232"/>
        <v>0</v>
      </c>
      <c r="BO384" s="17">
        <f t="shared" si="217"/>
        <v>68.97</v>
      </c>
      <c r="BP384">
        <f t="shared" si="233"/>
        <v>0</v>
      </c>
      <c r="BQ384" s="7">
        <f t="shared" si="234"/>
        <v>0</v>
      </c>
      <c r="BR384" s="7">
        <f t="shared" si="235"/>
        <v>0</v>
      </c>
      <c r="BS384" s="7">
        <f t="shared" si="236"/>
        <v>0</v>
      </c>
      <c r="BT384" s="7">
        <f t="shared" si="237"/>
        <v>0</v>
      </c>
      <c r="BU384" s="17">
        <f t="shared" si="218"/>
        <v>68.97</v>
      </c>
      <c r="BV384">
        <f t="shared" si="238"/>
        <v>0</v>
      </c>
      <c r="BW384" s="7">
        <f t="shared" si="239"/>
        <v>0</v>
      </c>
      <c r="BX384" s="7">
        <f t="shared" si="240"/>
        <v>0</v>
      </c>
      <c r="BY384" s="7">
        <f t="shared" si="241"/>
        <v>0</v>
      </c>
      <c r="BZ384" s="7">
        <f t="shared" si="242"/>
        <v>0</v>
      </c>
      <c r="CA384" s="17">
        <f t="shared" si="219"/>
        <v>68.97</v>
      </c>
      <c r="CB384">
        <f t="shared" si="243"/>
        <v>0</v>
      </c>
      <c r="CC384" s="7">
        <f t="shared" si="244"/>
        <v>0</v>
      </c>
      <c r="CD384" s="7">
        <f t="shared" si="245"/>
        <v>0</v>
      </c>
      <c r="CE384" s="7">
        <f t="shared" si="246"/>
        <v>0</v>
      </c>
      <c r="CF384" s="69">
        <f t="shared" si="247"/>
        <v>0</v>
      </c>
      <c r="CG384" s="17">
        <f t="shared" si="220"/>
        <v>68.97</v>
      </c>
      <c r="CH384">
        <f t="shared" si="248"/>
        <v>0</v>
      </c>
      <c r="CI384" s="7">
        <f t="shared" si="249"/>
        <v>0</v>
      </c>
      <c r="CJ384" s="7">
        <f t="shared" si="250"/>
        <v>0</v>
      </c>
      <c r="CK384" s="7">
        <f t="shared" si="251"/>
        <v>0</v>
      </c>
      <c r="CL384" s="7">
        <f t="shared" si="252"/>
        <v>0</v>
      </c>
      <c r="CM384" s="17">
        <f t="shared" si="221"/>
        <v>68.97</v>
      </c>
      <c r="CN384">
        <f t="shared" si="253"/>
        <v>0</v>
      </c>
      <c r="CO384" s="7">
        <f t="shared" si="254"/>
        <v>0</v>
      </c>
      <c r="CP384" s="7">
        <f t="shared" si="255"/>
        <v>0</v>
      </c>
      <c r="CQ384" s="7">
        <f t="shared" si="256"/>
        <v>0</v>
      </c>
      <c r="CR384" s="7">
        <f t="shared" si="257"/>
        <v>0</v>
      </c>
    </row>
    <row r="385" spans="1:96" ht="14.5">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222"/>
        <v>1</v>
      </c>
      <c r="M385" s="63" t="b">
        <v>1</v>
      </c>
      <c r="N385" s="63">
        <v>0</v>
      </c>
      <c r="O385" s="63">
        <v>7.5</v>
      </c>
      <c r="P385" s="63">
        <v>10</v>
      </c>
      <c r="Q385" s="63">
        <v>7.5</v>
      </c>
      <c r="R385" s="63">
        <v>96</v>
      </c>
      <c r="S385" s="65" t="b">
        <v>0</v>
      </c>
      <c r="Y385" s="66" t="b">
        <v>0</v>
      </c>
      <c r="AE385" s="67" t="b">
        <v>0</v>
      </c>
      <c r="AK385" s="68" t="b">
        <v>0</v>
      </c>
      <c r="AQ385" s="45" t="b">
        <v>0</v>
      </c>
      <c r="AW385" s="47" t="b">
        <v>0</v>
      </c>
      <c r="BC385" s="17">
        <f t="shared" si="215"/>
        <v>13.530000000000001</v>
      </c>
      <c r="BD385">
        <f t="shared" si="223"/>
        <v>0</v>
      </c>
      <c r="BE385" s="7">
        <f t="shared" si="224"/>
        <v>0</v>
      </c>
      <c r="BF385" s="7">
        <f t="shared" si="225"/>
        <v>0</v>
      </c>
      <c r="BG385" s="7">
        <f t="shared" si="226"/>
        <v>0</v>
      </c>
      <c r="BH385" s="7">
        <f t="shared" si="227"/>
        <v>0</v>
      </c>
      <c r="BI385" s="17">
        <f t="shared" si="216"/>
        <v>13.530000000000001</v>
      </c>
      <c r="BJ385">
        <f t="shared" si="228"/>
        <v>0</v>
      </c>
      <c r="BK385" s="7">
        <f t="shared" si="229"/>
        <v>0</v>
      </c>
      <c r="BL385" s="7">
        <f t="shared" si="230"/>
        <v>0</v>
      </c>
      <c r="BM385" s="7">
        <f t="shared" si="231"/>
        <v>0</v>
      </c>
      <c r="BN385" s="7">
        <f t="shared" si="232"/>
        <v>0</v>
      </c>
      <c r="BO385" s="17">
        <f t="shared" si="217"/>
        <v>13.530000000000001</v>
      </c>
      <c r="BP385">
        <f t="shared" si="233"/>
        <v>0</v>
      </c>
      <c r="BQ385" s="7">
        <f t="shared" si="234"/>
        <v>0</v>
      </c>
      <c r="BR385" s="7">
        <f t="shared" si="235"/>
        <v>0</v>
      </c>
      <c r="BS385" s="7">
        <f t="shared" si="236"/>
        <v>0</v>
      </c>
      <c r="BT385" s="7">
        <f t="shared" si="237"/>
        <v>0</v>
      </c>
      <c r="BU385" s="17">
        <f t="shared" si="218"/>
        <v>13.530000000000001</v>
      </c>
      <c r="BV385">
        <f t="shared" si="238"/>
        <v>0</v>
      </c>
      <c r="BW385" s="7">
        <f t="shared" si="239"/>
        <v>0</v>
      </c>
      <c r="BX385" s="7">
        <f t="shared" si="240"/>
        <v>0</v>
      </c>
      <c r="BY385" s="7">
        <f t="shared" si="241"/>
        <v>0</v>
      </c>
      <c r="BZ385" s="7">
        <f t="shared" si="242"/>
        <v>0</v>
      </c>
      <c r="CA385" s="17">
        <f t="shared" si="219"/>
        <v>13.530000000000001</v>
      </c>
      <c r="CB385">
        <f t="shared" si="243"/>
        <v>0</v>
      </c>
      <c r="CC385" s="7">
        <f t="shared" si="244"/>
        <v>0</v>
      </c>
      <c r="CD385" s="7">
        <f t="shared" si="245"/>
        <v>0</v>
      </c>
      <c r="CE385" s="7">
        <f t="shared" si="246"/>
        <v>0</v>
      </c>
      <c r="CF385" s="69">
        <f t="shared" si="247"/>
        <v>0</v>
      </c>
      <c r="CG385" s="17">
        <f t="shared" si="220"/>
        <v>13.530000000000001</v>
      </c>
      <c r="CH385">
        <f t="shared" si="248"/>
        <v>0</v>
      </c>
      <c r="CI385" s="7">
        <f t="shared" si="249"/>
        <v>0</v>
      </c>
      <c r="CJ385" s="7">
        <f t="shared" si="250"/>
        <v>0</v>
      </c>
      <c r="CK385" s="7">
        <f t="shared" si="251"/>
        <v>0</v>
      </c>
      <c r="CL385" s="7">
        <f t="shared" si="252"/>
        <v>0</v>
      </c>
      <c r="CM385" s="17">
        <f t="shared" si="221"/>
        <v>13.530000000000001</v>
      </c>
      <c r="CN385">
        <f t="shared" si="253"/>
        <v>0</v>
      </c>
      <c r="CO385" s="7">
        <f t="shared" si="254"/>
        <v>0</v>
      </c>
      <c r="CP385" s="7">
        <f t="shared" si="255"/>
        <v>0</v>
      </c>
      <c r="CQ385" s="7">
        <f t="shared" si="256"/>
        <v>0</v>
      </c>
      <c r="CR385" s="7">
        <f t="shared" si="257"/>
        <v>0</v>
      </c>
    </row>
    <row r="386" spans="1:96" ht="14.5">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222"/>
        <v>0</v>
      </c>
      <c r="M386" s="63" t="b">
        <v>1</v>
      </c>
      <c r="N386" s="63">
        <v>0</v>
      </c>
      <c r="O386" s="63">
        <v>7.5</v>
      </c>
      <c r="P386" s="63">
        <v>10</v>
      </c>
      <c r="Q386" s="63">
        <v>7.5</v>
      </c>
      <c r="R386" s="63">
        <v>96</v>
      </c>
      <c r="S386" s="65" t="b">
        <v>0</v>
      </c>
      <c r="Y386" s="66" t="b">
        <v>0</v>
      </c>
      <c r="AE386" s="67" t="b">
        <v>0</v>
      </c>
      <c r="AK386" s="68" t="b">
        <v>0</v>
      </c>
      <c r="AQ386" s="45" t="b">
        <v>0</v>
      </c>
      <c r="AW386" s="47" t="b">
        <v>0</v>
      </c>
      <c r="BC386" s="17">
        <f t="shared" si="215"/>
        <v>13.530000000000001</v>
      </c>
      <c r="BD386">
        <f t="shared" si="223"/>
        <v>0</v>
      </c>
      <c r="BE386" s="7">
        <f t="shared" si="224"/>
        <v>0</v>
      </c>
      <c r="BF386" s="7">
        <f t="shared" si="225"/>
        <v>0</v>
      </c>
      <c r="BG386" s="7">
        <f t="shared" si="226"/>
        <v>0</v>
      </c>
      <c r="BH386" s="7">
        <f t="shared" si="227"/>
        <v>0</v>
      </c>
      <c r="BI386" s="17">
        <f t="shared" si="216"/>
        <v>13.530000000000001</v>
      </c>
      <c r="BJ386">
        <f t="shared" si="228"/>
        <v>0</v>
      </c>
      <c r="BK386" s="7">
        <f t="shared" si="229"/>
        <v>0</v>
      </c>
      <c r="BL386" s="7">
        <f t="shared" si="230"/>
        <v>0</v>
      </c>
      <c r="BM386" s="7">
        <f t="shared" si="231"/>
        <v>0</v>
      </c>
      <c r="BN386" s="7">
        <f t="shared" si="232"/>
        <v>0</v>
      </c>
      <c r="BO386" s="17">
        <f t="shared" si="217"/>
        <v>13.530000000000001</v>
      </c>
      <c r="BP386">
        <f t="shared" si="233"/>
        <v>0</v>
      </c>
      <c r="BQ386" s="7">
        <f t="shared" si="234"/>
        <v>0</v>
      </c>
      <c r="BR386" s="7">
        <f t="shared" si="235"/>
        <v>0</v>
      </c>
      <c r="BS386" s="7">
        <f t="shared" si="236"/>
        <v>0</v>
      </c>
      <c r="BT386" s="7">
        <f t="shared" si="237"/>
        <v>0</v>
      </c>
      <c r="BU386" s="17">
        <f t="shared" si="218"/>
        <v>13.530000000000001</v>
      </c>
      <c r="BV386">
        <f t="shared" si="238"/>
        <v>0</v>
      </c>
      <c r="BW386" s="7">
        <f t="shared" si="239"/>
        <v>0</v>
      </c>
      <c r="BX386" s="7">
        <f t="shared" si="240"/>
        <v>0</v>
      </c>
      <c r="BY386" s="7">
        <f t="shared" si="241"/>
        <v>0</v>
      </c>
      <c r="BZ386" s="7">
        <f t="shared" si="242"/>
        <v>0</v>
      </c>
      <c r="CA386" s="17">
        <f t="shared" si="219"/>
        <v>13.530000000000001</v>
      </c>
      <c r="CB386">
        <f t="shared" si="243"/>
        <v>0</v>
      </c>
      <c r="CC386" s="7">
        <f t="shared" si="244"/>
        <v>0</v>
      </c>
      <c r="CD386" s="7">
        <f t="shared" si="245"/>
        <v>0</v>
      </c>
      <c r="CE386" s="7">
        <f t="shared" si="246"/>
        <v>0</v>
      </c>
      <c r="CF386" s="69">
        <f t="shared" si="247"/>
        <v>0</v>
      </c>
      <c r="CG386" s="17">
        <f t="shared" si="220"/>
        <v>13.530000000000001</v>
      </c>
      <c r="CH386">
        <f t="shared" si="248"/>
        <v>0</v>
      </c>
      <c r="CI386" s="7">
        <f t="shared" si="249"/>
        <v>0</v>
      </c>
      <c r="CJ386" s="7">
        <f t="shared" si="250"/>
        <v>0</v>
      </c>
      <c r="CK386" s="7">
        <f t="shared" si="251"/>
        <v>0</v>
      </c>
      <c r="CL386" s="7">
        <f t="shared" si="252"/>
        <v>0</v>
      </c>
      <c r="CM386" s="17">
        <f t="shared" si="221"/>
        <v>13.530000000000001</v>
      </c>
      <c r="CN386">
        <f t="shared" si="253"/>
        <v>0</v>
      </c>
      <c r="CO386" s="7">
        <f t="shared" si="254"/>
        <v>0</v>
      </c>
      <c r="CP386" s="7">
        <f t="shared" si="255"/>
        <v>0</v>
      </c>
      <c r="CQ386" s="7">
        <f t="shared" si="256"/>
        <v>0</v>
      </c>
      <c r="CR386" s="7">
        <f t="shared" si="257"/>
        <v>0</v>
      </c>
    </row>
    <row r="387" spans="1:96" ht="14.5">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222"/>
        <v>1</v>
      </c>
      <c r="M387" s="63" t="b">
        <v>1</v>
      </c>
      <c r="N387" s="63">
        <v>300</v>
      </c>
      <c r="O387" s="63">
        <v>10</v>
      </c>
      <c r="P387" s="63">
        <v>10</v>
      </c>
      <c r="Q387" s="63">
        <v>10</v>
      </c>
      <c r="R387" s="63">
        <v>48</v>
      </c>
      <c r="S387" s="65" t="b">
        <v>1</v>
      </c>
      <c r="T387" s="65">
        <v>300</v>
      </c>
      <c r="U387" s="65">
        <v>10</v>
      </c>
      <c r="V387" s="65">
        <v>10</v>
      </c>
      <c r="W387" s="65">
        <v>10</v>
      </c>
      <c r="X387" s="65">
        <v>48</v>
      </c>
      <c r="Y387" s="66" t="b">
        <v>1</v>
      </c>
      <c r="Z387" s="66">
        <v>300</v>
      </c>
      <c r="AA387" s="66">
        <v>10</v>
      </c>
      <c r="AB387" s="66">
        <v>10</v>
      </c>
      <c r="AC387" s="66">
        <v>10</v>
      </c>
      <c r="AD387" s="66">
        <v>48</v>
      </c>
      <c r="AE387" s="67" t="b">
        <v>1</v>
      </c>
      <c r="AF387" s="67">
        <v>300</v>
      </c>
      <c r="AG387" s="67">
        <v>10</v>
      </c>
      <c r="AH387" s="67">
        <v>10</v>
      </c>
      <c r="AI387" s="67">
        <v>10</v>
      </c>
      <c r="AJ387" s="67">
        <v>48</v>
      </c>
      <c r="AK387" s="68" t="b">
        <v>1</v>
      </c>
      <c r="AL387" s="68">
        <v>300</v>
      </c>
      <c r="AM387" s="68">
        <v>10</v>
      </c>
      <c r="AN387" s="68">
        <v>10</v>
      </c>
      <c r="AO387" s="68">
        <v>10</v>
      </c>
      <c r="AP387" s="68">
        <v>48</v>
      </c>
      <c r="AQ387" s="45" t="b">
        <v>1</v>
      </c>
      <c r="AR387" s="45">
        <v>300</v>
      </c>
      <c r="AS387" s="45">
        <v>10</v>
      </c>
      <c r="AT387" s="45">
        <v>10</v>
      </c>
      <c r="AU387" s="45">
        <v>10</v>
      </c>
      <c r="AV387" s="45">
        <v>48</v>
      </c>
      <c r="AW387" s="47" t="b">
        <v>1</v>
      </c>
      <c r="AX387" s="47">
        <v>300</v>
      </c>
      <c r="AY387" s="47">
        <v>10</v>
      </c>
      <c r="AZ387" s="47">
        <v>10</v>
      </c>
      <c r="BA387" s="47">
        <v>10</v>
      </c>
      <c r="BB387" s="47">
        <v>48</v>
      </c>
      <c r="BC387" s="17">
        <f t="shared" si="215"/>
        <v>228.25000000000003</v>
      </c>
      <c r="BD387">
        <f t="shared" si="223"/>
        <v>8</v>
      </c>
      <c r="BE387" s="7">
        <f t="shared" si="224"/>
        <v>8.6010648278023787</v>
      </c>
      <c r="BF387" s="7">
        <f t="shared" si="225"/>
        <v>6.3594123070563837</v>
      </c>
      <c r="BG387" s="7">
        <f t="shared" si="226"/>
        <v>118.27816186891181</v>
      </c>
      <c r="BH387" s="7">
        <f t="shared" si="227"/>
        <v>126.87922669671418</v>
      </c>
      <c r="BI387" s="17">
        <f t="shared" si="216"/>
        <v>228.25000000000003</v>
      </c>
      <c r="BJ387">
        <f t="shared" si="228"/>
        <v>8</v>
      </c>
      <c r="BK387" s="7">
        <f t="shared" si="229"/>
        <v>8.6010648278023787</v>
      </c>
      <c r="BL387" s="7">
        <f t="shared" si="230"/>
        <v>6.3594123070563837</v>
      </c>
      <c r="BM387" s="7">
        <f t="shared" si="231"/>
        <v>118.27816186891181</v>
      </c>
      <c r="BN387" s="7">
        <f t="shared" si="232"/>
        <v>126.87922669671418</v>
      </c>
      <c r="BO387" s="17">
        <f t="shared" si="217"/>
        <v>228.25000000000003</v>
      </c>
      <c r="BP387">
        <f t="shared" si="233"/>
        <v>8</v>
      </c>
      <c r="BQ387" s="7">
        <f t="shared" si="234"/>
        <v>8.6010648278023787</v>
      </c>
      <c r="BR387" s="7">
        <f t="shared" si="235"/>
        <v>6.3594123070563837</v>
      </c>
      <c r="BS387" s="7">
        <f t="shared" si="236"/>
        <v>118.27816186891181</v>
      </c>
      <c r="BT387" s="7">
        <f t="shared" si="237"/>
        <v>126.87922669671418</v>
      </c>
      <c r="BU387" s="17">
        <f t="shared" si="218"/>
        <v>228.25000000000003</v>
      </c>
      <c r="BV387">
        <f t="shared" si="238"/>
        <v>8</v>
      </c>
      <c r="BW387" s="7">
        <f t="shared" si="239"/>
        <v>8.6010648278023787</v>
      </c>
      <c r="BX387" s="7">
        <f t="shared" si="240"/>
        <v>6.3594123070563837</v>
      </c>
      <c r="BY387" s="7">
        <f t="shared" si="241"/>
        <v>118.27816186891181</v>
      </c>
      <c r="BZ387" s="7">
        <f t="shared" si="242"/>
        <v>126.87922669671418</v>
      </c>
      <c r="CA387" s="17">
        <f t="shared" si="219"/>
        <v>228.25000000000003</v>
      </c>
      <c r="CB387">
        <f t="shared" si="243"/>
        <v>8</v>
      </c>
      <c r="CC387" s="7">
        <f t="shared" si="244"/>
        <v>8.6010648278023787</v>
      </c>
      <c r="CD387" s="7">
        <f t="shared" si="245"/>
        <v>6.3594123070563837</v>
      </c>
      <c r="CE387" s="7">
        <f t="shared" si="246"/>
        <v>118.27816186891181</v>
      </c>
      <c r="CF387" s="69">
        <f t="shared" si="247"/>
        <v>126.87922669671418</v>
      </c>
      <c r="CG387" s="17">
        <f t="shared" si="220"/>
        <v>228.25000000000003</v>
      </c>
      <c r="CH387">
        <f t="shared" si="248"/>
        <v>8</v>
      </c>
      <c r="CI387" s="7">
        <f t="shared" si="249"/>
        <v>8.6010648278023787</v>
      </c>
      <c r="CJ387" s="7">
        <f t="shared" si="250"/>
        <v>6.3594123070563837</v>
      </c>
      <c r="CK387" s="7">
        <f t="shared" si="251"/>
        <v>118.27816186891181</v>
      </c>
      <c r="CL387" s="7">
        <f t="shared" si="252"/>
        <v>126.87922669671418</v>
      </c>
      <c r="CM387" s="17">
        <f t="shared" si="221"/>
        <v>228.25000000000003</v>
      </c>
      <c r="CN387">
        <f t="shared" si="253"/>
        <v>8</v>
      </c>
      <c r="CO387" s="7">
        <f t="shared" si="254"/>
        <v>8.6010648278023787</v>
      </c>
      <c r="CP387" s="7">
        <f t="shared" si="255"/>
        <v>6.3594123070563837</v>
      </c>
      <c r="CQ387" s="7">
        <f t="shared" si="256"/>
        <v>118.27816186891181</v>
      </c>
      <c r="CR387" s="7">
        <f t="shared" si="257"/>
        <v>126.87922669671418</v>
      </c>
    </row>
    <row r="388" spans="1:96" ht="14.5">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222"/>
        <v>1</v>
      </c>
      <c r="M388" s="63" t="b">
        <v>1</v>
      </c>
      <c r="N388" s="63">
        <v>0</v>
      </c>
      <c r="O388" s="63">
        <v>10</v>
      </c>
      <c r="P388" s="63">
        <v>10</v>
      </c>
      <c r="Q388" s="63">
        <v>10</v>
      </c>
      <c r="R388" s="63">
        <v>80</v>
      </c>
      <c r="S388" s="65" t="b">
        <v>1</v>
      </c>
      <c r="T388" s="65">
        <v>0</v>
      </c>
      <c r="U388" s="65">
        <v>10</v>
      </c>
      <c r="V388" s="65">
        <v>10</v>
      </c>
      <c r="W388" s="65">
        <v>10</v>
      </c>
      <c r="X388" s="65">
        <v>80</v>
      </c>
      <c r="Y388" s="66" t="b">
        <v>1</v>
      </c>
      <c r="Z388" s="66">
        <v>0</v>
      </c>
      <c r="AA388" s="66">
        <v>10</v>
      </c>
      <c r="AB388" s="66">
        <v>10</v>
      </c>
      <c r="AC388" s="66">
        <v>10</v>
      </c>
      <c r="AD388" s="66">
        <v>80</v>
      </c>
      <c r="AE388" s="67" t="b">
        <v>1</v>
      </c>
      <c r="AF388" s="67">
        <v>0</v>
      </c>
      <c r="AG388" s="67">
        <v>10</v>
      </c>
      <c r="AH388" s="67">
        <v>10</v>
      </c>
      <c r="AI388" s="67">
        <v>10</v>
      </c>
      <c r="AJ388" s="67">
        <v>80</v>
      </c>
      <c r="AK388" s="68" t="b">
        <v>1</v>
      </c>
      <c r="AL388" s="68">
        <v>0</v>
      </c>
      <c r="AM388" s="68">
        <v>10</v>
      </c>
      <c r="AN388" s="68">
        <v>10</v>
      </c>
      <c r="AO388" s="68">
        <v>10</v>
      </c>
      <c r="AP388" s="68">
        <v>80</v>
      </c>
      <c r="AQ388" s="45" t="b">
        <v>1</v>
      </c>
      <c r="AR388" s="45">
        <v>0</v>
      </c>
      <c r="AS388" s="45">
        <v>10</v>
      </c>
      <c r="AT388" s="45">
        <v>10</v>
      </c>
      <c r="AU388" s="45">
        <v>10</v>
      </c>
      <c r="AV388" s="45">
        <v>80</v>
      </c>
      <c r="AW388" s="47" t="b">
        <v>1</v>
      </c>
      <c r="AX388" s="47">
        <v>0</v>
      </c>
      <c r="AY388" s="47">
        <v>10</v>
      </c>
      <c r="AZ388" s="47">
        <v>10</v>
      </c>
      <c r="BA388" s="47">
        <v>10</v>
      </c>
      <c r="BB388" s="47">
        <v>80</v>
      </c>
      <c r="BC388" s="17">
        <f t="shared" si="215"/>
        <v>151.58000000000001</v>
      </c>
      <c r="BD388">
        <f t="shared" si="223"/>
        <v>11</v>
      </c>
      <c r="BE388" s="7">
        <f t="shared" si="224"/>
        <v>11.826464138228271</v>
      </c>
      <c r="BF388" s="7">
        <f t="shared" si="225"/>
        <v>8.7441919222025284</v>
      </c>
      <c r="BG388" s="7">
        <f t="shared" si="226"/>
        <v>162.63247256975376</v>
      </c>
      <c r="BH388" s="7">
        <f t="shared" si="227"/>
        <v>174.45893670798202</v>
      </c>
      <c r="BI388" s="17">
        <f t="shared" si="216"/>
        <v>151.58000000000001</v>
      </c>
      <c r="BJ388">
        <f t="shared" si="228"/>
        <v>11</v>
      </c>
      <c r="BK388" s="7">
        <f t="shared" si="229"/>
        <v>11.826464138228271</v>
      </c>
      <c r="BL388" s="7">
        <f t="shared" si="230"/>
        <v>8.7441919222025284</v>
      </c>
      <c r="BM388" s="7">
        <f t="shared" si="231"/>
        <v>162.63247256975376</v>
      </c>
      <c r="BN388" s="7">
        <f t="shared" si="232"/>
        <v>174.45893670798202</v>
      </c>
      <c r="BO388" s="17">
        <f t="shared" si="217"/>
        <v>151.58000000000001</v>
      </c>
      <c r="BP388">
        <f t="shared" si="233"/>
        <v>11</v>
      </c>
      <c r="BQ388" s="7">
        <f t="shared" si="234"/>
        <v>11.826464138228271</v>
      </c>
      <c r="BR388" s="7">
        <f t="shared" si="235"/>
        <v>8.7441919222025284</v>
      </c>
      <c r="BS388" s="7">
        <f t="shared" si="236"/>
        <v>162.63247256975376</v>
      </c>
      <c r="BT388" s="7">
        <f t="shared" si="237"/>
        <v>174.45893670798202</v>
      </c>
      <c r="BU388" s="17">
        <f t="shared" si="218"/>
        <v>151.58000000000001</v>
      </c>
      <c r="BV388">
        <f t="shared" si="238"/>
        <v>11</v>
      </c>
      <c r="BW388" s="7">
        <f t="shared" si="239"/>
        <v>11.826464138228271</v>
      </c>
      <c r="BX388" s="7">
        <f t="shared" si="240"/>
        <v>8.7441919222025284</v>
      </c>
      <c r="BY388" s="7">
        <f t="shared" si="241"/>
        <v>162.63247256975376</v>
      </c>
      <c r="BZ388" s="7">
        <f t="shared" si="242"/>
        <v>174.45893670798202</v>
      </c>
      <c r="CA388" s="17">
        <f t="shared" si="219"/>
        <v>151.58000000000001</v>
      </c>
      <c r="CB388">
        <f t="shared" si="243"/>
        <v>11</v>
      </c>
      <c r="CC388" s="7">
        <f t="shared" si="244"/>
        <v>11.826464138228271</v>
      </c>
      <c r="CD388" s="7">
        <f t="shared" si="245"/>
        <v>8.7441919222025284</v>
      </c>
      <c r="CE388" s="7">
        <f t="shared" si="246"/>
        <v>162.63247256975376</v>
      </c>
      <c r="CF388" s="69">
        <f t="shared" si="247"/>
        <v>174.45893670798202</v>
      </c>
      <c r="CG388" s="17">
        <f t="shared" si="220"/>
        <v>151.58000000000001</v>
      </c>
      <c r="CH388">
        <f t="shared" si="248"/>
        <v>11</v>
      </c>
      <c r="CI388" s="7">
        <f t="shared" si="249"/>
        <v>11.826464138228271</v>
      </c>
      <c r="CJ388" s="7">
        <f t="shared" si="250"/>
        <v>8.7441919222025284</v>
      </c>
      <c r="CK388" s="7">
        <f t="shared" si="251"/>
        <v>162.63247256975376</v>
      </c>
      <c r="CL388" s="7">
        <f t="shared" si="252"/>
        <v>174.45893670798202</v>
      </c>
      <c r="CM388" s="17">
        <f t="shared" si="221"/>
        <v>151.58000000000001</v>
      </c>
      <c r="CN388">
        <f t="shared" si="253"/>
        <v>11</v>
      </c>
      <c r="CO388" s="7">
        <f t="shared" si="254"/>
        <v>11.826464138228271</v>
      </c>
      <c r="CP388" s="7">
        <f t="shared" si="255"/>
        <v>8.7441919222025284</v>
      </c>
      <c r="CQ388" s="7">
        <f t="shared" si="256"/>
        <v>162.63247256975376</v>
      </c>
      <c r="CR388" s="7">
        <f t="shared" si="257"/>
        <v>174.45893670798202</v>
      </c>
    </row>
    <row r="389" spans="1:96" ht="14.5">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222"/>
        <v>1</v>
      </c>
      <c r="M389" s="63" t="b">
        <v>1</v>
      </c>
      <c r="N389" s="63">
        <v>0</v>
      </c>
      <c r="O389" s="63">
        <v>10</v>
      </c>
      <c r="P389" s="63">
        <v>10</v>
      </c>
      <c r="Q389" s="63">
        <v>10</v>
      </c>
      <c r="R389" s="63">
        <v>80</v>
      </c>
      <c r="S389" s="65" t="b">
        <v>0</v>
      </c>
      <c r="Y389" s="66" t="b">
        <v>0</v>
      </c>
      <c r="AE389" s="67" t="b">
        <v>0</v>
      </c>
      <c r="AK389" s="68" t="b">
        <v>0</v>
      </c>
      <c r="AQ389" s="45" t="b">
        <v>0</v>
      </c>
      <c r="AW389" s="47" t="b">
        <v>0</v>
      </c>
      <c r="BC389" s="17">
        <f t="shared" si="215"/>
        <v>150.69999999999999</v>
      </c>
      <c r="BD389">
        <f t="shared" si="223"/>
        <v>11</v>
      </c>
      <c r="BE389" s="7">
        <f t="shared" si="224"/>
        <v>11.826464138228271</v>
      </c>
      <c r="BF389" s="7">
        <f t="shared" si="225"/>
        <v>8.7441919222025284</v>
      </c>
      <c r="BG389" s="7">
        <f t="shared" si="226"/>
        <v>162.63247256975376</v>
      </c>
      <c r="BH389" s="7">
        <f t="shared" si="227"/>
        <v>174.45893670798202</v>
      </c>
      <c r="BI389" s="17">
        <f t="shared" si="216"/>
        <v>150.69999999999999</v>
      </c>
      <c r="BJ389">
        <f t="shared" si="228"/>
        <v>0</v>
      </c>
      <c r="BK389" s="7">
        <f t="shared" si="229"/>
        <v>0</v>
      </c>
      <c r="BL389" s="7">
        <f t="shared" si="230"/>
        <v>0</v>
      </c>
      <c r="BM389" s="7">
        <f t="shared" si="231"/>
        <v>0</v>
      </c>
      <c r="BN389" s="7">
        <f t="shared" si="232"/>
        <v>0</v>
      </c>
      <c r="BO389" s="17">
        <f t="shared" si="217"/>
        <v>150.69999999999999</v>
      </c>
      <c r="BP389">
        <f t="shared" si="233"/>
        <v>0</v>
      </c>
      <c r="BQ389" s="7">
        <f t="shared" si="234"/>
        <v>0</v>
      </c>
      <c r="BR389" s="7">
        <f t="shared" si="235"/>
        <v>0</v>
      </c>
      <c r="BS389" s="7">
        <f t="shared" si="236"/>
        <v>0</v>
      </c>
      <c r="BT389" s="7">
        <f t="shared" si="237"/>
        <v>0</v>
      </c>
      <c r="BU389" s="17">
        <f t="shared" si="218"/>
        <v>150.69999999999999</v>
      </c>
      <c r="BV389">
        <f t="shared" si="238"/>
        <v>0</v>
      </c>
      <c r="BW389" s="7">
        <f t="shared" si="239"/>
        <v>0</v>
      </c>
      <c r="BX389" s="7">
        <f t="shared" si="240"/>
        <v>0</v>
      </c>
      <c r="BY389" s="7">
        <f t="shared" si="241"/>
        <v>0</v>
      </c>
      <c r="BZ389" s="7">
        <f t="shared" si="242"/>
        <v>0</v>
      </c>
      <c r="CA389" s="17">
        <f t="shared" si="219"/>
        <v>150.69999999999999</v>
      </c>
      <c r="CB389">
        <f t="shared" si="243"/>
        <v>0</v>
      </c>
      <c r="CC389" s="7">
        <f t="shared" si="244"/>
        <v>0</v>
      </c>
      <c r="CD389" s="7">
        <f t="shared" si="245"/>
        <v>0</v>
      </c>
      <c r="CE389" s="7">
        <f t="shared" si="246"/>
        <v>0</v>
      </c>
      <c r="CF389" s="69">
        <f t="shared" si="247"/>
        <v>0</v>
      </c>
      <c r="CG389" s="17">
        <f t="shared" si="220"/>
        <v>150.69999999999999</v>
      </c>
      <c r="CH389">
        <f t="shared" si="248"/>
        <v>0</v>
      </c>
      <c r="CI389" s="7">
        <f t="shared" si="249"/>
        <v>0</v>
      </c>
      <c r="CJ389" s="7">
        <f t="shared" si="250"/>
        <v>0</v>
      </c>
      <c r="CK389" s="7">
        <f t="shared" si="251"/>
        <v>0</v>
      </c>
      <c r="CL389" s="7">
        <f t="shared" si="252"/>
        <v>0</v>
      </c>
      <c r="CM389" s="17">
        <f t="shared" si="221"/>
        <v>150.69999999999999</v>
      </c>
      <c r="CN389">
        <f t="shared" si="253"/>
        <v>0</v>
      </c>
      <c r="CO389" s="7">
        <f t="shared" si="254"/>
        <v>0</v>
      </c>
      <c r="CP389" s="7">
        <f t="shared" si="255"/>
        <v>0</v>
      </c>
      <c r="CQ389" s="7">
        <f t="shared" si="256"/>
        <v>0</v>
      </c>
      <c r="CR389" s="7">
        <f t="shared" si="257"/>
        <v>0</v>
      </c>
    </row>
    <row r="390" spans="1:96" ht="14.5">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222"/>
        <v>1</v>
      </c>
      <c r="M390" s="63" t="b">
        <v>1</v>
      </c>
      <c r="N390" s="63">
        <v>0</v>
      </c>
      <c r="O390" s="63">
        <v>10</v>
      </c>
      <c r="P390" s="63">
        <v>10</v>
      </c>
      <c r="Q390" s="63">
        <v>10</v>
      </c>
      <c r="R390" s="63">
        <v>0</v>
      </c>
      <c r="S390" s="65" t="b">
        <v>1</v>
      </c>
      <c r="T390" s="65">
        <v>0</v>
      </c>
      <c r="U390" s="65">
        <v>10</v>
      </c>
      <c r="V390" s="65">
        <v>10</v>
      </c>
      <c r="W390" s="65">
        <v>10</v>
      </c>
      <c r="X390" s="65">
        <v>0</v>
      </c>
      <c r="Y390" s="66" t="b">
        <v>1</v>
      </c>
      <c r="Z390" s="66">
        <v>0</v>
      </c>
      <c r="AA390" s="66">
        <v>10</v>
      </c>
      <c r="AB390" s="66">
        <v>10</v>
      </c>
      <c r="AC390" s="66">
        <v>10</v>
      </c>
      <c r="AD390" s="66">
        <v>0</v>
      </c>
      <c r="AE390" s="67" t="b">
        <v>1</v>
      </c>
      <c r="AF390" s="67">
        <v>0</v>
      </c>
      <c r="AG390" s="67">
        <v>10</v>
      </c>
      <c r="AH390" s="67">
        <v>10</v>
      </c>
      <c r="AI390" s="67">
        <v>10</v>
      </c>
      <c r="AJ390" s="67">
        <v>0</v>
      </c>
      <c r="AK390" s="68" t="b">
        <v>1</v>
      </c>
      <c r="AL390" s="68">
        <v>0</v>
      </c>
      <c r="AM390" s="68">
        <v>10</v>
      </c>
      <c r="AN390" s="68">
        <v>10</v>
      </c>
      <c r="AO390" s="68">
        <v>10</v>
      </c>
      <c r="AP390" s="68">
        <v>0</v>
      </c>
      <c r="AQ390" s="45" t="b">
        <v>1</v>
      </c>
      <c r="AR390" s="45">
        <v>0</v>
      </c>
      <c r="AS390" s="45">
        <v>10</v>
      </c>
      <c r="AT390" s="45">
        <v>10</v>
      </c>
      <c r="AU390" s="45">
        <v>10</v>
      </c>
      <c r="AV390" s="45">
        <v>0</v>
      </c>
      <c r="AW390" s="47" t="b">
        <v>1</v>
      </c>
      <c r="AX390" s="47">
        <v>0</v>
      </c>
      <c r="AY390" s="47">
        <v>10</v>
      </c>
      <c r="AZ390" s="47">
        <v>10</v>
      </c>
      <c r="BA390" s="47">
        <v>10</v>
      </c>
      <c r="BB390" s="47">
        <v>0</v>
      </c>
      <c r="BC390" s="17">
        <f t="shared" si="215"/>
        <v>181.94</v>
      </c>
      <c r="BD390">
        <f t="shared" si="223"/>
        <v>13</v>
      </c>
      <c r="BE390" s="7">
        <f t="shared" si="224"/>
        <v>13.976730345178865</v>
      </c>
      <c r="BF390" s="7">
        <f t="shared" si="225"/>
        <v>10.334044998966624</v>
      </c>
      <c r="BG390" s="7">
        <f t="shared" si="226"/>
        <v>192.2020130369817</v>
      </c>
      <c r="BH390" s="7">
        <f t="shared" si="227"/>
        <v>206.17874338216058</v>
      </c>
      <c r="BI390" s="17">
        <f t="shared" si="216"/>
        <v>181.94</v>
      </c>
      <c r="BJ390">
        <f t="shared" si="228"/>
        <v>13</v>
      </c>
      <c r="BK390" s="7">
        <f t="shared" si="229"/>
        <v>13.976730345178865</v>
      </c>
      <c r="BL390" s="7">
        <f t="shared" si="230"/>
        <v>10.334044998966624</v>
      </c>
      <c r="BM390" s="7">
        <f t="shared" si="231"/>
        <v>192.2020130369817</v>
      </c>
      <c r="BN390" s="7">
        <f t="shared" si="232"/>
        <v>206.17874338216058</v>
      </c>
      <c r="BO390" s="17">
        <f t="shared" si="217"/>
        <v>181.94</v>
      </c>
      <c r="BP390">
        <f t="shared" si="233"/>
        <v>13</v>
      </c>
      <c r="BQ390" s="7">
        <f t="shared" si="234"/>
        <v>13.976730345178865</v>
      </c>
      <c r="BR390" s="7">
        <f t="shared" si="235"/>
        <v>10.334044998966624</v>
      </c>
      <c r="BS390" s="7">
        <f t="shared" si="236"/>
        <v>192.2020130369817</v>
      </c>
      <c r="BT390" s="7">
        <f t="shared" si="237"/>
        <v>206.17874338216058</v>
      </c>
      <c r="BU390" s="17">
        <f t="shared" si="218"/>
        <v>181.94</v>
      </c>
      <c r="BV390">
        <f t="shared" si="238"/>
        <v>13</v>
      </c>
      <c r="BW390" s="7">
        <f t="shared" si="239"/>
        <v>13.976730345178865</v>
      </c>
      <c r="BX390" s="7">
        <f t="shared" si="240"/>
        <v>10.334044998966624</v>
      </c>
      <c r="BY390" s="7">
        <f t="shared" si="241"/>
        <v>192.2020130369817</v>
      </c>
      <c r="BZ390" s="7">
        <f t="shared" si="242"/>
        <v>206.17874338216058</v>
      </c>
      <c r="CA390" s="17">
        <f t="shared" si="219"/>
        <v>181.94</v>
      </c>
      <c r="CB390">
        <f t="shared" si="243"/>
        <v>13</v>
      </c>
      <c r="CC390" s="7">
        <f t="shared" si="244"/>
        <v>13.976730345178865</v>
      </c>
      <c r="CD390" s="7">
        <f t="shared" si="245"/>
        <v>10.334044998966624</v>
      </c>
      <c r="CE390" s="7">
        <f t="shared" si="246"/>
        <v>192.2020130369817</v>
      </c>
      <c r="CF390" s="69">
        <f t="shared" si="247"/>
        <v>206.17874338216058</v>
      </c>
      <c r="CG390" s="17">
        <f t="shared" si="220"/>
        <v>181.94</v>
      </c>
      <c r="CH390">
        <f t="shared" si="248"/>
        <v>13</v>
      </c>
      <c r="CI390" s="7">
        <f t="shared" si="249"/>
        <v>13.976730345178865</v>
      </c>
      <c r="CJ390" s="7">
        <f t="shared" si="250"/>
        <v>10.334044998966624</v>
      </c>
      <c r="CK390" s="7">
        <f t="shared" si="251"/>
        <v>192.2020130369817</v>
      </c>
      <c r="CL390" s="7">
        <f t="shared" si="252"/>
        <v>206.17874338216058</v>
      </c>
      <c r="CM390" s="17">
        <f t="shared" si="221"/>
        <v>181.94</v>
      </c>
      <c r="CN390">
        <f t="shared" si="253"/>
        <v>13</v>
      </c>
      <c r="CO390" s="7">
        <f t="shared" si="254"/>
        <v>13.976730345178865</v>
      </c>
      <c r="CP390" s="7">
        <f t="shared" si="255"/>
        <v>10.334044998966624</v>
      </c>
      <c r="CQ390" s="7">
        <f t="shared" si="256"/>
        <v>192.2020130369817</v>
      </c>
      <c r="CR390" s="7">
        <f t="shared" si="257"/>
        <v>206.17874338216058</v>
      </c>
    </row>
    <row r="391" spans="1:96" ht="14.5">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222"/>
        <v>1</v>
      </c>
      <c r="M391" s="63" t="b">
        <v>1</v>
      </c>
      <c r="N391" s="63">
        <v>0</v>
      </c>
      <c r="O391" s="63">
        <v>10</v>
      </c>
      <c r="P391" s="63">
        <v>10</v>
      </c>
      <c r="Q391" s="63">
        <v>10</v>
      </c>
      <c r="R391" s="63">
        <v>0</v>
      </c>
      <c r="S391" s="65" t="b">
        <v>1</v>
      </c>
      <c r="T391" s="65">
        <v>0</v>
      </c>
      <c r="U391" s="65">
        <v>10</v>
      </c>
      <c r="V391" s="65">
        <v>10</v>
      </c>
      <c r="W391" s="65">
        <v>10</v>
      </c>
      <c r="X391" s="65">
        <v>0</v>
      </c>
      <c r="Y391" s="66" t="b">
        <v>0</v>
      </c>
      <c r="AE391" s="67" t="b">
        <v>1</v>
      </c>
      <c r="AF391" s="67">
        <v>0</v>
      </c>
      <c r="AG391" s="67">
        <v>10</v>
      </c>
      <c r="AH391" s="67">
        <v>10</v>
      </c>
      <c r="AI391" s="67">
        <v>10</v>
      </c>
      <c r="AJ391" s="67">
        <v>0</v>
      </c>
      <c r="AK391" s="68" t="b">
        <v>1</v>
      </c>
      <c r="AL391" s="68">
        <v>0</v>
      </c>
      <c r="AM391" s="68">
        <v>10</v>
      </c>
      <c r="AN391" s="68">
        <v>10</v>
      </c>
      <c r="AO391" s="68">
        <v>10</v>
      </c>
      <c r="AP391" s="68">
        <v>0</v>
      </c>
      <c r="AQ391" s="45" t="b">
        <v>0</v>
      </c>
      <c r="AW391" s="47" t="b">
        <v>0</v>
      </c>
      <c r="BC391" s="17">
        <f t="shared" ref="BC391:BC454" si="258">(IF($D391,$F391*2,$F391)/100 * $D$3)/$D$4 *60</f>
        <v>181.06</v>
      </c>
      <c r="BD391">
        <f t="shared" si="223"/>
        <v>13</v>
      </c>
      <c r="BE391" s="7">
        <f t="shared" si="224"/>
        <v>13.976730345178865</v>
      </c>
      <c r="BF391" s="7">
        <f t="shared" si="225"/>
        <v>10.334044998966624</v>
      </c>
      <c r="BG391" s="7">
        <f t="shared" si="226"/>
        <v>192.2020130369817</v>
      </c>
      <c r="BH391" s="7">
        <f t="shared" si="227"/>
        <v>206.17874338216058</v>
      </c>
      <c r="BI391" s="17">
        <f t="shared" ref="BI391:BI454" si="259">(IF($D391,$F391*2,$F391)/100 * $D$3)/$D$4 *60</f>
        <v>181.06</v>
      </c>
      <c r="BJ391">
        <f t="shared" si="228"/>
        <v>13</v>
      </c>
      <c r="BK391" s="7">
        <f t="shared" si="229"/>
        <v>13.976730345178865</v>
      </c>
      <c r="BL391" s="7">
        <f t="shared" si="230"/>
        <v>10.334044998966624</v>
      </c>
      <c r="BM391" s="7">
        <f t="shared" si="231"/>
        <v>192.2020130369817</v>
      </c>
      <c r="BN391" s="7">
        <f t="shared" si="232"/>
        <v>206.17874338216058</v>
      </c>
      <c r="BO391" s="17">
        <f t="shared" ref="BO391:BO454" si="260">(IF($D391,$F391*2,$F391)/100 * $D$3)/$D$4 *60</f>
        <v>181.06</v>
      </c>
      <c r="BP391">
        <f t="shared" si="233"/>
        <v>0</v>
      </c>
      <c r="BQ391" s="7">
        <f t="shared" si="234"/>
        <v>0</v>
      </c>
      <c r="BR391" s="7">
        <f t="shared" si="235"/>
        <v>0</v>
      </c>
      <c r="BS391" s="7">
        <f t="shared" si="236"/>
        <v>0</v>
      </c>
      <c r="BT391" s="7">
        <f t="shared" si="237"/>
        <v>0</v>
      </c>
      <c r="BU391" s="17">
        <f t="shared" ref="BU391:BU454" si="261">(IF($D391,$F391*2,$F391)/100 * $D$3)/$D$4 *60</f>
        <v>181.06</v>
      </c>
      <c r="BV391">
        <f t="shared" si="238"/>
        <v>13</v>
      </c>
      <c r="BW391" s="7">
        <f t="shared" si="239"/>
        <v>13.976730345178865</v>
      </c>
      <c r="BX391" s="7">
        <f t="shared" si="240"/>
        <v>10.334044998966624</v>
      </c>
      <c r="BY391" s="7">
        <f t="shared" si="241"/>
        <v>192.2020130369817</v>
      </c>
      <c r="BZ391" s="7">
        <f t="shared" si="242"/>
        <v>206.17874338216058</v>
      </c>
      <c r="CA391" s="17">
        <f t="shared" ref="CA391:CA454" si="262">(IF($D391,$F391*2,$F391)/100 * $D$3)/$D$4 *60</f>
        <v>181.06</v>
      </c>
      <c r="CB391">
        <f t="shared" si="243"/>
        <v>13</v>
      </c>
      <c r="CC391" s="7">
        <f t="shared" si="244"/>
        <v>13.976730345178865</v>
      </c>
      <c r="CD391" s="7">
        <f t="shared" si="245"/>
        <v>10.334044998966624</v>
      </c>
      <c r="CE391" s="7">
        <f t="shared" si="246"/>
        <v>192.2020130369817</v>
      </c>
      <c r="CF391" s="69">
        <f t="shared" si="247"/>
        <v>206.17874338216058</v>
      </c>
      <c r="CG391" s="17">
        <f t="shared" ref="CG391:CG454" si="263">(IF($D391,$F391*2,$F391)/100 * $D$3)/$D$4 *60</f>
        <v>181.06</v>
      </c>
      <c r="CH391">
        <f t="shared" si="248"/>
        <v>0</v>
      </c>
      <c r="CI391" s="7">
        <f t="shared" si="249"/>
        <v>0</v>
      </c>
      <c r="CJ391" s="7">
        <f t="shared" si="250"/>
        <v>0</v>
      </c>
      <c r="CK391" s="7">
        <f t="shared" si="251"/>
        <v>0</v>
      </c>
      <c r="CL391" s="7">
        <f t="shared" si="252"/>
        <v>0</v>
      </c>
      <c r="CM391" s="17">
        <f t="shared" ref="CM391:CM454" si="264">(IF($D391,$F391*2,$F391)/100 * $D$3)/$D$4 *60</f>
        <v>181.06</v>
      </c>
      <c r="CN391">
        <f t="shared" si="253"/>
        <v>0</v>
      </c>
      <c r="CO391" s="7">
        <f t="shared" si="254"/>
        <v>0</v>
      </c>
      <c r="CP391" s="7">
        <f t="shared" si="255"/>
        <v>0</v>
      </c>
      <c r="CQ391" s="7">
        <f t="shared" si="256"/>
        <v>0</v>
      </c>
      <c r="CR391" s="7">
        <f t="shared" si="257"/>
        <v>0</v>
      </c>
    </row>
    <row r="392" spans="1:96" ht="14.5">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265">IF(LEFT(C392,LEN(C392)-2)=LEFT(C391,LEN(C391)-2),0,1)</f>
        <v>1</v>
      </c>
      <c r="M392" s="63" t="b">
        <v>1</v>
      </c>
      <c r="N392" s="63">
        <v>90</v>
      </c>
      <c r="O392" s="63">
        <v>10</v>
      </c>
      <c r="P392" s="63">
        <v>10</v>
      </c>
      <c r="Q392" s="63">
        <v>10</v>
      </c>
      <c r="R392" s="63">
        <v>65</v>
      </c>
      <c r="S392" s="65" t="b">
        <v>1</v>
      </c>
      <c r="T392" s="65">
        <v>90</v>
      </c>
      <c r="U392" s="65">
        <v>10</v>
      </c>
      <c r="V392" s="65">
        <v>10</v>
      </c>
      <c r="W392" s="65">
        <v>10</v>
      </c>
      <c r="X392" s="65">
        <v>65</v>
      </c>
      <c r="Y392" s="66" t="b">
        <v>1</v>
      </c>
      <c r="Z392" s="66">
        <v>90</v>
      </c>
      <c r="AA392" s="66">
        <v>10</v>
      </c>
      <c r="AB392" s="66">
        <v>10</v>
      </c>
      <c r="AC392" s="66">
        <v>10</v>
      </c>
      <c r="AD392" s="66">
        <v>65</v>
      </c>
      <c r="AE392" s="67" t="b">
        <v>1</v>
      </c>
      <c r="AF392" s="67">
        <v>90</v>
      </c>
      <c r="AG392" s="67">
        <v>10</v>
      </c>
      <c r="AH392" s="67">
        <v>10</v>
      </c>
      <c r="AI392" s="67">
        <v>10</v>
      </c>
      <c r="AJ392" s="67">
        <v>65</v>
      </c>
      <c r="AK392" s="68" t="b">
        <v>1</v>
      </c>
      <c r="AL392" s="68">
        <v>90</v>
      </c>
      <c r="AM392" s="68">
        <v>10</v>
      </c>
      <c r="AN392" s="68">
        <v>10</v>
      </c>
      <c r="AO392" s="68">
        <v>10</v>
      </c>
      <c r="AP392" s="68">
        <v>65</v>
      </c>
      <c r="AQ392" s="45" t="b">
        <v>1</v>
      </c>
      <c r="AR392" s="45">
        <v>90</v>
      </c>
      <c r="AS392" s="45">
        <v>10</v>
      </c>
      <c r="AT392" s="45">
        <v>10</v>
      </c>
      <c r="AU392" s="45">
        <v>10</v>
      </c>
      <c r="AV392" s="45">
        <v>65</v>
      </c>
      <c r="AW392" s="47" t="b">
        <v>1</v>
      </c>
      <c r="AX392" s="47">
        <v>90</v>
      </c>
      <c r="AY392" s="47">
        <v>10</v>
      </c>
      <c r="AZ392" s="47">
        <v>10</v>
      </c>
      <c r="BA392" s="47">
        <v>10</v>
      </c>
      <c r="BB392" s="47">
        <v>65</v>
      </c>
      <c r="BC392" s="17">
        <f t="shared" si="258"/>
        <v>228.47</v>
      </c>
      <c r="BD392">
        <f t="shared" ref="BD392:BD455" si="266">IF($L392=0,0,IFERROR(ROUNDUP((($BC392/IF(O392=0,Q392,O392))-IFERROR(($BC392/IF($H392=0,$J392,$H392)),0)),0),0))</f>
        <v>8</v>
      </c>
      <c r="BE392" s="7">
        <f t="shared" ref="BE392:BE455" si="267">BD392*$F$3/1000000</f>
        <v>8.6010648278023787</v>
      </c>
      <c r="BF392" s="7">
        <f t="shared" ref="BF392:BF455" si="268">BD392*$H$5*$J$3*$F$5/1000000</f>
        <v>6.3594123070563837</v>
      </c>
      <c r="BG392" s="7">
        <f t="shared" ref="BG392:BG455" si="269">BF392*(($J$5^$J$4)-1)/($J$5-1)</f>
        <v>118.27816186891181</v>
      </c>
      <c r="BH392" s="7">
        <f t="shared" ref="BH392:BH455" si="270">BE392+BG392</f>
        <v>126.87922669671418</v>
      </c>
      <c r="BI392" s="17">
        <f t="shared" si="259"/>
        <v>228.47</v>
      </c>
      <c r="BJ392">
        <f t="shared" ref="BJ392:BJ455" si="271">IF($L392=0,0,IFERROR(ROUNDUP((($BC392/IF(U392=0,W392,U392))-IFERROR(($BC392/IF($H392=0,$J392,$H392)),0)),0),0))</f>
        <v>8</v>
      </c>
      <c r="BK392" s="7">
        <f t="shared" ref="BK392:BK455" si="272">BJ392*$F$3/1000000</f>
        <v>8.6010648278023787</v>
      </c>
      <c r="BL392" s="7">
        <f t="shared" ref="BL392:BL455" si="273">BJ392*$H$5*$J$3*$F$5/1000000</f>
        <v>6.3594123070563837</v>
      </c>
      <c r="BM392" s="7">
        <f t="shared" ref="BM392:BM455" si="274">BL392*(($J$5^$J$4)-1)/($J$5-1)</f>
        <v>118.27816186891181</v>
      </c>
      <c r="BN392" s="7">
        <f t="shared" ref="BN392:BN455" si="275">BK392+BM392</f>
        <v>126.87922669671418</v>
      </c>
      <c r="BO392" s="17">
        <f t="shared" si="260"/>
        <v>228.47</v>
      </c>
      <c r="BP392">
        <f t="shared" ref="BP392:BP455" si="276">IF($L392=0,0,IFERROR(ROUNDUP((($BC392/IF(AA392=0,AC392,AA392))-IFERROR(($BC392/IF($H392=0,$J392,$H392)),0)),0),0))</f>
        <v>8</v>
      </c>
      <c r="BQ392" s="7">
        <f t="shared" ref="BQ392:BQ455" si="277">BP392*$F$3/1000000</f>
        <v>8.6010648278023787</v>
      </c>
      <c r="BR392" s="7">
        <f t="shared" ref="BR392:BR455" si="278">BP392*$H$5*$J$3*$F$5/1000000</f>
        <v>6.3594123070563837</v>
      </c>
      <c r="BS392" s="7">
        <f t="shared" ref="BS392:BS455" si="279">BR392*(($J$5^$J$4)-1)/($J$5-1)</f>
        <v>118.27816186891181</v>
      </c>
      <c r="BT392" s="7">
        <f t="shared" ref="BT392:BT455" si="280">BQ392+BS392</f>
        <v>126.87922669671418</v>
      </c>
      <c r="BU392" s="17">
        <f t="shared" si="261"/>
        <v>228.47</v>
      </c>
      <c r="BV392">
        <f t="shared" ref="BV392:BV455" si="281">IF($L392=0,0,IFERROR(ROUNDUP((($BC392/IF(AG392=0,AI392,AG392))-IFERROR(($BC392/IF($H392=0,$J392,$H392)),0)),0),0))</f>
        <v>8</v>
      </c>
      <c r="BW392" s="7">
        <f t="shared" ref="BW392:BW455" si="282">BV392*$F$3/1000000</f>
        <v>8.6010648278023787</v>
      </c>
      <c r="BX392" s="7">
        <f t="shared" ref="BX392:BX455" si="283">BV392*$H$5*$J$3*$F$5/1000000</f>
        <v>6.3594123070563837</v>
      </c>
      <c r="BY392" s="7">
        <f t="shared" ref="BY392:BY455" si="284">BX392*(($J$5^$J$4)-1)/($J$5-1)</f>
        <v>118.27816186891181</v>
      </c>
      <c r="BZ392" s="7">
        <f t="shared" ref="BZ392:BZ455" si="285">BW392+BY392</f>
        <v>126.87922669671418</v>
      </c>
      <c r="CA392" s="17">
        <f t="shared" si="262"/>
        <v>228.47</v>
      </c>
      <c r="CB392">
        <f t="shared" ref="CB392:CB455" si="286">IF($L392=0,0,IFERROR(ROUNDUP((($BC392/IF(AM392=0,AO392,AM392))-IFERROR(($BC392/IF($H392=0,$J392,$H392)),0)),0),0))</f>
        <v>8</v>
      </c>
      <c r="CC392" s="7">
        <f t="shared" ref="CC392:CC455" si="287">CB392*$F$3/1000000</f>
        <v>8.6010648278023787</v>
      </c>
      <c r="CD392" s="7">
        <f t="shared" ref="CD392:CD455" si="288">CB392*$H$5*$J$3*$F$5/1000000</f>
        <v>6.3594123070563837</v>
      </c>
      <c r="CE392" s="7">
        <f t="shared" ref="CE392:CE455" si="289">CD392*(($J$5^$J$4)-1)/($J$5-1)</f>
        <v>118.27816186891181</v>
      </c>
      <c r="CF392" s="69">
        <f t="shared" ref="CF392:CF455" si="290">CC392+CE392</f>
        <v>126.87922669671418</v>
      </c>
      <c r="CG392" s="17">
        <f t="shared" si="263"/>
        <v>228.47</v>
      </c>
      <c r="CH392">
        <f t="shared" ref="CH392:CH455" si="291">IF($L392=0,0,IFERROR(ROUNDUP((($BC392/IF(AS392=0,AU392,AS392))-IFERROR(($BC392/IF($H392=0,$J392,$H392)),0)),0),0))</f>
        <v>8</v>
      </c>
      <c r="CI392" s="7">
        <f t="shared" ref="CI392:CI455" si="292">CH392*$F$3/1000000</f>
        <v>8.6010648278023787</v>
      </c>
      <c r="CJ392" s="7">
        <f t="shared" ref="CJ392:CJ455" si="293">CH392*$H$5*$J$3*$F$5/1000000</f>
        <v>6.3594123070563837</v>
      </c>
      <c r="CK392" s="7">
        <f t="shared" ref="CK392:CK455" si="294">CJ392*(($J$5^$J$4)-1)/($J$5-1)</f>
        <v>118.27816186891181</v>
      </c>
      <c r="CL392" s="7">
        <f t="shared" ref="CL392:CL455" si="295">CI392+CK392</f>
        <v>126.87922669671418</v>
      </c>
      <c r="CM392" s="17">
        <f t="shared" si="264"/>
        <v>228.47</v>
      </c>
      <c r="CN392">
        <f t="shared" ref="CN392:CN455" si="296">IF($L392=0,0,IFERROR(ROUNDUP((($BC392/IF(AY392=0,BA392,AY392))-IFERROR(($BC392/IF($H392=0,$J392,$H392)),0)),0),0))</f>
        <v>8</v>
      </c>
      <c r="CO392" s="7">
        <f t="shared" ref="CO392:CO455" si="297">CN392*$F$3/1000000</f>
        <v>8.6010648278023787</v>
      </c>
      <c r="CP392" s="7">
        <f t="shared" ref="CP392:CP455" si="298">CN392*$H$5*$J$3*$F$5/1000000</f>
        <v>6.3594123070563837</v>
      </c>
      <c r="CQ392" s="7">
        <f t="shared" ref="CQ392:CQ455" si="299">CP392*(($J$5^$J$4)-1)/($J$5-1)</f>
        <v>118.27816186891181</v>
      </c>
      <c r="CR392" s="7">
        <f t="shared" ref="CR392:CR455" si="300">CO392+CQ392</f>
        <v>126.87922669671418</v>
      </c>
    </row>
    <row r="393" spans="1:96" ht="14.5">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265"/>
        <v>1</v>
      </c>
      <c r="M393" s="63" t="b">
        <v>1</v>
      </c>
      <c r="N393" s="63">
        <v>0</v>
      </c>
      <c r="O393" s="63">
        <v>10</v>
      </c>
      <c r="P393" s="63">
        <v>10</v>
      </c>
      <c r="Q393" s="63">
        <v>10</v>
      </c>
      <c r="R393" s="63">
        <v>160</v>
      </c>
      <c r="S393" s="65" t="b">
        <v>0</v>
      </c>
      <c r="Y393" s="66" t="b">
        <v>0</v>
      </c>
      <c r="AE393" s="67" t="b">
        <v>0</v>
      </c>
      <c r="AK393" s="68" t="b">
        <v>0</v>
      </c>
      <c r="AQ393" s="45" t="b">
        <v>0</v>
      </c>
      <c r="AW393" s="47" t="b">
        <v>0</v>
      </c>
      <c r="BC393" s="17">
        <f t="shared" si="258"/>
        <v>91.52000000000001</v>
      </c>
      <c r="BD393">
        <f t="shared" si="266"/>
        <v>7</v>
      </c>
      <c r="BE393" s="7">
        <f t="shared" si="267"/>
        <v>7.5259317243270818</v>
      </c>
      <c r="BF393" s="7">
        <f t="shared" si="268"/>
        <v>5.5644857686743361</v>
      </c>
      <c r="BG393" s="7">
        <f t="shared" si="269"/>
        <v>103.49339163529784</v>
      </c>
      <c r="BH393" s="7">
        <f t="shared" si="270"/>
        <v>111.01932335962492</v>
      </c>
      <c r="BI393" s="17">
        <f t="shared" si="259"/>
        <v>91.52000000000001</v>
      </c>
      <c r="BJ393">
        <f t="shared" si="271"/>
        <v>0</v>
      </c>
      <c r="BK393" s="7">
        <f t="shared" si="272"/>
        <v>0</v>
      </c>
      <c r="BL393" s="7">
        <f t="shared" si="273"/>
        <v>0</v>
      </c>
      <c r="BM393" s="7">
        <f t="shared" si="274"/>
        <v>0</v>
      </c>
      <c r="BN393" s="7">
        <f t="shared" si="275"/>
        <v>0</v>
      </c>
      <c r="BO393" s="17">
        <f t="shared" si="260"/>
        <v>91.52000000000001</v>
      </c>
      <c r="BP393">
        <f t="shared" si="276"/>
        <v>0</v>
      </c>
      <c r="BQ393" s="7">
        <f t="shared" si="277"/>
        <v>0</v>
      </c>
      <c r="BR393" s="7">
        <f t="shared" si="278"/>
        <v>0</v>
      </c>
      <c r="BS393" s="7">
        <f t="shared" si="279"/>
        <v>0</v>
      </c>
      <c r="BT393" s="7">
        <f t="shared" si="280"/>
        <v>0</v>
      </c>
      <c r="BU393" s="17">
        <f t="shared" si="261"/>
        <v>91.52000000000001</v>
      </c>
      <c r="BV393">
        <f t="shared" si="281"/>
        <v>0</v>
      </c>
      <c r="BW393" s="7">
        <f t="shared" si="282"/>
        <v>0</v>
      </c>
      <c r="BX393" s="7">
        <f t="shared" si="283"/>
        <v>0</v>
      </c>
      <c r="BY393" s="7">
        <f t="shared" si="284"/>
        <v>0</v>
      </c>
      <c r="BZ393" s="7">
        <f t="shared" si="285"/>
        <v>0</v>
      </c>
      <c r="CA393" s="17">
        <f t="shared" si="262"/>
        <v>91.52000000000001</v>
      </c>
      <c r="CB393">
        <f t="shared" si="286"/>
        <v>0</v>
      </c>
      <c r="CC393" s="7">
        <f t="shared" si="287"/>
        <v>0</v>
      </c>
      <c r="CD393" s="7">
        <f t="shared" si="288"/>
        <v>0</v>
      </c>
      <c r="CE393" s="7">
        <f t="shared" si="289"/>
        <v>0</v>
      </c>
      <c r="CF393" s="69">
        <f t="shared" si="290"/>
        <v>0</v>
      </c>
      <c r="CG393" s="17">
        <f t="shared" si="263"/>
        <v>91.52000000000001</v>
      </c>
      <c r="CH393">
        <f t="shared" si="291"/>
        <v>0</v>
      </c>
      <c r="CI393" s="7">
        <f t="shared" si="292"/>
        <v>0</v>
      </c>
      <c r="CJ393" s="7">
        <f t="shared" si="293"/>
        <v>0</v>
      </c>
      <c r="CK393" s="7">
        <f t="shared" si="294"/>
        <v>0</v>
      </c>
      <c r="CL393" s="7">
        <f t="shared" si="295"/>
        <v>0</v>
      </c>
      <c r="CM393" s="17">
        <f t="shared" si="264"/>
        <v>91.52000000000001</v>
      </c>
      <c r="CN393">
        <f t="shared" si="296"/>
        <v>0</v>
      </c>
      <c r="CO393" s="7">
        <f t="shared" si="297"/>
        <v>0</v>
      </c>
      <c r="CP393" s="7">
        <f t="shared" si="298"/>
        <v>0</v>
      </c>
      <c r="CQ393" s="7">
        <f t="shared" si="299"/>
        <v>0</v>
      </c>
      <c r="CR393" s="7">
        <f t="shared" si="300"/>
        <v>0</v>
      </c>
    </row>
    <row r="394" spans="1:96" ht="14.5">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265"/>
        <v>1</v>
      </c>
      <c r="M394" s="63" t="b">
        <v>1</v>
      </c>
      <c r="N394" s="63">
        <v>0</v>
      </c>
      <c r="O394" s="63">
        <v>10</v>
      </c>
      <c r="P394" s="63">
        <v>10</v>
      </c>
      <c r="Q394" s="63">
        <v>10</v>
      </c>
      <c r="R394" s="63">
        <v>68</v>
      </c>
      <c r="S394" s="65" t="b">
        <v>0</v>
      </c>
      <c r="Y394" s="66" t="b">
        <v>0</v>
      </c>
      <c r="AE394" s="67" t="b">
        <v>0</v>
      </c>
      <c r="AK394" s="68" t="b">
        <v>0</v>
      </c>
      <c r="AQ394" s="45" t="b">
        <v>0</v>
      </c>
      <c r="AW394" s="47" t="b">
        <v>0</v>
      </c>
      <c r="BC394" s="17">
        <f t="shared" si="258"/>
        <v>111.10000000000001</v>
      </c>
      <c r="BD394">
        <f t="shared" si="266"/>
        <v>6</v>
      </c>
      <c r="BE394" s="7">
        <f t="shared" si="267"/>
        <v>6.450798620851784</v>
      </c>
      <c r="BF394" s="7">
        <f t="shared" si="268"/>
        <v>4.7695592302922876</v>
      </c>
      <c r="BG394" s="7">
        <f t="shared" si="269"/>
        <v>88.708621401683857</v>
      </c>
      <c r="BH394" s="7">
        <f t="shared" si="270"/>
        <v>95.159420022535642</v>
      </c>
      <c r="BI394" s="17">
        <f t="shared" si="259"/>
        <v>111.10000000000001</v>
      </c>
      <c r="BJ394">
        <f t="shared" si="271"/>
        <v>0</v>
      </c>
      <c r="BK394" s="7">
        <f t="shared" si="272"/>
        <v>0</v>
      </c>
      <c r="BL394" s="7">
        <f t="shared" si="273"/>
        <v>0</v>
      </c>
      <c r="BM394" s="7">
        <f t="shared" si="274"/>
        <v>0</v>
      </c>
      <c r="BN394" s="7">
        <f t="shared" si="275"/>
        <v>0</v>
      </c>
      <c r="BO394" s="17">
        <f t="shared" si="260"/>
        <v>111.10000000000001</v>
      </c>
      <c r="BP394">
        <f t="shared" si="276"/>
        <v>0</v>
      </c>
      <c r="BQ394" s="7">
        <f t="shared" si="277"/>
        <v>0</v>
      </c>
      <c r="BR394" s="7">
        <f t="shared" si="278"/>
        <v>0</v>
      </c>
      <c r="BS394" s="7">
        <f t="shared" si="279"/>
        <v>0</v>
      </c>
      <c r="BT394" s="7">
        <f t="shared" si="280"/>
        <v>0</v>
      </c>
      <c r="BU394" s="17">
        <f t="shared" si="261"/>
        <v>111.10000000000001</v>
      </c>
      <c r="BV394">
        <f t="shared" si="281"/>
        <v>0</v>
      </c>
      <c r="BW394" s="7">
        <f t="shared" si="282"/>
        <v>0</v>
      </c>
      <c r="BX394" s="7">
        <f t="shared" si="283"/>
        <v>0</v>
      </c>
      <c r="BY394" s="7">
        <f t="shared" si="284"/>
        <v>0</v>
      </c>
      <c r="BZ394" s="7">
        <f t="shared" si="285"/>
        <v>0</v>
      </c>
      <c r="CA394" s="17">
        <f t="shared" si="262"/>
        <v>111.10000000000001</v>
      </c>
      <c r="CB394">
        <f t="shared" si="286"/>
        <v>0</v>
      </c>
      <c r="CC394" s="7">
        <f t="shared" si="287"/>
        <v>0</v>
      </c>
      <c r="CD394" s="7">
        <f t="shared" si="288"/>
        <v>0</v>
      </c>
      <c r="CE394" s="7">
        <f t="shared" si="289"/>
        <v>0</v>
      </c>
      <c r="CF394" s="69">
        <f t="shared" si="290"/>
        <v>0</v>
      </c>
      <c r="CG394" s="17">
        <f t="shared" si="263"/>
        <v>111.10000000000001</v>
      </c>
      <c r="CH394">
        <f t="shared" si="291"/>
        <v>0</v>
      </c>
      <c r="CI394" s="7">
        <f t="shared" si="292"/>
        <v>0</v>
      </c>
      <c r="CJ394" s="7">
        <f t="shared" si="293"/>
        <v>0</v>
      </c>
      <c r="CK394" s="7">
        <f t="shared" si="294"/>
        <v>0</v>
      </c>
      <c r="CL394" s="7">
        <f t="shared" si="295"/>
        <v>0</v>
      </c>
      <c r="CM394" s="17">
        <f t="shared" si="264"/>
        <v>111.10000000000001</v>
      </c>
      <c r="CN394">
        <f t="shared" si="296"/>
        <v>0</v>
      </c>
      <c r="CO394" s="7">
        <f t="shared" si="297"/>
        <v>0</v>
      </c>
      <c r="CP394" s="7">
        <f t="shared" si="298"/>
        <v>0</v>
      </c>
      <c r="CQ394" s="7">
        <f t="shared" si="299"/>
        <v>0</v>
      </c>
      <c r="CR394" s="7">
        <f t="shared" si="300"/>
        <v>0</v>
      </c>
    </row>
    <row r="395" spans="1:96" ht="14.5">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265"/>
        <v>1</v>
      </c>
      <c r="M395" s="63" t="b">
        <v>1</v>
      </c>
      <c r="N395" s="63">
        <v>0</v>
      </c>
      <c r="O395" s="63">
        <v>10</v>
      </c>
      <c r="P395" s="63">
        <v>10</v>
      </c>
      <c r="Q395" s="63">
        <v>10</v>
      </c>
      <c r="R395" s="63">
        <v>0</v>
      </c>
      <c r="S395" s="65" t="b">
        <v>0</v>
      </c>
      <c r="Y395" s="66" t="b">
        <v>0</v>
      </c>
      <c r="AE395" s="67" t="b">
        <v>0</v>
      </c>
      <c r="AK395" s="68" t="b">
        <v>0</v>
      </c>
      <c r="AQ395" s="45" t="b">
        <v>0</v>
      </c>
      <c r="AW395" s="47" t="b">
        <v>0</v>
      </c>
      <c r="BC395" s="17">
        <f t="shared" si="258"/>
        <v>60.830000000000013</v>
      </c>
      <c r="BD395">
        <f t="shared" si="266"/>
        <v>6</v>
      </c>
      <c r="BE395" s="7">
        <f t="shared" si="267"/>
        <v>6.450798620851784</v>
      </c>
      <c r="BF395" s="7">
        <f t="shared" si="268"/>
        <v>4.7695592302922876</v>
      </c>
      <c r="BG395" s="7">
        <f t="shared" si="269"/>
        <v>88.708621401683857</v>
      </c>
      <c r="BH395" s="7">
        <f t="shared" si="270"/>
        <v>95.159420022535642</v>
      </c>
      <c r="BI395" s="17">
        <f t="shared" si="259"/>
        <v>60.830000000000013</v>
      </c>
      <c r="BJ395">
        <f t="shared" si="271"/>
        <v>0</v>
      </c>
      <c r="BK395" s="7">
        <f t="shared" si="272"/>
        <v>0</v>
      </c>
      <c r="BL395" s="7">
        <f t="shared" si="273"/>
        <v>0</v>
      </c>
      <c r="BM395" s="7">
        <f t="shared" si="274"/>
        <v>0</v>
      </c>
      <c r="BN395" s="7">
        <f t="shared" si="275"/>
        <v>0</v>
      </c>
      <c r="BO395" s="17">
        <f t="shared" si="260"/>
        <v>60.830000000000013</v>
      </c>
      <c r="BP395">
        <f t="shared" si="276"/>
        <v>0</v>
      </c>
      <c r="BQ395" s="7">
        <f t="shared" si="277"/>
        <v>0</v>
      </c>
      <c r="BR395" s="7">
        <f t="shared" si="278"/>
        <v>0</v>
      </c>
      <c r="BS395" s="7">
        <f t="shared" si="279"/>
        <v>0</v>
      </c>
      <c r="BT395" s="7">
        <f t="shared" si="280"/>
        <v>0</v>
      </c>
      <c r="BU395" s="17">
        <f t="shared" si="261"/>
        <v>60.830000000000013</v>
      </c>
      <c r="BV395">
        <f t="shared" si="281"/>
        <v>0</v>
      </c>
      <c r="BW395" s="7">
        <f t="shared" si="282"/>
        <v>0</v>
      </c>
      <c r="BX395" s="7">
        <f t="shared" si="283"/>
        <v>0</v>
      </c>
      <c r="BY395" s="7">
        <f t="shared" si="284"/>
        <v>0</v>
      </c>
      <c r="BZ395" s="7">
        <f t="shared" si="285"/>
        <v>0</v>
      </c>
      <c r="CA395" s="17">
        <f t="shared" si="262"/>
        <v>60.830000000000013</v>
      </c>
      <c r="CB395">
        <f t="shared" si="286"/>
        <v>0</v>
      </c>
      <c r="CC395" s="7">
        <f t="shared" si="287"/>
        <v>0</v>
      </c>
      <c r="CD395" s="7">
        <f t="shared" si="288"/>
        <v>0</v>
      </c>
      <c r="CE395" s="7">
        <f t="shared" si="289"/>
        <v>0</v>
      </c>
      <c r="CF395" s="69">
        <f t="shared" si="290"/>
        <v>0</v>
      </c>
      <c r="CG395" s="17">
        <f t="shared" si="263"/>
        <v>60.830000000000013</v>
      </c>
      <c r="CH395">
        <f t="shared" si="291"/>
        <v>0</v>
      </c>
      <c r="CI395" s="7">
        <f t="shared" si="292"/>
        <v>0</v>
      </c>
      <c r="CJ395" s="7">
        <f t="shared" si="293"/>
        <v>0</v>
      </c>
      <c r="CK395" s="7">
        <f t="shared" si="294"/>
        <v>0</v>
      </c>
      <c r="CL395" s="7">
        <f t="shared" si="295"/>
        <v>0</v>
      </c>
      <c r="CM395" s="17">
        <f t="shared" si="264"/>
        <v>60.830000000000013</v>
      </c>
      <c r="CN395">
        <f t="shared" si="296"/>
        <v>0</v>
      </c>
      <c r="CO395" s="7">
        <f t="shared" si="297"/>
        <v>0</v>
      </c>
      <c r="CP395" s="7">
        <f t="shared" si="298"/>
        <v>0</v>
      </c>
      <c r="CQ395" s="7">
        <f t="shared" si="299"/>
        <v>0</v>
      </c>
      <c r="CR395" s="7">
        <f t="shared" si="300"/>
        <v>0</v>
      </c>
    </row>
    <row r="396" spans="1:96" ht="14.5">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265"/>
        <v>1</v>
      </c>
      <c r="M396" s="63" t="b">
        <v>1</v>
      </c>
      <c r="N396" s="63">
        <v>0</v>
      </c>
      <c r="O396" s="63">
        <v>10</v>
      </c>
      <c r="P396" s="63">
        <v>0</v>
      </c>
      <c r="Q396" s="63">
        <v>10</v>
      </c>
      <c r="R396" s="63">
        <v>240</v>
      </c>
      <c r="S396" s="65" t="b">
        <v>0</v>
      </c>
      <c r="Y396" s="66" t="b">
        <v>0</v>
      </c>
      <c r="AE396" s="67" t="b">
        <v>0</v>
      </c>
      <c r="AK396" s="68" t="b">
        <v>0</v>
      </c>
      <c r="AQ396" s="45" t="b">
        <v>0</v>
      </c>
      <c r="AW396" s="47" t="b">
        <v>0</v>
      </c>
      <c r="BC396" s="17">
        <f t="shared" si="258"/>
        <v>34.21</v>
      </c>
      <c r="BD396">
        <f t="shared" si="266"/>
        <v>3</v>
      </c>
      <c r="BE396" s="7">
        <f t="shared" si="267"/>
        <v>3.225399310425892</v>
      </c>
      <c r="BF396" s="7">
        <f t="shared" si="268"/>
        <v>2.3847796151461438</v>
      </c>
      <c r="BG396" s="7">
        <f t="shared" si="269"/>
        <v>44.354310700841928</v>
      </c>
      <c r="BH396" s="7">
        <f t="shared" si="270"/>
        <v>47.579710011267821</v>
      </c>
      <c r="BI396" s="17">
        <f t="shared" si="259"/>
        <v>34.21</v>
      </c>
      <c r="BJ396">
        <f t="shared" si="271"/>
        <v>0</v>
      </c>
      <c r="BK396" s="7">
        <f t="shared" si="272"/>
        <v>0</v>
      </c>
      <c r="BL396" s="7">
        <f t="shared" si="273"/>
        <v>0</v>
      </c>
      <c r="BM396" s="7">
        <f t="shared" si="274"/>
        <v>0</v>
      </c>
      <c r="BN396" s="7">
        <f t="shared" si="275"/>
        <v>0</v>
      </c>
      <c r="BO396" s="17">
        <f t="shared" si="260"/>
        <v>34.21</v>
      </c>
      <c r="BP396">
        <f t="shared" si="276"/>
        <v>0</v>
      </c>
      <c r="BQ396" s="7">
        <f t="shared" si="277"/>
        <v>0</v>
      </c>
      <c r="BR396" s="7">
        <f t="shared" si="278"/>
        <v>0</v>
      </c>
      <c r="BS396" s="7">
        <f t="shared" si="279"/>
        <v>0</v>
      </c>
      <c r="BT396" s="7">
        <f t="shared" si="280"/>
        <v>0</v>
      </c>
      <c r="BU396" s="17">
        <f t="shared" si="261"/>
        <v>34.21</v>
      </c>
      <c r="BV396">
        <f t="shared" si="281"/>
        <v>0</v>
      </c>
      <c r="BW396" s="7">
        <f t="shared" si="282"/>
        <v>0</v>
      </c>
      <c r="BX396" s="7">
        <f t="shared" si="283"/>
        <v>0</v>
      </c>
      <c r="BY396" s="7">
        <f t="shared" si="284"/>
        <v>0</v>
      </c>
      <c r="BZ396" s="7">
        <f t="shared" si="285"/>
        <v>0</v>
      </c>
      <c r="CA396" s="17">
        <f t="shared" si="262"/>
        <v>34.21</v>
      </c>
      <c r="CB396">
        <f t="shared" si="286"/>
        <v>0</v>
      </c>
      <c r="CC396" s="7">
        <f t="shared" si="287"/>
        <v>0</v>
      </c>
      <c r="CD396" s="7">
        <f t="shared" si="288"/>
        <v>0</v>
      </c>
      <c r="CE396" s="7">
        <f t="shared" si="289"/>
        <v>0</v>
      </c>
      <c r="CF396" s="69">
        <f t="shared" si="290"/>
        <v>0</v>
      </c>
      <c r="CG396" s="17">
        <f t="shared" si="263"/>
        <v>34.21</v>
      </c>
      <c r="CH396">
        <f t="shared" si="291"/>
        <v>0</v>
      </c>
      <c r="CI396" s="7">
        <f t="shared" si="292"/>
        <v>0</v>
      </c>
      <c r="CJ396" s="7">
        <f t="shared" si="293"/>
        <v>0</v>
      </c>
      <c r="CK396" s="7">
        <f t="shared" si="294"/>
        <v>0</v>
      </c>
      <c r="CL396" s="7">
        <f t="shared" si="295"/>
        <v>0</v>
      </c>
      <c r="CM396" s="17">
        <f t="shared" si="264"/>
        <v>34.21</v>
      </c>
      <c r="CN396">
        <f t="shared" si="296"/>
        <v>0</v>
      </c>
      <c r="CO396" s="7">
        <f t="shared" si="297"/>
        <v>0</v>
      </c>
      <c r="CP396" s="7">
        <f t="shared" si="298"/>
        <v>0</v>
      </c>
      <c r="CQ396" s="7">
        <f t="shared" si="299"/>
        <v>0</v>
      </c>
      <c r="CR396" s="7">
        <f t="shared" si="300"/>
        <v>0</v>
      </c>
    </row>
    <row r="397" spans="1:96" ht="14.5">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265"/>
        <v>1</v>
      </c>
      <c r="M397" s="63" t="b">
        <v>1</v>
      </c>
      <c r="N397" s="63">
        <v>0</v>
      </c>
      <c r="O397" s="63">
        <v>10</v>
      </c>
      <c r="P397" s="63">
        <v>10</v>
      </c>
      <c r="Q397" s="63">
        <v>10</v>
      </c>
      <c r="R397" s="63">
        <v>80</v>
      </c>
      <c r="S397" s="65" t="b">
        <v>0</v>
      </c>
      <c r="Y397" s="66" t="b">
        <v>0</v>
      </c>
      <c r="AE397" s="67" t="b">
        <v>0</v>
      </c>
      <c r="AK397" s="68" t="b">
        <v>0</v>
      </c>
      <c r="AQ397" s="45" t="b">
        <v>0</v>
      </c>
      <c r="AW397" s="47" t="b">
        <v>0</v>
      </c>
      <c r="BC397" s="17">
        <f t="shared" si="258"/>
        <v>47.63000000000001</v>
      </c>
      <c r="BD397">
        <f t="shared" si="266"/>
        <v>0</v>
      </c>
      <c r="BE397" s="7">
        <f t="shared" si="267"/>
        <v>0</v>
      </c>
      <c r="BF397" s="7">
        <f t="shared" si="268"/>
        <v>0</v>
      </c>
      <c r="BG397" s="7">
        <f t="shared" si="269"/>
        <v>0</v>
      </c>
      <c r="BH397" s="7">
        <f t="shared" si="270"/>
        <v>0</v>
      </c>
      <c r="BI397" s="17">
        <f t="shared" si="259"/>
        <v>47.63000000000001</v>
      </c>
      <c r="BJ397">
        <f t="shared" si="271"/>
        <v>0</v>
      </c>
      <c r="BK397" s="7">
        <f t="shared" si="272"/>
        <v>0</v>
      </c>
      <c r="BL397" s="7">
        <f t="shared" si="273"/>
        <v>0</v>
      </c>
      <c r="BM397" s="7">
        <f t="shared" si="274"/>
        <v>0</v>
      </c>
      <c r="BN397" s="7">
        <f t="shared" si="275"/>
        <v>0</v>
      </c>
      <c r="BO397" s="17">
        <f t="shared" si="260"/>
        <v>47.63000000000001</v>
      </c>
      <c r="BP397">
        <f t="shared" si="276"/>
        <v>0</v>
      </c>
      <c r="BQ397" s="7">
        <f t="shared" si="277"/>
        <v>0</v>
      </c>
      <c r="BR397" s="7">
        <f t="shared" si="278"/>
        <v>0</v>
      </c>
      <c r="BS397" s="7">
        <f t="shared" si="279"/>
        <v>0</v>
      </c>
      <c r="BT397" s="7">
        <f t="shared" si="280"/>
        <v>0</v>
      </c>
      <c r="BU397" s="17">
        <f t="shared" si="261"/>
        <v>47.63000000000001</v>
      </c>
      <c r="BV397">
        <f t="shared" si="281"/>
        <v>0</v>
      </c>
      <c r="BW397" s="7">
        <f t="shared" si="282"/>
        <v>0</v>
      </c>
      <c r="BX397" s="7">
        <f t="shared" si="283"/>
        <v>0</v>
      </c>
      <c r="BY397" s="7">
        <f t="shared" si="284"/>
        <v>0</v>
      </c>
      <c r="BZ397" s="7">
        <f t="shared" si="285"/>
        <v>0</v>
      </c>
      <c r="CA397" s="17">
        <f t="shared" si="262"/>
        <v>47.63000000000001</v>
      </c>
      <c r="CB397">
        <f t="shared" si="286"/>
        <v>0</v>
      </c>
      <c r="CC397" s="7">
        <f t="shared" si="287"/>
        <v>0</v>
      </c>
      <c r="CD397" s="7">
        <f t="shared" si="288"/>
        <v>0</v>
      </c>
      <c r="CE397" s="7">
        <f t="shared" si="289"/>
        <v>0</v>
      </c>
      <c r="CF397" s="69">
        <f t="shared" si="290"/>
        <v>0</v>
      </c>
      <c r="CG397" s="17">
        <f t="shared" si="263"/>
        <v>47.63000000000001</v>
      </c>
      <c r="CH397">
        <f t="shared" si="291"/>
        <v>0</v>
      </c>
      <c r="CI397" s="7">
        <f t="shared" si="292"/>
        <v>0</v>
      </c>
      <c r="CJ397" s="7">
        <f t="shared" si="293"/>
        <v>0</v>
      </c>
      <c r="CK397" s="7">
        <f t="shared" si="294"/>
        <v>0</v>
      </c>
      <c r="CL397" s="7">
        <f t="shared" si="295"/>
        <v>0</v>
      </c>
      <c r="CM397" s="17">
        <f t="shared" si="264"/>
        <v>47.63000000000001</v>
      </c>
      <c r="CN397">
        <f t="shared" si="296"/>
        <v>0</v>
      </c>
      <c r="CO397" s="7">
        <f t="shared" si="297"/>
        <v>0</v>
      </c>
      <c r="CP397" s="7">
        <f t="shared" si="298"/>
        <v>0</v>
      </c>
      <c r="CQ397" s="7">
        <f t="shared" si="299"/>
        <v>0</v>
      </c>
      <c r="CR397" s="7">
        <f t="shared" si="300"/>
        <v>0</v>
      </c>
    </row>
    <row r="398" spans="1:96" ht="14.5">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265"/>
        <v>1</v>
      </c>
      <c r="M398" s="63" t="b">
        <v>1</v>
      </c>
      <c r="N398" s="63">
        <v>0</v>
      </c>
      <c r="O398" s="63">
        <v>10</v>
      </c>
      <c r="P398" s="63">
        <v>10</v>
      </c>
      <c r="Q398" s="63">
        <v>10</v>
      </c>
      <c r="R398" s="63">
        <v>140</v>
      </c>
      <c r="S398" s="65" t="b">
        <v>1</v>
      </c>
      <c r="T398" s="65">
        <v>0</v>
      </c>
      <c r="U398" s="65">
        <v>10</v>
      </c>
      <c r="V398" s="65">
        <v>10</v>
      </c>
      <c r="W398" s="65">
        <v>10</v>
      </c>
      <c r="X398" s="65">
        <v>140</v>
      </c>
      <c r="Y398" s="66" t="b">
        <v>0</v>
      </c>
      <c r="AE398" s="67" t="b">
        <v>1</v>
      </c>
      <c r="AF398" s="67">
        <v>0</v>
      </c>
      <c r="AG398" s="67">
        <v>10</v>
      </c>
      <c r="AH398" s="67">
        <v>10</v>
      </c>
      <c r="AI398" s="67">
        <v>10</v>
      </c>
      <c r="AJ398" s="67">
        <v>140</v>
      </c>
      <c r="AK398" s="68" t="b">
        <v>1</v>
      </c>
      <c r="AL398" s="68">
        <v>0</v>
      </c>
      <c r="AM398" s="68">
        <v>10</v>
      </c>
      <c r="AN398" s="68">
        <v>10</v>
      </c>
      <c r="AO398" s="68">
        <v>10</v>
      </c>
      <c r="AP398" s="68">
        <v>140</v>
      </c>
      <c r="AQ398" s="45" t="b">
        <v>0</v>
      </c>
      <c r="AW398" s="47" t="b">
        <v>0</v>
      </c>
      <c r="BC398" s="17">
        <f t="shared" si="258"/>
        <v>44.110000000000007</v>
      </c>
      <c r="BD398">
        <f t="shared" si="266"/>
        <v>3</v>
      </c>
      <c r="BE398" s="7">
        <f t="shared" si="267"/>
        <v>3.225399310425892</v>
      </c>
      <c r="BF398" s="7">
        <f t="shared" si="268"/>
        <v>2.3847796151461438</v>
      </c>
      <c r="BG398" s="7">
        <f t="shared" si="269"/>
        <v>44.354310700841928</v>
      </c>
      <c r="BH398" s="7">
        <f t="shared" si="270"/>
        <v>47.579710011267821</v>
      </c>
      <c r="BI398" s="17">
        <f t="shared" si="259"/>
        <v>44.110000000000007</v>
      </c>
      <c r="BJ398">
        <f t="shared" si="271"/>
        <v>3</v>
      </c>
      <c r="BK398" s="7">
        <f t="shared" si="272"/>
        <v>3.225399310425892</v>
      </c>
      <c r="BL398" s="7">
        <f t="shared" si="273"/>
        <v>2.3847796151461438</v>
      </c>
      <c r="BM398" s="7">
        <f t="shared" si="274"/>
        <v>44.354310700841928</v>
      </c>
      <c r="BN398" s="7">
        <f t="shared" si="275"/>
        <v>47.579710011267821</v>
      </c>
      <c r="BO398" s="17">
        <f t="shared" si="260"/>
        <v>44.110000000000007</v>
      </c>
      <c r="BP398">
        <f t="shared" si="276"/>
        <v>0</v>
      </c>
      <c r="BQ398" s="7">
        <f t="shared" si="277"/>
        <v>0</v>
      </c>
      <c r="BR398" s="7">
        <f t="shared" si="278"/>
        <v>0</v>
      </c>
      <c r="BS398" s="7">
        <f t="shared" si="279"/>
        <v>0</v>
      </c>
      <c r="BT398" s="7">
        <f t="shared" si="280"/>
        <v>0</v>
      </c>
      <c r="BU398" s="17">
        <f t="shared" si="261"/>
        <v>44.110000000000007</v>
      </c>
      <c r="BV398">
        <f t="shared" si="281"/>
        <v>3</v>
      </c>
      <c r="BW398" s="7">
        <f t="shared" si="282"/>
        <v>3.225399310425892</v>
      </c>
      <c r="BX398" s="7">
        <f t="shared" si="283"/>
        <v>2.3847796151461438</v>
      </c>
      <c r="BY398" s="7">
        <f t="shared" si="284"/>
        <v>44.354310700841928</v>
      </c>
      <c r="BZ398" s="7">
        <f t="shared" si="285"/>
        <v>47.579710011267821</v>
      </c>
      <c r="CA398" s="17">
        <f t="shared" si="262"/>
        <v>44.110000000000007</v>
      </c>
      <c r="CB398">
        <f t="shared" si="286"/>
        <v>3</v>
      </c>
      <c r="CC398" s="7">
        <f t="shared" si="287"/>
        <v>3.225399310425892</v>
      </c>
      <c r="CD398" s="7">
        <f t="shared" si="288"/>
        <v>2.3847796151461438</v>
      </c>
      <c r="CE398" s="7">
        <f t="shared" si="289"/>
        <v>44.354310700841928</v>
      </c>
      <c r="CF398" s="69">
        <f t="shared" si="290"/>
        <v>47.579710011267821</v>
      </c>
      <c r="CG398" s="17">
        <f t="shared" si="263"/>
        <v>44.110000000000007</v>
      </c>
      <c r="CH398">
        <f t="shared" si="291"/>
        <v>0</v>
      </c>
      <c r="CI398" s="7">
        <f t="shared" si="292"/>
        <v>0</v>
      </c>
      <c r="CJ398" s="7">
        <f t="shared" si="293"/>
        <v>0</v>
      </c>
      <c r="CK398" s="7">
        <f t="shared" si="294"/>
        <v>0</v>
      </c>
      <c r="CL398" s="7">
        <f t="shared" si="295"/>
        <v>0</v>
      </c>
      <c r="CM398" s="17">
        <f t="shared" si="264"/>
        <v>44.110000000000007</v>
      </c>
      <c r="CN398">
        <f t="shared" si="296"/>
        <v>0</v>
      </c>
      <c r="CO398" s="7">
        <f t="shared" si="297"/>
        <v>0</v>
      </c>
      <c r="CP398" s="7">
        <f t="shared" si="298"/>
        <v>0</v>
      </c>
      <c r="CQ398" s="7">
        <f t="shared" si="299"/>
        <v>0</v>
      </c>
      <c r="CR398" s="7">
        <f t="shared" si="300"/>
        <v>0</v>
      </c>
    </row>
    <row r="399" spans="1:96" ht="14.5">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265"/>
        <v>1</v>
      </c>
      <c r="M399" s="63" t="b">
        <v>1</v>
      </c>
      <c r="N399" s="63">
        <v>100</v>
      </c>
      <c r="O399" s="63">
        <v>10</v>
      </c>
      <c r="P399" s="63">
        <v>10</v>
      </c>
      <c r="Q399" s="63">
        <v>10</v>
      </c>
      <c r="R399" s="63">
        <v>80</v>
      </c>
      <c r="S399" s="65" t="b">
        <v>1</v>
      </c>
      <c r="T399" s="65">
        <v>100</v>
      </c>
      <c r="U399" s="65">
        <v>10</v>
      </c>
      <c r="V399" s="65">
        <v>10</v>
      </c>
      <c r="W399" s="65">
        <v>10</v>
      </c>
      <c r="X399" s="65">
        <v>80</v>
      </c>
      <c r="Y399" s="66" t="b">
        <v>1</v>
      </c>
      <c r="Z399" s="66">
        <v>100</v>
      </c>
      <c r="AA399" s="66">
        <v>10</v>
      </c>
      <c r="AB399" s="66">
        <v>10</v>
      </c>
      <c r="AC399" s="66">
        <v>10</v>
      </c>
      <c r="AD399" s="66">
        <v>80</v>
      </c>
      <c r="AE399" s="67" t="b">
        <v>1</v>
      </c>
      <c r="AF399" s="67">
        <v>100</v>
      </c>
      <c r="AG399" s="67">
        <v>10</v>
      </c>
      <c r="AH399" s="67">
        <v>10</v>
      </c>
      <c r="AI399" s="67">
        <v>10</v>
      </c>
      <c r="AJ399" s="67">
        <v>80</v>
      </c>
      <c r="AK399" s="68" t="b">
        <v>1</v>
      </c>
      <c r="AL399" s="68">
        <v>100</v>
      </c>
      <c r="AM399" s="68">
        <v>10</v>
      </c>
      <c r="AN399" s="68">
        <v>10</v>
      </c>
      <c r="AO399" s="68">
        <v>10</v>
      </c>
      <c r="AP399" s="68">
        <v>80</v>
      </c>
      <c r="AQ399" s="45" t="b">
        <v>1</v>
      </c>
      <c r="AR399" s="45">
        <v>100</v>
      </c>
      <c r="AS399" s="45">
        <v>10</v>
      </c>
      <c r="AT399" s="45">
        <v>10</v>
      </c>
      <c r="AU399" s="45">
        <v>10</v>
      </c>
      <c r="AV399" s="45">
        <v>80</v>
      </c>
      <c r="AW399" s="47" t="b">
        <v>1</v>
      </c>
      <c r="AX399" s="47">
        <v>100</v>
      </c>
      <c r="AY399" s="47">
        <v>10</v>
      </c>
      <c r="AZ399" s="47">
        <v>10</v>
      </c>
      <c r="BA399" s="47">
        <v>10</v>
      </c>
      <c r="BB399" s="47">
        <v>80</v>
      </c>
      <c r="BC399" s="17">
        <f t="shared" si="258"/>
        <v>136.95000000000002</v>
      </c>
      <c r="BD399">
        <f t="shared" si="266"/>
        <v>10</v>
      </c>
      <c r="BE399" s="7">
        <f t="shared" si="267"/>
        <v>10.751331034752972</v>
      </c>
      <c r="BF399" s="7">
        <f t="shared" si="268"/>
        <v>7.9492653838204799</v>
      </c>
      <c r="BG399" s="7">
        <f t="shared" si="269"/>
        <v>147.84770233613978</v>
      </c>
      <c r="BH399" s="7">
        <f t="shared" si="270"/>
        <v>158.59903337089276</v>
      </c>
      <c r="BI399" s="17">
        <f t="shared" si="259"/>
        <v>136.95000000000002</v>
      </c>
      <c r="BJ399">
        <f t="shared" si="271"/>
        <v>10</v>
      </c>
      <c r="BK399" s="7">
        <f t="shared" si="272"/>
        <v>10.751331034752972</v>
      </c>
      <c r="BL399" s="7">
        <f t="shared" si="273"/>
        <v>7.9492653838204799</v>
      </c>
      <c r="BM399" s="7">
        <f t="shared" si="274"/>
        <v>147.84770233613978</v>
      </c>
      <c r="BN399" s="7">
        <f t="shared" si="275"/>
        <v>158.59903337089276</v>
      </c>
      <c r="BO399" s="17">
        <f t="shared" si="260"/>
        <v>136.95000000000002</v>
      </c>
      <c r="BP399">
        <f t="shared" si="276"/>
        <v>10</v>
      </c>
      <c r="BQ399" s="7">
        <f t="shared" si="277"/>
        <v>10.751331034752972</v>
      </c>
      <c r="BR399" s="7">
        <f t="shared" si="278"/>
        <v>7.9492653838204799</v>
      </c>
      <c r="BS399" s="7">
        <f t="shared" si="279"/>
        <v>147.84770233613978</v>
      </c>
      <c r="BT399" s="7">
        <f t="shared" si="280"/>
        <v>158.59903337089276</v>
      </c>
      <c r="BU399" s="17">
        <f t="shared" si="261"/>
        <v>136.95000000000002</v>
      </c>
      <c r="BV399">
        <f t="shared" si="281"/>
        <v>10</v>
      </c>
      <c r="BW399" s="7">
        <f t="shared" si="282"/>
        <v>10.751331034752972</v>
      </c>
      <c r="BX399" s="7">
        <f t="shared" si="283"/>
        <v>7.9492653838204799</v>
      </c>
      <c r="BY399" s="7">
        <f t="shared" si="284"/>
        <v>147.84770233613978</v>
      </c>
      <c r="BZ399" s="7">
        <f t="shared" si="285"/>
        <v>158.59903337089276</v>
      </c>
      <c r="CA399" s="17">
        <f t="shared" si="262"/>
        <v>136.95000000000002</v>
      </c>
      <c r="CB399">
        <f t="shared" si="286"/>
        <v>10</v>
      </c>
      <c r="CC399" s="7">
        <f t="shared" si="287"/>
        <v>10.751331034752972</v>
      </c>
      <c r="CD399" s="7">
        <f t="shared" si="288"/>
        <v>7.9492653838204799</v>
      </c>
      <c r="CE399" s="7">
        <f t="shared" si="289"/>
        <v>147.84770233613978</v>
      </c>
      <c r="CF399" s="69">
        <f t="shared" si="290"/>
        <v>158.59903337089276</v>
      </c>
      <c r="CG399" s="17">
        <f t="shared" si="263"/>
        <v>136.95000000000002</v>
      </c>
      <c r="CH399">
        <f t="shared" si="291"/>
        <v>10</v>
      </c>
      <c r="CI399" s="7">
        <f t="shared" si="292"/>
        <v>10.751331034752972</v>
      </c>
      <c r="CJ399" s="7">
        <f t="shared" si="293"/>
        <v>7.9492653838204799</v>
      </c>
      <c r="CK399" s="7">
        <f t="shared" si="294"/>
        <v>147.84770233613978</v>
      </c>
      <c r="CL399" s="7">
        <f t="shared" si="295"/>
        <v>158.59903337089276</v>
      </c>
      <c r="CM399" s="17">
        <f t="shared" si="264"/>
        <v>136.95000000000002</v>
      </c>
      <c r="CN399">
        <f t="shared" si="296"/>
        <v>10</v>
      </c>
      <c r="CO399" s="7">
        <f t="shared" si="297"/>
        <v>10.751331034752972</v>
      </c>
      <c r="CP399" s="7">
        <f t="shared" si="298"/>
        <v>7.9492653838204799</v>
      </c>
      <c r="CQ399" s="7">
        <f t="shared" si="299"/>
        <v>147.84770233613978</v>
      </c>
      <c r="CR399" s="7">
        <f t="shared" si="300"/>
        <v>158.59903337089276</v>
      </c>
    </row>
    <row r="400" spans="1:96" ht="14.5">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265"/>
        <v>1</v>
      </c>
      <c r="M400" s="63" t="b">
        <v>1</v>
      </c>
      <c r="N400" s="63">
        <v>60</v>
      </c>
      <c r="O400" s="63">
        <v>10</v>
      </c>
      <c r="P400" s="63">
        <v>10</v>
      </c>
      <c r="Q400" s="63">
        <v>10</v>
      </c>
      <c r="R400" s="63">
        <v>10</v>
      </c>
      <c r="S400" s="65" t="b">
        <v>1</v>
      </c>
      <c r="T400" s="65">
        <v>60</v>
      </c>
      <c r="U400" s="65">
        <v>10</v>
      </c>
      <c r="V400" s="65">
        <v>10</v>
      </c>
      <c r="W400" s="65">
        <v>10</v>
      </c>
      <c r="X400" s="65">
        <v>10</v>
      </c>
      <c r="Y400" s="66" t="b">
        <v>0</v>
      </c>
      <c r="AE400" s="67" t="b">
        <v>1</v>
      </c>
      <c r="AF400" s="67">
        <v>60</v>
      </c>
      <c r="AG400" s="67">
        <v>10</v>
      </c>
      <c r="AH400" s="67">
        <v>10</v>
      </c>
      <c r="AI400" s="67">
        <v>10</v>
      </c>
      <c r="AJ400" s="67">
        <v>10</v>
      </c>
      <c r="AK400" s="68" t="b">
        <v>1</v>
      </c>
      <c r="AL400" s="68">
        <v>60</v>
      </c>
      <c r="AM400" s="68">
        <v>10</v>
      </c>
      <c r="AN400" s="68">
        <v>10</v>
      </c>
      <c r="AO400" s="68">
        <v>10</v>
      </c>
      <c r="AP400" s="68">
        <v>10</v>
      </c>
      <c r="AQ400" s="45" t="b">
        <v>0</v>
      </c>
      <c r="AW400" s="47" t="b">
        <v>0</v>
      </c>
      <c r="BC400" s="17">
        <f t="shared" si="258"/>
        <v>139.92000000000002</v>
      </c>
      <c r="BD400">
        <f t="shared" si="266"/>
        <v>0</v>
      </c>
      <c r="BE400" s="7">
        <f t="shared" si="267"/>
        <v>0</v>
      </c>
      <c r="BF400" s="7">
        <f t="shared" si="268"/>
        <v>0</v>
      </c>
      <c r="BG400" s="7">
        <f t="shared" si="269"/>
        <v>0</v>
      </c>
      <c r="BH400" s="7">
        <f t="shared" si="270"/>
        <v>0</v>
      </c>
      <c r="BI400" s="17">
        <f t="shared" si="259"/>
        <v>139.92000000000002</v>
      </c>
      <c r="BJ400">
        <f t="shared" si="271"/>
        <v>0</v>
      </c>
      <c r="BK400" s="7">
        <f t="shared" si="272"/>
        <v>0</v>
      </c>
      <c r="BL400" s="7">
        <f t="shared" si="273"/>
        <v>0</v>
      </c>
      <c r="BM400" s="7">
        <f t="shared" si="274"/>
        <v>0</v>
      </c>
      <c r="BN400" s="7">
        <f t="shared" si="275"/>
        <v>0</v>
      </c>
      <c r="BO400" s="17">
        <f t="shared" si="260"/>
        <v>139.92000000000002</v>
      </c>
      <c r="BP400">
        <f t="shared" si="276"/>
        <v>0</v>
      </c>
      <c r="BQ400" s="7">
        <f t="shared" si="277"/>
        <v>0</v>
      </c>
      <c r="BR400" s="7">
        <f t="shared" si="278"/>
        <v>0</v>
      </c>
      <c r="BS400" s="7">
        <f t="shared" si="279"/>
        <v>0</v>
      </c>
      <c r="BT400" s="7">
        <f t="shared" si="280"/>
        <v>0</v>
      </c>
      <c r="BU400" s="17">
        <f t="shared" si="261"/>
        <v>139.92000000000002</v>
      </c>
      <c r="BV400">
        <f t="shared" si="281"/>
        <v>0</v>
      </c>
      <c r="BW400" s="7">
        <f t="shared" si="282"/>
        <v>0</v>
      </c>
      <c r="BX400" s="7">
        <f t="shared" si="283"/>
        <v>0</v>
      </c>
      <c r="BY400" s="7">
        <f t="shared" si="284"/>
        <v>0</v>
      </c>
      <c r="BZ400" s="7">
        <f t="shared" si="285"/>
        <v>0</v>
      </c>
      <c r="CA400" s="17">
        <f t="shared" si="262"/>
        <v>139.92000000000002</v>
      </c>
      <c r="CB400">
        <f t="shared" si="286"/>
        <v>0</v>
      </c>
      <c r="CC400" s="7">
        <f t="shared" si="287"/>
        <v>0</v>
      </c>
      <c r="CD400" s="7">
        <f t="shared" si="288"/>
        <v>0</v>
      </c>
      <c r="CE400" s="7">
        <f t="shared" si="289"/>
        <v>0</v>
      </c>
      <c r="CF400" s="69">
        <f t="shared" si="290"/>
        <v>0</v>
      </c>
      <c r="CG400" s="17">
        <f t="shared" si="263"/>
        <v>139.92000000000002</v>
      </c>
      <c r="CH400">
        <f t="shared" si="291"/>
        <v>0</v>
      </c>
      <c r="CI400" s="7">
        <f t="shared" si="292"/>
        <v>0</v>
      </c>
      <c r="CJ400" s="7">
        <f t="shared" si="293"/>
        <v>0</v>
      </c>
      <c r="CK400" s="7">
        <f t="shared" si="294"/>
        <v>0</v>
      </c>
      <c r="CL400" s="7">
        <f t="shared" si="295"/>
        <v>0</v>
      </c>
      <c r="CM400" s="17">
        <f t="shared" si="264"/>
        <v>139.92000000000002</v>
      </c>
      <c r="CN400">
        <f t="shared" si="296"/>
        <v>0</v>
      </c>
      <c r="CO400" s="7">
        <f t="shared" si="297"/>
        <v>0</v>
      </c>
      <c r="CP400" s="7">
        <f t="shared" si="298"/>
        <v>0</v>
      </c>
      <c r="CQ400" s="7">
        <f t="shared" si="299"/>
        <v>0</v>
      </c>
      <c r="CR400" s="7">
        <f t="shared" si="300"/>
        <v>0</v>
      </c>
    </row>
    <row r="401" spans="1:96" ht="14.5">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265"/>
        <v>0</v>
      </c>
      <c r="M401" s="63" t="b">
        <v>1</v>
      </c>
      <c r="N401" s="63">
        <v>60</v>
      </c>
      <c r="O401" s="63">
        <v>10</v>
      </c>
      <c r="P401" s="63">
        <v>10</v>
      </c>
      <c r="Q401" s="63">
        <v>10</v>
      </c>
      <c r="R401" s="63">
        <v>10</v>
      </c>
      <c r="S401" s="65" t="b">
        <v>1</v>
      </c>
      <c r="T401" s="65">
        <v>60</v>
      </c>
      <c r="U401" s="65">
        <v>10</v>
      </c>
      <c r="V401" s="65">
        <v>10</v>
      </c>
      <c r="W401" s="65">
        <v>10</v>
      </c>
      <c r="X401" s="65">
        <v>10</v>
      </c>
      <c r="Y401" s="66" t="b">
        <v>0</v>
      </c>
      <c r="AE401" s="67" t="b">
        <v>1</v>
      </c>
      <c r="AF401" s="67">
        <v>60</v>
      </c>
      <c r="AG401" s="67">
        <v>10</v>
      </c>
      <c r="AH401" s="67">
        <v>10</v>
      </c>
      <c r="AI401" s="67">
        <v>10</v>
      </c>
      <c r="AJ401" s="67">
        <v>10</v>
      </c>
      <c r="AK401" s="68" t="b">
        <v>1</v>
      </c>
      <c r="AL401" s="68">
        <v>60</v>
      </c>
      <c r="AM401" s="68">
        <v>10</v>
      </c>
      <c r="AN401" s="68">
        <v>10</v>
      </c>
      <c r="AO401" s="68">
        <v>10</v>
      </c>
      <c r="AP401" s="68">
        <v>10</v>
      </c>
      <c r="AQ401" s="45" t="b">
        <v>0</v>
      </c>
      <c r="AW401" s="47" t="b">
        <v>0</v>
      </c>
      <c r="BC401" s="17">
        <f t="shared" si="258"/>
        <v>139.70000000000002</v>
      </c>
      <c r="BD401">
        <f t="shared" si="266"/>
        <v>0</v>
      </c>
      <c r="BE401" s="7">
        <f t="shared" si="267"/>
        <v>0</v>
      </c>
      <c r="BF401" s="7">
        <f t="shared" si="268"/>
        <v>0</v>
      </c>
      <c r="BG401" s="7">
        <f t="shared" si="269"/>
        <v>0</v>
      </c>
      <c r="BH401" s="7">
        <f t="shared" si="270"/>
        <v>0</v>
      </c>
      <c r="BI401" s="17">
        <f t="shared" si="259"/>
        <v>139.70000000000002</v>
      </c>
      <c r="BJ401">
        <f t="shared" si="271"/>
        <v>0</v>
      </c>
      <c r="BK401" s="7">
        <f t="shared" si="272"/>
        <v>0</v>
      </c>
      <c r="BL401" s="7">
        <f t="shared" si="273"/>
        <v>0</v>
      </c>
      <c r="BM401" s="7">
        <f t="shared" si="274"/>
        <v>0</v>
      </c>
      <c r="BN401" s="7">
        <f t="shared" si="275"/>
        <v>0</v>
      </c>
      <c r="BO401" s="17">
        <f t="shared" si="260"/>
        <v>139.70000000000002</v>
      </c>
      <c r="BP401">
        <f t="shared" si="276"/>
        <v>0</v>
      </c>
      <c r="BQ401" s="7">
        <f t="shared" si="277"/>
        <v>0</v>
      </c>
      <c r="BR401" s="7">
        <f t="shared" si="278"/>
        <v>0</v>
      </c>
      <c r="BS401" s="7">
        <f t="shared" si="279"/>
        <v>0</v>
      </c>
      <c r="BT401" s="7">
        <f t="shared" si="280"/>
        <v>0</v>
      </c>
      <c r="BU401" s="17">
        <f t="shared" si="261"/>
        <v>139.70000000000002</v>
      </c>
      <c r="BV401">
        <f t="shared" si="281"/>
        <v>0</v>
      </c>
      <c r="BW401" s="7">
        <f t="shared" si="282"/>
        <v>0</v>
      </c>
      <c r="BX401" s="7">
        <f t="shared" si="283"/>
        <v>0</v>
      </c>
      <c r="BY401" s="7">
        <f t="shared" si="284"/>
        <v>0</v>
      </c>
      <c r="BZ401" s="7">
        <f t="shared" si="285"/>
        <v>0</v>
      </c>
      <c r="CA401" s="17">
        <f t="shared" si="262"/>
        <v>139.70000000000002</v>
      </c>
      <c r="CB401">
        <f t="shared" si="286"/>
        <v>0</v>
      </c>
      <c r="CC401" s="7">
        <f t="shared" si="287"/>
        <v>0</v>
      </c>
      <c r="CD401" s="7">
        <f t="shared" si="288"/>
        <v>0</v>
      </c>
      <c r="CE401" s="7">
        <f t="shared" si="289"/>
        <v>0</v>
      </c>
      <c r="CF401" s="69">
        <f t="shared" si="290"/>
        <v>0</v>
      </c>
      <c r="CG401" s="17">
        <f t="shared" si="263"/>
        <v>139.70000000000002</v>
      </c>
      <c r="CH401">
        <f t="shared" si="291"/>
        <v>0</v>
      </c>
      <c r="CI401" s="7">
        <f t="shared" si="292"/>
        <v>0</v>
      </c>
      <c r="CJ401" s="7">
        <f t="shared" si="293"/>
        <v>0</v>
      </c>
      <c r="CK401" s="7">
        <f t="shared" si="294"/>
        <v>0</v>
      </c>
      <c r="CL401" s="7">
        <f t="shared" si="295"/>
        <v>0</v>
      </c>
      <c r="CM401" s="17">
        <f t="shared" si="264"/>
        <v>139.70000000000002</v>
      </c>
      <c r="CN401">
        <f t="shared" si="296"/>
        <v>0</v>
      </c>
      <c r="CO401" s="7">
        <f t="shared" si="297"/>
        <v>0</v>
      </c>
      <c r="CP401" s="7">
        <f t="shared" si="298"/>
        <v>0</v>
      </c>
      <c r="CQ401" s="7">
        <f t="shared" si="299"/>
        <v>0</v>
      </c>
      <c r="CR401" s="7">
        <f t="shared" si="300"/>
        <v>0</v>
      </c>
    </row>
    <row r="402" spans="1:96" ht="14.5">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265"/>
        <v>1</v>
      </c>
      <c r="M402" s="63" t="b">
        <v>1</v>
      </c>
      <c r="N402" s="63">
        <v>0</v>
      </c>
      <c r="O402" s="63">
        <v>10</v>
      </c>
      <c r="P402" s="63">
        <v>10</v>
      </c>
      <c r="Q402" s="63">
        <v>10</v>
      </c>
      <c r="R402" s="63">
        <v>30</v>
      </c>
      <c r="S402" s="65" t="b">
        <v>1</v>
      </c>
      <c r="T402" s="65">
        <v>0</v>
      </c>
      <c r="U402" s="65">
        <v>10</v>
      </c>
      <c r="V402" s="65">
        <v>10</v>
      </c>
      <c r="W402" s="65">
        <v>10</v>
      </c>
      <c r="X402" s="65">
        <v>30</v>
      </c>
      <c r="Y402" s="66" t="b">
        <v>0</v>
      </c>
      <c r="AE402" s="67" t="b">
        <v>1</v>
      </c>
      <c r="AF402" s="67">
        <v>0</v>
      </c>
      <c r="AG402" s="67">
        <v>10</v>
      </c>
      <c r="AH402" s="67">
        <v>10</v>
      </c>
      <c r="AI402" s="67">
        <v>10</v>
      </c>
      <c r="AJ402" s="67">
        <v>30</v>
      </c>
      <c r="AK402" s="68" t="b">
        <v>1</v>
      </c>
      <c r="AL402" s="68">
        <v>0</v>
      </c>
      <c r="AM402" s="68">
        <v>10</v>
      </c>
      <c r="AN402" s="68">
        <v>10</v>
      </c>
      <c r="AO402" s="68">
        <v>10</v>
      </c>
      <c r="AP402" s="68">
        <v>30</v>
      </c>
      <c r="AQ402" s="45" t="b">
        <v>0</v>
      </c>
      <c r="AW402" s="47" t="b">
        <v>0</v>
      </c>
      <c r="BC402" s="17">
        <f t="shared" si="258"/>
        <v>116.16000000000001</v>
      </c>
      <c r="BD402">
        <f t="shared" si="266"/>
        <v>6</v>
      </c>
      <c r="BE402" s="7">
        <f t="shared" si="267"/>
        <v>6.450798620851784</v>
      </c>
      <c r="BF402" s="7">
        <f t="shared" si="268"/>
        <v>4.7695592302922876</v>
      </c>
      <c r="BG402" s="7">
        <f t="shared" si="269"/>
        <v>88.708621401683857</v>
      </c>
      <c r="BH402" s="7">
        <f t="shared" si="270"/>
        <v>95.159420022535642</v>
      </c>
      <c r="BI402" s="17">
        <f t="shared" si="259"/>
        <v>116.16000000000001</v>
      </c>
      <c r="BJ402">
        <f t="shared" si="271"/>
        <v>6</v>
      </c>
      <c r="BK402" s="7">
        <f t="shared" si="272"/>
        <v>6.450798620851784</v>
      </c>
      <c r="BL402" s="7">
        <f t="shared" si="273"/>
        <v>4.7695592302922876</v>
      </c>
      <c r="BM402" s="7">
        <f t="shared" si="274"/>
        <v>88.708621401683857</v>
      </c>
      <c r="BN402" s="7">
        <f t="shared" si="275"/>
        <v>95.159420022535642</v>
      </c>
      <c r="BO402" s="17">
        <f t="shared" si="260"/>
        <v>116.16000000000001</v>
      </c>
      <c r="BP402">
        <f t="shared" si="276"/>
        <v>0</v>
      </c>
      <c r="BQ402" s="7">
        <f t="shared" si="277"/>
        <v>0</v>
      </c>
      <c r="BR402" s="7">
        <f t="shared" si="278"/>
        <v>0</v>
      </c>
      <c r="BS402" s="7">
        <f t="shared" si="279"/>
        <v>0</v>
      </c>
      <c r="BT402" s="7">
        <f t="shared" si="280"/>
        <v>0</v>
      </c>
      <c r="BU402" s="17">
        <f t="shared" si="261"/>
        <v>116.16000000000001</v>
      </c>
      <c r="BV402">
        <f t="shared" si="281"/>
        <v>6</v>
      </c>
      <c r="BW402" s="7">
        <f t="shared" si="282"/>
        <v>6.450798620851784</v>
      </c>
      <c r="BX402" s="7">
        <f t="shared" si="283"/>
        <v>4.7695592302922876</v>
      </c>
      <c r="BY402" s="7">
        <f t="shared" si="284"/>
        <v>88.708621401683857</v>
      </c>
      <c r="BZ402" s="7">
        <f t="shared" si="285"/>
        <v>95.159420022535642</v>
      </c>
      <c r="CA402" s="17">
        <f t="shared" si="262"/>
        <v>116.16000000000001</v>
      </c>
      <c r="CB402">
        <f t="shared" si="286"/>
        <v>6</v>
      </c>
      <c r="CC402" s="7">
        <f t="shared" si="287"/>
        <v>6.450798620851784</v>
      </c>
      <c r="CD402" s="7">
        <f t="shared" si="288"/>
        <v>4.7695592302922876</v>
      </c>
      <c r="CE402" s="7">
        <f t="shared" si="289"/>
        <v>88.708621401683857</v>
      </c>
      <c r="CF402" s="69">
        <f t="shared" si="290"/>
        <v>95.159420022535642</v>
      </c>
      <c r="CG402" s="17">
        <f t="shared" si="263"/>
        <v>116.16000000000001</v>
      </c>
      <c r="CH402">
        <f t="shared" si="291"/>
        <v>0</v>
      </c>
      <c r="CI402" s="7">
        <f t="shared" si="292"/>
        <v>0</v>
      </c>
      <c r="CJ402" s="7">
        <f t="shared" si="293"/>
        <v>0</v>
      </c>
      <c r="CK402" s="7">
        <f t="shared" si="294"/>
        <v>0</v>
      </c>
      <c r="CL402" s="7">
        <f t="shared" si="295"/>
        <v>0</v>
      </c>
      <c r="CM402" s="17">
        <f t="shared" si="264"/>
        <v>116.16000000000001</v>
      </c>
      <c r="CN402">
        <f t="shared" si="296"/>
        <v>0</v>
      </c>
      <c r="CO402" s="7">
        <f t="shared" si="297"/>
        <v>0</v>
      </c>
      <c r="CP402" s="7">
        <f t="shared" si="298"/>
        <v>0</v>
      </c>
      <c r="CQ402" s="7">
        <f t="shared" si="299"/>
        <v>0</v>
      </c>
      <c r="CR402" s="7">
        <f t="shared" si="300"/>
        <v>0</v>
      </c>
    </row>
    <row r="403" spans="1:96" ht="14.5">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265"/>
        <v>1</v>
      </c>
      <c r="M403" s="63" t="b">
        <v>1</v>
      </c>
      <c r="N403" s="63">
        <v>0</v>
      </c>
      <c r="O403" s="63">
        <v>10</v>
      </c>
      <c r="P403" s="63">
        <v>10</v>
      </c>
      <c r="Q403" s="63">
        <v>10</v>
      </c>
      <c r="R403" s="63">
        <v>160</v>
      </c>
      <c r="S403" s="65" t="b">
        <v>0</v>
      </c>
      <c r="Y403" s="66" t="b">
        <v>0</v>
      </c>
      <c r="AE403" s="67" t="b">
        <v>0</v>
      </c>
      <c r="AK403" s="68" t="b">
        <v>0</v>
      </c>
      <c r="AQ403" s="45" t="b">
        <v>0</v>
      </c>
      <c r="AW403" s="47" t="b">
        <v>0</v>
      </c>
      <c r="BC403" s="17">
        <f t="shared" si="258"/>
        <v>86.13000000000001</v>
      </c>
      <c r="BD403">
        <f t="shared" si="266"/>
        <v>6</v>
      </c>
      <c r="BE403" s="7">
        <f t="shared" si="267"/>
        <v>6.450798620851784</v>
      </c>
      <c r="BF403" s="7">
        <f t="shared" si="268"/>
        <v>4.7695592302922876</v>
      </c>
      <c r="BG403" s="7">
        <f t="shared" si="269"/>
        <v>88.708621401683857</v>
      </c>
      <c r="BH403" s="7">
        <f t="shared" si="270"/>
        <v>95.159420022535642</v>
      </c>
      <c r="BI403" s="17">
        <f t="shared" si="259"/>
        <v>86.13000000000001</v>
      </c>
      <c r="BJ403">
        <f t="shared" si="271"/>
        <v>0</v>
      </c>
      <c r="BK403" s="7">
        <f t="shared" si="272"/>
        <v>0</v>
      </c>
      <c r="BL403" s="7">
        <f t="shared" si="273"/>
        <v>0</v>
      </c>
      <c r="BM403" s="7">
        <f t="shared" si="274"/>
        <v>0</v>
      </c>
      <c r="BN403" s="7">
        <f t="shared" si="275"/>
        <v>0</v>
      </c>
      <c r="BO403" s="17">
        <f t="shared" si="260"/>
        <v>86.13000000000001</v>
      </c>
      <c r="BP403">
        <f t="shared" si="276"/>
        <v>0</v>
      </c>
      <c r="BQ403" s="7">
        <f t="shared" si="277"/>
        <v>0</v>
      </c>
      <c r="BR403" s="7">
        <f t="shared" si="278"/>
        <v>0</v>
      </c>
      <c r="BS403" s="7">
        <f t="shared" si="279"/>
        <v>0</v>
      </c>
      <c r="BT403" s="7">
        <f t="shared" si="280"/>
        <v>0</v>
      </c>
      <c r="BU403" s="17">
        <f t="shared" si="261"/>
        <v>86.13000000000001</v>
      </c>
      <c r="BV403">
        <f t="shared" si="281"/>
        <v>0</v>
      </c>
      <c r="BW403" s="7">
        <f t="shared" si="282"/>
        <v>0</v>
      </c>
      <c r="BX403" s="7">
        <f t="shared" si="283"/>
        <v>0</v>
      </c>
      <c r="BY403" s="7">
        <f t="shared" si="284"/>
        <v>0</v>
      </c>
      <c r="BZ403" s="7">
        <f t="shared" si="285"/>
        <v>0</v>
      </c>
      <c r="CA403" s="17">
        <f t="shared" si="262"/>
        <v>86.13000000000001</v>
      </c>
      <c r="CB403">
        <f t="shared" si="286"/>
        <v>0</v>
      </c>
      <c r="CC403" s="7">
        <f t="shared" si="287"/>
        <v>0</v>
      </c>
      <c r="CD403" s="7">
        <f t="shared" si="288"/>
        <v>0</v>
      </c>
      <c r="CE403" s="7">
        <f t="shared" si="289"/>
        <v>0</v>
      </c>
      <c r="CF403" s="69">
        <f t="shared" si="290"/>
        <v>0</v>
      </c>
      <c r="CG403" s="17">
        <f t="shared" si="263"/>
        <v>86.13000000000001</v>
      </c>
      <c r="CH403">
        <f t="shared" si="291"/>
        <v>0</v>
      </c>
      <c r="CI403" s="7">
        <f t="shared" si="292"/>
        <v>0</v>
      </c>
      <c r="CJ403" s="7">
        <f t="shared" si="293"/>
        <v>0</v>
      </c>
      <c r="CK403" s="7">
        <f t="shared" si="294"/>
        <v>0</v>
      </c>
      <c r="CL403" s="7">
        <f t="shared" si="295"/>
        <v>0</v>
      </c>
      <c r="CM403" s="17">
        <f t="shared" si="264"/>
        <v>86.13000000000001</v>
      </c>
      <c r="CN403">
        <f t="shared" si="296"/>
        <v>0</v>
      </c>
      <c r="CO403" s="7">
        <f t="shared" si="297"/>
        <v>0</v>
      </c>
      <c r="CP403" s="7">
        <f t="shared" si="298"/>
        <v>0</v>
      </c>
      <c r="CQ403" s="7">
        <f t="shared" si="299"/>
        <v>0</v>
      </c>
      <c r="CR403" s="7">
        <f t="shared" si="300"/>
        <v>0</v>
      </c>
    </row>
    <row r="404" spans="1:96" ht="14.5">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265"/>
        <v>1</v>
      </c>
      <c r="M404" s="63" t="b">
        <v>1</v>
      </c>
      <c r="N404" s="63">
        <v>80</v>
      </c>
      <c r="O404" s="63">
        <v>10</v>
      </c>
      <c r="P404" s="63">
        <v>10</v>
      </c>
      <c r="Q404" s="63">
        <v>10</v>
      </c>
      <c r="R404" s="63">
        <v>30</v>
      </c>
      <c r="S404" s="65" t="b">
        <v>1</v>
      </c>
      <c r="T404" s="65">
        <v>80</v>
      </c>
      <c r="U404" s="65">
        <v>10</v>
      </c>
      <c r="V404" s="65">
        <v>10</v>
      </c>
      <c r="W404" s="65">
        <v>10</v>
      </c>
      <c r="X404" s="65">
        <v>30</v>
      </c>
      <c r="Y404" s="66" t="b">
        <v>0</v>
      </c>
      <c r="AE404" s="67" t="b">
        <v>1</v>
      </c>
      <c r="AF404" s="67">
        <v>80</v>
      </c>
      <c r="AG404" s="67">
        <v>10</v>
      </c>
      <c r="AH404" s="67">
        <v>10</v>
      </c>
      <c r="AI404" s="67">
        <v>10</v>
      </c>
      <c r="AJ404" s="67">
        <v>30</v>
      </c>
      <c r="AK404" s="68" t="b">
        <v>1</v>
      </c>
      <c r="AL404" s="68">
        <v>80</v>
      </c>
      <c r="AM404" s="68">
        <v>10</v>
      </c>
      <c r="AN404" s="68">
        <v>10</v>
      </c>
      <c r="AO404" s="68">
        <v>10</v>
      </c>
      <c r="AP404" s="68">
        <v>30</v>
      </c>
      <c r="AQ404" s="45" t="b">
        <v>0</v>
      </c>
      <c r="AW404" s="47" t="b">
        <v>0</v>
      </c>
      <c r="BC404" s="17">
        <f t="shared" si="258"/>
        <v>160.82</v>
      </c>
      <c r="BD404">
        <f t="shared" si="266"/>
        <v>9</v>
      </c>
      <c r="BE404" s="7">
        <f t="shared" si="267"/>
        <v>9.6761979312776756</v>
      </c>
      <c r="BF404" s="7">
        <f t="shared" si="268"/>
        <v>7.1543388454384322</v>
      </c>
      <c r="BG404" s="7">
        <f t="shared" si="269"/>
        <v>133.06293210252579</v>
      </c>
      <c r="BH404" s="7">
        <f t="shared" si="270"/>
        <v>142.73913003380346</v>
      </c>
      <c r="BI404" s="17">
        <f t="shared" si="259"/>
        <v>160.82</v>
      </c>
      <c r="BJ404">
        <f t="shared" si="271"/>
        <v>9</v>
      </c>
      <c r="BK404" s="7">
        <f t="shared" si="272"/>
        <v>9.6761979312776756</v>
      </c>
      <c r="BL404" s="7">
        <f t="shared" si="273"/>
        <v>7.1543388454384322</v>
      </c>
      <c r="BM404" s="7">
        <f t="shared" si="274"/>
        <v>133.06293210252579</v>
      </c>
      <c r="BN404" s="7">
        <f t="shared" si="275"/>
        <v>142.73913003380346</v>
      </c>
      <c r="BO404" s="17">
        <f t="shared" si="260"/>
        <v>160.82</v>
      </c>
      <c r="BP404">
        <f t="shared" si="276"/>
        <v>0</v>
      </c>
      <c r="BQ404" s="7">
        <f t="shared" si="277"/>
        <v>0</v>
      </c>
      <c r="BR404" s="7">
        <f t="shared" si="278"/>
        <v>0</v>
      </c>
      <c r="BS404" s="7">
        <f t="shared" si="279"/>
        <v>0</v>
      </c>
      <c r="BT404" s="7">
        <f t="shared" si="280"/>
        <v>0</v>
      </c>
      <c r="BU404" s="17">
        <f t="shared" si="261"/>
        <v>160.82</v>
      </c>
      <c r="BV404">
        <f t="shared" si="281"/>
        <v>9</v>
      </c>
      <c r="BW404" s="7">
        <f t="shared" si="282"/>
        <v>9.6761979312776756</v>
      </c>
      <c r="BX404" s="7">
        <f t="shared" si="283"/>
        <v>7.1543388454384322</v>
      </c>
      <c r="BY404" s="7">
        <f t="shared" si="284"/>
        <v>133.06293210252579</v>
      </c>
      <c r="BZ404" s="7">
        <f t="shared" si="285"/>
        <v>142.73913003380346</v>
      </c>
      <c r="CA404" s="17">
        <f t="shared" si="262"/>
        <v>160.82</v>
      </c>
      <c r="CB404">
        <f t="shared" si="286"/>
        <v>9</v>
      </c>
      <c r="CC404" s="7">
        <f t="shared" si="287"/>
        <v>9.6761979312776756</v>
      </c>
      <c r="CD404" s="7">
        <f t="shared" si="288"/>
        <v>7.1543388454384322</v>
      </c>
      <c r="CE404" s="7">
        <f t="shared" si="289"/>
        <v>133.06293210252579</v>
      </c>
      <c r="CF404" s="69">
        <f t="shared" si="290"/>
        <v>142.73913003380346</v>
      </c>
      <c r="CG404" s="17">
        <f t="shared" si="263"/>
        <v>160.82</v>
      </c>
      <c r="CH404">
        <f t="shared" si="291"/>
        <v>0</v>
      </c>
      <c r="CI404" s="7">
        <f t="shared" si="292"/>
        <v>0</v>
      </c>
      <c r="CJ404" s="7">
        <f t="shared" si="293"/>
        <v>0</v>
      </c>
      <c r="CK404" s="7">
        <f t="shared" si="294"/>
        <v>0</v>
      </c>
      <c r="CL404" s="7">
        <f t="shared" si="295"/>
        <v>0</v>
      </c>
      <c r="CM404" s="17">
        <f t="shared" si="264"/>
        <v>160.82</v>
      </c>
      <c r="CN404">
        <f t="shared" si="296"/>
        <v>0</v>
      </c>
      <c r="CO404" s="7">
        <f t="shared" si="297"/>
        <v>0</v>
      </c>
      <c r="CP404" s="7">
        <f t="shared" si="298"/>
        <v>0</v>
      </c>
      <c r="CQ404" s="7">
        <f t="shared" si="299"/>
        <v>0</v>
      </c>
      <c r="CR404" s="7">
        <f t="shared" si="300"/>
        <v>0</v>
      </c>
    </row>
    <row r="405" spans="1:96" ht="14.5">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265"/>
        <v>1</v>
      </c>
      <c r="M405" s="63" t="b">
        <v>1</v>
      </c>
      <c r="N405" s="63">
        <v>100</v>
      </c>
      <c r="O405" s="63">
        <v>10</v>
      </c>
      <c r="P405" s="63">
        <v>10</v>
      </c>
      <c r="Q405" s="63">
        <v>10</v>
      </c>
      <c r="R405" s="63">
        <v>160</v>
      </c>
      <c r="S405" s="65" t="b">
        <v>1</v>
      </c>
      <c r="T405" s="65">
        <v>100</v>
      </c>
      <c r="U405" s="65">
        <v>10</v>
      </c>
      <c r="V405" s="65">
        <v>10</v>
      </c>
      <c r="W405" s="65">
        <v>10</v>
      </c>
      <c r="X405" s="65">
        <v>160</v>
      </c>
      <c r="Y405" s="66" t="b">
        <v>1</v>
      </c>
      <c r="Z405" s="66">
        <v>100</v>
      </c>
      <c r="AA405" s="66">
        <v>10</v>
      </c>
      <c r="AB405" s="66">
        <v>10</v>
      </c>
      <c r="AC405" s="66">
        <v>10</v>
      </c>
      <c r="AD405" s="66">
        <v>160</v>
      </c>
      <c r="AE405" s="67" t="b">
        <v>1</v>
      </c>
      <c r="AF405" s="67">
        <v>100</v>
      </c>
      <c r="AG405" s="67">
        <v>10</v>
      </c>
      <c r="AH405" s="67">
        <v>10</v>
      </c>
      <c r="AI405" s="67">
        <v>10</v>
      </c>
      <c r="AJ405" s="67">
        <v>160</v>
      </c>
      <c r="AK405" s="68" t="b">
        <v>1</v>
      </c>
      <c r="AL405" s="68">
        <v>100</v>
      </c>
      <c r="AM405" s="68">
        <v>10</v>
      </c>
      <c r="AN405" s="68">
        <v>10</v>
      </c>
      <c r="AO405" s="68">
        <v>10</v>
      </c>
      <c r="AP405" s="68">
        <v>160</v>
      </c>
      <c r="AQ405" s="45" t="b">
        <v>1</v>
      </c>
      <c r="AR405" s="45">
        <v>100</v>
      </c>
      <c r="AS405" s="45">
        <v>10</v>
      </c>
      <c r="AT405" s="45">
        <v>10</v>
      </c>
      <c r="AU405" s="45">
        <v>10</v>
      </c>
      <c r="AV405" s="45">
        <v>160</v>
      </c>
      <c r="AW405" s="47" t="b">
        <v>1</v>
      </c>
      <c r="AX405" s="47">
        <v>100</v>
      </c>
      <c r="AY405" s="47">
        <v>10</v>
      </c>
      <c r="AZ405" s="47">
        <v>10</v>
      </c>
      <c r="BA405" s="47">
        <v>10</v>
      </c>
      <c r="BB405" s="47">
        <v>160</v>
      </c>
      <c r="BC405" s="17">
        <f t="shared" si="258"/>
        <v>137.72</v>
      </c>
      <c r="BD405">
        <f t="shared" si="266"/>
        <v>10</v>
      </c>
      <c r="BE405" s="7">
        <f t="shared" si="267"/>
        <v>10.751331034752972</v>
      </c>
      <c r="BF405" s="7">
        <f t="shared" si="268"/>
        <v>7.9492653838204799</v>
      </c>
      <c r="BG405" s="7">
        <f t="shared" si="269"/>
        <v>147.84770233613978</v>
      </c>
      <c r="BH405" s="7">
        <f t="shared" si="270"/>
        <v>158.59903337089276</v>
      </c>
      <c r="BI405" s="17">
        <f t="shared" si="259"/>
        <v>137.72</v>
      </c>
      <c r="BJ405">
        <f t="shared" si="271"/>
        <v>10</v>
      </c>
      <c r="BK405" s="7">
        <f t="shared" si="272"/>
        <v>10.751331034752972</v>
      </c>
      <c r="BL405" s="7">
        <f t="shared" si="273"/>
        <v>7.9492653838204799</v>
      </c>
      <c r="BM405" s="7">
        <f t="shared" si="274"/>
        <v>147.84770233613978</v>
      </c>
      <c r="BN405" s="7">
        <f t="shared" si="275"/>
        <v>158.59903337089276</v>
      </c>
      <c r="BO405" s="17">
        <f t="shared" si="260"/>
        <v>137.72</v>
      </c>
      <c r="BP405">
        <f t="shared" si="276"/>
        <v>10</v>
      </c>
      <c r="BQ405" s="7">
        <f t="shared" si="277"/>
        <v>10.751331034752972</v>
      </c>
      <c r="BR405" s="7">
        <f t="shared" si="278"/>
        <v>7.9492653838204799</v>
      </c>
      <c r="BS405" s="7">
        <f t="shared" si="279"/>
        <v>147.84770233613978</v>
      </c>
      <c r="BT405" s="7">
        <f t="shared" si="280"/>
        <v>158.59903337089276</v>
      </c>
      <c r="BU405" s="17">
        <f t="shared" si="261"/>
        <v>137.72</v>
      </c>
      <c r="BV405">
        <f t="shared" si="281"/>
        <v>10</v>
      </c>
      <c r="BW405" s="7">
        <f t="shared" si="282"/>
        <v>10.751331034752972</v>
      </c>
      <c r="BX405" s="7">
        <f t="shared" si="283"/>
        <v>7.9492653838204799</v>
      </c>
      <c r="BY405" s="7">
        <f t="shared" si="284"/>
        <v>147.84770233613978</v>
      </c>
      <c r="BZ405" s="7">
        <f t="shared" si="285"/>
        <v>158.59903337089276</v>
      </c>
      <c r="CA405" s="17">
        <f t="shared" si="262"/>
        <v>137.72</v>
      </c>
      <c r="CB405">
        <f t="shared" si="286"/>
        <v>10</v>
      </c>
      <c r="CC405" s="7">
        <f t="shared" si="287"/>
        <v>10.751331034752972</v>
      </c>
      <c r="CD405" s="7">
        <f t="shared" si="288"/>
        <v>7.9492653838204799</v>
      </c>
      <c r="CE405" s="7">
        <f t="shared" si="289"/>
        <v>147.84770233613978</v>
      </c>
      <c r="CF405" s="69">
        <f t="shared" si="290"/>
        <v>158.59903337089276</v>
      </c>
      <c r="CG405" s="17">
        <f t="shared" si="263"/>
        <v>137.72</v>
      </c>
      <c r="CH405">
        <f t="shared" si="291"/>
        <v>10</v>
      </c>
      <c r="CI405" s="7">
        <f t="shared" si="292"/>
        <v>10.751331034752972</v>
      </c>
      <c r="CJ405" s="7">
        <f t="shared" si="293"/>
        <v>7.9492653838204799</v>
      </c>
      <c r="CK405" s="7">
        <f t="shared" si="294"/>
        <v>147.84770233613978</v>
      </c>
      <c r="CL405" s="7">
        <f t="shared" si="295"/>
        <v>158.59903337089276</v>
      </c>
      <c r="CM405" s="17">
        <f t="shared" si="264"/>
        <v>137.72</v>
      </c>
      <c r="CN405">
        <f t="shared" si="296"/>
        <v>10</v>
      </c>
      <c r="CO405" s="7">
        <f t="shared" si="297"/>
        <v>10.751331034752972</v>
      </c>
      <c r="CP405" s="7">
        <f t="shared" si="298"/>
        <v>7.9492653838204799</v>
      </c>
      <c r="CQ405" s="7">
        <f t="shared" si="299"/>
        <v>147.84770233613978</v>
      </c>
      <c r="CR405" s="7">
        <f t="shared" si="300"/>
        <v>158.59903337089276</v>
      </c>
    </row>
    <row r="406" spans="1:96" ht="14.5">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265"/>
        <v>1</v>
      </c>
      <c r="M406" s="63" t="b">
        <v>1</v>
      </c>
      <c r="N406" s="63">
        <v>90</v>
      </c>
      <c r="O406" s="63">
        <v>10</v>
      </c>
      <c r="P406" s="63">
        <v>10</v>
      </c>
      <c r="Q406" s="63">
        <v>10</v>
      </c>
      <c r="R406" s="63">
        <v>48</v>
      </c>
      <c r="S406" s="65" t="b">
        <v>1</v>
      </c>
      <c r="T406" s="65">
        <v>90</v>
      </c>
      <c r="U406" s="65">
        <v>10</v>
      </c>
      <c r="V406" s="65">
        <v>10</v>
      </c>
      <c r="W406" s="65">
        <v>10</v>
      </c>
      <c r="X406" s="65">
        <v>48</v>
      </c>
      <c r="Y406" s="66" t="b">
        <v>1</v>
      </c>
      <c r="Z406" s="66">
        <v>90</v>
      </c>
      <c r="AA406" s="66">
        <v>10</v>
      </c>
      <c r="AB406" s="66">
        <v>10</v>
      </c>
      <c r="AC406" s="66">
        <v>10</v>
      </c>
      <c r="AD406" s="66">
        <v>48</v>
      </c>
      <c r="AE406" s="67" t="b">
        <v>1</v>
      </c>
      <c r="AF406" s="67">
        <v>90</v>
      </c>
      <c r="AG406" s="67">
        <v>10</v>
      </c>
      <c r="AH406" s="67">
        <v>10</v>
      </c>
      <c r="AI406" s="67">
        <v>10</v>
      </c>
      <c r="AJ406" s="67">
        <v>48</v>
      </c>
      <c r="AK406" s="68" t="b">
        <v>1</v>
      </c>
      <c r="AL406" s="68">
        <v>90</v>
      </c>
      <c r="AM406" s="68">
        <v>10</v>
      </c>
      <c r="AN406" s="68">
        <v>10</v>
      </c>
      <c r="AO406" s="68">
        <v>10</v>
      </c>
      <c r="AP406" s="68">
        <v>48</v>
      </c>
      <c r="AQ406" s="45" t="b">
        <v>1</v>
      </c>
      <c r="AR406" s="45">
        <v>90</v>
      </c>
      <c r="AS406" s="45">
        <v>10</v>
      </c>
      <c r="AT406" s="45">
        <v>10</v>
      </c>
      <c r="AU406" s="45">
        <v>10</v>
      </c>
      <c r="AV406" s="45">
        <v>48</v>
      </c>
      <c r="AW406" s="47" t="b">
        <v>1</v>
      </c>
      <c r="AX406" s="47">
        <v>90</v>
      </c>
      <c r="AY406" s="47">
        <v>10</v>
      </c>
      <c r="AZ406" s="47">
        <v>10</v>
      </c>
      <c r="BA406" s="47">
        <v>10</v>
      </c>
      <c r="BB406" s="47">
        <v>48</v>
      </c>
      <c r="BC406" s="17">
        <f t="shared" si="258"/>
        <v>71.72</v>
      </c>
      <c r="BD406">
        <f t="shared" si="266"/>
        <v>3</v>
      </c>
      <c r="BE406" s="7">
        <f t="shared" si="267"/>
        <v>3.225399310425892</v>
      </c>
      <c r="BF406" s="7">
        <f t="shared" si="268"/>
        <v>2.3847796151461438</v>
      </c>
      <c r="BG406" s="7">
        <f t="shared" si="269"/>
        <v>44.354310700841928</v>
      </c>
      <c r="BH406" s="7">
        <f t="shared" si="270"/>
        <v>47.579710011267821</v>
      </c>
      <c r="BI406" s="17">
        <f t="shared" si="259"/>
        <v>71.72</v>
      </c>
      <c r="BJ406">
        <f t="shared" si="271"/>
        <v>3</v>
      </c>
      <c r="BK406" s="7">
        <f t="shared" si="272"/>
        <v>3.225399310425892</v>
      </c>
      <c r="BL406" s="7">
        <f t="shared" si="273"/>
        <v>2.3847796151461438</v>
      </c>
      <c r="BM406" s="7">
        <f t="shared" si="274"/>
        <v>44.354310700841928</v>
      </c>
      <c r="BN406" s="7">
        <f t="shared" si="275"/>
        <v>47.579710011267821</v>
      </c>
      <c r="BO406" s="17">
        <f t="shared" si="260"/>
        <v>71.72</v>
      </c>
      <c r="BP406">
        <f t="shared" si="276"/>
        <v>3</v>
      </c>
      <c r="BQ406" s="7">
        <f t="shared" si="277"/>
        <v>3.225399310425892</v>
      </c>
      <c r="BR406" s="7">
        <f t="shared" si="278"/>
        <v>2.3847796151461438</v>
      </c>
      <c r="BS406" s="7">
        <f t="shared" si="279"/>
        <v>44.354310700841928</v>
      </c>
      <c r="BT406" s="7">
        <f t="shared" si="280"/>
        <v>47.579710011267821</v>
      </c>
      <c r="BU406" s="17">
        <f t="shared" si="261"/>
        <v>71.72</v>
      </c>
      <c r="BV406">
        <f t="shared" si="281"/>
        <v>3</v>
      </c>
      <c r="BW406" s="7">
        <f t="shared" si="282"/>
        <v>3.225399310425892</v>
      </c>
      <c r="BX406" s="7">
        <f t="shared" si="283"/>
        <v>2.3847796151461438</v>
      </c>
      <c r="BY406" s="7">
        <f t="shared" si="284"/>
        <v>44.354310700841928</v>
      </c>
      <c r="BZ406" s="7">
        <f t="shared" si="285"/>
        <v>47.579710011267821</v>
      </c>
      <c r="CA406" s="17">
        <f t="shared" si="262"/>
        <v>71.72</v>
      </c>
      <c r="CB406">
        <f t="shared" si="286"/>
        <v>3</v>
      </c>
      <c r="CC406" s="7">
        <f t="shared" si="287"/>
        <v>3.225399310425892</v>
      </c>
      <c r="CD406" s="7">
        <f t="shared" si="288"/>
        <v>2.3847796151461438</v>
      </c>
      <c r="CE406" s="7">
        <f t="shared" si="289"/>
        <v>44.354310700841928</v>
      </c>
      <c r="CF406" s="69">
        <f t="shared" si="290"/>
        <v>47.579710011267821</v>
      </c>
      <c r="CG406" s="17">
        <f t="shared" si="263"/>
        <v>71.72</v>
      </c>
      <c r="CH406">
        <f t="shared" si="291"/>
        <v>3</v>
      </c>
      <c r="CI406" s="7">
        <f t="shared" si="292"/>
        <v>3.225399310425892</v>
      </c>
      <c r="CJ406" s="7">
        <f t="shared" si="293"/>
        <v>2.3847796151461438</v>
      </c>
      <c r="CK406" s="7">
        <f t="shared" si="294"/>
        <v>44.354310700841928</v>
      </c>
      <c r="CL406" s="7">
        <f t="shared" si="295"/>
        <v>47.579710011267821</v>
      </c>
      <c r="CM406" s="17">
        <f t="shared" si="264"/>
        <v>71.72</v>
      </c>
      <c r="CN406">
        <f t="shared" si="296"/>
        <v>3</v>
      </c>
      <c r="CO406" s="7">
        <f t="shared" si="297"/>
        <v>3.225399310425892</v>
      </c>
      <c r="CP406" s="7">
        <f t="shared" si="298"/>
        <v>2.3847796151461438</v>
      </c>
      <c r="CQ406" s="7">
        <f t="shared" si="299"/>
        <v>44.354310700841928</v>
      </c>
      <c r="CR406" s="7">
        <f t="shared" si="300"/>
        <v>47.579710011267821</v>
      </c>
    </row>
    <row r="407" spans="1:96" ht="14.5">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265"/>
        <v>1</v>
      </c>
      <c r="M407" s="63" t="b">
        <v>1</v>
      </c>
      <c r="N407" s="63">
        <v>90</v>
      </c>
      <c r="O407" s="63">
        <v>10</v>
      </c>
      <c r="P407" s="63">
        <v>10</v>
      </c>
      <c r="Q407" s="63">
        <v>10</v>
      </c>
      <c r="R407" s="63">
        <v>48</v>
      </c>
      <c r="S407" s="65" t="b">
        <v>1</v>
      </c>
      <c r="T407" s="65">
        <v>90</v>
      </c>
      <c r="U407" s="65">
        <v>10</v>
      </c>
      <c r="V407" s="65">
        <v>10</v>
      </c>
      <c r="W407" s="65">
        <v>10</v>
      </c>
      <c r="X407" s="65">
        <v>48</v>
      </c>
      <c r="Y407" s="66" t="b">
        <v>1</v>
      </c>
      <c r="Z407" s="66">
        <v>90</v>
      </c>
      <c r="AA407" s="66">
        <v>10</v>
      </c>
      <c r="AB407" s="66">
        <v>10</v>
      </c>
      <c r="AC407" s="66">
        <v>10</v>
      </c>
      <c r="AD407" s="66">
        <v>48</v>
      </c>
      <c r="AE407" s="67" t="b">
        <v>1</v>
      </c>
      <c r="AF407" s="67">
        <v>90</v>
      </c>
      <c r="AG407" s="67">
        <v>10</v>
      </c>
      <c r="AH407" s="67">
        <v>10</v>
      </c>
      <c r="AI407" s="67">
        <v>10</v>
      </c>
      <c r="AJ407" s="67">
        <v>48</v>
      </c>
      <c r="AK407" s="68" t="b">
        <v>1</v>
      </c>
      <c r="AL407" s="68">
        <v>90</v>
      </c>
      <c r="AM407" s="68">
        <v>10</v>
      </c>
      <c r="AN407" s="68">
        <v>10</v>
      </c>
      <c r="AO407" s="68">
        <v>10</v>
      </c>
      <c r="AP407" s="68">
        <v>48</v>
      </c>
      <c r="AQ407" s="45" t="b">
        <v>1</v>
      </c>
      <c r="AR407" s="45">
        <v>90</v>
      </c>
      <c r="AS407" s="45">
        <v>10</v>
      </c>
      <c r="AT407" s="45">
        <v>10</v>
      </c>
      <c r="AU407" s="45">
        <v>10</v>
      </c>
      <c r="AV407" s="45">
        <v>48</v>
      </c>
      <c r="AW407" s="47" t="b">
        <v>1</v>
      </c>
      <c r="AX407" s="47">
        <v>90</v>
      </c>
      <c r="AY407" s="47">
        <v>10</v>
      </c>
      <c r="AZ407" s="47">
        <v>10</v>
      </c>
      <c r="BA407" s="47">
        <v>10</v>
      </c>
      <c r="BB407" s="47">
        <v>48</v>
      </c>
      <c r="BC407" s="17">
        <f t="shared" si="258"/>
        <v>74.25</v>
      </c>
      <c r="BD407">
        <f t="shared" si="266"/>
        <v>3</v>
      </c>
      <c r="BE407" s="7">
        <f t="shared" si="267"/>
        <v>3.225399310425892</v>
      </c>
      <c r="BF407" s="7">
        <f t="shared" si="268"/>
        <v>2.3847796151461438</v>
      </c>
      <c r="BG407" s="7">
        <f t="shared" si="269"/>
        <v>44.354310700841928</v>
      </c>
      <c r="BH407" s="7">
        <f t="shared" si="270"/>
        <v>47.579710011267821</v>
      </c>
      <c r="BI407" s="17">
        <f t="shared" si="259"/>
        <v>74.25</v>
      </c>
      <c r="BJ407">
        <f t="shared" si="271"/>
        <v>3</v>
      </c>
      <c r="BK407" s="7">
        <f t="shared" si="272"/>
        <v>3.225399310425892</v>
      </c>
      <c r="BL407" s="7">
        <f t="shared" si="273"/>
        <v>2.3847796151461438</v>
      </c>
      <c r="BM407" s="7">
        <f t="shared" si="274"/>
        <v>44.354310700841928</v>
      </c>
      <c r="BN407" s="7">
        <f t="shared" si="275"/>
        <v>47.579710011267821</v>
      </c>
      <c r="BO407" s="17">
        <f t="shared" si="260"/>
        <v>74.25</v>
      </c>
      <c r="BP407">
        <f t="shared" si="276"/>
        <v>3</v>
      </c>
      <c r="BQ407" s="7">
        <f t="shared" si="277"/>
        <v>3.225399310425892</v>
      </c>
      <c r="BR407" s="7">
        <f t="shared" si="278"/>
        <v>2.3847796151461438</v>
      </c>
      <c r="BS407" s="7">
        <f t="shared" si="279"/>
        <v>44.354310700841928</v>
      </c>
      <c r="BT407" s="7">
        <f t="shared" si="280"/>
        <v>47.579710011267821</v>
      </c>
      <c r="BU407" s="17">
        <f t="shared" si="261"/>
        <v>74.25</v>
      </c>
      <c r="BV407">
        <f t="shared" si="281"/>
        <v>3</v>
      </c>
      <c r="BW407" s="7">
        <f t="shared" si="282"/>
        <v>3.225399310425892</v>
      </c>
      <c r="BX407" s="7">
        <f t="shared" si="283"/>
        <v>2.3847796151461438</v>
      </c>
      <c r="BY407" s="7">
        <f t="shared" si="284"/>
        <v>44.354310700841928</v>
      </c>
      <c r="BZ407" s="7">
        <f t="shared" si="285"/>
        <v>47.579710011267821</v>
      </c>
      <c r="CA407" s="17">
        <f t="shared" si="262"/>
        <v>74.25</v>
      </c>
      <c r="CB407">
        <f t="shared" si="286"/>
        <v>3</v>
      </c>
      <c r="CC407" s="7">
        <f t="shared" si="287"/>
        <v>3.225399310425892</v>
      </c>
      <c r="CD407" s="7">
        <f t="shared" si="288"/>
        <v>2.3847796151461438</v>
      </c>
      <c r="CE407" s="7">
        <f t="shared" si="289"/>
        <v>44.354310700841928</v>
      </c>
      <c r="CF407" s="69">
        <f t="shared" si="290"/>
        <v>47.579710011267821</v>
      </c>
      <c r="CG407" s="17">
        <f t="shared" si="263"/>
        <v>74.25</v>
      </c>
      <c r="CH407">
        <f t="shared" si="291"/>
        <v>3</v>
      </c>
      <c r="CI407" s="7">
        <f t="shared" si="292"/>
        <v>3.225399310425892</v>
      </c>
      <c r="CJ407" s="7">
        <f t="shared" si="293"/>
        <v>2.3847796151461438</v>
      </c>
      <c r="CK407" s="7">
        <f t="shared" si="294"/>
        <v>44.354310700841928</v>
      </c>
      <c r="CL407" s="7">
        <f t="shared" si="295"/>
        <v>47.579710011267821</v>
      </c>
      <c r="CM407" s="17">
        <f t="shared" si="264"/>
        <v>74.25</v>
      </c>
      <c r="CN407">
        <f t="shared" si="296"/>
        <v>3</v>
      </c>
      <c r="CO407" s="7">
        <f t="shared" si="297"/>
        <v>3.225399310425892</v>
      </c>
      <c r="CP407" s="7">
        <f t="shared" si="298"/>
        <v>2.3847796151461438</v>
      </c>
      <c r="CQ407" s="7">
        <f t="shared" si="299"/>
        <v>44.354310700841928</v>
      </c>
      <c r="CR407" s="7">
        <f t="shared" si="300"/>
        <v>47.579710011267821</v>
      </c>
    </row>
    <row r="408" spans="1:96" ht="14.5">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265"/>
        <v>1</v>
      </c>
      <c r="M408" s="63" t="b">
        <v>1</v>
      </c>
      <c r="N408" s="63">
        <v>0</v>
      </c>
      <c r="O408" s="63">
        <v>10</v>
      </c>
      <c r="P408" s="63">
        <v>10</v>
      </c>
      <c r="Q408" s="63">
        <v>10</v>
      </c>
      <c r="R408" s="63">
        <v>160</v>
      </c>
      <c r="S408" s="65" t="b">
        <v>1</v>
      </c>
      <c r="T408" s="65">
        <v>0</v>
      </c>
      <c r="U408" s="65">
        <v>10</v>
      </c>
      <c r="V408" s="65">
        <v>10</v>
      </c>
      <c r="W408" s="65">
        <v>10</v>
      </c>
      <c r="X408" s="65">
        <v>160</v>
      </c>
      <c r="Y408" s="66" t="b">
        <v>0</v>
      </c>
      <c r="AE408" s="67" t="b">
        <v>1</v>
      </c>
      <c r="AF408" s="67">
        <v>0</v>
      </c>
      <c r="AG408" s="67">
        <v>10</v>
      </c>
      <c r="AH408" s="67">
        <v>10</v>
      </c>
      <c r="AI408" s="67">
        <v>10</v>
      </c>
      <c r="AJ408" s="67">
        <v>160</v>
      </c>
      <c r="AK408" s="68" t="b">
        <v>1</v>
      </c>
      <c r="AL408" s="68">
        <v>0</v>
      </c>
      <c r="AM408" s="68">
        <v>10</v>
      </c>
      <c r="AN408" s="68">
        <v>10</v>
      </c>
      <c r="AO408" s="68">
        <v>10</v>
      </c>
      <c r="AP408" s="68">
        <v>160</v>
      </c>
      <c r="AQ408" s="45" t="b">
        <v>0</v>
      </c>
      <c r="AW408" s="47" t="b">
        <v>0</v>
      </c>
      <c r="BC408" s="17">
        <f t="shared" si="258"/>
        <v>29.810000000000006</v>
      </c>
      <c r="BD408">
        <f t="shared" si="266"/>
        <v>2</v>
      </c>
      <c r="BE408" s="7">
        <f t="shared" si="267"/>
        <v>2.1502662069505947</v>
      </c>
      <c r="BF408" s="7">
        <f t="shared" si="268"/>
        <v>1.5898530767640959</v>
      </c>
      <c r="BG408" s="7">
        <f t="shared" si="269"/>
        <v>29.569540467227952</v>
      </c>
      <c r="BH408" s="7">
        <f t="shared" si="270"/>
        <v>31.719806674178546</v>
      </c>
      <c r="BI408" s="17">
        <f t="shared" si="259"/>
        <v>29.810000000000006</v>
      </c>
      <c r="BJ408">
        <f t="shared" si="271"/>
        <v>2</v>
      </c>
      <c r="BK408" s="7">
        <f t="shared" si="272"/>
        <v>2.1502662069505947</v>
      </c>
      <c r="BL408" s="7">
        <f t="shared" si="273"/>
        <v>1.5898530767640959</v>
      </c>
      <c r="BM408" s="7">
        <f t="shared" si="274"/>
        <v>29.569540467227952</v>
      </c>
      <c r="BN408" s="7">
        <f t="shared" si="275"/>
        <v>31.719806674178546</v>
      </c>
      <c r="BO408" s="17">
        <f t="shared" si="260"/>
        <v>29.810000000000006</v>
      </c>
      <c r="BP408">
        <f t="shared" si="276"/>
        <v>0</v>
      </c>
      <c r="BQ408" s="7">
        <f t="shared" si="277"/>
        <v>0</v>
      </c>
      <c r="BR408" s="7">
        <f t="shared" si="278"/>
        <v>0</v>
      </c>
      <c r="BS408" s="7">
        <f t="shared" si="279"/>
        <v>0</v>
      </c>
      <c r="BT408" s="7">
        <f t="shared" si="280"/>
        <v>0</v>
      </c>
      <c r="BU408" s="17">
        <f t="shared" si="261"/>
        <v>29.810000000000006</v>
      </c>
      <c r="BV408">
        <f t="shared" si="281"/>
        <v>2</v>
      </c>
      <c r="BW408" s="7">
        <f t="shared" si="282"/>
        <v>2.1502662069505947</v>
      </c>
      <c r="BX408" s="7">
        <f t="shared" si="283"/>
        <v>1.5898530767640959</v>
      </c>
      <c r="BY408" s="7">
        <f t="shared" si="284"/>
        <v>29.569540467227952</v>
      </c>
      <c r="BZ408" s="7">
        <f t="shared" si="285"/>
        <v>31.719806674178546</v>
      </c>
      <c r="CA408" s="17">
        <f t="shared" si="262"/>
        <v>29.810000000000006</v>
      </c>
      <c r="CB408">
        <f t="shared" si="286"/>
        <v>2</v>
      </c>
      <c r="CC408" s="7">
        <f t="shared" si="287"/>
        <v>2.1502662069505947</v>
      </c>
      <c r="CD408" s="7">
        <f t="shared" si="288"/>
        <v>1.5898530767640959</v>
      </c>
      <c r="CE408" s="7">
        <f t="shared" si="289"/>
        <v>29.569540467227952</v>
      </c>
      <c r="CF408" s="69">
        <f t="shared" si="290"/>
        <v>31.719806674178546</v>
      </c>
      <c r="CG408" s="17">
        <f t="shared" si="263"/>
        <v>29.810000000000006</v>
      </c>
      <c r="CH408">
        <f t="shared" si="291"/>
        <v>0</v>
      </c>
      <c r="CI408" s="7">
        <f t="shared" si="292"/>
        <v>0</v>
      </c>
      <c r="CJ408" s="7">
        <f t="shared" si="293"/>
        <v>0</v>
      </c>
      <c r="CK408" s="7">
        <f t="shared" si="294"/>
        <v>0</v>
      </c>
      <c r="CL408" s="7">
        <f t="shared" si="295"/>
        <v>0</v>
      </c>
      <c r="CM408" s="17">
        <f t="shared" si="264"/>
        <v>29.810000000000006</v>
      </c>
      <c r="CN408">
        <f t="shared" si="296"/>
        <v>0</v>
      </c>
      <c r="CO408" s="7">
        <f t="shared" si="297"/>
        <v>0</v>
      </c>
      <c r="CP408" s="7">
        <f t="shared" si="298"/>
        <v>0</v>
      </c>
      <c r="CQ408" s="7">
        <f t="shared" si="299"/>
        <v>0</v>
      </c>
      <c r="CR408" s="7">
        <f t="shared" si="300"/>
        <v>0</v>
      </c>
    </row>
    <row r="409" spans="1:96" ht="14.5">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265"/>
        <v>1</v>
      </c>
      <c r="M409" s="63" t="b">
        <v>1</v>
      </c>
      <c r="N409" s="63">
        <v>50</v>
      </c>
      <c r="O409" s="63">
        <v>10</v>
      </c>
      <c r="P409" s="63">
        <v>10</v>
      </c>
      <c r="Q409" s="63">
        <v>10</v>
      </c>
      <c r="R409" s="63">
        <v>30</v>
      </c>
      <c r="S409" s="65" t="b">
        <v>1</v>
      </c>
      <c r="T409" s="65">
        <v>50</v>
      </c>
      <c r="U409" s="65">
        <v>10</v>
      </c>
      <c r="V409" s="65">
        <v>10</v>
      </c>
      <c r="W409" s="65">
        <v>10</v>
      </c>
      <c r="X409" s="65">
        <v>30</v>
      </c>
      <c r="Y409" s="66" t="b">
        <v>1</v>
      </c>
      <c r="Z409" s="66">
        <v>50</v>
      </c>
      <c r="AA409" s="66">
        <v>10</v>
      </c>
      <c r="AB409" s="66">
        <v>10</v>
      </c>
      <c r="AC409" s="66">
        <v>10</v>
      </c>
      <c r="AD409" s="66">
        <v>30</v>
      </c>
      <c r="AE409" s="67" t="b">
        <v>1</v>
      </c>
      <c r="AF409" s="67">
        <v>50</v>
      </c>
      <c r="AG409" s="67">
        <v>10</v>
      </c>
      <c r="AH409" s="67">
        <v>10</v>
      </c>
      <c r="AI409" s="67">
        <v>10</v>
      </c>
      <c r="AJ409" s="67">
        <v>30</v>
      </c>
      <c r="AK409" s="68" t="b">
        <v>1</v>
      </c>
      <c r="AL409" s="68">
        <v>50</v>
      </c>
      <c r="AM409" s="68">
        <v>10</v>
      </c>
      <c r="AN409" s="68">
        <v>10</v>
      </c>
      <c r="AO409" s="68">
        <v>10</v>
      </c>
      <c r="AP409" s="68">
        <v>30</v>
      </c>
      <c r="AQ409" s="45" t="b">
        <v>1</v>
      </c>
      <c r="AR409" s="45">
        <v>50</v>
      </c>
      <c r="AS409" s="45">
        <v>10</v>
      </c>
      <c r="AT409" s="45">
        <v>10</v>
      </c>
      <c r="AU409" s="45">
        <v>10</v>
      </c>
      <c r="AV409" s="45">
        <v>30</v>
      </c>
      <c r="AW409" s="47" t="b">
        <v>1</v>
      </c>
      <c r="AX409" s="47">
        <v>50</v>
      </c>
      <c r="AY409" s="47">
        <v>10</v>
      </c>
      <c r="AZ409" s="47">
        <v>10</v>
      </c>
      <c r="BA409" s="47">
        <v>10</v>
      </c>
      <c r="BB409" s="47">
        <v>30</v>
      </c>
      <c r="BC409" s="17">
        <f t="shared" si="258"/>
        <v>99.110000000000014</v>
      </c>
      <c r="BD409">
        <f t="shared" si="266"/>
        <v>0</v>
      </c>
      <c r="BE409" s="7">
        <f t="shared" si="267"/>
        <v>0</v>
      </c>
      <c r="BF409" s="7">
        <f t="shared" si="268"/>
        <v>0</v>
      </c>
      <c r="BG409" s="7">
        <f t="shared" si="269"/>
        <v>0</v>
      </c>
      <c r="BH409" s="7">
        <f t="shared" si="270"/>
        <v>0</v>
      </c>
      <c r="BI409" s="17">
        <f t="shared" si="259"/>
        <v>99.110000000000014</v>
      </c>
      <c r="BJ409">
        <f t="shared" si="271"/>
        <v>0</v>
      </c>
      <c r="BK409" s="7">
        <f t="shared" si="272"/>
        <v>0</v>
      </c>
      <c r="BL409" s="7">
        <f t="shared" si="273"/>
        <v>0</v>
      </c>
      <c r="BM409" s="7">
        <f t="shared" si="274"/>
        <v>0</v>
      </c>
      <c r="BN409" s="7">
        <f t="shared" si="275"/>
        <v>0</v>
      </c>
      <c r="BO409" s="17">
        <f t="shared" si="260"/>
        <v>99.110000000000014</v>
      </c>
      <c r="BP409">
        <f t="shared" si="276"/>
        <v>0</v>
      </c>
      <c r="BQ409" s="7">
        <f t="shared" si="277"/>
        <v>0</v>
      </c>
      <c r="BR409" s="7">
        <f t="shared" si="278"/>
        <v>0</v>
      </c>
      <c r="BS409" s="7">
        <f t="shared" si="279"/>
        <v>0</v>
      </c>
      <c r="BT409" s="7">
        <f t="shared" si="280"/>
        <v>0</v>
      </c>
      <c r="BU409" s="17">
        <f t="shared" si="261"/>
        <v>99.110000000000014</v>
      </c>
      <c r="BV409">
        <f t="shared" si="281"/>
        <v>0</v>
      </c>
      <c r="BW409" s="7">
        <f t="shared" si="282"/>
        <v>0</v>
      </c>
      <c r="BX409" s="7">
        <f t="shared" si="283"/>
        <v>0</v>
      </c>
      <c r="BY409" s="7">
        <f t="shared" si="284"/>
        <v>0</v>
      </c>
      <c r="BZ409" s="7">
        <f t="shared" si="285"/>
        <v>0</v>
      </c>
      <c r="CA409" s="17">
        <f t="shared" si="262"/>
        <v>99.110000000000014</v>
      </c>
      <c r="CB409">
        <f t="shared" si="286"/>
        <v>0</v>
      </c>
      <c r="CC409" s="7">
        <f t="shared" si="287"/>
        <v>0</v>
      </c>
      <c r="CD409" s="7">
        <f t="shared" si="288"/>
        <v>0</v>
      </c>
      <c r="CE409" s="7">
        <f t="shared" si="289"/>
        <v>0</v>
      </c>
      <c r="CF409" s="69">
        <f t="shared" si="290"/>
        <v>0</v>
      </c>
      <c r="CG409" s="17">
        <f t="shared" si="263"/>
        <v>99.110000000000014</v>
      </c>
      <c r="CH409">
        <f t="shared" si="291"/>
        <v>0</v>
      </c>
      <c r="CI409" s="7">
        <f t="shared" si="292"/>
        <v>0</v>
      </c>
      <c r="CJ409" s="7">
        <f t="shared" si="293"/>
        <v>0</v>
      </c>
      <c r="CK409" s="7">
        <f t="shared" si="294"/>
        <v>0</v>
      </c>
      <c r="CL409" s="7">
        <f t="shared" si="295"/>
        <v>0</v>
      </c>
      <c r="CM409" s="17">
        <f t="shared" si="264"/>
        <v>99.110000000000014</v>
      </c>
      <c r="CN409">
        <f t="shared" si="296"/>
        <v>0</v>
      </c>
      <c r="CO409" s="7">
        <f t="shared" si="297"/>
        <v>0</v>
      </c>
      <c r="CP409" s="7">
        <f t="shared" si="298"/>
        <v>0</v>
      </c>
      <c r="CQ409" s="7">
        <f t="shared" si="299"/>
        <v>0</v>
      </c>
      <c r="CR409" s="7">
        <f t="shared" si="300"/>
        <v>0</v>
      </c>
    </row>
    <row r="410" spans="1:96" ht="14.5">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265"/>
        <v>1</v>
      </c>
      <c r="M410" s="63" t="b">
        <v>1</v>
      </c>
      <c r="N410" s="63">
        <v>50</v>
      </c>
      <c r="O410" s="63">
        <v>10</v>
      </c>
      <c r="P410" s="63">
        <v>10</v>
      </c>
      <c r="Q410" s="63">
        <v>10</v>
      </c>
      <c r="R410" s="63">
        <v>30</v>
      </c>
      <c r="S410" s="65" t="b">
        <v>1</v>
      </c>
      <c r="T410" s="65">
        <v>50</v>
      </c>
      <c r="U410" s="65">
        <v>10</v>
      </c>
      <c r="V410" s="65">
        <v>10</v>
      </c>
      <c r="W410" s="65">
        <v>10</v>
      </c>
      <c r="X410" s="65">
        <v>30</v>
      </c>
      <c r="Y410" s="66" t="b">
        <v>1</v>
      </c>
      <c r="Z410" s="66">
        <v>50</v>
      </c>
      <c r="AA410" s="66">
        <v>10</v>
      </c>
      <c r="AB410" s="66">
        <v>10</v>
      </c>
      <c r="AC410" s="66">
        <v>10</v>
      </c>
      <c r="AD410" s="66">
        <v>30</v>
      </c>
      <c r="AE410" s="67" t="b">
        <v>1</v>
      </c>
      <c r="AF410" s="67">
        <v>50</v>
      </c>
      <c r="AG410" s="67">
        <v>10</v>
      </c>
      <c r="AH410" s="67">
        <v>10</v>
      </c>
      <c r="AI410" s="67">
        <v>10</v>
      </c>
      <c r="AJ410" s="67">
        <v>30</v>
      </c>
      <c r="AK410" s="68" t="b">
        <v>1</v>
      </c>
      <c r="AL410" s="68">
        <v>50</v>
      </c>
      <c r="AM410" s="68">
        <v>10</v>
      </c>
      <c r="AN410" s="68">
        <v>10</v>
      </c>
      <c r="AO410" s="68">
        <v>10</v>
      </c>
      <c r="AP410" s="68">
        <v>30</v>
      </c>
      <c r="AQ410" s="45" t="b">
        <v>1</v>
      </c>
      <c r="AR410" s="45">
        <v>50</v>
      </c>
      <c r="AS410" s="45">
        <v>10</v>
      </c>
      <c r="AT410" s="45">
        <v>10</v>
      </c>
      <c r="AU410" s="45">
        <v>10</v>
      </c>
      <c r="AV410" s="45">
        <v>30</v>
      </c>
      <c r="AW410" s="47" t="b">
        <v>1</v>
      </c>
      <c r="AX410" s="47">
        <v>50</v>
      </c>
      <c r="AY410" s="47">
        <v>10</v>
      </c>
      <c r="AZ410" s="47">
        <v>10</v>
      </c>
      <c r="BA410" s="47">
        <v>10</v>
      </c>
      <c r="BB410" s="47">
        <v>30</v>
      </c>
      <c r="BC410" s="17">
        <f t="shared" si="258"/>
        <v>98.23</v>
      </c>
      <c r="BD410">
        <f t="shared" si="266"/>
        <v>0</v>
      </c>
      <c r="BE410" s="7">
        <f t="shared" si="267"/>
        <v>0</v>
      </c>
      <c r="BF410" s="7">
        <f t="shared" si="268"/>
        <v>0</v>
      </c>
      <c r="BG410" s="7">
        <f t="shared" si="269"/>
        <v>0</v>
      </c>
      <c r="BH410" s="7">
        <f t="shared" si="270"/>
        <v>0</v>
      </c>
      <c r="BI410" s="17">
        <f t="shared" si="259"/>
        <v>98.23</v>
      </c>
      <c r="BJ410">
        <f t="shared" si="271"/>
        <v>0</v>
      </c>
      <c r="BK410" s="7">
        <f t="shared" si="272"/>
        <v>0</v>
      </c>
      <c r="BL410" s="7">
        <f t="shared" si="273"/>
        <v>0</v>
      </c>
      <c r="BM410" s="7">
        <f t="shared" si="274"/>
        <v>0</v>
      </c>
      <c r="BN410" s="7">
        <f t="shared" si="275"/>
        <v>0</v>
      </c>
      <c r="BO410" s="17">
        <f t="shared" si="260"/>
        <v>98.23</v>
      </c>
      <c r="BP410">
        <f t="shared" si="276"/>
        <v>0</v>
      </c>
      <c r="BQ410" s="7">
        <f t="shared" si="277"/>
        <v>0</v>
      </c>
      <c r="BR410" s="7">
        <f t="shared" si="278"/>
        <v>0</v>
      </c>
      <c r="BS410" s="7">
        <f t="shared" si="279"/>
        <v>0</v>
      </c>
      <c r="BT410" s="7">
        <f t="shared" si="280"/>
        <v>0</v>
      </c>
      <c r="BU410" s="17">
        <f t="shared" si="261"/>
        <v>98.23</v>
      </c>
      <c r="BV410">
        <f t="shared" si="281"/>
        <v>0</v>
      </c>
      <c r="BW410" s="7">
        <f t="shared" si="282"/>
        <v>0</v>
      </c>
      <c r="BX410" s="7">
        <f t="shared" si="283"/>
        <v>0</v>
      </c>
      <c r="BY410" s="7">
        <f t="shared" si="284"/>
        <v>0</v>
      </c>
      <c r="BZ410" s="7">
        <f t="shared" si="285"/>
        <v>0</v>
      </c>
      <c r="CA410" s="17">
        <f t="shared" si="262"/>
        <v>98.23</v>
      </c>
      <c r="CB410">
        <f t="shared" si="286"/>
        <v>0</v>
      </c>
      <c r="CC410" s="7">
        <f t="shared" si="287"/>
        <v>0</v>
      </c>
      <c r="CD410" s="7">
        <f t="shared" si="288"/>
        <v>0</v>
      </c>
      <c r="CE410" s="7">
        <f t="shared" si="289"/>
        <v>0</v>
      </c>
      <c r="CF410" s="69">
        <f t="shared" si="290"/>
        <v>0</v>
      </c>
      <c r="CG410" s="17">
        <f t="shared" si="263"/>
        <v>98.23</v>
      </c>
      <c r="CH410">
        <f t="shared" si="291"/>
        <v>0</v>
      </c>
      <c r="CI410" s="7">
        <f t="shared" si="292"/>
        <v>0</v>
      </c>
      <c r="CJ410" s="7">
        <f t="shared" si="293"/>
        <v>0</v>
      </c>
      <c r="CK410" s="7">
        <f t="shared" si="294"/>
        <v>0</v>
      </c>
      <c r="CL410" s="7">
        <f t="shared" si="295"/>
        <v>0</v>
      </c>
      <c r="CM410" s="17">
        <f t="shared" si="264"/>
        <v>98.23</v>
      </c>
      <c r="CN410">
        <f t="shared" si="296"/>
        <v>0</v>
      </c>
      <c r="CO410" s="7">
        <f t="shared" si="297"/>
        <v>0</v>
      </c>
      <c r="CP410" s="7">
        <f t="shared" si="298"/>
        <v>0</v>
      </c>
      <c r="CQ410" s="7">
        <f t="shared" si="299"/>
        <v>0</v>
      </c>
      <c r="CR410" s="7">
        <f t="shared" si="300"/>
        <v>0</v>
      </c>
    </row>
    <row r="411" spans="1:96" ht="14.5">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265"/>
        <v>1</v>
      </c>
      <c r="M411" s="63" t="b">
        <v>1</v>
      </c>
      <c r="N411" s="63">
        <v>0</v>
      </c>
      <c r="O411" s="63">
        <v>10</v>
      </c>
      <c r="P411" s="63">
        <v>10</v>
      </c>
      <c r="Q411" s="63">
        <v>10</v>
      </c>
      <c r="R411" s="63">
        <v>70</v>
      </c>
      <c r="S411" s="65" t="b">
        <v>1</v>
      </c>
      <c r="T411" s="65">
        <v>0</v>
      </c>
      <c r="U411" s="65">
        <v>10</v>
      </c>
      <c r="V411" s="65">
        <v>10</v>
      </c>
      <c r="W411" s="65">
        <v>10</v>
      </c>
      <c r="X411" s="65">
        <v>70</v>
      </c>
      <c r="Y411" s="66" t="b">
        <v>1</v>
      </c>
      <c r="Z411" s="66">
        <v>0</v>
      </c>
      <c r="AA411" s="66">
        <v>10</v>
      </c>
      <c r="AB411" s="66">
        <v>10</v>
      </c>
      <c r="AC411" s="66">
        <v>10</v>
      </c>
      <c r="AD411" s="66">
        <v>70</v>
      </c>
      <c r="AE411" s="67" t="b">
        <v>1</v>
      </c>
      <c r="AF411" s="67">
        <v>0</v>
      </c>
      <c r="AG411" s="67">
        <v>10</v>
      </c>
      <c r="AH411" s="67">
        <v>10</v>
      </c>
      <c r="AI411" s="67">
        <v>10</v>
      </c>
      <c r="AJ411" s="67">
        <v>70</v>
      </c>
      <c r="AK411" s="68" t="b">
        <v>1</v>
      </c>
      <c r="AL411" s="68">
        <v>0</v>
      </c>
      <c r="AM411" s="68">
        <v>10</v>
      </c>
      <c r="AN411" s="68">
        <v>10</v>
      </c>
      <c r="AO411" s="68">
        <v>10</v>
      </c>
      <c r="AP411" s="68">
        <v>70</v>
      </c>
      <c r="AQ411" s="45" t="b">
        <v>1</v>
      </c>
      <c r="AR411" s="45">
        <v>0</v>
      </c>
      <c r="AS411" s="45">
        <v>10</v>
      </c>
      <c r="AT411" s="45">
        <v>10</v>
      </c>
      <c r="AU411" s="45">
        <v>10</v>
      </c>
      <c r="AV411" s="45">
        <v>70</v>
      </c>
      <c r="AW411" s="47" t="b">
        <v>1</v>
      </c>
      <c r="AX411" s="47">
        <v>0</v>
      </c>
      <c r="AY411" s="47">
        <v>10</v>
      </c>
      <c r="AZ411" s="47">
        <v>10</v>
      </c>
      <c r="BA411" s="47">
        <v>10</v>
      </c>
      <c r="BB411" s="47">
        <v>70</v>
      </c>
      <c r="BC411" s="17">
        <f t="shared" si="258"/>
        <v>110.88000000000001</v>
      </c>
      <c r="BD411">
        <f t="shared" si="266"/>
        <v>0</v>
      </c>
      <c r="BE411" s="7">
        <f t="shared" si="267"/>
        <v>0</v>
      </c>
      <c r="BF411" s="7">
        <f t="shared" si="268"/>
        <v>0</v>
      </c>
      <c r="BG411" s="7">
        <f t="shared" si="269"/>
        <v>0</v>
      </c>
      <c r="BH411" s="7">
        <f t="shared" si="270"/>
        <v>0</v>
      </c>
      <c r="BI411" s="17">
        <f t="shared" si="259"/>
        <v>110.88000000000001</v>
      </c>
      <c r="BJ411">
        <f t="shared" si="271"/>
        <v>0</v>
      </c>
      <c r="BK411" s="7">
        <f t="shared" si="272"/>
        <v>0</v>
      </c>
      <c r="BL411" s="7">
        <f t="shared" si="273"/>
        <v>0</v>
      </c>
      <c r="BM411" s="7">
        <f t="shared" si="274"/>
        <v>0</v>
      </c>
      <c r="BN411" s="7">
        <f t="shared" si="275"/>
        <v>0</v>
      </c>
      <c r="BO411" s="17">
        <f t="shared" si="260"/>
        <v>110.88000000000001</v>
      </c>
      <c r="BP411">
        <f t="shared" si="276"/>
        <v>0</v>
      </c>
      <c r="BQ411" s="7">
        <f t="shared" si="277"/>
        <v>0</v>
      </c>
      <c r="BR411" s="7">
        <f t="shared" si="278"/>
        <v>0</v>
      </c>
      <c r="BS411" s="7">
        <f t="shared" si="279"/>
        <v>0</v>
      </c>
      <c r="BT411" s="7">
        <f t="shared" si="280"/>
        <v>0</v>
      </c>
      <c r="BU411" s="17">
        <f t="shared" si="261"/>
        <v>110.88000000000001</v>
      </c>
      <c r="BV411">
        <f t="shared" si="281"/>
        <v>0</v>
      </c>
      <c r="BW411" s="7">
        <f t="shared" si="282"/>
        <v>0</v>
      </c>
      <c r="BX411" s="7">
        <f t="shared" si="283"/>
        <v>0</v>
      </c>
      <c r="BY411" s="7">
        <f t="shared" si="284"/>
        <v>0</v>
      </c>
      <c r="BZ411" s="7">
        <f t="shared" si="285"/>
        <v>0</v>
      </c>
      <c r="CA411" s="17">
        <f t="shared" si="262"/>
        <v>110.88000000000001</v>
      </c>
      <c r="CB411">
        <f t="shared" si="286"/>
        <v>0</v>
      </c>
      <c r="CC411" s="7">
        <f t="shared" si="287"/>
        <v>0</v>
      </c>
      <c r="CD411" s="7">
        <f t="shared" si="288"/>
        <v>0</v>
      </c>
      <c r="CE411" s="7">
        <f t="shared" si="289"/>
        <v>0</v>
      </c>
      <c r="CF411" s="69">
        <f t="shared" si="290"/>
        <v>0</v>
      </c>
      <c r="CG411" s="17">
        <f t="shared" si="263"/>
        <v>110.88000000000001</v>
      </c>
      <c r="CH411">
        <f t="shared" si="291"/>
        <v>0</v>
      </c>
      <c r="CI411" s="7">
        <f t="shared" si="292"/>
        <v>0</v>
      </c>
      <c r="CJ411" s="7">
        <f t="shared" si="293"/>
        <v>0</v>
      </c>
      <c r="CK411" s="7">
        <f t="shared" si="294"/>
        <v>0</v>
      </c>
      <c r="CL411" s="7">
        <f t="shared" si="295"/>
        <v>0</v>
      </c>
      <c r="CM411" s="17">
        <f t="shared" si="264"/>
        <v>110.88000000000001</v>
      </c>
      <c r="CN411">
        <f t="shared" si="296"/>
        <v>0</v>
      </c>
      <c r="CO411" s="7">
        <f t="shared" si="297"/>
        <v>0</v>
      </c>
      <c r="CP411" s="7">
        <f t="shared" si="298"/>
        <v>0</v>
      </c>
      <c r="CQ411" s="7">
        <f t="shared" si="299"/>
        <v>0</v>
      </c>
      <c r="CR411" s="7">
        <f t="shared" si="300"/>
        <v>0</v>
      </c>
    </row>
    <row r="412" spans="1:96" ht="14.5">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265"/>
        <v>1</v>
      </c>
      <c r="M412" s="63" t="b">
        <v>1</v>
      </c>
      <c r="N412" s="63">
        <v>0</v>
      </c>
      <c r="O412" s="63">
        <v>10</v>
      </c>
      <c r="P412" s="63">
        <v>10</v>
      </c>
      <c r="Q412" s="63">
        <v>10</v>
      </c>
      <c r="R412" s="63">
        <v>500</v>
      </c>
      <c r="S412" s="65" t="b">
        <v>1</v>
      </c>
      <c r="T412" s="65">
        <v>0</v>
      </c>
      <c r="U412" s="65">
        <v>10</v>
      </c>
      <c r="V412" s="65">
        <v>10</v>
      </c>
      <c r="W412" s="65">
        <v>10</v>
      </c>
      <c r="X412" s="65">
        <v>500</v>
      </c>
      <c r="Y412" s="66" t="b">
        <v>0</v>
      </c>
      <c r="AE412" s="67" t="b">
        <v>1</v>
      </c>
      <c r="AF412" s="67">
        <v>0</v>
      </c>
      <c r="AG412" s="67">
        <v>10</v>
      </c>
      <c r="AH412" s="67">
        <v>10</v>
      </c>
      <c r="AI412" s="67">
        <v>10</v>
      </c>
      <c r="AJ412" s="67">
        <v>500</v>
      </c>
      <c r="AK412" s="68" t="b">
        <v>1</v>
      </c>
      <c r="AL412" s="68">
        <v>0</v>
      </c>
      <c r="AM412" s="68">
        <v>10</v>
      </c>
      <c r="AN412" s="68">
        <v>10</v>
      </c>
      <c r="AO412" s="68">
        <v>10</v>
      </c>
      <c r="AP412" s="68">
        <v>500</v>
      </c>
      <c r="AQ412" s="45" t="b">
        <v>0</v>
      </c>
      <c r="AW412" s="47" t="b">
        <v>0</v>
      </c>
      <c r="BC412" s="17">
        <f t="shared" si="258"/>
        <v>56.870000000000005</v>
      </c>
      <c r="BD412">
        <f t="shared" si="266"/>
        <v>5</v>
      </c>
      <c r="BE412" s="7">
        <f t="shared" si="267"/>
        <v>5.3756655173764862</v>
      </c>
      <c r="BF412" s="7">
        <f t="shared" si="268"/>
        <v>3.9746326919102399</v>
      </c>
      <c r="BG412" s="7">
        <f t="shared" si="269"/>
        <v>73.923851168069888</v>
      </c>
      <c r="BH412" s="7">
        <f t="shared" si="270"/>
        <v>79.299516685446378</v>
      </c>
      <c r="BI412" s="17">
        <f t="shared" si="259"/>
        <v>56.870000000000005</v>
      </c>
      <c r="BJ412">
        <f t="shared" si="271"/>
        <v>5</v>
      </c>
      <c r="BK412" s="7">
        <f t="shared" si="272"/>
        <v>5.3756655173764862</v>
      </c>
      <c r="BL412" s="7">
        <f t="shared" si="273"/>
        <v>3.9746326919102399</v>
      </c>
      <c r="BM412" s="7">
        <f t="shared" si="274"/>
        <v>73.923851168069888</v>
      </c>
      <c r="BN412" s="7">
        <f t="shared" si="275"/>
        <v>79.299516685446378</v>
      </c>
      <c r="BO412" s="17">
        <f t="shared" si="260"/>
        <v>56.870000000000005</v>
      </c>
      <c r="BP412">
        <f t="shared" si="276"/>
        <v>0</v>
      </c>
      <c r="BQ412" s="7">
        <f t="shared" si="277"/>
        <v>0</v>
      </c>
      <c r="BR412" s="7">
        <f t="shared" si="278"/>
        <v>0</v>
      </c>
      <c r="BS412" s="7">
        <f t="shared" si="279"/>
        <v>0</v>
      </c>
      <c r="BT412" s="7">
        <f t="shared" si="280"/>
        <v>0</v>
      </c>
      <c r="BU412" s="17">
        <f t="shared" si="261"/>
        <v>56.870000000000005</v>
      </c>
      <c r="BV412">
        <f t="shared" si="281"/>
        <v>5</v>
      </c>
      <c r="BW412" s="7">
        <f t="shared" si="282"/>
        <v>5.3756655173764862</v>
      </c>
      <c r="BX412" s="7">
        <f t="shared" si="283"/>
        <v>3.9746326919102399</v>
      </c>
      <c r="BY412" s="7">
        <f t="shared" si="284"/>
        <v>73.923851168069888</v>
      </c>
      <c r="BZ412" s="7">
        <f t="shared" si="285"/>
        <v>79.299516685446378</v>
      </c>
      <c r="CA412" s="17">
        <f t="shared" si="262"/>
        <v>56.870000000000005</v>
      </c>
      <c r="CB412">
        <f t="shared" si="286"/>
        <v>5</v>
      </c>
      <c r="CC412" s="7">
        <f t="shared" si="287"/>
        <v>5.3756655173764862</v>
      </c>
      <c r="CD412" s="7">
        <f t="shared" si="288"/>
        <v>3.9746326919102399</v>
      </c>
      <c r="CE412" s="7">
        <f t="shared" si="289"/>
        <v>73.923851168069888</v>
      </c>
      <c r="CF412" s="69">
        <f t="shared" si="290"/>
        <v>79.299516685446378</v>
      </c>
      <c r="CG412" s="17">
        <f t="shared" si="263"/>
        <v>56.870000000000005</v>
      </c>
      <c r="CH412">
        <f t="shared" si="291"/>
        <v>0</v>
      </c>
      <c r="CI412" s="7">
        <f t="shared" si="292"/>
        <v>0</v>
      </c>
      <c r="CJ412" s="7">
        <f t="shared" si="293"/>
        <v>0</v>
      </c>
      <c r="CK412" s="7">
        <f t="shared" si="294"/>
        <v>0</v>
      </c>
      <c r="CL412" s="7">
        <f t="shared" si="295"/>
        <v>0</v>
      </c>
      <c r="CM412" s="17">
        <f t="shared" si="264"/>
        <v>56.870000000000005</v>
      </c>
      <c r="CN412">
        <f t="shared" si="296"/>
        <v>0</v>
      </c>
      <c r="CO412" s="7">
        <f t="shared" si="297"/>
        <v>0</v>
      </c>
      <c r="CP412" s="7">
        <f t="shared" si="298"/>
        <v>0</v>
      </c>
      <c r="CQ412" s="7">
        <f t="shared" si="299"/>
        <v>0</v>
      </c>
      <c r="CR412" s="7">
        <f t="shared" si="300"/>
        <v>0</v>
      </c>
    </row>
    <row r="413" spans="1:96" ht="14.5">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265"/>
        <v>1</v>
      </c>
      <c r="M413" s="63" t="b">
        <v>1</v>
      </c>
      <c r="N413" s="63">
        <v>60</v>
      </c>
      <c r="O413" s="63">
        <v>6</v>
      </c>
      <c r="P413" s="63">
        <v>6</v>
      </c>
      <c r="Q413" s="63">
        <v>6</v>
      </c>
      <c r="R413" s="63">
        <v>20</v>
      </c>
      <c r="S413" s="65" t="b">
        <v>1</v>
      </c>
      <c r="T413" s="65">
        <v>60</v>
      </c>
      <c r="U413" s="65">
        <v>6</v>
      </c>
      <c r="V413" s="65">
        <v>6</v>
      </c>
      <c r="W413" s="65">
        <v>6</v>
      </c>
      <c r="X413" s="65">
        <v>20</v>
      </c>
      <c r="Y413" s="66" t="b">
        <v>1</v>
      </c>
      <c r="Z413" s="66">
        <v>60</v>
      </c>
      <c r="AA413" s="66">
        <v>6</v>
      </c>
      <c r="AB413" s="66">
        <v>6</v>
      </c>
      <c r="AC413" s="66">
        <v>6</v>
      </c>
      <c r="AD413" s="66">
        <v>20</v>
      </c>
      <c r="AE413" s="67" t="b">
        <v>1</v>
      </c>
      <c r="AF413" s="67">
        <v>60</v>
      </c>
      <c r="AG413" s="67">
        <v>6</v>
      </c>
      <c r="AH413" s="67">
        <v>6</v>
      </c>
      <c r="AI413" s="67">
        <v>6</v>
      </c>
      <c r="AJ413" s="67">
        <v>20</v>
      </c>
      <c r="AK413" s="68" t="b">
        <v>1</v>
      </c>
      <c r="AL413" s="68">
        <v>60</v>
      </c>
      <c r="AM413" s="68">
        <v>6</v>
      </c>
      <c r="AN413" s="68">
        <v>6</v>
      </c>
      <c r="AO413" s="68">
        <v>6</v>
      </c>
      <c r="AP413" s="68">
        <v>20</v>
      </c>
      <c r="AQ413" s="45" t="b">
        <v>1</v>
      </c>
      <c r="AR413" s="45">
        <v>60</v>
      </c>
      <c r="AS413" s="45">
        <v>6</v>
      </c>
      <c r="AT413" s="45">
        <v>6</v>
      </c>
      <c r="AU413" s="45">
        <v>6</v>
      </c>
      <c r="AV413" s="45">
        <v>20</v>
      </c>
      <c r="AW413" s="47" t="b">
        <v>1</v>
      </c>
      <c r="AX413" s="47">
        <v>60</v>
      </c>
      <c r="AY413" s="47">
        <v>6</v>
      </c>
      <c r="AZ413" s="47">
        <v>6</v>
      </c>
      <c r="BA413" s="47">
        <v>6</v>
      </c>
      <c r="BB413" s="47">
        <v>20</v>
      </c>
      <c r="BC413" s="17">
        <f t="shared" si="258"/>
        <v>51.150000000000006</v>
      </c>
      <c r="BD413">
        <f t="shared" si="266"/>
        <v>0</v>
      </c>
      <c r="BE413" s="7">
        <f t="shared" si="267"/>
        <v>0</v>
      </c>
      <c r="BF413" s="7">
        <f t="shared" si="268"/>
        <v>0</v>
      </c>
      <c r="BG413" s="7">
        <f t="shared" si="269"/>
        <v>0</v>
      </c>
      <c r="BH413" s="7">
        <f t="shared" si="270"/>
        <v>0</v>
      </c>
      <c r="BI413" s="17">
        <f t="shared" si="259"/>
        <v>51.150000000000006</v>
      </c>
      <c r="BJ413">
        <f t="shared" si="271"/>
        <v>0</v>
      </c>
      <c r="BK413" s="7">
        <f t="shared" si="272"/>
        <v>0</v>
      </c>
      <c r="BL413" s="7">
        <f t="shared" si="273"/>
        <v>0</v>
      </c>
      <c r="BM413" s="7">
        <f t="shared" si="274"/>
        <v>0</v>
      </c>
      <c r="BN413" s="7">
        <f t="shared" si="275"/>
        <v>0</v>
      </c>
      <c r="BO413" s="17">
        <f t="shared" si="260"/>
        <v>51.150000000000006</v>
      </c>
      <c r="BP413">
        <f t="shared" si="276"/>
        <v>0</v>
      </c>
      <c r="BQ413" s="7">
        <f t="shared" si="277"/>
        <v>0</v>
      </c>
      <c r="BR413" s="7">
        <f t="shared" si="278"/>
        <v>0</v>
      </c>
      <c r="BS413" s="7">
        <f t="shared" si="279"/>
        <v>0</v>
      </c>
      <c r="BT413" s="7">
        <f t="shared" si="280"/>
        <v>0</v>
      </c>
      <c r="BU413" s="17">
        <f t="shared" si="261"/>
        <v>51.150000000000006</v>
      </c>
      <c r="BV413">
        <f t="shared" si="281"/>
        <v>0</v>
      </c>
      <c r="BW413" s="7">
        <f t="shared" si="282"/>
        <v>0</v>
      </c>
      <c r="BX413" s="7">
        <f t="shared" si="283"/>
        <v>0</v>
      </c>
      <c r="BY413" s="7">
        <f t="shared" si="284"/>
        <v>0</v>
      </c>
      <c r="BZ413" s="7">
        <f t="shared" si="285"/>
        <v>0</v>
      </c>
      <c r="CA413" s="17">
        <f t="shared" si="262"/>
        <v>51.150000000000006</v>
      </c>
      <c r="CB413">
        <f t="shared" si="286"/>
        <v>0</v>
      </c>
      <c r="CC413" s="7">
        <f t="shared" si="287"/>
        <v>0</v>
      </c>
      <c r="CD413" s="7">
        <f t="shared" si="288"/>
        <v>0</v>
      </c>
      <c r="CE413" s="7">
        <f t="shared" si="289"/>
        <v>0</v>
      </c>
      <c r="CF413" s="69">
        <f t="shared" si="290"/>
        <v>0</v>
      </c>
      <c r="CG413" s="17">
        <f t="shared" si="263"/>
        <v>51.150000000000006</v>
      </c>
      <c r="CH413">
        <f t="shared" si="291"/>
        <v>0</v>
      </c>
      <c r="CI413" s="7">
        <f t="shared" si="292"/>
        <v>0</v>
      </c>
      <c r="CJ413" s="7">
        <f t="shared" si="293"/>
        <v>0</v>
      </c>
      <c r="CK413" s="7">
        <f t="shared" si="294"/>
        <v>0</v>
      </c>
      <c r="CL413" s="7">
        <f t="shared" si="295"/>
        <v>0</v>
      </c>
      <c r="CM413" s="17">
        <f t="shared" si="264"/>
        <v>51.150000000000006</v>
      </c>
      <c r="CN413">
        <f t="shared" si="296"/>
        <v>0</v>
      </c>
      <c r="CO413" s="7">
        <f t="shared" si="297"/>
        <v>0</v>
      </c>
      <c r="CP413" s="7">
        <f t="shared" si="298"/>
        <v>0</v>
      </c>
      <c r="CQ413" s="7">
        <f t="shared" si="299"/>
        <v>0</v>
      </c>
      <c r="CR413" s="7">
        <f t="shared" si="300"/>
        <v>0</v>
      </c>
    </row>
    <row r="414" spans="1:96" ht="14.5">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265"/>
        <v>1</v>
      </c>
      <c r="M414" s="63" t="b">
        <v>1</v>
      </c>
      <c r="N414" s="63">
        <v>0</v>
      </c>
      <c r="O414" s="63">
        <v>10</v>
      </c>
      <c r="P414" s="63">
        <v>10</v>
      </c>
      <c r="Q414" s="63">
        <v>10</v>
      </c>
      <c r="R414" s="63">
        <v>20</v>
      </c>
      <c r="S414" s="65" t="b">
        <v>0</v>
      </c>
      <c r="Y414" s="66" t="b">
        <v>0</v>
      </c>
      <c r="AE414" s="67" t="b">
        <v>0</v>
      </c>
      <c r="AK414" s="68" t="b">
        <v>0</v>
      </c>
      <c r="AQ414" s="45" t="b">
        <v>0</v>
      </c>
      <c r="AW414" s="47" t="b">
        <v>0</v>
      </c>
      <c r="BC414" s="17">
        <f t="shared" si="258"/>
        <v>55.440000000000005</v>
      </c>
      <c r="BD414">
        <f t="shared" si="266"/>
        <v>2</v>
      </c>
      <c r="BE414" s="7">
        <f t="shared" si="267"/>
        <v>2.1502662069505947</v>
      </c>
      <c r="BF414" s="7">
        <f t="shared" si="268"/>
        <v>1.5898530767640959</v>
      </c>
      <c r="BG414" s="7">
        <f t="shared" si="269"/>
        <v>29.569540467227952</v>
      </c>
      <c r="BH414" s="7">
        <f t="shared" si="270"/>
        <v>31.719806674178546</v>
      </c>
      <c r="BI414" s="17">
        <f t="shared" si="259"/>
        <v>55.440000000000005</v>
      </c>
      <c r="BJ414">
        <f t="shared" si="271"/>
        <v>0</v>
      </c>
      <c r="BK414" s="7">
        <f t="shared" si="272"/>
        <v>0</v>
      </c>
      <c r="BL414" s="7">
        <f t="shared" si="273"/>
        <v>0</v>
      </c>
      <c r="BM414" s="7">
        <f t="shared" si="274"/>
        <v>0</v>
      </c>
      <c r="BN414" s="7">
        <f t="shared" si="275"/>
        <v>0</v>
      </c>
      <c r="BO414" s="17">
        <f t="shared" si="260"/>
        <v>55.440000000000005</v>
      </c>
      <c r="BP414">
        <f t="shared" si="276"/>
        <v>0</v>
      </c>
      <c r="BQ414" s="7">
        <f t="shared" si="277"/>
        <v>0</v>
      </c>
      <c r="BR414" s="7">
        <f t="shared" si="278"/>
        <v>0</v>
      </c>
      <c r="BS414" s="7">
        <f t="shared" si="279"/>
        <v>0</v>
      </c>
      <c r="BT414" s="7">
        <f t="shared" si="280"/>
        <v>0</v>
      </c>
      <c r="BU414" s="17">
        <f t="shared" si="261"/>
        <v>55.440000000000005</v>
      </c>
      <c r="BV414">
        <f t="shared" si="281"/>
        <v>0</v>
      </c>
      <c r="BW414" s="7">
        <f t="shared" si="282"/>
        <v>0</v>
      </c>
      <c r="BX414" s="7">
        <f t="shared" si="283"/>
        <v>0</v>
      </c>
      <c r="BY414" s="7">
        <f t="shared" si="284"/>
        <v>0</v>
      </c>
      <c r="BZ414" s="7">
        <f t="shared" si="285"/>
        <v>0</v>
      </c>
      <c r="CA414" s="17">
        <f t="shared" si="262"/>
        <v>55.440000000000005</v>
      </c>
      <c r="CB414">
        <f t="shared" si="286"/>
        <v>0</v>
      </c>
      <c r="CC414" s="7">
        <f t="shared" si="287"/>
        <v>0</v>
      </c>
      <c r="CD414" s="7">
        <f t="shared" si="288"/>
        <v>0</v>
      </c>
      <c r="CE414" s="7">
        <f t="shared" si="289"/>
        <v>0</v>
      </c>
      <c r="CF414" s="69">
        <f t="shared" si="290"/>
        <v>0</v>
      </c>
      <c r="CG414" s="17">
        <f t="shared" si="263"/>
        <v>55.440000000000005</v>
      </c>
      <c r="CH414">
        <f t="shared" si="291"/>
        <v>0</v>
      </c>
      <c r="CI414" s="7">
        <f t="shared" si="292"/>
        <v>0</v>
      </c>
      <c r="CJ414" s="7">
        <f t="shared" si="293"/>
        <v>0</v>
      </c>
      <c r="CK414" s="7">
        <f t="shared" si="294"/>
        <v>0</v>
      </c>
      <c r="CL414" s="7">
        <f t="shared" si="295"/>
        <v>0</v>
      </c>
      <c r="CM414" s="17">
        <f t="shared" si="264"/>
        <v>55.440000000000005</v>
      </c>
      <c r="CN414">
        <f t="shared" si="296"/>
        <v>0</v>
      </c>
      <c r="CO414" s="7">
        <f t="shared" si="297"/>
        <v>0</v>
      </c>
      <c r="CP414" s="7">
        <f t="shared" si="298"/>
        <v>0</v>
      </c>
      <c r="CQ414" s="7">
        <f t="shared" si="299"/>
        <v>0</v>
      </c>
      <c r="CR414" s="7">
        <f t="shared" si="300"/>
        <v>0</v>
      </c>
    </row>
    <row r="415" spans="1:96" ht="14.5">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265"/>
        <v>1</v>
      </c>
      <c r="M415" s="63" t="b">
        <v>1</v>
      </c>
      <c r="N415" s="63">
        <v>90</v>
      </c>
      <c r="O415" s="63">
        <v>10</v>
      </c>
      <c r="P415" s="63">
        <v>10</v>
      </c>
      <c r="Q415" s="63">
        <v>10</v>
      </c>
      <c r="R415" s="63">
        <v>18</v>
      </c>
      <c r="S415" s="65" t="b">
        <v>1</v>
      </c>
      <c r="T415" s="65">
        <v>90</v>
      </c>
      <c r="U415" s="65">
        <v>10</v>
      </c>
      <c r="V415" s="65">
        <v>10</v>
      </c>
      <c r="W415" s="65">
        <v>10</v>
      </c>
      <c r="X415" s="65">
        <v>18</v>
      </c>
      <c r="Y415" s="66" t="b">
        <v>1</v>
      </c>
      <c r="Z415" s="66">
        <v>90</v>
      </c>
      <c r="AA415" s="66">
        <v>10</v>
      </c>
      <c r="AB415" s="66">
        <v>10</v>
      </c>
      <c r="AC415" s="66">
        <v>10</v>
      </c>
      <c r="AD415" s="66">
        <v>18</v>
      </c>
      <c r="AE415" s="67" t="b">
        <v>1</v>
      </c>
      <c r="AF415" s="67">
        <v>90</v>
      </c>
      <c r="AG415" s="67">
        <v>10</v>
      </c>
      <c r="AH415" s="67">
        <v>10</v>
      </c>
      <c r="AI415" s="67">
        <v>10</v>
      </c>
      <c r="AJ415" s="67">
        <v>18</v>
      </c>
      <c r="AK415" s="68" t="b">
        <v>1</v>
      </c>
      <c r="AL415" s="68">
        <v>90</v>
      </c>
      <c r="AM415" s="68">
        <v>10</v>
      </c>
      <c r="AN415" s="68">
        <v>10</v>
      </c>
      <c r="AO415" s="68">
        <v>10</v>
      </c>
      <c r="AP415" s="68">
        <v>18</v>
      </c>
      <c r="AQ415" s="45" t="b">
        <v>1</v>
      </c>
      <c r="AR415" s="45">
        <v>90</v>
      </c>
      <c r="AS415" s="45">
        <v>10</v>
      </c>
      <c r="AT415" s="45">
        <v>10</v>
      </c>
      <c r="AU415" s="45">
        <v>10</v>
      </c>
      <c r="AV415" s="45">
        <v>18</v>
      </c>
      <c r="AW415" s="47" t="b">
        <v>1</v>
      </c>
      <c r="AX415" s="47">
        <v>90</v>
      </c>
      <c r="AY415" s="47">
        <v>10</v>
      </c>
      <c r="AZ415" s="47">
        <v>10</v>
      </c>
      <c r="BA415" s="47">
        <v>10</v>
      </c>
      <c r="BB415" s="47">
        <v>18</v>
      </c>
      <c r="BC415" s="17">
        <f t="shared" si="258"/>
        <v>56.320000000000007</v>
      </c>
      <c r="BD415">
        <f t="shared" si="266"/>
        <v>2</v>
      </c>
      <c r="BE415" s="7">
        <f t="shared" si="267"/>
        <v>2.1502662069505947</v>
      </c>
      <c r="BF415" s="7">
        <f t="shared" si="268"/>
        <v>1.5898530767640959</v>
      </c>
      <c r="BG415" s="7">
        <f t="shared" si="269"/>
        <v>29.569540467227952</v>
      </c>
      <c r="BH415" s="7">
        <f t="shared" si="270"/>
        <v>31.719806674178546</v>
      </c>
      <c r="BI415" s="17">
        <f t="shared" si="259"/>
        <v>56.320000000000007</v>
      </c>
      <c r="BJ415">
        <f t="shared" si="271"/>
        <v>2</v>
      </c>
      <c r="BK415" s="7">
        <f t="shared" si="272"/>
        <v>2.1502662069505947</v>
      </c>
      <c r="BL415" s="7">
        <f t="shared" si="273"/>
        <v>1.5898530767640959</v>
      </c>
      <c r="BM415" s="7">
        <f t="shared" si="274"/>
        <v>29.569540467227952</v>
      </c>
      <c r="BN415" s="7">
        <f t="shared" si="275"/>
        <v>31.719806674178546</v>
      </c>
      <c r="BO415" s="17">
        <f t="shared" si="260"/>
        <v>56.320000000000007</v>
      </c>
      <c r="BP415">
        <f t="shared" si="276"/>
        <v>2</v>
      </c>
      <c r="BQ415" s="7">
        <f t="shared" si="277"/>
        <v>2.1502662069505947</v>
      </c>
      <c r="BR415" s="7">
        <f t="shared" si="278"/>
        <v>1.5898530767640959</v>
      </c>
      <c r="BS415" s="7">
        <f t="shared" si="279"/>
        <v>29.569540467227952</v>
      </c>
      <c r="BT415" s="7">
        <f t="shared" si="280"/>
        <v>31.719806674178546</v>
      </c>
      <c r="BU415" s="17">
        <f t="shared" si="261"/>
        <v>56.320000000000007</v>
      </c>
      <c r="BV415">
        <f t="shared" si="281"/>
        <v>2</v>
      </c>
      <c r="BW415" s="7">
        <f t="shared" si="282"/>
        <v>2.1502662069505947</v>
      </c>
      <c r="BX415" s="7">
        <f t="shared" si="283"/>
        <v>1.5898530767640959</v>
      </c>
      <c r="BY415" s="7">
        <f t="shared" si="284"/>
        <v>29.569540467227952</v>
      </c>
      <c r="BZ415" s="7">
        <f t="shared" si="285"/>
        <v>31.719806674178546</v>
      </c>
      <c r="CA415" s="17">
        <f t="shared" si="262"/>
        <v>56.320000000000007</v>
      </c>
      <c r="CB415">
        <f t="shared" si="286"/>
        <v>2</v>
      </c>
      <c r="CC415" s="7">
        <f t="shared" si="287"/>
        <v>2.1502662069505947</v>
      </c>
      <c r="CD415" s="7">
        <f t="shared" si="288"/>
        <v>1.5898530767640959</v>
      </c>
      <c r="CE415" s="7">
        <f t="shared" si="289"/>
        <v>29.569540467227952</v>
      </c>
      <c r="CF415" s="69">
        <f t="shared" si="290"/>
        <v>31.719806674178546</v>
      </c>
      <c r="CG415" s="17">
        <f t="shared" si="263"/>
        <v>56.320000000000007</v>
      </c>
      <c r="CH415">
        <f t="shared" si="291"/>
        <v>2</v>
      </c>
      <c r="CI415" s="7">
        <f t="shared" si="292"/>
        <v>2.1502662069505947</v>
      </c>
      <c r="CJ415" s="7">
        <f t="shared" si="293"/>
        <v>1.5898530767640959</v>
      </c>
      <c r="CK415" s="7">
        <f t="shared" si="294"/>
        <v>29.569540467227952</v>
      </c>
      <c r="CL415" s="7">
        <f t="shared" si="295"/>
        <v>31.719806674178546</v>
      </c>
      <c r="CM415" s="17">
        <f t="shared" si="264"/>
        <v>56.320000000000007</v>
      </c>
      <c r="CN415">
        <f t="shared" si="296"/>
        <v>2</v>
      </c>
      <c r="CO415" s="7">
        <f t="shared" si="297"/>
        <v>2.1502662069505947</v>
      </c>
      <c r="CP415" s="7">
        <f t="shared" si="298"/>
        <v>1.5898530767640959</v>
      </c>
      <c r="CQ415" s="7">
        <f t="shared" si="299"/>
        <v>29.569540467227952</v>
      </c>
      <c r="CR415" s="7">
        <f t="shared" si="300"/>
        <v>31.719806674178546</v>
      </c>
    </row>
    <row r="416" spans="1:96" ht="14.5">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265"/>
        <v>1</v>
      </c>
      <c r="M416" s="63" t="b">
        <v>1</v>
      </c>
      <c r="N416" s="63">
        <v>0</v>
      </c>
      <c r="O416" s="63">
        <v>10</v>
      </c>
      <c r="P416" s="63">
        <v>10</v>
      </c>
      <c r="Q416" s="63">
        <v>10</v>
      </c>
      <c r="R416" s="63">
        <v>20</v>
      </c>
      <c r="S416" s="65" t="b">
        <v>1</v>
      </c>
      <c r="T416" s="65">
        <v>0</v>
      </c>
      <c r="U416" s="65">
        <v>10</v>
      </c>
      <c r="V416" s="65">
        <v>10</v>
      </c>
      <c r="W416" s="65">
        <v>10</v>
      </c>
      <c r="X416" s="65">
        <v>20</v>
      </c>
      <c r="Y416" s="66" t="b">
        <v>0</v>
      </c>
      <c r="AE416" s="67" t="b">
        <v>1</v>
      </c>
      <c r="AF416" s="67">
        <v>0</v>
      </c>
      <c r="AG416" s="67">
        <v>10</v>
      </c>
      <c r="AH416" s="67">
        <v>10</v>
      </c>
      <c r="AI416" s="67">
        <v>10</v>
      </c>
      <c r="AJ416" s="67">
        <v>20</v>
      </c>
      <c r="AK416" s="68" t="b">
        <v>1</v>
      </c>
      <c r="AL416" s="68">
        <v>0</v>
      </c>
      <c r="AM416" s="68">
        <v>10</v>
      </c>
      <c r="AN416" s="68">
        <v>10</v>
      </c>
      <c r="AO416" s="68">
        <v>10</v>
      </c>
      <c r="AP416" s="68">
        <v>20</v>
      </c>
      <c r="AQ416" s="45" t="b">
        <v>0</v>
      </c>
      <c r="AW416" s="47" t="b">
        <v>0</v>
      </c>
      <c r="BC416" s="17">
        <f t="shared" si="258"/>
        <v>83.05</v>
      </c>
      <c r="BD416">
        <f t="shared" si="266"/>
        <v>5</v>
      </c>
      <c r="BE416" s="7">
        <f t="shared" si="267"/>
        <v>5.3756655173764862</v>
      </c>
      <c r="BF416" s="7">
        <f t="shared" si="268"/>
        <v>3.9746326919102399</v>
      </c>
      <c r="BG416" s="7">
        <f t="shared" si="269"/>
        <v>73.923851168069888</v>
      </c>
      <c r="BH416" s="7">
        <f t="shared" si="270"/>
        <v>79.299516685446378</v>
      </c>
      <c r="BI416" s="17">
        <f t="shared" si="259"/>
        <v>83.05</v>
      </c>
      <c r="BJ416">
        <f t="shared" si="271"/>
        <v>5</v>
      </c>
      <c r="BK416" s="7">
        <f t="shared" si="272"/>
        <v>5.3756655173764862</v>
      </c>
      <c r="BL416" s="7">
        <f t="shared" si="273"/>
        <v>3.9746326919102399</v>
      </c>
      <c r="BM416" s="7">
        <f t="shared" si="274"/>
        <v>73.923851168069888</v>
      </c>
      <c r="BN416" s="7">
        <f t="shared" si="275"/>
        <v>79.299516685446378</v>
      </c>
      <c r="BO416" s="17">
        <f t="shared" si="260"/>
        <v>83.05</v>
      </c>
      <c r="BP416">
        <f t="shared" si="276"/>
        <v>0</v>
      </c>
      <c r="BQ416" s="7">
        <f t="shared" si="277"/>
        <v>0</v>
      </c>
      <c r="BR416" s="7">
        <f t="shared" si="278"/>
        <v>0</v>
      </c>
      <c r="BS416" s="7">
        <f t="shared" si="279"/>
        <v>0</v>
      </c>
      <c r="BT416" s="7">
        <f t="shared" si="280"/>
        <v>0</v>
      </c>
      <c r="BU416" s="17">
        <f t="shared" si="261"/>
        <v>83.05</v>
      </c>
      <c r="BV416">
        <f t="shared" si="281"/>
        <v>5</v>
      </c>
      <c r="BW416" s="7">
        <f t="shared" si="282"/>
        <v>5.3756655173764862</v>
      </c>
      <c r="BX416" s="7">
        <f t="shared" si="283"/>
        <v>3.9746326919102399</v>
      </c>
      <c r="BY416" s="7">
        <f t="shared" si="284"/>
        <v>73.923851168069888</v>
      </c>
      <c r="BZ416" s="7">
        <f t="shared" si="285"/>
        <v>79.299516685446378</v>
      </c>
      <c r="CA416" s="17">
        <f t="shared" si="262"/>
        <v>83.05</v>
      </c>
      <c r="CB416">
        <f t="shared" si="286"/>
        <v>5</v>
      </c>
      <c r="CC416" s="7">
        <f t="shared" si="287"/>
        <v>5.3756655173764862</v>
      </c>
      <c r="CD416" s="7">
        <f t="shared" si="288"/>
        <v>3.9746326919102399</v>
      </c>
      <c r="CE416" s="7">
        <f t="shared" si="289"/>
        <v>73.923851168069888</v>
      </c>
      <c r="CF416" s="69">
        <f t="shared" si="290"/>
        <v>79.299516685446378</v>
      </c>
      <c r="CG416" s="17">
        <f t="shared" si="263"/>
        <v>83.05</v>
      </c>
      <c r="CH416">
        <f t="shared" si="291"/>
        <v>0</v>
      </c>
      <c r="CI416" s="7">
        <f t="shared" si="292"/>
        <v>0</v>
      </c>
      <c r="CJ416" s="7">
        <f t="shared" si="293"/>
        <v>0</v>
      </c>
      <c r="CK416" s="7">
        <f t="shared" si="294"/>
        <v>0</v>
      </c>
      <c r="CL416" s="7">
        <f t="shared" si="295"/>
        <v>0</v>
      </c>
      <c r="CM416" s="17">
        <f t="shared" si="264"/>
        <v>83.05</v>
      </c>
      <c r="CN416">
        <f t="shared" si="296"/>
        <v>0</v>
      </c>
      <c r="CO416" s="7">
        <f t="shared" si="297"/>
        <v>0</v>
      </c>
      <c r="CP416" s="7">
        <f t="shared" si="298"/>
        <v>0</v>
      </c>
      <c r="CQ416" s="7">
        <f t="shared" si="299"/>
        <v>0</v>
      </c>
      <c r="CR416" s="7">
        <f t="shared" si="300"/>
        <v>0</v>
      </c>
    </row>
    <row r="417" spans="1:96" ht="14.5">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265"/>
        <v>1</v>
      </c>
      <c r="M417" s="63" t="b">
        <v>1</v>
      </c>
      <c r="N417" s="63">
        <v>95</v>
      </c>
      <c r="O417" s="63">
        <v>10</v>
      </c>
      <c r="P417" s="63">
        <v>10</v>
      </c>
      <c r="Q417" s="63">
        <v>10</v>
      </c>
      <c r="R417" s="63">
        <v>360</v>
      </c>
      <c r="S417" s="65" t="b">
        <v>1</v>
      </c>
      <c r="T417" s="65">
        <v>95</v>
      </c>
      <c r="U417" s="65">
        <v>10</v>
      </c>
      <c r="V417" s="65">
        <v>10</v>
      </c>
      <c r="W417" s="65">
        <v>10</v>
      </c>
      <c r="X417" s="65">
        <v>360</v>
      </c>
      <c r="Y417" s="66" t="b">
        <v>1</v>
      </c>
      <c r="Z417" s="66">
        <v>95</v>
      </c>
      <c r="AA417" s="66">
        <v>10</v>
      </c>
      <c r="AB417" s="66">
        <v>10</v>
      </c>
      <c r="AC417" s="66">
        <v>10</v>
      </c>
      <c r="AD417" s="66">
        <v>360</v>
      </c>
      <c r="AE417" s="67" t="b">
        <v>1</v>
      </c>
      <c r="AF417" s="67">
        <v>95</v>
      </c>
      <c r="AG417" s="67">
        <v>10</v>
      </c>
      <c r="AH417" s="67">
        <v>10</v>
      </c>
      <c r="AI417" s="67">
        <v>10</v>
      </c>
      <c r="AJ417" s="67">
        <v>360</v>
      </c>
      <c r="AK417" s="68" t="b">
        <v>1</v>
      </c>
      <c r="AL417" s="68">
        <v>95</v>
      </c>
      <c r="AM417" s="68">
        <v>10</v>
      </c>
      <c r="AN417" s="68">
        <v>10</v>
      </c>
      <c r="AO417" s="68">
        <v>10</v>
      </c>
      <c r="AP417" s="68">
        <v>360</v>
      </c>
      <c r="AQ417" s="45" t="b">
        <v>1</v>
      </c>
      <c r="AR417" s="45">
        <v>95</v>
      </c>
      <c r="AS417" s="45">
        <v>10</v>
      </c>
      <c r="AT417" s="45">
        <v>10</v>
      </c>
      <c r="AU417" s="45">
        <v>10</v>
      </c>
      <c r="AV417" s="45">
        <v>360</v>
      </c>
      <c r="AW417" s="47" t="b">
        <v>1</v>
      </c>
      <c r="AX417" s="47">
        <v>95</v>
      </c>
      <c r="AY417" s="47">
        <v>10</v>
      </c>
      <c r="AZ417" s="47">
        <v>10</v>
      </c>
      <c r="BA417" s="47">
        <v>10</v>
      </c>
      <c r="BB417" s="47">
        <v>360</v>
      </c>
      <c r="BC417" s="17">
        <f t="shared" si="258"/>
        <v>129.25</v>
      </c>
      <c r="BD417">
        <f t="shared" si="266"/>
        <v>9</v>
      </c>
      <c r="BE417" s="7">
        <f t="shared" si="267"/>
        <v>9.6761979312776756</v>
      </c>
      <c r="BF417" s="7">
        <f t="shared" si="268"/>
        <v>7.1543388454384322</v>
      </c>
      <c r="BG417" s="7">
        <f t="shared" si="269"/>
        <v>133.06293210252579</v>
      </c>
      <c r="BH417" s="7">
        <f t="shared" si="270"/>
        <v>142.73913003380346</v>
      </c>
      <c r="BI417" s="17">
        <f t="shared" si="259"/>
        <v>129.25</v>
      </c>
      <c r="BJ417">
        <f t="shared" si="271"/>
        <v>9</v>
      </c>
      <c r="BK417" s="7">
        <f t="shared" si="272"/>
        <v>9.6761979312776756</v>
      </c>
      <c r="BL417" s="7">
        <f t="shared" si="273"/>
        <v>7.1543388454384322</v>
      </c>
      <c r="BM417" s="7">
        <f t="shared" si="274"/>
        <v>133.06293210252579</v>
      </c>
      <c r="BN417" s="7">
        <f t="shared" si="275"/>
        <v>142.73913003380346</v>
      </c>
      <c r="BO417" s="17">
        <f t="shared" si="260"/>
        <v>129.25</v>
      </c>
      <c r="BP417">
        <f t="shared" si="276"/>
        <v>9</v>
      </c>
      <c r="BQ417" s="7">
        <f t="shared" si="277"/>
        <v>9.6761979312776756</v>
      </c>
      <c r="BR417" s="7">
        <f t="shared" si="278"/>
        <v>7.1543388454384322</v>
      </c>
      <c r="BS417" s="7">
        <f t="shared" si="279"/>
        <v>133.06293210252579</v>
      </c>
      <c r="BT417" s="7">
        <f t="shared" si="280"/>
        <v>142.73913003380346</v>
      </c>
      <c r="BU417" s="17">
        <f t="shared" si="261"/>
        <v>129.25</v>
      </c>
      <c r="BV417">
        <f t="shared" si="281"/>
        <v>9</v>
      </c>
      <c r="BW417" s="7">
        <f t="shared" si="282"/>
        <v>9.6761979312776756</v>
      </c>
      <c r="BX417" s="7">
        <f t="shared" si="283"/>
        <v>7.1543388454384322</v>
      </c>
      <c r="BY417" s="7">
        <f t="shared" si="284"/>
        <v>133.06293210252579</v>
      </c>
      <c r="BZ417" s="7">
        <f t="shared" si="285"/>
        <v>142.73913003380346</v>
      </c>
      <c r="CA417" s="17">
        <f t="shared" si="262"/>
        <v>129.25</v>
      </c>
      <c r="CB417">
        <f t="shared" si="286"/>
        <v>9</v>
      </c>
      <c r="CC417" s="7">
        <f t="shared" si="287"/>
        <v>9.6761979312776756</v>
      </c>
      <c r="CD417" s="7">
        <f t="shared" si="288"/>
        <v>7.1543388454384322</v>
      </c>
      <c r="CE417" s="7">
        <f t="shared" si="289"/>
        <v>133.06293210252579</v>
      </c>
      <c r="CF417" s="69">
        <f t="shared" si="290"/>
        <v>142.73913003380346</v>
      </c>
      <c r="CG417" s="17">
        <f t="shared" si="263"/>
        <v>129.25</v>
      </c>
      <c r="CH417">
        <f t="shared" si="291"/>
        <v>9</v>
      </c>
      <c r="CI417" s="7">
        <f t="shared" si="292"/>
        <v>9.6761979312776756</v>
      </c>
      <c r="CJ417" s="7">
        <f t="shared" si="293"/>
        <v>7.1543388454384322</v>
      </c>
      <c r="CK417" s="7">
        <f t="shared" si="294"/>
        <v>133.06293210252579</v>
      </c>
      <c r="CL417" s="7">
        <f t="shared" si="295"/>
        <v>142.73913003380346</v>
      </c>
      <c r="CM417" s="17">
        <f t="shared" si="264"/>
        <v>129.25</v>
      </c>
      <c r="CN417">
        <f t="shared" si="296"/>
        <v>9</v>
      </c>
      <c r="CO417" s="7">
        <f t="shared" si="297"/>
        <v>9.6761979312776756</v>
      </c>
      <c r="CP417" s="7">
        <f t="shared" si="298"/>
        <v>7.1543388454384322</v>
      </c>
      <c r="CQ417" s="7">
        <f t="shared" si="299"/>
        <v>133.06293210252579</v>
      </c>
      <c r="CR417" s="7">
        <f t="shared" si="300"/>
        <v>142.73913003380346</v>
      </c>
    </row>
    <row r="418" spans="1:96" ht="14.5">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265"/>
        <v>1</v>
      </c>
      <c r="M418" s="63" t="b">
        <v>1</v>
      </c>
      <c r="N418" s="63">
        <v>90</v>
      </c>
      <c r="O418" s="63">
        <v>5</v>
      </c>
      <c r="P418" s="63">
        <v>5</v>
      </c>
      <c r="Q418" s="63">
        <v>5</v>
      </c>
      <c r="R418" s="63">
        <v>34</v>
      </c>
      <c r="S418" s="65" t="b">
        <v>1</v>
      </c>
      <c r="T418" s="65">
        <v>90</v>
      </c>
      <c r="U418" s="65">
        <v>5</v>
      </c>
      <c r="V418" s="65">
        <v>5</v>
      </c>
      <c r="W418" s="65">
        <v>5</v>
      </c>
      <c r="X418" s="65">
        <v>34</v>
      </c>
      <c r="Y418" s="66" t="b">
        <v>1</v>
      </c>
      <c r="Z418" s="66">
        <v>90</v>
      </c>
      <c r="AA418" s="66">
        <v>5</v>
      </c>
      <c r="AB418" s="66">
        <v>5</v>
      </c>
      <c r="AC418" s="66">
        <v>5</v>
      </c>
      <c r="AD418" s="66">
        <v>34</v>
      </c>
      <c r="AE418" s="67" t="b">
        <v>1</v>
      </c>
      <c r="AF418" s="67">
        <v>90</v>
      </c>
      <c r="AG418" s="67">
        <v>5</v>
      </c>
      <c r="AH418" s="67">
        <v>5</v>
      </c>
      <c r="AI418" s="67">
        <v>5</v>
      </c>
      <c r="AJ418" s="67">
        <v>34</v>
      </c>
      <c r="AK418" s="68" t="b">
        <v>1</v>
      </c>
      <c r="AL418" s="68">
        <v>90</v>
      </c>
      <c r="AM418" s="68">
        <v>5</v>
      </c>
      <c r="AN418" s="68">
        <v>5</v>
      </c>
      <c r="AO418" s="68">
        <v>5</v>
      </c>
      <c r="AP418" s="68">
        <v>34</v>
      </c>
      <c r="AQ418" s="45" t="b">
        <v>1</v>
      </c>
      <c r="AR418" s="45">
        <v>90</v>
      </c>
      <c r="AS418" s="45">
        <v>5</v>
      </c>
      <c r="AT418" s="45">
        <v>5</v>
      </c>
      <c r="AU418" s="45">
        <v>5</v>
      </c>
      <c r="AV418" s="45">
        <v>34</v>
      </c>
      <c r="AW418" s="47" t="b">
        <v>1</v>
      </c>
      <c r="AX418" s="47">
        <v>90</v>
      </c>
      <c r="AY418" s="47">
        <v>5</v>
      </c>
      <c r="AZ418" s="47">
        <v>5</v>
      </c>
      <c r="BA418" s="47">
        <v>5</v>
      </c>
      <c r="BB418" s="47">
        <v>34</v>
      </c>
      <c r="BC418" s="17">
        <f t="shared" si="258"/>
        <v>167.86</v>
      </c>
      <c r="BD418">
        <f t="shared" si="266"/>
        <v>0</v>
      </c>
      <c r="BE418" s="7">
        <f t="shared" si="267"/>
        <v>0</v>
      </c>
      <c r="BF418" s="7">
        <f t="shared" si="268"/>
        <v>0</v>
      </c>
      <c r="BG418" s="7">
        <f t="shared" si="269"/>
        <v>0</v>
      </c>
      <c r="BH418" s="7">
        <f t="shared" si="270"/>
        <v>0</v>
      </c>
      <c r="BI418" s="17">
        <f t="shared" si="259"/>
        <v>167.86</v>
      </c>
      <c r="BJ418">
        <f t="shared" si="271"/>
        <v>0</v>
      </c>
      <c r="BK418" s="7">
        <f t="shared" si="272"/>
        <v>0</v>
      </c>
      <c r="BL418" s="7">
        <f t="shared" si="273"/>
        <v>0</v>
      </c>
      <c r="BM418" s="7">
        <f t="shared" si="274"/>
        <v>0</v>
      </c>
      <c r="BN418" s="7">
        <f t="shared" si="275"/>
        <v>0</v>
      </c>
      <c r="BO418" s="17">
        <f t="shared" si="260"/>
        <v>167.86</v>
      </c>
      <c r="BP418">
        <f t="shared" si="276"/>
        <v>0</v>
      </c>
      <c r="BQ418" s="7">
        <f t="shared" si="277"/>
        <v>0</v>
      </c>
      <c r="BR418" s="7">
        <f t="shared" si="278"/>
        <v>0</v>
      </c>
      <c r="BS418" s="7">
        <f t="shared" si="279"/>
        <v>0</v>
      </c>
      <c r="BT418" s="7">
        <f t="shared" si="280"/>
        <v>0</v>
      </c>
      <c r="BU418" s="17">
        <f t="shared" si="261"/>
        <v>167.86</v>
      </c>
      <c r="BV418">
        <f t="shared" si="281"/>
        <v>0</v>
      </c>
      <c r="BW418" s="7">
        <f t="shared" si="282"/>
        <v>0</v>
      </c>
      <c r="BX418" s="7">
        <f t="shared" si="283"/>
        <v>0</v>
      </c>
      <c r="BY418" s="7">
        <f t="shared" si="284"/>
        <v>0</v>
      </c>
      <c r="BZ418" s="7">
        <f t="shared" si="285"/>
        <v>0</v>
      </c>
      <c r="CA418" s="17">
        <f t="shared" si="262"/>
        <v>167.86</v>
      </c>
      <c r="CB418">
        <f t="shared" si="286"/>
        <v>0</v>
      </c>
      <c r="CC418" s="7">
        <f t="shared" si="287"/>
        <v>0</v>
      </c>
      <c r="CD418" s="7">
        <f t="shared" si="288"/>
        <v>0</v>
      </c>
      <c r="CE418" s="7">
        <f t="shared" si="289"/>
        <v>0</v>
      </c>
      <c r="CF418" s="69">
        <f t="shared" si="290"/>
        <v>0</v>
      </c>
      <c r="CG418" s="17">
        <f t="shared" si="263"/>
        <v>167.86</v>
      </c>
      <c r="CH418">
        <f t="shared" si="291"/>
        <v>0</v>
      </c>
      <c r="CI418" s="7">
        <f t="shared" si="292"/>
        <v>0</v>
      </c>
      <c r="CJ418" s="7">
        <f t="shared" si="293"/>
        <v>0</v>
      </c>
      <c r="CK418" s="7">
        <f t="shared" si="294"/>
        <v>0</v>
      </c>
      <c r="CL418" s="7">
        <f t="shared" si="295"/>
        <v>0</v>
      </c>
      <c r="CM418" s="17">
        <f t="shared" si="264"/>
        <v>167.86</v>
      </c>
      <c r="CN418">
        <f t="shared" si="296"/>
        <v>0</v>
      </c>
      <c r="CO418" s="7">
        <f t="shared" si="297"/>
        <v>0</v>
      </c>
      <c r="CP418" s="7">
        <f t="shared" si="298"/>
        <v>0</v>
      </c>
      <c r="CQ418" s="7">
        <f t="shared" si="299"/>
        <v>0</v>
      </c>
      <c r="CR418" s="7">
        <f t="shared" si="300"/>
        <v>0</v>
      </c>
    </row>
    <row r="419" spans="1:96" ht="14.5">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265"/>
        <v>1</v>
      </c>
      <c r="M419" s="63" t="b">
        <v>1</v>
      </c>
      <c r="N419" s="63">
        <v>0</v>
      </c>
      <c r="O419" s="63">
        <v>10</v>
      </c>
      <c r="P419" s="63">
        <v>10</v>
      </c>
      <c r="Q419" s="63">
        <v>10</v>
      </c>
      <c r="R419" s="63">
        <v>240</v>
      </c>
      <c r="S419" s="65" t="b">
        <v>1</v>
      </c>
      <c r="T419" s="65">
        <v>0</v>
      </c>
      <c r="U419" s="65">
        <v>10</v>
      </c>
      <c r="V419" s="65">
        <v>10</v>
      </c>
      <c r="W419" s="65">
        <v>10</v>
      </c>
      <c r="X419" s="65">
        <v>240</v>
      </c>
      <c r="Y419" s="66" t="b">
        <v>1</v>
      </c>
      <c r="Z419" s="66">
        <v>0</v>
      </c>
      <c r="AA419" s="66">
        <v>10</v>
      </c>
      <c r="AB419" s="66">
        <v>10</v>
      </c>
      <c r="AC419" s="66">
        <v>10</v>
      </c>
      <c r="AD419" s="66">
        <v>240</v>
      </c>
      <c r="AE419" s="67" t="b">
        <v>1</v>
      </c>
      <c r="AF419" s="67">
        <v>0</v>
      </c>
      <c r="AG419" s="67">
        <v>10</v>
      </c>
      <c r="AH419" s="67">
        <v>10</v>
      </c>
      <c r="AI419" s="67">
        <v>10</v>
      </c>
      <c r="AJ419" s="67">
        <v>240</v>
      </c>
      <c r="AK419" s="68" t="b">
        <v>1</v>
      </c>
      <c r="AL419" s="68">
        <v>0</v>
      </c>
      <c r="AM419" s="68">
        <v>10</v>
      </c>
      <c r="AN419" s="68">
        <v>10</v>
      </c>
      <c r="AO419" s="68">
        <v>10</v>
      </c>
      <c r="AP419" s="68">
        <v>240</v>
      </c>
      <c r="AQ419" s="45" t="b">
        <v>1</v>
      </c>
      <c r="AR419" s="45">
        <v>0</v>
      </c>
      <c r="AS419" s="45">
        <v>10</v>
      </c>
      <c r="AT419" s="45">
        <v>10</v>
      </c>
      <c r="AU419" s="45">
        <v>10</v>
      </c>
      <c r="AV419" s="45">
        <v>240</v>
      </c>
      <c r="AW419" s="47" t="b">
        <v>1</v>
      </c>
      <c r="AX419" s="47">
        <v>0</v>
      </c>
      <c r="AY419" s="47">
        <v>10</v>
      </c>
      <c r="AZ419" s="47">
        <v>10</v>
      </c>
      <c r="BA419" s="47">
        <v>10</v>
      </c>
      <c r="BB419" s="47">
        <v>240</v>
      </c>
      <c r="BC419" s="17">
        <f t="shared" si="258"/>
        <v>204.82000000000005</v>
      </c>
      <c r="BD419">
        <f t="shared" si="266"/>
        <v>18</v>
      </c>
      <c r="BE419" s="7">
        <f t="shared" si="267"/>
        <v>19.352395862555351</v>
      </c>
      <c r="BF419" s="7">
        <f t="shared" si="268"/>
        <v>14.308677690876864</v>
      </c>
      <c r="BG419" s="7">
        <f t="shared" si="269"/>
        <v>266.12586420505158</v>
      </c>
      <c r="BH419" s="7">
        <f t="shared" si="270"/>
        <v>285.47826006760693</v>
      </c>
      <c r="BI419" s="17">
        <f t="shared" si="259"/>
        <v>204.82000000000005</v>
      </c>
      <c r="BJ419">
        <f t="shared" si="271"/>
        <v>18</v>
      </c>
      <c r="BK419" s="7">
        <f t="shared" si="272"/>
        <v>19.352395862555351</v>
      </c>
      <c r="BL419" s="7">
        <f t="shared" si="273"/>
        <v>14.308677690876864</v>
      </c>
      <c r="BM419" s="7">
        <f t="shared" si="274"/>
        <v>266.12586420505158</v>
      </c>
      <c r="BN419" s="7">
        <f t="shared" si="275"/>
        <v>285.47826006760693</v>
      </c>
      <c r="BO419" s="17">
        <f t="shared" si="260"/>
        <v>204.82000000000005</v>
      </c>
      <c r="BP419">
        <f t="shared" si="276"/>
        <v>18</v>
      </c>
      <c r="BQ419" s="7">
        <f t="shared" si="277"/>
        <v>19.352395862555351</v>
      </c>
      <c r="BR419" s="7">
        <f t="shared" si="278"/>
        <v>14.308677690876864</v>
      </c>
      <c r="BS419" s="7">
        <f t="shared" si="279"/>
        <v>266.12586420505158</v>
      </c>
      <c r="BT419" s="7">
        <f t="shared" si="280"/>
        <v>285.47826006760693</v>
      </c>
      <c r="BU419" s="17">
        <f t="shared" si="261"/>
        <v>204.82000000000005</v>
      </c>
      <c r="BV419">
        <f t="shared" si="281"/>
        <v>18</v>
      </c>
      <c r="BW419" s="7">
        <f t="shared" si="282"/>
        <v>19.352395862555351</v>
      </c>
      <c r="BX419" s="7">
        <f t="shared" si="283"/>
        <v>14.308677690876864</v>
      </c>
      <c r="BY419" s="7">
        <f t="shared" si="284"/>
        <v>266.12586420505158</v>
      </c>
      <c r="BZ419" s="7">
        <f t="shared" si="285"/>
        <v>285.47826006760693</v>
      </c>
      <c r="CA419" s="17">
        <f t="shared" si="262"/>
        <v>204.82000000000005</v>
      </c>
      <c r="CB419">
        <f t="shared" si="286"/>
        <v>18</v>
      </c>
      <c r="CC419" s="7">
        <f t="shared" si="287"/>
        <v>19.352395862555351</v>
      </c>
      <c r="CD419" s="7">
        <f t="shared" si="288"/>
        <v>14.308677690876864</v>
      </c>
      <c r="CE419" s="7">
        <f t="shared" si="289"/>
        <v>266.12586420505158</v>
      </c>
      <c r="CF419" s="69">
        <f t="shared" si="290"/>
        <v>285.47826006760693</v>
      </c>
      <c r="CG419" s="17">
        <f t="shared" si="263"/>
        <v>204.82000000000005</v>
      </c>
      <c r="CH419">
        <f t="shared" si="291"/>
        <v>18</v>
      </c>
      <c r="CI419" s="7">
        <f t="shared" si="292"/>
        <v>19.352395862555351</v>
      </c>
      <c r="CJ419" s="7">
        <f t="shared" si="293"/>
        <v>14.308677690876864</v>
      </c>
      <c r="CK419" s="7">
        <f t="shared" si="294"/>
        <v>266.12586420505158</v>
      </c>
      <c r="CL419" s="7">
        <f t="shared" si="295"/>
        <v>285.47826006760693</v>
      </c>
      <c r="CM419" s="17">
        <f t="shared" si="264"/>
        <v>204.82000000000005</v>
      </c>
      <c r="CN419">
        <f t="shared" si="296"/>
        <v>18</v>
      </c>
      <c r="CO419" s="7">
        <f t="shared" si="297"/>
        <v>19.352395862555351</v>
      </c>
      <c r="CP419" s="7">
        <f t="shared" si="298"/>
        <v>14.308677690876864</v>
      </c>
      <c r="CQ419" s="7">
        <f t="shared" si="299"/>
        <v>266.12586420505158</v>
      </c>
      <c r="CR419" s="7">
        <f t="shared" si="300"/>
        <v>285.47826006760693</v>
      </c>
    </row>
    <row r="420" spans="1:96" ht="14.5">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265"/>
        <v>1</v>
      </c>
      <c r="M420" s="63" t="b">
        <v>1</v>
      </c>
      <c r="N420" s="63">
        <v>99.99</v>
      </c>
      <c r="O420" s="63">
        <v>10</v>
      </c>
      <c r="P420" s="63">
        <v>10</v>
      </c>
      <c r="Q420" s="63">
        <v>10</v>
      </c>
      <c r="R420" s="63">
        <v>240</v>
      </c>
      <c r="S420" s="65" t="b">
        <v>0</v>
      </c>
      <c r="Y420" s="66" t="b">
        <v>0</v>
      </c>
      <c r="AE420" s="67" t="b">
        <v>0</v>
      </c>
      <c r="AK420" s="68" t="b">
        <v>0</v>
      </c>
      <c r="AQ420" s="45" t="b">
        <v>0</v>
      </c>
      <c r="AW420" s="47" t="b">
        <v>0</v>
      </c>
      <c r="BC420" s="17">
        <f t="shared" si="258"/>
        <v>132.11000000000001</v>
      </c>
      <c r="BD420">
        <f t="shared" si="266"/>
        <v>12</v>
      </c>
      <c r="BE420" s="7">
        <f t="shared" si="267"/>
        <v>12.901597241703568</v>
      </c>
      <c r="BF420" s="7">
        <f t="shared" si="268"/>
        <v>9.5391184605845751</v>
      </c>
      <c r="BG420" s="7">
        <f t="shared" si="269"/>
        <v>177.41724280336771</v>
      </c>
      <c r="BH420" s="7">
        <f t="shared" si="270"/>
        <v>190.31884004507128</v>
      </c>
      <c r="BI420" s="17">
        <f t="shared" si="259"/>
        <v>132.11000000000001</v>
      </c>
      <c r="BJ420">
        <f t="shared" si="271"/>
        <v>0</v>
      </c>
      <c r="BK420" s="7">
        <f t="shared" si="272"/>
        <v>0</v>
      </c>
      <c r="BL420" s="7">
        <f t="shared" si="273"/>
        <v>0</v>
      </c>
      <c r="BM420" s="7">
        <f t="shared" si="274"/>
        <v>0</v>
      </c>
      <c r="BN420" s="7">
        <f t="shared" si="275"/>
        <v>0</v>
      </c>
      <c r="BO420" s="17">
        <f t="shared" si="260"/>
        <v>132.11000000000001</v>
      </c>
      <c r="BP420">
        <f t="shared" si="276"/>
        <v>0</v>
      </c>
      <c r="BQ420" s="7">
        <f t="shared" si="277"/>
        <v>0</v>
      </c>
      <c r="BR420" s="7">
        <f t="shared" si="278"/>
        <v>0</v>
      </c>
      <c r="BS420" s="7">
        <f t="shared" si="279"/>
        <v>0</v>
      </c>
      <c r="BT420" s="7">
        <f t="shared" si="280"/>
        <v>0</v>
      </c>
      <c r="BU420" s="17">
        <f t="shared" si="261"/>
        <v>132.11000000000001</v>
      </c>
      <c r="BV420">
        <f t="shared" si="281"/>
        <v>0</v>
      </c>
      <c r="BW420" s="7">
        <f t="shared" si="282"/>
        <v>0</v>
      </c>
      <c r="BX420" s="7">
        <f t="shared" si="283"/>
        <v>0</v>
      </c>
      <c r="BY420" s="7">
        <f t="shared" si="284"/>
        <v>0</v>
      </c>
      <c r="BZ420" s="7">
        <f t="shared" si="285"/>
        <v>0</v>
      </c>
      <c r="CA420" s="17">
        <f t="shared" si="262"/>
        <v>132.11000000000001</v>
      </c>
      <c r="CB420">
        <f t="shared" si="286"/>
        <v>0</v>
      </c>
      <c r="CC420" s="7">
        <f t="shared" si="287"/>
        <v>0</v>
      </c>
      <c r="CD420" s="7">
        <f t="shared" si="288"/>
        <v>0</v>
      </c>
      <c r="CE420" s="7">
        <f t="shared" si="289"/>
        <v>0</v>
      </c>
      <c r="CF420" s="69">
        <f t="shared" si="290"/>
        <v>0</v>
      </c>
      <c r="CG420" s="17">
        <f t="shared" si="263"/>
        <v>132.11000000000001</v>
      </c>
      <c r="CH420">
        <f t="shared" si="291"/>
        <v>0</v>
      </c>
      <c r="CI420" s="7">
        <f t="shared" si="292"/>
        <v>0</v>
      </c>
      <c r="CJ420" s="7">
        <f t="shared" si="293"/>
        <v>0</v>
      </c>
      <c r="CK420" s="7">
        <f t="shared" si="294"/>
        <v>0</v>
      </c>
      <c r="CL420" s="7">
        <f t="shared" si="295"/>
        <v>0</v>
      </c>
      <c r="CM420" s="17">
        <f t="shared" si="264"/>
        <v>132.11000000000001</v>
      </c>
      <c r="CN420">
        <f t="shared" si="296"/>
        <v>0</v>
      </c>
      <c r="CO420" s="7">
        <f t="shared" si="297"/>
        <v>0</v>
      </c>
      <c r="CP420" s="7">
        <f t="shared" si="298"/>
        <v>0</v>
      </c>
      <c r="CQ420" s="7">
        <f t="shared" si="299"/>
        <v>0</v>
      </c>
      <c r="CR420" s="7">
        <f t="shared" si="300"/>
        <v>0</v>
      </c>
    </row>
    <row r="421" spans="1:96" ht="14.5">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265"/>
        <v>1</v>
      </c>
      <c r="M421" s="63" t="b">
        <v>1</v>
      </c>
      <c r="N421" s="63">
        <v>99.99</v>
      </c>
      <c r="O421" s="63">
        <v>10</v>
      </c>
      <c r="P421" s="63">
        <v>0</v>
      </c>
      <c r="Q421" s="63">
        <v>10</v>
      </c>
      <c r="R421" s="63">
        <v>240</v>
      </c>
      <c r="S421" s="65" t="b">
        <v>1</v>
      </c>
      <c r="T421" s="65">
        <v>99.99</v>
      </c>
      <c r="U421" s="65">
        <v>10</v>
      </c>
      <c r="V421" s="65">
        <v>0</v>
      </c>
      <c r="W421" s="65">
        <v>10</v>
      </c>
      <c r="X421" s="65">
        <v>240</v>
      </c>
      <c r="Y421" s="66" t="b">
        <v>1</v>
      </c>
      <c r="Z421" s="66">
        <v>99.99</v>
      </c>
      <c r="AA421" s="66">
        <v>10</v>
      </c>
      <c r="AB421" s="66">
        <v>0</v>
      </c>
      <c r="AC421" s="66">
        <v>10</v>
      </c>
      <c r="AD421" s="66">
        <v>240</v>
      </c>
      <c r="AE421" s="67" t="b">
        <v>1</v>
      </c>
      <c r="AF421" s="67">
        <v>99.99</v>
      </c>
      <c r="AG421" s="67">
        <v>10</v>
      </c>
      <c r="AH421" s="67">
        <v>0</v>
      </c>
      <c r="AI421" s="67">
        <v>10</v>
      </c>
      <c r="AJ421" s="67">
        <v>240</v>
      </c>
      <c r="AK421" s="68" t="b">
        <v>1</v>
      </c>
      <c r="AL421" s="68">
        <v>99.99</v>
      </c>
      <c r="AM421" s="68">
        <v>10</v>
      </c>
      <c r="AN421" s="68">
        <v>0</v>
      </c>
      <c r="AO421" s="68">
        <v>10</v>
      </c>
      <c r="AP421" s="68">
        <v>240</v>
      </c>
      <c r="AQ421" s="45" t="b">
        <v>1</v>
      </c>
      <c r="AR421" s="45">
        <v>99.99</v>
      </c>
      <c r="AS421" s="45">
        <v>10</v>
      </c>
      <c r="AT421" s="45">
        <v>0</v>
      </c>
      <c r="AU421" s="45">
        <v>10</v>
      </c>
      <c r="AV421" s="45">
        <v>240</v>
      </c>
      <c r="AW421" s="47" t="b">
        <v>1</v>
      </c>
      <c r="AX421" s="47">
        <v>99.99</v>
      </c>
      <c r="AY421" s="47">
        <v>10</v>
      </c>
      <c r="AZ421" s="47">
        <v>0</v>
      </c>
      <c r="BA421" s="47">
        <v>10</v>
      </c>
      <c r="BB421" s="47">
        <v>240</v>
      </c>
      <c r="BC421" s="17">
        <f t="shared" si="258"/>
        <v>38.059999999999995</v>
      </c>
      <c r="BD421">
        <f t="shared" si="266"/>
        <v>4</v>
      </c>
      <c r="BE421" s="7">
        <f t="shared" si="267"/>
        <v>4.3005324139011893</v>
      </c>
      <c r="BF421" s="7">
        <f t="shared" si="268"/>
        <v>3.1797061535281919</v>
      </c>
      <c r="BG421" s="7">
        <f t="shared" si="269"/>
        <v>59.139080934455905</v>
      </c>
      <c r="BH421" s="7">
        <f t="shared" si="270"/>
        <v>63.439613348357092</v>
      </c>
      <c r="BI421" s="17">
        <f t="shared" si="259"/>
        <v>38.059999999999995</v>
      </c>
      <c r="BJ421">
        <f t="shared" si="271"/>
        <v>4</v>
      </c>
      <c r="BK421" s="7">
        <f t="shared" si="272"/>
        <v>4.3005324139011893</v>
      </c>
      <c r="BL421" s="7">
        <f t="shared" si="273"/>
        <v>3.1797061535281919</v>
      </c>
      <c r="BM421" s="7">
        <f t="shared" si="274"/>
        <v>59.139080934455905</v>
      </c>
      <c r="BN421" s="7">
        <f t="shared" si="275"/>
        <v>63.439613348357092</v>
      </c>
      <c r="BO421" s="17">
        <f t="shared" si="260"/>
        <v>38.059999999999995</v>
      </c>
      <c r="BP421">
        <f t="shared" si="276"/>
        <v>4</v>
      </c>
      <c r="BQ421" s="7">
        <f t="shared" si="277"/>
        <v>4.3005324139011893</v>
      </c>
      <c r="BR421" s="7">
        <f t="shared" si="278"/>
        <v>3.1797061535281919</v>
      </c>
      <c r="BS421" s="7">
        <f t="shared" si="279"/>
        <v>59.139080934455905</v>
      </c>
      <c r="BT421" s="7">
        <f t="shared" si="280"/>
        <v>63.439613348357092</v>
      </c>
      <c r="BU421" s="17">
        <f t="shared" si="261"/>
        <v>38.059999999999995</v>
      </c>
      <c r="BV421">
        <f t="shared" si="281"/>
        <v>4</v>
      </c>
      <c r="BW421" s="7">
        <f t="shared" si="282"/>
        <v>4.3005324139011893</v>
      </c>
      <c r="BX421" s="7">
        <f t="shared" si="283"/>
        <v>3.1797061535281919</v>
      </c>
      <c r="BY421" s="7">
        <f t="shared" si="284"/>
        <v>59.139080934455905</v>
      </c>
      <c r="BZ421" s="7">
        <f t="shared" si="285"/>
        <v>63.439613348357092</v>
      </c>
      <c r="CA421" s="17">
        <f t="shared" si="262"/>
        <v>38.059999999999995</v>
      </c>
      <c r="CB421">
        <f t="shared" si="286"/>
        <v>4</v>
      </c>
      <c r="CC421" s="7">
        <f t="shared" si="287"/>
        <v>4.3005324139011893</v>
      </c>
      <c r="CD421" s="7">
        <f t="shared" si="288"/>
        <v>3.1797061535281919</v>
      </c>
      <c r="CE421" s="7">
        <f t="shared" si="289"/>
        <v>59.139080934455905</v>
      </c>
      <c r="CF421" s="69">
        <f t="shared" si="290"/>
        <v>63.439613348357092</v>
      </c>
      <c r="CG421" s="17">
        <f t="shared" si="263"/>
        <v>38.059999999999995</v>
      </c>
      <c r="CH421">
        <f t="shared" si="291"/>
        <v>4</v>
      </c>
      <c r="CI421" s="7">
        <f t="shared" si="292"/>
        <v>4.3005324139011893</v>
      </c>
      <c r="CJ421" s="7">
        <f t="shared" si="293"/>
        <v>3.1797061535281919</v>
      </c>
      <c r="CK421" s="7">
        <f t="shared" si="294"/>
        <v>59.139080934455905</v>
      </c>
      <c r="CL421" s="7">
        <f t="shared" si="295"/>
        <v>63.439613348357092</v>
      </c>
      <c r="CM421" s="17">
        <f t="shared" si="264"/>
        <v>38.059999999999995</v>
      </c>
      <c r="CN421">
        <f t="shared" si="296"/>
        <v>4</v>
      </c>
      <c r="CO421" s="7">
        <f t="shared" si="297"/>
        <v>4.3005324139011893</v>
      </c>
      <c r="CP421" s="7">
        <f t="shared" si="298"/>
        <v>3.1797061535281919</v>
      </c>
      <c r="CQ421" s="7">
        <f t="shared" si="299"/>
        <v>59.139080934455905</v>
      </c>
      <c r="CR421" s="7">
        <f t="shared" si="300"/>
        <v>63.439613348357092</v>
      </c>
    </row>
    <row r="422" spans="1:9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265"/>
        <v>1</v>
      </c>
      <c r="M422" s="63" t="b">
        <v>0</v>
      </c>
      <c r="S422" s="65" t="b">
        <v>0</v>
      </c>
      <c r="Y422" s="66" t="b">
        <v>0</v>
      </c>
      <c r="AE422" s="67" t="b">
        <v>0</v>
      </c>
      <c r="AK422" s="68" t="b">
        <v>0</v>
      </c>
      <c r="AQ422" s="45" t="b">
        <v>0</v>
      </c>
      <c r="AW422" s="47" t="b">
        <v>0</v>
      </c>
      <c r="BC422" s="17">
        <f t="shared" si="258"/>
        <v>31.350000000000005</v>
      </c>
      <c r="BD422">
        <f t="shared" si="266"/>
        <v>0</v>
      </c>
      <c r="BE422" s="7">
        <f t="shared" si="267"/>
        <v>0</v>
      </c>
      <c r="BF422" s="7">
        <f t="shared" si="268"/>
        <v>0</v>
      </c>
      <c r="BG422" s="7">
        <f t="shared" si="269"/>
        <v>0</v>
      </c>
      <c r="BH422" s="7">
        <f t="shared" si="270"/>
        <v>0</v>
      </c>
      <c r="BI422" s="17">
        <f t="shared" si="259"/>
        <v>31.350000000000005</v>
      </c>
      <c r="BJ422">
        <f t="shared" si="271"/>
        <v>0</v>
      </c>
      <c r="BK422" s="7">
        <f t="shared" si="272"/>
        <v>0</v>
      </c>
      <c r="BL422" s="7">
        <f t="shared" si="273"/>
        <v>0</v>
      </c>
      <c r="BM422" s="7">
        <f t="shared" si="274"/>
        <v>0</v>
      </c>
      <c r="BN422" s="7">
        <f t="shared" si="275"/>
        <v>0</v>
      </c>
      <c r="BO422" s="17">
        <f t="shared" si="260"/>
        <v>31.350000000000005</v>
      </c>
      <c r="BP422">
        <f t="shared" si="276"/>
        <v>0</v>
      </c>
      <c r="BQ422" s="7">
        <f t="shared" si="277"/>
        <v>0</v>
      </c>
      <c r="BR422" s="7">
        <f t="shared" si="278"/>
        <v>0</v>
      </c>
      <c r="BS422" s="7">
        <f t="shared" si="279"/>
        <v>0</v>
      </c>
      <c r="BT422" s="7">
        <f t="shared" si="280"/>
        <v>0</v>
      </c>
      <c r="BU422" s="17">
        <f t="shared" si="261"/>
        <v>31.350000000000005</v>
      </c>
      <c r="BV422">
        <f t="shared" si="281"/>
        <v>0</v>
      </c>
      <c r="BW422" s="7">
        <f t="shared" si="282"/>
        <v>0</v>
      </c>
      <c r="BX422" s="7">
        <f t="shared" si="283"/>
        <v>0</v>
      </c>
      <c r="BY422" s="7">
        <f t="shared" si="284"/>
        <v>0</v>
      </c>
      <c r="BZ422" s="7">
        <f t="shared" si="285"/>
        <v>0</v>
      </c>
      <c r="CA422" s="17">
        <f t="shared" si="262"/>
        <v>31.350000000000005</v>
      </c>
      <c r="CB422">
        <f t="shared" si="286"/>
        <v>0</v>
      </c>
      <c r="CC422" s="7">
        <f t="shared" si="287"/>
        <v>0</v>
      </c>
      <c r="CD422" s="7">
        <f t="shared" si="288"/>
        <v>0</v>
      </c>
      <c r="CE422" s="7">
        <f t="shared" si="289"/>
        <v>0</v>
      </c>
      <c r="CF422" s="69">
        <f t="shared" si="290"/>
        <v>0</v>
      </c>
      <c r="CG422" s="17">
        <f t="shared" si="263"/>
        <v>31.350000000000005</v>
      </c>
      <c r="CH422">
        <f t="shared" si="291"/>
        <v>0</v>
      </c>
      <c r="CI422" s="7">
        <f t="shared" si="292"/>
        <v>0</v>
      </c>
      <c r="CJ422" s="7">
        <f t="shared" si="293"/>
        <v>0</v>
      </c>
      <c r="CK422" s="7">
        <f t="shared" si="294"/>
        <v>0</v>
      </c>
      <c r="CL422" s="7">
        <f t="shared" si="295"/>
        <v>0</v>
      </c>
      <c r="CM422" s="17">
        <f t="shared" si="264"/>
        <v>31.350000000000005</v>
      </c>
      <c r="CN422">
        <f t="shared" si="296"/>
        <v>0</v>
      </c>
      <c r="CO422" s="7">
        <f t="shared" si="297"/>
        <v>0</v>
      </c>
      <c r="CP422" s="7">
        <f t="shared" si="298"/>
        <v>0</v>
      </c>
      <c r="CQ422" s="7">
        <f t="shared" si="299"/>
        <v>0</v>
      </c>
      <c r="CR422" s="7">
        <f t="shared" si="300"/>
        <v>0</v>
      </c>
    </row>
    <row r="423" spans="1:96" ht="14.5">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265"/>
        <v>1</v>
      </c>
      <c r="M423" s="63" t="b">
        <v>1</v>
      </c>
      <c r="N423" s="63">
        <v>0</v>
      </c>
      <c r="O423" s="63">
        <v>10</v>
      </c>
      <c r="P423" s="63">
        <v>10</v>
      </c>
      <c r="Q423" s="63">
        <v>10</v>
      </c>
      <c r="R423" s="63">
        <v>20</v>
      </c>
      <c r="S423" s="65" t="b">
        <v>1</v>
      </c>
      <c r="T423" s="65">
        <v>0</v>
      </c>
      <c r="U423" s="65">
        <v>10</v>
      </c>
      <c r="V423" s="65">
        <v>10</v>
      </c>
      <c r="W423" s="65">
        <v>10</v>
      </c>
      <c r="X423" s="65">
        <v>20</v>
      </c>
      <c r="Y423" s="66" t="b">
        <v>1</v>
      </c>
      <c r="Z423" s="66">
        <v>0</v>
      </c>
      <c r="AA423" s="66">
        <v>10</v>
      </c>
      <c r="AB423" s="66">
        <v>10</v>
      </c>
      <c r="AC423" s="66">
        <v>10</v>
      </c>
      <c r="AD423" s="66">
        <v>20</v>
      </c>
      <c r="AE423" s="67" t="b">
        <v>1</v>
      </c>
      <c r="AF423" s="67">
        <v>0</v>
      </c>
      <c r="AG423" s="67">
        <v>10</v>
      </c>
      <c r="AH423" s="67">
        <v>10</v>
      </c>
      <c r="AI423" s="67">
        <v>10</v>
      </c>
      <c r="AJ423" s="67">
        <v>20</v>
      </c>
      <c r="AK423" s="68" t="b">
        <v>1</v>
      </c>
      <c r="AL423" s="68">
        <v>0</v>
      </c>
      <c r="AM423" s="68">
        <v>10</v>
      </c>
      <c r="AN423" s="68">
        <v>10</v>
      </c>
      <c r="AO423" s="68">
        <v>10</v>
      </c>
      <c r="AP423" s="68">
        <v>20</v>
      </c>
      <c r="AQ423" s="45" t="b">
        <v>1</v>
      </c>
      <c r="AR423" s="45">
        <v>0</v>
      </c>
      <c r="AS423" s="45">
        <v>10</v>
      </c>
      <c r="AT423" s="45">
        <v>10</v>
      </c>
      <c r="AU423" s="45">
        <v>10</v>
      </c>
      <c r="AV423" s="45">
        <v>20</v>
      </c>
      <c r="AW423" s="47" t="b">
        <v>1</v>
      </c>
      <c r="AX423" s="47">
        <v>0</v>
      </c>
      <c r="AY423" s="47">
        <v>10</v>
      </c>
      <c r="AZ423" s="47">
        <v>10</v>
      </c>
      <c r="BA423" s="47">
        <v>10</v>
      </c>
      <c r="BB423" s="47">
        <v>20</v>
      </c>
      <c r="BC423" s="17">
        <f t="shared" si="258"/>
        <v>145.09</v>
      </c>
      <c r="BD423">
        <f t="shared" si="266"/>
        <v>8</v>
      </c>
      <c r="BE423" s="7">
        <f t="shared" si="267"/>
        <v>8.6010648278023787</v>
      </c>
      <c r="BF423" s="7">
        <f t="shared" si="268"/>
        <v>6.3594123070563837</v>
      </c>
      <c r="BG423" s="7">
        <f t="shared" si="269"/>
        <v>118.27816186891181</v>
      </c>
      <c r="BH423" s="7">
        <f t="shared" si="270"/>
        <v>126.87922669671418</v>
      </c>
      <c r="BI423" s="17">
        <f t="shared" si="259"/>
        <v>145.09</v>
      </c>
      <c r="BJ423">
        <f t="shared" si="271"/>
        <v>8</v>
      </c>
      <c r="BK423" s="7">
        <f t="shared" si="272"/>
        <v>8.6010648278023787</v>
      </c>
      <c r="BL423" s="7">
        <f t="shared" si="273"/>
        <v>6.3594123070563837</v>
      </c>
      <c r="BM423" s="7">
        <f t="shared" si="274"/>
        <v>118.27816186891181</v>
      </c>
      <c r="BN423" s="7">
        <f t="shared" si="275"/>
        <v>126.87922669671418</v>
      </c>
      <c r="BO423" s="17">
        <f t="shared" si="260"/>
        <v>145.09</v>
      </c>
      <c r="BP423">
        <f t="shared" si="276"/>
        <v>8</v>
      </c>
      <c r="BQ423" s="7">
        <f t="shared" si="277"/>
        <v>8.6010648278023787</v>
      </c>
      <c r="BR423" s="7">
        <f t="shared" si="278"/>
        <v>6.3594123070563837</v>
      </c>
      <c r="BS423" s="7">
        <f t="shared" si="279"/>
        <v>118.27816186891181</v>
      </c>
      <c r="BT423" s="7">
        <f t="shared" si="280"/>
        <v>126.87922669671418</v>
      </c>
      <c r="BU423" s="17">
        <f t="shared" si="261"/>
        <v>145.09</v>
      </c>
      <c r="BV423">
        <f t="shared" si="281"/>
        <v>8</v>
      </c>
      <c r="BW423" s="7">
        <f t="shared" si="282"/>
        <v>8.6010648278023787</v>
      </c>
      <c r="BX423" s="7">
        <f t="shared" si="283"/>
        <v>6.3594123070563837</v>
      </c>
      <c r="BY423" s="7">
        <f t="shared" si="284"/>
        <v>118.27816186891181</v>
      </c>
      <c r="BZ423" s="7">
        <f t="shared" si="285"/>
        <v>126.87922669671418</v>
      </c>
      <c r="CA423" s="17">
        <f t="shared" si="262"/>
        <v>145.09</v>
      </c>
      <c r="CB423">
        <f t="shared" si="286"/>
        <v>8</v>
      </c>
      <c r="CC423" s="7">
        <f t="shared" si="287"/>
        <v>8.6010648278023787</v>
      </c>
      <c r="CD423" s="7">
        <f t="shared" si="288"/>
        <v>6.3594123070563837</v>
      </c>
      <c r="CE423" s="7">
        <f t="shared" si="289"/>
        <v>118.27816186891181</v>
      </c>
      <c r="CF423" s="69">
        <f t="shared" si="290"/>
        <v>126.87922669671418</v>
      </c>
      <c r="CG423" s="17">
        <f t="shared" si="263"/>
        <v>145.09</v>
      </c>
      <c r="CH423">
        <f t="shared" si="291"/>
        <v>8</v>
      </c>
      <c r="CI423" s="7">
        <f t="shared" si="292"/>
        <v>8.6010648278023787</v>
      </c>
      <c r="CJ423" s="7">
        <f t="shared" si="293"/>
        <v>6.3594123070563837</v>
      </c>
      <c r="CK423" s="7">
        <f t="shared" si="294"/>
        <v>118.27816186891181</v>
      </c>
      <c r="CL423" s="7">
        <f t="shared" si="295"/>
        <v>126.87922669671418</v>
      </c>
      <c r="CM423" s="17">
        <f t="shared" si="264"/>
        <v>145.09</v>
      </c>
      <c r="CN423">
        <f t="shared" si="296"/>
        <v>8</v>
      </c>
      <c r="CO423" s="7">
        <f t="shared" si="297"/>
        <v>8.6010648278023787</v>
      </c>
      <c r="CP423" s="7">
        <f t="shared" si="298"/>
        <v>6.3594123070563837</v>
      </c>
      <c r="CQ423" s="7">
        <f t="shared" si="299"/>
        <v>118.27816186891181</v>
      </c>
      <c r="CR423" s="7">
        <f t="shared" si="300"/>
        <v>126.87922669671418</v>
      </c>
    </row>
    <row r="424" spans="1:96" ht="14.5">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265"/>
        <v>1</v>
      </c>
      <c r="M424" s="63" t="b">
        <v>1</v>
      </c>
      <c r="N424" s="63">
        <v>99.99</v>
      </c>
      <c r="O424" s="63">
        <v>10</v>
      </c>
      <c r="P424" s="63">
        <v>10</v>
      </c>
      <c r="Q424" s="63">
        <v>10</v>
      </c>
      <c r="R424" s="63">
        <v>240</v>
      </c>
      <c r="S424" s="65" t="b">
        <v>1</v>
      </c>
      <c r="T424" s="65">
        <v>99.99</v>
      </c>
      <c r="U424" s="65">
        <v>10</v>
      </c>
      <c r="V424" s="65">
        <v>10</v>
      </c>
      <c r="W424" s="65">
        <v>10</v>
      </c>
      <c r="X424" s="65">
        <v>240</v>
      </c>
      <c r="Y424" s="66" t="b">
        <v>1</v>
      </c>
      <c r="Z424" s="66">
        <v>99.99</v>
      </c>
      <c r="AA424" s="66">
        <v>10</v>
      </c>
      <c r="AB424" s="66">
        <v>10</v>
      </c>
      <c r="AC424" s="66">
        <v>10</v>
      </c>
      <c r="AD424" s="66">
        <v>240</v>
      </c>
      <c r="AE424" s="67" t="b">
        <v>1</v>
      </c>
      <c r="AF424" s="67">
        <v>99.99</v>
      </c>
      <c r="AG424" s="67">
        <v>10</v>
      </c>
      <c r="AH424" s="67">
        <v>10</v>
      </c>
      <c r="AI424" s="67">
        <v>10</v>
      </c>
      <c r="AJ424" s="67">
        <v>240</v>
      </c>
      <c r="AK424" s="68" t="b">
        <v>1</v>
      </c>
      <c r="AL424" s="68">
        <v>99.99</v>
      </c>
      <c r="AM424" s="68">
        <v>10</v>
      </c>
      <c r="AN424" s="68">
        <v>10</v>
      </c>
      <c r="AO424" s="68">
        <v>10</v>
      </c>
      <c r="AP424" s="68">
        <v>240</v>
      </c>
      <c r="AQ424" s="45" t="b">
        <v>1</v>
      </c>
      <c r="AR424" s="45">
        <v>99.99</v>
      </c>
      <c r="AS424" s="45">
        <v>10</v>
      </c>
      <c r="AT424" s="45">
        <v>10</v>
      </c>
      <c r="AU424" s="45">
        <v>10</v>
      </c>
      <c r="AV424" s="45">
        <v>240</v>
      </c>
      <c r="AW424" s="47" t="b">
        <v>1</v>
      </c>
      <c r="AX424" s="47">
        <v>99.99</v>
      </c>
      <c r="AY424" s="47">
        <v>10</v>
      </c>
      <c r="AZ424" s="47">
        <v>10</v>
      </c>
      <c r="BA424" s="47">
        <v>10</v>
      </c>
      <c r="BB424" s="47">
        <v>240</v>
      </c>
      <c r="BC424" s="17">
        <f t="shared" si="258"/>
        <v>128.26</v>
      </c>
      <c r="BD424">
        <f t="shared" si="266"/>
        <v>11</v>
      </c>
      <c r="BE424" s="7">
        <f t="shared" si="267"/>
        <v>11.826464138228271</v>
      </c>
      <c r="BF424" s="7">
        <f t="shared" si="268"/>
        <v>8.7441919222025284</v>
      </c>
      <c r="BG424" s="7">
        <f t="shared" si="269"/>
        <v>162.63247256975376</v>
      </c>
      <c r="BH424" s="7">
        <f t="shared" si="270"/>
        <v>174.45893670798202</v>
      </c>
      <c r="BI424" s="17">
        <f t="shared" si="259"/>
        <v>128.26</v>
      </c>
      <c r="BJ424">
        <f t="shared" si="271"/>
        <v>11</v>
      </c>
      <c r="BK424" s="7">
        <f t="shared" si="272"/>
        <v>11.826464138228271</v>
      </c>
      <c r="BL424" s="7">
        <f t="shared" si="273"/>
        <v>8.7441919222025284</v>
      </c>
      <c r="BM424" s="7">
        <f t="shared" si="274"/>
        <v>162.63247256975376</v>
      </c>
      <c r="BN424" s="7">
        <f t="shared" si="275"/>
        <v>174.45893670798202</v>
      </c>
      <c r="BO424" s="17">
        <f t="shared" si="260"/>
        <v>128.26</v>
      </c>
      <c r="BP424">
        <f t="shared" si="276"/>
        <v>11</v>
      </c>
      <c r="BQ424" s="7">
        <f t="shared" si="277"/>
        <v>11.826464138228271</v>
      </c>
      <c r="BR424" s="7">
        <f t="shared" si="278"/>
        <v>8.7441919222025284</v>
      </c>
      <c r="BS424" s="7">
        <f t="shared" si="279"/>
        <v>162.63247256975376</v>
      </c>
      <c r="BT424" s="7">
        <f t="shared" si="280"/>
        <v>174.45893670798202</v>
      </c>
      <c r="BU424" s="17">
        <f t="shared" si="261"/>
        <v>128.26</v>
      </c>
      <c r="BV424">
        <f t="shared" si="281"/>
        <v>11</v>
      </c>
      <c r="BW424" s="7">
        <f t="shared" si="282"/>
        <v>11.826464138228271</v>
      </c>
      <c r="BX424" s="7">
        <f t="shared" si="283"/>
        <v>8.7441919222025284</v>
      </c>
      <c r="BY424" s="7">
        <f t="shared" si="284"/>
        <v>162.63247256975376</v>
      </c>
      <c r="BZ424" s="7">
        <f t="shared" si="285"/>
        <v>174.45893670798202</v>
      </c>
      <c r="CA424" s="17">
        <f t="shared" si="262"/>
        <v>128.26</v>
      </c>
      <c r="CB424">
        <f t="shared" si="286"/>
        <v>11</v>
      </c>
      <c r="CC424" s="7">
        <f t="shared" si="287"/>
        <v>11.826464138228271</v>
      </c>
      <c r="CD424" s="7">
        <f t="shared" si="288"/>
        <v>8.7441919222025284</v>
      </c>
      <c r="CE424" s="7">
        <f t="shared" si="289"/>
        <v>162.63247256975376</v>
      </c>
      <c r="CF424" s="69">
        <f t="shared" si="290"/>
        <v>174.45893670798202</v>
      </c>
      <c r="CG424" s="17">
        <f t="shared" si="263"/>
        <v>128.26</v>
      </c>
      <c r="CH424">
        <f t="shared" si="291"/>
        <v>11</v>
      </c>
      <c r="CI424" s="7">
        <f t="shared" si="292"/>
        <v>11.826464138228271</v>
      </c>
      <c r="CJ424" s="7">
        <f t="shared" si="293"/>
        <v>8.7441919222025284</v>
      </c>
      <c r="CK424" s="7">
        <f t="shared" si="294"/>
        <v>162.63247256975376</v>
      </c>
      <c r="CL424" s="7">
        <f t="shared" si="295"/>
        <v>174.45893670798202</v>
      </c>
      <c r="CM424" s="17">
        <f t="shared" si="264"/>
        <v>128.26</v>
      </c>
      <c r="CN424">
        <f t="shared" si="296"/>
        <v>11</v>
      </c>
      <c r="CO424" s="7">
        <f t="shared" si="297"/>
        <v>11.826464138228271</v>
      </c>
      <c r="CP424" s="7">
        <f t="shared" si="298"/>
        <v>8.7441919222025284</v>
      </c>
      <c r="CQ424" s="7">
        <f t="shared" si="299"/>
        <v>162.63247256975376</v>
      </c>
      <c r="CR424" s="7">
        <f t="shared" si="300"/>
        <v>174.45893670798202</v>
      </c>
    </row>
    <row r="425" spans="1:96" ht="14.5">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265"/>
        <v>1</v>
      </c>
      <c r="M425" s="63" t="b">
        <v>1</v>
      </c>
      <c r="N425" s="63">
        <v>0</v>
      </c>
      <c r="O425" s="63">
        <v>5</v>
      </c>
      <c r="P425" s="63">
        <v>5</v>
      </c>
      <c r="Q425" s="63">
        <v>5</v>
      </c>
      <c r="R425" s="63">
        <v>10</v>
      </c>
      <c r="S425" s="65" t="b">
        <v>1</v>
      </c>
      <c r="T425" s="65">
        <v>0</v>
      </c>
      <c r="U425" s="65">
        <v>5</v>
      </c>
      <c r="V425" s="65">
        <v>5</v>
      </c>
      <c r="W425" s="65">
        <v>5</v>
      </c>
      <c r="X425" s="65">
        <v>10</v>
      </c>
      <c r="Y425" s="66" t="b">
        <v>1</v>
      </c>
      <c r="Z425" s="66">
        <v>0</v>
      </c>
      <c r="AA425" s="66">
        <v>5</v>
      </c>
      <c r="AB425" s="66">
        <v>5</v>
      </c>
      <c r="AC425" s="66">
        <v>5</v>
      </c>
      <c r="AD425" s="66">
        <v>10</v>
      </c>
      <c r="AE425" s="67" t="b">
        <v>1</v>
      </c>
      <c r="AF425" s="67">
        <v>0</v>
      </c>
      <c r="AG425" s="67">
        <v>5</v>
      </c>
      <c r="AH425" s="67">
        <v>5</v>
      </c>
      <c r="AI425" s="67">
        <v>5</v>
      </c>
      <c r="AJ425" s="67">
        <v>10</v>
      </c>
      <c r="AK425" s="68" t="b">
        <v>1</v>
      </c>
      <c r="AL425" s="68">
        <v>0</v>
      </c>
      <c r="AM425" s="68">
        <v>5</v>
      </c>
      <c r="AN425" s="68">
        <v>5</v>
      </c>
      <c r="AO425" s="68">
        <v>5</v>
      </c>
      <c r="AP425" s="68">
        <v>10</v>
      </c>
      <c r="AQ425" s="45" t="b">
        <v>1</v>
      </c>
      <c r="AR425" s="45">
        <v>0</v>
      </c>
      <c r="AS425" s="45">
        <v>5</v>
      </c>
      <c r="AT425" s="45">
        <v>5</v>
      </c>
      <c r="AU425" s="45">
        <v>5</v>
      </c>
      <c r="AV425" s="45">
        <v>10</v>
      </c>
      <c r="AW425" s="47" t="b">
        <v>1</v>
      </c>
      <c r="AX425" s="47">
        <v>0</v>
      </c>
      <c r="AY425" s="47">
        <v>5</v>
      </c>
      <c r="AZ425" s="47">
        <v>5</v>
      </c>
      <c r="BA425" s="47">
        <v>5</v>
      </c>
      <c r="BB425" s="47">
        <v>10</v>
      </c>
      <c r="BC425" s="17">
        <f t="shared" si="258"/>
        <v>188.21</v>
      </c>
      <c r="BD425">
        <f t="shared" si="266"/>
        <v>0</v>
      </c>
      <c r="BE425" s="7">
        <f t="shared" si="267"/>
        <v>0</v>
      </c>
      <c r="BF425" s="7">
        <f t="shared" si="268"/>
        <v>0</v>
      </c>
      <c r="BG425" s="7">
        <f t="shared" si="269"/>
        <v>0</v>
      </c>
      <c r="BH425" s="7">
        <f t="shared" si="270"/>
        <v>0</v>
      </c>
      <c r="BI425" s="17">
        <f t="shared" si="259"/>
        <v>188.21</v>
      </c>
      <c r="BJ425">
        <f t="shared" si="271"/>
        <v>0</v>
      </c>
      <c r="BK425" s="7">
        <f t="shared" si="272"/>
        <v>0</v>
      </c>
      <c r="BL425" s="7">
        <f t="shared" si="273"/>
        <v>0</v>
      </c>
      <c r="BM425" s="7">
        <f t="shared" si="274"/>
        <v>0</v>
      </c>
      <c r="BN425" s="7">
        <f t="shared" si="275"/>
        <v>0</v>
      </c>
      <c r="BO425" s="17">
        <f t="shared" si="260"/>
        <v>188.21</v>
      </c>
      <c r="BP425">
        <f t="shared" si="276"/>
        <v>0</v>
      </c>
      <c r="BQ425" s="7">
        <f t="shared" si="277"/>
        <v>0</v>
      </c>
      <c r="BR425" s="7">
        <f t="shared" si="278"/>
        <v>0</v>
      </c>
      <c r="BS425" s="7">
        <f t="shared" si="279"/>
        <v>0</v>
      </c>
      <c r="BT425" s="7">
        <f t="shared" si="280"/>
        <v>0</v>
      </c>
      <c r="BU425" s="17">
        <f t="shared" si="261"/>
        <v>188.21</v>
      </c>
      <c r="BV425">
        <f t="shared" si="281"/>
        <v>0</v>
      </c>
      <c r="BW425" s="7">
        <f t="shared" si="282"/>
        <v>0</v>
      </c>
      <c r="BX425" s="7">
        <f t="shared" si="283"/>
        <v>0</v>
      </c>
      <c r="BY425" s="7">
        <f t="shared" si="284"/>
        <v>0</v>
      </c>
      <c r="BZ425" s="7">
        <f t="shared" si="285"/>
        <v>0</v>
      </c>
      <c r="CA425" s="17">
        <f t="shared" si="262"/>
        <v>188.21</v>
      </c>
      <c r="CB425">
        <f t="shared" si="286"/>
        <v>0</v>
      </c>
      <c r="CC425" s="7">
        <f t="shared" si="287"/>
        <v>0</v>
      </c>
      <c r="CD425" s="7">
        <f t="shared" si="288"/>
        <v>0</v>
      </c>
      <c r="CE425" s="7">
        <f t="shared" si="289"/>
        <v>0</v>
      </c>
      <c r="CF425" s="69">
        <f t="shared" si="290"/>
        <v>0</v>
      </c>
      <c r="CG425" s="17">
        <f t="shared" si="263"/>
        <v>188.21</v>
      </c>
      <c r="CH425">
        <f t="shared" si="291"/>
        <v>0</v>
      </c>
      <c r="CI425" s="7">
        <f t="shared" si="292"/>
        <v>0</v>
      </c>
      <c r="CJ425" s="7">
        <f t="shared" si="293"/>
        <v>0</v>
      </c>
      <c r="CK425" s="7">
        <f t="shared" si="294"/>
        <v>0</v>
      </c>
      <c r="CL425" s="7">
        <f t="shared" si="295"/>
        <v>0</v>
      </c>
      <c r="CM425" s="17">
        <f t="shared" si="264"/>
        <v>188.21</v>
      </c>
      <c r="CN425">
        <f t="shared" si="296"/>
        <v>0</v>
      </c>
      <c r="CO425" s="7">
        <f t="shared" si="297"/>
        <v>0</v>
      </c>
      <c r="CP425" s="7">
        <f t="shared" si="298"/>
        <v>0</v>
      </c>
      <c r="CQ425" s="7">
        <f t="shared" si="299"/>
        <v>0</v>
      </c>
      <c r="CR425" s="7">
        <f t="shared" si="300"/>
        <v>0</v>
      </c>
    </row>
    <row r="426" spans="1:96" ht="14.5">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265"/>
        <v>1</v>
      </c>
      <c r="M426" s="63" t="b">
        <v>1</v>
      </c>
      <c r="N426" s="63">
        <v>0</v>
      </c>
      <c r="O426" s="63">
        <v>10</v>
      </c>
      <c r="P426" s="63">
        <v>10</v>
      </c>
      <c r="Q426" s="63">
        <v>10</v>
      </c>
      <c r="R426" s="63">
        <v>60</v>
      </c>
      <c r="S426" s="65" t="b">
        <v>1</v>
      </c>
      <c r="T426" s="65">
        <v>0</v>
      </c>
      <c r="U426" s="65">
        <v>10</v>
      </c>
      <c r="V426" s="65">
        <v>10</v>
      </c>
      <c r="W426" s="65">
        <v>10</v>
      </c>
      <c r="X426" s="65">
        <v>60</v>
      </c>
      <c r="Y426" s="66" t="b">
        <v>0</v>
      </c>
      <c r="AE426" s="67" t="b">
        <v>1</v>
      </c>
      <c r="AF426" s="67">
        <v>0</v>
      </c>
      <c r="AG426" s="67">
        <v>10</v>
      </c>
      <c r="AH426" s="67">
        <v>10</v>
      </c>
      <c r="AI426" s="67">
        <v>10</v>
      </c>
      <c r="AJ426" s="67">
        <v>60</v>
      </c>
      <c r="AK426" s="68" t="b">
        <v>1</v>
      </c>
      <c r="AL426" s="68">
        <v>0</v>
      </c>
      <c r="AM426" s="68">
        <v>10</v>
      </c>
      <c r="AN426" s="68">
        <v>10</v>
      </c>
      <c r="AO426" s="68">
        <v>10</v>
      </c>
      <c r="AP426" s="68">
        <v>60</v>
      </c>
      <c r="AQ426" s="45" t="b">
        <v>0</v>
      </c>
      <c r="AW426" s="47" t="b">
        <v>0</v>
      </c>
      <c r="BC426" s="17">
        <f t="shared" si="258"/>
        <v>100.76</v>
      </c>
      <c r="BD426">
        <f t="shared" si="266"/>
        <v>7</v>
      </c>
      <c r="BE426" s="7">
        <f t="shared" si="267"/>
        <v>7.5259317243270818</v>
      </c>
      <c r="BF426" s="7">
        <f t="shared" si="268"/>
        <v>5.5644857686743361</v>
      </c>
      <c r="BG426" s="7">
        <f t="shared" si="269"/>
        <v>103.49339163529784</v>
      </c>
      <c r="BH426" s="7">
        <f t="shared" si="270"/>
        <v>111.01932335962492</v>
      </c>
      <c r="BI426" s="17">
        <f t="shared" si="259"/>
        <v>100.76</v>
      </c>
      <c r="BJ426">
        <f t="shared" si="271"/>
        <v>7</v>
      </c>
      <c r="BK426" s="7">
        <f t="shared" si="272"/>
        <v>7.5259317243270818</v>
      </c>
      <c r="BL426" s="7">
        <f t="shared" si="273"/>
        <v>5.5644857686743361</v>
      </c>
      <c r="BM426" s="7">
        <f t="shared" si="274"/>
        <v>103.49339163529784</v>
      </c>
      <c r="BN426" s="7">
        <f t="shared" si="275"/>
        <v>111.01932335962492</v>
      </c>
      <c r="BO426" s="17">
        <f t="shared" si="260"/>
        <v>100.76</v>
      </c>
      <c r="BP426">
        <f t="shared" si="276"/>
        <v>0</v>
      </c>
      <c r="BQ426" s="7">
        <f t="shared" si="277"/>
        <v>0</v>
      </c>
      <c r="BR426" s="7">
        <f t="shared" si="278"/>
        <v>0</v>
      </c>
      <c r="BS426" s="7">
        <f t="shared" si="279"/>
        <v>0</v>
      </c>
      <c r="BT426" s="7">
        <f t="shared" si="280"/>
        <v>0</v>
      </c>
      <c r="BU426" s="17">
        <f t="shared" si="261"/>
        <v>100.76</v>
      </c>
      <c r="BV426">
        <f t="shared" si="281"/>
        <v>7</v>
      </c>
      <c r="BW426" s="7">
        <f t="shared" si="282"/>
        <v>7.5259317243270818</v>
      </c>
      <c r="BX426" s="7">
        <f t="shared" si="283"/>
        <v>5.5644857686743361</v>
      </c>
      <c r="BY426" s="7">
        <f t="shared" si="284"/>
        <v>103.49339163529784</v>
      </c>
      <c r="BZ426" s="7">
        <f t="shared" si="285"/>
        <v>111.01932335962492</v>
      </c>
      <c r="CA426" s="17">
        <f t="shared" si="262"/>
        <v>100.76</v>
      </c>
      <c r="CB426">
        <f t="shared" si="286"/>
        <v>7</v>
      </c>
      <c r="CC426" s="7">
        <f t="shared" si="287"/>
        <v>7.5259317243270818</v>
      </c>
      <c r="CD426" s="7">
        <f t="shared" si="288"/>
        <v>5.5644857686743361</v>
      </c>
      <c r="CE426" s="7">
        <f t="shared" si="289"/>
        <v>103.49339163529784</v>
      </c>
      <c r="CF426" s="69">
        <f t="shared" si="290"/>
        <v>111.01932335962492</v>
      </c>
      <c r="CG426" s="17">
        <f t="shared" si="263"/>
        <v>100.76</v>
      </c>
      <c r="CH426">
        <f t="shared" si="291"/>
        <v>0</v>
      </c>
      <c r="CI426" s="7">
        <f t="shared" si="292"/>
        <v>0</v>
      </c>
      <c r="CJ426" s="7">
        <f t="shared" si="293"/>
        <v>0</v>
      </c>
      <c r="CK426" s="7">
        <f t="shared" si="294"/>
        <v>0</v>
      </c>
      <c r="CL426" s="7">
        <f t="shared" si="295"/>
        <v>0</v>
      </c>
      <c r="CM426" s="17">
        <f t="shared" si="264"/>
        <v>100.76</v>
      </c>
      <c r="CN426">
        <f t="shared" si="296"/>
        <v>0</v>
      </c>
      <c r="CO426" s="7">
        <f t="shared" si="297"/>
        <v>0</v>
      </c>
      <c r="CP426" s="7">
        <f t="shared" si="298"/>
        <v>0</v>
      </c>
      <c r="CQ426" s="7">
        <f t="shared" si="299"/>
        <v>0</v>
      </c>
      <c r="CR426" s="7">
        <f t="shared" si="300"/>
        <v>0</v>
      </c>
    </row>
    <row r="427" spans="1:96" ht="14.5">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265"/>
        <v>1</v>
      </c>
      <c r="M427" s="63" t="b">
        <v>1</v>
      </c>
      <c r="N427" s="63">
        <v>99.99</v>
      </c>
      <c r="O427" s="63">
        <v>10</v>
      </c>
      <c r="P427" s="63">
        <v>10</v>
      </c>
      <c r="Q427" s="63">
        <v>10</v>
      </c>
      <c r="R427" s="63">
        <v>240</v>
      </c>
      <c r="S427" s="65" t="b">
        <v>1</v>
      </c>
      <c r="T427" s="65">
        <v>99.99</v>
      </c>
      <c r="U427" s="65">
        <v>10</v>
      </c>
      <c r="V427" s="65">
        <v>10</v>
      </c>
      <c r="W427" s="65">
        <v>10</v>
      </c>
      <c r="X427" s="65">
        <v>240</v>
      </c>
      <c r="Y427" s="66" t="b">
        <v>1</v>
      </c>
      <c r="Z427" s="66">
        <v>99.99</v>
      </c>
      <c r="AA427" s="66">
        <v>10</v>
      </c>
      <c r="AB427" s="66">
        <v>10</v>
      </c>
      <c r="AC427" s="66">
        <v>10</v>
      </c>
      <c r="AD427" s="66">
        <v>240</v>
      </c>
      <c r="AE427" s="67" t="b">
        <v>1</v>
      </c>
      <c r="AF427" s="67">
        <v>99.99</v>
      </c>
      <c r="AG427" s="67">
        <v>10</v>
      </c>
      <c r="AH427" s="67">
        <v>10</v>
      </c>
      <c r="AI427" s="67">
        <v>10</v>
      </c>
      <c r="AJ427" s="67">
        <v>240</v>
      </c>
      <c r="AK427" s="68" t="b">
        <v>1</v>
      </c>
      <c r="AL427" s="68">
        <v>99.99</v>
      </c>
      <c r="AM427" s="68">
        <v>10</v>
      </c>
      <c r="AN427" s="68">
        <v>10</v>
      </c>
      <c r="AO427" s="68">
        <v>10</v>
      </c>
      <c r="AP427" s="68">
        <v>240</v>
      </c>
      <c r="AQ427" s="45" t="b">
        <v>1</v>
      </c>
      <c r="AR427" s="45">
        <v>99.99</v>
      </c>
      <c r="AS427" s="45">
        <v>10</v>
      </c>
      <c r="AT427" s="45">
        <v>10</v>
      </c>
      <c r="AU427" s="45">
        <v>10</v>
      </c>
      <c r="AV427" s="45">
        <v>240</v>
      </c>
      <c r="AW427" s="47" t="b">
        <v>1</v>
      </c>
      <c r="AX427" s="47">
        <v>99.99</v>
      </c>
      <c r="AY427" s="47">
        <v>10</v>
      </c>
      <c r="AZ427" s="47">
        <v>10</v>
      </c>
      <c r="BA427" s="47">
        <v>10</v>
      </c>
      <c r="BB427" s="47">
        <v>240</v>
      </c>
      <c r="BC427" s="17">
        <f t="shared" si="258"/>
        <v>125.62000000000002</v>
      </c>
      <c r="BD427">
        <f t="shared" si="266"/>
        <v>11</v>
      </c>
      <c r="BE427" s="7">
        <f t="shared" si="267"/>
        <v>11.826464138228271</v>
      </c>
      <c r="BF427" s="7">
        <f t="shared" si="268"/>
        <v>8.7441919222025284</v>
      </c>
      <c r="BG427" s="7">
        <f t="shared" si="269"/>
        <v>162.63247256975376</v>
      </c>
      <c r="BH427" s="7">
        <f t="shared" si="270"/>
        <v>174.45893670798202</v>
      </c>
      <c r="BI427" s="17">
        <f t="shared" si="259"/>
        <v>125.62000000000002</v>
      </c>
      <c r="BJ427">
        <f t="shared" si="271"/>
        <v>11</v>
      </c>
      <c r="BK427" s="7">
        <f t="shared" si="272"/>
        <v>11.826464138228271</v>
      </c>
      <c r="BL427" s="7">
        <f t="shared" si="273"/>
        <v>8.7441919222025284</v>
      </c>
      <c r="BM427" s="7">
        <f t="shared" si="274"/>
        <v>162.63247256975376</v>
      </c>
      <c r="BN427" s="7">
        <f t="shared" si="275"/>
        <v>174.45893670798202</v>
      </c>
      <c r="BO427" s="17">
        <f t="shared" si="260"/>
        <v>125.62000000000002</v>
      </c>
      <c r="BP427">
        <f t="shared" si="276"/>
        <v>11</v>
      </c>
      <c r="BQ427" s="7">
        <f t="shared" si="277"/>
        <v>11.826464138228271</v>
      </c>
      <c r="BR427" s="7">
        <f t="shared" si="278"/>
        <v>8.7441919222025284</v>
      </c>
      <c r="BS427" s="7">
        <f t="shared" si="279"/>
        <v>162.63247256975376</v>
      </c>
      <c r="BT427" s="7">
        <f t="shared" si="280"/>
        <v>174.45893670798202</v>
      </c>
      <c r="BU427" s="17">
        <f t="shared" si="261"/>
        <v>125.62000000000002</v>
      </c>
      <c r="BV427">
        <f t="shared" si="281"/>
        <v>11</v>
      </c>
      <c r="BW427" s="7">
        <f t="shared" si="282"/>
        <v>11.826464138228271</v>
      </c>
      <c r="BX427" s="7">
        <f t="shared" si="283"/>
        <v>8.7441919222025284</v>
      </c>
      <c r="BY427" s="7">
        <f t="shared" si="284"/>
        <v>162.63247256975376</v>
      </c>
      <c r="BZ427" s="7">
        <f t="shared" si="285"/>
        <v>174.45893670798202</v>
      </c>
      <c r="CA427" s="17">
        <f t="shared" si="262"/>
        <v>125.62000000000002</v>
      </c>
      <c r="CB427">
        <f t="shared" si="286"/>
        <v>11</v>
      </c>
      <c r="CC427" s="7">
        <f t="shared" si="287"/>
        <v>11.826464138228271</v>
      </c>
      <c r="CD427" s="7">
        <f t="shared" si="288"/>
        <v>8.7441919222025284</v>
      </c>
      <c r="CE427" s="7">
        <f t="shared" si="289"/>
        <v>162.63247256975376</v>
      </c>
      <c r="CF427" s="69">
        <f t="shared" si="290"/>
        <v>174.45893670798202</v>
      </c>
      <c r="CG427" s="17">
        <f t="shared" si="263"/>
        <v>125.62000000000002</v>
      </c>
      <c r="CH427">
        <f t="shared" si="291"/>
        <v>11</v>
      </c>
      <c r="CI427" s="7">
        <f t="shared" si="292"/>
        <v>11.826464138228271</v>
      </c>
      <c r="CJ427" s="7">
        <f t="shared" si="293"/>
        <v>8.7441919222025284</v>
      </c>
      <c r="CK427" s="7">
        <f t="shared" si="294"/>
        <v>162.63247256975376</v>
      </c>
      <c r="CL427" s="7">
        <f t="shared" si="295"/>
        <v>174.45893670798202</v>
      </c>
      <c r="CM427" s="17">
        <f t="shared" si="264"/>
        <v>125.62000000000002</v>
      </c>
      <c r="CN427">
        <f t="shared" si="296"/>
        <v>11</v>
      </c>
      <c r="CO427" s="7">
        <f t="shared" si="297"/>
        <v>11.826464138228271</v>
      </c>
      <c r="CP427" s="7">
        <f t="shared" si="298"/>
        <v>8.7441919222025284</v>
      </c>
      <c r="CQ427" s="7">
        <f t="shared" si="299"/>
        <v>162.63247256975376</v>
      </c>
      <c r="CR427" s="7">
        <f t="shared" si="300"/>
        <v>174.45893670798202</v>
      </c>
    </row>
    <row r="428" spans="1:96" ht="14.5">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265"/>
        <v>1</v>
      </c>
      <c r="M428" s="63" t="b">
        <v>1</v>
      </c>
      <c r="N428" s="63">
        <v>0</v>
      </c>
      <c r="O428" s="63">
        <v>10</v>
      </c>
      <c r="P428" s="63">
        <v>10</v>
      </c>
      <c r="Q428" s="63">
        <v>10</v>
      </c>
      <c r="R428" s="63">
        <v>240</v>
      </c>
      <c r="S428" s="65" t="b">
        <v>0</v>
      </c>
      <c r="Y428" s="66" t="b">
        <v>0</v>
      </c>
      <c r="AE428" s="67" t="b">
        <v>0</v>
      </c>
      <c r="AK428" s="68" t="b">
        <v>0</v>
      </c>
      <c r="AQ428" s="45" t="b">
        <v>0</v>
      </c>
      <c r="AW428" s="47" t="b">
        <v>0</v>
      </c>
      <c r="BC428" s="17">
        <f t="shared" si="258"/>
        <v>114.95000000000002</v>
      </c>
      <c r="BD428">
        <f t="shared" si="266"/>
        <v>10</v>
      </c>
      <c r="BE428" s="7">
        <f t="shared" si="267"/>
        <v>10.751331034752972</v>
      </c>
      <c r="BF428" s="7">
        <f t="shared" si="268"/>
        <v>7.9492653838204799</v>
      </c>
      <c r="BG428" s="7">
        <f t="shared" si="269"/>
        <v>147.84770233613978</v>
      </c>
      <c r="BH428" s="7">
        <f t="shared" si="270"/>
        <v>158.59903337089276</v>
      </c>
      <c r="BI428" s="17">
        <f t="shared" si="259"/>
        <v>114.95000000000002</v>
      </c>
      <c r="BJ428">
        <f t="shared" si="271"/>
        <v>0</v>
      </c>
      <c r="BK428" s="7">
        <f t="shared" si="272"/>
        <v>0</v>
      </c>
      <c r="BL428" s="7">
        <f t="shared" si="273"/>
        <v>0</v>
      </c>
      <c r="BM428" s="7">
        <f t="shared" si="274"/>
        <v>0</v>
      </c>
      <c r="BN428" s="7">
        <f t="shared" si="275"/>
        <v>0</v>
      </c>
      <c r="BO428" s="17">
        <f t="shared" si="260"/>
        <v>114.95000000000002</v>
      </c>
      <c r="BP428">
        <f t="shared" si="276"/>
        <v>0</v>
      </c>
      <c r="BQ428" s="7">
        <f t="shared" si="277"/>
        <v>0</v>
      </c>
      <c r="BR428" s="7">
        <f t="shared" si="278"/>
        <v>0</v>
      </c>
      <c r="BS428" s="7">
        <f t="shared" si="279"/>
        <v>0</v>
      </c>
      <c r="BT428" s="7">
        <f t="shared" si="280"/>
        <v>0</v>
      </c>
      <c r="BU428" s="17">
        <f t="shared" si="261"/>
        <v>114.95000000000002</v>
      </c>
      <c r="BV428">
        <f t="shared" si="281"/>
        <v>0</v>
      </c>
      <c r="BW428" s="7">
        <f t="shared" si="282"/>
        <v>0</v>
      </c>
      <c r="BX428" s="7">
        <f t="shared" si="283"/>
        <v>0</v>
      </c>
      <c r="BY428" s="7">
        <f t="shared" si="284"/>
        <v>0</v>
      </c>
      <c r="BZ428" s="7">
        <f t="shared" si="285"/>
        <v>0</v>
      </c>
      <c r="CA428" s="17">
        <f t="shared" si="262"/>
        <v>114.95000000000002</v>
      </c>
      <c r="CB428">
        <f t="shared" si="286"/>
        <v>0</v>
      </c>
      <c r="CC428" s="7">
        <f t="shared" si="287"/>
        <v>0</v>
      </c>
      <c r="CD428" s="7">
        <f t="shared" si="288"/>
        <v>0</v>
      </c>
      <c r="CE428" s="7">
        <f t="shared" si="289"/>
        <v>0</v>
      </c>
      <c r="CF428" s="69">
        <f t="shared" si="290"/>
        <v>0</v>
      </c>
      <c r="CG428" s="17">
        <f t="shared" si="263"/>
        <v>114.95000000000002</v>
      </c>
      <c r="CH428">
        <f t="shared" si="291"/>
        <v>0</v>
      </c>
      <c r="CI428" s="7">
        <f t="shared" si="292"/>
        <v>0</v>
      </c>
      <c r="CJ428" s="7">
        <f t="shared" si="293"/>
        <v>0</v>
      </c>
      <c r="CK428" s="7">
        <f t="shared" si="294"/>
        <v>0</v>
      </c>
      <c r="CL428" s="7">
        <f t="shared" si="295"/>
        <v>0</v>
      </c>
      <c r="CM428" s="17">
        <f t="shared" si="264"/>
        <v>114.95000000000002</v>
      </c>
      <c r="CN428">
        <f t="shared" si="296"/>
        <v>0</v>
      </c>
      <c r="CO428" s="7">
        <f t="shared" si="297"/>
        <v>0</v>
      </c>
      <c r="CP428" s="7">
        <f t="shared" si="298"/>
        <v>0</v>
      </c>
      <c r="CQ428" s="7">
        <f t="shared" si="299"/>
        <v>0</v>
      </c>
      <c r="CR428" s="7">
        <f t="shared" si="300"/>
        <v>0</v>
      </c>
    </row>
    <row r="429" spans="1:96" ht="14.5">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265"/>
        <v>1</v>
      </c>
      <c r="M429" s="63" t="b">
        <v>1</v>
      </c>
      <c r="N429" s="63">
        <v>0</v>
      </c>
      <c r="O429" s="63">
        <v>10</v>
      </c>
      <c r="P429" s="63">
        <v>10</v>
      </c>
      <c r="Q429" s="63">
        <v>10</v>
      </c>
      <c r="R429" s="63">
        <v>240</v>
      </c>
      <c r="S429" s="65" t="b">
        <v>1</v>
      </c>
      <c r="T429" s="65">
        <v>0</v>
      </c>
      <c r="U429" s="65">
        <v>10</v>
      </c>
      <c r="V429" s="65">
        <v>10</v>
      </c>
      <c r="W429" s="65">
        <v>10</v>
      </c>
      <c r="X429" s="65">
        <v>240</v>
      </c>
      <c r="Y429" s="66" t="b">
        <v>1</v>
      </c>
      <c r="Z429" s="66">
        <v>0</v>
      </c>
      <c r="AA429" s="66">
        <v>10</v>
      </c>
      <c r="AB429" s="66">
        <v>10</v>
      </c>
      <c r="AC429" s="66">
        <v>10</v>
      </c>
      <c r="AD429" s="66">
        <v>240</v>
      </c>
      <c r="AE429" s="67" t="b">
        <v>1</v>
      </c>
      <c r="AF429" s="67">
        <v>0</v>
      </c>
      <c r="AG429" s="67">
        <v>10</v>
      </c>
      <c r="AH429" s="67">
        <v>10</v>
      </c>
      <c r="AI429" s="67">
        <v>10</v>
      </c>
      <c r="AJ429" s="67">
        <v>240</v>
      </c>
      <c r="AK429" s="68" t="b">
        <v>1</v>
      </c>
      <c r="AL429" s="68">
        <v>0</v>
      </c>
      <c r="AM429" s="68">
        <v>10</v>
      </c>
      <c r="AN429" s="68">
        <v>10</v>
      </c>
      <c r="AO429" s="68">
        <v>10</v>
      </c>
      <c r="AP429" s="68">
        <v>240</v>
      </c>
      <c r="AQ429" s="45" t="b">
        <v>1</v>
      </c>
      <c r="AR429" s="45">
        <v>0</v>
      </c>
      <c r="AS429" s="45">
        <v>10</v>
      </c>
      <c r="AT429" s="45">
        <v>10</v>
      </c>
      <c r="AU429" s="45">
        <v>10</v>
      </c>
      <c r="AV429" s="45">
        <v>240</v>
      </c>
      <c r="AW429" s="47" t="b">
        <v>1</v>
      </c>
      <c r="AX429" s="47">
        <v>0</v>
      </c>
      <c r="AY429" s="47">
        <v>10</v>
      </c>
      <c r="AZ429" s="47">
        <v>10</v>
      </c>
      <c r="BA429" s="47">
        <v>10</v>
      </c>
      <c r="BB429" s="47">
        <v>240</v>
      </c>
      <c r="BC429" s="17">
        <f t="shared" si="258"/>
        <v>102.18999999999998</v>
      </c>
      <c r="BD429">
        <f t="shared" si="266"/>
        <v>9</v>
      </c>
      <c r="BE429" s="7">
        <f t="shared" si="267"/>
        <v>9.6761979312776756</v>
      </c>
      <c r="BF429" s="7">
        <f t="shared" si="268"/>
        <v>7.1543388454384322</v>
      </c>
      <c r="BG429" s="7">
        <f t="shared" si="269"/>
        <v>133.06293210252579</v>
      </c>
      <c r="BH429" s="7">
        <f t="shared" si="270"/>
        <v>142.73913003380346</v>
      </c>
      <c r="BI429" s="17">
        <f t="shared" si="259"/>
        <v>102.18999999999998</v>
      </c>
      <c r="BJ429">
        <f t="shared" si="271"/>
        <v>9</v>
      </c>
      <c r="BK429" s="7">
        <f t="shared" si="272"/>
        <v>9.6761979312776756</v>
      </c>
      <c r="BL429" s="7">
        <f t="shared" si="273"/>
        <v>7.1543388454384322</v>
      </c>
      <c r="BM429" s="7">
        <f t="shared" si="274"/>
        <v>133.06293210252579</v>
      </c>
      <c r="BN429" s="7">
        <f t="shared" si="275"/>
        <v>142.73913003380346</v>
      </c>
      <c r="BO429" s="17">
        <f t="shared" si="260"/>
        <v>102.18999999999998</v>
      </c>
      <c r="BP429">
        <f t="shared" si="276"/>
        <v>9</v>
      </c>
      <c r="BQ429" s="7">
        <f t="shared" si="277"/>
        <v>9.6761979312776756</v>
      </c>
      <c r="BR429" s="7">
        <f t="shared" si="278"/>
        <v>7.1543388454384322</v>
      </c>
      <c r="BS429" s="7">
        <f t="shared" si="279"/>
        <v>133.06293210252579</v>
      </c>
      <c r="BT429" s="7">
        <f t="shared" si="280"/>
        <v>142.73913003380346</v>
      </c>
      <c r="BU429" s="17">
        <f t="shared" si="261"/>
        <v>102.18999999999998</v>
      </c>
      <c r="BV429">
        <f t="shared" si="281"/>
        <v>9</v>
      </c>
      <c r="BW429" s="7">
        <f t="shared" si="282"/>
        <v>9.6761979312776756</v>
      </c>
      <c r="BX429" s="7">
        <f t="shared" si="283"/>
        <v>7.1543388454384322</v>
      </c>
      <c r="BY429" s="7">
        <f t="shared" si="284"/>
        <v>133.06293210252579</v>
      </c>
      <c r="BZ429" s="7">
        <f t="shared" si="285"/>
        <v>142.73913003380346</v>
      </c>
      <c r="CA429" s="17">
        <f t="shared" si="262"/>
        <v>102.18999999999998</v>
      </c>
      <c r="CB429">
        <f t="shared" si="286"/>
        <v>9</v>
      </c>
      <c r="CC429" s="7">
        <f t="shared" si="287"/>
        <v>9.6761979312776756</v>
      </c>
      <c r="CD429" s="7">
        <f t="shared" si="288"/>
        <v>7.1543388454384322</v>
      </c>
      <c r="CE429" s="7">
        <f t="shared" si="289"/>
        <v>133.06293210252579</v>
      </c>
      <c r="CF429" s="69">
        <f t="shared" si="290"/>
        <v>142.73913003380346</v>
      </c>
      <c r="CG429" s="17">
        <f t="shared" si="263"/>
        <v>102.18999999999998</v>
      </c>
      <c r="CH429">
        <f t="shared" si="291"/>
        <v>9</v>
      </c>
      <c r="CI429" s="7">
        <f t="shared" si="292"/>
        <v>9.6761979312776756</v>
      </c>
      <c r="CJ429" s="7">
        <f t="shared" si="293"/>
        <v>7.1543388454384322</v>
      </c>
      <c r="CK429" s="7">
        <f t="shared" si="294"/>
        <v>133.06293210252579</v>
      </c>
      <c r="CL429" s="7">
        <f t="shared" si="295"/>
        <v>142.73913003380346</v>
      </c>
      <c r="CM429" s="17">
        <f t="shared" si="264"/>
        <v>102.18999999999998</v>
      </c>
      <c r="CN429">
        <f t="shared" si="296"/>
        <v>9</v>
      </c>
      <c r="CO429" s="7">
        <f t="shared" si="297"/>
        <v>9.6761979312776756</v>
      </c>
      <c r="CP429" s="7">
        <f t="shared" si="298"/>
        <v>7.1543388454384322</v>
      </c>
      <c r="CQ429" s="7">
        <f t="shared" si="299"/>
        <v>133.06293210252579</v>
      </c>
      <c r="CR429" s="7">
        <f t="shared" si="300"/>
        <v>142.73913003380346</v>
      </c>
    </row>
    <row r="430" spans="1:96" ht="14.5">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265"/>
        <v>1</v>
      </c>
      <c r="M430" s="63" t="b">
        <v>1</v>
      </c>
      <c r="N430" s="63">
        <v>90</v>
      </c>
      <c r="O430" s="63">
        <v>10</v>
      </c>
      <c r="P430" s="63">
        <v>10</v>
      </c>
      <c r="Q430" s="63">
        <v>10</v>
      </c>
      <c r="R430" s="63">
        <v>240</v>
      </c>
      <c r="S430" s="65" t="b">
        <v>0</v>
      </c>
      <c r="Y430" s="66" t="b">
        <v>0</v>
      </c>
      <c r="AE430" s="67" t="b">
        <v>0</v>
      </c>
      <c r="AK430" s="68" t="b">
        <v>0</v>
      </c>
      <c r="AQ430" s="45" t="b">
        <v>0</v>
      </c>
      <c r="AW430" s="47" t="b">
        <v>0</v>
      </c>
      <c r="BC430" s="17">
        <f t="shared" si="258"/>
        <v>128.47999999999999</v>
      </c>
      <c r="BD430">
        <f t="shared" si="266"/>
        <v>9</v>
      </c>
      <c r="BE430" s="7">
        <f t="shared" si="267"/>
        <v>9.6761979312776756</v>
      </c>
      <c r="BF430" s="7">
        <f t="shared" si="268"/>
        <v>7.1543388454384322</v>
      </c>
      <c r="BG430" s="7">
        <f t="shared" si="269"/>
        <v>133.06293210252579</v>
      </c>
      <c r="BH430" s="7">
        <f t="shared" si="270"/>
        <v>142.73913003380346</v>
      </c>
      <c r="BI430" s="17">
        <f t="shared" si="259"/>
        <v>128.47999999999999</v>
      </c>
      <c r="BJ430">
        <f t="shared" si="271"/>
        <v>0</v>
      </c>
      <c r="BK430" s="7">
        <f t="shared" si="272"/>
        <v>0</v>
      </c>
      <c r="BL430" s="7">
        <f t="shared" si="273"/>
        <v>0</v>
      </c>
      <c r="BM430" s="7">
        <f t="shared" si="274"/>
        <v>0</v>
      </c>
      <c r="BN430" s="7">
        <f t="shared" si="275"/>
        <v>0</v>
      </c>
      <c r="BO430" s="17">
        <f t="shared" si="260"/>
        <v>128.47999999999999</v>
      </c>
      <c r="BP430">
        <f t="shared" si="276"/>
        <v>0</v>
      </c>
      <c r="BQ430" s="7">
        <f t="shared" si="277"/>
        <v>0</v>
      </c>
      <c r="BR430" s="7">
        <f t="shared" si="278"/>
        <v>0</v>
      </c>
      <c r="BS430" s="7">
        <f t="shared" si="279"/>
        <v>0</v>
      </c>
      <c r="BT430" s="7">
        <f t="shared" si="280"/>
        <v>0</v>
      </c>
      <c r="BU430" s="17">
        <f t="shared" si="261"/>
        <v>128.47999999999999</v>
      </c>
      <c r="BV430">
        <f t="shared" si="281"/>
        <v>0</v>
      </c>
      <c r="BW430" s="7">
        <f t="shared" si="282"/>
        <v>0</v>
      </c>
      <c r="BX430" s="7">
        <f t="shared" si="283"/>
        <v>0</v>
      </c>
      <c r="BY430" s="7">
        <f t="shared" si="284"/>
        <v>0</v>
      </c>
      <c r="BZ430" s="7">
        <f t="shared" si="285"/>
        <v>0</v>
      </c>
      <c r="CA430" s="17">
        <f t="shared" si="262"/>
        <v>128.47999999999999</v>
      </c>
      <c r="CB430">
        <f t="shared" si="286"/>
        <v>0</v>
      </c>
      <c r="CC430" s="7">
        <f t="shared" si="287"/>
        <v>0</v>
      </c>
      <c r="CD430" s="7">
        <f t="shared" si="288"/>
        <v>0</v>
      </c>
      <c r="CE430" s="7">
        <f t="shared" si="289"/>
        <v>0</v>
      </c>
      <c r="CF430" s="69">
        <f t="shared" si="290"/>
        <v>0</v>
      </c>
      <c r="CG430" s="17">
        <f t="shared" si="263"/>
        <v>128.47999999999999</v>
      </c>
      <c r="CH430">
        <f t="shared" si="291"/>
        <v>0</v>
      </c>
      <c r="CI430" s="7">
        <f t="shared" si="292"/>
        <v>0</v>
      </c>
      <c r="CJ430" s="7">
        <f t="shared" si="293"/>
        <v>0</v>
      </c>
      <c r="CK430" s="7">
        <f t="shared" si="294"/>
        <v>0</v>
      </c>
      <c r="CL430" s="7">
        <f t="shared" si="295"/>
        <v>0</v>
      </c>
      <c r="CM430" s="17">
        <f t="shared" si="264"/>
        <v>128.47999999999999</v>
      </c>
      <c r="CN430">
        <f t="shared" si="296"/>
        <v>0</v>
      </c>
      <c r="CO430" s="7">
        <f t="shared" si="297"/>
        <v>0</v>
      </c>
      <c r="CP430" s="7">
        <f t="shared" si="298"/>
        <v>0</v>
      </c>
      <c r="CQ430" s="7">
        <f t="shared" si="299"/>
        <v>0</v>
      </c>
      <c r="CR430" s="7">
        <f t="shared" si="300"/>
        <v>0</v>
      </c>
    </row>
    <row r="431" spans="1:96" ht="14.5">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265"/>
        <v>1</v>
      </c>
      <c r="M431" s="63" t="b">
        <v>1</v>
      </c>
      <c r="N431" s="63">
        <v>90</v>
      </c>
      <c r="O431" s="63">
        <v>10</v>
      </c>
      <c r="P431" s="63">
        <v>10</v>
      </c>
      <c r="Q431" s="63">
        <v>10</v>
      </c>
      <c r="R431" s="63">
        <v>20</v>
      </c>
      <c r="S431" s="65" t="b">
        <v>0</v>
      </c>
      <c r="Y431" s="66" t="b">
        <v>0</v>
      </c>
      <c r="AE431" s="67" t="b">
        <v>0</v>
      </c>
      <c r="AK431" s="68" t="b">
        <v>0</v>
      </c>
      <c r="AQ431" s="45" t="b">
        <v>0</v>
      </c>
      <c r="AW431" s="47" t="b">
        <v>0</v>
      </c>
      <c r="BC431" s="17">
        <f t="shared" si="258"/>
        <v>32.78</v>
      </c>
      <c r="BD431">
        <f t="shared" si="266"/>
        <v>2</v>
      </c>
      <c r="BE431" s="7">
        <f t="shared" si="267"/>
        <v>2.1502662069505947</v>
      </c>
      <c r="BF431" s="7">
        <f t="shared" si="268"/>
        <v>1.5898530767640959</v>
      </c>
      <c r="BG431" s="7">
        <f t="shared" si="269"/>
        <v>29.569540467227952</v>
      </c>
      <c r="BH431" s="7">
        <f t="shared" si="270"/>
        <v>31.719806674178546</v>
      </c>
      <c r="BI431" s="17">
        <f t="shared" si="259"/>
        <v>32.78</v>
      </c>
      <c r="BJ431">
        <f t="shared" si="271"/>
        <v>0</v>
      </c>
      <c r="BK431" s="7">
        <f t="shared" si="272"/>
        <v>0</v>
      </c>
      <c r="BL431" s="7">
        <f t="shared" si="273"/>
        <v>0</v>
      </c>
      <c r="BM431" s="7">
        <f t="shared" si="274"/>
        <v>0</v>
      </c>
      <c r="BN431" s="7">
        <f t="shared" si="275"/>
        <v>0</v>
      </c>
      <c r="BO431" s="17">
        <f t="shared" si="260"/>
        <v>32.78</v>
      </c>
      <c r="BP431">
        <f t="shared" si="276"/>
        <v>0</v>
      </c>
      <c r="BQ431" s="7">
        <f t="shared" si="277"/>
        <v>0</v>
      </c>
      <c r="BR431" s="7">
        <f t="shared" si="278"/>
        <v>0</v>
      </c>
      <c r="BS431" s="7">
        <f t="shared" si="279"/>
        <v>0</v>
      </c>
      <c r="BT431" s="7">
        <f t="shared" si="280"/>
        <v>0</v>
      </c>
      <c r="BU431" s="17">
        <f t="shared" si="261"/>
        <v>32.78</v>
      </c>
      <c r="BV431">
        <f t="shared" si="281"/>
        <v>0</v>
      </c>
      <c r="BW431" s="7">
        <f t="shared" si="282"/>
        <v>0</v>
      </c>
      <c r="BX431" s="7">
        <f t="shared" si="283"/>
        <v>0</v>
      </c>
      <c r="BY431" s="7">
        <f t="shared" si="284"/>
        <v>0</v>
      </c>
      <c r="BZ431" s="7">
        <f t="shared" si="285"/>
        <v>0</v>
      </c>
      <c r="CA431" s="17">
        <f t="shared" si="262"/>
        <v>32.78</v>
      </c>
      <c r="CB431">
        <f t="shared" si="286"/>
        <v>0</v>
      </c>
      <c r="CC431" s="7">
        <f t="shared" si="287"/>
        <v>0</v>
      </c>
      <c r="CD431" s="7">
        <f t="shared" si="288"/>
        <v>0</v>
      </c>
      <c r="CE431" s="7">
        <f t="shared" si="289"/>
        <v>0</v>
      </c>
      <c r="CF431" s="69">
        <f t="shared" si="290"/>
        <v>0</v>
      </c>
      <c r="CG431" s="17">
        <f t="shared" si="263"/>
        <v>32.78</v>
      </c>
      <c r="CH431">
        <f t="shared" si="291"/>
        <v>0</v>
      </c>
      <c r="CI431" s="7">
        <f t="shared" si="292"/>
        <v>0</v>
      </c>
      <c r="CJ431" s="7">
        <f t="shared" si="293"/>
        <v>0</v>
      </c>
      <c r="CK431" s="7">
        <f t="shared" si="294"/>
        <v>0</v>
      </c>
      <c r="CL431" s="7">
        <f t="shared" si="295"/>
        <v>0</v>
      </c>
      <c r="CM431" s="17">
        <f t="shared" si="264"/>
        <v>32.78</v>
      </c>
      <c r="CN431">
        <f t="shared" si="296"/>
        <v>0</v>
      </c>
      <c r="CO431" s="7">
        <f t="shared" si="297"/>
        <v>0</v>
      </c>
      <c r="CP431" s="7">
        <f t="shared" si="298"/>
        <v>0</v>
      </c>
      <c r="CQ431" s="7">
        <f t="shared" si="299"/>
        <v>0</v>
      </c>
      <c r="CR431" s="7">
        <f t="shared" si="300"/>
        <v>0</v>
      </c>
    </row>
    <row r="432" spans="1:96" ht="14.5">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265"/>
        <v>1</v>
      </c>
      <c r="M432" s="63" t="b">
        <v>1</v>
      </c>
      <c r="N432" s="63">
        <v>100</v>
      </c>
      <c r="O432" s="63">
        <v>10</v>
      </c>
      <c r="P432" s="63">
        <v>10</v>
      </c>
      <c r="Q432" s="63">
        <v>10</v>
      </c>
      <c r="R432" s="63">
        <v>20</v>
      </c>
      <c r="S432" s="65" t="b">
        <v>0</v>
      </c>
      <c r="Y432" s="66" t="b">
        <v>0</v>
      </c>
      <c r="AE432" s="67" t="b">
        <v>0</v>
      </c>
      <c r="AK432" s="68" t="b">
        <v>0</v>
      </c>
      <c r="AQ432" s="45" t="b">
        <v>0</v>
      </c>
      <c r="AW432" s="47" t="b">
        <v>0</v>
      </c>
      <c r="BC432" s="17">
        <f t="shared" si="258"/>
        <v>93.06</v>
      </c>
      <c r="BD432">
        <f t="shared" si="266"/>
        <v>5</v>
      </c>
      <c r="BE432" s="7">
        <f t="shared" si="267"/>
        <v>5.3756655173764862</v>
      </c>
      <c r="BF432" s="7">
        <f t="shared" si="268"/>
        <v>3.9746326919102399</v>
      </c>
      <c r="BG432" s="7">
        <f t="shared" si="269"/>
        <v>73.923851168069888</v>
      </c>
      <c r="BH432" s="7">
        <f t="shared" si="270"/>
        <v>79.299516685446378</v>
      </c>
      <c r="BI432" s="17">
        <f t="shared" si="259"/>
        <v>93.06</v>
      </c>
      <c r="BJ432">
        <f t="shared" si="271"/>
        <v>0</v>
      </c>
      <c r="BK432" s="7">
        <f t="shared" si="272"/>
        <v>0</v>
      </c>
      <c r="BL432" s="7">
        <f t="shared" si="273"/>
        <v>0</v>
      </c>
      <c r="BM432" s="7">
        <f t="shared" si="274"/>
        <v>0</v>
      </c>
      <c r="BN432" s="7">
        <f t="shared" si="275"/>
        <v>0</v>
      </c>
      <c r="BO432" s="17">
        <f t="shared" si="260"/>
        <v>93.06</v>
      </c>
      <c r="BP432">
        <f t="shared" si="276"/>
        <v>0</v>
      </c>
      <c r="BQ432" s="7">
        <f t="shared" si="277"/>
        <v>0</v>
      </c>
      <c r="BR432" s="7">
        <f t="shared" si="278"/>
        <v>0</v>
      </c>
      <c r="BS432" s="7">
        <f t="shared" si="279"/>
        <v>0</v>
      </c>
      <c r="BT432" s="7">
        <f t="shared" si="280"/>
        <v>0</v>
      </c>
      <c r="BU432" s="17">
        <f t="shared" si="261"/>
        <v>93.06</v>
      </c>
      <c r="BV432">
        <f t="shared" si="281"/>
        <v>0</v>
      </c>
      <c r="BW432" s="7">
        <f t="shared" si="282"/>
        <v>0</v>
      </c>
      <c r="BX432" s="7">
        <f t="shared" si="283"/>
        <v>0</v>
      </c>
      <c r="BY432" s="7">
        <f t="shared" si="284"/>
        <v>0</v>
      </c>
      <c r="BZ432" s="7">
        <f t="shared" si="285"/>
        <v>0</v>
      </c>
      <c r="CA432" s="17">
        <f t="shared" si="262"/>
        <v>93.06</v>
      </c>
      <c r="CB432">
        <f t="shared" si="286"/>
        <v>0</v>
      </c>
      <c r="CC432" s="7">
        <f t="shared" si="287"/>
        <v>0</v>
      </c>
      <c r="CD432" s="7">
        <f t="shared" si="288"/>
        <v>0</v>
      </c>
      <c r="CE432" s="7">
        <f t="shared" si="289"/>
        <v>0</v>
      </c>
      <c r="CF432" s="69">
        <f t="shared" si="290"/>
        <v>0</v>
      </c>
      <c r="CG432" s="17">
        <f t="shared" si="263"/>
        <v>93.06</v>
      </c>
      <c r="CH432">
        <f t="shared" si="291"/>
        <v>0</v>
      </c>
      <c r="CI432" s="7">
        <f t="shared" si="292"/>
        <v>0</v>
      </c>
      <c r="CJ432" s="7">
        <f t="shared" si="293"/>
        <v>0</v>
      </c>
      <c r="CK432" s="7">
        <f t="shared" si="294"/>
        <v>0</v>
      </c>
      <c r="CL432" s="7">
        <f t="shared" si="295"/>
        <v>0</v>
      </c>
      <c r="CM432" s="17">
        <f t="shared" si="264"/>
        <v>93.06</v>
      </c>
      <c r="CN432">
        <f t="shared" si="296"/>
        <v>0</v>
      </c>
      <c r="CO432" s="7">
        <f t="shared" si="297"/>
        <v>0</v>
      </c>
      <c r="CP432" s="7">
        <f t="shared" si="298"/>
        <v>0</v>
      </c>
      <c r="CQ432" s="7">
        <f t="shared" si="299"/>
        <v>0</v>
      </c>
      <c r="CR432" s="7">
        <f t="shared" si="300"/>
        <v>0</v>
      </c>
    </row>
    <row r="433" spans="1:96" ht="14.5">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265"/>
        <v>0</v>
      </c>
      <c r="M433" s="63" t="b">
        <v>1</v>
      </c>
      <c r="N433" s="63">
        <v>100</v>
      </c>
      <c r="O433" s="63">
        <v>10</v>
      </c>
      <c r="P433" s="63">
        <v>10</v>
      </c>
      <c r="Q433" s="63">
        <v>10</v>
      </c>
      <c r="R433" s="63">
        <v>30</v>
      </c>
      <c r="S433" s="65" t="b">
        <v>0</v>
      </c>
      <c r="Y433" s="66" t="b">
        <v>0</v>
      </c>
      <c r="AE433" s="67" t="b">
        <v>0</v>
      </c>
      <c r="AK433" s="68" t="b">
        <v>0</v>
      </c>
      <c r="AQ433" s="45" t="b">
        <v>0</v>
      </c>
      <c r="AW433" s="47" t="b">
        <v>0</v>
      </c>
      <c r="BC433" s="17">
        <f t="shared" si="258"/>
        <v>112.31000000000002</v>
      </c>
      <c r="BD433">
        <f t="shared" si="266"/>
        <v>0</v>
      </c>
      <c r="BE433" s="7">
        <f t="shared" si="267"/>
        <v>0</v>
      </c>
      <c r="BF433" s="7">
        <f t="shared" si="268"/>
        <v>0</v>
      </c>
      <c r="BG433" s="7">
        <f t="shared" si="269"/>
        <v>0</v>
      </c>
      <c r="BH433" s="7">
        <f t="shared" si="270"/>
        <v>0</v>
      </c>
      <c r="BI433" s="17">
        <f t="shared" si="259"/>
        <v>112.31000000000002</v>
      </c>
      <c r="BJ433">
        <f t="shared" si="271"/>
        <v>0</v>
      </c>
      <c r="BK433" s="7">
        <f t="shared" si="272"/>
        <v>0</v>
      </c>
      <c r="BL433" s="7">
        <f t="shared" si="273"/>
        <v>0</v>
      </c>
      <c r="BM433" s="7">
        <f t="shared" si="274"/>
        <v>0</v>
      </c>
      <c r="BN433" s="7">
        <f t="shared" si="275"/>
        <v>0</v>
      </c>
      <c r="BO433" s="17">
        <f t="shared" si="260"/>
        <v>112.31000000000002</v>
      </c>
      <c r="BP433">
        <f t="shared" si="276"/>
        <v>0</v>
      </c>
      <c r="BQ433" s="7">
        <f t="shared" si="277"/>
        <v>0</v>
      </c>
      <c r="BR433" s="7">
        <f t="shared" si="278"/>
        <v>0</v>
      </c>
      <c r="BS433" s="7">
        <f t="shared" si="279"/>
        <v>0</v>
      </c>
      <c r="BT433" s="7">
        <f t="shared" si="280"/>
        <v>0</v>
      </c>
      <c r="BU433" s="17">
        <f t="shared" si="261"/>
        <v>112.31000000000002</v>
      </c>
      <c r="BV433">
        <f t="shared" si="281"/>
        <v>0</v>
      </c>
      <c r="BW433" s="7">
        <f t="shared" si="282"/>
        <v>0</v>
      </c>
      <c r="BX433" s="7">
        <f t="shared" si="283"/>
        <v>0</v>
      </c>
      <c r="BY433" s="7">
        <f t="shared" si="284"/>
        <v>0</v>
      </c>
      <c r="BZ433" s="7">
        <f t="shared" si="285"/>
        <v>0</v>
      </c>
      <c r="CA433" s="17">
        <f t="shared" si="262"/>
        <v>112.31000000000002</v>
      </c>
      <c r="CB433">
        <f t="shared" si="286"/>
        <v>0</v>
      </c>
      <c r="CC433" s="7">
        <f t="shared" si="287"/>
        <v>0</v>
      </c>
      <c r="CD433" s="7">
        <f t="shared" si="288"/>
        <v>0</v>
      </c>
      <c r="CE433" s="7">
        <f t="shared" si="289"/>
        <v>0</v>
      </c>
      <c r="CF433" s="69">
        <f t="shared" si="290"/>
        <v>0</v>
      </c>
      <c r="CG433" s="17">
        <f t="shared" si="263"/>
        <v>112.31000000000002</v>
      </c>
      <c r="CH433">
        <f t="shared" si="291"/>
        <v>0</v>
      </c>
      <c r="CI433" s="7">
        <f t="shared" si="292"/>
        <v>0</v>
      </c>
      <c r="CJ433" s="7">
        <f t="shared" si="293"/>
        <v>0</v>
      </c>
      <c r="CK433" s="7">
        <f t="shared" si="294"/>
        <v>0</v>
      </c>
      <c r="CL433" s="7">
        <f t="shared" si="295"/>
        <v>0</v>
      </c>
      <c r="CM433" s="17">
        <f t="shared" si="264"/>
        <v>112.31000000000002</v>
      </c>
      <c r="CN433">
        <f t="shared" si="296"/>
        <v>0</v>
      </c>
      <c r="CO433" s="7">
        <f t="shared" si="297"/>
        <v>0</v>
      </c>
      <c r="CP433" s="7">
        <f t="shared" si="298"/>
        <v>0</v>
      </c>
      <c r="CQ433" s="7">
        <f t="shared" si="299"/>
        <v>0</v>
      </c>
      <c r="CR433" s="7">
        <f t="shared" si="300"/>
        <v>0</v>
      </c>
    </row>
    <row r="434" spans="1:96" ht="14.5">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265"/>
        <v>0</v>
      </c>
      <c r="M434" s="63" t="b">
        <v>1</v>
      </c>
      <c r="N434" s="63">
        <v>90</v>
      </c>
      <c r="O434" s="63">
        <v>10</v>
      </c>
      <c r="P434" s="63">
        <v>10</v>
      </c>
      <c r="Q434" s="63">
        <v>10</v>
      </c>
      <c r="R434" s="63">
        <v>30</v>
      </c>
      <c r="S434" s="65" t="b">
        <v>1</v>
      </c>
      <c r="T434" s="65">
        <v>90</v>
      </c>
      <c r="U434" s="65">
        <v>10</v>
      </c>
      <c r="V434" s="65">
        <v>10</v>
      </c>
      <c r="W434" s="65">
        <v>10</v>
      </c>
      <c r="X434" s="65">
        <v>30</v>
      </c>
      <c r="Y434" s="66" t="b">
        <v>0</v>
      </c>
      <c r="AE434" s="67" t="b">
        <v>1</v>
      </c>
      <c r="AF434" s="67">
        <v>90</v>
      </c>
      <c r="AG434" s="67">
        <v>10</v>
      </c>
      <c r="AH434" s="67">
        <v>10</v>
      </c>
      <c r="AI434" s="67">
        <v>10</v>
      </c>
      <c r="AJ434" s="67">
        <v>30</v>
      </c>
      <c r="AK434" s="68" t="b">
        <v>1</v>
      </c>
      <c r="AL434" s="68">
        <v>90</v>
      </c>
      <c r="AM434" s="68">
        <v>10</v>
      </c>
      <c r="AN434" s="68">
        <v>10</v>
      </c>
      <c r="AO434" s="68">
        <v>10</v>
      </c>
      <c r="AP434" s="68">
        <v>30</v>
      </c>
      <c r="AQ434" s="45" t="b">
        <v>0</v>
      </c>
      <c r="AW434" s="47" t="b">
        <v>0</v>
      </c>
      <c r="BC434" s="17">
        <f t="shared" si="258"/>
        <v>154.55000000000001</v>
      </c>
      <c r="BD434">
        <f t="shared" si="266"/>
        <v>0</v>
      </c>
      <c r="BE434" s="7">
        <f t="shared" si="267"/>
        <v>0</v>
      </c>
      <c r="BF434" s="7">
        <f t="shared" si="268"/>
        <v>0</v>
      </c>
      <c r="BG434" s="7">
        <f t="shared" si="269"/>
        <v>0</v>
      </c>
      <c r="BH434" s="7">
        <f t="shared" si="270"/>
        <v>0</v>
      </c>
      <c r="BI434" s="17">
        <f t="shared" si="259"/>
        <v>154.55000000000001</v>
      </c>
      <c r="BJ434">
        <f t="shared" si="271"/>
        <v>0</v>
      </c>
      <c r="BK434" s="7">
        <f t="shared" si="272"/>
        <v>0</v>
      </c>
      <c r="BL434" s="7">
        <f t="shared" si="273"/>
        <v>0</v>
      </c>
      <c r="BM434" s="7">
        <f t="shared" si="274"/>
        <v>0</v>
      </c>
      <c r="BN434" s="7">
        <f t="shared" si="275"/>
        <v>0</v>
      </c>
      <c r="BO434" s="17">
        <f t="shared" si="260"/>
        <v>154.55000000000001</v>
      </c>
      <c r="BP434">
        <f t="shared" si="276"/>
        <v>0</v>
      </c>
      <c r="BQ434" s="7">
        <f t="shared" si="277"/>
        <v>0</v>
      </c>
      <c r="BR434" s="7">
        <f t="shared" si="278"/>
        <v>0</v>
      </c>
      <c r="BS434" s="7">
        <f t="shared" si="279"/>
        <v>0</v>
      </c>
      <c r="BT434" s="7">
        <f t="shared" si="280"/>
        <v>0</v>
      </c>
      <c r="BU434" s="17">
        <f t="shared" si="261"/>
        <v>154.55000000000001</v>
      </c>
      <c r="BV434">
        <f t="shared" si="281"/>
        <v>0</v>
      </c>
      <c r="BW434" s="7">
        <f t="shared" si="282"/>
        <v>0</v>
      </c>
      <c r="BX434" s="7">
        <f t="shared" si="283"/>
        <v>0</v>
      </c>
      <c r="BY434" s="7">
        <f t="shared" si="284"/>
        <v>0</v>
      </c>
      <c r="BZ434" s="7">
        <f t="shared" si="285"/>
        <v>0</v>
      </c>
      <c r="CA434" s="17">
        <f t="shared" si="262"/>
        <v>154.55000000000001</v>
      </c>
      <c r="CB434">
        <f t="shared" si="286"/>
        <v>0</v>
      </c>
      <c r="CC434" s="7">
        <f t="shared" si="287"/>
        <v>0</v>
      </c>
      <c r="CD434" s="7">
        <f t="shared" si="288"/>
        <v>0</v>
      </c>
      <c r="CE434" s="7">
        <f t="shared" si="289"/>
        <v>0</v>
      </c>
      <c r="CF434" s="69">
        <f t="shared" si="290"/>
        <v>0</v>
      </c>
      <c r="CG434" s="17">
        <f t="shared" si="263"/>
        <v>154.55000000000001</v>
      </c>
      <c r="CH434">
        <f t="shared" si="291"/>
        <v>0</v>
      </c>
      <c r="CI434" s="7">
        <f t="shared" si="292"/>
        <v>0</v>
      </c>
      <c r="CJ434" s="7">
        <f t="shared" si="293"/>
        <v>0</v>
      </c>
      <c r="CK434" s="7">
        <f t="shared" si="294"/>
        <v>0</v>
      </c>
      <c r="CL434" s="7">
        <f t="shared" si="295"/>
        <v>0</v>
      </c>
      <c r="CM434" s="17">
        <f t="shared" si="264"/>
        <v>154.55000000000001</v>
      </c>
      <c r="CN434">
        <f t="shared" si="296"/>
        <v>0</v>
      </c>
      <c r="CO434" s="7">
        <f t="shared" si="297"/>
        <v>0</v>
      </c>
      <c r="CP434" s="7">
        <f t="shared" si="298"/>
        <v>0</v>
      </c>
      <c r="CQ434" s="7">
        <f t="shared" si="299"/>
        <v>0</v>
      </c>
      <c r="CR434" s="7">
        <f t="shared" si="300"/>
        <v>0</v>
      </c>
    </row>
    <row r="435" spans="1:96" ht="14.5">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265"/>
        <v>0</v>
      </c>
      <c r="M435" s="63" t="b">
        <v>1</v>
      </c>
      <c r="N435" s="63">
        <v>99.99</v>
      </c>
      <c r="O435" s="63">
        <v>10</v>
      </c>
      <c r="P435" s="63">
        <v>10</v>
      </c>
      <c r="Q435" s="63">
        <v>10</v>
      </c>
      <c r="R435" s="63">
        <v>500</v>
      </c>
      <c r="S435" s="65" t="b">
        <v>1</v>
      </c>
      <c r="T435" s="65">
        <v>99.99</v>
      </c>
      <c r="U435" s="65">
        <v>10</v>
      </c>
      <c r="V435" s="65">
        <v>10</v>
      </c>
      <c r="W435" s="65">
        <v>10</v>
      </c>
      <c r="X435" s="65">
        <v>500</v>
      </c>
      <c r="Y435" s="66" t="b">
        <v>1</v>
      </c>
      <c r="Z435" s="66">
        <v>99.99</v>
      </c>
      <c r="AA435" s="66">
        <v>10</v>
      </c>
      <c r="AB435" s="66">
        <v>10</v>
      </c>
      <c r="AC435" s="66">
        <v>10</v>
      </c>
      <c r="AD435" s="66">
        <v>500</v>
      </c>
      <c r="AE435" s="67" t="b">
        <v>1</v>
      </c>
      <c r="AF435" s="67">
        <v>99.99</v>
      </c>
      <c r="AG435" s="67">
        <v>10</v>
      </c>
      <c r="AH435" s="67">
        <v>10</v>
      </c>
      <c r="AI435" s="67">
        <v>10</v>
      </c>
      <c r="AJ435" s="67">
        <v>500</v>
      </c>
      <c r="AK435" s="68" t="b">
        <v>1</v>
      </c>
      <c r="AL435" s="68">
        <v>99.99</v>
      </c>
      <c r="AM435" s="68">
        <v>10</v>
      </c>
      <c r="AN435" s="68">
        <v>10</v>
      </c>
      <c r="AO435" s="68">
        <v>10</v>
      </c>
      <c r="AP435" s="68">
        <v>500</v>
      </c>
      <c r="AQ435" s="45" t="b">
        <v>1</v>
      </c>
      <c r="AR435" s="45">
        <v>99.99</v>
      </c>
      <c r="AS435" s="45">
        <v>10</v>
      </c>
      <c r="AT435" s="45">
        <v>10</v>
      </c>
      <c r="AU435" s="45">
        <v>10</v>
      </c>
      <c r="AV435" s="45">
        <v>500</v>
      </c>
      <c r="AW435" s="47" t="b">
        <v>1</v>
      </c>
      <c r="AX435" s="47">
        <v>99.99</v>
      </c>
      <c r="AY435" s="47">
        <v>10</v>
      </c>
      <c r="AZ435" s="47">
        <v>10</v>
      </c>
      <c r="BA435" s="47">
        <v>10</v>
      </c>
      <c r="BB435" s="47">
        <v>500</v>
      </c>
      <c r="BC435" s="17">
        <f t="shared" si="258"/>
        <v>168.63000000000005</v>
      </c>
      <c r="BD435">
        <f t="shared" si="266"/>
        <v>0</v>
      </c>
      <c r="BE435" s="7">
        <f t="shared" si="267"/>
        <v>0</v>
      </c>
      <c r="BF435" s="7">
        <f t="shared" si="268"/>
        <v>0</v>
      </c>
      <c r="BG435" s="7">
        <f t="shared" si="269"/>
        <v>0</v>
      </c>
      <c r="BH435" s="7">
        <f t="shared" si="270"/>
        <v>0</v>
      </c>
      <c r="BI435" s="17">
        <f t="shared" si="259"/>
        <v>168.63000000000005</v>
      </c>
      <c r="BJ435">
        <f t="shared" si="271"/>
        <v>0</v>
      </c>
      <c r="BK435" s="7">
        <f t="shared" si="272"/>
        <v>0</v>
      </c>
      <c r="BL435" s="7">
        <f t="shared" si="273"/>
        <v>0</v>
      </c>
      <c r="BM435" s="7">
        <f t="shared" si="274"/>
        <v>0</v>
      </c>
      <c r="BN435" s="7">
        <f t="shared" si="275"/>
        <v>0</v>
      </c>
      <c r="BO435" s="17">
        <f t="shared" si="260"/>
        <v>168.63000000000005</v>
      </c>
      <c r="BP435">
        <f t="shared" si="276"/>
        <v>0</v>
      </c>
      <c r="BQ435" s="7">
        <f t="shared" si="277"/>
        <v>0</v>
      </c>
      <c r="BR435" s="7">
        <f t="shared" si="278"/>
        <v>0</v>
      </c>
      <c r="BS435" s="7">
        <f t="shared" si="279"/>
        <v>0</v>
      </c>
      <c r="BT435" s="7">
        <f t="shared" si="280"/>
        <v>0</v>
      </c>
      <c r="BU435" s="17">
        <f t="shared" si="261"/>
        <v>168.63000000000005</v>
      </c>
      <c r="BV435">
        <f t="shared" si="281"/>
        <v>0</v>
      </c>
      <c r="BW435" s="7">
        <f t="shared" si="282"/>
        <v>0</v>
      </c>
      <c r="BX435" s="7">
        <f t="shared" si="283"/>
        <v>0</v>
      </c>
      <c r="BY435" s="7">
        <f t="shared" si="284"/>
        <v>0</v>
      </c>
      <c r="BZ435" s="7">
        <f t="shared" si="285"/>
        <v>0</v>
      </c>
      <c r="CA435" s="17">
        <f t="shared" si="262"/>
        <v>168.63000000000005</v>
      </c>
      <c r="CB435">
        <f t="shared" si="286"/>
        <v>0</v>
      </c>
      <c r="CC435" s="7">
        <f t="shared" si="287"/>
        <v>0</v>
      </c>
      <c r="CD435" s="7">
        <f t="shared" si="288"/>
        <v>0</v>
      </c>
      <c r="CE435" s="7">
        <f t="shared" si="289"/>
        <v>0</v>
      </c>
      <c r="CF435" s="69">
        <f t="shared" si="290"/>
        <v>0</v>
      </c>
      <c r="CG435" s="17">
        <f t="shared" si="263"/>
        <v>168.63000000000005</v>
      </c>
      <c r="CH435">
        <f t="shared" si="291"/>
        <v>0</v>
      </c>
      <c r="CI435" s="7">
        <f t="shared" si="292"/>
        <v>0</v>
      </c>
      <c r="CJ435" s="7">
        <f t="shared" si="293"/>
        <v>0</v>
      </c>
      <c r="CK435" s="7">
        <f t="shared" si="294"/>
        <v>0</v>
      </c>
      <c r="CL435" s="7">
        <f t="shared" si="295"/>
        <v>0</v>
      </c>
      <c r="CM435" s="17">
        <f t="shared" si="264"/>
        <v>168.63000000000005</v>
      </c>
      <c r="CN435">
        <f t="shared" si="296"/>
        <v>0</v>
      </c>
      <c r="CO435" s="7">
        <f t="shared" si="297"/>
        <v>0</v>
      </c>
      <c r="CP435" s="7">
        <f t="shared" si="298"/>
        <v>0</v>
      </c>
      <c r="CQ435" s="7">
        <f t="shared" si="299"/>
        <v>0</v>
      </c>
      <c r="CR435" s="7">
        <f t="shared" si="300"/>
        <v>0</v>
      </c>
    </row>
    <row r="436" spans="1:96" ht="14.5">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265"/>
        <v>0</v>
      </c>
      <c r="M436" s="63" t="b">
        <v>1</v>
      </c>
      <c r="N436" s="63">
        <v>100</v>
      </c>
      <c r="O436" s="63">
        <v>10</v>
      </c>
      <c r="P436" s="63">
        <v>10</v>
      </c>
      <c r="Q436" s="63">
        <v>10</v>
      </c>
      <c r="R436" s="63">
        <v>20</v>
      </c>
      <c r="S436" s="65" t="b">
        <v>0</v>
      </c>
      <c r="Y436" s="66" t="b">
        <v>0</v>
      </c>
      <c r="AE436" s="67" t="b">
        <v>0</v>
      </c>
      <c r="AK436" s="68" t="b">
        <v>0</v>
      </c>
      <c r="AQ436" s="45" t="b">
        <v>0</v>
      </c>
      <c r="AW436" s="47" t="b">
        <v>0</v>
      </c>
      <c r="BC436" s="17">
        <f t="shared" si="258"/>
        <v>120.89</v>
      </c>
      <c r="BD436">
        <f t="shared" si="266"/>
        <v>0</v>
      </c>
      <c r="BE436" s="7">
        <f t="shared" si="267"/>
        <v>0</v>
      </c>
      <c r="BF436" s="7">
        <f t="shared" si="268"/>
        <v>0</v>
      </c>
      <c r="BG436" s="7">
        <f t="shared" si="269"/>
        <v>0</v>
      </c>
      <c r="BH436" s="7">
        <f t="shared" si="270"/>
        <v>0</v>
      </c>
      <c r="BI436" s="17">
        <f t="shared" si="259"/>
        <v>120.89</v>
      </c>
      <c r="BJ436">
        <f t="shared" si="271"/>
        <v>0</v>
      </c>
      <c r="BK436" s="7">
        <f t="shared" si="272"/>
        <v>0</v>
      </c>
      <c r="BL436" s="7">
        <f t="shared" si="273"/>
        <v>0</v>
      </c>
      <c r="BM436" s="7">
        <f t="shared" si="274"/>
        <v>0</v>
      </c>
      <c r="BN436" s="7">
        <f t="shared" si="275"/>
        <v>0</v>
      </c>
      <c r="BO436" s="17">
        <f t="shared" si="260"/>
        <v>120.89</v>
      </c>
      <c r="BP436">
        <f t="shared" si="276"/>
        <v>0</v>
      </c>
      <c r="BQ436" s="7">
        <f t="shared" si="277"/>
        <v>0</v>
      </c>
      <c r="BR436" s="7">
        <f t="shared" si="278"/>
        <v>0</v>
      </c>
      <c r="BS436" s="7">
        <f t="shared" si="279"/>
        <v>0</v>
      </c>
      <c r="BT436" s="7">
        <f t="shared" si="280"/>
        <v>0</v>
      </c>
      <c r="BU436" s="17">
        <f t="shared" si="261"/>
        <v>120.89</v>
      </c>
      <c r="BV436">
        <f t="shared" si="281"/>
        <v>0</v>
      </c>
      <c r="BW436" s="7">
        <f t="shared" si="282"/>
        <v>0</v>
      </c>
      <c r="BX436" s="7">
        <f t="shared" si="283"/>
        <v>0</v>
      </c>
      <c r="BY436" s="7">
        <f t="shared" si="284"/>
        <v>0</v>
      </c>
      <c r="BZ436" s="7">
        <f t="shared" si="285"/>
        <v>0</v>
      </c>
      <c r="CA436" s="17">
        <f t="shared" si="262"/>
        <v>120.89</v>
      </c>
      <c r="CB436">
        <f t="shared" si="286"/>
        <v>0</v>
      </c>
      <c r="CC436" s="7">
        <f t="shared" si="287"/>
        <v>0</v>
      </c>
      <c r="CD436" s="7">
        <f t="shared" si="288"/>
        <v>0</v>
      </c>
      <c r="CE436" s="7">
        <f t="shared" si="289"/>
        <v>0</v>
      </c>
      <c r="CF436" s="69">
        <f t="shared" si="290"/>
        <v>0</v>
      </c>
      <c r="CG436" s="17">
        <f t="shared" si="263"/>
        <v>120.89</v>
      </c>
      <c r="CH436">
        <f t="shared" si="291"/>
        <v>0</v>
      </c>
      <c r="CI436" s="7">
        <f t="shared" si="292"/>
        <v>0</v>
      </c>
      <c r="CJ436" s="7">
        <f t="shared" si="293"/>
        <v>0</v>
      </c>
      <c r="CK436" s="7">
        <f t="shared" si="294"/>
        <v>0</v>
      </c>
      <c r="CL436" s="7">
        <f t="shared" si="295"/>
        <v>0</v>
      </c>
      <c r="CM436" s="17">
        <f t="shared" si="264"/>
        <v>120.89</v>
      </c>
      <c r="CN436">
        <f t="shared" si="296"/>
        <v>0</v>
      </c>
      <c r="CO436" s="7">
        <f t="shared" si="297"/>
        <v>0</v>
      </c>
      <c r="CP436" s="7">
        <f t="shared" si="298"/>
        <v>0</v>
      </c>
      <c r="CQ436" s="7">
        <f t="shared" si="299"/>
        <v>0</v>
      </c>
      <c r="CR436" s="7">
        <f t="shared" si="300"/>
        <v>0</v>
      </c>
    </row>
    <row r="437" spans="1:9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265"/>
        <v>0</v>
      </c>
      <c r="M437" s="63" t="b">
        <v>0</v>
      </c>
      <c r="S437" s="65" t="b">
        <v>0</v>
      </c>
      <c r="Y437" s="66" t="b">
        <v>0</v>
      </c>
      <c r="AE437" s="67" t="b">
        <v>0</v>
      </c>
      <c r="AK437" s="68" t="b">
        <v>0</v>
      </c>
      <c r="AQ437" s="45" t="b">
        <v>0</v>
      </c>
      <c r="AW437" s="47" t="b">
        <v>0</v>
      </c>
      <c r="BC437" s="17">
        <f t="shared" si="258"/>
        <v>71.72</v>
      </c>
      <c r="BD437">
        <f t="shared" si="266"/>
        <v>0</v>
      </c>
      <c r="BE437" s="7">
        <f t="shared" si="267"/>
        <v>0</v>
      </c>
      <c r="BF437" s="7">
        <f t="shared" si="268"/>
        <v>0</v>
      </c>
      <c r="BG437" s="7">
        <f t="shared" si="269"/>
        <v>0</v>
      </c>
      <c r="BH437" s="7">
        <f t="shared" si="270"/>
        <v>0</v>
      </c>
      <c r="BI437" s="17">
        <f t="shared" si="259"/>
        <v>71.72</v>
      </c>
      <c r="BJ437">
        <f t="shared" si="271"/>
        <v>0</v>
      </c>
      <c r="BK437" s="7">
        <f t="shared" si="272"/>
        <v>0</v>
      </c>
      <c r="BL437" s="7">
        <f t="shared" si="273"/>
        <v>0</v>
      </c>
      <c r="BM437" s="7">
        <f t="shared" si="274"/>
        <v>0</v>
      </c>
      <c r="BN437" s="7">
        <f t="shared" si="275"/>
        <v>0</v>
      </c>
      <c r="BO437" s="17">
        <f t="shared" si="260"/>
        <v>71.72</v>
      </c>
      <c r="BP437">
        <f t="shared" si="276"/>
        <v>0</v>
      </c>
      <c r="BQ437" s="7">
        <f t="shared" si="277"/>
        <v>0</v>
      </c>
      <c r="BR437" s="7">
        <f t="shared" si="278"/>
        <v>0</v>
      </c>
      <c r="BS437" s="7">
        <f t="shared" si="279"/>
        <v>0</v>
      </c>
      <c r="BT437" s="7">
        <f t="shared" si="280"/>
        <v>0</v>
      </c>
      <c r="BU437" s="17">
        <f t="shared" si="261"/>
        <v>71.72</v>
      </c>
      <c r="BV437">
        <f t="shared" si="281"/>
        <v>0</v>
      </c>
      <c r="BW437" s="7">
        <f t="shared" si="282"/>
        <v>0</v>
      </c>
      <c r="BX437" s="7">
        <f t="shared" si="283"/>
        <v>0</v>
      </c>
      <c r="BY437" s="7">
        <f t="shared" si="284"/>
        <v>0</v>
      </c>
      <c r="BZ437" s="7">
        <f t="shared" si="285"/>
        <v>0</v>
      </c>
      <c r="CA437" s="17">
        <f t="shared" si="262"/>
        <v>71.72</v>
      </c>
      <c r="CB437">
        <f t="shared" si="286"/>
        <v>0</v>
      </c>
      <c r="CC437" s="7">
        <f t="shared" si="287"/>
        <v>0</v>
      </c>
      <c r="CD437" s="7">
        <f t="shared" si="288"/>
        <v>0</v>
      </c>
      <c r="CE437" s="7">
        <f t="shared" si="289"/>
        <v>0</v>
      </c>
      <c r="CF437" s="69">
        <f t="shared" si="290"/>
        <v>0</v>
      </c>
      <c r="CG437" s="17">
        <f t="shared" si="263"/>
        <v>71.72</v>
      </c>
      <c r="CH437">
        <f t="shared" si="291"/>
        <v>0</v>
      </c>
      <c r="CI437" s="7">
        <f t="shared" si="292"/>
        <v>0</v>
      </c>
      <c r="CJ437" s="7">
        <f t="shared" si="293"/>
        <v>0</v>
      </c>
      <c r="CK437" s="7">
        <f t="shared" si="294"/>
        <v>0</v>
      </c>
      <c r="CL437" s="7">
        <f t="shared" si="295"/>
        <v>0</v>
      </c>
      <c r="CM437" s="17">
        <f t="shared" si="264"/>
        <v>71.72</v>
      </c>
      <c r="CN437">
        <f t="shared" si="296"/>
        <v>0</v>
      </c>
      <c r="CO437" s="7">
        <f t="shared" si="297"/>
        <v>0</v>
      </c>
      <c r="CP437" s="7">
        <f t="shared" si="298"/>
        <v>0</v>
      </c>
      <c r="CQ437" s="7">
        <f t="shared" si="299"/>
        <v>0</v>
      </c>
      <c r="CR437" s="7">
        <f t="shared" si="300"/>
        <v>0</v>
      </c>
    </row>
    <row r="438" spans="1:96" ht="14.5">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265"/>
        <v>0</v>
      </c>
      <c r="M438" s="63" t="b">
        <v>1</v>
      </c>
      <c r="N438" s="63">
        <v>100</v>
      </c>
      <c r="O438" s="63">
        <v>10</v>
      </c>
      <c r="P438" s="63">
        <v>10</v>
      </c>
      <c r="Q438" s="63">
        <v>10</v>
      </c>
      <c r="R438" s="63">
        <v>120</v>
      </c>
      <c r="S438" s="65" t="b">
        <v>1</v>
      </c>
      <c r="T438" s="65">
        <v>100</v>
      </c>
      <c r="U438" s="65">
        <v>10</v>
      </c>
      <c r="V438" s="65">
        <v>10</v>
      </c>
      <c r="W438" s="65">
        <v>10</v>
      </c>
      <c r="X438" s="65">
        <v>120</v>
      </c>
      <c r="Y438" s="66" t="b">
        <v>0</v>
      </c>
      <c r="AE438" s="67" t="b">
        <v>1</v>
      </c>
      <c r="AF438" s="67">
        <v>100</v>
      </c>
      <c r="AG438" s="67">
        <v>10</v>
      </c>
      <c r="AH438" s="67">
        <v>10</v>
      </c>
      <c r="AI438" s="67">
        <v>10</v>
      </c>
      <c r="AJ438" s="67">
        <v>120</v>
      </c>
      <c r="AK438" s="68" t="b">
        <v>1</v>
      </c>
      <c r="AL438" s="68">
        <v>100</v>
      </c>
      <c r="AM438" s="68">
        <v>10</v>
      </c>
      <c r="AN438" s="68">
        <v>10</v>
      </c>
      <c r="AO438" s="68">
        <v>10</v>
      </c>
      <c r="AP438" s="68">
        <v>120</v>
      </c>
      <c r="AQ438" s="45" t="b">
        <v>0</v>
      </c>
      <c r="AW438" s="47" t="b">
        <v>0</v>
      </c>
      <c r="BC438" s="17">
        <f t="shared" si="258"/>
        <v>130.90000000000003</v>
      </c>
      <c r="BD438">
        <f t="shared" si="266"/>
        <v>0</v>
      </c>
      <c r="BE438" s="7">
        <f t="shared" si="267"/>
        <v>0</v>
      </c>
      <c r="BF438" s="7">
        <f t="shared" si="268"/>
        <v>0</v>
      </c>
      <c r="BG438" s="7">
        <f t="shared" si="269"/>
        <v>0</v>
      </c>
      <c r="BH438" s="7">
        <f t="shared" si="270"/>
        <v>0</v>
      </c>
      <c r="BI438" s="17">
        <f t="shared" si="259"/>
        <v>130.90000000000003</v>
      </c>
      <c r="BJ438">
        <f t="shared" si="271"/>
        <v>0</v>
      </c>
      <c r="BK438" s="7">
        <f t="shared" si="272"/>
        <v>0</v>
      </c>
      <c r="BL438" s="7">
        <f t="shared" si="273"/>
        <v>0</v>
      </c>
      <c r="BM438" s="7">
        <f t="shared" si="274"/>
        <v>0</v>
      </c>
      <c r="BN438" s="7">
        <f t="shared" si="275"/>
        <v>0</v>
      </c>
      <c r="BO438" s="17">
        <f t="shared" si="260"/>
        <v>130.90000000000003</v>
      </c>
      <c r="BP438">
        <f t="shared" si="276"/>
        <v>0</v>
      </c>
      <c r="BQ438" s="7">
        <f t="shared" si="277"/>
        <v>0</v>
      </c>
      <c r="BR438" s="7">
        <f t="shared" si="278"/>
        <v>0</v>
      </c>
      <c r="BS438" s="7">
        <f t="shared" si="279"/>
        <v>0</v>
      </c>
      <c r="BT438" s="7">
        <f t="shared" si="280"/>
        <v>0</v>
      </c>
      <c r="BU438" s="17">
        <f t="shared" si="261"/>
        <v>130.90000000000003</v>
      </c>
      <c r="BV438">
        <f t="shared" si="281"/>
        <v>0</v>
      </c>
      <c r="BW438" s="7">
        <f t="shared" si="282"/>
        <v>0</v>
      </c>
      <c r="BX438" s="7">
        <f t="shared" si="283"/>
        <v>0</v>
      </c>
      <c r="BY438" s="7">
        <f t="shared" si="284"/>
        <v>0</v>
      </c>
      <c r="BZ438" s="7">
        <f t="shared" si="285"/>
        <v>0</v>
      </c>
      <c r="CA438" s="17">
        <f t="shared" si="262"/>
        <v>130.90000000000003</v>
      </c>
      <c r="CB438">
        <f t="shared" si="286"/>
        <v>0</v>
      </c>
      <c r="CC438" s="7">
        <f t="shared" si="287"/>
        <v>0</v>
      </c>
      <c r="CD438" s="7">
        <f t="shared" si="288"/>
        <v>0</v>
      </c>
      <c r="CE438" s="7">
        <f t="shared" si="289"/>
        <v>0</v>
      </c>
      <c r="CF438" s="69">
        <f t="shared" si="290"/>
        <v>0</v>
      </c>
      <c r="CG438" s="17">
        <f t="shared" si="263"/>
        <v>130.90000000000003</v>
      </c>
      <c r="CH438">
        <f t="shared" si="291"/>
        <v>0</v>
      </c>
      <c r="CI438" s="7">
        <f t="shared" si="292"/>
        <v>0</v>
      </c>
      <c r="CJ438" s="7">
        <f t="shared" si="293"/>
        <v>0</v>
      </c>
      <c r="CK438" s="7">
        <f t="shared" si="294"/>
        <v>0</v>
      </c>
      <c r="CL438" s="7">
        <f t="shared" si="295"/>
        <v>0</v>
      </c>
      <c r="CM438" s="17">
        <f t="shared" si="264"/>
        <v>130.90000000000003</v>
      </c>
      <c r="CN438">
        <f t="shared" si="296"/>
        <v>0</v>
      </c>
      <c r="CO438" s="7">
        <f t="shared" si="297"/>
        <v>0</v>
      </c>
      <c r="CP438" s="7">
        <f t="shared" si="298"/>
        <v>0</v>
      </c>
      <c r="CQ438" s="7">
        <f t="shared" si="299"/>
        <v>0</v>
      </c>
      <c r="CR438" s="7">
        <f t="shared" si="300"/>
        <v>0</v>
      </c>
    </row>
    <row r="439" spans="1:9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265"/>
        <v>1</v>
      </c>
      <c r="M439" s="63" t="b">
        <v>0</v>
      </c>
      <c r="S439" s="65" t="b">
        <v>0</v>
      </c>
      <c r="Y439" s="66" t="b">
        <v>0</v>
      </c>
      <c r="AE439" s="67" t="b">
        <v>0</v>
      </c>
      <c r="AK439" s="68" t="b">
        <v>0</v>
      </c>
      <c r="AQ439" s="45" t="b">
        <v>0</v>
      </c>
      <c r="AW439" s="47" t="b">
        <v>0</v>
      </c>
      <c r="BC439" s="17">
        <f t="shared" si="258"/>
        <v>0</v>
      </c>
      <c r="BD439">
        <f t="shared" si="266"/>
        <v>0</v>
      </c>
      <c r="BE439" s="7">
        <f t="shared" si="267"/>
        <v>0</v>
      </c>
      <c r="BF439" s="7">
        <f t="shared" si="268"/>
        <v>0</v>
      </c>
      <c r="BG439" s="7">
        <f t="shared" si="269"/>
        <v>0</v>
      </c>
      <c r="BH439" s="7">
        <f t="shared" si="270"/>
        <v>0</v>
      </c>
      <c r="BI439" s="17">
        <f t="shared" si="259"/>
        <v>0</v>
      </c>
      <c r="BJ439">
        <f t="shared" si="271"/>
        <v>0</v>
      </c>
      <c r="BK439" s="7">
        <f t="shared" si="272"/>
        <v>0</v>
      </c>
      <c r="BL439" s="7">
        <f t="shared" si="273"/>
        <v>0</v>
      </c>
      <c r="BM439" s="7">
        <f t="shared" si="274"/>
        <v>0</v>
      </c>
      <c r="BN439" s="7">
        <f t="shared" si="275"/>
        <v>0</v>
      </c>
      <c r="BO439" s="17">
        <f t="shared" si="260"/>
        <v>0</v>
      </c>
      <c r="BP439">
        <f t="shared" si="276"/>
        <v>0</v>
      </c>
      <c r="BQ439" s="7">
        <f t="shared" si="277"/>
        <v>0</v>
      </c>
      <c r="BR439" s="7">
        <f t="shared" si="278"/>
        <v>0</v>
      </c>
      <c r="BS439" s="7">
        <f t="shared" si="279"/>
        <v>0</v>
      </c>
      <c r="BT439" s="7">
        <f t="shared" si="280"/>
        <v>0</v>
      </c>
      <c r="BU439" s="17">
        <f t="shared" si="261"/>
        <v>0</v>
      </c>
      <c r="BV439">
        <f t="shared" si="281"/>
        <v>0</v>
      </c>
      <c r="BW439" s="7">
        <f t="shared" si="282"/>
        <v>0</v>
      </c>
      <c r="BX439" s="7">
        <f t="shared" si="283"/>
        <v>0</v>
      </c>
      <c r="BY439" s="7">
        <f t="shared" si="284"/>
        <v>0</v>
      </c>
      <c r="BZ439" s="7">
        <f t="shared" si="285"/>
        <v>0</v>
      </c>
      <c r="CA439" s="17">
        <f t="shared" si="262"/>
        <v>0</v>
      </c>
      <c r="CB439">
        <f t="shared" si="286"/>
        <v>0</v>
      </c>
      <c r="CC439" s="7">
        <f t="shared" si="287"/>
        <v>0</v>
      </c>
      <c r="CD439" s="7">
        <f t="shared" si="288"/>
        <v>0</v>
      </c>
      <c r="CE439" s="7">
        <f t="shared" si="289"/>
        <v>0</v>
      </c>
      <c r="CF439" s="69">
        <f t="shared" si="290"/>
        <v>0</v>
      </c>
      <c r="CG439" s="17">
        <f t="shared" si="263"/>
        <v>0</v>
      </c>
      <c r="CH439">
        <f t="shared" si="291"/>
        <v>0</v>
      </c>
      <c r="CI439" s="7">
        <f t="shared" si="292"/>
        <v>0</v>
      </c>
      <c r="CJ439" s="7">
        <f t="shared" si="293"/>
        <v>0</v>
      </c>
      <c r="CK439" s="7">
        <f t="shared" si="294"/>
        <v>0</v>
      </c>
      <c r="CL439" s="7">
        <f t="shared" si="295"/>
        <v>0</v>
      </c>
      <c r="CM439" s="17">
        <f t="shared" si="264"/>
        <v>0</v>
      </c>
      <c r="CN439">
        <f t="shared" si="296"/>
        <v>0</v>
      </c>
      <c r="CO439" s="7">
        <f t="shared" si="297"/>
        <v>0</v>
      </c>
      <c r="CP439" s="7">
        <f t="shared" si="298"/>
        <v>0</v>
      </c>
      <c r="CQ439" s="7">
        <f t="shared" si="299"/>
        <v>0</v>
      </c>
      <c r="CR439" s="7">
        <f t="shared" si="300"/>
        <v>0</v>
      </c>
    </row>
    <row r="440" spans="1:9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265"/>
        <v>1</v>
      </c>
      <c r="M440" s="63" t="b">
        <v>0</v>
      </c>
      <c r="S440" s="65" t="b">
        <v>0</v>
      </c>
      <c r="Y440" s="66" t="b">
        <v>0</v>
      </c>
      <c r="AE440" s="67" t="b">
        <v>0</v>
      </c>
      <c r="AK440" s="68" t="b">
        <v>0</v>
      </c>
      <c r="AQ440" s="45" t="b">
        <v>0</v>
      </c>
      <c r="AW440" s="47" t="b">
        <v>0</v>
      </c>
      <c r="BC440" s="17">
        <f t="shared" si="258"/>
        <v>0</v>
      </c>
      <c r="BD440">
        <f t="shared" si="266"/>
        <v>0</v>
      </c>
      <c r="BE440" s="7">
        <f t="shared" si="267"/>
        <v>0</v>
      </c>
      <c r="BF440" s="7">
        <f t="shared" si="268"/>
        <v>0</v>
      </c>
      <c r="BG440" s="7">
        <f t="shared" si="269"/>
        <v>0</v>
      </c>
      <c r="BH440" s="7">
        <f t="shared" si="270"/>
        <v>0</v>
      </c>
      <c r="BI440" s="17">
        <f t="shared" si="259"/>
        <v>0</v>
      </c>
      <c r="BJ440">
        <f t="shared" si="271"/>
        <v>0</v>
      </c>
      <c r="BK440" s="7">
        <f t="shared" si="272"/>
        <v>0</v>
      </c>
      <c r="BL440" s="7">
        <f t="shared" si="273"/>
        <v>0</v>
      </c>
      <c r="BM440" s="7">
        <f t="shared" si="274"/>
        <v>0</v>
      </c>
      <c r="BN440" s="7">
        <f t="shared" si="275"/>
        <v>0</v>
      </c>
      <c r="BO440" s="17">
        <f t="shared" si="260"/>
        <v>0</v>
      </c>
      <c r="BP440">
        <f t="shared" si="276"/>
        <v>0</v>
      </c>
      <c r="BQ440" s="7">
        <f t="shared" si="277"/>
        <v>0</v>
      </c>
      <c r="BR440" s="7">
        <f t="shared" si="278"/>
        <v>0</v>
      </c>
      <c r="BS440" s="7">
        <f t="shared" si="279"/>
        <v>0</v>
      </c>
      <c r="BT440" s="7">
        <f t="shared" si="280"/>
        <v>0</v>
      </c>
      <c r="BU440" s="17">
        <f t="shared" si="261"/>
        <v>0</v>
      </c>
      <c r="BV440">
        <f t="shared" si="281"/>
        <v>0</v>
      </c>
      <c r="BW440" s="7">
        <f t="shared" si="282"/>
        <v>0</v>
      </c>
      <c r="BX440" s="7">
        <f t="shared" si="283"/>
        <v>0</v>
      </c>
      <c r="BY440" s="7">
        <f t="shared" si="284"/>
        <v>0</v>
      </c>
      <c r="BZ440" s="7">
        <f t="shared" si="285"/>
        <v>0</v>
      </c>
      <c r="CA440" s="17">
        <f t="shared" si="262"/>
        <v>0</v>
      </c>
      <c r="CB440">
        <f t="shared" si="286"/>
        <v>0</v>
      </c>
      <c r="CC440" s="7">
        <f t="shared" si="287"/>
        <v>0</v>
      </c>
      <c r="CD440" s="7">
        <f t="shared" si="288"/>
        <v>0</v>
      </c>
      <c r="CE440" s="7">
        <f t="shared" si="289"/>
        <v>0</v>
      </c>
      <c r="CF440" s="69">
        <f t="shared" si="290"/>
        <v>0</v>
      </c>
      <c r="CG440" s="17">
        <f t="shared" si="263"/>
        <v>0</v>
      </c>
      <c r="CH440">
        <f t="shared" si="291"/>
        <v>0</v>
      </c>
      <c r="CI440" s="7">
        <f t="shared" si="292"/>
        <v>0</v>
      </c>
      <c r="CJ440" s="7">
        <f t="shared" si="293"/>
        <v>0</v>
      </c>
      <c r="CK440" s="7">
        <f t="shared" si="294"/>
        <v>0</v>
      </c>
      <c r="CL440" s="7">
        <f t="shared" si="295"/>
        <v>0</v>
      </c>
      <c r="CM440" s="17">
        <f t="shared" si="264"/>
        <v>0</v>
      </c>
      <c r="CN440">
        <f t="shared" si="296"/>
        <v>0</v>
      </c>
      <c r="CO440" s="7">
        <f t="shared" si="297"/>
        <v>0</v>
      </c>
      <c r="CP440" s="7">
        <f t="shared" si="298"/>
        <v>0</v>
      </c>
      <c r="CQ440" s="7">
        <f t="shared" si="299"/>
        <v>0</v>
      </c>
      <c r="CR440" s="7">
        <f t="shared" si="300"/>
        <v>0</v>
      </c>
    </row>
    <row r="441" spans="1:9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265"/>
        <v>1</v>
      </c>
      <c r="M441" s="63" t="b">
        <v>0</v>
      </c>
      <c r="S441" s="65" t="b">
        <v>0</v>
      </c>
      <c r="Y441" s="66" t="b">
        <v>0</v>
      </c>
      <c r="AE441" s="67" t="b">
        <v>0</v>
      </c>
      <c r="AK441" s="68" t="b">
        <v>0</v>
      </c>
      <c r="AQ441" s="45" t="b">
        <v>0</v>
      </c>
      <c r="AW441" s="47" t="b">
        <v>0</v>
      </c>
      <c r="BC441" s="17">
        <f t="shared" si="258"/>
        <v>0</v>
      </c>
      <c r="BD441">
        <f t="shared" si="266"/>
        <v>0</v>
      </c>
      <c r="BE441" s="7">
        <f t="shared" si="267"/>
        <v>0</v>
      </c>
      <c r="BF441" s="7">
        <f t="shared" si="268"/>
        <v>0</v>
      </c>
      <c r="BG441" s="7">
        <f t="shared" si="269"/>
        <v>0</v>
      </c>
      <c r="BH441" s="7">
        <f t="shared" si="270"/>
        <v>0</v>
      </c>
      <c r="BI441" s="17">
        <f t="shared" si="259"/>
        <v>0</v>
      </c>
      <c r="BJ441">
        <f t="shared" si="271"/>
        <v>0</v>
      </c>
      <c r="BK441" s="7">
        <f t="shared" si="272"/>
        <v>0</v>
      </c>
      <c r="BL441" s="7">
        <f t="shared" si="273"/>
        <v>0</v>
      </c>
      <c r="BM441" s="7">
        <f t="shared" si="274"/>
        <v>0</v>
      </c>
      <c r="BN441" s="7">
        <f t="shared" si="275"/>
        <v>0</v>
      </c>
      <c r="BO441" s="17">
        <f t="shared" si="260"/>
        <v>0</v>
      </c>
      <c r="BP441">
        <f t="shared" si="276"/>
        <v>0</v>
      </c>
      <c r="BQ441" s="7">
        <f t="shared" si="277"/>
        <v>0</v>
      </c>
      <c r="BR441" s="7">
        <f t="shared" si="278"/>
        <v>0</v>
      </c>
      <c r="BS441" s="7">
        <f t="shared" si="279"/>
        <v>0</v>
      </c>
      <c r="BT441" s="7">
        <f t="shared" si="280"/>
        <v>0</v>
      </c>
      <c r="BU441" s="17">
        <f t="shared" si="261"/>
        <v>0</v>
      </c>
      <c r="BV441">
        <f t="shared" si="281"/>
        <v>0</v>
      </c>
      <c r="BW441" s="7">
        <f t="shared" si="282"/>
        <v>0</v>
      </c>
      <c r="BX441" s="7">
        <f t="shared" si="283"/>
        <v>0</v>
      </c>
      <c r="BY441" s="7">
        <f t="shared" si="284"/>
        <v>0</v>
      </c>
      <c r="BZ441" s="7">
        <f t="shared" si="285"/>
        <v>0</v>
      </c>
      <c r="CA441" s="17">
        <f t="shared" si="262"/>
        <v>0</v>
      </c>
      <c r="CB441">
        <f t="shared" si="286"/>
        <v>0</v>
      </c>
      <c r="CC441" s="7">
        <f t="shared" si="287"/>
        <v>0</v>
      </c>
      <c r="CD441" s="7">
        <f t="shared" si="288"/>
        <v>0</v>
      </c>
      <c r="CE441" s="7">
        <f t="shared" si="289"/>
        <v>0</v>
      </c>
      <c r="CF441" s="69">
        <f t="shared" si="290"/>
        <v>0</v>
      </c>
      <c r="CG441" s="17">
        <f t="shared" si="263"/>
        <v>0</v>
      </c>
      <c r="CH441">
        <f t="shared" si="291"/>
        <v>0</v>
      </c>
      <c r="CI441" s="7">
        <f t="shared" si="292"/>
        <v>0</v>
      </c>
      <c r="CJ441" s="7">
        <f t="shared" si="293"/>
        <v>0</v>
      </c>
      <c r="CK441" s="7">
        <f t="shared" si="294"/>
        <v>0</v>
      </c>
      <c r="CL441" s="7">
        <f t="shared" si="295"/>
        <v>0</v>
      </c>
      <c r="CM441" s="17">
        <f t="shared" si="264"/>
        <v>0</v>
      </c>
      <c r="CN441">
        <f t="shared" si="296"/>
        <v>0</v>
      </c>
      <c r="CO441" s="7">
        <f t="shared" si="297"/>
        <v>0</v>
      </c>
      <c r="CP441" s="7">
        <f t="shared" si="298"/>
        <v>0</v>
      </c>
      <c r="CQ441" s="7">
        <f t="shared" si="299"/>
        <v>0</v>
      </c>
      <c r="CR441" s="7">
        <f t="shared" si="300"/>
        <v>0</v>
      </c>
    </row>
    <row r="442" spans="1:96" ht="14.5">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265"/>
        <v>1</v>
      </c>
      <c r="M442" s="63" t="b">
        <v>1</v>
      </c>
      <c r="N442" s="63">
        <v>36</v>
      </c>
      <c r="O442" s="63">
        <v>6</v>
      </c>
      <c r="P442" s="63">
        <v>6</v>
      </c>
      <c r="Q442" s="63">
        <v>6</v>
      </c>
      <c r="R442" s="63">
        <v>20</v>
      </c>
      <c r="S442" s="65" t="b">
        <v>1</v>
      </c>
      <c r="T442" s="65">
        <v>36</v>
      </c>
      <c r="U442" s="65">
        <v>6</v>
      </c>
      <c r="V442" s="65">
        <v>6</v>
      </c>
      <c r="W442" s="65">
        <v>6</v>
      </c>
      <c r="X442" s="65">
        <v>20</v>
      </c>
      <c r="Y442" s="66" t="b">
        <v>1</v>
      </c>
      <c r="Z442" s="66">
        <v>36</v>
      </c>
      <c r="AA442" s="66">
        <v>6</v>
      </c>
      <c r="AB442" s="66">
        <v>6</v>
      </c>
      <c r="AC442" s="66">
        <v>6</v>
      </c>
      <c r="AD442" s="66">
        <v>20</v>
      </c>
      <c r="AE442" s="67" t="b">
        <v>1</v>
      </c>
      <c r="AF442" s="67">
        <v>36</v>
      </c>
      <c r="AG442" s="67">
        <v>6</v>
      </c>
      <c r="AH442" s="67">
        <v>6</v>
      </c>
      <c r="AI442" s="67">
        <v>6</v>
      </c>
      <c r="AJ442" s="67">
        <v>20</v>
      </c>
      <c r="AK442" s="68" t="b">
        <v>1</v>
      </c>
      <c r="AL442" s="68">
        <v>36</v>
      </c>
      <c r="AM442" s="68">
        <v>6</v>
      </c>
      <c r="AN442" s="68">
        <v>6</v>
      </c>
      <c r="AO442" s="68">
        <v>6</v>
      </c>
      <c r="AP442" s="68">
        <v>20</v>
      </c>
      <c r="AQ442" s="45" t="b">
        <v>1</v>
      </c>
      <c r="AR442" s="45">
        <v>36</v>
      </c>
      <c r="AS442" s="45">
        <v>6</v>
      </c>
      <c r="AT442" s="45">
        <v>6</v>
      </c>
      <c r="AU442" s="45">
        <v>6</v>
      </c>
      <c r="AV442" s="45">
        <v>20</v>
      </c>
      <c r="AW442" s="47" t="b">
        <v>1</v>
      </c>
      <c r="AX442" s="47">
        <v>36</v>
      </c>
      <c r="AY442" s="47">
        <v>6</v>
      </c>
      <c r="AZ442" s="47">
        <v>6</v>
      </c>
      <c r="BA442" s="47">
        <v>6</v>
      </c>
      <c r="BB442" s="47">
        <v>20</v>
      </c>
      <c r="BC442" s="17">
        <f t="shared" si="258"/>
        <v>95.92000000000003</v>
      </c>
      <c r="BD442">
        <f t="shared" si="266"/>
        <v>0</v>
      </c>
      <c r="BE442" s="7">
        <f t="shared" si="267"/>
        <v>0</v>
      </c>
      <c r="BF442" s="7">
        <f t="shared" si="268"/>
        <v>0</v>
      </c>
      <c r="BG442" s="7">
        <f t="shared" si="269"/>
        <v>0</v>
      </c>
      <c r="BH442" s="7">
        <f t="shared" si="270"/>
        <v>0</v>
      </c>
      <c r="BI442" s="17">
        <f t="shared" si="259"/>
        <v>95.92000000000003</v>
      </c>
      <c r="BJ442">
        <f t="shared" si="271"/>
        <v>0</v>
      </c>
      <c r="BK442" s="7">
        <f t="shared" si="272"/>
        <v>0</v>
      </c>
      <c r="BL442" s="7">
        <f t="shared" si="273"/>
        <v>0</v>
      </c>
      <c r="BM442" s="7">
        <f t="shared" si="274"/>
        <v>0</v>
      </c>
      <c r="BN442" s="7">
        <f t="shared" si="275"/>
        <v>0</v>
      </c>
      <c r="BO442" s="17">
        <f t="shared" si="260"/>
        <v>95.92000000000003</v>
      </c>
      <c r="BP442">
        <f t="shared" si="276"/>
        <v>0</v>
      </c>
      <c r="BQ442" s="7">
        <f t="shared" si="277"/>
        <v>0</v>
      </c>
      <c r="BR442" s="7">
        <f t="shared" si="278"/>
        <v>0</v>
      </c>
      <c r="BS442" s="7">
        <f t="shared" si="279"/>
        <v>0</v>
      </c>
      <c r="BT442" s="7">
        <f t="shared" si="280"/>
        <v>0</v>
      </c>
      <c r="BU442" s="17">
        <f t="shared" si="261"/>
        <v>95.92000000000003</v>
      </c>
      <c r="BV442">
        <f t="shared" si="281"/>
        <v>0</v>
      </c>
      <c r="BW442" s="7">
        <f t="shared" si="282"/>
        <v>0</v>
      </c>
      <c r="BX442" s="7">
        <f t="shared" si="283"/>
        <v>0</v>
      </c>
      <c r="BY442" s="7">
        <f t="shared" si="284"/>
        <v>0</v>
      </c>
      <c r="BZ442" s="7">
        <f t="shared" si="285"/>
        <v>0</v>
      </c>
      <c r="CA442" s="17">
        <f t="shared" si="262"/>
        <v>95.92000000000003</v>
      </c>
      <c r="CB442">
        <f t="shared" si="286"/>
        <v>0</v>
      </c>
      <c r="CC442" s="7">
        <f t="shared" si="287"/>
        <v>0</v>
      </c>
      <c r="CD442" s="7">
        <f t="shared" si="288"/>
        <v>0</v>
      </c>
      <c r="CE442" s="7">
        <f t="shared" si="289"/>
        <v>0</v>
      </c>
      <c r="CF442" s="69">
        <f t="shared" si="290"/>
        <v>0</v>
      </c>
      <c r="CG442" s="17">
        <f t="shared" si="263"/>
        <v>95.92000000000003</v>
      </c>
      <c r="CH442">
        <f t="shared" si="291"/>
        <v>0</v>
      </c>
      <c r="CI442" s="7">
        <f t="shared" si="292"/>
        <v>0</v>
      </c>
      <c r="CJ442" s="7">
        <f t="shared" si="293"/>
        <v>0</v>
      </c>
      <c r="CK442" s="7">
        <f t="shared" si="294"/>
        <v>0</v>
      </c>
      <c r="CL442" s="7">
        <f t="shared" si="295"/>
        <v>0</v>
      </c>
      <c r="CM442" s="17">
        <f t="shared" si="264"/>
        <v>95.92000000000003</v>
      </c>
      <c r="CN442">
        <f t="shared" si="296"/>
        <v>0</v>
      </c>
      <c r="CO442" s="7">
        <f t="shared" si="297"/>
        <v>0</v>
      </c>
      <c r="CP442" s="7">
        <f t="shared" si="298"/>
        <v>0</v>
      </c>
      <c r="CQ442" s="7">
        <f t="shared" si="299"/>
        <v>0</v>
      </c>
      <c r="CR442" s="7">
        <f t="shared" si="300"/>
        <v>0</v>
      </c>
    </row>
    <row r="443" spans="1:96" ht="14.5">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265"/>
        <v>0</v>
      </c>
      <c r="M443" s="63" t="b">
        <v>1</v>
      </c>
      <c r="N443" s="63">
        <v>36</v>
      </c>
      <c r="O443" s="63">
        <v>6</v>
      </c>
      <c r="P443" s="63">
        <v>6</v>
      </c>
      <c r="Q443" s="63">
        <v>6</v>
      </c>
      <c r="R443" s="63">
        <v>20</v>
      </c>
      <c r="S443" s="65" t="b">
        <v>1</v>
      </c>
      <c r="T443" s="65">
        <v>36</v>
      </c>
      <c r="U443" s="65">
        <v>6</v>
      </c>
      <c r="V443" s="65">
        <v>6</v>
      </c>
      <c r="W443" s="65">
        <v>6</v>
      </c>
      <c r="X443" s="65">
        <v>20</v>
      </c>
      <c r="Y443" s="66" t="b">
        <v>1</v>
      </c>
      <c r="Z443" s="66">
        <v>36</v>
      </c>
      <c r="AA443" s="66">
        <v>6</v>
      </c>
      <c r="AB443" s="66">
        <v>6</v>
      </c>
      <c r="AC443" s="66">
        <v>6</v>
      </c>
      <c r="AD443" s="66">
        <v>20</v>
      </c>
      <c r="AE443" s="67" t="b">
        <v>1</v>
      </c>
      <c r="AF443" s="67">
        <v>36</v>
      </c>
      <c r="AG443" s="67">
        <v>6</v>
      </c>
      <c r="AH443" s="67">
        <v>6</v>
      </c>
      <c r="AI443" s="67">
        <v>6</v>
      </c>
      <c r="AJ443" s="67">
        <v>20</v>
      </c>
      <c r="AK443" s="68" t="b">
        <v>1</v>
      </c>
      <c r="AL443" s="68">
        <v>36</v>
      </c>
      <c r="AM443" s="68">
        <v>6</v>
      </c>
      <c r="AN443" s="68">
        <v>6</v>
      </c>
      <c r="AO443" s="68">
        <v>6</v>
      </c>
      <c r="AP443" s="68">
        <v>20</v>
      </c>
      <c r="AQ443" s="45" t="b">
        <v>1</v>
      </c>
      <c r="AR443" s="45">
        <v>36</v>
      </c>
      <c r="AS443" s="45">
        <v>6</v>
      </c>
      <c r="AT443" s="45">
        <v>6</v>
      </c>
      <c r="AU443" s="45">
        <v>6</v>
      </c>
      <c r="AV443" s="45">
        <v>20</v>
      </c>
      <c r="AW443" s="47" t="b">
        <v>1</v>
      </c>
      <c r="AX443" s="47">
        <v>36</v>
      </c>
      <c r="AY443" s="47">
        <v>6</v>
      </c>
      <c r="AZ443" s="47">
        <v>6</v>
      </c>
      <c r="BA443" s="47">
        <v>6</v>
      </c>
      <c r="BB443" s="47">
        <v>20</v>
      </c>
      <c r="BC443" s="17">
        <f t="shared" si="258"/>
        <v>95.04000000000002</v>
      </c>
      <c r="BD443">
        <f t="shared" si="266"/>
        <v>0</v>
      </c>
      <c r="BE443" s="7">
        <f t="shared" si="267"/>
        <v>0</v>
      </c>
      <c r="BF443" s="7">
        <f t="shared" si="268"/>
        <v>0</v>
      </c>
      <c r="BG443" s="7">
        <f t="shared" si="269"/>
        <v>0</v>
      </c>
      <c r="BH443" s="7">
        <f t="shared" si="270"/>
        <v>0</v>
      </c>
      <c r="BI443" s="17">
        <f t="shared" si="259"/>
        <v>95.04000000000002</v>
      </c>
      <c r="BJ443">
        <f t="shared" si="271"/>
        <v>0</v>
      </c>
      <c r="BK443" s="7">
        <f t="shared" si="272"/>
        <v>0</v>
      </c>
      <c r="BL443" s="7">
        <f t="shared" si="273"/>
        <v>0</v>
      </c>
      <c r="BM443" s="7">
        <f t="shared" si="274"/>
        <v>0</v>
      </c>
      <c r="BN443" s="7">
        <f t="shared" si="275"/>
        <v>0</v>
      </c>
      <c r="BO443" s="17">
        <f t="shared" si="260"/>
        <v>95.04000000000002</v>
      </c>
      <c r="BP443">
        <f t="shared" si="276"/>
        <v>0</v>
      </c>
      <c r="BQ443" s="7">
        <f t="shared" si="277"/>
        <v>0</v>
      </c>
      <c r="BR443" s="7">
        <f t="shared" si="278"/>
        <v>0</v>
      </c>
      <c r="BS443" s="7">
        <f t="shared" si="279"/>
        <v>0</v>
      </c>
      <c r="BT443" s="7">
        <f t="shared" si="280"/>
        <v>0</v>
      </c>
      <c r="BU443" s="17">
        <f t="shared" si="261"/>
        <v>95.04000000000002</v>
      </c>
      <c r="BV443">
        <f t="shared" si="281"/>
        <v>0</v>
      </c>
      <c r="BW443" s="7">
        <f t="shared" si="282"/>
        <v>0</v>
      </c>
      <c r="BX443" s="7">
        <f t="shared" si="283"/>
        <v>0</v>
      </c>
      <c r="BY443" s="7">
        <f t="shared" si="284"/>
        <v>0</v>
      </c>
      <c r="BZ443" s="7">
        <f t="shared" si="285"/>
        <v>0</v>
      </c>
      <c r="CA443" s="17">
        <f t="shared" si="262"/>
        <v>95.04000000000002</v>
      </c>
      <c r="CB443">
        <f t="shared" si="286"/>
        <v>0</v>
      </c>
      <c r="CC443" s="7">
        <f t="shared" si="287"/>
        <v>0</v>
      </c>
      <c r="CD443" s="7">
        <f t="shared" si="288"/>
        <v>0</v>
      </c>
      <c r="CE443" s="7">
        <f t="shared" si="289"/>
        <v>0</v>
      </c>
      <c r="CF443" s="69">
        <f t="shared" si="290"/>
        <v>0</v>
      </c>
      <c r="CG443" s="17">
        <f t="shared" si="263"/>
        <v>95.04000000000002</v>
      </c>
      <c r="CH443">
        <f t="shared" si="291"/>
        <v>0</v>
      </c>
      <c r="CI443" s="7">
        <f t="shared" si="292"/>
        <v>0</v>
      </c>
      <c r="CJ443" s="7">
        <f t="shared" si="293"/>
        <v>0</v>
      </c>
      <c r="CK443" s="7">
        <f t="shared" si="294"/>
        <v>0</v>
      </c>
      <c r="CL443" s="7">
        <f t="shared" si="295"/>
        <v>0</v>
      </c>
      <c r="CM443" s="17">
        <f t="shared" si="264"/>
        <v>95.04000000000002</v>
      </c>
      <c r="CN443">
        <f t="shared" si="296"/>
        <v>0</v>
      </c>
      <c r="CO443" s="7">
        <f t="shared" si="297"/>
        <v>0</v>
      </c>
      <c r="CP443" s="7">
        <f t="shared" si="298"/>
        <v>0</v>
      </c>
      <c r="CQ443" s="7">
        <f t="shared" si="299"/>
        <v>0</v>
      </c>
      <c r="CR443" s="7">
        <f t="shared" si="300"/>
        <v>0</v>
      </c>
    </row>
    <row r="444" spans="1:96" ht="14.5">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265"/>
        <v>1</v>
      </c>
      <c r="M444" s="63" t="b">
        <v>1</v>
      </c>
      <c r="N444" s="63">
        <v>0</v>
      </c>
      <c r="O444" s="63">
        <v>10</v>
      </c>
      <c r="P444" s="63">
        <v>10</v>
      </c>
      <c r="Q444" s="63">
        <v>10</v>
      </c>
      <c r="R444" s="63">
        <v>240</v>
      </c>
      <c r="S444" s="65" t="b">
        <v>1</v>
      </c>
      <c r="T444" s="65">
        <v>0</v>
      </c>
      <c r="U444" s="65">
        <v>10</v>
      </c>
      <c r="V444" s="65">
        <v>10</v>
      </c>
      <c r="W444" s="65">
        <v>10</v>
      </c>
      <c r="X444" s="65">
        <v>240</v>
      </c>
      <c r="Y444" s="66" t="b">
        <v>0</v>
      </c>
      <c r="AE444" s="67" t="b">
        <v>1</v>
      </c>
      <c r="AF444" s="67">
        <v>0</v>
      </c>
      <c r="AG444" s="67">
        <v>10</v>
      </c>
      <c r="AH444" s="67">
        <v>10</v>
      </c>
      <c r="AI444" s="67">
        <v>10</v>
      </c>
      <c r="AJ444" s="67">
        <v>240</v>
      </c>
      <c r="AK444" s="68" t="b">
        <v>1</v>
      </c>
      <c r="AL444" s="68">
        <v>0</v>
      </c>
      <c r="AM444" s="68">
        <v>10</v>
      </c>
      <c r="AN444" s="68">
        <v>10</v>
      </c>
      <c r="AO444" s="68">
        <v>10</v>
      </c>
      <c r="AP444" s="68">
        <v>240</v>
      </c>
      <c r="AQ444" s="45" t="b">
        <v>0</v>
      </c>
      <c r="AW444" s="47" t="b">
        <v>0</v>
      </c>
      <c r="BC444" s="17">
        <f t="shared" si="258"/>
        <v>107.36000000000001</v>
      </c>
      <c r="BD444">
        <f t="shared" si="266"/>
        <v>9</v>
      </c>
      <c r="BE444" s="7">
        <f t="shared" si="267"/>
        <v>9.6761979312776756</v>
      </c>
      <c r="BF444" s="7">
        <f t="shared" si="268"/>
        <v>7.1543388454384322</v>
      </c>
      <c r="BG444" s="7">
        <f t="shared" si="269"/>
        <v>133.06293210252579</v>
      </c>
      <c r="BH444" s="7">
        <f t="shared" si="270"/>
        <v>142.73913003380346</v>
      </c>
      <c r="BI444" s="17">
        <f t="shared" si="259"/>
        <v>107.36000000000001</v>
      </c>
      <c r="BJ444">
        <f t="shared" si="271"/>
        <v>9</v>
      </c>
      <c r="BK444" s="7">
        <f t="shared" si="272"/>
        <v>9.6761979312776756</v>
      </c>
      <c r="BL444" s="7">
        <f t="shared" si="273"/>
        <v>7.1543388454384322</v>
      </c>
      <c r="BM444" s="7">
        <f t="shared" si="274"/>
        <v>133.06293210252579</v>
      </c>
      <c r="BN444" s="7">
        <f t="shared" si="275"/>
        <v>142.73913003380346</v>
      </c>
      <c r="BO444" s="17">
        <f t="shared" si="260"/>
        <v>107.36000000000001</v>
      </c>
      <c r="BP444">
        <f t="shared" si="276"/>
        <v>0</v>
      </c>
      <c r="BQ444" s="7">
        <f t="shared" si="277"/>
        <v>0</v>
      </c>
      <c r="BR444" s="7">
        <f t="shared" si="278"/>
        <v>0</v>
      </c>
      <c r="BS444" s="7">
        <f t="shared" si="279"/>
        <v>0</v>
      </c>
      <c r="BT444" s="7">
        <f t="shared" si="280"/>
        <v>0</v>
      </c>
      <c r="BU444" s="17">
        <f t="shared" si="261"/>
        <v>107.36000000000001</v>
      </c>
      <c r="BV444">
        <f t="shared" si="281"/>
        <v>9</v>
      </c>
      <c r="BW444" s="7">
        <f t="shared" si="282"/>
        <v>9.6761979312776756</v>
      </c>
      <c r="BX444" s="7">
        <f t="shared" si="283"/>
        <v>7.1543388454384322</v>
      </c>
      <c r="BY444" s="7">
        <f t="shared" si="284"/>
        <v>133.06293210252579</v>
      </c>
      <c r="BZ444" s="7">
        <f t="shared" si="285"/>
        <v>142.73913003380346</v>
      </c>
      <c r="CA444" s="17">
        <f t="shared" si="262"/>
        <v>107.36000000000001</v>
      </c>
      <c r="CB444">
        <f t="shared" si="286"/>
        <v>9</v>
      </c>
      <c r="CC444" s="7">
        <f t="shared" si="287"/>
        <v>9.6761979312776756</v>
      </c>
      <c r="CD444" s="7">
        <f t="shared" si="288"/>
        <v>7.1543388454384322</v>
      </c>
      <c r="CE444" s="7">
        <f t="shared" si="289"/>
        <v>133.06293210252579</v>
      </c>
      <c r="CF444" s="69">
        <f t="shared" si="290"/>
        <v>142.73913003380346</v>
      </c>
      <c r="CG444" s="17">
        <f t="shared" si="263"/>
        <v>107.36000000000001</v>
      </c>
      <c r="CH444">
        <f t="shared" si="291"/>
        <v>0</v>
      </c>
      <c r="CI444" s="7">
        <f t="shared" si="292"/>
        <v>0</v>
      </c>
      <c r="CJ444" s="7">
        <f t="shared" si="293"/>
        <v>0</v>
      </c>
      <c r="CK444" s="7">
        <f t="shared" si="294"/>
        <v>0</v>
      </c>
      <c r="CL444" s="7">
        <f t="shared" si="295"/>
        <v>0</v>
      </c>
      <c r="CM444" s="17">
        <f t="shared" si="264"/>
        <v>107.36000000000001</v>
      </c>
      <c r="CN444">
        <f t="shared" si="296"/>
        <v>0</v>
      </c>
      <c r="CO444" s="7">
        <f t="shared" si="297"/>
        <v>0</v>
      </c>
      <c r="CP444" s="7">
        <f t="shared" si="298"/>
        <v>0</v>
      </c>
      <c r="CQ444" s="7">
        <f t="shared" si="299"/>
        <v>0</v>
      </c>
      <c r="CR444" s="7">
        <f t="shared" si="300"/>
        <v>0</v>
      </c>
    </row>
    <row r="445" spans="1:9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265"/>
        <v>1</v>
      </c>
      <c r="M445" s="63" t="b">
        <v>0</v>
      </c>
      <c r="S445" s="65" t="b">
        <v>0</v>
      </c>
      <c r="Y445" s="66" t="b">
        <v>0</v>
      </c>
      <c r="AE445" s="67" t="b">
        <v>0</v>
      </c>
      <c r="AK445" s="68" t="b">
        <v>0</v>
      </c>
      <c r="AQ445" s="45" t="b">
        <v>0</v>
      </c>
      <c r="AW445" s="47" t="b">
        <v>0</v>
      </c>
      <c r="BC445" s="17">
        <f t="shared" si="258"/>
        <v>0</v>
      </c>
      <c r="BD445">
        <f t="shared" si="266"/>
        <v>0</v>
      </c>
      <c r="BE445" s="7">
        <f t="shared" si="267"/>
        <v>0</v>
      </c>
      <c r="BF445" s="7">
        <f t="shared" si="268"/>
        <v>0</v>
      </c>
      <c r="BG445" s="7">
        <f t="shared" si="269"/>
        <v>0</v>
      </c>
      <c r="BH445" s="7">
        <f t="shared" si="270"/>
        <v>0</v>
      </c>
      <c r="BI445" s="17">
        <f t="shared" si="259"/>
        <v>0</v>
      </c>
      <c r="BJ445">
        <f t="shared" si="271"/>
        <v>0</v>
      </c>
      <c r="BK445" s="7">
        <f t="shared" si="272"/>
        <v>0</v>
      </c>
      <c r="BL445" s="7">
        <f t="shared" si="273"/>
        <v>0</v>
      </c>
      <c r="BM445" s="7">
        <f t="shared" si="274"/>
        <v>0</v>
      </c>
      <c r="BN445" s="7">
        <f t="shared" si="275"/>
        <v>0</v>
      </c>
      <c r="BO445" s="17">
        <f t="shared" si="260"/>
        <v>0</v>
      </c>
      <c r="BP445">
        <f t="shared" si="276"/>
        <v>0</v>
      </c>
      <c r="BQ445" s="7">
        <f t="shared" si="277"/>
        <v>0</v>
      </c>
      <c r="BR445" s="7">
        <f t="shared" si="278"/>
        <v>0</v>
      </c>
      <c r="BS445" s="7">
        <f t="shared" si="279"/>
        <v>0</v>
      </c>
      <c r="BT445" s="7">
        <f t="shared" si="280"/>
        <v>0</v>
      </c>
      <c r="BU445" s="17">
        <f t="shared" si="261"/>
        <v>0</v>
      </c>
      <c r="BV445">
        <f t="shared" si="281"/>
        <v>0</v>
      </c>
      <c r="BW445" s="7">
        <f t="shared" si="282"/>
        <v>0</v>
      </c>
      <c r="BX445" s="7">
        <f t="shared" si="283"/>
        <v>0</v>
      </c>
      <c r="BY445" s="7">
        <f t="shared" si="284"/>
        <v>0</v>
      </c>
      <c r="BZ445" s="7">
        <f t="shared" si="285"/>
        <v>0</v>
      </c>
      <c r="CA445" s="17">
        <f t="shared" si="262"/>
        <v>0</v>
      </c>
      <c r="CB445">
        <f t="shared" si="286"/>
        <v>0</v>
      </c>
      <c r="CC445" s="7">
        <f t="shared" si="287"/>
        <v>0</v>
      </c>
      <c r="CD445" s="7">
        <f t="shared" si="288"/>
        <v>0</v>
      </c>
      <c r="CE445" s="7">
        <f t="shared" si="289"/>
        <v>0</v>
      </c>
      <c r="CF445" s="69">
        <f t="shared" si="290"/>
        <v>0</v>
      </c>
      <c r="CG445" s="17">
        <f t="shared" si="263"/>
        <v>0</v>
      </c>
      <c r="CH445">
        <f t="shared" si="291"/>
        <v>0</v>
      </c>
      <c r="CI445" s="7">
        <f t="shared" si="292"/>
        <v>0</v>
      </c>
      <c r="CJ445" s="7">
        <f t="shared" si="293"/>
        <v>0</v>
      </c>
      <c r="CK445" s="7">
        <f t="shared" si="294"/>
        <v>0</v>
      </c>
      <c r="CL445" s="7">
        <f t="shared" si="295"/>
        <v>0</v>
      </c>
      <c r="CM445" s="17">
        <f t="shared" si="264"/>
        <v>0</v>
      </c>
      <c r="CN445">
        <f t="shared" si="296"/>
        <v>0</v>
      </c>
      <c r="CO445" s="7">
        <f t="shared" si="297"/>
        <v>0</v>
      </c>
      <c r="CP445" s="7">
        <f t="shared" si="298"/>
        <v>0</v>
      </c>
      <c r="CQ445" s="7">
        <f t="shared" si="299"/>
        <v>0</v>
      </c>
      <c r="CR445" s="7">
        <f t="shared" si="300"/>
        <v>0</v>
      </c>
    </row>
    <row r="446" spans="1:9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265"/>
        <v>1</v>
      </c>
      <c r="M446" s="63" t="b">
        <v>0</v>
      </c>
      <c r="S446" s="65" t="b">
        <v>0</v>
      </c>
      <c r="Y446" s="66" t="b">
        <v>0</v>
      </c>
      <c r="AE446" s="67" t="b">
        <v>0</v>
      </c>
      <c r="AK446" s="68" t="b">
        <v>0</v>
      </c>
      <c r="AQ446" s="45" t="b">
        <v>0</v>
      </c>
      <c r="AW446" s="47" t="b">
        <v>0</v>
      </c>
      <c r="BC446" s="17">
        <f t="shared" si="258"/>
        <v>0</v>
      </c>
      <c r="BD446">
        <f t="shared" si="266"/>
        <v>0</v>
      </c>
      <c r="BE446" s="7">
        <f t="shared" si="267"/>
        <v>0</v>
      </c>
      <c r="BF446" s="7">
        <f t="shared" si="268"/>
        <v>0</v>
      </c>
      <c r="BG446" s="7">
        <f t="shared" si="269"/>
        <v>0</v>
      </c>
      <c r="BH446" s="7">
        <f t="shared" si="270"/>
        <v>0</v>
      </c>
      <c r="BI446" s="17">
        <f t="shared" si="259"/>
        <v>0</v>
      </c>
      <c r="BJ446">
        <f t="shared" si="271"/>
        <v>0</v>
      </c>
      <c r="BK446" s="7">
        <f t="shared" si="272"/>
        <v>0</v>
      </c>
      <c r="BL446" s="7">
        <f t="shared" si="273"/>
        <v>0</v>
      </c>
      <c r="BM446" s="7">
        <f t="shared" si="274"/>
        <v>0</v>
      </c>
      <c r="BN446" s="7">
        <f t="shared" si="275"/>
        <v>0</v>
      </c>
      <c r="BO446" s="17">
        <f t="shared" si="260"/>
        <v>0</v>
      </c>
      <c r="BP446">
        <f t="shared" si="276"/>
        <v>0</v>
      </c>
      <c r="BQ446" s="7">
        <f t="shared" si="277"/>
        <v>0</v>
      </c>
      <c r="BR446" s="7">
        <f t="shared" si="278"/>
        <v>0</v>
      </c>
      <c r="BS446" s="7">
        <f t="shared" si="279"/>
        <v>0</v>
      </c>
      <c r="BT446" s="7">
        <f t="shared" si="280"/>
        <v>0</v>
      </c>
      <c r="BU446" s="17">
        <f t="shared" si="261"/>
        <v>0</v>
      </c>
      <c r="BV446">
        <f t="shared" si="281"/>
        <v>0</v>
      </c>
      <c r="BW446" s="7">
        <f t="shared" si="282"/>
        <v>0</v>
      </c>
      <c r="BX446" s="7">
        <f t="shared" si="283"/>
        <v>0</v>
      </c>
      <c r="BY446" s="7">
        <f t="shared" si="284"/>
        <v>0</v>
      </c>
      <c r="BZ446" s="7">
        <f t="shared" si="285"/>
        <v>0</v>
      </c>
      <c r="CA446" s="17">
        <f t="shared" si="262"/>
        <v>0</v>
      </c>
      <c r="CB446">
        <f t="shared" si="286"/>
        <v>0</v>
      </c>
      <c r="CC446" s="7">
        <f t="shared" si="287"/>
        <v>0</v>
      </c>
      <c r="CD446" s="7">
        <f t="shared" si="288"/>
        <v>0</v>
      </c>
      <c r="CE446" s="7">
        <f t="shared" si="289"/>
        <v>0</v>
      </c>
      <c r="CF446" s="69">
        <f t="shared" si="290"/>
        <v>0</v>
      </c>
      <c r="CG446" s="17">
        <f t="shared" si="263"/>
        <v>0</v>
      </c>
      <c r="CH446">
        <f t="shared" si="291"/>
        <v>0</v>
      </c>
      <c r="CI446" s="7">
        <f t="shared" si="292"/>
        <v>0</v>
      </c>
      <c r="CJ446" s="7">
        <f t="shared" si="293"/>
        <v>0</v>
      </c>
      <c r="CK446" s="7">
        <f t="shared" si="294"/>
        <v>0</v>
      </c>
      <c r="CL446" s="7">
        <f t="shared" si="295"/>
        <v>0</v>
      </c>
      <c r="CM446" s="17">
        <f t="shared" si="264"/>
        <v>0</v>
      </c>
      <c r="CN446">
        <f t="shared" si="296"/>
        <v>0</v>
      </c>
      <c r="CO446" s="7">
        <f t="shared" si="297"/>
        <v>0</v>
      </c>
      <c r="CP446" s="7">
        <f t="shared" si="298"/>
        <v>0</v>
      </c>
      <c r="CQ446" s="7">
        <f t="shared" si="299"/>
        <v>0</v>
      </c>
      <c r="CR446" s="7">
        <f t="shared" si="300"/>
        <v>0</v>
      </c>
    </row>
    <row r="447" spans="1:9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265"/>
        <v>0</v>
      </c>
      <c r="M447" s="63" t="b">
        <v>0</v>
      </c>
      <c r="S447" s="65" t="b">
        <v>0</v>
      </c>
      <c r="Y447" s="66" t="b">
        <v>0</v>
      </c>
      <c r="AE447" s="67" t="b">
        <v>0</v>
      </c>
      <c r="AK447" s="68" t="b">
        <v>0</v>
      </c>
      <c r="AQ447" s="45" t="b">
        <v>0</v>
      </c>
      <c r="AW447" s="47" t="b">
        <v>0</v>
      </c>
      <c r="BC447" s="17">
        <f t="shared" si="258"/>
        <v>0</v>
      </c>
      <c r="BD447">
        <f t="shared" si="266"/>
        <v>0</v>
      </c>
      <c r="BE447" s="7">
        <f t="shared" si="267"/>
        <v>0</v>
      </c>
      <c r="BF447" s="7">
        <f t="shared" si="268"/>
        <v>0</v>
      </c>
      <c r="BG447" s="7">
        <f t="shared" si="269"/>
        <v>0</v>
      </c>
      <c r="BH447" s="7">
        <f t="shared" si="270"/>
        <v>0</v>
      </c>
      <c r="BI447" s="17">
        <f t="shared" si="259"/>
        <v>0</v>
      </c>
      <c r="BJ447">
        <f t="shared" si="271"/>
        <v>0</v>
      </c>
      <c r="BK447" s="7">
        <f t="shared" si="272"/>
        <v>0</v>
      </c>
      <c r="BL447" s="7">
        <f t="shared" si="273"/>
        <v>0</v>
      </c>
      <c r="BM447" s="7">
        <f t="shared" si="274"/>
        <v>0</v>
      </c>
      <c r="BN447" s="7">
        <f t="shared" si="275"/>
        <v>0</v>
      </c>
      <c r="BO447" s="17">
        <f t="shared" si="260"/>
        <v>0</v>
      </c>
      <c r="BP447">
        <f t="shared" si="276"/>
        <v>0</v>
      </c>
      <c r="BQ447" s="7">
        <f t="shared" si="277"/>
        <v>0</v>
      </c>
      <c r="BR447" s="7">
        <f t="shared" si="278"/>
        <v>0</v>
      </c>
      <c r="BS447" s="7">
        <f t="shared" si="279"/>
        <v>0</v>
      </c>
      <c r="BT447" s="7">
        <f t="shared" si="280"/>
        <v>0</v>
      </c>
      <c r="BU447" s="17">
        <f t="shared" si="261"/>
        <v>0</v>
      </c>
      <c r="BV447">
        <f t="shared" si="281"/>
        <v>0</v>
      </c>
      <c r="BW447" s="7">
        <f t="shared" si="282"/>
        <v>0</v>
      </c>
      <c r="BX447" s="7">
        <f t="shared" si="283"/>
        <v>0</v>
      </c>
      <c r="BY447" s="7">
        <f t="shared" si="284"/>
        <v>0</v>
      </c>
      <c r="BZ447" s="7">
        <f t="shared" si="285"/>
        <v>0</v>
      </c>
      <c r="CA447" s="17">
        <f t="shared" si="262"/>
        <v>0</v>
      </c>
      <c r="CB447">
        <f t="shared" si="286"/>
        <v>0</v>
      </c>
      <c r="CC447" s="7">
        <f t="shared" si="287"/>
        <v>0</v>
      </c>
      <c r="CD447" s="7">
        <f t="shared" si="288"/>
        <v>0</v>
      </c>
      <c r="CE447" s="7">
        <f t="shared" si="289"/>
        <v>0</v>
      </c>
      <c r="CF447" s="69">
        <f t="shared" si="290"/>
        <v>0</v>
      </c>
      <c r="CG447" s="17">
        <f t="shared" si="263"/>
        <v>0</v>
      </c>
      <c r="CH447">
        <f t="shared" si="291"/>
        <v>0</v>
      </c>
      <c r="CI447" s="7">
        <f t="shared" si="292"/>
        <v>0</v>
      </c>
      <c r="CJ447" s="7">
        <f t="shared" si="293"/>
        <v>0</v>
      </c>
      <c r="CK447" s="7">
        <f t="shared" si="294"/>
        <v>0</v>
      </c>
      <c r="CL447" s="7">
        <f t="shared" si="295"/>
        <v>0</v>
      </c>
      <c r="CM447" s="17">
        <f t="shared" si="264"/>
        <v>0</v>
      </c>
      <c r="CN447">
        <f t="shared" si="296"/>
        <v>0</v>
      </c>
      <c r="CO447" s="7">
        <f t="shared" si="297"/>
        <v>0</v>
      </c>
      <c r="CP447" s="7">
        <f t="shared" si="298"/>
        <v>0</v>
      </c>
      <c r="CQ447" s="7">
        <f t="shared" si="299"/>
        <v>0</v>
      </c>
      <c r="CR447" s="7">
        <f t="shared" si="300"/>
        <v>0</v>
      </c>
    </row>
    <row r="448" spans="1:96" ht="14.5">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265"/>
        <v>1</v>
      </c>
      <c r="M448" s="63" t="b">
        <v>1</v>
      </c>
      <c r="N448" s="63">
        <v>17</v>
      </c>
      <c r="O448" s="63">
        <v>10</v>
      </c>
      <c r="P448" s="63">
        <v>10</v>
      </c>
      <c r="Q448" s="63">
        <v>10</v>
      </c>
      <c r="R448" s="63">
        <v>17</v>
      </c>
      <c r="S448" s="65" t="b">
        <v>0</v>
      </c>
      <c r="Y448" s="66" t="b">
        <v>0</v>
      </c>
      <c r="AE448" s="67" t="b">
        <v>0</v>
      </c>
      <c r="AK448" s="68" t="b">
        <v>0</v>
      </c>
      <c r="AQ448" s="45" t="b">
        <v>0</v>
      </c>
      <c r="AW448" s="47" t="b">
        <v>0</v>
      </c>
      <c r="BC448" s="17">
        <f t="shared" si="258"/>
        <v>65.780000000000015</v>
      </c>
      <c r="BD448">
        <f t="shared" si="266"/>
        <v>0</v>
      </c>
      <c r="BE448" s="7">
        <f t="shared" si="267"/>
        <v>0</v>
      </c>
      <c r="BF448" s="7">
        <f t="shared" si="268"/>
        <v>0</v>
      </c>
      <c r="BG448" s="7">
        <f t="shared" si="269"/>
        <v>0</v>
      </c>
      <c r="BH448" s="7">
        <f t="shared" si="270"/>
        <v>0</v>
      </c>
      <c r="BI448" s="17">
        <f t="shared" si="259"/>
        <v>65.780000000000015</v>
      </c>
      <c r="BJ448">
        <f t="shared" si="271"/>
        <v>0</v>
      </c>
      <c r="BK448" s="7">
        <f t="shared" si="272"/>
        <v>0</v>
      </c>
      <c r="BL448" s="7">
        <f t="shared" si="273"/>
        <v>0</v>
      </c>
      <c r="BM448" s="7">
        <f t="shared" si="274"/>
        <v>0</v>
      </c>
      <c r="BN448" s="7">
        <f t="shared" si="275"/>
        <v>0</v>
      </c>
      <c r="BO448" s="17">
        <f t="shared" si="260"/>
        <v>65.780000000000015</v>
      </c>
      <c r="BP448">
        <f t="shared" si="276"/>
        <v>0</v>
      </c>
      <c r="BQ448" s="7">
        <f t="shared" si="277"/>
        <v>0</v>
      </c>
      <c r="BR448" s="7">
        <f t="shared" si="278"/>
        <v>0</v>
      </c>
      <c r="BS448" s="7">
        <f t="shared" si="279"/>
        <v>0</v>
      </c>
      <c r="BT448" s="7">
        <f t="shared" si="280"/>
        <v>0</v>
      </c>
      <c r="BU448" s="17">
        <f t="shared" si="261"/>
        <v>65.780000000000015</v>
      </c>
      <c r="BV448">
        <f t="shared" si="281"/>
        <v>0</v>
      </c>
      <c r="BW448" s="7">
        <f t="shared" si="282"/>
        <v>0</v>
      </c>
      <c r="BX448" s="7">
        <f t="shared" si="283"/>
        <v>0</v>
      </c>
      <c r="BY448" s="7">
        <f t="shared" si="284"/>
        <v>0</v>
      </c>
      <c r="BZ448" s="7">
        <f t="shared" si="285"/>
        <v>0</v>
      </c>
      <c r="CA448" s="17">
        <f t="shared" si="262"/>
        <v>65.780000000000015</v>
      </c>
      <c r="CB448">
        <f t="shared" si="286"/>
        <v>0</v>
      </c>
      <c r="CC448" s="7">
        <f t="shared" si="287"/>
        <v>0</v>
      </c>
      <c r="CD448" s="7">
        <f t="shared" si="288"/>
        <v>0</v>
      </c>
      <c r="CE448" s="7">
        <f t="shared" si="289"/>
        <v>0</v>
      </c>
      <c r="CF448" s="69">
        <f t="shared" si="290"/>
        <v>0</v>
      </c>
      <c r="CG448" s="17">
        <f t="shared" si="263"/>
        <v>65.780000000000015</v>
      </c>
      <c r="CH448">
        <f t="shared" si="291"/>
        <v>0</v>
      </c>
      <c r="CI448" s="7">
        <f t="shared" si="292"/>
        <v>0</v>
      </c>
      <c r="CJ448" s="7">
        <f t="shared" si="293"/>
        <v>0</v>
      </c>
      <c r="CK448" s="7">
        <f t="shared" si="294"/>
        <v>0</v>
      </c>
      <c r="CL448" s="7">
        <f t="shared" si="295"/>
        <v>0</v>
      </c>
      <c r="CM448" s="17">
        <f t="shared" si="264"/>
        <v>65.780000000000015</v>
      </c>
      <c r="CN448">
        <f t="shared" si="296"/>
        <v>0</v>
      </c>
      <c r="CO448" s="7">
        <f t="shared" si="297"/>
        <v>0</v>
      </c>
      <c r="CP448" s="7">
        <f t="shared" si="298"/>
        <v>0</v>
      </c>
      <c r="CQ448" s="7">
        <f t="shared" si="299"/>
        <v>0</v>
      </c>
      <c r="CR448" s="7">
        <f t="shared" si="300"/>
        <v>0</v>
      </c>
    </row>
    <row r="449" spans="1:96" ht="14.5">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265"/>
        <v>1</v>
      </c>
      <c r="M449" s="63" t="b">
        <v>1</v>
      </c>
      <c r="N449" s="63">
        <v>0</v>
      </c>
      <c r="O449" s="63">
        <v>5</v>
      </c>
      <c r="P449" s="63">
        <v>10</v>
      </c>
      <c r="Q449" s="63">
        <v>5</v>
      </c>
      <c r="R449" s="63">
        <v>10</v>
      </c>
      <c r="S449" s="65" t="b">
        <v>1</v>
      </c>
      <c r="T449" s="65">
        <v>0</v>
      </c>
      <c r="U449" s="65">
        <v>5</v>
      </c>
      <c r="V449" s="65">
        <v>10</v>
      </c>
      <c r="W449" s="65">
        <v>5</v>
      </c>
      <c r="X449" s="65">
        <v>10</v>
      </c>
      <c r="Y449" s="66" t="b">
        <v>1</v>
      </c>
      <c r="Z449" s="66">
        <v>0</v>
      </c>
      <c r="AA449" s="66">
        <v>5</v>
      </c>
      <c r="AB449" s="66">
        <v>10</v>
      </c>
      <c r="AC449" s="66">
        <v>5</v>
      </c>
      <c r="AD449" s="66">
        <v>10</v>
      </c>
      <c r="AE449" s="67" t="b">
        <v>1</v>
      </c>
      <c r="AF449" s="67">
        <v>0</v>
      </c>
      <c r="AG449" s="67">
        <v>5</v>
      </c>
      <c r="AH449" s="67">
        <v>10</v>
      </c>
      <c r="AI449" s="67">
        <v>5</v>
      </c>
      <c r="AJ449" s="67">
        <v>10</v>
      </c>
      <c r="AK449" s="68" t="b">
        <v>1</v>
      </c>
      <c r="AL449" s="68">
        <v>0</v>
      </c>
      <c r="AM449" s="68">
        <v>5</v>
      </c>
      <c r="AN449" s="68">
        <v>10</v>
      </c>
      <c r="AO449" s="68">
        <v>5</v>
      </c>
      <c r="AP449" s="68">
        <v>10</v>
      </c>
      <c r="AQ449" s="45" t="b">
        <v>1</v>
      </c>
      <c r="AR449" s="45">
        <v>0</v>
      </c>
      <c r="AS449" s="45">
        <v>5</v>
      </c>
      <c r="AT449" s="45">
        <v>10</v>
      </c>
      <c r="AU449" s="45">
        <v>5</v>
      </c>
      <c r="AV449" s="45">
        <v>10</v>
      </c>
      <c r="AW449" s="47" t="b">
        <v>1</v>
      </c>
      <c r="AX449" s="47">
        <v>0</v>
      </c>
      <c r="AY449" s="47">
        <v>5</v>
      </c>
      <c r="AZ449" s="47">
        <v>10</v>
      </c>
      <c r="BA449" s="47">
        <v>5</v>
      </c>
      <c r="BB449" s="47">
        <v>10</v>
      </c>
      <c r="BC449" s="17">
        <f t="shared" si="258"/>
        <v>162.35999999999999</v>
      </c>
      <c r="BD449">
        <f t="shared" si="266"/>
        <v>0</v>
      </c>
      <c r="BE449" s="7">
        <f t="shared" si="267"/>
        <v>0</v>
      </c>
      <c r="BF449" s="7">
        <f t="shared" si="268"/>
        <v>0</v>
      </c>
      <c r="BG449" s="7">
        <f t="shared" si="269"/>
        <v>0</v>
      </c>
      <c r="BH449" s="7">
        <f t="shared" si="270"/>
        <v>0</v>
      </c>
      <c r="BI449" s="17">
        <f t="shared" si="259"/>
        <v>162.35999999999999</v>
      </c>
      <c r="BJ449">
        <f t="shared" si="271"/>
        <v>0</v>
      </c>
      <c r="BK449" s="7">
        <f t="shared" si="272"/>
        <v>0</v>
      </c>
      <c r="BL449" s="7">
        <f t="shared" si="273"/>
        <v>0</v>
      </c>
      <c r="BM449" s="7">
        <f t="shared" si="274"/>
        <v>0</v>
      </c>
      <c r="BN449" s="7">
        <f t="shared" si="275"/>
        <v>0</v>
      </c>
      <c r="BO449" s="17">
        <f t="shared" si="260"/>
        <v>162.35999999999999</v>
      </c>
      <c r="BP449">
        <f t="shared" si="276"/>
        <v>0</v>
      </c>
      <c r="BQ449" s="7">
        <f t="shared" si="277"/>
        <v>0</v>
      </c>
      <c r="BR449" s="7">
        <f t="shared" si="278"/>
        <v>0</v>
      </c>
      <c r="BS449" s="7">
        <f t="shared" si="279"/>
        <v>0</v>
      </c>
      <c r="BT449" s="7">
        <f t="shared" si="280"/>
        <v>0</v>
      </c>
      <c r="BU449" s="17">
        <f t="shared" si="261"/>
        <v>162.35999999999999</v>
      </c>
      <c r="BV449">
        <f t="shared" si="281"/>
        <v>0</v>
      </c>
      <c r="BW449" s="7">
        <f t="shared" si="282"/>
        <v>0</v>
      </c>
      <c r="BX449" s="7">
        <f t="shared" si="283"/>
        <v>0</v>
      </c>
      <c r="BY449" s="7">
        <f t="shared" si="284"/>
        <v>0</v>
      </c>
      <c r="BZ449" s="7">
        <f t="shared" si="285"/>
        <v>0</v>
      </c>
      <c r="CA449" s="17">
        <f t="shared" si="262"/>
        <v>162.35999999999999</v>
      </c>
      <c r="CB449">
        <f t="shared" si="286"/>
        <v>0</v>
      </c>
      <c r="CC449" s="7">
        <f t="shared" si="287"/>
        <v>0</v>
      </c>
      <c r="CD449" s="7">
        <f t="shared" si="288"/>
        <v>0</v>
      </c>
      <c r="CE449" s="7">
        <f t="shared" si="289"/>
        <v>0</v>
      </c>
      <c r="CF449" s="69">
        <f t="shared" si="290"/>
        <v>0</v>
      </c>
      <c r="CG449" s="17">
        <f t="shared" si="263"/>
        <v>162.35999999999999</v>
      </c>
      <c r="CH449">
        <f t="shared" si="291"/>
        <v>0</v>
      </c>
      <c r="CI449" s="7">
        <f t="shared" si="292"/>
        <v>0</v>
      </c>
      <c r="CJ449" s="7">
        <f t="shared" si="293"/>
        <v>0</v>
      </c>
      <c r="CK449" s="7">
        <f t="shared" si="294"/>
        <v>0</v>
      </c>
      <c r="CL449" s="7">
        <f t="shared" si="295"/>
        <v>0</v>
      </c>
      <c r="CM449" s="17">
        <f t="shared" si="264"/>
        <v>162.35999999999999</v>
      </c>
      <c r="CN449">
        <f t="shared" si="296"/>
        <v>0</v>
      </c>
      <c r="CO449" s="7">
        <f t="shared" si="297"/>
        <v>0</v>
      </c>
      <c r="CP449" s="7">
        <f t="shared" si="298"/>
        <v>0</v>
      </c>
      <c r="CQ449" s="7">
        <f t="shared" si="299"/>
        <v>0</v>
      </c>
      <c r="CR449" s="7">
        <f t="shared" si="300"/>
        <v>0</v>
      </c>
    </row>
    <row r="450" spans="1:96" ht="14.5">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265"/>
        <v>0</v>
      </c>
      <c r="M450" s="63" t="b">
        <v>1</v>
      </c>
      <c r="N450" s="63">
        <v>0</v>
      </c>
      <c r="O450" s="63">
        <v>5</v>
      </c>
      <c r="P450" s="63">
        <v>10</v>
      </c>
      <c r="Q450" s="63">
        <v>5</v>
      </c>
      <c r="R450" s="63">
        <v>10</v>
      </c>
      <c r="S450" s="65" t="b">
        <v>1</v>
      </c>
      <c r="T450" s="65">
        <v>0</v>
      </c>
      <c r="U450" s="65">
        <v>5</v>
      </c>
      <c r="V450" s="65">
        <v>10</v>
      </c>
      <c r="W450" s="65">
        <v>5</v>
      </c>
      <c r="X450" s="65">
        <v>10</v>
      </c>
      <c r="Y450" s="66" t="b">
        <v>1</v>
      </c>
      <c r="Z450" s="66">
        <v>0</v>
      </c>
      <c r="AA450" s="66">
        <v>5</v>
      </c>
      <c r="AB450" s="66">
        <v>10</v>
      </c>
      <c r="AC450" s="66">
        <v>5</v>
      </c>
      <c r="AD450" s="66">
        <v>10</v>
      </c>
      <c r="AE450" s="67" t="b">
        <v>1</v>
      </c>
      <c r="AF450" s="67">
        <v>0</v>
      </c>
      <c r="AG450" s="67">
        <v>5</v>
      </c>
      <c r="AH450" s="67">
        <v>10</v>
      </c>
      <c r="AI450" s="67">
        <v>5</v>
      </c>
      <c r="AJ450" s="67">
        <v>10</v>
      </c>
      <c r="AK450" s="68" t="b">
        <v>1</v>
      </c>
      <c r="AL450" s="68">
        <v>0</v>
      </c>
      <c r="AM450" s="68">
        <v>5</v>
      </c>
      <c r="AN450" s="68">
        <v>10</v>
      </c>
      <c r="AO450" s="68">
        <v>5</v>
      </c>
      <c r="AP450" s="68">
        <v>10</v>
      </c>
      <c r="AQ450" s="45" t="b">
        <v>1</v>
      </c>
      <c r="AR450" s="45">
        <v>0</v>
      </c>
      <c r="AS450" s="45">
        <v>5</v>
      </c>
      <c r="AT450" s="45">
        <v>10</v>
      </c>
      <c r="AU450" s="45">
        <v>5</v>
      </c>
      <c r="AV450" s="45">
        <v>10</v>
      </c>
      <c r="AW450" s="47" t="b">
        <v>1</v>
      </c>
      <c r="AX450" s="47">
        <v>0</v>
      </c>
      <c r="AY450" s="47">
        <v>5</v>
      </c>
      <c r="AZ450" s="47">
        <v>10</v>
      </c>
      <c r="BA450" s="47">
        <v>5</v>
      </c>
      <c r="BB450" s="47">
        <v>10</v>
      </c>
      <c r="BC450" s="17">
        <f t="shared" si="258"/>
        <v>162.03000000000003</v>
      </c>
      <c r="BD450">
        <f t="shared" si="266"/>
        <v>0</v>
      </c>
      <c r="BE450" s="7">
        <f t="shared" si="267"/>
        <v>0</v>
      </c>
      <c r="BF450" s="7">
        <f t="shared" si="268"/>
        <v>0</v>
      </c>
      <c r="BG450" s="7">
        <f t="shared" si="269"/>
        <v>0</v>
      </c>
      <c r="BH450" s="7">
        <f t="shared" si="270"/>
        <v>0</v>
      </c>
      <c r="BI450" s="17">
        <f t="shared" si="259"/>
        <v>162.03000000000003</v>
      </c>
      <c r="BJ450">
        <f t="shared" si="271"/>
        <v>0</v>
      </c>
      <c r="BK450" s="7">
        <f t="shared" si="272"/>
        <v>0</v>
      </c>
      <c r="BL450" s="7">
        <f t="shared" si="273"/>
        <v>0</v>
      </c>
      <c r="BM450" s="7">
        <f t="shared" si="274"/>
        <v>0</v>
      </c>
      <c r="BN450" s="7">
        <f t="shared" si="275"/>
        <v>0</v>
      </c>
      <c r="BO450" s="17">
        <f t="shared" si="260"/>
        <v>162.03000000000003</v>
      </c>
      <c r="BP450">
        <f t="shared" si="276"/>
        <v>0</v>
      </c>
      <c r="BQ450" s="7">
        <f t="shared" si="277"/>
        <v>0</v>
      </c>
      <c r="BR450" s="7">
        <f t="shared" si="278"/>
        <v>0</v>
      </c>
      <c r="BS450" s="7">
        <f t="shared" si="279"/>
        <v>0</v>
      </c>
      <c r="BT450" s="7">
        <f t="shared" si="280"/>
        <v>0</v>
      </c>
      <c r="BU450" s="17">
        <f t="shared" si="261"/>
        <v>162.03000000000003</v>
      </c>
      <c r="BV450">
        <f t="shared" si="281"/>
        <v>0</v>
      </c>
      <c r="BW450" s="7">
        <f t="shared" si="282"/>
        <v>0</v>
      </c>
      <c r="BX450" s="7">
        <f t="shared" si="283"/>
        <v>0</v>
      </c>
      <c r="BY450" s="7">
        <f t="shared" si="284"/>
        <v>0</v>
      </c>
      <c r="BZ450" s="7">
        <f t="shared" si="285"/>
        <v>0</v>
      </c>
      <c r="CA450" s="17">
        <f t="shared" si="262"/>
        <v>162.03000000000003</v>
      </c>
      <c r="CB450">
        <f t="shared" si="286"/>
        <v>0</v>
      </c>
      <c r="CC450" s="7">
        <f t="shared" si="287"/>
        <v>0</v>
      </c>
      <c r="CD450" s="7">
        <f t="shared" si="288"/>
        <v>0</v>
      </c>
      <c r="CE450" s="7">
        <f t="shared" si="289"/>
        <v>0</v>
      </c>
      <c r="CF450" s="69">
        <f t="shared" si="290"/>
        <v>0</v>
      </c>
      <c r="CG450" s="17">
        <f t="shared" si="263"/>
        <v>162.03000000000003</v>
      </c>
      <c r="CH450">
        <f t="shared" si="291"/>
        <v>0</v>
      </c>
      <c r="CI450" s="7">
        <f t="shared" si="292"/>
        <v>0</v>
      </c>
      <c r="CJ450" s="7">
        <f t="shared" si="293"/>
        <v>0</v>
      </c>
      <c r="CK450" s="7">
        <f t="shared" si="294"/>
        <v>0</v>
      </c>
      <c r="CL450" s="7">
        <f t="shared" si="295"/>
        <v>0</v>
      </c>
      <c r="CM450" s="17">
        <f t="shared" si="264"/>
        <v>162.03000000000003</v>
      </c>
      <c r="CN450">
        <f t="shared" si="296"/>
        <v>0</v>
      </c>
      <c r="CO450" s="7">
        <f t="shared" si="297"/>
        <v>0</v>
      </c>
      <c r="CP450" s="7">
        <f t="shared" si="298"/>
        <v>0</v>
      </c>
      <c r="CQ450" s="7">
        <f t="shared" si="299"/>
        <v>0</v>
      </c>
      <c r="CR450" s="7">
        <f t="shared" si="300"/>
        <v>0</v>
      </c>
    </row>
    <row r="451" spans="1:96" ht="14.5">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265"/>
        <v>1</v>
      </c>
      <c r="M451" s="63" t="b">
        <v>1</v>
      </c>
      <c r="N451" s="63">
        <v>20</v>
      </c>
      <c r="O451" s="63">
        <v>5</v>
      </c>
      <c r="P451" s="63">
        <v>5</v>
      </c>
      <c r="Q451" s="63">
        <v>5</v>
      </c>
      <c r="R451" s="63">
        <v>20</v>
      </c>
      <c r="S451" s="65" t="b">
        <v>1</v>
      </c>
      <c r="T451" s="65">
        <v>20</v>
      </c>
      <c r="U451" s="65">
        <v>5</v>
      </c>
      <c r="V451" s="65">
        <v>5</v>
      </c>
      <c r="W451" s="65">
        <v>5</v>
      </c>
      <c r="X451" s="65">
        <v>20</v>
      </c>
      <c r="Y451" s="66" t="b">
        <v>1</v>
      </c>
      <c r="Z451" s="66">
        <v>20</v>
      </c>
      <c r="AA451" s="66">
        <v>5</v>
      </c>
      <c r="AB451" s="66">
        <v>5</v>
      </c>
      <c r="AC451" s="66">
        <v>5</v>
      </c>
      <c r="AD451" s="66">
        <v>20</v>
      </c>
      <c r="AE451" s="67" t="b">
        <v>1</v>
      </c>
      <c r="AF451" s="67">
        <v>20</v>
      </c>
      <c r="AG451" s="67">
        <v>5</v>
      </c>
      <c r="AH451" s="67">
        <v>5</v>
      </c>
      <c r="AI451" s="67">
        <v>5</v>
      </c>
      <c r="AJ451" s="67">
        <v>20</v>
      </c>
      <c r="AK451" s="68" t="b">
        <v>1</v>
      </c>
      <c r="AL451" s="68">
        <v>20</v>
      </c>
      <c r="AM451" s="68">
        <v>5</v>
      </c>
      <c r="AN451" s="68">
        <v>5</v>
      </c>
      <c r="AO451" s="68">
        <v>5</v>
      </c>
      <c r="AP451" s="68">
        <v>20</v>
      </c>
      <c r="AQ451" s="45" t="b">
        <v>1</v>
      </c>
      <c r="AR451" s="45">
        <v>20</v>
      </c>
      <c r="AS451" s="45">
        <v>5</v>
      </c>
      <c r="AT451" s="45">
        <v>5</v>
      </c>
      <c r="AU451" s="45">
        <v>5</v>
      </c>
      <c r="AV451" s="45">
        <v>20</v>
      </c>
      <c r="AW451" s="47" t="b">
        <v>1</v>
      </c>
      <c r="AX451" s="47">
        <v>20</v>
      </c>
      <c r="AY451" s="47">
        <v>5</v>
      </c>
      <c r="AZ451" s="47">
        <v>5</v>
      </c>
      <c r="BA451" s="47">
        <v>5</v>
      </c>
      <c r="BB451" s="47">
        <v>20</v>
      </c>
      <c r="BC451" s="17">
        <f t="shared" si="258"/>
        <v>62.810000000000009</v>
      </c>
      <c r="BD451">
        <f t="shared" si="266"/>
        <v>0</v>
      </c>
      <c r="BE451" s="7">
        <f t="shared" si="267"/>
        <v>0</v>
      </c>
      <c r="BF451" s="7">
        <f t="shared" si="268"/>
        <v>0</v>
      </c>
      <c r="BG451" s="7">
        <f t="shared" si="269"/>
        <v>0</v>
      </c>
      <c r="BH451" s="7">
        <f t="shared" si="270"/>
        <v>0</v>
      </c>
      <c r="BI451" s="17">
        <f t="shared" si="259"/>
        <v>62.810000000000009</v>
      </c>
      <c r="BJ451">
        <f t="shared" si="271"/>
        <v>0</v>
      </c>
      <c r="BK451" s="7">
        <f t="shared" si="272"/>
        <v>0</v>
      </c>
      <c r="BL451" s="7">
        <f t="shared" si="273"/>
        <v>0</v>
      </c>
      <c r="BM451" s="7">
        <f t="shared" si="274"/>
        <v>0</v>
      </c>
      <c r="BN451" s="7">
        <f t="shared" si="275"/>
        <v>0</v>
      </c>
      <c r="BO451" s="17">
        <f t="shared" si="260"/>
        <v>62.810000000000009</v>
      </c>
      <c r="BP451">
        <f t="shared" si="276"/>
        <v>0</v>
      </c>
      <c r="BQ451" s="7">
        <f t="shared" si="277"/>
        <v>0</v>
      </c>
      <c r="BR451" s="7">
        <f t="shared" si="278"/>
        <v>0</v>
      </c>
      <c r="BS451" s="7">
        <f t="shared" si="279"/>
        <v>0</v>
      </c>
      <c r="BT451" s="7">
        <f t="shared" si="280"/>
        <v>0</v>
      </c>
      <c r="BU451" s="17">
        <f t="shared" si="261"/>
        <v>62.810000000000009</v>
      </c>
      <c r="BV451">
        <f t="shared" si="281"/>
        <v>0</v>
      </c>
      <c r="BW451" s="7">
        <f t="shared" si="282"/>
        <v>0</v>
      </c>
      <c r="BX451" s="7">
        <f t="shared" si="283"/>
        <v>0</v>
      </c>
      <c r="BY451" s="7">
        <f t="shared" si="284"/>
        <v>0</v>
      </c>
      <c r="BZ451" s="7">
        <f t="shared" si="285"/>
        <v>0</v>
      </c>
      <c r="CA451" s="17">
        <f t="shared" si="262"/>
        <v>62.810000000000009</v>
      </c>
      <c r="CB451">
        <f t="shared" si="286"/>
        <v>0</v>
      </c>
      <c r="CC451" s="7">
        <f t="shared" si="287"/>
        <v>0</v>
      </c>
      <c r="CD451" s="7">
        <f t="shared" si="288"/>
        <v>0</v>
      </c>
      <c r="CE451" s="7">
        <f t="shared" si="289"/>
        <v>0</v>
      </c>
      <c r="CF451" s="69">
        <f t="shared" si="290"/>
        <v>0</v>
      </c>
      <c r="CG451" s="17">
        <f t="shared" si="263"/>
        <v>62.810000000000009</v>
      </c>
      <c r="CH451">
        <f t="shared" si="291"/>
        <v>0</v>
      </c>
      <c r="CI451" s="7">
        <f t="shared" si="292"/>
        <v>0</v>
      </c>
      <c r="CJ451" s="7">
        <f t="shared" si="293"/>
        <v>0</v>
      </c>
      <c r="CK451" s="7">
        <f t="shared" si="294"/>
        <v>0</v>
      </c>
      <c r="CL451" s="7">
        <f t="shared" si="295"/>
        <v>0</v>
      </c>
      <c r="CM451" s="17">
        <f t="shared" si="264"/>
        <v>62.810000000000009</v>
      </c>
      <c r="CN451">
        <f t="shared" si="296"/>
        <v>0</v>
      </c>
      <c r="CO451" s="7">
        <f t="shared" si="297"/>
        <v>0</v>
      </c>
      <c r="CP451" s="7">
        <f t="shared" si="298"/>
        <v>0</v>
      </c>
      <c r="CQ451" s="7">
        <f t="shared" si="299"/>
        <v>0</v>
      </c>
      <c r="CR451" s="7">
        <f t="shared" si="300"/>
        <v>0</v>
      </c>
    </row>
    <row r="452" spans="1:96" ht="14.5">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265"/>
        <v>0</v>
      </c>
      <c r="M452" s="63" t="b">
        <v>1</v>
      </c>
      <c r="N452" s="63">
        <v>20</v>
      </c>
      <c r="O452" s="63">
        <v>5</v>
      </c>
      <c r="P452" s="63">
        <v>5</v>
      </c>
      <c r="Q452" s="63">
        <v>5</v>
      </c>
      <c r="R452" s="63">
        <v>20</v>
      </c>
      <c r="S452" s="65" t="b">
        <v>1</v>
      </c>
      <c r="T452" s="65">
        <v>20</v>
      </c>
      <c r="U452" s="65">
        <v>5</v>
      </c>
      <c r="V452" s="65">
        <v>5</v>
      </c>
      <c r="W452" s="65">
        <v>5</v>
      </c>
      <c r="X452" s="65">
        <v>20</v>
      </c>
      <c r="Y452" s="66" t="b">
        <v>1</v>
      </c>
      <c r="Z452" s="66">
        <v>20</v>
      </c>
      <c r="AA452" s="66">
        <v>5</v>
      </c>
      <c r="AB452" s="66">
        <v>5</v>
      </c>
      <c r="AC452" s="66">
        <v>5</v>
      </c>
      <c r="AD452" s="66">
        <v>20</v>
      </c>
      <c r="AE452" s="67" t="b">
        <v>1</v>
      </c>
      <c r="AF452" s="67">
        <v>20</v>
      </c>
      <c r="AG452" s="67">
        <v>5</v>
      </c>
      <c r="AH452" s="67">
        <v>5</v>
      </c>
      <c r="AI452" s="67">
        <v>5</v>
      </c>
      <c r="AJ452" s="67">
        <v>20</v>
      </c>
      <c r="AK452" s="68" t="b">
        <v>1</v>
      </c>
      <c r="AL452" s="68">
        <v>20</v>
      </c>
      <c r="AM452" s="68">
        <v>5</v>
      </c>
      <c r="AN452" s="68">
        <v>5</v>
      </c>
      <c r="AO452" s="68">
        <v>5</v>
      </c>
      <c r="AP452" s="68">
        <v>20</v>
      </c>
      <c r="AQ452" s="45" t="b">
        <v>1</v>
      </c>
      <c r="AR452" s="45">
        <v>20</v>
      </c>
      <c r="AS452" s="45">
        <v>5</v>
      </c>
      <c r="AT452" s="45">
        <v>5</v>
      </c>
      <c r="AU452" s="45">
        <v>5</v>
      </c>
      <c r="AV452" s="45">
        <v>20</v>
      </c>
      <c r="AW452" s="47" t="b">
        <v>1</v>
      </c>
      <c r="AX452" s="47">
        <v>20</v>
      </c>
      <c r="AY452" s="47">
        <v>5</v>
      </c>
      <c r="AZ452" s="47">
        <v>5</v>
      </c>
      <c r="BA452" s="47">
        <v>5</v>
      </c>
      <c r="BB452" s="47">
        <v>20</v>
      </c>
      <c r="BC452" s="17">
        <f t="shared" si="258"/>
        <v>67.98</v>
      </c>
      <c r="BD452">
        <f t="shared" si="266"/>
        <v>0</v>
      </c>
      <c r="BE452" s="7">
        <f t="shared" si="267"/>
        <v>0</v>
      </c>
      <c r="BF452" s="7">
        <f t="shared" si="268"/>
        <v>0</v>
      </c>
      <c r="BG452" s="7">
        <f t="shared" si="269"/>
        <v>0</v>
      </c>
      <c r="BH452" s="7">
        <f t="shared" si="270"/>
        <v>0</v>
      </c>
      <c r="BI452" s="17">
        <f t="shared" si="259"/>
        <v>67.98</v>
      </c>
      <c r="BJ452">
        <f t="shared" si="271"/>
        <v>0</v>
      </c>
      <c r="BK452" s="7">
        <f t="shared" si="272"/>
        <v>0</v>
      </c>
      <c r="BL452" s="7">
        <f t="shared" si="273"/>
        <v>0</v>
      </c>
      <c r="BM452" s="7">
        <f t="shared" si="274"/>
        <v>0</v>
      </c>
      <c r="BN452" s="7">
        <f t="shared" si="275"/>
        <v>0</v>
      </c>
      <c r="BO452" s="17">
        <f t="shared" si="260"/>
        <v>67.98</v>
      </c>
      <c r="BP452">
        <f t="shared" si="276"/>
        <v>0</v>
      </c>
      <c r="BQ452" s="7">
        <f t="shared" si="277"/>
        <v>0</v>
      </c>
      <c r="BR452" s="7">
        <f t="shared" si="278"/>
        <v>0</v>
      </c>
      <c r="BS452" s="7">
        <f t="shared" si="279"/>
        <v>0</v>
      </c>
      <c r="BT452" s="7">
        <f t="shared" si="280"/>
        <v>0</v>
      </c>
      <c r="BU452" s="17">
        <f t="shared" si="261"/>
        <v>67.98</v>
      </c>
      <c r="BV452">
        <f t="shared" si="281"/>
        <v>0</v>
      </c>
      <c r="BW452" s="7">
        <f t="shared" si="282"/>
        <v>0</v>
      </c>
      <c r="BX452" s="7">
        <f t="shared" si="283"/>
        <v>0</v>
      </c>
      <c r="BY452" s="7">
        <f t="shared" si="284"/>
        <v>0</v>
      </c>
      <c r="BZ452" s="7">
        <f t="shared" si="285"/>
        <v>0</v>
      </c>
      <c r="CA452" s="17">
        <f t="shared" si="262"/>
        <v>67.98</v>
      </c>
      <c r="CB452">
        <f t="shared" si="286"/>
        <v>0</v>
      </c>
      <c r="CC452" s="7">
        <f t="shared" si="287"/>
        <v>0</v>
      </c>
      <c r="CD452" s="7">
        <f t="shared" si="288"/>
        <v>0</v>
      </c>
      <c r="CE452" s="7">
        <f t="shared" si="289"/>
        <v>0</v>
      </c>
      <c r="CF452" s="69">
        <f t="shared" si="290"/>
        <v>0</v>
      </c>
      <c r="CG452" s="17">
        <f t="shared" si="263"/>
        <v>67.98</v>
      </c>
      <c r="CH452">
        <f t="shared" si="291"/>
        <v>0</v>
      </c>
      <c r="CI452" s="7">
        <f t="shared" si="292"/>
        <v>0</v>
      </c>
      <c r="CJ452" s="7">
        <f t="shared" si="293"/>
        <v>0</v>
      </c>
      <c r="CK452" s="7">
        <f t="shared" si="294"/>
        <v>0</v>
      </c>
      <c r="CL452" s="7">
        <f t="shared" si="295"/>
        <v>0</v>
      </c>
      <c r="CM452" s="17">
        <f t="shared" si="264"/>
        <v>67.98</v>
      </c>
      <c r="CN452">
        <f t="shared" si="296"/>
        <v>0</v>
      </c>
      <c r="CO452" s="7">
        <f t="shared" si="297"/>
        <v>0</v>
      </c>
      <c r="CP452" s="7">
        <f t="shared" si="298"/>
        <v>0</v>
      </c>
      <c r="CQ452" s="7">
        <f t="shared" si="299"/>
        <v>0</v>
      </c>
      <c r="CR452" s="7">
        <f t="shared" si="300"/>
        <v>0</v>
      </c>
    </row>
    <row r="453" spans="1:96" ht="14.5">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265"/>
        <v>1</v>
      </c>
      <c r="M453" s="63" t="b">
        <v>1</v>
      </c>
      <c r="N453" s="63">
        <v>100</v>
      </c>
      <c r="O453" s="63">
        <v>10</v>
      </c>
      <c r="P453" s="63">
        <v>10</v>
      </c>
      <c r="Q453" s="63">
        <v>10</v>
      </c>
      <c r="R453" s="63">
        <v>30</v>
      </c>
      <c r="S453" s="65" t="b">
        <v>1</v>
      </c>
      <c r="T453" s="65">
        <v>100</v>
      </c>
      <c r="U453" s="65">
        <v>10</v>
      </c>
      <c r="V453" s="65">
        <v>10</v>
      </c>
      <c r="W453" s="65">
        <v>10</v>
      </c>
      <c r="X453" s="65">
        <v>30</v>
      </c>
      <c r="Y453" s="66" t="b">
        <v>0</v>
      </c>
      <c r="AE453" s="67" t="b">
        <v>1</v>
      </c>
      <c r="AF453" s="67">
        <v>100</v>
      </c>
      <c r="AG453" s="67">
        <v>10</v>
      </c>
      <c r="AH453" s="67">
        <v>10</v>
      </c>
      <c r="AI453" s="67">
        <v>10</v>
      </c>
      <c r="AJ453" s="67">
        <v>30</v>
      </c>
      <c r="AK453" s="68" t="b">
        <v>1</v>
      </c>
      <c r="AL453" s="68">
        <v>100</v>
      </c>
      <c r="AM453" s="68">
        <v>10</v>
      </c>
      <c r="AN453" s="68">
        <v>10</v>
      </c>
      <c r="AO453" s="68">
        <v>10</v>
      </c>
      <c r="AP453" s="68">
        <v>30</v>
      </c>
      <c r="AQ453" s="45" t="b">
        <v>0</v>
      </c>
      <c r="AW453" s="47" t="b">
        <v>0</v>
      </c>
      <c r="BC453" s="17">
        <f t="shared" si="258"/>
        <v>121.88000000000001</v>
      </c>
      <c r="BD453">
        <f t="shared" si="266"/>
        <v>5</v>
      </c>
      <c r="BE453" s="7">
        <f t="shared" si="267"/>
        <v>5.3756655173764862</v>
      </c>
      <c r="BF453" s="7">
        <f t="shared" si="268"/>
        <v>3.9746326919102399</v>
      </c>
      <c r="BG453" s="7">
        <f t="shared" si="269"/>
        <v>73.923851168069888</v>
      </c>
      <c r="BH453" s="7">
        <f t="shared" si="270"/>
        <v>79.299516685446378</v>
      </c>
      <c r="BI453" s="17">
        <f t="shared" si="259"/>
        <v>121.88000000000001</v>
      </c>
      <c r="BJ453">
        <f t="shared" si="271"/>
        <v>5</v>
      </c>
      <c r="BK453" s="7">
        <f t="shared" si="272"/>
        <v>5.3756655173764862</v>
      </c>
      <c r="BL453" s="7">
        <f t="shared" si="273"/>
        <v>3.9746326919102399</v>
      </c>
      <c r="BM453" s="7">
        <f t="shared" si="274"/>
        <v>73.923851168069888</v>
      </c>
      <c r="BN453" s="7">
        <f t="shared" si="275"/>
        <v>79.299516685446378</v>
      </c>
      <c r="BO453" s="17">
        <f t="shared" si="260"/>
        <v>121.88000000000001</v>
      </c>
      <c r="BP453">
        <f t="shared" si="276"/>
        <v>0</v>
      </c>
      <c r="BQ453" s="7">
        <f t="shared" si="277"/>
        <v>0</v>
      </c>
      <c r="BR453" s="7">
        <f t="shared" si="278"/>
        <v>0</v>
      </c>
      <c r="BS453" s="7">
        <f t="shared" si="279"/>
        <v>0</v>
      </c>
      <c r="BT453" s="7">
        <f t="shared" si="280"/>
        <v>0</v>
      </c>
      <c r="BU453" s="17">
        <f t="shared" si="261"/>
        <v>121.88000000000001</v>
      </c>
      <c r="BV453">
        <f t="shared" si="281"/>
        <v>5</v>
      </c>
      <c r="BW453" s="7">
        <f t="shared" si="282"/>
        <v>5.3756655173764862</v>
      </c>
      <c r="BX453" s="7">
        <f t="shared" si="283"/>
        <v>3.9746326919102399</v>
      </c>
      <c r="BY453" s="7">
        <f t="shared" si="284"/>
        <v>73.923851168069888</v>
      </c>
      <c r="BZ453" s="7">
        <f t="shared" si="285"/>
        <v>79.299516685446378</v>
      </c>
      <c r="CA453" s="17">
        <f t="shared" si="262"/>
        <v>121.88000000000001</v>
      </c>
      <c r="CB453">
        <f t="shared" si="286"/>
        <v>5</v>
      </c>
      <c r="CC453" s="7">
        <f t="shared" si="287"/>
        <v>5.3756655173764862</v>
      </c>
      <c r="CD453" s="7">
        <f t="shared" si="288"/>
        <v>3.9746326919102399</v>
      </c>
      <c r="CE453" s="7">
        <f t="shared" si="289"/>
        <v>73.923851168069888</v>
      </c>
      <c r="CF453" s="69">
        <f t="shared" si="290"/>
        <v>79.299516685446378</v>
      </c>
      <c r="CG453" s="17">
        <f t="shared" si="263"/>
        <v>121.88000000000001</v>
      </c>
      <c r="CH453">
        <f t="shared" si="291"/>
        <v>0</v>
      </c>
      <c r="CI453" s="7">
        <f t="shared" si="292"/>
        <v>0</v>
      </c>
      <c r="CJ453" s="7">
        <f t="shared" si="293"/>
        <v>0</v>
      </c>
      <c r="CK453" s="7">
        <f t="shared" si="294"/>
        <v>0</v>
      </c>
      <c r="CL453" s="7">
        <f t="shared" si="295"/>
        <v>0</v>
      </c>
      <c r="CM453" s="17">
        <f t="shared" si="264"/>
        <v>121.88000000000001</v>
      </c>
      <c r="CN453">
        <f t="shared" si="296"/>
        <v>0</v>
      </c>
      <c r="CO453" s="7">
        <f t="shared" si="297"/>
        <v>0</v>
      </c>
      <c r="CP453" s="7">
        <f t="shared" si="298"/>
        <v>0</v>
      </c>
      <c r="CQ453" s="7">
        <f t="shared" si="299"/>
        <v>0</v>
      </c>
      <c r="CR453" s="7">
        <f t="shared" si="300"/>
        <v>0</v>
      </c>
    </row>
    <row r="454" spans="1:96" ht="14.5">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265"/>
        <v>1</v>
      </c>
      <c r="M454" s="63" t="b">
        <v>1</v>
      </c>
      <c r="N454" s="63">
        <v>90</v>
      </c>
      <c r="O454" s="63">
        <v>10</v>
      </c>
      <c r="P454" s="63">
        <v>10</v>
      </c>
      <c r="Q454" s="63">
        <v>10</v>
      </c>
      <c r="R454" s="63">
        <v>30</v>
      </c>
      <c r="S454" s="65" t="b">
        <v>1</v>
      </c>
      <c r="T454" s="65">
        <v>90</v>
      </c>
      <c r="U454" s="65">
        <v>10</v>
      </c>
      <c r="V454" s="65">
        <v>10</v>
      </c>
      <c r="W454" s="65">
        <v>10</v>
      </c>
      <c r="X454" s="65">
        <v>30</v>
      </c>
      <c r="Y454" s="66" t="b">
        <v>0</v>
      </c>
      <c r="AE454" s="67" t="b">
        <v>1</v>
      </c>
      <c r="AF454" s="67">
        <v>90</v>
      </c>
      <c r="AG454" s="67">
        <v>10</v>
      </c>
      <c r="AH454" s="67">
        <v>10</v>
      </c>
      <c r="AI454" s="67">
        <v>10</v>
      </c>
      <c r="AJ454" s="67">
        <v>30</v>
      </c>
      <c r="AK454" s="68" t="b">
        <v>1</v>
      </c>
      <c r="AL454" s="68">
        <v>90</v>
      </c>
      <c r="AM454" s="68">
        <v>10</v>
      </c>
      <c r="AN454" s="68">
        <v>10</v>
      </c>
      <c r="AO454" s="68">
        <v>10</v>
      </c>
      <c r="AP454" s="68">
        <v>30</v>
      </c>
      <c r="AQ454" s="45" t="b">
        <v>0</v>
      </c>
      <c r="AW454" s="47" t="b">
        <v>0</v>
      </c>
      <c r="BC454" s="17">
        <f t="shared" si="258"/>
        <v>121.33</v>
      </c>
      <c r="BD454">
        <f t="shared" si="266"/>
        <v>5</v>
      </c>
      <c r="BE454" s="7">
        <f t="shared" si="267"/>
        <v>5.3756655173764862</v>
      </c>
      <c r="BF454" s="7">
        <f t="shared" si="268"/>
        <v>3.9746326919102399</v>
      </c>
      <c r="BG454" s="7">
        <f t="shared" si="269"/>
        <v>73.923851168069888</v>
      </c>
      <c r="BH454" s="7">
        <f t="shared" si="270"/>
        <v>79.299516685446378</v>
      </c>
      <c r="BI454" s="17">
        <f t="shared" si="259"/>
        <v>121.33</v>
      </c>
      <c r="BJ454">
        <f t="shared" si="271"/>
        <v>5</v>
      </c>
      <c r="BK454" s="7">
        <f t="shared" si="272"/>
        <v>5.3756655173764862</v>
      </c>
      <c r="BL454" s="7">
        <f t="shared" si="273"/>
        <v>3.9746326919102399</v>
      </c>
      <c r="BM454" s="7">
        <f t="shared" si="274"/>
        <v>73.923851168069888</v>
      </c>
      <c r="BN454" s="7">
        <f t="shared" si="275"/>
        <v>79.299516685446378</v>
      </c>
      <c r="BO454" s="17">
        <f t="shared" si="260"/>
        <v>121.33</v>
      </c>
      <c r="BP454">
        <f t="shared" si="276"/>
        <v>0</v>
      </c>
      <c r="BQ454" s="7">
        <f t="shared" si="277"/>
        <v>0</v>
      </c>
      <c r="BR454" s="7">
        <f t="shared" si="278"/>
        <v>0</v>
      </c>
      <c r="BS454" s="7">
        <f t="shared" si="279"/>
        <v>0</v>
      </c>
      <c r="BT454" s="7">
        <f t="shared" si="280"/>
        <v>0</v>
      </c>
      <c r="BU454" s="17">
        <f t="shared" si="261"/>
        <v>121.33</v>
      </c>
      <c r="BV454">
        <f t="shared" si="281"/>
        <v>5</v>
      </c>
      <c r="BW454" s="7">
        <f t="shared" si="282"/>
        <v>5.3756655173764862</v>
      </c>
      <c r="BX454" s="7">
        <f t="shared" si="283"/>
        <v>3.9746326919102399</v>
      </c>
      <c r="BY454" s="7">
        <f t="shared" si="284"/>
        <v>73.923851168069888</v>
      </c>
      <c r="BZ454" s="7">
        <f t="shared" si="285"/>
        <v>79.299516685446378</v>
      </c>
      <c r="CA454" s="17">
        <f t="shared" si="262"/>
        <v>121.33</v>
      </c>
      <c r="CB454">
        <f t="shared" si="286"/>
        <v>5</v>
      </c>
      <c r="CC454" s="7">
        <f t="shared" si="287"/>
        <v>5.3756655173764862</v>
      </c>
      <c r="CD454" s="7">
        <f t="shared" si="288"/>
        <v>3.9746326919102399</v>
      </c>
      <c r="CE454" s="7">
        <f t="shared" si="289"/>
        <v>73.923851168069888</v>
      </c>
      <c r="CF454" s="69">
        <f t="shared" si="290"/>
        <v>79.299516685446378</v>
      </c>
      <c r="CG454" s="17">
        <f t="shared" si="263"/>
        <v>121.33</v>
      </c>
      <c r="CH454">
        <f t="shared" si="291"/>
        <v>0</v>
      </c>
      <c r="CI454" s="7">
        <f t="shared" si="292"/>
        <v>0</v>
      </c>
      <c r="CJ454" s="7">
        <f t="shared" si="293"/>
        <v>0</v>
      </c>
      <c r="CK454" s="7">
        <f t="shared" si="294"/>
        <v>0</v>
      </c>
      <c r="CL454" s="7">
        <f t="shared" si="295"/>
        <v>0</v>
      </c>
      <c r="CM454" s="17">
        <f t="shared" si="264"/>
        <v>121.33</v>
      </c>
      <c r="CN454">
        <f t="shared" si="296"/>
        <v>0</v>
      </c>
      <c r="CO454" s="7">
        <f t="shared" si="297"/>
        <v>0</v>
      </c>
      <c r="CP454" s="7">
        <f t="shared" si="298"/>
        <v>0</v>
      </c>
      <c r="CQ454" s="7">
        <f t="shared" si="299"/>
        <v>0</v>
      </c>
      <c r="CR454" s="7">
        <f t="shared" si="300"/>
        <v>0</v>
      </c>
    </row>
    <row r="455" spans="1:96" ht="14.5">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265"/>
        <v>1</v>
      </c>
      <c r="M455" s="63" t="b">
        <v>1</v>
      </c>
      <c r="N455" s="63">
        <v>80</v>
      </c>
      <c r="O455" s="63">
        <v>10</v>
      </c>
      <c r="P455" s="63">
        <v>10</v>
      </c>
      <c r="Q455" s="63">
        <v>10</v>
      </c>
      <c r="R455" s="63">
        <v>50</v>
      </c>
      <c r="S455" s="65" t="b">
        <v>0</v>
      </c>
      <c r="Y455" s="66" t="b">
        <v>0</v>
      </c>
      <c r="AE455" s="67" t="b">
        <v>0</v>
      </c>
      <c r="AK455" s="68" t="b">
        <v>0</v>
      </c>
      <c r="AQ455" s="45" t="b">
        <v>0</v>
      </c>
      <c r="AW455" s="47" t="b">
        <v>0</v>
      </c>
      <c r="BC455" s="17">
        <f t="shared" ref="BC455:BC518" si="301">(IF($D455,$F455*2,$F455)/100 * $D$3)/$D$4 *60</f>
        <v>94.710000000000008</v>
      </c>
      <c r="BD455">
        <f t="shared" si="266"/>
        <v>0</v>
      </c>
      <c r="BE455" s="7">
        <f t="shared" si="267"/>
        <v>0</v>
      </c>
      <c r="BF455" s="7">
        <f t="shared" si="268"/>
        <v>0</v>
      </c>
      <c r="BG455" s="7">
        <f t="shared" si="269"/>
        <v>0</v>
      </c>
      <c r="BH455" s="7">
        <f t="shared" si="270"/>
        <v>0</v>
      </c>
      <c r="BI455" s="17">
        <f t="shared" ref="BI455:BI518" si="302">(IF($D455,$F455*2,$F455)/100 * $D$3)/$D$4 *60</f>
        <v>94.710000000000008</v>
      </c>
      <c r="BJ455">
        <f t="shared" si="271"/>
        <v>0</v>
      </c>
      <c r="BK455" s="7">
        <f t="shared" si="272"/>
        <v>0</v>
      </c>
      <c r="BL455" s="7">
        <f t="shared" si="273"/>
        <v>0</v>
      </c>
      <c r="BM455" s="7">
        <f t="shared" si="274"/>
        <v>0</v>
      </c>
      <c r="BN455" s="7">
        <f t="shared" si="275"/>
        <v>0</v>
      </c>
      <c r="BO455" s="17">
        <f t="shared" ref="BO455:BO518" si="303">(IF($D455,$F455*2,$F455)/100 * $D$3)/$D$4 *60</f>
        <v>94.710000000000008</v>
      </c>
      <c r="BP455">
        <f t="shared" si="276"/>
        <v>0</v>
      </c>
      <c r="BQ455" s="7">
        <f t="shared" si="277"/>
        <v>0</v>
      </c>
      <c r="BR455" s="7">
        <f t="shared" si="278"/>
        <v>0</v>
      </c>
      <c r="BS455" s="7">
        <f t="shared" si="279"/>
        <v>0</v>
      </c>
      <c r="BT455" s="7">
        <f t="shared" si="280"/>
        <v>0</v>
      </c>
      <c r="BU455" s="17">
        <f t="shared" ref="BU455:BU518" si="304">(IF($D455,$F455*2,$F455)/100 * $D$3)/$D$4 *60</f>
        <v>94.710000000000008</v>
      </c>
      <c r="BV455">
        <f t="shared" si="281"/>
        <v>0</v>
      </c>
      <c r="BW455" s="7">
        <f t="shared" si="282"/>
        <v>0</v>
      </c>
      <c r="BX455" s="7">
        <f t="shared" si="283"/>
        <v>0</v>
      </c>
      <c r="BY455" s="7">
        <f t="shared" si="284"/>
        <v>0</v>
      </c>
      <c r="BZ455" s="7">
        <f t="shared" si="285"/>
        <v>0</v>
      </c>
      <c r="CA455" s="17">
        <f t="shared" ref="CA455:CA518" si="305">(IF($D455,$F455*2,$F455)/100 * $D$3)/$D$4 *60</f>
        <v>94.710000000000008</v>
      </c>
      <c r="CB455">
        <f t="shared" si="286"/>
        <v>0</v>
      </c>
      <c r="CC455" s="7">
        <f t="shared" si="287"/>
        <v>0</v>
      </c>
      <c r="CD455" s="7">
        <f t="shared" si="288"/>
        <v>0</v>
      </c>
      <c r="CE455" s="7">
        <f t="shared" si="289"/>
        <v>0</v>
      </c>
      <c r="CF455" s="69">
        <f t="shared" si="290"/>
        <v>0</v>
      </c>
      <c r="CG455" s="17">
        <f t="shared" ref="CG455:CG518" si="306">(IF($D455,$F455*2,$F455)/100 * $D$3)/$D$4 *60</f>
        <v>94.710000000000008</v>
      </c>
      <c r="CH455">
        <f t="shared" si="291"/>
        <v>0</v>
      </c>
      <c r="CI455" s="7">
        <f t="shared" si="292"/>
        <v>0</v>
      </c>
      <c r="CJ455" s="7">
        <f t="shared" si="293"/>
        <v>0</v>
      </c>
      <c r="CK455" s="7">
        <f t="shared" si="294"/>
        <v>0</v>
      </c>
      <c r="CL455" s="7">
        <f t="shared" si="295"/>
        <v>0</v>
      </c>
      <c r="CM455" s="17">
        <f t="shared" ref="CM455:CM518" si="307">(IF($D455,$F455*2,$F455)/100 * $D$3)/$D$4 *60</f>
        <v>94.710000000000008</v>
      </c>
      <c r="CN455">
        <f t="shared" si="296"/>
        <v>0</v>
      </c>
      <c r="CO455" s="7">
        <f t="shared" si="297"/>
        <v>0</v>
      </c>
      <c r="CP455" s="7">
        <f t="shared" si="298"/>
        <v>0</v>
      </c>
      <c r="CQ455" s="7">
        <f t="shared" si="299"/>
        <v>0</v>
      </c>
      <c r="CR455" s="7">
        <f t="shared" si="300"/>
        <v>0</v>
      </c>
    </row>
    <row r="456" spans="1:96" ht="14.5">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308">IF(LEFT(C456,LEN(C456)-2)=LEFT(C455,LEN(C455)-2),0,1)</f>
        <v>0</v>
      </c>
      <c r="M456" s="63" t="b">
        <v>1</v>
      </c>
      <c r="N456" s="63">
        <v>80</v>
      </c>
      <c r="O456" s="63">
        <v>10</v>
      </c>
      <c r="P456" s="63">
        <v>10</v>
      </c>
      <c r="Q456" s="63">
        <v>10</v>
      </c>
      <c r="R456" s="63">
        <v>50</v>
      </c>
      <c r="S456" s="65" t="b">
        <v>0</v>
      </c>
      <c r="Y456" s="66" t="b">
        <v>0</v>
      </c>
      <c r="AE456" s="67" t="b">
        <v>0</v>
      </c>
      <c r="AK456" s="68" t="b">
        <v>0</v>
      </c>
      <c r="AQ456" s="45" t="b">
        <v>0</v>
      </c>
      <c r="AW456" s="47" t="b">
        <v>0</v>
      </c>
      <c r="BC456" s="17">
        <f t="shared" si="301"/>
        <v>94.160000000000025</v>
      </c>
      <c r="BD456">
        <f t="shared" ref="BD456:BD519" si="309">IF($L456=0,0,IFERROR(ROUNDUP((($BC456/IF(O456=0,Q456,O456))-IFERROR(($BC456/IF($H456=0,$J456,$H456)),0)),0),0))</f>
        <v>0</v>
      </c>
      <c r="BE456" s="7">
        <f t="shared" ref="BE456:BE519" si="310">BD456*$F$3/1000000</f>
        <v>0</v>
      </c>
      <c r="BF456" s="7">
        <f t="shared" ref="BF456:BF519" si="311">BD456*$H$5*$J$3*$F$5/1000000</f>
        <v>0</v>
      </c>
      <c r="BG456" s="7">
        <f t="shared" ref="BG456:BG519" si="312">BF456*(($J$5^$J$4)-1)/($J$5-1)</f>
        <v>0</v>
      </c>
      <c r="BH456" s="7">
        <f t="shared" ref="BH456:BH519" si="313">BE456+BG456</f>
        <v>0</v>
      </c>
      <c r="BI456" s="17">
        <f t="shared" si="302"/>
        <v>94.160000000000025</v>
      </c>
      <c r="BJ456">
        <f t="shared" ref="BJ456:BJ519" si="314">IF($L456=0,0,IFERROR(ROUNDUP((($BC456/IF(U456=0,W456,U456))-IFERROR(($BC456/IF($H456=0,$J456,$H456)),0)),0),0))</f>
        <v>0</v>
      </c>
      <c r="BK456" s="7">
        <f t="shared" ref="BK456:BK519" si="315">BJ456*$F$3/1000000</f>
        <v>0</v>
      </c>
      <c r="BL456" s="7">
        <f t="shared" ref="BL456:BL519" si="316">BJ456*$H$5*$J$3*$F$5/1000000</f>
        <v>0</v>
      </c>
      <c r="BM456" s="7">
        <f t="shared" ref="BM456:BM519" si="317">BL456*(($J$5^$J$4)-1)/($J$5-1)</f>
        <v>0</v>
      </c>
      <c r="BN456" s="7">
        <f t="shared" ref="BN456:BN519" si="318">BK456+BM456</f>
        <v>0</v>
      </c>
      <c r="BO456" s="17">
        <f t="shared" si="303"/>
        <v>94.160000000000025</v>
      </c>
      <c r="BP456">
        <f t="shared" ref="BP456:BP519" si="319">IF($L456=0,0,IFERROR(ROUNDUP((($BC456/IF(AA456=0,AC456,AA456))-IFERROR(($BC456/IF($H456=0,$J456,$H456)),0)),0),0))</f>
        <v>0</v>
      </c>
      <c r="BQ456" s="7">
        <f t="shared" ref="BQ456:BQ519" si="320">BP456*$F$3/1000000</f>
        <v>0</v>
      </c>
      <c r="BR456" s="7">
        <f t="shared" ref="BR456:BR519" si="321">BP456*$H$5*$J$3*$F$5/1000000</f>
        <v>0</v>
      </c>
      <c r="BS456" s="7">
        <f t="shared" ref="BS456:BS519" si="322">BR456*(($J$5^$J$4)-1)/($J$5-1)</f>
        <v>0</v>
      </c>
      <c r="BT456" s="7">
        <f t="shared" ref="BT456:BT519" si="323">BQ456+BS456</f>
        <v>0</v>
      </c>
      <c r="BU456" s="17">
        <f t="shared" si="304"/>
        <v>94.160000000000025</v>
      </c>
      <c r="BV456">
        <f t="shared" ref="BV456:BV519" si="324">IF($L456=0,0,IFERROR(ROUNDUP((($BC456/IF(AG456=0,AI456,AG456))-IFERROR(($BC456/IF($H456=0,$J456,$H456)),0)),0),0))</f>
        <v>0</v>
      </c>
      <c r="BW456" s="7">
        <f t="shared" ref="BW456:BW519" si="325">BV456*$F$3/1000000</f>
        <v>0</v>
      </c>
      <c r="BX456" s="7">
        <f t="shared" ref="BX456:BX519" si="326">BV456*$H$5*$J$3*$F$5/1000000</f>
        <v>0</v>
      </c>
      <c r="BY456" s="7">
        <f t="shared" ref="BY456:BY519" si="327">BX456*(($J$5^$J$4)-1)/($J$5-1)</f>
        <v>0</v>
      </c>
      <c r="BZ456" s="7">
        <f t="shared" ref="BZ456:BZ519" si="328">BW456+BY456</f>
        <v>0</v>
      </c>
      <c r="CA456" s="17">
        <f t="shared" si="305"/>
        <v>94.160000000000025</v>
      </c>
      <c r="CB456">
        <f t="shared" ref="CB456:CB519" si="329">IF($L456=0,0,IFERROR(ROUNDUP((($BC456/IF(AM456=0,AO456,AM456))-IFERROR(($BC456/IF($H456=0,$J456,$H456)),0)),0),0))</f>
        <v>0</v>
      </c>
      <c r="CC456" s="7">
        <f t="shared" ref="CC456:CC519" si="330">CB456*$F$3/1000000</f>
        <v>0</v>
      </c>
      <c r="CD456" s="7">
        <f t="shared" ref="CD456:CD519" si="331">CB456*$H$5*$J$3*$F$5/1000000</f>
        <v>0</v>
      </c>
      <c r="CE456" s="7">
        <f t="shared" ref="CE456:CE519" si="332">CD456*(($J$5^$J$4)-1)/($J$5-1)</f>
        <v>0</v>
      </c>
      <c r="CF456" s="69">
        <f t="shared" ref="CF456:CF519" si="333">CC456+CE456</f>
        <v>0</v>
      </c>
      <c r="CG456" s="17">
        <f t="shared" si="306"/>
        <v>94.160000000000025</v>
      </c>
      <c r="CH456">
        <f t="shared" ref="CH456:CH519" si="334">IF($L456=0,0,IFERROR(ROUNDUP((($BC456/IF(AS456=0,AU456,AS456))-IFERROR(($BC456/IF($H456=0,$J456,$H456)),0)),0),0))</f>
        <v>0</v>
      </c>
      <c r="CI456" s="7">
        <f t="shared" ref="CI456:CI519" si="335">CH456*$F$3/1000000</f>
        <v>0</v>
      </c>
      <c r="CJ456" s="7">
        <f t="shared" ref="CJ456:CJ519" si="336">CH456*$H$5*$J$3*$F$5/1000000</f>
        <v>0</v>
      </c>
      <c r="CK456" s="7">
        <f t="shared" ref="CK456:CK519" si="337">CJ456*(($J$5^$J$4)-1)/($J$5-1)</f>
        <v>0</v>
      </c>
      <c r="CL456" s="7">
        <f t="shared" ref="CL456:CL519" si="338">CI456+CK456</f>
        <v>0</v>
      </c>
      <c r="CM456" s="17">
        <f t="shared" si="307"/>
        <v>94.160000000000025</v>
      </c>
      <c r="CN456">
        <f t="shared" ref="CN456:CN519" si="339">IF($L456=0,0,IFERROR(ROUNDUP((($BC456/IF(AY456=0,BA456,AY456))-IFERROR(($BC456/IF($H456=0,$J456,$H456)),0)),0),0))</f>
        <v>0</v>
      </c>
      <c r="CO456" s="7">
        <f t="shared" ref="CO456:CO519" si="340">CN456*$F$3/1000000</f>
        <v>0</v>
      </c>
      <c r="CP456" s="7">
        <f t="shared" ref="CP456:CP519" si="341">CN456*$H$5*$J$3*$F$5/1000000</f>
        <v>0</v>
      </c>
      <c r="CQ456" s="7">
        <f t="shared" ref="CQ456:CQ519" si="342">CP456*(($J$5^$J$4)-1)/($J$5-1)</f>
        <v>0</v>
      </c>
      <c r="CR456" s="7">
        <f t="shared" ref="CR456:CR519" si="343">CO456+CQ456</f>
        <v>0</v>
      </c>
    </row>
    <row r="457" spans="1:9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308"/>
        <v>1</v>
      </c>
      <c r="M457" s="63" t="b">
        <v>0</v>
      </c>
      <c r="S457" s="65" t="b">
        <v>0</v>
      </c>
      <c r="Y457" s="66" t="b">
        <v>0</v>
      </c>
      <c r="AE457" s="67" t="b">
        <v>0</v>
      </c>
      <c r="AK457" s="68" t="b">
        <v>0</v>
      </c>
      <c r="AQ457" s="45" t="b">
        <v>0</v>
      </c>
      <c r="AW457" s="47" t="b">
        <v>0</v>
      </c>
      <c r="BC457" s="17">
        <f t="shared" si="301"/>
        <v>0</v>
      </c>
      <c r="BD457">
        <f t="shared" si="309"/>
        <v>0</v>
      </c>
      <c r="BE457" s="7">
        <f t="shared" si="310"/>
        <v>0</v>
      </c>
      <c r="BF457" s="7">
        <f t="shared" si="311"/>
        <v>0</v>
      </c>
      <c r="BG457" s="7">
        <f t="shared" si="312"/>
        <v>0</v>
      </c>
      <c r="BH457" s="7">
        <f t="shared" si="313"/>
        <v>0</v>
      </c>
      <c r="BI457" s="17">
        <f t="shared" si="302"/>
        <v>0</v>
      </c>
      <c r="BJ457">
        <f t="shared" si="314"/>
        <v>0</v>
      </c>
      <c r="BK457" s="7">
        <f t="shared" si="315"/>
        <v>0</v>
      </c>
      <c r="BL457" s="7">
        <f t="shared" si="316"/>
        <v>0</v>
      </c>
      <c r="BM457" s="7">
        <f t="shared" si="317"/>
        <v>0</v>
      </c>
      <c r="BN457" s="7">
        <f t="shared" si="318"/>
        <v>0</v>
      </c>
      <c r="BO457" s="17">
        <f t="shared" si="303"/>
        <v>0</v>
      </c>
      <c r="BP457">
        <f t="shared" si="319"/>
        <v>0</v>
      </c>
      <c r="BQ457" s="7">
        <f t="shared" si="320"/>
        <v>0</v>
      </c>
      <c r="BR457" s="7">
        <f t="shared" si="321"/>
        <v>0</v>
      </c>
      <c r="BS457" s="7">
        <f t="shared" si="322"/>
        <v>0</v>
      </c>
      <c r="BT457" s="7">
        <f t="shared" si="323"/>
        <v>0</v>
      </c>
      <c r="BU457" s="17">
        <f t="shared" si="304"/>
        <v>0</v>
      </c>
      <c r="BV457">
        <f t="shared" si="324"/>
        <v>0</v>
      </c>
      <c r="BW457" s="7">
        <f t="shared" si="325"/>
        <v>0</v>
      </c>
      <c r="BX457" s="7">
        <f t="shared" si="326"/>
        <v>0</v>
      </c>
      <c r="BY457" s="7">
        <f t="shared" si="327"/>
        <v>0</v>
      </c>
      <c r="BZ457" s="7">
        <f t="shared" si="328"/>
        <v>0</v>
      </c>
      <c r="CA457" s="17">
        <f t="shared" si="305"/>
        <v>0</v>
      </c>
      <c r="CB457">
        <f t="shared" si="329"/>
        <v>0</v>
      </c>
      <c r="CC457" s="7">
        <f t="shared" si="330"/>
        <v>0</v>
      </c>
      <c r="CD457" s="7">
        <f t="shared" si="331"/>
        <v>0</v>
      </c>
      <c r="CE457" s="7">
        <f t="shared" si="332"/>
        <v>0</v>
      </c>
      <c r="CF457" s="69">
        <f t="shared" si="333"/>
        <v>0</v>
      </c>
      <c r="CG457" s="17">
        <f t="shared" si="306"/>
        <v>0</v>
      </c>
      <c r="CH457">
        <f t="shared" si="334"/>
        <v>0</v>
      </c>
      <c r="CI457" s="7">
        <f t="shared" si="335"/>
        <v>0</v>
      </c>
      <c r="CJ457" s="7">
        <f t="shared" si="336"/>
        <v>0</v>
      </c>
      <c r="CK457" s="7">
        <f t="shared" si="337"/>
        <v>0</v>
      </c>
      <c r="CL457" s="7">
        <f t="shared" si="338"/>
        <v>0</v>
      </c>
      <c r="CM457" s="17">
        <f t="shared" si="307"/>
        <v>0</v>
      </c>
      <c r="CN457">
        <f t="shared" si="339"/>
        <v>0</v>
      </c>
      <c r="CO457" s="7">
        <f t="shared" si="340"/>
        <v>0</v>
      </c>
      <c r="CP457" s="7">
        <f t="shared" si="341"/>
        <v>0</v>
      </c>
      <c r="CQ457" s="7">
        <f t="shared" si="342"/>
        <v>0</v>
      </c>
      <c r="CR457" s="7">
        <f t="shared" si="343"/>
        <v>0</v>
      </c>
    </row>
    <row r="458" spans="1:9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308"/>
        <v>1</v>
      </c>
      <c r="M458" s="63" t="b">
        <v>0</v>
      </c>
      <c r="S458" s="65" t="b">
        <v>0</v>
      </c>
      <c r="Y458" s="66" t="b">
        <v>0</v>
      </c>
      <c r="AE458" s="67" t="b">
        <v>0</v>
      </c>
      <c r="AK458" s="68" t="b">
        <v>0</v>
      </c>
      <c r="AQ458" s="45" t="b">
        <v>0</v>
      </c>
      <c r="AW458" s="47" t="b">
        <v>0</v>
      </c>
      <c r="BC458" s="17">
        <f t="shared" si="301"/>
        <v>0</v>
      </c>
      <c r="BD458">
        <f t="shared" si="309"/>
        <v>0</v>
      </c>
      <c r="BE458" s="7">
        <f t="shared" si="310"/>
        <v>0</v>
      </c>
      <c r="BF458" s="7">
        <f t="shared" si="311"/>
        <v>0</v>
      </c>
      <c r="BG458" s="7">
        <f t="shared" si="312"/>
        <v>0</v>
      </c>
      <c r="BH458" s="7">
        <f t="shared" si="313"/>
        <v>0</v>
      </c>
      <c r="BI458" s="17">
        <f t="shared" si="302"/>
        <v>0</v>
      </c>
      <c r="BJ458">
        <f t="shared" si="314"/>
        <v>0</v>
      </c>
      <c r="BK458" s="7">
        <f t="shared" si="315"/>
        <v>0</v>
      </c>
      <c r="BL458" s="7">
        <f t="shared" si="316"/>
        <v>0</v>
      </c>
      <c r="BM458" s="7">
        <f t="shared" si="317"/>
        <v>0</v>
      </c>
      <c r="BN458" s="7">
        <f t="shared" si="318"/>
        <v>0</v>
      </c>
      <c r="BO458" s="17">
        <f t="shared" si="303"/>
        <v>0</v>
      </c>
      <c r="BP458">
        <f t="shared" si="319"/>
        <v>0</v>
      </c>
      <c r="BQ458" s="7">
        <f t="shared" si="320"/>
        <v>0</v>
      </c>
      <c r="BR458" s="7">
        <f t="shared" si="321"/>
        <v>0</v>
      </c>
      <c r="BS458" s="7">
        <f t="shared" si="322"/>
        <v>0</v>
      </c>
      <c r="BT458" s="7">
        <f t="shared" si="323"/>
        <v>0</v>
      </c>
      <c r="BU458" s="17">
        <f t="shared" si="304"/>
        <v>0</v>
      </c>
      <c r="BV458">
        <f t="shared" si="324"/>
        <v>0</v>
      </c>
      <c r="BW458" s="7">
        <f t="shared" si="325"/>
        <v>0</v>
      </c>
      <c r="BX458" s="7">
        <f t="shared" si="326"/>
        <v>0</v>
      </c>
      <c r="BY458" s="7">
        <f t="shared" si="327"/>
        <v>0</v>
      </c>
      <c r="BZ458" s="7">
        <f t="shared" si="328"/>
        <v>0</v>
      </c>
      <c r="CA458" s="17">
        <f t="shared" si="305"/>
        <v>0</v>
      </c>
      <c r="CB458">
        <f t="shared" si="329"/>
        <v>0</v>
      </c>
      <c r="CC458" s="7">
        <f t="shared" si="330"/>
        <v>0</v>
      </c>
      <c r="CD458" s="7">
        <f t="shared" si="331"/>
        <v>0</v>
      </c>
      <c r="CE458" s="7">
        <f t="shared" si="332"/>
        <v>0</v>
      </c>
      <c r="CF458" s="69">
        <f t="shared" si="333"/>
        <v>0</v>
      </c>
      <c r="CG458" s="17">
        <f t="shared" si="306"/>
        <v>0</v>
      </c>
      <c r="CH458">
        <f t="shared" si="334"/>
        <v>0</v>
      </c>
      <c r="CI458" s="7">
        <f t="shared" si="335"/>
        <v>0</v>
      </c>
      <c r="CJ458" s="7">
        <f t="shared" si="336"/>
        <v>0</v>
      </c>
      <c r="CK458" s="7">
        <f t="shared" si="337"/>
        <v>0</v>
      </c>
      <c r="CL458" s="7">
        <f t="shared" si="338"/>
        <v>0</v>
      </c>
      <c r="CM458" s="17">
        <f t="shared" si="307"/>
        <v>0</v>
      </c>
      <c r="CN458">
        <f t="shared" si="339"/>
        <v>0</v>
      </c>
      <c r="CO458" s="7">
        <f t="shared" si="340"/>
        <v>0</v>
      </c>
      <c r="CP458" s="7">
        <f t="shared" si="341"/>
        <v>0</v>
      </c>
      <c r="CQ458" s="7">
        <f t="shared" si="342"/>
        <v>0</v>
      </c>
      <c r="CR458" s="7">
        <f t="shared" si="343"/>
        <v>0</v>
      </c>
    </row>
    <row r="459" spans="1:96" ht="14.5">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308"/>
        <v>1</v>
      </c>
      <c r="M459" s="63" t="b">
        <v>1</v>
      </c>
      <c r="N459" s="63">
        <v>0</v>
      </c>
      <c r="O459" s="63">
        <v>10</v>
      </c>
      <c r="P459" s="63">
        <v>10</v>
      </c>
      <c r="Q459" s="63">
        <v>10</v>
      </c>
      <c r="R459" s="63">
        <v>0</v>
      </c>
      <c r="S459" s="65" t="b">
        <v>0</v>
      </c>
      <c r="Y459" s="66" t="b">
        <v>0</v>
      </c>
      <c r="AE459" s="67" t="b">
        <v>0</v>
      </c>
      <c r="AK459" s="68" t="b">
        <v>0</v>
      </c>
      <c r="AQ459" s="45" t="b">
        <v>0</v>
      </c>
      <c r="AW459" s="47" t="b">
        <v>0</v>
      </c>
      <c r="BC459" s="17">
        <f t="shared" si="301"/>
        <v>78.650000000000006</v>
      </c>
      <c r="BD459">
        <f t="shared" si="309"/>
        <v>7</v>
      </c>
      <c r="BE459" s="7">
        <f t="shared" si="310"/>
        <v>7.5259317243270818</v>
      </c>
      <c r="BF459" s="7">
        <f t="shared" si="311"/>
        <v>5.5644857686743361</v>
      </c>
      <c r="BG459" s="7">
        <f t="shared" si="312"/>
        <v>103.49339163529784</v>
      </c>
      <c r="BH459" s="7">
        <f t="shared" si="313"/>
        <v>111.01932335962492</v>
      </c>
      <c r="BI459" s="17">
        <f t="shared" si="302"/>
        <v>78.650000000000006</v>
      </c>
      <c r="BJ459">
        <f t="shared" si="314"/>
        <v>0</v>
      </c>
      <c r="BK459" s="7">
        <f t="shared" si="315"/>
        <v>0</v>
      </c>
      <c r="BL459" s="7">
        <f t="shared" si="316"/>
        <v>0</v>
      </c>
      <c r="BM459" s="7">
        <f t="shared" si="317"/>
        <v>0</v>
      </c>
      <c r="BN459" s="7">
        <f t="shared" si="318"/>
        <v>0</v>
      </c>
      <c r="BO459" s="17">
        <f t="shared" si="303"/>
        <v>78.650000000000006</v>
      </c>
      <c r="BP459">
        <f t="shared" si="319"/>
        <v>0</v>
      </c>
      <c r="BQ459" s="7">
        <f t="shared" si="320"/>
        <v>0</v>
      </c>
      <c r="BR459" s="7">
        <f t="shared" si="321"/>
        <v>0</v>
      </c>
      <c r="BS459" s="7">
        <f t="shared" si="322"/>
        <v>0</v>
      </c>
      <c r="BT459" s="7">
        <f t="shared" si="323"/>
        <v>0</v>
      </c>
      <c r="BU459" s="17">
        <f t="shared" si="304"/>
        <v>78.650000000000006</v>
      </c>
      <c r="BV459">
        <f t="shared" si="324"/>
        <v>0</v>
      </c>
      <c r="BW459" s="7">
        <f t="shared" si="325"/>
        <v>0</v>
      </c>
      <c r="BX459" s="7">
        <f t="shared" si="326"/>
        <v>0</v>
      </c>
      <c r="BY459" s="7">
        <f t="shared" si="327"/>
        <v>0</v>
      </c>
      <c r="BZ459" s="7">
        <f t="shared" si="328"/>
        <v>0</v>
      </c>
      <c r="CA459" s="17">
        <f t="shared" si="305"/>
        <v>78.650000000000006</v>
      </c>
      <c r="CB459">
        <f t="shared" si="329"/>
        <v>0</v>
      </c>
      <c r="CC459" s="7">
        <f t="shared" si="330"/>
        <v>0</v>
      </c>
      <c r="CD459" s="7">
        <f t="shared" si="331"/>
        <v>0</v>
      </c>
      <c r="CE459" s="7">
        <f t="shared" si="332"/>
        <v>0</v>
      </c>
      <c r="CF459" s="69">
        <f t="shared" si="333"/>
        <v>0</v>
      </c>
      <c r="CG459" s="17">
        <f t="shared" si="306"/>
        <v>78.650000000000006</v>
      </c>
      <c r="CH459">
        <f t="shared" si="334"/>
        <v>0</v>
      </c>
      <c r="CI459" s="7">
        <f t="shared" si="335"/>
        <v>0</v>
      </c>
      <c r="CJ459" s="7">
        <f t="shared" si="336"/>
        <v>0</v>
      </c>
      <c r="CK459" s="7">
        <f t="shared" si="337"/>
        <v>0</v>
      </c>
      <c r="CL459" s="7">
        <f t="shared" si="338"/>
        <v>0</v>
      </c>
      <c r="CM459" s="17">
        <f t="shared" si="307"/>
        <v>78.650000000000006</v>
      </c>
      <c r="CN459">
        <f t="shared" si="339"/>
        <v>0</v>
      </c>
      <c r="CO459" s="7">
        <f t="shared" si="340"/>
        <v>0</v>
      </c>
      <c r="CP459" s="7">
        <f t="shared" si="341"/>
        <v>0</v>
      </c>
      <c r="CQ459" s="7">
        <f t="shared" si="342"/>
        <v>0</v>
      </c>
      <c r="CR459" s="7">
        <f t="shared" si="343"/>
        <v>0</v>
      </c>
    </row>
    <row r="460" spans="1:96" ht="14.5">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308"/>
        <v>1</v>
      </c>
      <c r="M460" s="63" t="b">
        <v>1</v>
      </c>
      <c r="N460" s="63">
        <v>90</v>
      </c>
      <c r="O460" s="63">
        <v>10</v>
      </c>
      <c r="P460" s="63">
        <v>10</v>
      </c>
      <c r="Q460" s="63">
        <v>10</v>
      </c>
      <c r="R460" s="63">
        <v>30</v>
      </c>
      <c r="S460" s="65" t="b">
        <v>1</v>
      </c>
      <c r="T460" s="65">
        <v>90</v>
      </c>
      <c r="U460" s="65">
        <v>10</v>
      </c>
      <c r="V460" s="65">
        <v>10</v>
      </c>
      <c r="W460" s="65">
        <v>10</v>
      </c>
      <c r="X460" s="65">
        <v>30</v>
      </c>
      <c r="Y460" s="66" t="b">
        <v>0</v>
      </c>
      <c r="AE460" s="67" t="b">
        <v>1</v>
      </c>
      <c r="AF460" s="67">
        <v>90</v>
      </c>
      <c r="AG460" s="67">
        <v>10</v>
      </c>
      <c r="AH460" s="67">
        <v>10</v>
      </c>
      <c r="AI460" s="67">
        <v>10</v>
      </c>
      <c r="AJ460" s="67">
        <v>30</v>
      </c>
      <c r="AK460" s="68" t="b">
        <v>1</v>
      </c>
      <c r="AL460" s="68">
        <v>90</v>
      </c>
      <c r="AM460" s="68">
        <v>10</v>
      </c>
      <c r="AN460" s="68">
        <v>10</v>
      </c>
      <c r="AO460" s="68">
        <v>10</v>
      </c>
      <c r="AP460" s="68">
        <v>30</v>
      </c>
      <c r="AQ460" s="45" t="b">
        <v>0</v>
      </c>
      <c r="AW460" s="47" t="b">
        <v>0</v>
      </c>
      <c r="BC460" s="17">
        <f t="shared" si="301"/>
        <v>81.62</v>
      </c>
      <c r="BD460">
        <f t="shared" si="309"/>
        <v>3</v>
      </c>
      <c r="BE460" s="7">
        <f t="shared" si="310"/>
        <v>3.225399310425892</v>
      </c>
      <c r="BF460" s="7">
        <f t="shared" si="311"/>
        <v>2.3847796151461438</v>
      </c>
      <c r="BG460" s="7">
        <f t="shared" si="312"/>
        <v>44.354310700841928</v>
      </c>
      <c r="BH460" s="7">
        <f t="shared" si="313"/>
        <v>47.579710011267821</v>
      </c>
      <c r="BI460" s="17">
        <f t="shared" si="302"/>
        <v>81.62</v>
      </c>
      <c r="BJ460">
        <f t="shared" si="314"/>
        <v>3</v>
      </c>
      <c r="BK460" s="7">
        <f t="shared" si="315"/>
        <v>3.225399310425892</v>
      </c>
      <c r="BL460" s="7">
        <f t="shared" si="316"/>
        <v>2.3847796151461438</v>
      </c>
      <c r="BM460" s="7">
        <f t="shared" si="317"/>
        <v>44.354310700841928</v>
      </c>
      <c r="BN460" s="7">
        <f t="shared" si="318"/>
        <v>47.579710011267821</v>
      </c>
      <c r="BO460" s="17">
        <f t="shared" si="303"/>
        <v>81.62</v>
      </c>
      <c r="BP460">
        <f t="shared" si="319"/>
        <v>0</v>
      </c>
      <c r="BQ460" s="7">
        <f t="shared" si="320"/>
        <v>0</v>
      </c>
      <c r="BR460" s="7">
        <f t="shared" si="321"/>
        <v>0</v>
      </c>
      <c r="BS460" s="7">
        <f t="shared" si="322"/>
        <v>0</v>
      </c>
      <c r="BT460" s="7">
        <f t="shared" si="323"/>
        <v>0</v>
      </c>
      <c r="BU460" s="17">
        <f t="shared" si="304"/>
        <v>81.62</v>
      </c>
      <c r="BV460">
        <f t="shared" si="324"/>
        <v>3</v>
      </c>
      <c r="BW460" s="7">
        <f t="shared" si="325"/>
        <v>3.225399310425892</v>
      </c>
      <c r="BX460" s="7">
        <f t="shared" si="326"/>
        <v>2.3847796151461438</v>
      </c>
      <c r="BY460" s="7">
        <f t="shared" si="327"/>
        <v>44.354310700841928</v>
      </c>
      <c r="BZ460" s="7">
        <f t="shared" si="328"/>
        <v>47.579710011267821</v>
      </c>
      <c r="CA460" s="17">
        <f t="shared" si="305"/>
        <v>81.62</v>
      </c>
      <c r="CB460">
        <f t="shared" si="329"/>
        <v>3</v>
      </c>
      <c r="CC460" s="7">
        <f t="shared" si="330"/>
        <v>3.225399310425892</v>
      </c>
      <c r="CD460" s="7">
        <f t="shared" si="331"/>
        <v>2.3847796151461438</v>
      </c>
      <c r="CE460" s="7">
        <f t="shared" si="332"/>
        <v>44.354310700841928</v>
      </c>
      <c r="CF460" s="69">
        <f t="shared" si="333"/>
        <v>47.579710011267821</v>
      </c>
      <c r="CG460" s="17">
        <f t="shared" si="306"/>
        <v>81.62</v>
      </c>
      <c r="CH460">
        <f t="shared" si="334"/>
        <v>0</v>
      </c>
      <c r="CI460" s="7">
        <f t="shared" si="335"/>
        <v>0</v>
      </c>
      <c r="CJ460" s="7">
        <f t="shared" si="336"/>
        <v>0</v>
      </c>
      <c r="CK460" s="7">
        <f t="shared" si="337"/>
        <v>0</v>
      </c>
      <c r="CL460" s="7">
        <f t="shared" si="338"/>
        <v>0</v>
      </c>
      <c r="CM460" s="17">
        <f t="shared" si="307"/>
        <v>81.62</v>
      </c>
      <c r="CN460">
        <f t="shared" si="339"/>
        <v>0</v>
      </c>
      <c r="CO460" s="7">
        <f t="shared" si="340"/>
        <v>0</v>
      </c>
      <c r="CP460" s="7">
        <f t="shared" si="341"/>
        <v>0</v>
      </c>
      <c r="CQ460" s="7">
        <f t="shared" si="342"/>
        <v>0</v>
      </c>
      <c r="CR460" s="7">
        <f t="shared" si="343"/>
        <v>0</v>
      </c>
    </row>
    <row r="461" spans="1:96" ht="14.5">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308"/>
        <v>0</v>
      </c>
      <c r="M461" s="63" t="b">
        <v>1</v>
      </c>
      <c r="N461" s="63">
        <v>0</v>
      </c>
      <c r="O461" s="63">
        <v>10</v>
      </c>
      <c r="P461" s="63">
        <v>10</v>
      </c>
      <c r="Q461" s="63">
        <v>10</v>
      </c>
      <c r="R461" s="63">
        <v>30</v>
      </c>
      <c r="S461" s="65" t="b">
        <v>1</v>
      </c>
      <c r="T461" s="65">
        <v>0</v>
      </c>
      <c r="U461" s="65">
        <v>10</v>
      </c>
      <c r="V461" s="65">
        <v>10</v>
      </c>
      <c r="W461" s="65">
        <v>10</v>
      </c>
      <c r="X461" s="65">
        <v>30</v>
      </c>
      <c r="Y461" s="66" t="b">
        <v>1</v>
      </c>
      <c r="Z461" s="66">
        <v>0</v>
      </c>
      <c r="AA461" s="66">
        <v>10</v>
      </c>
      <c r="AB461" s="66">
        <v>10</v>
      </c>
      <c r="AC461" s="66">
        <v>10</v>
      </c>
      <c r="AD461" s="66">
        <v>30</v>
      </c>
      <c r="AE461" s="67" t="b">
        <v>1</v>
      </c>
      <c r="AF461" s="67">
        <v>0</v>
      </c>
      <c r="AG461" s="67">
        <v>10</v>
      </c>
      <c r="AH461" s="67">
        <v>10</v>
      </c>
      <c r="AI461" s="67">
        <v>10</v>
      </c>
      <c r="AJ461" s="67">
        <v>30</v>
      </c>
      <c r="AK461" s="68" t="b">
        <v>1</v>
      </c>
      <c r="AL461" s="68">
        <v>0</v>
      </c>
      <c r="AM461" s="68">
        <v>10</v>
      </c>
      <c r="AN461" s="68">
        <v>10</v>
      </c>
      <c r="AO461" s="68">
        <v>10</v>
      </c>
      <c r="AP461" s="68">
        <v>30</v>
      </c>
      <c r="AQ461" s="45" t="b">
        <v>1</v>
      </c>
      <c r="AR461" s="45">
        <v>0</v>
      </c>
      <c r="AS461" s="45">
        <v>10</v>
      </c>
      <c r="AT461" s="45">
        <v>10</v>
      </c>
      <c r="AU461" s="45">
        <v>10</v>
      </c>
      <c r="AV461" s="45">
        <v>30</v>
      </c>
      <c r="AW461" s="47" t="b">
        <v>1</v>
      </c>
      <c r="AX461" s="47">
        <v>0</v>
      </c>
      <c r="AY461" s="47">
        <v>10</v>
      </c>
      <c r="AZ461" s="47">
        <v>10</v>
      </c>
      <c r="BA461" s="47">
        <v>10</v>
      </c>
      <c r="BB461" s="47">
        <v>30</v>
      </c>
      <c r="BC461" s="17">
        <f t="shared" si="301"/>
        <v>83.38000000000001</v>
      </c>
      <c r="BD461">
        <f t="shared" si="309"/>
        <v>0</v>
      </c>
      <c r="BE461" s="7">
        <f t="shared" si="310"/>
        <v>0</v>
      </c>
      <c r="BF461" s="7">
        <f t="shared" si="311"/>
        <v>0</v>
      </c>
      <c r="BG461" s="7">
        <f t="shared" si="312"/>
        <v>0</v>
      </c>
      <c r="BH461" s="7">
        <f t="shared" si="313"/>
        <v>0</v>
      </c>
      <c r="BI461" s="17">
        <f t="shared" si="302"/>
        <v>83.38000000000001</v>
      </c>
      <c r="BJ461">
        <f t="shared" si="314"/>
        <v>0</v>
      </c>
      <c r="BK461" s="7">
        <f t="shared" si="315"/>
        <v>0</v>
      </c>
      <c r="BL461" s="7">
        <f t="shared" si="316"/>
        <v>0</v>
      </c>
      <c r="BM461" s="7">
        <f t="shared" si="317"/>
        <v>0</v>
      </c>
      <c r="BN461" s="7">
        <f t="shared" si="318"/>
        <v>0</v>
      </c>
      <c r="BO461" s="17">
        <f t="shared" si="303"/>
        <v>83.38000000000001</v>
      </c>
      <c r="BP461">
        <f t="shared" si="319"/>
        <v>0</v>
      </c>
      <c r="BQ461" s="7">
        <f t="shared" si="320"/>
        <v>0</v>
      </c>
      <c r="BR461" s="7">
        <f t="shared" si="321"/>
        <v>0</v>
      </c>
      <c r="BS461" s="7">
        <f t="shared" si="322"/>
        <v>0</v>
      </c>
      <c r="BT461" s="7">
        <f t="shared" si="323"/>
        <v>0</v>
      </c>
      <c r="BU461" s="17">
        <f t="shared" si="304"/>
        <v>83.38000000000001</v>
      </c>
      <c r="BV461">
        <f t="shared" si="324"/>
        <v>0</v>
      </c>
      <c r="BW461" s="7">
        <f t="shared" si="325"/>
        <v>0</v>
      </c>
      <c r="BX461" s="7">
        <f t="shared" si="326"/>
        <v>0</v>
      </c>
      <c r="BY461" s="7">
        <f t="shared" si="327"/>
        <v>0</v>
      </c>
      <c r="BZ461" s="7">
        <f t="shared" si="328"/>
        <v>0</v>
      </c>
      <c r="CA461" s="17">
        <f t="shared" si="305"/>
        <v>83.38000000000001</v>
      </c>
      <c r="CB461">
        <f t="shared" si="329"/>
        <v>0</v>
      </c>
      <c r="CC461" s="7">
        <f t="shared" si="330"/>
        <v>0</v>
      </c>
      <c r="CD461" s="7">
        <f t="shared" si="331"/>
        <v>0</v>
      </c>
      <c r="CE461" s="7">
        <f t="shared" si="332"/>
        <v>0</v>
      </c>
      <c r="CF461" s="69">
        <f t="shared" si="333"/>
        <v>0</v>
      </c>
      <c r="CG461" s="17">
        <f t="shared" si="306"/>
        <v>83.38000000000001</v>
      </c>
      <c r="CH461">
        <f t="shared" si="334"/>
        <v>0</v>
      </c>
      <c r="CI461" s="7">
        <f t="shared" si="335"/>
        <v>0</v>
      </c>
      <c r="CJ461" s="7">
        <f t="shared" si="336"/>
        <v>0</v>
      </c>
      <c r="CK461" s="7">
        <f t="shared" si="337"/>
        <v>0</v>
      </c>
      <c r="CL461" s="7">
        <f t="shared" si="338"/>
        <v>0</v>
      </c>
      <c r="CM461" s="17">
        <f t="shared" si="307"/>
        <v>83.38000000000001</v>
      </c>
      <c r="CN461">
        <f t="shared" si="339"/>
        <v>0</v>
      </c>
      <c r="CO461" s="7">
        <f t="shared" si="340"/>
        <v>0</v>
      </c>
      <c r="CP461" s="7">
        <f t="shared" si="341"/>
        <v>0</v>
      </c>
      <c r="CQ461" s="7">
        <f t="shared" si="342"/>
        <v>0</v>
      </c>
      <c r="CR461" s="7">
        <f t="shared" si="343"/>
        <v>0</v>
      </c>
    </row>
    <row r="462" spans="1:96" ht="14.5">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308"/>
        <v>1</v>
      </c>
      <c r="M462" s="63" t="b">
        <v>1</v>
      </c>
      <c r="N462" s="63">
        <v>0</v>
      </c>
      <c r="O462" s="63">
        <v>10</v>
      </c>
      <c r="P462" s="63">
        <v>10</v>
      </c>
      <c r="Q462" s="63">
        <v>10</v>
      </c>
      <c r="R462" s="63">
        <v>240</v>
      </c>
      <c r="S462" s="65" t="b">
        <v>1</v>
      </c>
      <c r="T462" s="65">
        <v>0</v>
      </c>
      <c r="U462" s="65">
        <v>10</v>
      </c>
      <c r="V462" s="65">
        <v>10</v>
      </c>
      <c r="W462" s="65">
        <v>10</v>
      </c>
      <c r="X462" s="65">
        <v>240</v>
      </c>
      <c r="Y462" s="66" t="b">
        <v>1</v>
      </c>
      <c r="Z462" s="66">
        <v>0</v>
      </c>
      <c r="AA462" s="66">
        <v>10</v>
      </c>
      <c r="AB462" s="66">
        <v>10</v>
      </c>
      <c r="AC462" s="66">
        <v>10</v>
      </c>
      <c r="AD462" s="66">
        <v>240</v>
      </c>
      <c r="AE462" s="67" t="b">
        <v>1</v>
      </c>
      <c r="AF462" s="67">
        <v>0</v>
      </c>
      <c r="AG462" s="67">
        <v>10</v>
      </c>
      <c r="AH462" s="67">
        <v>10</v>
      </c>
      <c r="AI462" s="67">
        <v>10</v>
      </c>
      <c r="AJ462" s="67">
        <v>240</v>
      </c>
      <c r="AK462" s="68" t="b">
        <v>1</v>
      </c>
      <c r="AL462" s="68">
        <v>0</v>
      </c>
      <c r="AM462" s="68">
        <v>10</v>
      </c>
      <c r="AN462" s="68">
        <v>10</v>
      </c>
      <c r="AO462" s="68">
        <v>10</v>
      </c>
      <c r="AP462" s="68">
        <v>240</v>
      </c>
      <c r="AQ462" s="45" t="b">
        <v>1</v>
      </c>
      <c r="AR462" s="45">
        <v>0</v>
      </c>
      <c r="AS462" s="45">
        <v>10</v>
      </c>
      <c r="AT462" s="45">
        <v>10</v>
      </c>
      <c r="AU462" s="45">
        <v>10</v>
      </c>
      <c r="AV462" s="45">
        <v>240</v>
      </c>
      <c r="AW462" s="47" t="b">
        <v>1</v>
      </c>
      <c r="AX462" s="47">
        <v>0</v>
      </c>
      <c r="AY462" s="47">
        <v>10</v>
      </c>
      <c r="AZ462" s="47">
        <v>10</v>
      </c>
      <c r="BA462" s="47">
        <v>10</v>
      </c>
      <c r="BB462" s="47">
        <v>240</v>
      </c>
      <c r="BC462" s="17">
        <f t="shared" si="301"/>
        <v>147.73000000000002</v>
      </c>
      <c r="BD462">
        <f t="shared" si="309"/>
        <v>13</v>
      </c>
      <c r="BE462" s="7">
        <f t="shared" si="310"/>
        <v>13.976730345178865</v>
      </c>
      <c r="BF462" s="7">
        <f t="shared" si="311"/>
        <v>10.334044998966624</v>
      </c>
      <c r="BG462" s="7">
        <f t="shared" si="312"/>
        <v>192.2020130369817</v>
      </c>
      <c r="BH462" s="7">
        <f t="shared" si="313"/>
        <v>206.17874338216058</v>
      </c>
      <c r="BI462" s="17">
        <f t="shared" si="302"/>
        <v>147.73000000000002</v>
      </c>
      <c r="BJ462">
        <f t="shared" si="314"/>
        <v>13</v>
      </c>
      <c r="BK462" s="7">
        <f t="shared" si="315"/>
        <v>13.976730345178865</v>
      </c>
      <c r="BL462" s="7">
        <f t="shared" si="316"/>
        <v>10.334044998966624</v>
      </c>
      <c r="BM462" s="7">
        <f t="shared" si="317"/>
        <v>192.2020130369817</v>
      </c>
      <c r="BN462" s="7">
        <f t="shared" si="318"/>
        <v>206.17874338216058</v>
      </c>
      <c r="BO462" s="17">
        <f t="shared" si="303"/>
        <v>147.73000000000002</v>
      </c>
      <c r="BP462">
        <f t="shared" si="319"/>
        <v>13</v>
      </c>
      <c r="BQ462" s="7">
        <f t="shared" si="320"/>
        <v>13.976730345178865</v>
      </c>
      <c r="BR462" s="7">
        <f t="shared" si="321"/>
        <v>10.334044998966624</v>
      </c>
      <c r="BS462" s="7">
        <f t="shared" si="322"/>
        <v>192.2020130369817</v>
      </c>
      <c r="BT462" s="7">
        <f t="shared" si="323"/>
        <v>206.17874338216058</v>
      </c>
      <c r="BU462" s="17">
        <f t="shared" si="304"/>
        <v>147.73000000000002</v>
      </c>
      <c r="BV462">
        <f t="shared" si="324"/>
        <v>13</v>
      </c>
      <c r="BW462" s="7">
        <f t="shared" si="325"/>
        <v>13.976730345178865</v>
      </c>
      <c r="BX462" s="7">
        <f t="shared" si="326"/>
        <v>10.334044998966624</v>
      </c>
      <c r="BY462" s="7">
        <f t="shared" si="327"/>
        <v>192.2020130369817</v>
      </c>
      <c r="BZ462" s="7">
        <f t="shared" si="328"/>
        <v>206.17874338216058</v>
      </c>
      <c r="CA462" s="17">
        <f t="shared" si="305"/>
        <v>147.73000000000002</v>
      </c>
      <c r="CB462">
        <f t="shared" si="329"/>
        <v>13</v>
      </c>
      <c r="CC462" s="7">
        <f t="shared" si="330"/>
        <v>13.976730345178865</v>
      </c>
      <c r="CD462" s="7">
        <f t="shared" si="331"/>
        <v>10.334044998966624</v>
      </c>
      <c r="CE462" s="7">
        <f t="shared" si="332"/>
        <v>192.2020130369817</v>
      </c>
      <c r="CF462" s="69">
        <f t="shared" si="333"/>
        <v>206.17874338216058</v>
      </c>
      <c r="CG462" s="17">
        <f t="shared" si="306"/>
        <v>147.73000000000002</v>
      </c>
      <c r="CH462">
        <f t="shared" si="334"/>
        <v>13</v>
      </c>
      <c r="CI462" s="7">
        <f t="shared" si="335"/>
        <v>13.976730345178865</v>
      </c>
      <c r="CJ462" s="7">
        <f t="shared" si="336"/>
        <v>10.334044998966624</v>
      </c>
      <c r="CK462" s="7">
        <f t="shared" si="337"/>
        <v>192.2020130369817</v>
      </c>
      <c r="CL462" s="7">
        <f t="shared" si="338"/>
        <v>206.17874338216058</v>
      </c>
      <c r="CM462" s="17">
        <f t="shared" si="307"/>
        <v>147.73000000000002</v>
      </c>
      <c r="CN462">
        <f t="shared" si="339"/>
        <v>13</v>
      </c>
      <c r="CO462" s="7">
        <f t="shared" si="340"/>
        <v>13.976730345178865</v>
      </c>
      <c r="CP462" s="7">
        <f t="shared" si="341"/>
        <v>10.334044998966624</v>
      </c>
      <c r="CQ462" s="7">
        <f t="shared" si="342"/>
        <v>192.2020130369817</v>
      </c>
      <c r="CR462" s="7">
        <f t="shared" si="343"/>
        <v>206.17874338216058</v>
      </c>
    </row>
    <row r="463" spans="1:96" ht="14.5">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308"/>
        <v>1</v>
      </c>
      <c r="M463" s="63" t="b">
        <v>1</v>
      </c>
      <c r="N463" s="63">
        <v>99.99</v>
      </c>
      <c r="O463" s="63">
        <v>10</v>
      </c>
      <c r="P463" s="63">
        <v>10</v>
      </c>
      <c r="Q463" s="63">
        <v>10</v>
      </c>
      <c r="R463" s="63">
        <v>240</v>
      </c>
      <c r="S463" s="65" t="b">
        <v>0</v>
      </c>
      <c r="Y463" s="66" t="b">
        <v>0</v>
      </c>
      <c r="AE463" s="67" t="b">
        <v>0</v>
      </c>
      <c r="AK463" s="68" t="b">
        <v>0</v>
      </c>
      <c r="AQ463" s="45" t="b">
        <v>0</v>
      </c>
      <c r="AW463" s="47" t="b">
        <v>0</v>
      </c>
      <c r="BC463" s="17">
        <f t="shared" si="301"/>
        <v>153.01000000000002</v>
      </c>
      <c r="BD463">
        <f t="shared" si="309"/>
        <v>13</v>
      </c>
      <c r="BE463" s="7">
        <f t="shared" si="310"/>
        <v>13.976730345178865</v>
      </c>
      <c r="BF463" s="7">
        <f t="shared" si="311"/>
        <v>10.334044998966624</v>
      </c>
      <c r="BG463" s="7">
        <f t="shared" si="312"/>
        <v>192.2020130369817</v>
      </c>
      <c r="BH463" s="7">
        <f t="shared" si="313"/>
        <v>206.17874338216058</v>
      </c>
      <c r="BI463" s="17">
        <f t="shared" si="302"/>
        <v>153.01000000000002</v>
      </c>
      <c r="BJ463">
        <f t="shared" si="314"/>
        <v>0</v>
      </c>
      <c r="BK463" s="7">
        <f t="shared" si="315"/>
        <v>0</v>
      </c>
      <c r="BL463" s="7">
        <f t="shared" si="316"/>
        <v>0</v>
      </c>
      <c r="BM463" s="7">
        <f t="shared" si="317"/>
        <v>0</v>
      </c>
      <c r="BN463" s="7">
        <f t="shared" si="318"/>
        <v>0</v>
      </c>
      <c r="BO463" s="17">
        <f t="shared" si="303"/>
        <v>153.01000000000002</v>
      </c>
      <c r="BP463">
        <f t="shared" si="319"/>
        <v>0</v>
      </c>
      <c r="BQ463" s="7">
        <f t="shared" si="320"/>
        <v>0</v>
      </c>
      <c r="BR463" s="7">
        <f t="shared" si="321"/>
        <v>0</v>
      </c>
      <c r="BS463" s="7">
        <f t="shared" si="322"/>
        <v>0</v>
      </c>
      <c r="BT463" s="7">
        <f t="shared" si="323"/>
        <v>0</v>
      </c>
      <c r="BU463" s="17">
        <f t="shared" si="304"/>
        <v>153.01000000000002</v>
      </c>
      <c r="BV463">
        <f t="shared" si="324"/>
        <v>0</v>
      </c>
      <c r="BW463" s="7">
        <f t="shared" si="325"/>
        <v>0</v>
      </c>
      <c r="BX463" s="7">
        <f t="shared" si="326"/>
        <v>0</v>
      </c>
      <c r="BY463" s="7">
        <f t="shared" si="327"/>
        <v>0</v>
      </c>
      <c r="BZ463" s="7">
        <f t="shared" si="328"/>
        <v>0</v>
      </c>
      <c r="CA463" s="17">
        <f t="shared" si="305"/>
        <v>153.01000000000002</v>
      </c>
      <c r="CB463">
        <f t="shared" si="329"/>
        <v>0</v>
      </c>
      <c r="CC463" s="7">
        <f t="shared" si="330"/>
        <v>0</v>
      </c>
      <c r="CD463" s="7">
        <f t="shared" si="331"/>
        <v>0</v>
      </c>
      <c r="CE463" s="7">
        <f t="shared" si="332"/>
        <v>0</v>
      </c>
      <c r="CF463" s="69">
        <f t="shared" si="333"/>
        <v>0</v>
      </c>
      <c r="CG463" s="17">
        <f t="shared" si="306"/>
        <v>153.01000000000002</v>
      </c>
      <c r="CH463">
        <f t="shared" si="334"/>
        <v>0</v>
      </c>
      <c r="CI463" s="7">
        <f t="shared" si="335"/>
        <v>0</v>
      </c>
      <c r="CJ463" s="7">
        <f t="shared" si="336"/>
        <v>0</v>
      </c>
      <c r="CK463" s="7">
        <f t="shared" si="337"/>
        <v>0</v>
      </c>
      <c r="CL463" s="7">
        <f t="shared" si="338"/>
        <v>0</v>
      </c>
      <c r="CM463" s="17">
        <f t="shared" si="307"/>
        <v>153.01000000000002</v>
      </c>
      <c r="CN463">
        <f t="shared" si="339"/>
        <v>0</v>
      </c>
      <c r="CO463" s="7">
        <f t="shared" si="340"/>
        <v>0</v>
      </c>
      <c r="CP463" s="7">
        <f t="shared" si="341"/>
        <v>0</v>
      </c>
      <c r="CQ463" s="7">
        <f t="shared" si="342"/>
        <v>0</v>
      </c>
      <c r="CR463" s="7">
        <f t="shared" si="343"/>
        <v>0</v>
      </c>
    </row>
    <row r="464" spans="1:96" ht="14.5">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308"/>
        <v>1</v>
      </c>
      <c r="M464" s="63" t="b">
        <v>1</v>
      </c>
      <c r="N464" s="63">
        <v>90</v>
      </c>
      <c r="O464" s="63">
        <v>10</v>
      </c>
      <c r="P464" s="63">
        <v>0</v>
      </c>
      <c r="Q464" s="63">
        <v>10</v>
      </c>
      <c r="R464" s="63">
        <v>500</v>
      </c>
      <c r="S464" s="65" t="b">
        <v>1</v>
      </c>
      <c r="T464" s="65">
        <v>90</v>
      </c>
      <c r="U464" s="65">
        <v>10</v>
      </c>
      <c r="V464" s="65">
        <v>0</v>
      </c>
      <c r="W464" s="65">
        <v>10</v>
      </c>
      <c r="X464" s="65">
        <v>500</v>
      </c>
      <c r="Y464" s="66" t="b">
        <v>0</v>
      </c>
      <c r="AE464" s="67" t="b">
        <v>1</v>
      </c>
      <c r="AF464" s="67">
        <v>90</v>
      </c>
      <c r="AG464" s="67">
        <v>10</v>
      </c>
      <c r="AH464" s="67">
        <v>0</v>
      </c>
      <c r="AI464" s="67">
        <v>10</v>
      </c>
      <c r="AJ464" s="67">
        <v>500</v>
      </c>
      <c r="AK464" s="68" t="b">
        <v>1</v>
      </c>
      <c r="AL464" s="68">
        <v>90</v>
      </c>
      <c r="AM464" s="68">
        <v>10</v>
      </c>
      <c r="AN464" s="68">
        <v>0</v>
      </c>
      <c r="AO464" s="68">
        <v>10</v>
      </c>
      <c r="AP464" s="68">
        <v>500</v>
      </c>
      <c r="AQ464" s="45" t="b">
        <v>0</v>
      </c>
      <c r="AW464" s="47" t="b">
        <v>0</v>
      </c>
      <c r="BC464" s="17">
        <f t="shared" si="301"/>
        <v>106.7</v>
      </c>
      <c r="BD464">
        <f t="shared" si="309"/>
        <v>9</v>
      </c>
      <c r="BE464" s="7">
        <f t="shared" si="310"/>
        <v>9.6761979312776756</v>
      </c>
      <c r="BF464" s="7">
        <f t="shared" si="311"/>
        <v>7.1543388454384322</v>
      </c>
      <c r="BG464" s="7">
        <f t="shared" si="312"/>
        <v>133.06293210252579</v>
      </c>
      <c r="BH464" s="7">
        <f t="shared" si="313"/>
        <v>142.73913003380346</v>
      </c>
      <c r="BI464" s="17">
        <f t="shared" si="302"/>
        <v>106.7</v>
      </c>
      <c r="BJ464">
        <f t="shared" si="314"/>
        <v>9</v>
      </c>
      <c r="BK464" s="7">
        <f t="shared" si="315"/>
        <v>9.6761979312776756</v>
      </c>
      <c r="BL464" s="7">
        <f t="shared" si="316"/>
        <v>7.1543388454384322</v>
      </c>
      <c r="BM464" s="7">
        <f t="shared" si="317"/>
        <v>133.06293210252579</v>
      </c>
      <c r="BN464" s="7">
        <f t="shared" si="318"/>
        <v>142.73913003380346</v>
      </c>
      <c r="BO464" s="17">
        <f t="shared" si="303"/>
        <v>106.7</v>
      </c>
      <c r="BP464">
        <f t="shared" si="319"/>
        <v>0</v>
      </c>
      <c r="BQ464" s="7">
        <f t="shared" si="320"/>
        <v>0</v>
      </c>
      <c r="BR464" s="7">
        <f t="shared" si="321"/>
        <v>0</v>
      </c>
      <c r="BS464" s="7">
        <f t="shared" si="322"/>
        <v>0</v>
      </c>
      <c r="BT464" s="7">
        <f t="shared" si="323"/>
        <v>0</v>
      </c>
      <c r="BU464" s="17">
        <f t="shared" si="304"/>
        <v>106.7</v>
      </c>
      <c r="BV464">
        <f t="shared" si="324"/>
        <v>9</v>
      </c>
      <c r="BW464" s="7">
        <f t="shared" si="325"/>
        <v>9.6761979312776756</v>
      </c>
      <c r="BX464" s="7">
        <f t="shared" si="326"/>
        <v>7.1543388454384322</v>
      </c>
      <c r="BY464" s="7">
        <f t="shared" si="327"/>
        <v>133.06293210252579</v>
      </c>
      <c r="BZ464" s="7">
        <f t="shared" si="328"/>
        <v>142.73913003380346</v>
      </c>
      <c r="CA464" s="17">
        <f t="shared" si="305"/>
        <v>106.7</v>
      </c>
      <c r="CB464">
        <f t="shared" si="329"/>
        <v>9</v>
      </c>
      <c r="CC464" s="7">
        <f t="shared" si="330"/>
        <v>9.6761979312776756</v>
      </c>
      <c r="CD464" s="7">
        <f t="shared" si="331"/>
        <v>7.1543388454384322</v>
      </c>
      <c r="CE464" s="7">
        <f t="shared" si="332"/>
        <v>133.06293210252579</v>
      </c>
      <c r="CF464" s="69">
        <f t="shared" si="333"/>
        <v>142.73913003380346</v>
      </c>
      <c r="CG464" s="17">
        <f t="shared" si="306"/>
        <v>106.7</v>
      </c>
      <c r="CH464">
        <f t="shared" si="334"/>
        <v>0</v>
      </c>
      <c r="CI464" s="7">
        <f t="shared" si="335"/>
        <v>0</v>
      </c>
      <c r="CJ464" s="7">
        <f t="shared" si="336"/>
        <v>0</v>
      </c>
      <c r="CK464" s="7">
        <f t="shared" si="337"/>
        <v>0</v>
      </c>
      <c r="CL464" s="7">
        <f t="shared" si="338"/>
        <v>0</v>
      </c>
      <c r="CM464" s="17">
        <f t="shared" si="307"/>
        <v>106.7</v>
      </c>
      <c r="CN464">
        <f t="shared" si="339"/>
        <v>0</v>
      </c>
      <c r="CO464" s="7">
        <f t="shared" si="340"/>
        <v>0</v>
      </c>
      <c r="CP464" s="7">
        <f t="shared" si="341"/>
        <v>0</v>
      </c>
      <c r="CQ464" s="7">
        <f t="shared" si="342"/>
        <v>0</v>
      </c>
      <c r="CR464" s="7">
        <f t="shared" si="343"/>
        <v>0</v>
      </c>
    </row>
    <row r="465" spans="1:96" ht="14.5">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308"/>
        <v>1</v>
      </c>
      <c r="M465" s="63" t="b">
        <v>1</v>
      </c>
      <c r="N465" s="63">
        <v>60</v>
      </c>
      <c r="O465" s="63">
        <v>10</v>
      </c>
      <c r="P465" s="63">
        <v>10</v>
      </c>
      <c r="Q465" s="63">
        <v>10</v>
      </c>
      <c r="R465" s="63">
        <v>64</v>
      </c>
      <c r="S465" s="65" t="b">
        <v>0</v>
      </c>
      <c r="Y465" s="66" t="b">
        <v>0</v>
      </c>
      <c r="AE465" s="67" t="b">
        <v>0</v>
      </c>
      <c r="AK465" s="68" t="b">
        <v>0</v>
      </c>
      <c r="AQ465" s="45" t="b">
        <v>0</v>
      </c>
      <c r="AW465" s="47" t="b">
        <v>0</v>
      </c>
      <c r="BC465" s="17">
        <f t="shared" si="301"/>
        <v>40.040000000000006</v>
      </c>
      <c r="BD465">
        <f t="shared" si="309"/>
        <v>4</v>
      </c>
      <c r="BE465" s="7">
        <f t="shared" si="310"/>
        <v>4.3005324139011893</v>
      </c>
      <c r="BF465" s="7">
        <f t="shared" si="311"/>
        <v>3.1797061535281919</v>
      </c>
      <c r="BG465" s="7">
        <f t="shared" si="312"/>
        <v>59.139080934455905</v>
      </c>
      <c r="BH465" s="7">
        <f t="shared" si="313"/>
        <v>63.439613348357092</v>
      </c>
      <c r="BI465" s="17">
        <f t="shared" si="302"/>
        <v>40.040000000000006</v>
      </c>
      <c r="BJ465">
        <f t="shared" si="314"/>
        <v>0</v>
      </c>
      <c r="BK465" s="7">
        <f t="shared" si="315"/>
        <v>0</v>
      </c>
      <c r="BL465" s="7">
        <f t="shared" si="316"/>
        <v>0</v>
      </c>
      <c r="BM465" s="7">
        <f t="shared" si="317"/>
        <v>0</v>
      </c>
      <c r="BN465" s="7">
        <f t="shared" si="318"/>
        <v>0</v>
      </c>
      <c r="BO465" s="17">
        <f t="shared" si="303"/>
        <v>40.040000000000006</v>
      </c>
      <c r="BP465">
        <f t="shared" si="319"/>
        <v>0</v>
      </c>
      <c r="BQ465" s="7">
        <f t="shared" si="320"/>
        <v>0</v>
      </c>
      <c r="BR465" s="7">
        <f t="shared" si="321"/>
        <v>0</v>
      </c>
      <c r="BS465" s="7">
        <f t="shared" si="322"/>
        <v>0</v>
      </c>
      <c r="BT465" s="7">
        <f t="shared" si="323"/>
        <v>0</v>
      </c>
      <c r="BU465" s="17">
        <f t="shared" si="304"/>
        <v>40.040000000000006</v>
      </c>
      <c r="BV465">
        <f t="shared" si="324"/>
        <v>0</v>
      </c>
      <c r="BW465" s="7">
        <f t="shared" si="325"/>
        <v>0</v>
      </c>
      <c r="BX465" s="7">
        <f t="shared" si="326"/>
        <v>0</v>
      </c>
      <c r="BY465" s="7">
        <f t="shared" si="327"/>
        <v>0</v>
      </c>
      <c r="BZ465" s="7">
        <f t="shared" si="328"/>
        <v>0</v>
      </c>
      <c r="CA465" s="17">
        <f t="shared" si="305"/>
        <v>40.040000000000006</v>
      </c>
      <c r="CB465">
        <f t="shared" si="329"/>
        <v>0</v>
      </c>
      <c r="CC465" s="7">
        <f t="shared" si="330"/>
        <v>0</v>
      </c>
      <c r="CD465" s="7">
        <f t="shared" si="331"/>
        <v>0</v>
      </c>
      <c r="CE465" s="7">
        <f t="shared" si="332"/>
        <v>0</v>
      </c>
      <c r="CF465" s="69">
        <f t="shared" si="333"/>
        <v>0</v>
      </c>
      <c r="CG465" s="17">
        <f t="shared" si="306"/>
        <v>40.040000000000006</v>
      </c>
      <c r="CH465">
        <f t="shared" si="334"/>
        <v>0</v>
      </c>
      <c r="CI465" s="7">
        <f t="shared" si="335"/>
        <v>0</v>
      </c>
      <c r="CJ465" s="7">
        <f t="shared" si="336"/>
        <v>0</v>
      </c>
      <c r="CK465" s="7">
        <f t="shared" si="337"/>
        <v>0</v>
      </c>
      <c r="CL465" s="7">
        <f t="shared" si="338"/>
        <v>0</v>
      </c>
      <c r="CM465" s="17">
        <f t="shared" si="307"/>
        <v>40.040000000000006</v>
      </c>
      <c r="CN465">
        <f t="shared" si="339"/>
        <v>0</v>
      </c>
      <c r="CO465" s="7">
        <f t="shared" si="340"/>
        <v>0</v>
      </c>
      <c r="CP465" s="7">
        <f t="shared" si="341"/>
        <v>0</v>
      </c>
      <c r="CQ465" s="7">
        <f t="shared" si="342"/>
        <v>0</v>
      </c>
      <c r="CR465" s="7">
        <f t="shared" si="343"/>
        <v>0</v>
      </c>
    </row>
    <row r="466" spans="1:96" ht="14.5">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308"/>
        <v>1</v>
      </c>
      <c r="M466" s="63" t="b">
        <v>1</v>
      </c>
      <c r="N466" s="63">
        <v>0</v>
      </c>
      <c r="O466" s="63">
        <v>10</v>
      </c>
      <c r="P466" s="63">
        <v>10</v>
      </c>
      <c r="Q466" s="63">
        <v>10</v>
      </c>
      <c r="R466" s="63">
        <v>20</v>
      </c>
      <c r="S466" s="65" t="b">
        <v>0</v>
      </c>
      <c r="Y466" s="66" t="b">
        <v>0</v>
      </c>
      <c r="AE466" s="67" t="b">
        <v>0</v>
      </c>
      <c r="AK466" s="68" t="b">
        <v>0</v>
      </c>
      <c r="AQ466" s="45" t="b">
        <v>0</v>
      </c>
      <c r="AW466" s="47" t="b">
        <v>0</v>
      </c>
      <c r="BC466" s="17">
        <f t="shared" si="301"/>
        <v>60.280000000000008</v>
      </c>
      <c r="BD466">
        <f t="shared" si="309"/>
        <v>4</v>
      </c>
      <c r="BE466" s="7">
        <f t="shared" si="310"/>
        <v>4.3005324139011893</v>
      </c>
      <c r="BF466" s="7">
        <f t="shared" si="311"/>
        <v>3.1797061535281919</v>
      </c>
      <c r="BG466" s="7">
        <f t="shared" si="312"/>
        <v>59.139080934455905</v>
      </c>
      <c r="BH466" s="7">
        <f t="shared" si="313"/>
        <v>63.439613348357092</v>
      </c>
      <c r="BI466" s="17">
        <f t="shared" si="302"/>
        <v>60.280000000000008</v>
      </c>
      <c r="BJ466">
        <f t="shared" si="314"/>
        <v>0</v>
      </c>
      <c r="BK466" s="7">
        <f t="shared" si="315"/>
        <v>0</v>
      </c>
      <c r="BL466" s="7">
        <f t="shared" si="316"/>
        <v>0</v>
      </c>
      <c r="BM466" s="7">
        <f t="shared" si="317"/>
        <v>0</v>
      </c>
      <c r="BN466" s="7">
        <f t="shared" si="318"/>
        <v>0</v>
      </c>
      <c r="BO466" s="17">
        <f t="shared" si="303"/>
        <v>60.280000000000008</v>
      </c>
      <c r="BP466">
        <f t="shared" si="319"/>
        <v>0</v>
      </c>
      <c r="BQ466" s="7">
        <f t="shared" si="320"/>
        <v>0</v>
      </c>
      <c r="BR466" s="7">
        <f t="shared" si="321"/>
        <v>0</v>
      </c>
      <c r="BS466" s="7">
        <f t="shared" si="322"/>
        <v>0</v>
      </c>
      <c r="BT466" s="7">
        <f t="shared" si="323"/>
        <v>0</v>
      </c>
      <c r="BU466" s="17">
        <f t="shared" si="304"/>
        <v>60.280000000000008</v>
      </c>
      <c r="BV466">
        <f t="shared" si="324"/>
        <v>0</v>
      </c>
      <c r="BW466" s="7">
        <f t="shared" si="325"/>
        <v>0</v>
      </c>
      <c r="BX466" s="7">
        <f t="shared" si="326"/>
        <v>0</v>
      </c>
      <c r="BY466" s="7">
        <f t="shared" si="327"/>
        <v>0</v>
      </c>
      <c r="BZ466" s="7">
        <f t="shared" si="328"/>
        <v>0</v>
      </c>
      <c r="CA466" s="17">
        <f t="shared" si="305"/>
        <v>60.280000000000008</v>
      </c>
      <c r="CB466">
        <f t="shared" si="329"/>
        <v>0</v>
      </c>
      <c r="CC466" s="7">
        <f t="shared" si="330"/>
        <v>0</v>
      </c>
      <c r="CD466" s="7">
        <f t="shared" si="331"/>
        <v>0</v>
      </c>
      <c r="CE466" s="7">
        <f t="shared" si="332"/>
        <v>0</v>
      </c>
      <c r="CF466" s="69">
        <f t="shared" si="333"/>
        <v>0</v>
      </c>
      <c r="CG466" s="17">
        <f t="shared" si="306"/>
        <v>60.280000000000008</v>
      </c>
      <c r="CH466">
        <f t="shared" si="334"/>
        <v>0</v>
      </c>
      <c r="CI466" s="7">
        <f t="shared" si="335"/>
        <v>0</v>
      </c>
      <c r="CJ466" s="7">
        <f t="shared" si="336"/>
        <v>0</v>
      </c>
      <c r="CK466" s="7">
        <f t="shared" si="337"/>
        <v>0</v>
      </c>
      <c r="CL466" s="7">
        <f t="shared" si="338"/>
        <v>0</v>
      </c>
      <c r="CM466" s="17">
        <f t="shared" si="307"/>
        <v>60.280000000000008</v>
      </c>
      <c r="CN466">
        <f t="shared" si="339"/>
        <v>0</v>
      </c>
      <c r="CO466" s="7">
        <f t="shared" si="340"/>
        <v>0</v>
      </c>
      <c r="CP466" s="7">
        <f t="shared" si="341"/>
        <v>0</v>
      </c>
      <c r="CQ466" s="7">
        <f t="shared" si="342"/>
        <v>0</v>
      </c>
      <c r="CR466" s="7">
        <f t="shared" si="343"/>
        <v>0</v>
      </c>
    </row>
    <row r="467" spans="1:96" ht="14.5">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308"/>
        <v>1</v>
      </c>
      <c r="M467" s="63" t="b">
        <v>1</v>
      </c>
      <c r="N467" s="63">
        <v>0</v>
      </c>
      <c r="O467" s="63">
        <v>10</v>
      </c>
      <c r="P467" s="63">
        <v>10</v>
      </c>
      <c r="Q467" s="63">
        <v>10</v>
      </c>
      <c r="R467" s="63">
        <v>500</v>
      </c>
      <c r="S467" s="65" t="b">
        <v>1</v>
      </c>
      <c r="T467" s="65">
        <v>0</v>
      </c>
      <c r="U467" s="65">
        <v>10</v>
      </c>
      <c r="V467" s="65">
        <v>10</v>
      </c>
      <c r="W467" s="65">
        <v>10</v>
      </c>
      <c r="X467" s="65">
        <v>500</v>
      </c>
      <c r="Y467" s="66" t="b">
        <v>0</v>
      </c>
      <c r="AE467" s="67" t="b">
        <v>1</v>
      </c>
      <c r="AF467" s="67">
        <v>0</v>
      </c>
      <c r="AG467" s="67">
        <v>10</v>
      </c>
      <c r="AH467" s="67">
        <v>10</v>
      </c>
      <c r="AI467" s="67">
        <v>10</v>
      </c>
      <c r="AJ467" s="67">
        <v>500</v>
      </c>
      <c r="AK467" s="68" t="b">
        <v>1</v>
      </c>
      <c r="AL467" s="68">
        <v>0</v>
      </c>
      <c r="AM467" s="68">
        <v>10</v>
      </c>
      <c r="AN467" s="68">
        <v>10</v>
      </c>
      <c r="AO467" s="68">
        <v>10</v>
      </c>
      <c r="AP467" s="68">
        <v>500</v>
      </c>
      <c r="AQ467" s="45" t="b">
        <v>0</v>
      </c>
      <c r="AW467" s="47" t="b">
        <v>0</v>
      </c>
      <c r="BC467" s="17">
        <f t="shared" si="301"/>
        <v>118.58000000000001</v>
      </c>
      <c r="BD467">
        <f t="shared" si="309"/>
        <v>10</v>
      </c>
      <c r="BE467" s="7">
        <f t="shared" si="310"/>
        <v>10.751331034752972</v>
      </c>
      <c r="BF467" s="7">
        <f t="shared" si="311"/>
        <v>7.9492653838204799</v>
      </c>
      <c r="BG467" s="7">
        <f t="shared" si="312"/>
        <v>147.84770233613978</v>
      </c>
      <c r="BH467" s="7">
        <f t="shared" si="313"/>
        <v>158.59903337089276</v>
      </c>
      <c r="BI467" s="17">
        <f t="shared" si="302"/>
        <v>118.58000000000001</v>
      </c>
      <c r="BJ467">
        <f t="shared" si="314"/>
        <v>10</v>
      </c>
      <c r="BK467" s="7">
        <f t="shared" si="315"/>
        <v>10.751331034752972</v>
      </c>
      <c r="BL467" s="7">
        <f t="shared" si="316"/>
        <v>7.9492653838204799</v>
      </c>
      <c r="BM467" s="7">
        <f t="shared" si="317"/>
        <v>147.84770233613978</v>
      </c>
      <c r="BN467" s="7">
        <f t="shared" si="318"/>
        <v>158.59903337089276</v>
      </c>
      <c r="BO467" s="17">
        <f t="shared" si="303"/>
        <v>118.58000000000001</v>
      </c>
      <c r="BP467">
        <f t="shared" si="319"/>
        <v>0</v>
      </c>
      <c r="BQ467" s="7">
        <f t="shared" si="320"/>
        <v>0</v>
      </c>
      <c r="BR467" s="7">
        <f t="shared" si="321"/>
        <v>0</v>
      </c>
      <c r="BS467" s="7">
        <f t="shared" si="322"/>
        <v>0</v>
      </c>
      <c r="BT467" s="7">
        <f t="shared" si="323"/>
        <v>0</v>
      </c>
      <c r="BU467" s="17">
        <f t="shared" si="304"/>
        <v>118.58000000000001</v>
      </c>
      <c r="BV467">
        <f t="shared" si="324"/>
        <v>10</v>
      </c>
      <c r="BW467" s="7">
        <f t="shared" si="325"/>
        <v>10.751331034752972</v>
      </c>
      <c r="BX467" s="7">
        <f t="shared" si="326"/>
        <v>7.9492653838204799</v>
      </c>
      <c r="BY467" s="7">
        <f t="shared" si="327"/>
        <v>147.84770233613978</v>
      </c>
      <c r="BZ467" s="7">
        <f t="shared" si="328"/>
        <v>158.59903337089276</v>
      </c>
      <c r="CA467" s="17">
        <f t="shared" si="305"/>
        <v>118.58000000000001</v>
      </c>
      <c r="CB467">
        <f t="shared" si="329"/>
        <v>10</v>
      </c>
      <c r="CC467" s="7">
        <f t="shared" si="330"/>
        <v>10.751331034752972</v>
      </c>
      <c r="CD467" s="7">
        <f t="shared" si="331"/>
        <v>7.9492653838204799</v>
      </c>
      <c r="CE467" s="7">
        <f t="shared" si="332"/>
        <v>147.84770233613978</v>
      </c>
      <c r="CF467" s="69">
        <f t="shared" si="333"/>
        <v>158.59903337089276</v>
      </c>
      <c r="CG467" s="17">
        <f t="shared" si="306"/>
        <v>118.58000000000001</v>
      </c>
      <c r="CH467">
        <f t="shared" si="334"/>
        <v>0</v>
      </c>
      <c r="CI467" s="7">
        <f t="shared" si="335"/>
        <v>0</v>
      </c>
      <c r="CJ467" s="7">
        <f t="shared" si="336"/>
        <v>0</v>
      </c>
      <c r="CK467" s="7">
        <f t="shared" si="337"/>
        <v>0</v>
      </c>
      <c r="CL467" s="7">
        <f t="shared" si="338"/>
        <v>0</v>
      </c>
      <c r="CM467" s="17">
        <f t="shared" si="307"/>
        <v>118.58000000000001</v>
      </c>
      <c r="CN467">
        <f t="shared" si="339"/>
        <v>0</v>
      </c>
      <c r="CO467" s="7">
        <f t="shared" si="340"/>
        <v>0</v>
      </c>
      <c r="CP467" s="7">
        <f t="shared" si="341"/>
        <v>0</v>
      </c>
      <c r="CQ467" s="7">
        <f t="shared" si="342"/>
        <v>0</v>
      </c>
      <c r="CR467" s="7">
        <f t="shared" si="343"/>
        <v>0</v>
      </c>
    </row>
    <row r="468" spans="1:9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308"/>
        <v>1</v>
      </c>
      <c r="M468" s="63" t="b">
        <v>0</v>
      </c>
      <c r="S468" s="65" t="b">
        <v>0</v>
      </c>
      <c r="Y468" s="66" t="b">
        <v>0</v>
      </c>
      <c r="AE468" s="67" t="b">
        <v>0</v>
      </c>
      <c r="AK468" s="68" t="b">
        <v>0</v>
      </c>
      <c r="AQ468" s="45" t="b">
        <v>0</v>
      </c>
      <c r="AW468" s="47" t="b">
        <v>0</v>
      </c>
      <c r="BC468" s="17">
        <f t="shared" si="301"/>
        <v>0</v>
      </c>
      <c r="BD468">
        <f t="shared" si="309"/>
        <v>0</v>
      </c>
      <c r="BE468" s="7">
        <f t="shared" si="310"/>
        <v>0</v>
      </c>
      <c r="BF468" s="7">
        <f t="shared" si="311"/>
        <v>0</v>
      </c>
      <c r="BG468" s="7">
        <f t="shared" si="312"/>
        <v>0</v>
      </c>
      <c r="BH468" s="7">
        <f t="shared" si="313"/>
        <v>0</v>
      </c>
      <c r="BI468" s="17">
        <f t="shared" si="302"/>
        <v>0</v>
      </c>
      <c r="BJ468">
        <f t="shared" si="314"/>
        <v>0</v>
      </c>
      <c r="BK468" s="7">
        <f t="shared" si="315"/>
        <v>0</v>
      </c>
      <c r="BL468" s="7">
        <f t="shared" si="316"/>
        <v>0</v>
      </c>
      <c r="BM468" s="7">
        <f t="shared" si="317"/>
        <v>0</v>
      </c>
      <c r="BN468" s="7">
        <f t="shared" si="318"/>
        <v>0</v>
      </c>
      <c r="BO468" s="17">
        <f t="shared" si="303"/>
        <v>0</v>
      </c>
      <c r="BP468">
        <f t="shared" si="319"/>
        <v>0</v>
      </c>
      <c r="BQ468" s="7">
        <f t="shared" si="320"/>
        <v>0</v>
      </c>
      <c r="BR468" s="7">
        <f t="shared" si="321"/>
        <v>0</v>
      </c>
      <c r="BS468" s="7">
        <f t="shared" si="322"/>
        <v>0</v>
      </c>
      <c r="BT468" s="7">
        <f t="shared" si="323"/>
        <v>0</v>
      </c>
      <c r="BU468" s="17">
        <f t="shared" si="304"/>
        <v>0</v>
      </c>
      <c r="BV468">
        <f t="shared" si="324"/>
        <v>0</v>
      </c>
      <c r="BW468" s="7">
        <f t="shared" si="325"/>
        <v>0</v>
      </c>
      <c r="BX468" s="7">
        <f t="shared" si="326"/>
        <v>0</v>
      </c>
      <c r="BY468" s="7">
        <f t="shared" si="327"/>
        <v>0</v>
      </c>
      <c r="BZ468" s="7">
        <f t="shared" si="328"/>
        <v>0</v>
      </c>
      <c r="CA468" s="17">
        <f t="shared" si="305"/>
        <v>0</v>
      </c>
      <c r="CB468">
        <f t="shared" si="329"/>
        <v>0</v>
      </c>
      <c r="CC468" s="7">
        <f t="shared" si="330"/>
        <v>0</v>
      </c>
      <c r="CD468" s="7">
        <f t="shared" si="331"/>
        <v>0</v>
      </c>
      <c r="CE468" s="7">
        <f t="shared" si="332"/>
        <v>0</v>
      </c>
      <c r="CF468" s="69">
        <f t="shared" si="333"/>
        <v>0</v>
      </c>
      <c r="CG468" s="17">
        <f t="shared" si="306"/>
        <v>0</v>
      </c>
      <c r="CH468">
        <f t="shared" si="334"/>
        <v>0</v>
      </c>
      <c r="CI468" s="7">
        <f t="shared" si="335"/>
        <v>0</v>
      </c>
      <c r="CJ468" s="7">
        <f t="shared" si="336"/>
        <v>0</v>
      </c>
      <c r="CK468" s="7">
        <f t="shared" si="337"/>
        <v>0</v>
      </c>
      <c r="CL468" s="7">
        <f t="shared" si="338"/>
        <v>0</v>
      </c>
      <c r="CM468" s="17">
        <f t="shared" si="307"/>
        <v>0</v>
      </c>
      <c r="CN468">
        <f t="shared" si="339"/>
        <v>0</v>
      </c>
      <c r="CO468" s="7">
        <f t="shared" si="340"/>
        <v>0</v>
      </c>
      <c r="CP468" s="7">
        <f t="shared" si="341"/>
        <v>0</v>
      </c>
      <c r="CQ468" s="7">
        <f t="shared" si="342"/>
        <v>0</v>
      </c>
      <c r="CR468" s="7">
        <f t="shared" si="343"/>
        <v>0</v>
      </c>
    </row>
    <row r="469" spans="1:9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308"/>
        <v>0</v>
      </c>
      <c r="M469" s="63" t="b">
        <v>0</v>
      </c>
      <c r="S469" s="65" t="b">
        <v>0</v>
      </c>
      <c r="Y469" s="66" t="b">
        <v>0</v>
      </c>
      <c r="AE469" s="67" t="b">
        <v>0</v>
      </c>
      <c r="AK469" s="68" t="b">
        <v>0</v>
      </c>
      <c r="AQ469" s="45" t="b">
        <v>0</v>
      </c>
      <c r="AW469" s="47" t="b">
        <v>0</v>
      </c>
      <c r="BC469" s="17">
        <f t="shared" si="301"/>
        <v>0</v>
      </c>
      <c r="BD469">
        <f t="shared" si="309"/>
        <v>0</v>
      </c>
      <c r="BE469" s="7">
        <f t="shared" si="310"/>
        <v>0</v>
      </c>
      <c r="BF469" s="7">
        <f t="shared" si="311"/>
        <v>0</v>
      </c>
      <c r="BG469" s="7">
        <f t="shared" si="312"/>
        <v>0</v>
      </c>
      <c r="BH469" s="7">
        <f t="shared" si="313"/>
        <v>0</v>
      </c>
      <c r="BI469" s="17">
        <f t="shared" si="302"/>
        <v>0</v>
      </c>
      <c r="BJ469">
        <f t="shared" si="314"/>
        <v>0</v>
      </c>
      <c r="BK469" s="7">
        <f t="shared" si="315"/>
        <v>0</v>
      </c>
      <c r="BL469" s="7">
        <f t="shared" si="316"/>
        <v>0</v>
      </c>
      <c r="BM469" s="7">
        <f t="shared" si="317"/>
        <v>0</v>
      </c>
      <c r="BN469" s="7">
        <f t="shared" si="318"/>
        <v>0</v>
      </c>
      <c r="BO469" s="17">
        <f t="shared" si="303"/>
        <v>0</v>
      </c>
      <c r="BP469">
        <f t="shared" si="319"/>
        <v>0</v>
      </c>
      <c r="BQ469" s="7">
        <f t="shared" si="320"/>
        <v>0</v>
      </c>
      <c r="BR469" s="7">
        <f t="shared" si="321"/>
        <v>0</v>
      </c>
      <c r="BS469" s="7">
        <f t="shared" si="322"/>
        <v>0</v>
      </c>
      <c r="BT469" s="7">
        <f t="shared" si="323"/>
        <v>0</v>
      </c>
      <c r="BU469" s="17">
        <f t="shared" si="304"/>
        <v>0</v>
      </c>
      <c r="BV469">
        <f t="shared" si="324"/>
        <v>0</v>
      </c>
      <c r="BW469" s="7">
        <f t="shared" si="325"/>
        <v>0</v>
      </c>
      <c r="BX469" s="7">
        <f t="shared" si="326"/>
        <v>0</v>
      </c>
      <c r="BY469" s="7">
        <f t="shared" si="327"/>
        <v>0</v>
      </c>
      <c r="BZ469" s="7">
        <f t="shared" si="328"/>
        <v>0</v>
      </c>
      <c r="CA469" s="17">
        <f t="shared" si="305"/>
        <v>0</v>
      </c>
      <c r="CB469">
        <f t="shared" si="329"/>
        <v>0</v>
      </c>
      <c r="CC469" s="7">
        <f t="shared" si="330"/>
        <v>0</v>
      </c>
      <c r="CD469" s="7">
        <f t="shared" si="331"/>
        <v>0</v>
      </c>
      <c r="CE469" s="7">
        <f t="shared" si="332"/>
        <v>0</v>
      </c>
      <c r="CF469" s="69">
        <f t="shared" si="333"/>
        <v>0</v>
      </c>
      <c r="CG469" s="17">
        <f t="shared" si="306"/>
        <v>0</v>
      </c>
      <c r="CH469">
        <f t="shared" si="334"/>
        <v>0</v>
      </c>
      <c r="CI469" s="7">
        <f t="shared" si="335"/>
        <v>0</v>
      </c>
      <c r="CJ469" s="7">
        <f t="shared" si="336"/>
        <v>0</v>
      </c>
      <c r="CK469" s="7">
        <f t="shared" si="337"/>
        <v>0</v>
      </c>
      <c r="CL469" s="7">
        <f t="shared" si="338"/>
        <v>0</v>
      </c>
      <c r="CM469" s="17">
        <f t="shared" si="307"/>
        <v>0</v>
      </c>
      <c r="CN469">
        <f t="shared" si="339"/>
        <v>0</v>
      </c>
      <c r="CO469" s="7">
        <f t="shared" si="340"/>
        <v>0</v>
      </c>
      <c r="CP469" s="7">
        <f t="shared" si="341"/>
        <v>0</v>
      </c>
      <c r="CQ469" s="7">
        <f t="shared" si="342"/>
        <v>0</v>
      </c>
      <c r="CR469" s="7">
        <f t="shared" si="343"/>
        <v>0</v>
      </c>
    </row>
    <row r="470" spans="1:96" ht="14.5">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308"/>
        <v>1</v>
      </c>
      <c r="M470" s="63" t="b">
        <v>1</v>
      </c>
      <c r="N470" s="63">
        <v>180</v>
      </c>
      <c r="O470" s="63">
        <v>10</v>
      </c>
      <c r="P470" s="63">
        <v>10</v>
      </c>
      <c r="Q470" s="63">
        <v>10</v>
      </c>
      <c r="R470" s="63">
        <v>20</v>
      </c>
      <c r="S470" s="65" t="b">
        <v>1</v>
      </c>
      <c r="T470" s="65">
        <v>180</v>
      </c>
      <c r="U470" s="65">
        <v>10</v>
      </c>
      <c r="V470" s="65">
        <v>10</v>
      </c>
      <c r="W470" s="65">
        <v>10</v>
      </c>
      <c r="X470" s="65">
        <v>20</v>
      </c>
      <c r="Y470" s="66" t="b">
        <v>1</v>
      </c>
      <c r="Z470" s="66">
        <v>180</v>
      </c>
      <c r="AA470" s="66">
        <v>10</v>
      </c>
      <c r="AB470" s="66">
        <v>10</v>
      </c>
      <c r="AC470" s="66">
        <v>10</v>
      </c>
      <c r="AD470" s="66">
        <v>20</v>
      </c>
      <c r="AE470" s="67" t="b">
        <v>1</v>
      </c>
      <c r="AF470" s="67">
        <v>180</v>
      </c>
      <c r="AG470" s="67">
        <v>10</v>
      </c>
      <c r="AH470" s="67">
        <v>10</v>
      </c>
      <c r="AI470" s="67">
        <v>10</v>
      </c>
      <c r="AJ470" s="67">
        <v>20</v>
      </c>
      <c r="AK470" s="68" t="b">
        <v>1</v>
      </c>
      <c r="AL470" s="68">
        <v>180</v>
      </c>
      <c r="AM470" s="68">
        <v>10</v>
      </c>
      <c r="AN470" s="68">
        <v>10</v>
      </c>
      <c r="AO470" s="68">
        <v>10</v>
      </c>
      <c r="AP470" s="68">
        <v>20</v>
      </c>
      <c r="AQ470" s="45" t="b">
        <v>1</v>
      </c>
      <c r="AR470" s="45">
        <v>180</v>
      </c>
      <c r="AS470" s="45">
        <v>10</v>
      </c>
      <c r="AT470" s="45">
        <v>10</v>
      </c>
      <c r="AU470" s="45">
        <v>10</v>
      </c>
      <c r="AV470" s="45">
        <v>20</v>
      </c>
      <c r="AW470" s="47" t="b">
        <v>1</v>
      </c>
      <c r="AX470" s="47">
        <v>180</v>
      </c>
      <c r="AY470" s="47">
        <v>10</v>
      </c>
      <c r="AZ470" s="47">
        <v>10</v>
      </c>
      <c r="BA470" s="47">
        <v>10</v>
      </c>
      <c r="BB470" s="47">
        <v>20</v>
      </c>
      <c r="BC470" s="17">
        <f t="shared" si="301"/>
        <v>81.95</v>
      </c>
      <c r="BD470">
        <f t="shared" si="309"/>
        <v>3</v>
      </c>
      <c r="BE470" s="7">
        <f t="shared" si="310"/>
        <v>3.225399310425892</v>
      </c>
      <c r="BF470" s="7">
        <f t="shared" si="311"/>
        <v>2.3847796151461438</v>
      </c>
      <c r="BG470" s="7">
        <f t="shared" si="312"/>
        <v>44.354310700841928</v>
      </c>
      <c r="BH470" s="7">
        <f t="shared" si="313"/>
        <v>47.579710011267821</v>
      </c>
      <c r="BI470" s="17">
        <f t="shared" si="302"/>
        <v>81.95</v>
      </c>
      <c r="BJ470">
        <f t="shared" si="314"/>
        <v>3</v>
      </c>
      <c r="BK470" s="7">
        <f t="shared" si="315"/>
        <v>3.225399310425892</v>
      </c>
      <c r="BL470" s="7">
        <f t="shared" si="316"/>
        <v>2.3847796151461438</v>
      </c>
      <c r="BM470" s="7">
        <f t="shared" si="317"/>
        <v>44.354310700841928</v>
      </c>
      <c r="BN470" s="7">
        <f t="shared" si="318"/>
        <v>47.579710011267821</v>
      </c>
      <c r="BO470" s="17">
        <f t="shared" si="303"/>
        <v>81.95</v>
      </c>
      <c r="BP470">
        <f t="shared" si="319"/>
        <v>3</v>
      </c>
      <c r="BQ470" s="7">
        <f t="shared" si="320"/>
        <v>3.225399310425892</v>
      </c>
      <c r="BR470" s="7">
        <f t="shared" si="321"/>
        <v>2.3847796151461438</v>
      </c>
      <c r="BS470" s="7">
        <f t="shared" si="322"/>
        <v>44.354310700841928</v>
      </c>
      <c r="BT470" s="7">
        <f t="shared" si="323"/>
        <v>47.579710011267821</v>
      </c>
      <c r="BU470" s="17">
        <f t="shared" si="304"/>
        <v>81.95</v>
      </c>
      <c r="BV470">
        <f t="shared" si="324"/>
        <v>3</v>
      </c>
      <c r="BW470" s="7">
        <f t="shared" si="325"/>
        <v>3.225399310425892</v>
      </c>
      <c r="BX470" s="7">
        <f t="shared" si="326"/>
        <v>2.3847796151461438</v>
      </c>
      <c r="BY470" s="7">
        <f t="shared" si="327"/>
        <v>44.354310700841928</v>
      </c>
      <c r="BZ470" s="7">
        <f t="shared" si="328"/>
        <v>47.579710011267821</v>
      </c>
      <c r="CA470" s="17">
        <f t="shared" si="305"/>
        <v>81.95</v>
      </c>
      <c r="CB470">
        <f t="shared" si="329"/>
        <v>3</v>
      </c>
      <c r="CC470" s="7">
        <f t="shared" si="330"/>
        <v>3.225399310425892</v>
      </c>
      <c r="CD470" s="7">
        <f t="shared" si="331"/>
        <v>2.3847796151461438</v>
      </c>
      <c r="CE470" s="7">
        <f t="shared" si="332"/>
        <v>44.354310700841928</v>
      </c>
      <c r="CF470" s="69">
        <f t="shared" si="333"/>
        <v>47.579710011267821</v>
      </c>
      <c r="CG470" s="17">
        <f t="shared" si="306"/>
        <v>81.95</v>
      </c>
      <c r="CH470">
        <f t="shared" si="334"/>
        <v>3</v>
      </c>
      <c r="CI470" s="7">
        <f t="shared" si="335"/>
        <v>3.225399310425892</v>
      </c>
      <c r="CJ470" s="7">
        <f t="shared" si="336"/>
        <v>2.3847796151461438</v>
      </c>
      <c r="CK470" s="7">
        <f t="shared" si="337"/>
        <v>44.354310700841928</v>
      </c>
      <c r="CL470" s="7">
        <f t="shared" si="338"/>
        <v>47.579710011267821</v>
      </c>
      <c r="CM470" s="17">
        <f t="shared" si="307"/>
        <v>81.95</v>
      </c>
      <c r="CN470">
        <f t="shared" si="339"/>
        <v>3</v>
      </c>
      <c r="CO470" s="7">
        <f t="shared" si="340"/>
        <v>3.225399310425892</v>
      </c>
      <c r="CP470" s="7">
        <f t="shared" si="341"/>
        <v>2.3847796151461438</v>
      </c>
      <c r="CQ470" s="7">
        <f t="shared" si="342"/>
        <v>44.354310700841928</v>
      </c>
      <c r="CR470" s="7">
        <f t="shared" si="343"/>
        <v>47.579710011267821</v>
      </c>
    </row>
    <row r="471" spans="1:96" ht="14.5">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308"/>
        <v>0</v>
      </c>
      <c r="M471" s="63" t="b">
        <v>1</v>
      </c>
      <c r="N471" s="63">
        <v>60</v>
      </c>
      <c r="O471" s="63">
        <v>10</v>
      </c>
      <c r="P471" s="63">
        <v>10</v>
      </c>
      <c r="Q471" s="63">
        <v>10</v>
      </c>
      <c r="R471" s="63">
        <v>20</v>
      </c>
      <c r="S471" s="65" t="b">
        <v>1</v>
      </c>
      <c r="T471" s="65">
        <v>60</v>
      </c>
      <c r="U471" s="65">
        <v>10</v>
      </c>
      <c r="V471" s="65">
        <v>10</v>
      </c>
      <c r="W471" s="65">
        <v>10</v>
      </c>
      <c r="X471" s="65">
        <v>20</v>
      </c>
      <c r="Y471" s="66" t="b">
        <v>1</v>
      </c>
      <c r="Z471" s="66">
        <v>60</v>
      </c>
      <c r="AA471" s="66">
        <v>10</v>
      </c>
      <c r="AB471" s="66">
        <v>10</v>
      </c>
      <c r="AC471" s="66">
        <v>10</v>
      </c>
      <c r="AD471" s="66">
        <v>20</v>
      </c>
      <c r="AE471" s="67" t="b">
        <v>1</v>
      </c>
      <c r="AF471" s="67">
        <v>60</v>
      </c>
      <c r="AG471" s="67">
        <v>10</v>
      </c>
      <c r="AH471" s="67">
        <v>10</v>
      </c>
      <c r="AI471" s="67">
        <v>10</v>
      </c>
      <c r="AJ471" s="67">
        <v>20</v>
      </c>
      <c r="AK471" s="68" t="b">
        <v>1</v>
      </c>
      <c r="AL471" s="68">
        <v>60</v>
      </c>
      <c r="AM471" s="68">
        <v>10</v>
      </c>
      <c r="AN471" s="68">
        <v>10</v>
      </c>
      <c r="AO471" s="68">
        <v>10</v>
      </c>
      <c r="AP471" s="68">
        <v>20</v>
      </c>
      <c r="AQ471" s="45" t="b">
        <v>1</v>
      </c>
      <c r="AR471" s="45">
        <v>60</v>
      </c>
      <c r="AS471" s="45">
        <v>10</v>
      </c>
      <c r="AT471" s="45">
        <v>10</v>
      </c>
      <c r="AU471" s="45">
        <v>10</v>
      </c>
      <c r="AV471" s="45">
        <v>20</v>
      </c>
      <c r="AW471" s="47" t="b">
        <v>1</v>
      </c>
      <c r="AX471" s="47">
        <v>60</v>
      </c>
      <c r="AY471" s="47">
        <v>10</v>
      </c>
      <c r="AZ471" s="47">
        <v>10</v>
      </c>
      <c r="BA471" s="47">
        <v>10</v>
      </c>
      <c r="BB471" s="47">
        <v>20</v>
      </c>
      <c r="BC471" s="17">
        <f t="shared" si="301"/>
        <v>82.390000000000015</v>
      </c>
      <c r="BD471">
        <f t="shared" si="309"/>
        <v>0</v>
      </c>
      <c r="BE471" s="7">
        <f t="shared" si="310"/>
        <v>0</v>
      </c>
      <c r="BF471" s="7">
        <f t="shared" si="311"/>
        <v>0</v>
      </c>
      <c r="BG471" s="7">
        <f t="shared" si="312"/>
        <v>0</v>
      </c>
      <c r="BH471" s="7">
        <f t="shared" si="313"/>
        <v>0</v>
      </c>
      <c r="BI471" s="17">
        <f t="shared" si="302"/>
        <v>82.390000000000015</v>
      </c>
      <c r="BJ471">
        <f t="shared" si="314"/>
        <v>0</v>
      </c>
      <c r="BK471" s="7">
        <f t="shared" si="315"/>
        <v>0</v>
      </c>
      <c r="BL471" s="7">
        <f t="shared" si="316"/>
        <v>0</v>
      </c>
      <c r="BM471" s="7">
        <f t="shared" si="317"/>
        <v>0</v>
      </c>
      <c r="BN471" s="7">
        <f t="shared" si="318"/>
        <v>0</v>
      </c>
      <c r="BO471" s="17">
        <f t="shared" si="303"/>
        <v>82.390000000000015</v>
      </c>
      <c r="BP471">
        <f t="shared" si="319"/>
        <v>0</v>
      </c>
      <c r="BQ471" s="7">
        <f t="shared" si="320"/>
        <v>0</v>
      </c>
      <c r="BR471" s="7">
        <f t="shared" si="321"/>
        <v>0</v>
      </c>
      <c r="BS471" s="7">
        <f t="shared" si="322"/>
        <v>0</v>
      </c>
      <c r="BT471" s="7">
        <f t="shared" si="323"/>
        <v>0</v>
      </c>
      <c r="BU471" s="17">
        <f t="shared" si="304"/>
        <v>82.390000000000015</v>
      </c>
      <c r="BV471">
        <f t="shared" si="324"/>
        <v>0</v>
      </c>
      <c r="BW471" s="7">
        <f t="shared" si="325"/>
        <v>0</v>
      </c>
      <c r="BX471" s="7">
        <f t="shared" si="326"/>
        <v>0</v>
      </c>
      <c r="BY471" s="7">
        <f t="shared" si="327"/>
        <v>0</v>
      </c>
      <c r="BZ471" s="7">
        <f t="shared" si="328"/>
        <v>0</v>
      </c>
      <c r="CA471" s="17">
        <f t="shared" si="305"/>
        <v>82.390000000000015</v>
      </c>
      <c r="CB471">
        <f t="shared" si="329"/>
        <v>0</v>
      </c>
      <c r="CC471" s="7">
        <f t="shared" si="330"/>
        <v>0</v>
      </c>
      <c r="CD471" s="7">
        <f t="shared" si="331"/>
        <v>0</v>
      </c>
      <c r="CE471" s="7">
        <f t="shared" si="332"/>
        <v>0</v>
      </c>
      <c r="CF471" s="69">
        <f t="shared" si="333"/>
        <v>0</v>
      </c>
      <c r="CG471" s="17">
        <f t="shared" si="306"/>
        <v>82.390000000000015</v>
      </c>
      <c r="CH471">
        <f t="shared" si="334"/>
        <v>0</v>
      </c>
      <c r="CI471" s="7">
        <f t="shared" si="335"/>
        <v>0</v>
      </c>
      <c r="CJ471" s="7">
        <f t="shared" si="336"/>
        <v>0</v>
      </c>
      <c r="CK471" s="7">
        <f t="shared" si="337"/>
        <v>0</v>
      </c>
      <c r="CL471" s="7">
        <f t="shared" si="338"/>
        <v>0</v>
      </c>
      <c r="CM471" s="17">
        <f t="shared" si="307"/>
        <v>82.390000000000015</v>
      </c>
      <c r="CN471">
        <f t="shared" si="339"/>
        <v>0</v>
      </c>
      <c r="CO471" s="7">
        <f t="shared" si="340"/>
        <v>0</v>
      </c>
      <c r="CP471" s="7">
        <f t="shared" si="341"/>
        <v>0</v>
      </c>
      <c r="CQ471" s="7">
        <f t="shared" si="342"/>
        <v>0</v>
      </c>
      <c r="CR471" s="7">
        <f t="shared" si="343"/>
        <v>0</v>
      </c>
    </row>
    <row r="472" spans="1:96" ht="14.5">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308"/>
        <v>1</v>
      </c>
      <c r="M472" s="63" t="b">
        <v>1</v>
      </c>
      <c r="N472" s="63">
        <v>0</v>
      </c>
      <c r="O472" s="63">
        <v>10</v>
      </c>
      <c r="P472" s="63">
        <v>10</v>
      </c>
      <c r="Q472" s="63">
        <v>10</v>
      </c>
      <c r="R472" s="63">
        <v>30</v>
      </c>
      <c r="S472" s="65" t="b">
        <v>1</v>
      </c>
      <c r="T472" s="65">
        <v>0</v>
      </c>
      <c r="U472" s="65">
        <v>10</v>
      </c>
      <c r="V472" s="65">
        <v>10</v>
      </c>
      <c r="W472" s="65">
        <v>10</v>
      </c>
      <c r="X472" s="65">
        <v>30</v>
      </c>
      <c r="Y472" s="66" t="b">
        <v>1</v>
      </c>
      <c r="Z472" s="66">
        <v>0</v>
      </c>
      <c r="AA472" s="66">
        <v>10</v>
      </c>
      <c r="AB472" s="66">
        <v>10</v>
      </c>
      <c r="AC472" s="66">
        <v>10</v>
      </c>
      <c r="AD472" s="66">
        <v>30</v>
      </c>
      <c r="AE472" s="67" t="b">
        <v>1</v>
      </c>
      <c r="AF472" s="67">
        <v>0</v>
      </c>
      <c r="AG472" s="67">
        <v>10</v>
      </c>
      <c r="AH472" s="67">
        <v>10</v>
      </c>
      <c r="AI472" s="67">
        <v>10</v>
      </c>
      <c r="AJ472" s="67">
        <v>30</v>
      </c>
      <c r="AK472" s="68" t="b">
        <v>1</v>
      </c>
      <c r="AL472" s="68">
        <v>0</v>
      </c>
      <c r="AM472" s="68">
        <v>10</v>
      </c>
      <c r="AN472" s="68">
        <v>10</v>
      </c>
      <c r="AO472" s="68">
        <v>10</v>
      </c>
      <c r="AP472" s="68">
        <v>30</v>
      </c>
      <c r="AQ472" s="45" t="b">
        <v>1</v>
      </c>
      <c r="AR472" s="45">
        <v>0</v>
      </c>
      <c r="AS472" s="45">
        <v>10</v>
      </c>
      <c r="AT472" s="45">
        <v>10</v>
      </c>
      <c r="AU472" s="45">
        <v>10</v>
      </c>
      <c r="AV472" s="45">
        <v>30</v>
      </c>
      <c r="AW472" s="47" t="b">
        <v>1</v>
      </c>
      <c r="AX472" s="47">
        <v>0</v>
      </c>
      <c r="AY472" s="47">
        <v>10</v>
      </c>
      <c r="AZ472" s="47">
        <v>10</v>
      </c>
      <c r="BA472" s="47">
        <v>10</v>
      </c>
      <c r="BB472" s="47">
        <v>30</v>
      </c>
      <c r="BC472" s="17">
        <f t="shared" si="301"/>
        <v>94.160000000000025</v>
      </c>
      <c r="BD472">
        <f t="shared" si="309"/>
        <v>7</v>
      </c>
      <c r="BE472" s="7">
        <f t="shared" si="310"/>
        <v>7.5259317243270818</v>
      </c>
      <c r="BF472" s="7">
        <f t="shared" si="311"/>
        <v>5.5644857686743361</v>
      </c>
      <c r="BG472" s="7">
        <f t="shared" si="312"/>
        <v>103.49339163529784</v>
      </c>
      <c r="BH472" s="7">
        <f t="shared" si="313"/>
        <v>111.01932335962492</v>
      </c>
      <c r="BI472" s="17">
        <f t="shared" si="302"/>
        <v>94.160000000000025</v>
      </c>
      <c r="BJ472">
        <f t="shared" si="314"/>
        <v>7</v>
      </c>
      <c r="BK472" s="7">
        <f t="shared" si="315"/>
        <v>7.5259317243270818</v>
      </c>
      <c r="BL472" s="7">
        <f t="shared" si="316"/>
        <v>5.5644857686743361</v>
      </c>
      <c r="BM472" s="7">
        <f t="shared" si="317"/>
        <v>103.49339163529784</v>
      </c>
      <c r="BN472" s="7">
        <f t="shared" si="318"/>
        <v>111.01932335962492</v>
      </c>
      <c r="BO472" s="17">
        <f t="shared" si="303"/>
        <v>94.160000000000025</v>
      </c>
      <c r="BP472">
        <f t="shared" si="319"/>
        <v>7</v>
      </c>
      <c r="BQ472" s="7">
        <f t="shared" si="320"/>
        <v>7.5259317243270818</v>
      </c>
      <c r="BR472" s="7">
        <f t="shared" si="321"/>
        <v>5.5644857686743361</v>
      </c>
      <c r="BS472" s="7">
        <f t="shared" si="322"/>
        <v>103.49339163529784</v>
      </c>
      <c r="BT472" s="7">
        <f t="shared" si="323"/>
        <v>111.01932335962492</v>
      </c>
      <c r="BU472" s="17">
        <f t="shared" si="304"/>
        <v>94.160000000000025</v>
      </c>
      <c r="BV472">
        <f t="shared" si="324"/>
        <v>7</v>
      </c>
      <c r="BW472" s="7">
        <f t="shared" si="325"/>
        <v>7.5259317243270818</v>
      </c>
      <c r="BX472" s="7">
        <f t="shared" si="326"/>
        <v>5.5644857686743361</v>
      </c>
      <c r="BY472" s="7">
        <f t="shared" si="327"/>
        <v>103.49339163529784</v>
      </c>
      <c r="BZ472" s="7">
        <f t="shared" si="328"/>
        <v>111.01932335962492</v>
      </c>
      <c r="CA472" s="17">
        <f t="shared" si="305"/>
        <v>94.160000000000025</v>
      </c>
      <c r="CB472">
        <f t="shared" si="329"/>
        <v>7</v>
      </c>
      <c r="CC472" s="7">
        <f t="shared" si="330"/>
        <v>7.5259317243270818</v>
      </c>
      <c r="CD472" s="7">
        <f t="shared" si="331"/>
        <v>5.5644857686743361</v>
      </c>
      <c r="CE472" s="7">
        <f t="shared" si="332"/>
        <v>103.49339163529784</v>
      </c>
      <c r="CF472" s="69">
        <f t="shared" si="333"/>
        <v>111.01932335962492</v>
      </c>
      <c r="CG472" s="17">
        <f t="shared" si="306"/>
        <v>94.160000000000025</v>
      </c>
      <c r="CH472">
        <f t="shared" si="334"/>
        <v>7</v>
      </c>
      <c r="CI472" s="7">
        <f t="shared" si="335"/>
        <v>7.5259317243270818</v>
      </c>
      <c r="CJ472" s="7">
        <f t="shared" si="336"/>
        <v>5.5644857686743361</v>
      </c>
      <c r="CK472" s="7">
        <f t="shared" si="337"/>
        <v>103.49339163529784</v>
      </c>
      <c r="CL472" s="7">
        <f t="shared" si="338"/>
        <v>111.01932335962492</v>
      </c>
      <c r="CM472" s="17">
        <f t="shared" si="307"/>
        <v>94.160000000000025</v>
      </c>
      <c r="CN472">
        <f t="shared" si="339"/>
        <v>7</v>
      </c>
      <c r="CO472" s="7">
        <f t="shared" si="340"/>
        <v>7.5259317243270818</v>
      </c>
      <c r="CP472" s="7">
        <f t="shared" si="341"/>
        <v>5.5644857686743361</v>
      </c>
      <c r="CQ472" s="7">
        <f t="shared" si="342"/>
        <v>103.49339163529784</v>
      </c>
      <c r="CR472" s="7">
        <f t="shared" si="343"/>
        <v>111.01932335962492</v>
      </c>
    </row>
    <row r="473" spans="1:96" ht="14.5">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308"/>
        <v>0</v>
      </c>
      <c r="M473" s="63" t="b">
        <v>1</v>
      </c>
      <c r="N473" s="63">
        <v>0</v>
      </c>
      <c r="O473" s="63">
        <v>10</v>
      </c>
      <c r="P473" s="63">
        <v>10</v>
      </c>
      <c r="Q473" s="63">
        <v>10</v>
      </c>
      <c r="R473" s="63">
        <v>30</v>
      </c>
      <c r="S473" s="65" t="b">
        <v>1</v>
      </c>
      <c r="T473" s="65">
        <v>0</v>
      </c>
      <c r="U473" s="65">
        <v>10</v>
      </c>
      <c r="V473" s="65">
        <v>10</v>
      </c>
      <c r="W473" s="65">
        <v>10</v>
      </c>
      <c r="X473" s="65">
        <v>30</v>
      </c>
      <c r="Y473" s="66" t="b">
        <v>1</v>
      </c>
      <c r="Z473" s="66">
        <v>0</v>
      </c>
      <c r="AA473" s="66">
        <v>10</v>
      </c>
      <c r="AB473" s="66">
        <v>10</v>
      </c>
      <c r="AC473" s="66">
        <v>10</v>
      </c>
      <c r="AD473" s="66">
        <v>30</v>
      </c>
      <c r="AE473" s="67" t="b">
        <v>1</v>
      </c>
      <c r="AF473" s="67">
        <v>0</v>
      </c>
      <c r="AG473" s="67">
        <v>10</v>
      </c>
      <c r="AH473" s="67">
        <v>10</v>
      </c>
      <c r="AI473" s="67">
        <v>10</v>
      </c>
      <c r="AJ473" s="67">
        <v>30</v>
      </c>
      <c r="AK473" s="68" t="b">
        <v>1</v>
      </c>
      <c r="AL473" s="68">
        <v>0</v>
      </c>
      <c r="AM473" s="68">
        <v>10</v>
      </c>
      <c r="AN473" s="68">
        <v>10</v>
      </c>
      <c r="AO473" s="68">
        <v>10</v>
      </c>
      <c r="AP473" s="68">
        <v>30</v>
      </c>
      <c r="AQ473" s="45" t="b">
        <v>1</v>
      </c>
      <c r="AR473" s="45">
        <v>0</v>
      </c>
      <c r="AS473" s="45">
        <v>10</v>
      </c>
      <c r="AT473" s="45">
        <v>10</v>
      </c>
      <c r="AU473" s="45">
        <v>10</v>
      </c>
      <c r="AV473" s="45">
        <v>30</v>
      </c>
      <c r="AW473" s="47" t="b">
        <v>1</v>
      </c>
      <c r="AX473" s="47">
        <v>0</v>
      </c>
      <c r="AY473" s="47">
        <v>10</v>
      </c>
      <c r="AZ473" s="47">
        <v>10</v>
      </c>
      <c r="BA473" s="47">
        <v>10</v>
      </c>
      <c r="BB473" s="47">
        <v>30</v>
      </c>
      <c r="BC473" s="17">
        <f t="shared" si="301"/>
        <v>92.40000000000002</v>
      </c>
      <c r="BD473">
        <f t="shared" si="309"/>
        <v>0</v>
      </c>
      <c r="BE473" s="7">
        <f t="shared" si="310"/>
        <v>0</v>
      </c>
      <c r="BF473" s="7">
        <f t="shared" si="311"/>
        <v>0</v>
      </c>
      <c r="BG473" s="7">
        <f t="shared" si="312"/>
        <v>0</v>
      </c>
      <c r="BH473" s="7">
        <f t="shared" si="313"/>
        <v>0</v>
      </c>
      <c r="BI473" s="17">
        <f t="shared" si="302"/>
        <v>92.40000000000002</v>
      </c>
      <c r="BJ473">
        <f t="shared" si="314"/>
        <v>0</v>
      </c>
      <c r="BK473" s="7">
        <f t="shared" si="315"/>
        <v>0</v>
      </c>
      <c r="BL473" s="7">
        <f t="shared" si="316"/>
        <v>0</v>
      </c>
      <c r="BM473" s="7">
        <f t="shared" si="317"/>
        <v>0</v>
      </c>
      <c r="BN473" s="7">
        <f t="shared" si="318"/>
        <v>0</v>
      </c>
      <c r="BO473" s="17">
        <f t="shared" si="303"/>
        <v>92.40000000000002</v>
      </c>
      <c r="BP473">
        <f t="shared" si="319"/>
        <v>0</v>
      </c>
      <c r="BQ473" s="7">
        <f t="shared" si="320"/>
        <v>0</v>
      </c>
      <c r="BR473" s="7">
        <f t="shared" si="321"/>
        <v>0</v>
      </c>
      <c r="BS473" s="7">
        <f t="shared" si="322"/>
        <v>0</v>
      </c>
      <c r="BT473" s="7">
        <f t="shared" si="323"/>
        <v>0</v>
      </c>
      <c r="BU473" s="17">
        <f t="shared" si="304"/>
        <v>92.40000000000002</v>
      </c>
      <c r="BV473">
        <f t="shared" si="324"/>
        <v>0</v>
      </c>
      <c r="BW473" s="7">
        <f t="shared" si="325"/>
        <v>0</v>
      </c>
      <c r="BX473" s="7">
        <f t="shared" si="326"/>
        <v>0</v>
      </c>
      <c r="BY473" s="7">
        <f t="shared" si="327"/>
        <v>0</v>
      </c>
      <c r="BZ473" s="7">
        <f t="shared" si="328"/>
        <v>0</v>
      </c>
      <c r="CA473" s="17">
        <f t="shared" si="305"/>
        <v>92.40000000000002</v>
      </c>
      <c r="CB473">
        <f t="shared" si="329"/>
        <v>0</v>
      </c>
      <c r="CC473" s="7">
        <f t="shared" si="330"/>
        <v>0</v>
      </c>
      <c r="CD473" s="7">
        <f t="shared" si="331"/>
        <v>0</v>
      </c>
      <c r="CE473" s="7">
        <f t="shared" si="332"/>
        <v>0</v>
      </c>
      <c r="CF473" s="69">
        <f t="shared" si="333"/>
        <v>0</v>
      </c>
      <c r="CG473" s="17">
        <f t="shared" si="306"/>
        <v>92.40000000000002</v>
      </c>
      <c r="CH473">
        <f t="shared" si="334"/>
        <v>0</v>
      </c>
      <c r="CI473" s="7">
        <f t="shared" si="335"/>
        <v>0</v>
      </c>
      <c r="CJ473" s="7">
        <f t="shared" si="336"/>
        <v>0</v>
      </c>
      <c r="CK473" s="7">
        <f t="shared" si="337"/>
        <v>0</v>
      </c>
      <c r="CL473" s="7">
        <f t="shared" si="338"/>
        <v>0</v>
      </c>
      <c r="CM473" s="17">
        <f t="shared" si="307"/>
        <v>92.40000000000002</v>
      </c>
      <c r="CN473">
        <f t="shared" si="339"/>
        <v>0</v>
      </c>
      <c r="CO473" s="7">
        <f t="shared" si="340"/>
        <v>0</v>
      </c>
      <c r="CP473" s="7">
        <f t="shared" si="341"/>
        <v>0</v>
      </c>
      <c r="CQ473" s="7">
        <f t="shared" si="342"/>
        <v>0</v>
      </c>
      <c r="CR473" s="7">
        <f t="shared" si="343"/>
        <v>0</v>
      </c>
    </row>
    <row r="474" spans="1:96" ht="14.5">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308"/>
        <v>1</v>
      </c>
      <c r="M474" s="63" t="b">
        <v>1</v>
      </c>
      <c r="N474" s="63">
        <v>0</v>
      </c>
      <c r="O474" s="63">
        <v>10</v>
      </c>
      <c r="P474" s="63">
        <v>10</v>
      </c>
      <c r="Q474" s="63">
        <v>10</v>
      </c>
      <c r="R474" s="63">
        <v>40</v>
      </c>
      <c r="S474" s="65" t="b">
        <v>1</v>
      </c>
      <c r="T474" s="65">
        <v>0</v>
      </c>
      <c r="U474" s="65">
        <v>10</v>
      </c>
      <c r="V474" s="65">
        <v>10</v>
      </c>
      <c r="W474" s="65">
        <v>10</v>
      </c>
      <c r="X474" s="65">
        <v>40</v>
      </c>
      <c r="Y474" s="66" t="b">
        <v>1</v>
      </c>
      <c r="Z474" s="66">
        <v>0</v>
      </c>
      <c r="AA474" s="66">
        <v>10</v>
      </c>
      <c r="AB474" s="66">
        <v>10</v>
      </c>
      <c r="AC474" s="66">
        <v>10</v>
      </c>
      <c r="AD474" s="66">
        <v>40</v>
      </c>
      <c r="AE474" s="67" t="b">
        <v>1</v>
      </c>
      <c r="AF474" s="67">
        <v>0</v>
      </c>
      <c r="AG474" s="67">
        <v>10</v>
      </c>
      <c r="AH474" s="67">
        <v>10</v>
      </c>
      <c r="AI474" s="67">
        <v>10</v>
      </c>
      <c r="AJ474" s="67">
        <v>40</v>
      </c>
      <c r="AK474" s="68" t="b">
        <v>1</v>
      </c>
      <c r="AL474" s="68">
        <v>0</v>
      </c>
      <c r="AM474" s="68">
        <v>10</v>
      </c>
      <c r="AN474" s="68">
        <v>10</v>
      </c>
      <c r="AO474" s="68">
        <v>10</v>
      </c>
      <c r="AP474" s="68">
        <v>40</v>
      </c>
      <c r="AQ474" s="45" t="b">
        <v>1</v>
      </c>
      <c r="AR474" s="45">
        <v>0</v>
      </c>
      <c r="AS474" s="45">
        <v>10</v>
      </c>
      <c r="AT474" s="45">
        <v>10</v>
      </c>
      <c r="AU474" s="45">
        <v>10</v>
      </c>
      <c r="AV474" s="45">
        <v>40</v>
      </c>
      <c r="AW474" s="47" t="b">
        <v>1</v>
      </c>
      <c r="AX474" s="47">
        <v>0</v>
      </c>
      <c r="AY474" s="47">
        <v>10</v>
      </c>
      <c r="AZ474" s="47">
        <v>10</v>
      </c>
      <c r="BA474" s="47">
        <v>10</v>
      </c>
      <c r="BB474" s="47">
        <v>40</v>
      </c>
      <c r="BC474" s="17">
        <f t="shared" si="301"/>
        <v>79.860000000000014</v>
      </c>
      <c r="BD474">
        <f t="shared" si="309"/>
        <v>6</v>
      </c>
      <c r="BE474" s="7">
        <f t="shared" si="310"/>
        <v>6.450798620851784</v>
      </c>
      <c r="BF474" s="7">
        <f t="shared" si="311"/>
        <v>4.7695592302922876</v>
      </c>
      <c r="BG474" s="7">
        <f t="shared" si="312"/>
        <v>88.708621401683857</v>
      </c>
      <c r="BH474" s="7">
        <f t="shared" si="313"/>
        <v>95.159420022535642</v>
      </c>
      <c r="BI474" s="17">
        <f t="shared" si="302"/>
        <v>79.860000000000014</v>
      </c>
      <c r="BJ474">
        <f t="shared" si="314"/>
        <v>6</v>
      </c>
      <c r="BK474" s="7">
        <f t="shared" si="315"/>
        <v>6.450798620851784</v>
      </c>
      <c r="BL474" s="7">
        <f t="shared" si="316"/>
        <v>4.7695592302922876</v>
      </c>
      <c r="BM474" s="7">
        <f t="shared" si="317"/>
        <v>88.708621401683857</v>
      </c>
      <c r="BN474" s="7">
        <f t="shared" si="318"/>
        <v>95.159420022535642</v>
      </c>
      <c r="BO474" s="17">
        <f t="shared" si="303"/>
        <v>79.860000000000014</v>
      </c>
      <c r="BP474">
        <f t="shared" si="319"/>
        <v>6</v>
      </c>
      <c r="BQ474" s="7">
        <f t="shared" si="320"/>
        <v>6.450798620851784</v>
      </c>
      <c r="BR474" s="7">
        <f t="shared" si="321"/>
        <v>4.7695592302922876</v>
      </c>
      <c r="BS474" s="7">
        <f t="shared" si="322"/>
        <v>88.708621401683857</v>
      </c>
      <c r="BT474" s="7">
        <f t="shared" si="323"/>
        <v>95.159420022535642</v>
      </c>
      <c r="BU474" s="17">
        <f t="shared" si="304"/>
        <v>79.860000000000014</v>
      </c>
      <c r="BV474">
        <f t="shared" si="324"/>
        <v>6</v>
      </c>
      <c r="BW474" s="7">
        <f t="shared" si="325"/>
        <v>6.450798620851784</v>
      </c>
      <c r="BX474" s="7">
        <f t="shared" si="326"/>
        <v>4.7695592302922876</v>
      </c>
      <c r="BY474" s="7">
        <f t="shared" si="327"/>
        <v>88.708621401683857</v>
      </c>
      <c r="BZ474" s="7">
        <f t="shared" si="328"/>
        <v>95.159420022535642</v>
      </c>
      <c r="CA474" s="17">
        <f t="shared" si="305"/>
        <v>79.860000000000014</v>
      </c>
      <c r="CB474">
        <f t="shared" si="329"/>
        <v>6</v>
      </c>
      <c r="CC474" s="7">
        <f t="shared" si="330"/>
        <v>6.450798620851784</v>
      </c>
      <c r="CD474" s="7">
        <f t="shared" si="331"/>
        <v>4.7695592302922876</v>
      </c>
      <c r="CE474" s="7">
        <f t="shared" si="332"/>
        <v>88.708621401683857</v>
      </c>
      <c r="CF474" s="69">
        <f t="shared" si="333"/>
        <v>95.159420022535642</v>
      </c>
      <c r="CG474" s="17">
        <f t="shared" si="306"/>
        <v>79.860000000000014</v>
      </c>
      <c r="CH474">
        <f t="shared" si="334"/>
        <v>6</v>
      </c>
      <c r="CI474" s="7">
        <f t="shared" si="335"/>
        <v>6.450798620851784</v>
      </c>
      <c r="CJ474" s="7">
        <f t="shared" si="336"/>
        <v>4.7695592302922876</v>
      </c>
      <c r="CK474" s="7">
        <f t="shared" si="337"/>
        <v>88.708621401683857</v>
      </c>
      <c r="CL474" s="7">
        <f t="shared" si="338"/>
        <v>95.159420022535642</v>
      </c>
      <c r="CM474" s="17">
        <f t="shared" si="307"/>
        <v>79.860000000000014</v>
      </c>
      <c r="CN474">
        <f t="shared" si="339"/>
        <v>6</v>
      </c>
      <c r="CO474" s="7">
        <f t="shared" si="340"/>
        <v>6.450798620851784</v>
      </c>
      <c r="CP474" s="7">
        <f t="shared" si="341"/>
        <v>4.7695592302922876</v>
      </c>
      <c r="CQ474" s="7">
        <f t="shared" si="342"/>
        <v>88.708621401683857</v>
      </c>
      <c r="CR474" s="7">
        <f t="shared" si="343"/>
        <v>95.159420022535642</v>
      </c>
    </row>
    <row r="475" spans="1:96" ht="14.5">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308"/>
        <v>1</v>
      </c>
      <c r="M475" s="63" t="b">
        <v>1</v>
      </c>
      <c r="N475" s="63">
        <v>0</v>
      </c>
      <c r="O475" s="63">
        <v>10</v>
      </c>
      <c r="P475" s="63">
        <v>10</v>
      </c>
      <c r="Q475" s="63">
        <v>10</v>
      </c>
      <c r="R475" s="63">
        <v>30</v>
      </c>
      <c r="S475" s="65" t="b">
        <v>0</v>
      </c>
      <c r="Y475" s="66" t="b">
        <v>0</v>
      </c>
      <c r="AE475" s="67" t="b">
        <v>0</v>
      </c>
      <c r="AK475" s="68" t="b">
        <v>0</v>
      </c>
      <c r="AQ475" s="45" t="b">
        <v>0</v>
      </c>
      <c r="AW475" s="47" t="b">
        <v>0</v>
      </c>
      <c r="BC475" s="17">
        <f t="shared" si="301"/>
        <v>74.690000000000012</v>
      </c>
      <c r="BD475">
        <f t="shared" si="309"/>
        <v>5</v>
      </c>
      <c r="BE475" s="7">
        <f t="shared" si="310"/>
        <v>5.3756655173764862</v>
      </c>
      <c r="BF475" s="7">
        <f t="shared" si="311"/>
        <v>3.9746326919102399</v>
      </c>
      <c r="BG475" s="7">
        <f t="shared" si="312"/>
        <v>73.923851168069888</v>
      </c>
      <c r="BH475" s="7">
        <f t="shared" si="313"/>
        <v>79.299516685446378</v>
      </c>
      <c r="BI475" s="17">
        <f t="shared" si="302"/>
        <v>74.690000000000012</v>
      </c>
      <c r="BJ475">
        <f t="shared" si="314"/>
        <v>0</v>
      </c>
      <c r="BK475" s="7">
        <f t="shared" si="315"/>
        <v>0</v>
      </c>
      <c r="BL475" s="7">
        <f t="shared" si="316"/>
        <v>0</v>
      </c>
      <c r="BM475" s="7">
        <f t="shared" si="317"/>
        <v>0</v>
      </c>
      <c r="BN475" s="7">
        <f t="shared" si="318"/>
        <v>0</v>
      </c>
      <c r="BO475" s="17">
        <f t="shared" si="303"/>
        <v>74.690000000000012</v>
      </c>
      <c r="BP475">
        <f t="shared" si="319"/>
        <v>0</v>
      </c>
      <c r="BQ475" s="7">
        <f t="shared" si="320"/>
        <v>0</v>
      </c>
      <c r="BR475" s="7">
        <f t="shared" si="321"/>
        <v>0</v>
      </c>
      <c r="BS475" s="7">
        <f t="shared" si="322"/>
        <v>0</v>
      </c>
      <c r="BT475" s="7">
        <f t="shared" si="323"/>
        <v>0</v>
      </c>
      <c r="BU475" s="17">
        <f t="shared" si="304"/>
        <v>74.690000000000012</v>
      </c>
      <c r="BV475">
        <f t="shared" si="324"/>
        <v>0</v>
      </c>
      <c r="BW475" s="7">
        <f t="shared" si="325"/>
        <v>0</v>
      </c>
      <c r="BX475" s="7">
        <f t="shared" si="326"/>
        <v>0</v>
      </c>
      <c r="BY475" s="7">
        <f t="shared" si="327"/>
        <v>0</v>
      </c>
      <c r="BZ475" s="7">
        <f t="shared" si="328"/>
        <v>0</v>
      </c>
      <c r="CA475" s="17">
        <f t="shared" si="305"/>
        <v>74.690000000000012</v>
      </c>
      <c r="CB475">
        <f t="shared" si="329"/>
        <v>0</v>
      </c>
      <c r="CC475" s="7">
        <f t="shared" si="330"/>
        <v>0</v>
      </c>
      <c r="CD475" s="7">
        <f t="shared" si="331"/>
        <v>0</v>
      </c>
      <c r="CE475" s="7">
        <f t="shared" si="332"/>
        <v>0</v>
      </c>
      <c r="CF475" s="69">
        <f t="shared" si="333"/>
        <v>0</v>
      </c>
      <c r="CG475" s="17">
        <f t="shared" si="306"/>
        <v>74.690000000000012</v>
      </c>
      <c r="CH475">
        <f t="shared" si="334"/>
        <v>0</v>
      </c>
      <c r="CI475" s="7">
        <f t="shared" si="335"/>
        <v>0</v>
      </c>
      <c r="CJ475" s="7">
        <f t="shared" si="336"/>
        <v>0</v>
      </c>
      <c r="CK475" s="7">
        <f t="shared" si="337"/>
        <v>0</v>
      </c>
      <c r="CL475" s="7">
        <f t="shared" si="338"/>
        <v>0</v>
      </c>
      <c r="CM475" s="17">
        <f t="shared" si="307"/>
        <v>74.690000000000012</v>
      </c>
      <c r="CN475">
        <f t="shared" si="339"/>
        <v>0</v>
      </c>
      <c r="CO475" s="7">
        <f t="shared" si="340"/>
        <v>0</v>
      </c>
      <c r="CP475" s="7">
        <f t="shared" si="341"/>
        <v>0</v>
      </c>
      <c r="CQ475" s="7">
        <f t="shared" si="342"/>
        <v>0</v>
      </c>
      <c r="CR475" s="7">
        <f t="shared" si="343"/>
        <v>0</v>
      </c>
    </row>
    <row r="476" spans="1:96" ht="14.5">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308"/>
        <v>1</v>
      </c>
      <c r="M476" s="63" t="b">
        <v>1</v>
      </c>
      <c r="N476" s="63">
        <v>0</v>
      </c>
      <c r="O476" s="63">
        <v>10</v>
      </c>
      <c r="P476" s="63">
        <v>10</v>
      </c>
      <c r="Q476" s="63">
        <v>10</v>
      </c>
      <c r="R476" s="63">
        <v>30</v>
      </c>
      <c r="S476" s="65" t="b">
        <v>1</v>
      </c>
      <c r="T476" s="65">
        <v>0</v>
      </c>
      <c r="U476" s="65">
        <v>10</v>
      </c>
      <c r="V476" s="65">
        <v>10</v>
      </c>
      <c r="W476" s="65">
        <v>10</v>
      </c>
      <c r="X476" s="65">
        <v>30</v>
      </c>
      <c r="Y476" s="66" t="b">
        <v>1</v>
      </c>
      <c r="Z476" s="66">
        <v>0</v>
      </c>
      <c r="AA476" s="66">
        <v>10</v>
      </c>
      <c r="AB476" s="66">
        <v>10</v>
      </c>
      <c r="AC476" s="66">
        <v>10</v>
      </c>
      <c r="AD476" s="66">
        <v>30</v>
      </c>
      <c r="AE476" s="67" t="b">
        <v>1</v>
      </c>
      <c r="AF476" s="67">
        <v>0</v>
      </c>
      <c r="AG476" s="67">
        <v>10</v>
      </c>
      <c r="AH476" s="67">
        <v>10</v>
      </c>
      <c r="AI476" s="67">
        <v>10</v>
      </c>
      <c r="AJ476" s="67">
        <v>30</v>
      </c>
      <c r="AK476" s="68" t="b">
        <v>1</v>
      </c>
      <c r="AL476" s="68">
        <v>0</v>
      </c>
      <c r="AM476" s="68">
        <v>10</v>
      </c>
      <c r="AN476" s="68">
        <v>10</v>
      </c>
      <c r="AO476" s="68">
        <v>10</v>
      </c>
      <c r="AP476" s="68">
        <v>30</v>
      </c>
      <c r="AQ476" s="45" t="b">
        <v>1</v>
      </c>
      <c r="AR476" s="45">
        <v>0</v>
      </c>
      <c r="AS476" s="45">
        <v>10</v>
      </c>
      <c r="AT476" s="45">
        <v>10</v>
      </c>
      <c r="AU476" s="45">
        <v>10</v>
      </c>
      <c r="AV476" s="45">
        <v>30</v>
      </c>
      <c r="AW476" s="47" t="b">
        <v>1</v>
      </c>
      <c r="AX476" s="47">
        <v>0</v>
      </c>
      <c r="AY476" s="47">
        <v>10</v>
      </c>
      <c r="AZ476" s="47">
        <v>10</v>
      </c>
      <c r="BA476" s="47">
        <v>10</v>
      </c>
      <c r="BB476" s="47">
        <v>30</v>
      </c>
      <c r="BC476" s="17">
        <f t="shared" si="301"/>
        <v>86.570000000000007</v>
      </c>
      <c r="BD476">
        <f t="shared" si="309"/>
        <v>5</v>
      </c>
      <c r="BE476" s="7">
        <f t="shared" si="310"/>
        <v>5.3756655173764862</v>
      </c>
      <c r="BF476" s="7">
        <f t="shared" si="311"/>
        <v>3.9746326919102399</v>
      </c>
      <c r="BG476" s="7">
        <f t="shared" si="312"/>
        <v>73.923851168069888</v>
      </c>
      <c r="BH476" s="7">
        <f t="shared" si="313"/>
        <v>79.299516685446378</v>
      </c>
      <c r="BI476" s="17">
        <f t="shared" si="302"/>
        <v>86.570000000000007</v>
      </c>
      <c r="BJ476">
        <f t="shared" si="314"/>
        <v>5</v>
      </c>
      <c r="BK476" s="7">
        <f t="shared" si="315"/>
        <v>5.3756655173764862</v>
      </c>
      <c r="BL476" s="7">
        <f t="shared" si="316"/>
        <v>3.9746326919102399</v>
      </c>
      <c r="BM476" s="7">
        <f t="shared" si="317"/>
        <v>73.923851168069888</v>
      </c>
      <c r="BN476" s="7">
        <f t="shared" si="318"/>
        <v>79.299516685446378</v>
      </c>
      <c r="BO476" s="17">
        <f t="shared" si="303"/>
        <v>86.570000000000007</v>
      </c>
      <c r="BP476">
        <f t="shared" si="319"/>
        <v>5</v>
      </c>
      <c r="BQ476" s="7">
        <f t="shared" si="320"/>
        <v>5.3756655173764862</v>
      </c>
      <c r="BR476" s="7">
        <f t="shared" si="321"/>
        <v>3.9746326919102399</v>
      </c>
      <c r="BS476" s="7">
        <f t="shared" si="322"/>
        <v>73.923851168069888</v>
      </c>
      <c r="BT476" s="7">
        <f t="shared" si="323"/>
        <v>79.299516685446378</v>
      </c>
      <c r="BU476" s="17">
        <f t="shared" si="304"/>
        <v>86.570000000000007</v>
      </c>
      <c r="BV476">
        <f t="shared" si="324"/>
        <v>5</v>
      </c>
      <c r="BW476" s="7">
        <f t="shared" si="325"/>
        <v>5.3756655173764862</v>
      </c>
      <c r="BX476" s="7">
        <f t="shared" si="326"/>
        <v>3.9746326919102399</v>
      </c>
      <c r="BY476" s="7">
        <f t="shared" si="327"/>
        <v>73.923851168069888</v>
      </c>
      <c r="BZ476" s="7">
        <f t="shared" si="328"/>
        <v>79.299516685446378</v>
      </c>
      <c r="CA476" s="17">
        <f t="shared" si="305"/>
        <v>86.570000000000007</v>
      </c>
      <c r="CB476">
        <f t="shared" si="329"/>
        <v>5</v>
      </c>
      <c r="CC476" s="7">
        <f t="shared" si="330"/>
        <v>5.3756655173764862</v>
      </c>
      <c r="CD476" s="7">
        <f t="shared" si="331"/>
        <v>3.9746326919102399</v>
      </c>
      <c r="CE476" s="7">
        <f t="shared" si="332"/>
        <v>73.923851168069888</v>
      </c>
      <c r="CF476" s="69">
        <f t="shared" si="333"/>
        <v>79.299516685446378</v>
      </c>
      <c r="CG476" s="17">
        <f t="shared" si="306"/>
        <v>86.570000000000007</v>
      </c>
      <c r="CH476">
        <f t="shared" si="334"/>
        <v>5</v>
      </c>
      <c r="CI476" s="7">
        <f t="shared" si="335"/>
        <v>5.3756655173764862</v>
      </c>
      <c r="CJ476" s="7">
        <f t="shared" si="336"/>
        <v>3.9746326919102399</v>
      </c>
      <c r="CK476" s="7">
        <f t="shared" si="337"/>
        <v>73.923851168069888</v>
      </c>
      <c r="CL476" s="7">
        <f t="shared" si="338"/>
        <v>79.299516685446378</v>
      </c>
      <c r="CM476" s="17">
        <f t="shared" si="307"/>
        <v>86.570000000000007</v>
      </c>
      <c r="CN476">
        <f t="shared" si="339"/>
        <v>5</v>
      </c>
      <c r="CO476" s="7">
        <f t="shared" si="340"/>
        <v>5.3756655173764862</v>
      </c>
      <c r="CP476" s="7">
        <f t="shared" si="341"/>
        <v>3.9746326919102399</v>
      </c>
      <c r="CQ476" s="7">
        <f t="shared" si="342"/>
        <v>73.923851168069888</v>
      </c>
      <c r="CR476" s="7">
        <f t="shared" si="343"/>
        <v>79.299516685446378</v>
      </c>
    </row>
    <row r="477" spans="1:96" ht="14.5">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308"/>
        <v>0</v>
      </c>
      <c r="M477" s="63" t="b">
        <v>1</v>
      </c>
      <c r="N477" s="63">
        <v>0</v>
      </c>
      <c r="O477" s="63">
        <v>10</v>
      </c>
      <c r="P477" s="63">
        <v>10</v>
      </c>
      <c r="Q477" s="63">
        <v>10</v>
      </c>
      <c r="R477" s="63">
        <v>30</v>
      </c>
      <c r="S477" s="65" t="b">
        <v>1</v>
      </c>
      <c r="T477" s="65">
        <v>0</v>
      </c>
      <c r="U477" s="65">
        <v>10</v>
      </c>
      <c r="V477" s="65">
        <v>10</v>
      </c>
      <c r="W477" s="65">
        <v>10</v>
      </c>
      <c r="X477" s="65">
        <v>30</v>
      </c>
      <c r="Y477" s="66" t="b">
        <v>0</v>
      </c>
      <c r="AE477" s="67" t="b">
        <v>1</v>
      </c>
      <c r="AF477" s="67">
        <v>0</v>
      </c>
      <c r="AG477" s="67">
        <v>10</v>
      </c>
      <c r="AH477" s="67">
        <v>10</v>
      </c>
      <c r="AI477" s="67">
        <v>10</v>
      </c>
      <c r="AJ477" s="67">
        <v>30</v>
      </c>
      <c r="AK477" s="68" t="b">
        <v>1</v>
      </c>
      <c r="AL477" s="68">
        <v>0</v>
      </c>
      <c r="AM477" s="68">
        <v>10</v>
      </c>
      <c r="AN477" s="68">
        <v>10</v>
      </c>
      <c r="AO477" s="68">
        <v>10</v>
      </c>
      <c r="AP477" s="68">
        <v>30</v>
      </c>
      <c r="AQ477" s="45" t="b">
        <v>0</v>
      </c>
      <c r="AW477" s="47" t="b">
        <v>0</v>
      </c>
      <c r="BC477" s="17">
        <f t="shared" si="301"/>
        <v>84.48</v>
      </c>
      <c r="BD477">
        <f t="shared" si="309"/>
        <v>0</v>
      </c>
      <c r="BE477" s="7">
        <f t="shared" si="310"/>
        <v>0</v>
      </c>
      <c r="BF477" s="7">
        <f t="shared" si="311"/>
        <v>0</v>
      </c>
      <c r="BG477" s="7">
        <f t="shared" si="312"/>
        <v>0</v>
      </c>
      <c r="BH477" s="7">
        <f t="shared" si="313"/>
        <v>0</v>
      </c>
      <c r="BI477" s="17">
        <f t="shared" si="302"/>
        <v>84.48</v>
      </c>
      <c r="BJ477">
        <f t="shared" si="314"/>
        <v>0</v>
      </c>
      <c r="BK477" s="7">
        <f t="shared" si="315"/>
        <v>0</v>
      </c>
      <c r="BL477" s="7">
        <f t="shared" si="316"/>
        <v>0</v>
      </c>
      <c r="BM477" s="7">
        <f t="shared" si="317"/>
        <v>0</v>
      </c>
      <c r="BN477" s="7">
        <f t="shared" si="318"/>
        <v>0</v>
      </c>
      <c r="BO477" s="17">
        <f t="shared" si="303"/>
        <v>84.48</v>
      </c>
      <c r="BP477">
        <f t="shared" si="319"/>
        <v>0</v>
      </c>
      <c r="BQ477" s="7">
        <f t="shared" si="320"/>
        <v>0</v>
      </c>
      <c r="BR477" s="7">
        <f t="shared" si="321"/>
        <v>0</v>
      </c>
      <c r="BS477" s="7">
        <f t="shared" si="322"/>
        <v>0</v>
      </c>
      <c r="BT477" s="7">
        <f t="shared" si="323"/>
        <v>0</v>
      </c>
      <c r="BU477" s="17">
        <f t="shared" si="304"/>
        <v>84.48</v>
      </c>
      <c r="BV477">
        <f t="shared" si="324"/>
        <v>0</v>
      </c>
      <c r="BW477" s="7">
        <f t="shared" si="325"/>
        <v>0</v>
      </c>
      <c r="BX477" s="7">
        <f t="shared" si="326"/>
        <v>0</v>
      </c>
      <c r="BY477" s="7">
        <f t="shared" si="327"/>
        <v>0</v>
      </c>
      <c r="BZ477" s="7">
        <f t="shared" si="328"/>
        <v>0</v>
      </c>
      <c r="CA477" s="17">
        <f t="shared" si="305"/>
        <v>84.48</v>
      </c>
      <c r="CB477">
        <f t="shared" si="329"/>
        <v>0</v>
      </c>
      <c r="CC477" s="7">
        <f t="shared" si="330"/>
        <v>0</v>
      </c>
      <c r="CD477" s="7">
        <f t="shared" si="331"/>
        <v>0</v>
      </c>
      <c r="CE477" s="7">
        <f t="shared" si="332"/>
        <v>0</v>
      </c>
      <c r="CF477" s="69">
        <f t="shared" si="333"/>
        <v>0</v>
      </c>
      <c r="CG477" s="17">
        <f t="shared" si="306"/>
        <v>84.48</v>
      </c>
      <c r="CH477">
        <f t="shared" si="334"/>
        <v>0</v>
      </c>
      <c r="CI477" s="7">
        <f t="shared" si="335"/>
        <v>0</v>
      </c>
      <c r="CJ477" s="7">
        <f t="shared" si="336"/>
        <v>0</v>
      </c>
      <c r="CK477" s="7">
        <f t="shared" si="337"/>
        <v>0</v>
      </c>
      <c r="CL477" s="7">
        <f t="shared" si="338"/>
        <v>0</v>
      </c>
      <c r="CM477" s="17">
        <f t="shared" si="307"/>
        <v>84.48</v>
      </c>
      <c r="CN477">
        <f t="shared" si="339"/>
        <v>0</v>
      </c>
      <c r="CO477" s="7">
        <f t="shared" si="340"/>
        <v>0</v>
      </c>
      <c r="CP477" s="7">
        <f t="shared" si="341"/>
        <v>0</v>
      </c>
      <c r="CQ477" s="7">
        <f t="shared" si="342"/>
        <v>0</v>
      </c>
      <c r="CR477" s="7">
        <f t="shared" si="343"/>
        <v>0</v>
      </c>
    </row>
    <row r="478" spans="1:96" ht="14.5">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308"/>
        <v>1</v>
      </c>
      <c r="M478" s="63" t="b">
        <v>1</v>
      </c>
      <c r="N478" s="63">
        <v>0</v>
      </c>
      <c r="O478" s="63">
        <v>10</v>
      </c>
      <c r="P478" s="63">
        <v>10</v>
      </c>
      <c r="Q478" s="63">
        <v>10</v>
      </c>
      <c r="R478" s="63">
        <v>30</v>
      </c>
      <c r="S478" s="65" t="b">
        <v>1</v>
      </c>
      <c r="T478" s="65">
        <v>0</v>
      </c>
      <c r="U478" s="65">
        <v>10</v>
      </c>
      <c r="V478" s="65">
        <v>10</v>
      </c>
      <c r="W478" s="65">
        <v>10</v>
      </c>
      <c r="X478" s="65">
        <v>30</v>
      </c>
      <c r="Y478" s="66" t="b">
        <v>1</v>
      </c>
      <c r="Z478" s="66">
        <v>0</v>
      </c>
      <c r="AA478" s="66">
        <v>10</v>
      </c>
      <c r="AB478" s="66">
        <v>10</v>
      </c>
      <c r="AC478" s="66">
        <v>10</v>
      </c>
      <c r="AD478" s="66">
        <v>30</v>
      </c>
      <c r="AE478" s="67" t="b">
        <v>1</v>
      </c>
      <c r="AF478" s="67">
        <v>0</v>
      </c>
      <c r="AG478" s="67">
        <v>10</v>
      </c>
      <c r="AH478" s="67">
        <v>10</v>
      </c>
      <c r="AI478" s="67">
        <v>10</v>
      </c>
      <c r="AJ478" s="67">
        <v>30</v>
      </c>
      <c r="AK478" s="68" t="b">
        <v>1</v>
      </c>
      <c r="AL478" s="68">
        <v>0</v>
      </c>
      <c r="AM478" s="68">
        <v>10</v>
      </c>
      <c r="AN478" s="68">
        <v>10</v>
      </c>
      <c r="AO478" s="68">
        <v>10</v>
      </c>
      <c r="AP478" s="68">
        <v>30</v>
      </c>
      <c r="AQ478" s="45" t="b">
        <v>1</v>
      </c>
      <c r="AR478" s="45">
        <v>0</v>
      </c>
      <c r="AS478" s="45">
        <v>10</v>
      </c>
      <c r="AT478" s="45">
        <v>10</v>
      </c>
      <c r="AU478" s="45">
        <v>10</v>
      </c>
      <c r="AV478" s="45">
        <v>30</v>
      </c>
      <c r="AW478" s="47" t="b">
        <v>1</v>
      </c>
      <c r="AX478" s="47">
        <v>0</v>
      </c>
      <c r="AY478" s="47">
        <v>10</v>
      </c>
      <c r="AZ478" s="47">
        <v>10</v>
      </c>
      <c r="BA478" s="47">
        <v>10</v>
      </c>
      <c r="BB478" s="47">
        <v>30</v>
      </c>
      <c r="BC478" s="17">
        <f t="shared" si="301"/>
        <v>78.87</v>
      </c>
      <c r="BD478">
        <f t="shared" si="309"/>
        <v>6</v>
      </c>
      <c r="BE478" s="7">
        <f t="shared" si="310"/>
        <v>6.450798620851784</v>
      </c>
      <c r="BF478" s="7">
        <f t="shared" si="311"/>
        <v>4.7695592302922876</v>
      </c>
      <c r="BG478" s="7">
        <f t="shared" si="312"/>
        <v>88.708621401683857</v>
      </c>
      <c r="BH478" s="7">
        <f t="shared" si="313"/>
        <v>95.159420022535642</v>
      </c>
      <c r="BI478" s="17">
        <f t="shared" si="302"/>
        <v>78.87</v>
      </c>
      <c r="BJ478">
        <f t="shared" si="314"/>
        <v>6</v>
      </c>
      <c r="BK478" s="7">
        <f t="shared" si="315"/>
        <v>6.450798620851784</v>
      </c>
      <c r="BL478" s="7">
        <f t="shared" si="316"/>
        <v>4.7695592302922876</v>
      </c>
      <c r="BM478" s="7">
        <f t="shared" si="317"/>
        <v>88.708621401683857</v>
      </c>
      <c r="BN478" s="7">
        <f t="shared" si="318"/>
        <v>95.159420022535642</v>
      </c>
      <c r="BO478" s="17">
        <f t="shared" si="303"/>
        <v>78.87</v>
      </c>
      <c r="BP478">
        <f t="shared" si="319"/>
        <v>6</v>
      </c>
      <c r="BQ478" s="7">
        <f t="shared" si="320"/>
        <v>6.450798620851784</v>
      </c>
      <c r="BR478" s="7">
        <f t="shared" si="321"/>
        <v>4.7695592302922876</v>
      </c>
      <c r="BS478" s="7">
        <f t="shared" si="322"/>
        <v>88.708621401683857</v>
      </c>
      <c r="BT478" s="7">
        <f t="shared" si="323"/>
        <v>95.159420022535642</v>
      </c>
      <c r="BU478" s="17">
        <f t="shared" si="304"/>
        <v>78.87</v>
      </c>
      <c r="BV478">
        <f t="shared" si="324"/>
        <v>6</v>
      </c>
      <c r="BW478" s="7">
        <f t="shared" si="325"/>
        <v>6.450798620851784</v>
      </c>
      <c r="BX478" s="7">
        <f t="shared" si="326"/>
        <v>4.7695592302922876</v>
      </c>
      <c r="BY478" s="7">
        <f t="shared" si="327"/>
        <v>88.708621401683857</v>
      </c>
      <c r="BZ478" s="7">
        <f t="shared" si="328"/>
        <v>95.159420022535642</v>
      </c>
      <c r="CA478" s="17">
        <f t="shared" si="305"/>
        <v>78.87</v>
      </c>
      <c r="CB478">
        <f t="shared" si="329"/>
        <v>6</v>
      </c>
      <c r="CC478" s="7">
        <f t="shared" si="330"/>
        <v>6.450798620851784</v>
      </c>
      <c r="CD478" s="7">
        <f t="shared" si="331"/>
        <v>4.7695592302922876</v>
      </c>
      <c r="CE478" s="7">
        <f t="shared" si="332"/>
        <v>88.708621401683857</v>
      </c>
      <c r="CF478" s="69">
        <f t="shared" si="333"/>
        <v>95.159420022535642</v>
      </c>
      <c r="CG478" s="17">
        <f t="shared" si="306"/>
        <v>78.87</v>
      </c>
      <c r="CH478">
        <f t="shared" si="334"/>
        <v>6</v>
      </c>
      <c r="CI478" s="7">
        <f t="shared" si="335"/>
        <v>6.450798620851784</v>
      </c>
      <c r="CJ478" s="7">
        <f t="shared" si="336"/>
        <v>4.7695592302922876</v>
      </c>
      <c r="CK478" s="7">
        <f t="shared" si="337"/>
        <v>88.708621401683857</v>
      </c>
      <c r="CL478" s="7">
        <f t="shared" si="338"/>
        <v>95.159420022535642</v>
      </c>
      <c r="CM478" s="17">
        <f t="shared" si="307"/>
        <v>78.87</v>
      </c>
      <c r="CN478">
        <f t="shared" si="339"/>
        <v>6</v>
      </c>
      <c r="CO478" s="7">
        <f t="shared" si="340"/>
        <v>6.450798620851784</v>
      </c>
      <c r="CP478" s="7">
        <f t="shared" si="341"/>
        <v>4.7695592302922876</v>
      </c>
      <c r="CQ478" s="7">
        <f t="shared" si="342"/>
        <v>88.708621401683857</v>
      </c>
      <c r="CR478" s="7">
        <f t="shared" si="343"/>
        <v>95.159420022535642</v>
      </c>
    </row>
    <row r="479" spans="1:96" ht="14.5">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308"/>
        <v>1</v>
      </c>
      <c r="M479" s="63" t="b">
        <v>1</v>
      </c>
      <c r="N479" s="63">
        <v>0</v>
      </c>
      <c r="O479" s="63">
        <v>10</v>
      </c>
      <c r="P479" s="63">
        <v>10</v>
      </c>
      <c r="Q479" s="63">
        <v>10</v>
      </c>
      <c r="R479" s="63">
        <v>0</v>
      </c>
      <c r="S479" s="65" t="b">
        <v>1</v>
      </c>
      <c r="T479" s="65">
        <v>0</v>
      </c>
      <c r="U479" s="65">
        <v>10</v>
      </c>
      <c r="V479" s="65">
        <v>10</v>
      </c>
      <c r="W479" s="65">
        <v>10</v>
      </c>
      <c r="X479" s="65">
        <v>0</v>
      </c>
      <c r="Y479" s="66" t="b">
        <v>0</v>
      </c>
      <c r="AE479" s="67" t="b">
        <v>1</v>
      </c>
      <c r="AF479" s="67">
        <v>0</v>
      </c>
      <c r="AG479" s="67">
        <v>10</v>
      </c>
      <c r="AH479" s="67">
        <v>10</v>
      </c>
      <c r="AI479" s="67">
        <v>10</v>
      </c>
      <c r="AJ479" s="67">
        <v>0</v>
      </c>
      <c r="AK479" s="68" t="b">
        <v>1</v>
      </c>
      <c r="AL479" s="68">
        <v>0</v>
      </c>
      <c r="AM479" s="68">
        <v>10</v>
      </c>
      <c r="AN479" s="68">
        <v>10</v>
      </c>
      <c r="AO479" s="68">
        <v>10</v>
      </c>
      <c r="AP479" s="68">
        <v>0</v>
      </c>
      <c r="AQ479" s="45" t="b">
        <v>0</v>
      </c>
      <c r="AW479" s="47" t="b">
        <v>0</v>
      </c>
      <c r="BC479" s="17">
        <f t="shared" si="301"/>
        <v>136.84</v>
      </c>
      <c r="BD479">
        <f t="shared" si="309"/>
        <v>10</v>
      </c>
      <c r="BE479" s="7">
        <f t="shared" si="310"/>
        <v>10.751331034752972</v>
      </c>
      <c r="BF479" s="7">
        <f t="shared" si="311"/>
        <v>7.9492653838204799</v>
      </c>
      <c r="BG479" s="7">
        <f t="shared" si="312"/>
        <v>147.84770233613978</v>
      </c>
      <c r="BH479" s="7">
        <f t="shared" si="313"/>
        <v>158.59903337089276</v>
      </c>
      <c r="BI479" s="17">
        <f t="shared" si="302"/>
        <v>136.84</v>
      </c>
      <c r="BJ479">
        <f t="shared" si="314"/>
        <v>10</v>
      </c>
      <c r="BK479" s="7">
        <f t="shared" si="315"/>
        <v>10.751331034752972</v>
      </c>
      <c r="BL479" s="7">
        <f t="shared" si="316"/>
        <v>7.9492653838204799</v>
      </c>
      <c r="BM479" s="7">
        <f t="shared" si="317"/>
        <v>147.84770233613978</v>
      </c>
      <c r="BN479" s="7">
        <f t="shared" si="318"/>
        <v>158.59903337089276</v>
      </c>
      <c r="BO479" s="17">
        <f t="shared" si="303"/>
        <v>136.84</v>
      </c>
      <c r="BP479">
        <f t="shared" si="319"/>
        <v>0</v>
      </c>
      <c r="BQ479" s="7">
        <f t="shared" si="320"/>
        <v>0</v>
      </c>
      <c r="BR479" s="7">
        <f t="shared" si="321"/>
        <v>0</v>
      </c>
      <c r="BS479" s="7">
        <f t="shared" si="322"/>
        <v>0</v>
      </c>
      <c r="BT479" s="7">
        <f t="shared" si="323"/>
        <v>0</v>
      </c>
      <c r="BU479" s="17">
        <f t="shared" si="304"/>
        <v>136.84</v>
      </c>
      <c r="BV479">
        <f t="shared" si="324"/>
        <v>10</v>
      </c>
      <c r="BW479" s="7">
        <f t="shared" si="325"/>
        <v>10.751331034752972</v>
      </c>
      <c r="BX479" s="7">
        <f t="shared" si="326"/>
        <v>7.9492653838204799</v>
      </c>
      <c r="BY479" s="7">
        <f t="shared" si="327"/>
        <v>147.84770233613978</v>
      </c>
      <c r="BZ479" s="7">
        <f t="shared" si="328"/>
        <v>158.59903337089276</v>
      </c>
      <c r="CA479" s="17">
        <f t="shared" si="305"/>
        <v>136.84</v>
      </c>
      <c r="CB479">
        <f t="shared" si="329"/>
        <v>10</v>
      </c>
      <c r="CC479" s="7">
        <f t="shared" si="330"/>
        <v>10.751331034752972</v>
      </c>
      <c r="CD479" s="7">
        <f t="shared" si="331"/>
        <v>7.9492653838204799</v>
      </c>
      <c r="CE479" s="7">
        <f t="shared" si="332"/>
        <v>147.84770233613978</v>
      </c>
      <c r="CF479" s="69">
        <f t="shared" si="333"/>
        <v>158.59903337089276</v>
      </c>
      <c r="CG479" s="17">
        <f t="shared" si="306"/>
        <v>136.84</v>
      </c>
      <c r="CH479">
        <f t="shared" si="334"/>
        <v>0</v>
      </c>
      <c r="CI479" s="7">
        <f t="shared" si="335"/>
        <v>0</v>
      </c>
      <c r="CJ479" s="7">
        <f t="shared" si="336"/>
        <v>0</v>
      </c>
      <c r="CK479" s="7">
        <f t="shared" si="337"/>
        <v>0</v>
      </c>
      <c r="CL479" s="7">
        <f t="shared" si="338"/>
        <v>0</v>
      </c>
      <c r="CM479" s="17">
        <f t="shared" si="307"/>
        <v>136.84</v>
      </c>
      <c r="CN479">
        <f t="shared" si="339"/>
        <v>0</v>
      </c>
      <c r="CO479" s="7">
        <f t="shared" si="340"/>
        <v>0</v>
      </c>
      <c r="CP479" s="7">
        <f t="shared" si="341"/>
        <v>0</v>
      </c>
      <c r="CQ479" s="7">
        <f t="shared" si="342"/>
        <v>0</v>
      </c>
      <c r="CR479" s="7">
        <f t="shared" si="343"/>
        <v>0</v>
      </c>
    </row>
    <row r="480" spans="1:9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308"/>
        <v>0</v>
      </c>
      <c r="M480" s="63" t="b">
        <v>0</v>
      </c>
      <c r="S480" s="65" t="b">
        <v>0</v>
      </c>
      <c r="Y480" s="66" t="b">
        <v>0</v>
      </c>
      <c r="AE480" s="67" t="b">
        <v>0</v>
      </c>
      <c r="AK480" s="68" t="b">
        <v>0</v>
      </c>
      <c r="AQ480" s="45" t="b">
        <v>0</v>
      </c>
      <c r="AW480" s="47" t="b">
        <v>0</v>
      </c>
      <c r="BC480" s="17">
        <f t="shared" si="301"/>
        <v>108.9</v>
      </c>
      <c r="BD480">
        <f t="shared" si="309"/>
        <v>0</v>
      </c>
      <c r="BE480" s="7">
        <f t="shared" si="310"/>
        <v>0</v>
      </c>
      <c r="BF480" s="7">
        <f t="shared" si="311"/>
        <v>0</v>
      </c>
      <c r="BG480" s="7">
        <f t="shared" si="312"/>
        <v>0</v>
      </c>
      <c r="BH480" s="7">
        <f t="shared" si="313"/>
        <v>0</v>
      </c>
      <c r="BI480" s="17">
        <f t="shared" si="302"/>
        <v>108.9</v>
      </c>
      <c r="BJ480">
        <f t="shared" si="314"/>
        <v>0</v>
      </c>
      <c r="BK480" s="7">
        <f t="shared" si="315"/>
        <v>0</v>
      </c>
      <c r="BL480" s="7">
        <f t="shared" si="316"/>
        <v>0</v>
      </c>
      <c r="BM480" s="7">
        <f t="shared" si="317"/>
        <v>0</v>
      </c>
      <c r="BN480" s="7">
        <f t="shared" si="318"/>
        <v>0</v>
      </c>
      <c r="BO480" s="17">
        <f t="shared" si="303"/>
        <v>108.9</v>
      </c>
      <c r="BP480">
        <f t="shared" si="319"/>
        <v>0</v>
      </c>
      <c r="BQ480" s="7">
        <f t="shared" si="320"/>
        <v>0</v>
      </c>
      <c r="BR480" s="7">
        <f t="shared" si="321"/>
        <v>0</v>
      </c>
      <c r="BS480" s="7">
        <f t="shared" si="322"/>
        <v>0</v>
      </c>
      <c r="BT480" s="7">
        <f t="shared" si="323"/>
        <v>0</v>
      </c>
      <c r="BU480" s="17">
        <f t="shared" si="304"/>
        <v>108.9</v>
      </c>
      <c r="BV480">
        <f t="shared" si="324"/>
        <v>0</v>
      </c>
      <c r="BW480" s="7">
        <f t="shared" si="325"/>
        <v>0</v>
      </c>
      <c r="BX480" s="7">
        <f t="shared" si="326"/>
        <v>0</v>
      </c>
      <c r="BY480" s="7">
        <f t="shared" si="327"/>
        <v>0</v>
      </c>
      <c r="BZ480" s="7">
        <f t="shared" si="328"/>
        <v>0</v>
      </c>
      <c r="CA480" s="17">
        <f t="shared" si="305"/>
        <v>108.9</v>
      </c>
      <c r="CB480">
        <f t="shared" si="329"/>
        <v>0</v>
      </c>
      <c r="CC480" s="7">
        <f t="shared" si="330"/>
        <v>0</v>
      </c>
      <c r="CD480" s="7">
        <f t="shared" si="331"/>
        <v>0</v>
      </c>
      <c r="CE480" s="7">
        <f t="shared" si="332"/>
        <v>0</v>
      </c>
      <c r="CF480" s="69">
        <f t="shared" si="333"/>
        <v>0</v>
      </c>
      <c r="CG480" s="17">
        <f t="shared" si="306"/>
        <v>108.9</v>
      </c>
      <c r="CH480">
        <f t="shared" si="334"/>
        <v>0</v>
      </c>
      <c r="CI480" s="7">
        <f t="shared" si="335"/>
        <v>0</v>
      </c>
      <c r="CJ480" s="7">
        <f t="shared" si="336"/>
        <v>0</v>
      </c>
      <c r="CK480" s="7">
        <f t="shared" si="337"/>
        <v>0</v>
      </c>
      <c r="CL480" s="7">
        <f t="shared" si="338"/>
        <v>0</v>
      </c>
      <c r="CM480" s="17">
        <f t="shared" si="307"/>
        <v>108.9</v>
      </c>
      <c r="CN480">
        <f t="shared" si="339"/>
        <v>0</v>
      </c>
      <c r="CO480" s="7">
        <f t="shared" si="340"/>
        <v>0</v>
      </c>
      <c r="CP480" s="7">
        <f t="shared" si="341"/>
        <v>0</v>
      </c>
      <c r="CQ480" s="7">
        <f t="shared" si="342"/>
        <v>0</v>
      </c>
      <c r="CR480" s="7">
        <f t="shared" si="343"/>
        <v>0</v>
      </c>
    </row>
    <row r="481" spans="1:96" ht="14.5">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308"/>
        <v>1</v>
      </c>
      <c r="M481" s="63" t="b">
        <v>1</v>
      </c>
      <c r="N481" s="63">
        <v>0</v>
      </c>
      <c r="O481" s="63">
        <v>10</v>
      </c>
      <c r="P481" s="63">
        <v>10</v>
      </c>
      <c r="Q481" s="63">
        <v>10</v>
      </c>
      <c r="R481" s="63">
        <v>0</v>
      </c>
      <c r="S481" s="65" t="b">
        <v>1</v>
      </c>
      <c r="T481" s="65">
        <v>0</v>
      </c>
      <c r="U481" s="65">
        <v>10</v>
      </c>
      <c r="V481" s="65">
        <v>10</v>
      </c>
      <c r="W481" s="65">
        <v>10</v>
      </c>
      <c r="X481" s="65">
        <v>0</v>
      </c>
      <c r="Y481" s="66" t="b">
        <v>0</v>
      </c>
      <c r="AE481" s="67" t="b">
        <v>1</v>
      </c>
      <c r="AF481" s="67">
        <v>0</v>
      </c>
      <c r="AG481" s="67">
        <v>10</v>
      </c>
      <c r="AH481" s="67">
        <v>10</v>
      </c>
      <c r="AI481" s="67">
        <v>10</v>
      </c>
      <c r="AJ481" s="67">
        <v>0</v>
      </c>
      <c r="AK481" s="68" t="b">
        <v>1</v>
      </c>
      <c r="AL481" s="68">
        <v>0</v>
      </c>
      <c r="AM481" s="68">
        <v>10</v>
      </c>
      <c r="AN481" s="68">
        <v>10</v>
      </c>
      <c r="AO481" s="68">
        <v>10</v>
      </c>
      <c r="AP481" s="68">
        <v>0</v>
      </c>
      <c r="AQ481" s="45" t="b">
        <v>0</v>
      </c>
      <c r="AW481" s="47" t="b">
        <v>0</v>
      </c>
      <c r="BC481" s="17">
        <f t="shared" si="301"/>
        <v>145.09</v>
      </c>
      <c r="BD481">
        <f t="shared" si="309"/>
        <v>3</v>
      </c>
      <c r="BE481" s="7">
        <f t="shared" si="310"/>
        <v>3.225399310425892</v>
      </c>
      <c r="BF481" s="7">
        <f t="shared" si="311"/>
        <v>2.3847796151461438</v>
      </c>
      <c r="BG481" s="7">
        <f t="shared" si="312"/>
        <v>44.354310700841928</v>
      </c>
      <c r="BH481" s="7">
        <f t="shared" si="313"/>
        <v>47.579710011267821</v>
      </c>
      <c r="BI481" s="17">
        <f t="shared" si="302"/>
        <v>145.09</v>
      </c>
      <c r="BJ481">
        <f t="shared" si="314"/>
        <v>3</v>
      </c>
      <c r="BK481" s="7">
        <f t="shared" si="315"/>
        <v>3.225399310425892</v>
      </c>
      <c r="BL481" s="7">
        <f t="shared" si="316"/>
        <v>2.3847796151461438</v>
      </c>
      <c r="BM481" s="7">
        <f t="shared" si="317"/>
        <v>44.354310700841928</v>
      </c>
      <c r="BN481" s="7">
        <f t="shared" si="318"/>
        <v>47.579710011267821</v>
      </c>
      <c r="BO481" s="17">
        <f t="shared" si="303"/>
        <v>145.09</v>
      </c>
      <c r="BP481">
        <f t="shared" si="319"/>
        <v>0</v>
      </c>
      <c r="BQ481" s="7">
        <f t="shared" si="320"/>
        <v>0</v>
      </c>
      <c r="BR481" s="7">
        <f t="shared" si="321"/>
        <v>0</v>
      </c>
      <c r="BS481" s="7">
        <f t="shared" si="322"/>
        <v>0</v>
      </c>
      <c r="BT481" s="7">
        <f t="shared" si="323"/>
        <v>0</v>
      </c>
      <c r="BU481" s="17">
        <f t="shared" si="304"/>
        <v>145.09</v>
      </c>
      <c r="BV481">
        <f t="shared" si="324"/>
        <v>3</v>
      </c>
      <c r="BW481" s="7">
        <f t="shared" si="325"/>
        <v>3.225399310425892</v>
      </c>
      <c r="BX481" s="7">
        <f t="shared" si="326"/>
        <v>2.3847796151461438</v>
      </c>
      <c r="BY481" s="7">
        <f t="shared" si="327"/>
        <v>44.354310700841928</v>
      </c>
      <c r="BZ481" s="7">
        <f t="shared" si="328"/>
        <v>47.579710011267821</v>
      </c>
      <c r="CA481" s="17">
        <f t="shared" si="305"/>
        <v>145.09</v>
      </c>
      <c r="CB481">
        <f t="shared" si="329"/>
        <v>3</v>
      </c>
      <c r="CC481" s="7">
        <f t="shared" si="330"/>
        <v>3.225399310425892</v>
      </c>
      <c r="CD481" s="7">
        <f t="shared" si="331"/>
        <v>2.3847796151461438</v>
      </c>
      <c r="CE481" s="7">
        <f t="shared" si="332"/>
        <v>44.354310700841928</v>
      </c>
      <c r="CF481" s="69">
        <f t="shared" si="333"/>
        <v>47.579710011267821</v>
      </c>
      <c r="CG481" s="17">
        <f t="shared" si="306"/>
        <v>145.09</v>
      </c>
      <c r="CH481">
        <f t="shared" si="334"/>
        <v>0</v>
      </c>
      <c r="CI481" s="7">
        <f t="shared" si="335"/>
        <v>0</v>
      </c>
      <c r="CJ481" s="7">
        <f t="shared" si="336"/>
        <v>0</v>
      </c>
      <c r="CK481" s="7">
        <f t="shared" si="337"/>
        <v>0</v>
      </c>
      <c r="CL481" s="7">
        <f t="shared" si="338"/>
        <v>0</v>
      </c>
      <c r="CM481" s="17">
        <f t="shared" si="307"/>
        <v>145.09</v>
      </c>
      <c r="CN481">
        <f t="shared" si="339"/>
        <v>0</v>
      </c>
      <c r="CO481" s="7">
        <f t="shared" si="340"/>
        <v>0</v>
      </c>
      <c r="CP481" s="7">
        <f t="shared" si="341"/>
        <v>0</v>
      </c>
      <c r="CQ481" s="7">
        <f t="shared" si="342"/>
        <v>0</v>
      </c>
      <c r="CR481" s="7">
        <f t="shared" si="343"/>
        <v>0</v>
      </c>
    </row>
    <row r="482" spans="1:96" ht="14.5">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308"/>
        <v>1</v>
      </c>
      <c r="M482" s="63" t="b">
        <v>1</v>
      </c>
      <c r="N482" s="63">
        <v>90</v>
      </c>
      <c r="O482" s="63">
        <v>10</v>
      </c>
      <c r="P482" s="63">
        <v>10</v>
      </c>
      <c r="Q482" s="63">
        <v>10</v>
      </c>
      <c r="R482" s="63">
        <v>30</v>
      </c>
      <c r="S482" s="65" t="b">
        <v>1</v>
      </c>
      <c r="T482" s="65">
        <v>90</v>
      </c>
      <c r="U482" s="65">
        <v>10</v>
      </c>
      <c r="V482" s="65">
        <v>10</v>
      </c>
      <c r="W482" s="65">
        <v>10</v>
      </c>
      <c r="X482" s="65">
        <v>30</v>
      </c>
      <c r="Y482" s="66" t="b">
        <v>1</v>
      </c>
      <c r="Z482" s="66">
        <v>90</v>
      </c>
      <c r="AA482" s="66">
        <v>10</v>
      </c>
      <c r="AB482" s="66">
        <v>10</v>
      </c>
      <c r="AC482" s="66">
        <v>10</v>
      </c>
      <c r="AD482" s="66">
        <v>30</v>
      </c>
      <c r="AE482" s="67" t="b">
        <v>1</v>
      </c>
      <c r="AF482" s="67">
        <v>90</v>
      </c>
      <c r="AG482" s="67">
        <v>10</v>
      </c>
      <c r="AH482" s="67">
        <v>10</v>
      </c>
      <c r="AI482" s="67">
        <v>10</v>
      </c>
      <c r="AJ482" s="67">
        <v>30</v>
      </c>
      <c r="AK482" s="68" t="b">
        <v>1</v>
      </c>
      <c r="AL482" s="68">
        <v>90</v>
      </c>
      <c r="AM482" s="68">
        <v>10</v>
      </c>
      <c r="AN482" s="68">
        <v>10</v>
      </c>
      <c r="AO482" s="68">
        <v>10</v>
      </c>
      <c r="AP482" s="68">
        <v>30</v>
      </c>
      <c r="AQ482" s="45" t="b">
        <v>1</v>
      </c>
      <c r="AR482" s="45">
        <v>90</v>
      </c>
      <c r="AS482" s="45">
        <v>10</v>
      </c>
      <c r="AT482" s="45">
        <v>10</v>
      </c>
      <c r="AU482" s="45">
        <v>10</v>
      </c>
      <c r="AV482" s="45">
        <v>30</v>
      </c>
      <c r="AW482" s="47" t="b">
        <v>1</v>
      </c>
      <c r="AX482" s="47">
        <v>90</v>
      </c>
      <c r="AY482" s="47">
        <v>10</v>
      </c>
      <c r="AZ482" s="47">
        <v>10</v>
      </c>
      <c r="BA482" s="47">
        <v>10</v>
      </c>
      <c r="BB482" s="47">
        <v>30</v>
      </c>
      <c r="BC482" s="17">
        <f t="shared" si="301"/>
        <v>73.37</v>
      </c>
      <c r="BD482">
        <f t="shared" si="309"/>
        <v>0</v>
      </c>
      <c r="BE482" s="7">
        <f t="shared" si="310"/>
        <v>0</v>
      </c>
      <c r="BF482" s="7">
        <f t="shared" si="311"/>
        <v>0</v>
      </c>
      <c r="BG482" s="7">
        <f t="shared" si="312"/>
        <v>0</v>
      </c>
      <c r="BH482" s="7">
        <f t="shared" si="313"/>
        <v>0</v>
      </c>
      <c r="BI482" s="17">
        <f t="shared" si="302"/>
        <v>73.37</v>
      </c>
      <c r="BJ482">
        <f t="shared" si="314"/>
        <v>0</v>
      </c>
      <c r="BK482" s="7">
        <f t="shared" si="315"/>
        <v>0</v>
      </c>
      <c r="BL482" s="7">
        <f t="shared" si="316"/>
        <v>0</v>
      </c>
      <c r="BM482" s="7">
        <f t="shared" si="317"/>
        <v>0</v>
      </c>
      <c r="BN482" s="7">
        <f t="shared" si="318"/>
        <v>0</v>
      </c>
      <c r="BO482" s="17">
        <f t="shared" si="303"/>
        <v>73.37</v>
      </c>
      <c r="BP482">
        <f t="shared" si="319"/>
        <v>0</v>
      </c>
      <c r="BQ482" s="7">
        <f t="shared" si="320"/>
        <v>0</v>
      </c>
      <c r="BR482" s="7">
        <f t="shared" si="321"/>
        <v>0</v>
      </c>
      <c r="BS482" s="7">
        <f t="shared" si="322"/>
        <v>0</v>
      </c>
      <c r="BT482" s="7">
        <f t="shared" si="323"/>
        <v>0</v>
      </c>
      <c r="BU482" s="17">
        <f t="shared" si="304"/>
        <v>73.37</v>
      </c>
      <c r="BV482">
        <f t="shared" si="324"/>
        <v>0</v>
      </c>
      <c r="BW482" s="7">
        <f t="shared" si="325"/>
        <v>0</v>
      </c>
      <c r="BX482" s="7">
        <f t="shared" si="326"/>
        <v>0</v>
      </c>
      <c r="BY482" s="7">
        <f t="shared" si="327"/>
        <v>0</v>
      </c>
      <c r="BZ482" s="7">
        <f t="shared" si="328"/>
        <v>0</v>
      </c>
      <c r="CA482" s="17">
        <f t="shared" si="305"/>
        <v>73.37</v>
      </c>
      <c r="CB482">
        <f t="shared" si="329"/>
        <v>0</v>
      </c>
      <c r="CC482" s="7">
        <f t="shared" si="330"/>
        <v>0</v>
      </c>
      <c r="CD482" s="7">
        <f t="shared" si="331"/>
        <v>0</v>
      </c>
      <c r="CE482" s="7">
        <f t="shared" si="332"/>
        <v>0</v>
      </c>
      <c r="CF482" s="69">
        <f t="shared" si="333"/>
        <v>0</v>
      </c>
      <c r="CG482" s="17">
        <f t="shared" si="306"/>
        <v>73.37</v>
      </c>
      <c r="CH482">
        <f t="shared" si="334"/>
        <v>0</v>
      </c>
      <c r="CI482" s="7">
        <f t="shared" si="335"/>
        <v>0</v>
      </c>
      <c r="CJ482" s="7">
        <f t="shared" si="336"/>
        <v>0</v>
      </c>
      <c r="CK482" s="7">
        <f t="shared" si="337"/>
        <v>0</v>
      </c>
      <c r="CL482" s="7">
        <f t="shared" si="338"/>
        <v>0</v>
      </c>
      <c r="CM482" s="17">
        <f t="shared" si="307"/>
        <v>73.37</v>
      </c>
      <c r="CN482">
        <f t="shared" si="339"/>
        <v>0</v>
      </c>
      <c r="CO482" s="7">
        <f t="shared" si="340"/>
        <v>0</v>
      </c>
      <c r="CP482" s="7">
        <f t="shared" si="341"/>
        <v>0</v>
      </c>
      <c r="CQ482" s="7">
        <f t="shared" si="342"/>
        <v>0</v>
      </c>
      <c r="CR482" s="7">
        <f t="shared" si="343"/>
        <v>0</v>
      </c>
    </row>
    <row r="483" spans="1:96" ht="14.5">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308"/>
        <v>1</v>
      </c>
      <c r="M483" s="63" t="b">
        <v>1</v>
      </c>
      <c r="N483" s="63">
        <v>0</v>
      </c>
      <c r="O483" s="63">
        <v>10</v>
      </c>
      <c r="P483" s="63">
        <v>10</v>
      </c>
      <c r="Q483" s="63">
        <v>10</v>
      </c>
      <c r="R483" s="63">
        <v>40</v>
      </c>
      <c r="S483" s="65" t="b">
        <v>1</v>
      </c>
      <c r="T483" s="65">
        <v>0</v>
      </c>
      <c r="U483" s="65">
        <v>10</v>
      </c>
      <c r="V483" s="65">
        <v>10</v>
      </c>
      <c r="W483" s="65">
        <v>10</v>
      </c>
      <c r="X483" s="65">
        <v>40</v>
      </c>
      <c r="Y483" s="66" t="b">
        <v>1</v>
      </c>
      <c r="Z483" s="66">
        <v>0</v>
      </c>
      <c r="AA483" s="66">
        <v>10</v>
      </c>
      <c r="AB483" s="66">
        <v>10</v>
      </c>
      <c r="AC483" s="66">
        <v>10</v>
      </c>
      <c r="AD483" s="66">
        <v>40</v>
      </c>
      <c r="AE483" s="67" t="b">
        <v>1</v>
      </c>
      <c r="AF483" s="67">
        <v>0</v>
      </c>
      <c r="AG483" s="67">
        <v>10</v>
      </c>
      <c r="AH483" s="67">
        <v>10</v>
      </c>
      <c r="AI483" s="67">
        <v>10</v>
      </c>
      <c r="AJ483" s="67">
        <v>40</v>
      </c>
      <c r="AK483" s="68" t="b">
        <v>1</v>
      </c>
      <c r="AL483" s="68">
        <v>0</v>
      </c>
      <c r="AM483" s="68">
        <v>10</v>
      </c>
      <c r="AN483" s="68">
        <v>10</v>
      </c>
      <c r="AO483" s="68">
        <v>10</v>
      </c>
      <c r="AP483" s="68">
        <v>40</v>
      </c>
      <c r="AQ483" s="45" t="b">
        <v>1</v>
      </c>
      <c r="AR483" s="45">
        <v>0</v>
      </c>
      <c r="AS483" s="45">
        <v>10</v>
      </c>
      <c r="AT483" s="45">
        <v>10</v>
      </c>
      <c r="AU483" s="45">
        <v>10</v>
      </c>
      <c r="AV483" s="45">
        <v>40</v>
      </c>
      <c r="AW483" s="47" t="b">
        <v>1</v>
      </c>
      <c r="AX483" s="47">
        <v>0</v>
      </c>
      <c r="AY483" s="47">
        <v>10</v>
      </c>
      <c r="AZ483" s="47">
        <v>10</v>
      </c>
      <c r="BA483" s="47">
        <v>10</v>
      </c>
      <c r="BB483" s="47">
        <v>40</v>
      </c>
      <c r="BC483" s="17">
        <f t="shared" si="301"/>
        <v>56.320000000000007</v>
      </c>
      <c r="BD483">
        <f t="shared" si="309"/>
        <v>3</v>
      </c>
      <c r="BE483" s="7">
        <f t="shared" si="310"/>
        <v>3.225399310425892</v>
      </c>
      <c r="BF483" s="7">
        <f t="shared" si="311"/>
        <v>2.3847796151461438</v>
      </c>
      <c r="BG483" s="7">
        <f t="shared" si="312"/>
        <v>44.354310700841928</v>
      </c>
      <c r="BH483" s="7">
        <f t="shared" si="313"/>
        <v>47.579710011267821</v>
      </c>
      <c r="BI483" s="17">
        <f t="shared" si="302"/>
        <v>56.320000000000007</v>
      </c>
      <c r="BJ483">
        <f t="shared" si="314"/>
        <v>3</v>
      </c>
      <c r="BK483" s="7">
        <f t="shared" si="315"/>
        <v>3.225399310425892</v>
      </c>
      <c r="BL483" s="7">
        <f t="shared" si="316"/>
        <v>2.3847796151461438</v>
      </c>
      <c r="BM483" s="7">
        <f t="shared" si="317"/>
        <v>44.354310700841928</v>
      </c>
      <c r="BN483" s="7">
        <f t="shared" si="318"/>
        <v>47.579710011267821</v>
      </c>
      <c r="BO483" s="17">
        <f t="shared" si="303"/>
        <v>56.320000000000007</v>
      </c>
      <c r="BP483">
        <f t="shared" si="319"/>
        <v>3</v>
      </c>
      <c r="BQ483" s="7">
        <f t="shared" si="320"/>
        <v>3.225399310425892</v>
      </c>
      <c r="BR483" s="7">
        <f t="shared" si="321"/>
        <v>2.3847796151461438</v>
      </c>
      <c r="BS483" s="7">
        <f t="shared" si="322"/>
        <v>44.354310700841928</v>
      </c>
      <c r="BT483" s="7">
        <f t="shared" si="323"/>
        <v>47.579710011267821</v>
      </c>
      <c r="BU483" s="17">
        <f t="shared" si="304"/>
        <v>56.320000000000007</v>
      </c>
      <c r="BV483">
        <f t="shared" si="324"/>
        <v>3</v>
      </c>
      <c r="BW483" s="7">
        <f t="shared" si="325"/>
        <v>3.225399310425892</v>
      </c>
      <c r="BX483" s="7">
        <f t="shared" si="326"/>
        <v>2.3847796151461438</v>
      </c>
      <c r="BY483" s="7">
        <f t="shared" si="327"/>
        <v>44.354310700841928</v>
      </c>
      <c r="BZ483" s="7">
        <f t="shared" si="328"/>
        <v>47.579710011267821</v>
      </c>
      <c r="CA483" s="17">
        <f t="shared" si="305"/>
        <v>56.320000000000007</v>
      </c>
      <c r="CB483">
        <f t="shared" si="329"/>
        <v>3</v>
      </c>
      <c r="CC483" s="7">
        <f t="shared" si="330"/>
        <v>3.225399310425892</v>
      </c>
      <c r="CD483" s="7">
        <f t="shared" si="331"/>
        <v>2.3847796151461438</v>
      </c>
      <c r="CE483" s="7">
        <f t="shared" si="332"/>
        <v>44.354310700841928</v>
      </c>
      <c r="CF483" s="69">
        <f t="shared" si="333"/>
        <v>47.579710011267821</v>
      </c>
      <c r="CG483" s="17">
        <f t="shared" si="306"/>
        <v>56.320000000000007</v>
      </c>
      <c r="CH483">
        <f t="shared" si="334"/>
        <v>3</v>
      </c>
      <c r="CI483" s="7">
        <f t="shared" si="335"/>
        <v>3.225399310425892</v>
      </c>
      <c r="CJ483" s="7">
        <f t="shared" si="336"/>
        <v>2.3847796151461438</v>
      </c>
      <c r="CK483" s="7">
        <f t="shared" si="337"/>
        <v>44.354310700841928</v>
      </c>
      <c r="CL483" s="7">
        <f t="shared" si="338"/>
        <v>47.579710011267821</v>
      </c>
      <c r="CM483" s="17">
        <f t="shared" si="307"/>
        <v>56.320000000000007</v>
      </c>
      <c r="CN483">
        <f t="shared" si="339"/>
        <v>3</v>
      </c>
      <c r="CO483" s="7">
        <f t="shared" si="340"/>
        <v>3.225399310425892</v>
      </c>
      <c r="CP483" s="7">
        <f t="shared" si="341"/>
        <v>2.3847796151461438</v>
      </c>
      <c r="CQ483" s="7">
        <f t="shared" si="342"/>
        <v>44.354310700841928</v>
      </c>
      <c r="CR483" s="7">
        <f t="shared" si="343"/>
        <v>47.579710011267821</v>
      </c>
    </row>
    <row r="484" spans="1:96" ht="14.5">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308"/>
        <v>1</v>
      </c>
      <c r="M484" s="63" t="b">
        <v>1</v>
      </c>
      <c r="N484" s="63">
        <v>30</v>
      </c>
      <c r="O484" s="63">
        <v>10</v>
      </c>
      <c r="P484" s="63">
        <v>10</v>
      </c>
      <c r="Q484" s="63">
        <v>10</v>
      </c>
      <c r="R484" s="63">
        <v>30</v>
      </c>
      <c r="S484" s="65" t="b">
        <v>1</v>
      </c>
      <c r="T484" s="65">
        <v>30</v>
      </c>
      <c r="U484" s="65">
        <v>10</v>
      </c>
      <c r="V484" s="65">
        <v>10</v>
      </c>
      <c r="W484" s="65">
        <v>10</v>
      </c>
      <c r="X484" s="65">
        <v>30</v>
      </c>
      <c r="Y484" s="66" t="b">
        <v>1</v>
      </c>
      <c r="Z484" s="66">
        <v>30</v>
      </c>
      <c r="AA484" s="66">
        <v>10</v>
      </c>
      <c r="AB484" s="66">
        <v>10</v>
      </c>
      <c r="AC484" s="66">
        <v>10</v>
      </c>
      <c r="AD484" s="66">
        <v>30</v>
      </c>
      <c r="AE484" s="67" t="b">
        <v>1</v>
      </c>
      <c r="AF484" s="67">
        <v>30</v>
      </c>
      <c r="AG484" s="67">
        <v>10</v>
      </c>
      <c r="AH484" s="67">
        <v>10</v>
      </c>
      <c r="AI484" s="67">
        <v>10</v>
      </c>
      <c r="AJ484" s="67">
        <v>30</v>
      </c>
      <c r="AK484" s="68" t="b">
        <v>1</v>
      </c>
      <c r="AL484" s="68">
        <v>30</v>
      </c>
      <c r="AM484" s="68">
        <v>10</v>
      </c>
      <c r="AN484" s="68">
        <v>10</v>
      </c>
      <c r="AO484" s="68">
        <v>10</v>
      </c>
      <c r="AP484" s="68">
        <v>30</v>
      </c>
      <c r="AQ484" s="45" t="b">
        <v>1</v>
      </c>
      <c r="AR484" s="45">
        <v>30</v>
      </c>
      <c r="AS484" s="45">
        <v>10</v>
      </c>
      <c r="AT484" s="45">
        <v>10</v>
      </c>
      <c r="AU484" s="45">
        <v>10</v>
      </c>
      <c r="AV484" s="45">
        <v>30</v>
      </c>
      <c r="AW484" s="47" t="b">
        <v>1</v>
      </c>
      <c r="AX484" s="47">
        <v>30</v>
      </c>
      <c r="AY484" s="47">
        <v>10</v>
      </c>
      <c r="AZ484" s="47">
        <v>10</v>
      </c>
      <c r="BA484" s="47">
        <v>10</v>
      </c>
      <c r="BB484" s="47">
        <v>30</v>
      </c>
      <c r="BC484" s="17">
        <f t="shared" si="301"/>
        <v>39.050000000000004</v>
      </c>
      <c r="BD484">
        <f t="shared" si="309"/>
        <v>2</v>
      </c>
      <c r="BE484" s="7">
        <f t="shared" si="310"/>
        <v>2.1502662069505947</v>
      </c>
      <c r="BF484" s="7">
        <f t="shared" si="311"/>
        <v>1.5898530767640959</v>
      </c>
      <c r="BG484" s="7">
        <f t="shared" si="312"/>
        <v>29.569540467227952</v>
      </c>
      <c r="BH484" s="7">
        <f t="shared" si="313"/>
        <v>31.719806674178546</v>
      </c>
      <c r="BI484" s="17">
        <f t="shared" si="302"/>
        <v>39.050000000000004</v>
      </c>
      <c r="BJ484">
        <f t="shared" si="314"/>
        <v>2</v>
      </c>
      <c r="BK484" s="7">
        <f t="shared" si="315"/>
        <v>2.1502662069505947</v>
      </c>
      <c r="BL484" s="7">
        <f t="shared" si="316"/>
        <v>1.5898530767640959</v>
      </c>
      <c r="BM484" s="7">
        <f t="shared" si="317"/>
        <v>29.569540467227952</v>
      </c>
      <c r="BN484" s="7">
        <f t="shared" si="318"/>
        <v>31.719806674178546</v>
      </c>
      <c r="BO484" s="17">
        <f t="shared" si="303"/>
        <v>39.050000000000004</v>
      </c>
      <c r="BP484">
        <f t="shared" si="319"/>
        <v>2</v>
      </c>
      <c r="BQ484" s="7">
        <f t="shared" si="320"/>
        <v>2.1502662069505947</v>
      </c>
      <c r="BR484" s="7">
        <f t="shared" si="321"/>
        <v>1.5898530767640959</v>
      </c>
      <c r="BS484" s="7">
        <f t="shared" si="322"/>
        <v>29.569540467227952</v>
      </c>
      <c r="BT484" s="7">
        <f t="shared" si="323"/>
        <v>31.719806674178546</v>
      </c>
      <c r="BU484" s="17">
        <f t="shared" si="304"/>
        <v>39.050000000000004</v>
      </c>
      <c r="BV484">
        <f t="shared" si="324"/>
        <v>2</v>
      </c>
      <c r="BW484" s="7">
        <f t="shared" si="325"/>
        <v>2.1502662069505947</v>
      </c>
      <c r="BX484" s="7">
        <f t="shared" si="326"/>
        <v>1.5898530767640959</v>
      </c>
      <c r="BY484" s="7">
        <f t="shared" si="327"/>
        <v>29.569540467227952</v>
      </c>
      <c r="BZ484" s="7">
        <f t="shared" si="328"/>
        <v>31.719806674178546</v>
      </c>
      <c r="CA484" s="17">
        <f t="shared" si="305"/>
        <v>39.050000000000004</v>
      </c>
      <c r="CB484">
        <f t="shared" si="329"/>
        <v>2</v>
      </c>
      <c r="CC484" s="7">
        <f t="shared" si="330"/>
        <v>2.1502662069505947</v>
      </c>
      <c r="CD484" s="7">
        <f t="shared" si="331"/>
        <v>1.5898530767640959</v>
      </c>
      <c r="CE484" s="7">
        <f t="shared" si="332"/>
        <v>29.569540467227952</v>
      </c>
      <c r="CF484" s="69">
        <f t="shared" si="333"/>
        <v>31.719806674178546</v>
      </c>
      <c r="CG484" s="17">
        <f t="shared" si="306"/>
        <v>39.050000000000004</v>
      </c>
      <c r="CH484">
        <f t="shared" si="334"/>
        <v>2</v>
      </c>
      <c r="CI484" s="7">
        <f t="shared" si="335"/>
        <v>2.1502662069505947</v>
      </c>
      <c r="CJ484" s="7">
        <f t="shared" si="336"/>
        <v>1.5898530767640959</v>
      </c>
      <c r="CK484" s="7">
        <f t="shared" si="337"/>
        <v>29.569540467227952</v>
      </c>
      <c r="CL484" s="7">
        <f t="shared" si="338"/>
        <v>31.719806674178546</v>
      </c>
      <c r="CM484" s="17">
        <f t="shared" si="307"/>
        <v>39.050000000000004</v>
      </c>
      <c r="CN484">
        <f t="shared" si="339"/>
        <v>2</v>
      </c>
      <c r="CO484" s="7">
        <f t="shared" si="340"/>
        <v>2.1502662069505947</v>
      </c>
      <c r="CP484" s="7">
        <f t="shared" si="341"/>
        <v>1.5898530767640959</v>
      </c>
      <c r="CQ484" s="7">
        <f t="shared" si="342"/>
        <v>29.569540467227952</v>
      </c>
      <c r="CR484" s="7">
        <f t="shared" si="343"/>
        <v>31.719806674178546</v>
      </c>
    </row>
    <row r="485" spans="1:96" ht="14.5">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308"/>
        <v>0</v>
      </c>
      <c r="M485" s="63" t="b">
        <v>1</v>
      </c>
      <c r="N485" s="63">
        <v>30</v>
      </c>
      <c r="O485" s="63">
        <v>10</v>
      </c>
      <c r="P485" s="63">
        <v>10</v>
      </c>
      <c r="Q485" s="63">
        <v>10</v>
      </c>
      <c r="R485" s="63">
        <v>30</v>
      </c>
      <c r="S485" s="65" t="b">
        <v>1</v>
      </c>
      <c r="T485" s="65">
        <v>30</v>
      </c>
      <c r="U485" s="65">
        <v>10</v>
      </c>
      <c r="V485" s="65">
        <v>10</v>
      </c>
      <c r="W485" s="65">
        <v>10</v>
      </c>
      <c r="X485" s="65">
        <v>30</v>
      </c>
      <c r="Y485" s="66" t="b">
        <v>1</v>
      </c>
      <c r="Z485" s="66">
        <v>30</v>
      </c>
      <c r="AA485" s="66">
        <v>10</v>
      </c>
      <c r="AB485" s="66">
        <v>10</v>
      </c>
      <c r="AC485" s="66">
        <v>10</v>
      </c>
      <c r="AD485" s="66">
        <v>30</v>
      </c>
      <c r="AE485" s="67" t="b">
        <v>1</v>
      </c>
      <c r="AF485" s="67">
        <v>30</v>
      </c>
      <c r="AG485" s="67">
        <v>10</v>
      </c>
      <c r="AH485" s="67">
        <v>10</v>
      </c>
      <c r="AI485" s="67">
        <v>10</v>
      </c>
      <c r="AJ485" s="67">
        <v>30</v>
      </c>
      <c r="AK485" s="68" t="b">
        <v>1</v>
      </c>
      <c r="AL485" s="68">
        <v>30</v>
      </c>
      <c r="AM485" s="68">
        <v>10</v>
      </c>
      <c r="AN485" s="68">
        <v>10</v>
      </c>
      <c r="AO485" s="68">
        <v>10</v>
      </c>
      <c r="AP485" s="68">
        <v>30</v>
      </c>
      <c r="AQ485" s="45" t="b">
        <v>1</v>
      </c>
      <c r="AR485" s="45">
        <v>30</v>
      </c>
      <c r="AS485" s="45">
        <v>10</v>
      </c>
      <c r="AT485" s="45">
        <v>10</v>
      </c>
      <c r="AU485" s="45">
        <v>10</v>
      </c>
      <c r="AV485" s="45">
        <v>30</v>
      </c>
      <c r="AW485" s="47" t="b">
        <v>1</v>
      </c>
      <c r="AX485" s="47">
        <v>30</v>
      </c>
      <c r="AY485" s="47">
        <v>10</v>
      </c>
      <c r="AZ485" s="47">
        <v>10</v>
      </c>
      <c r="BA485" s="47">
        <v>10</v>
      </c>
      <c r="BB485" s="47">
        <v>30</v>
      </c>
      <c r="BC485" s="17">
        <f t="shared" si="301"/>
        <v>38.170000000000009</v>
      </c>
      <c r="BD485">
        <f t="shared" si="309"/>
        <v>0</v>
      </c>
      <c r="BE485" s="7">
        <f t="shared" si="310"/>
        <v>0</v>
      </c>
      <c r="BF485" s="7">
        <f t="shared" si="311"/>
        <v>0</v>
      </c>
      <c r="BG485" s="7">
        <f t="shared" si="312"/>
        <v>0</v>
      </c>
      <c r="BH485" s="7">
        <f t="shared" si="313"/>
        <v>0</v>
      </c>
      <c r="BI485" s="17">
        <f t="shared" si="302"/>
        <v>38.170000000000009</v>
      </c>
      <c r="BJ485">
        <f t="shared" si="314"/>
        <v>0</v>
      </c>
      <c r="BK485" s="7">
        <f t="shared" si="315"/>
        <v>0</v>
      </c>
      <c r="BL485" s="7">
        <f t="shared" si="316"/>
        <v>0</v>
      </c>
      <c r="BM485" s="7">
        <f t="shared" si="317"/>
        <v>0</v>
      </c>
      <c r="BN485" s="7">
        <f t="shared" si="318"/>
        <v>0</v>
      </c>
      <c r="BO485" s="17">
        <f t="shared" si="303"/>
        <v>38.170000000000009</v>
      </c>
      <c r="BP485">
        <f t="shared" si="319"/>
        <v>0</v>
      </c>
      <c r="BQ485" s="7">
        <f t="shared" si="320"/>
        <v>0</v>
      </c>
      <c r="BR485" s="7">
        <f t="shared" si="321"/>
        <v>0</v>
      </c>
      <c r="BS485" s="7">
        <f t="shared" si="322"/>
        <v>0</v>
      </c>
      <c r="BT485" s="7">
        <f t="shared" si="323"/>
        <v>0</v>
      </c>
      <c r="BU485" s="17">
        <f t="shared" si="304"/>
        <v>38.170000000000009</v>
      </c>
      <c r="BV485">
        <f t="shared" si="324"/>
        <v>0</v>
      </c>
      <c r="BW485" s="7">
        <f t="shared" si="325"/>
        <v>0</v>
      </c>
      <c r="BX485" s="7">
        <f t="shared" si="326"/>
        <v>0</v>
      </c>
      <c r="BY485" s="7">
        <f t="shared" si="327"/>
        <v>0</v>
      </c>
      <c r="BZ485" s="7">
        <f t="shared" si="328"/>
        <v>0</v>
      </c>
      <c r="CA485" s="17">
        <f t="shared" si="305"/>
        <v>38.170000000000009</v>
      </c>
      <c r="CB485">
        <f t="shared" si="329"/>
        <v>0</v>
      </c>
      <c r="CC485" s="7">
        <f t="shared" si="330"/>
        <v>0</v>
      </c>
      <c r="CD485" s="7">
        <f t="shared" si="331"/>
        <v>0</v>
      </c>
      <c r="CE485" s="7">
        <f t="shared" si="332"/>
        <v>0</v>
      </c>
      <c r="CF485" s="69">
        <f t="shared" si="333"/>
        <v>0</v>
      </c>
      <c r="CG485" s="17">
        <f t="shared" si="306"/>
        <v>38.170000000000009</v>
      </c>
      <c r="CH485">
        <f t="shared" si="334"/>
        <v>0</v>
      </c>
      <c r="CI485" s="7">
        <f t="shared" si="335"/>
        <v>0</v>
      </c>
      <c r="CJ485" s="7">
        <f t="shared" si="336"/>
        <v>0</v>
      </c>
      <c r="CK485" s="7">
        <f t="shared" si="337"/>
        <v>0</v>
      </c>
      <c r="CL485" s="7">
        <f t="shared" si="338"/>
        <v>0</v>
      </c>
      <c r="CM485" s="17">
        <f t="shared" si="307"/>
        <v>38.170000000000009</v>
      </c>
      <c r="CN485">
        <f t="shared" si="339"/>
        <v>0</v>
      </c>
      <c r="CO485" s="7">
        <f t="shared" si="340"/>
        <v>0</v>
      </c>
      <c r="CP485" s="7">
        <f t="shared" si="341"/>
        <v>0</v>
      </c>
      <c r="CQ485" s="7">
        <f t="shared" si="342"/>
        <v>0</v>
      </c>
      <c r="CR485" s="7">
        <f t="shared" si="343"/>
        <v>0</v>
      </c>
    </row>
    <row r="486" spans="1:96" ht="14.5">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308"/>
        <v>1</v>
      </c>
      <c r="M486" s="63" t="b">
        <v>1</v>
      </c>
      <c r="N486" s="63">
        <v>0</v>
      </c>
      <c r="O486" s="63">
        <v>10</v>
      </c>
      <c r="P486" s="63">
        <v>10</v>
      </c>
      <c r="Q486" s="63">
        <v>10</v>
      </c>
      <c r="R486" s="63">
        <v>40</v>
      </c>
      <c r="S486" s="65" t="b">
        <v>1</v>
      </c>
      <c r="T486" s="65">
        <v>0</v>
      </c>
      <c r="U486" s="65">
        <v>10</v>
      </c>
      <c r="V486" s="65">
        <v>10</v>
      </c>
      <c r="W486" s="65">
        <v>10</v>
      </c>
      <c r="X486" s="65">
        <v>40</v>
      </c>
      <c r="Y486" s="66" t="b">
        <v>1</v>
      </c>
      <c r="Z486" s="66">
        <v>0</v>
      </c>
      <c r="AA486" s="66">
        <v>10</v>
      </c>
      <c r="AB486" s="66">
        <v>10</v>
      </c>
      <c r="AC486" s="66">
        <v>10</v>
      </c>
      <c r="AD486" s="66">
        <v>40</v>
      </c>
      <c r="AE486" s="67" t="b">
        <v>1</v>
      </c>
      <c r="AF486" s="67">
        <v>0</v>
      </c>
      <c r="AG486" s="67">
        <v>10</v>
      </c>
      <c r="AH486" s="67">
        <v>10</v>
      </c>
      <c r="AI486" s="67">
        <v>10</v>
      </c>
      <c r="AJ486" s="67">
        <v>40</v>
      </c>
      <c r="AK486" s="68" t="b">
        <v>1</v>
      </c>
      <c r="AL486" s="68">
        <v>0</v>
      </c>
      <c r="AM486" s="68">
        <v>10</v>
      </c>
      <c r="AN486" s="68">
        <v>10</v>
      </c>
      <c r="AO486" s="68">
        <v>10</v>
      </c>
      <c r="AP486" s="68">
        <v>40</v>
      </c>
      <c r="AQ486" s="45" t="b">
        <v>1</v>
      </c>
      <c r="AR486" s="45">
        <v>0</v>
      </c>
      <c r="AS486" s="45">
        <v>10</v>
      </c>
      <c r="AT486" s="45">
        <v>10</v>
      </c>
      <c r="AU486" s="45">
        <v>10</v>
      </c>
      <c r="AV486" s="45">
        <v>40</v>
      </c>
      <c r="AW486" s="47" t="b">
        <v>1</v>
      </c>
      <c r="AX486" s="47">
        <v>0</v>
      </c>
      <c r="AY486" s="47">
        <v>10</v>
      </c>
      <c r="AZ486" s="47">
        <v>10</v>
      </c>
      <c r="BA486" s="47">
        <v>10</v>
      </c>
      <c r="BB486" s="47">
        <v>40</v>
      </c>
      <c r="BC486" s="17">
        <f t="shared" si="301"/>
        <v>67.320000000000007</v>
      </c>
      <c r="BD486">
        <f t="shared" si="309"/>
        <v>4</v>
      </c>
      <c r="BE486" s="7">
        <f t="shared" si="310"/>
        <v>4.3005324139011893</v>
      </c>
      <c r="BF486" s="7">
        <f t="shared" si="311"/>
        <v>3.1797061535281919</v>
      </c>
      <c r="BG486" s="7">
        <f t="shared" si="312"/>
        <v>59.139080934455905</v>
      </c>
      <c r="BH486" s="7">
        <f t="shared" si="313"/>
        <v>63.439613348357092</v>
      </c>
      <c r="BI486" s="17">
        <f t="shared" si="302"/>
        <v>67.320000000000007</v>
      </c>
      <c r="BJ486">
        <f t="shared" si="314"/>
        <v>4</v>
      </c>
      <c r="BK486" s="7">
        <f t="shared" si="315"/>
        <v>4.3005324139011893</v>
      </c>
      <c r="BL486" s="7">
        <f t="shared" si="316"/>
        <v>3.1797061535281919</v>
      </c>
      <c r="BM486" s="7">
        <f t="shared" si="317"/>
        <v>59.139080934455905</v>
      </c>
      <c r="BN486" s="7">
        <f t="shared" si="318"/>
        <v>63.439613348357092</v>
      </c>
      <c r="BO486" s="17">
        <f t="shared" si="303"/>
        <v>67.320000000000007</v>
      </c>
      <c r="BP486">
        <f t="shared" si="319"/>
        <v>4</v>
      </c>
      <c r="BQ486" s="7">
        <f t="shared" si="320"/>
        <v>4.3005324139011893</v>
      </c>
      <c r="BR486" s="7">
        <f t="shared" si="321"/>
        <v>3.1797061535281919</v>
      </c>
      <c r="BS486" s="7">
        <f t="shared" si="322"/>
        <v>59.139080934455905</v>
      </c>
      <c r="BT486" s="7">
        <f t="shared" si="323"/>
        <v>63.439613348357092</v>
      </c>
      <c r="BU486" s="17">
        <f t="shared" si="304"/>
        <v>67.320000000000007</v>
      </c>
      <c r="BV486">
        <f t="shared" si="324"/>
        <v>4</v>
      </c>
      <c r="BW486" s="7">
        <f t="shared" si="325"/>
        <v>4.3005324139011893</v>
      </c>
      <c r="BX486" s="7">
        <f t="shared" si="326"/>
        <v>3.1797061535281919</v>
      </c>
      <c r="BY486" s="7">
        <f t="shared" si="327"/>
        <v>59.139080934455905</v>
      </c>
      <c r="BZ486" s="7">
        <f t="shared" si="328"/>
        <v>63.439613348357092</v>
      </c>
      <c r="CA486" s="17">
        <f t="shared" si="305"/>
        <v>67.320000000000007</v>
      </c>
      <c r="CB486">
        <f t="shared" si="329"/>
        <v>4</v>
      </c>
      <c r="CC486" s="7">
        <f t="shared" si="330"/>
        <v>4.3005324139011893</v>
      </c>
      <c r="CD486" s="7">
        <f t="shared" si="331"/>
        <v>3.1797061535281919</v>
      </c>
      <c r="CE486" s="7">
        <f t="shared" si="332"/>
        <v>59.139080934455905</v>
      </c>
      <c r="CF486" s="69">
        <f t="shared" si="333"/>
        <v>63.439613348357092</v>
      </c>
      <c r="CG486" s="17">
        <f t="shared" si="306"/>
        <v>67.320000000000007</v>
      </c>
      <c r="CH486">
        <f t="shared" si="334"/>
        <v>4</v>
      </c>
      <c r="CI486" s="7">
        <f t="shared" si="335"/>
        <v>4.3005324139011893</v>
      </c>
      <c r="CJ486" s="7">
        <f t="shared" si="336"/>
        <v>3.1797061535281919</v>
      </c>
      <c r="CK486" s="7">
        <f t="shared" si="337"/>
        <v>59.139080934455905</v>
      </c>
      <c r="CL486" s="7">
        <f t="shared" si="338"/>
        <v>63.439613348357092</v>
      </c>
      <c r="CM486" s="17">
        <f t="shared" si="307"/>
        <v>67.320000000000007</v>
      </c>
      <c r="CN486">
        <f t="shared" si="339"/>
        <v>4</v>
      </c>
      <c r="CO486" s="7">
        <f t="shared" si="340"/>
        <v>4.3005324139011893</v>
      </c>
      <c r="CP486" s="7">
        <f t="shared" si="341"/>
        <v>3.1797061535281919</v>
      </c>
      <c r="CQ486" s="7">
        <f t="shared" si="342"/>
        <v>59.139080934455905</v>
      </c>
      <c r="CR486" s="7">
        <f t="shared" si="343"/>
        <v>63.439613348357092</v>
      </c>
    </row>
    <row r="487" spans="1:96" ht="14.5">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308"/>
        <v>1</v>
      </c>
      <c r="M487" s="63" t="b">
        <v>1</v>
      </c>
      <c r="N487" s="63">
        <v>0</v>
      </c>
      <c r="O487" s="63">
        <v>10</v>
      </c>
      <c r="P487" s="63">
        <v>0</v>
      </c>
      <c r="Q487" s="63">
        <v>10</v>
      </c>
      <c r="R487" s="63">
        <v>0</v>
      </c>
      <c r="S487" s="65" t="b">
        <v>1</v>
      </c>
      <c r="T487" s="65">
        <v>0</v>
      </c>
      <c r="U487" s="65">
        <v>10</v>
      </c>
      <c r="V487" s="65">
        <v>0</v>
      </c>
      <c r="W487" s="65">
        <v>10</v>
      </c>
      <c r="X487" s="65">
        <v>0</v>
      </c>
      <c r="Y487" s="66" t="b">
        <v>1</v>
      </c>
      <c r="Z487" s="66">
        <v>0</v>
      </c>
      <c r="AA487" s="66">
        <v>10</v>
      </c>
      <c r="AB487" s="66">
        <v>0</v>
      </c>
      <c r="AC487" s="66">
        <v>10</v>
      </c>
      <c r="AD487" s="66">
        <v>0</v>
      </c>
      <c r="AE487" s="67" t="b">
        <v>1</v>
      </c>
      <c r="AF487" s="67">
        <v>0</v>
      </c>
      <c r="AG487" s="67">
        <v>10</v>
      </c>
      <c r="AH487" s="67">
        <v>0</v>
      </c>
      <c r="AI487" s="67">
        <v>10</v>
      </c>
      <c r="AJ487" s="67">
        <v>0</v>
      </c>
      <c r="AK487" s="68" t="b">
        <v>1</v>
      </c>
      <c r="AL487" s="68">
        <v>0</v>
      </c>
      <c r="AM487" s="68">
        <v>10</v>
      </c>
      <c r="AN487" s="68">
        <v>0</v>
      </c>
      <c r="AO487" s="68">
        <v>10</v>
      </c>
      <c r="AP487" s="68">
        <v>0</v>
      </c>
      <c r="AQ487" s="45" t="b">
        <v>1</v>
      </c>
      <c r="AR487" s="45">
        <v>0</v>
      </c>
      <c r="AS487" s="45">
        <v>10</v>
      </c>
      <c r="AT487" s="45">
        <v>0</v>
      </c>
      <c r="AU487" s="45">
        <v>10</v>
      </c>
      <c r="AV487" s="45">
        <v>0</v>
      </c>
      <c r="AW487" s="47" t="b">
        <v>1</v>
      </c>
      <c r="AX487" s="47">
        <v>0</v>
      </c>
      <c r="AY487" s="47">
        <v>10</v>
      </c>
      <c r="AZ487" s="47">
        <v>0</v>
      </c>
      <c r="BA487" s="47">
        <v>10</v>
      </c>
      <c r="BB487" s="47">
        <v>0</v>
      </c>
      <c r="BC487" s="17">
        <f t="shared" si="301"/>
        <v>237.27000000000004</v>
      </c>
      <c r="BD487">
        <f t="shared" si="309"/>
        <v>0</v>
      </c>
      <c r="BE487" s="7">
        <f t="shared" si="310"/>
        <v>0</v>
      </c>
      <c r="BF487" s="7">
        <f t="shared" si="311"/>
        <v>0</v>
      </c>
      <c r="BG487" s="7">
        <f t="shared" si="312"/>
        <v>0</v>
      </c>
      <c r="BH487" s="7">
        <f t="shared" si="313"/>
        <v>0</v>
      </c>
      <c r="BI487" s="17">
        <f t="shared" si="302"/>
        <v>237.27000000000004</v>
      </c>
      <c r="BJ487">
        <f t="shared" si="314"/>
        <v>0</v>
      </c>
      <c r="BK487" s="7">
        <f t="shared" si="315"/>
        <v>0</v>
      </c>
      <c r="BL487" s="7">
        <f t="shared" si="316"/>
        <v>0</v>
      </c>
      <c r="BM487" s="7">
        <f t="shared" si="317"/>
        <v>0</v>
      </c>
      <c r="BN487" s="7">
        <f t="shared" si="318"/>
        <v>0</v>
      </c>
      <c r="BO487" s="17">
        <f t="shared" si="303"/>
        <v>237.27000000000004</v>
      </c>
      <c r="BP487">
        <f t="shared" si="319"/>
        <v>0</v>
      </c>
      <c r="BQ487" s="7">
        <f t="shared" si="320"/>
        <v>0</v>
      </c>
      <c r="BR487" s="7">
        <f t="shared" si="321"/>
        <v>0</v>
      </c>
      <c r="BS487" s="7">
        <f t="shared" si="322"/>
        <v>0</v>
      </c>
      <c r="BT487" s="7">
        <f t="shared" si="323"/>
        <v>0</v>
      </c>
      <c r="BU487" s="17">
        <f t="shared" si="304"/>
        <v>237.27000000000004</v>
      </c>
      <c r="BV487">
        <f t="shared" si="324"/>
        <v>0</v>
      </c>
      <c r="BW487" s="7">
        <f t="shared" si="325"/>
        <v>0</v>
      </c>
      <c r="BX487" s="7">
        <f t="shared" si="326"/>
        <v>0</v>
      </c>
      <c r="BY487" s="7">
        <f t="shared" si="327"/>
        <v>0</v>
      </c>
      <c r="BZ487" s="7">
        <f t="shared" si="328"/>
        <v>0</v>
      </c>
      <c r="CA487" s="17">
        <f t="shared" si="305"/>
        <v>237.27000000000004</v>
      </c>
      <c r="CB487">
        <f t="shared" si="329"/>
        <v>0</v>
      </c>
      <c r="CC487" s="7">
        <f t="shared" si="330"/>
        <v>0</v>
      </c>
      <c r="CD487" s="7">
        <f t="shared" si="331"/>
        <v>0</v>
      </c>
      <c r="CE487" s="7">
        <f t="shared" si="332"/>
        <v>0</v>
      </c>
      <c r="CF487" s="69">
        <f t="shared" si="333"/>
        <v>0</v>
      </c>
      <c r="CG487" s="17">
        <f t="shared" si="306"/>
        <v>237.27000000000004</v>
      </c>
      <c r="CH487">
        <f t="shared" si="334"/>
        <v>0</v>
      </c>
      <c r="CI487" s="7">
        <f t="shared" si="335"/>
        <v>0</v>
      </c>
      <c r="CJ487" s="7">
        <f t="shared" si="336"/>
        <v>0</v>
      </c>
      <c r="CK487" s="7">
        <f t="shared" si="337"/>
        <v>0</v>
      </c>
      <c r="CL487" s="7">
        <f t="shared" si="338"/>
        <v>0</v>
      </c>
      <c r="CM487" s="17">
        <f t="shared" si="307"/>
        <v>237.27000000000004</v>
      </c>
      <c r="CN487">
        <f t="shared" si="339"/>
        <v>0</v>
      </c>
      <c r="CO487" s="7">
        <f t="shared" si="340"/>
        <v>0</v>
      </c>
      <c r="CP487" s="7">
        <f t="shared" si="341"/>
        <v>0</v>
      </c>
      <c r="CQ487" s="7">
        <f t="shared" si="342"/>
        <v>0</v>
      </c>
      <c r="CR487" s="7">
        <f t="shared" si="343"/>
        <v>0</v>
      </c>
    </row>
    <row r="488" spans="1:9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308"/>
        <v>1</v>
      </c>
      <c r="M488" s="63" t="b">
        <v>0</v>
      </c>
      <c r="S488" s="65" t="b">
        <v>0</v>
      </c>
      <c r="Y488" s="66" t="b">
        <v>0</v>
      </c>
      <c r="AE488" s="67" t="b">
        <v>0</v>
      </c>
      <c r="AK488" s="68" t="b">
        <v>0</v>
      </c>
      <c r="AQ488" s="45" t="b">
        <v>0</v>
      </c>
      <c r="AW488" s="47" t="b">
        <v>0</v>
      </c>
      <c r="BC488" s="17">
        <f t="shared" si="301"/>
        <v>88.660000000000011</v>
      </c>
      <c r="BD488">
        <f t="shared" si="309"/>
        <v>0</v>
      </c>
      <c r="BE488" s="7">
        <f t="shared" si="310"/>
        <v>0</v>
      </c>
      <c r="BF488" s="7">
        <f t="shared" si="311"/>
        <v>0</v>
      </c>
      <c r="BG488" s="7">
        <f t="shared" si="312"/>
        <v>0</v>
      </c>
      <c r="BH488" s="7">
        <f t="shared" si="313"/>
        <v>0</v>
      </c>
      <c r="BI488" s="17">
        <f t="shared" si="302"/>
        <v>88.660000000000011</v>
      </c>
      <c r="BJ488">
        <f t="shared" si="314"/>
        <v>0</v>
      </c>
      <c r="BK488" s="7">
        <f t="shared" si="315"/>
        <v>0</v>
      </c>
      <c r="BL488" s="7">
        <f t="shared" si="316"/>
        <v>0</v>
      </c>
      <c r="BM488" s="7">
        <f t="shared" si="317"/>
        <v>0</v>
      </c>
      <c r="BN488" s="7">
        <f t="shared" si="318"/>
        <v>0</v>
      </c>
      <c r="BO488" s="17">
        <f t="shared" si="303"/>
        <v>88.660000000000011</v>
      </c>
      <c r="BP488">
        <f t="shared" si="319"/>
        <v>0</v>
      </c>
      <c r="BQ488" s="7">
        <f t="shared" si="320"/>
        <v>0</v>
      </c>
      <c r="BR488" s="7">
        <f t="shared" si="321"/>
        <v>0</v>
      </c>
      <c r="BS488" s="7">
        <f t="shared" si="322"/>
        <v>0</v>
      </c>
      <c r="BT488" s="7">
        <f t="shared" si="323"/>
        <v>0</v>
      </c>
      <c r="BU488" s="17">
        <f t="shared" si="304"/>
        <v>88.660000000000011</v>
      </c>
      <c r="BV488">
        <f t="shared" si="324"/>
        <v>0</v>
      </c>
      <c r="BW488" s="7">
        <f t="shared" si="325"/>
        <v>0</v>
      </c>
      <c r="BX488" s="7">
        <f t="shared" si="326"/>
        <v>0</v>
      </c>
      <c r="BY488" s="7">
        <f t="shared" si="327"/>
        <v>0</v>
      </c>
      <c r="BZ488" s="7">
        <f t="shared" si="328"/>
        <v>0</v>
      </c>
      <c r="CA488" s="17">
        <f t="shared" si="305"/>
        <v>88.660000000000011</v>
      </c>
      <c r="CB488">
        <f t="shared" si="329"/>
        <v>0</v>
      </c>
      <c r="CC488" s="7">
        <f t="shared" si="330"/>
        <v>0</v>
      </c>
      <c r="CD488" s="7">
        <f t="shared" si="331"/>
        <v>0</v>
      </c>
      <c r="CE488" s="7">
        <f t="shared" si="332"/>
        <v>0</v>
      </c>
      <c r="CF488" s="69">
        <f t="shared" si="333"/>
        <v>0</v>
      </c>
      <c r="CG488" s="17">
        <f t="shared" si="306"/>
        <v>88.660000000000011</v>
      </c>
      <c r="CH488">
        <f t="shared" si="334"/>
        <v>0</v>
      </c>
      <c r="CI488" s="7">
        <f t="shared" si="335"/>
        <v>0</v>
      </c>
      <c r="CJ488" s="7">
        <f t="shared" si="336"/>
        <v>0</v>
      </c>
      <c r="CK488" s="7">
        <f t="shared" si="337"/>
        <v>0</v>
      </c>
      <c r="CL488" s="7">
        <f t="shared" si="338"/>
        <v>0</v>
      </c>
      <c r="CM488" s="17">
        <f t="shared" si="307"/>
        <v>88.660000000000011</v>
      </c>
      <c r="CN488">
        <f t="shared" si="339"/>
        <v>0</v>
      </c>
      <c r="CO488" s="7">
        <f t="shared" si="340"/>
        <v>0</v>
      </c>
      <c r="CP488" s="7">
        <f t="shared" si="341"/>
        <v>0</v>
      </c>
      <c r="CQ488" s="7">
        <f t="shared" si="342"/>
        <v>0</v>
      </c>
      <c r="CR488" s="7">
        <f t="shared" si="343"/>
        <v>0</v>
      </c>
    </row>
    <row r="489" spans="1:96" ht="14.5">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308"/>
        <v>0</v>
      </c>
      <c r="M489" s="63" t="b">
        <v>1</v>
      </c>
      <c r="N489" s="63">
        <v>0</v>
      </c>
      <c r="O489" s="63">
        <v>7.5</v>
      </c>
      <c r="P489" s="63">
        <v>7.5</v>
      </c>
      <c r="Q489" s="63">
        <v>7.5</v>
      </c>
      <c r="R489" s="63">
        <v>0</v>
      </c>
      <c r="S489" s="65" t="b">
        <v>1</v>
      </c>
      <c r="T489" s="65">
        <v>0</v>
      </c>
      <c r="U489" s="65">
        <v>7.5</v>
      </c>
      <c r="V489" s="65">
        <v>7.5</v>
      </c>
      <c r="W489" s="65">
        <v>7.5</v>
      </c>
      <c r="X489" s="65">
        <v>0</v>
      </c>
      <c r="Y489" s="66" t="b">
        <v>0</v>
      </c>
      <c r="AE489" s="67" t="b">
        <v>1</v>
      </c>
      <c r="AF489" s="67">
        <v>0</v>
      </c>
      <c r="AG489" s="67">
        <v>7.5</v>
      </c>
      <c r="AH489" s="67">
        <v>7.5</v>
      </c>
      <c r="AI489" s="67">
        <v>7.5</v>
      </c>
      <c r="AJ489" s="67">
        <v>0</v>
      </c>
      <c r="AK489" s="68" t="b">
        <v>1</v>
      </c>
      <c r="AL489" s="68">
        <v>0</v>
      </c>
      <c r="AM489" s="68">
        <v>7.5</v>
      </c>
      <c r="AN489" s="68">
        <v>7.5</v>
      </c>
      <c r="AO489" s="68">
        <v>7.5</v>
      </c>
      <c r="AP489" s="68">
        <v>0</v>
      </c>
      <c r="AQ489" s="45" t="b">
        <v>0</v>
      </c>
      <c r="AW489" s="47" t="b">
        <v>0</v>
      </c>
      <c r="BC489" s="17">
        <f t="shared" si="301"/>
        <v>124.96000000000001</v>
      </c>
      <c r="BD489">
        <f t="shared" si="309"/>
        <v>0</v>
      </c>
      <c r="BE489" s="7">
        <f t="shared" si="310"/>
        <v>0</v>
      </c>
      <c r="BF489" s="7">
        <f t="shared" si="311"/>
        <v>0</v>
      </c>
      <c r="BG489" s="7">
        <f t="shared" si="312"/>
        <v>0</v>
      </c>
      <c r="BH489" s="7">
        <f t="shared" si="313"/>
        <v>0</v>
      </c>
      <c r="BI489" s="17">
        <f t="shared" si="302"/>
        <v>124.96000000000001</v>
      </c>
      <c r="BJ489">
        <f t="shared" si="314"/>
        <v>0</v>
      </c>
      <c r="BK489" s="7">
        <f t="shared" si="315"/>
        <v>0</v>
      </c>
      <c r="BL489" s="7">
        <f t="shared" si="316"/>
        <v>0</v>
      </c>
      <c r="BM489" s="7">
        <f t="shared" si="317"/>
        <v>0</v>
      </c>
      <c r="BN489" s="7">
        <f t="shared" si="318"/>
        <v>0</v>
      </c>
      <c r="BO489" s="17">
        <f t="shared" si="303"/>
        <v>124.96000000000001</v>
      </c>
      <c r="BP489">
        <f t="shared" si="319"/>
        <v>0</v>
      </c>
      <c r="BQ489" s="7">
        <f t="shared" si="320"/>
        <v>0</v>
      </c>
      <c r="BR489" s="7">
        <f t="shared" si="321"/>
        <v>0</v>
      </c>
      <c r="BS489" s="7">
        <f t="shared" si="322"/>
        <v>0</v>
      </c>
      <c r="BT489" s="7">
        <f t="shared" si="323"/>
        <v>0</v>
      </c>
      <c r="BU489" s="17">
        <f t="shared" si="304"/>
        <v>124.96000000000001</v>
      </c>
      <c r="BV489">
        <f t="shared" si="324"/>
        <v>0</v>
      </c>
      <c r="BW489" s="7">
        <f t="shared" si="325"/>
        <v>0</v>
      </c>
      <c r="BX489" s="7">
        <f t="shared" si="326"/>
        <v>0</v>
      </c>
      <c r="BY489" s="7">
        <f t="shared" si="327"/>
        <v>0</v>
      </c>
      <c r="BZ489" s="7">
        <f t="shared" si="328"/>
        <v>0</v>
      </c>
      <c r="CA489" s="17">
        <f t="shared" si="305"/>
        <v>124.96000000000001</v>
      </c>
      <c r="CB489">
        <f t="shared" si="329"/>
        <v>0</v>
      </c>
      <c r="CC489" s="7">
        <f t="shared" si="330"/>
        <v>0</v>
      </c>
      <c r="CD489" s="7">
        <f t="shared" si="331"/>
        <v>0</v>
      </c>
      <c r="CE489" s="7">
        <f t="shared" si="332"/>
        <v>0</v>
      </c>
      <c r="CF489" s="69">
        <f t="shared" si="333"/>
        <v>0</v>
      </c>
      <c r="CG489" s="17">
        <f t="shared" si="306"/>
        <v>124.96000000000001</v>
      </c>
      <c r="CH489">
        <f t="shared" si="334"/>
        <v>0</v>
      </c>
      <c r="CI489" s="7">
        <f t="shared" si="335"/>
        <v>0</v>
      </c>
      <c r="CJ489" s="7">
        <f t="shared" si="336"/>
        <v>0</v>
      </c>
      <c r="CK489" s="7">
        <f t="shared" si="337"/>
        <v>0</v>
      </c>
      <c r="CL489" s="7">
        <f t="shared" si="338"/>
        <v>0</v>
      </c>
      <c r="CM489" s="17">
        <f t="shared" si="307"/>
        <v>124.96000000000001</v>
      </c>
      <c r="CN489">
        <f t="shared" si="339"/>
        <v>0</v>
      </c>
      <c r="CO489" s="7">
        <f t="shared" si="340"/>
        <v>0</v>
      </c>
      <c r="CP489" s="7">
        <f t="shared" si="341"/>
        <v>0</v>
      </c>
      <c r="CQ489" s="7">
        <f t="shared" si="342"/>
        <v>0</v>
      </c>
      <c r="CR489" s="7">
        <f t="shared" si="343"/>
        <v>0</v>
      </c>
    </row>
    <row r="490" spans="1:96" ht="14.5">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308"/>
        <v>0</v>
      </c>
      <c r="M490" s="63" t="b">
        <v>1</v>
      </c>
      <c r="N490" s="63">
        <v>0</v>
      </c>
      <c r="O490" s="63">
        <v>5</v>
      </c>
      <c r="P490" s="63">
        <v>5</v>
      </c>
      <c r="Q490" s="63">
        <v>5</v>
      </c>
      <c r="R490" s="63">
        <v>0</v>
      </c>
      <c r="S490" s="65" t="b">
        <v>1</v>
      </c>
      <c r="T490" s="65">
        <v>0</v>
      </c>
      <c r="U490" s="65">
        <v>5</v>
      </c>
      <c r="V490" s="65">
        <v>5</v>
      </c>
      <c r="W490" s="65">
        <v>5</v>
      </c>
      <c r="X490" s="65">
        <v>0</v>
      </c>
      <c r="Y490" s="66" t="b">
        <v>1</v>
      </c>
      <c r="Z490" s="66">
        <v>0</v>
      </c>
      <c r="AA490" s="66">
        <v>5</v>
      </c>
      <c r="AB490" s="66">
        <v>5</v>
      </c>
      <c r="AC490" s="66">
        <v>5</v>
      </c>
      <c r="AD490" s="66">
        <v>0</v>
      </c>
      <c r="AE490" s="67" t="b">
        <v>1</v>
      </c>
      <c r="AF490" s="67">
        <v>0</v>
      </c>
      <c r="AG490" s="67">
        <v>5</v>
      </c>
      <c r="AH490" s="67">
        <v>5</v>
      </c>
      <c r="AI490" s="67">
        <v>5</v>
      </c>
      <c r="AJ490" s="67">
        <v>0</v>
      </c>
      <c r="AK490" s="68" t="b">
        <v>1</v>
      </c>
      <c r="AL490" s="68">
        <v>0</v>
      </c>
      <c r="AM490" s="68">
        <v>5</v>
      </c>
      <c r="AN490" s="68">
        <v>5</v>
      </c>
      <c r="AO490" s="68">
        <v>5</v>
      </c>
      <c r="AP490" s="68">
        <v>0</v>
      </c>
      <c r="AQ490" s="45" t="b">
        <v>1</v>
      </c>
      <c r="AR490" s="45">
        <v>0</v>
      </c>
      <c r="AS490" s="45">
        <v>5</v>
      </c>
      <c r="AT490" s="45">
        <v>5</v>
      </c>
      <c r="AU490" s="45">
        <v>5</v>
      </c>
      <c r="AV490" s="45">
        <v>0</v>
      </c>
      <c r="AW490" s="47" t="b">
        <v>1</v>
      </c>
      <c r="AX490" s="47">
        <v>0</v>
      </c>
      <c r="AY490" s="47">
        <v>5</v>
      </c>
      <c r="AZ490" s="47">
        <v>5</v>
      </c>
      <c r="BA490" s="47">
        <v>5</v>
      </c>
      <c r="BB490" s="47">
        <v>0</v>
      </c>
      <c r="BC490" s="17">
        <f t="shared" si="301"/>
        <v>133.1</v>
      </c>
      <c r="BD490">
        <f t="shared" si="309"/>
        <v>0</v>
      </c>
      <c r="BE490" s="7">
        <f t="shared" si="310"/>
        <v>0</v>
      </c>
      <c r="BF490" s="7">
        <f t="shared" si="311"/>
        <v>0</v>
      </c>
      <c r="BG490" s="7">
        <f t="shared" si="312"/>
        <v>0</v>
      </c>
      <c r="BH490" s="7">
        <f t="shared" si="313"/>
        <v>0</v>
      </c>
      <c r="BI490" s="17">
        <f t="shared" si="302"/>
        <v>133.1</v>
      </c>
      <c r="BJ490">
        <f t="shared" si="314"/>
        <v>0</v>
      </c>
      <c r="BK490" s="7">
        <f t="shared" si="315"/>
        <v>0</v>
      </c>
      <c r="BL490" s="7">
        <f t="shared" si="316"/>
        <v>0</v>
      </c>
      <c r="BM490" s="7">
        <f t="shared" si="317"/>
        <v>0</v>
      </c>
      <c r="BN490" s="7">
        <f t="shared" si="318"/>
        <v>0</v>
      </c>
      <c r="BO490" s="17">
        <f t="shared" si="303"/>
        <v>133.1</v>
      </c>
      <c r="BP490">
        <f t="shared" si="319"/>
        <v>0</v>
      </c>
      <c r="BQ490" s="7">
        <f t="shared" si="320"/>
        <v>0</v>
      </c>
      <c r="BR490" s="7">
        <f t="shared" si="321"/>
        <v>0</v>
      </c>
      <c r="BS490" s="7">
        <f t="shared" si="322"/>
        <v>0</v>
      </c>
      <c r="BT490" s="7">
        <f t="shared" si="323"/>
        <v>0</v>
      </c>
      <c r="BU490" s="17">
        <f t="shared" si="304"/>
        <v>133.1</v>
      </c>
      <c r="BV490">
        <f t="shared" si="324"/>
        <v>0</v>
      </c>
      <c r="BW490" s="7">
        <f t="shared" si="325"/>
        <v>0</v>
      </c>
      <c r="BX490" s="7">
        <f t="shared" si="326"/>
        <v>0</v>
      </c>
      <c r="BY490" s="7">
        <f t="shared" si="327"/>
        <v>0</v>
      </c>
      <c r="BZ490" s="7">
        <f t="shared" si="328"/>
        <v>0</v>
      </c>
      <c r="CA490" s="17">
        <f t="shared" si="305"/>
        <v>133.1</v>
      </c>
      <c r="CB490">
        <f t="shared" si="329"/>
        <v>0</v>
      </c>
      <c r="CC490" s="7">
        <f t="shared" si="330"/>
        <v>0</v>
      </c>
      <c r="CD490" s="7">
        <f t="shared" si="331"/>
        <v>0</v>
      </c>
      <c r="CE490" s="7">
        <f t="shared" si="332"/>
        <v>0</v>
      </c>
      <c r="CF490" s="69">
        <f t="shared" si="333"/>
        <v>0</v>
      </c>
      <c r="CG490" s="17">
        <f t="shared" si="306"/>
        <v>133.1</v>
      </c>
      <c r="CH490">
        <f t="shared" si="334"/>
        <v>0</v>
      </c>
      <c r="CI490" s="7">
        <f t="shared" si="335"/>
        <v>0</v>
      </c>
      <c r="CJ490" s="7">
        <f t="shared" si="336"/>
        <v>0</v>
      </c>
      <c r="CK490" s="7">
        <f t="shared" si="337"/>
        <v>0</v>
      </c>
      <c r="CL490" s="7">
        <f t="shared" si="338"/>
        <v>0</v>
      </c>
      <c r="CM490" s="17">
        <f t="shared" si="307"/>
        <v>133.1</v>
      </c>
      <c r="CN490">
        <f t="shared" si="339"/>
        <v>0</v>
      </c>
      <c r="CO490" s="7">
        <f t="shared" si="340"/>
        <v>0</v>
      </c>
      <c r="CP490" s="7">
        <f t="shared" si="341"/>
        <v>0</v>
      </c>
      <c r="CQ490" s="7">
        <f t="shared" si="342"/>
        <v>0</v>
      </c>
      <c r="CR490" s="7">
        <f t="shared" si="343"/>
        <v>0</v>
      </c>
    </row>
    <row r="491" spans="1:96" ht="14.5">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308"/>
        <v>0</v>
      </c>
      <c r="M491" s="63" t="b">
        <v>1</v>
      </c>
      <c r="N491" s="63">
        <v>0</v>
      </c>
      <c r="O491" s="63">
        <v>7.5</v>
      </c>
      <c r="P491" s="63">
        <v>7.5</v>
      </c>
      <c r="Q491" s="63">
        <v>7.5</v>
      </c>
      <c r="R491" s="63">
        <v>0</v>
      </c>
      <c r="S491" s="65" t="b">
        <v>0</v>
      </c>
      <c r="Y491" s="66" t="b">
        <v>0</v>
      </c>
      <c r="AE491" s="67" t="b">
        <v>0</v>
      </c>
      <c r="AK491" s="68" t="b">
        <v>0</v>
      </c>
      <c r="AQ491" s="45" t="b">
        <v>0</v>
      </c>
      <c r="AW491" s="47" t="b">
        <v>0</v>
      </c>
      <c r="BC491" s="17">
        <f t="shared" si="301"/>
        <v>109.67000000000002</v>
      </c>
      <c r="BD491">
        <f t="shared" si="309"/>
        <v>0</v>
      </c>
      <c r="BE491" s="7">
        <f t="shared" si="310"/>
        <v>0</v>
      </c>
      <c r="BF491" s="7">
        <f t="shared" si="311"/>
        <v>0</v>
      </c>
      <c r="BG491" s="7">
        <f t="shared" si="312"/>
        <v>0</v>
      </c>
      <c r="BH491" s="7">
        <f t="shared" si="313"/>
        <v>0</v>
      </c>
      <c r="BI491" s="17">
        <f t="shared" si="302"/>
        <v>109.67000000000002</v>
      </c>
      <c r="BJ491">
        <f t="shared" si="314"/>
        <v>0</v>
      </c>
      <c r="BK491" s="7">
        <f t="shared" si="315"/>
        <v>0</v>
      </c>
      <c r="BL491" s="7">
        <f t="shared" si="316"/>
        <v>0</v>
      </c>
      <c r="BM491" s="7">
        <f t="shared" si="317"/>
        <v>0</v>
      </c>
      <c r="BN491" s="7">
        <f t="shared" si="318"/>
        <v>0</v>
      </c>
      <c r="BO491" s="17">
        <f t="shared" si="303"/>
        <v>109.67000000000002</v>
      </c>
      <c r="BP491">
        <f t="shared" si="319"/>
        <v>0</v>
      </c>
      <c r="BQ491" s="7">
        <f t="shared" si="320"/>
        <v>0</v>
      </c>
      <c r="BR491" s="7">
        <f t="shared" si="321"/>
        <v>0</v>
      </c>
      <c r="BS491" s="7">
        <f t="shared" si="322"/>
        <v>0</v>
      </c>
      <c r="BT491" s="7">
        <f t="shared" si="323"/>
        <v>0</v>
      </c>
      <c r="BU491" s="17">
        <f t="shared" si="304"/>
        <v>109.67000000000002</v>
      </c>
      <c r="BV491">
        <f t="shared" si="324"/>
        <v>0</v>
      </c>
      <c r="BW491" s="7">
        <f t="shared" si="325"/>
        <v>0</v>
      </c>
      <c r="BX491" s="7">
        <f t="shared" si="326"/>
        <v>0</v>
      </c>
      <c r="BY491" s="7">
        <f t="shared" si="327"/>
        <v>0</v>
      </c>
      <c r="BZ491" s="7">
        <f t="shared" si="328"/>
        <v>0</v>
      </c>
      <c r="CA491" s="17">
        <f t="shared" si="305"/>
        <v>109.67000000000002</v>
      </c>
      <c r="CB491">
        <f t="shared" si="329"/>
        <v>0</v>
      </c>
      <c r="CC491" s="7">
        <f t="shared" si="330"/>
        <v>0</v>
      </c>
      <c r="CD491" s="7">
        <f t="shared" si="331"/>
        <v>0</v>
      </c>
      <c r="CE491" s="7">
        <f t="shared" si="332"/>
        <v>0</v>
      </c>
      <c r="CF491" s="69">
        <f t="shared" si="333"/>
        <v>0</v>
      </c>
      <c r="CG491" s="17">
        <f t="shared" si="306"/>
        <v>109.67000000000002</v>
      </c>
      <c r="CH491">
        <f t="shared" si="334"/>
        <v>0</v>
      </c>
      <c r="CI491" s="7">
        <f t="shared" si="335"/>
        <v>0</v>
      </c>
      <c r="CJ491" s="7">
        <f t="shared" si="336"/>
        <v>0</v>
      </c>
      <c r="CK491" s="7">
        <f t="shared" si="337"/>
        <v>0</v>
      </c>
      <c r="CL491" s="7">
        <f t="shared" si="338"/>
        <v>0</v>
      </c>
      <c r="CM491" s="17">
        <f t="shared" si="307"/>
        <v>109.67000000000002</v>
      </c>
      <c r="CN491">
        <f t="shared" si="339"/>
        <v>0</v>
      </c>
      <c r="CO491" s="7">
        <f t="shared" si="340"/>
        <v>0</v>
      </c>
      <c r="CP491" s="7">
        <f t="shared" si="341"/>
        <v>0</v>
      </c>
      <c r="CQ491" s="7">
        <f t="shared" si="342"/>
        <v>0</v>
      </c>
      <c r="CR491" s="7">
        <f t="shared" si="343"/>
        <v>0</v>
      </c>
    </row>
    <row r="492" spans="1:96" ht="14.5">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308"/>
        <v>1</v>
      </c>
      <c r="M492" s="63" t="b">
        <v>1</v>
      </c>
      <c r="N492" s="63">
        <v>0</v>
      </c>
      <c r="O492" s="63">
        <v>10</v>
      </c>
      <c r="P492" s="63">
        <v>10</v>
      </c>
      <c r="Q492" s="63">
        <v>10</v>
      </c>
      <c r="R492" s="63">
        <v>30</v>
      </c>
      <c r="S492" s="65" t="b">
        <v>1</v>
      </c>
      <c r="T492" s="65">
        <v>0</v>
      </c>
      <c r="U492" s="65">
        <v>10</v>
      </c>
      <c r="V492" s="65">
        <v>10</v>
      </c>
      <c r="W492" s="65">
        <v>10</v>
      </c>
      <c r="X492" s="65">
        <v>30</v>
      </c>
      <c r="Y492" s="66" t="b">
        <v>0</v>
      </c>
      <c r="AE492" s="67" t="b">
        <v>1</v>
      </c>
      <c r="AF492" s="67">
        <v>0</v>
      </c>
      <c r="AG492" s="67">
        <v>10</v>
      </c>
      <c r="AH492" s="67">
        <v>10</v>
      </c>
      <c r="AI492" s="67">
        <v>10</v>
      </c>
      <c r="AJ492" s="67">
        <v>30</v>
      </c>
      <c r="AK492" s="68" t="b">
        <v>1</v>
      </c>
      <c r="AL492" s="68">
        <v>0</v>
      </c>
      <c r="AM492" s="68">
        <v>10</v>
      </c>
      <c r="AN492" s="68">
        <v>10</v>
      </c>
      <c r="AO492" s="68">
        <v>10</v>
      </c>
      <c r="AP492" s="68">
        <v>30</v>
      </c>
      <c r="AQ492" s="45" t="b">
        <v>0</v>
      </c>
      <c r="AW492" s="47" t="b">
        <v>0</v>
      </c>
      <c r="BC492" s="17">
        <f t="shared" si="301"/>
        <v>102.30000000000001</v>
      </c>
      <c r="BD492">
        <f t="shared" si="309"/>
        <v>4</v>
      </c>
      <c r="BE492" s="7">
        <f t="shared" si="310"/>
        <v>4.3005324139011893</v>
      </c>
      <c r="BF492" s="7">
        <f t="shared" si="311"/>
        <v>3.1797061535281919</v>
      </c>
      <c r="BG492" s="7">
        <f t="shared" si="312"/>
        <v>59.139080934455905</v>
      </c>
      <c r="BH492" s="7">
        <f t="shared" si="313"/>
        <v>63.439613348357092</v>
      </c>
      <c r="BI492" s="17">
        <f t="shared" si="302"/>
        <v>102.30000000000001</v>
      </c>
      <c r="BJ492">
        <f t="shared" si="314"/>
        <v>4</v>
      </c>
      <c r="BK492" s="7">
        <f t="shared" si="315"/>
        <v>4.3005324139011893</v>
      </c>
      <c r="BL492" s="7">
        <f t="shared" si="316"/>
        <v>3.1797061535281919</v>
      </c>
      <c r="BM492" s="7">
        <f t="shared" si="317"/>
        <v>59.139080934455905</v>
      </c>
      <c r="BN492" s="7">
        <f t="shared" si="318"/>
        <v>63.439613348357092</v>
      </c>
      <c r="BO492" s="17">
        <f t="shared" si="303"/>
        <v>102.30000000000001</v>
      </c>
      <c r="BP492">
        <f t="shared" si="319"/>
        <v>0</v>
      </c>
      <c r="BQ492" s="7">
        <f t="shared" si="320"/>
        <v>0</v>
      </c>
      <c r="BR492" s="7">
        <f t="shared" si="321"/>
        <v>0</v>
      </c>
      <c r="BS492" s="7">
        <f t="shared" si="322"/>
        <v>0</v>
      </c>
      <c r="BT492" s="7">
        <f t="shared" si="323"/>
        <v>0</v>
      </c>
      <c r="BU492" s="17">
        <f t="shared" si="304"/>
        <v>102.30000000000001</v>
      </c>
      <c r="BV492">
        <f t="shared" si="324"/>
        <v>4</v>
      </c>
      <c r="BW492" s="7">
        <f t="shared" si="325"/>
        <v>4.3005324139011893</v>
      </c>
      <c r="BX492" s="7">
        <f t="shared" si="326"/>
        <v>3.1797061535281919</v>
      </c>
      <c r="BY492" s="7">
        <f t="shared" si="327"/>
        <v>59.139080934455905</v>
      </c>
      <c r="BZ492" s="7">
        <f t="shared" si="328"/>
        <v>63.439613348357092</v>
      </c>
      <c r="CA492" s="17">
        <f t="shared" si="305"/>
        <v>102.30000000000001</v>
      </c>
      <c r="CB492">
        <f t="shared" si="329"/>
        <v>4</v>
      </c>
      <c r="CC492" s="7">
        <f t="shared" si="330"/>
        <v>4.3005324139011893</v>
      </c>
      <c r="CD492" s="7">
        <f t="shared" si="331"/>
        <v>3.1797061535281919</v>
      </c>
      <c r="CE492" s="7">
        <f t="shared" si="332"/>
        <v>59.139080934455905</v>
      </c>
      <c r="CF492" s="69">
        <f t="shared" si="333"/>
        <v>63.439613348357092</v>
      </c>
      <c r="CG492" s="17">
        <f t="shared" si="306"/>
        <v>102.30000000000001</v>
      </c>
      <c r="CH492">
        <f t="shared" si="334"/>
        <v>0</v>
      </c>
      <c r="CI492" s="7">
        <f t="shared" si="335"/>
        <v>0</v>
      </c>
      <c r="CJ492" s="7">
        <f t="shared" si="336"/>
        <v>0</v>
      </c>
      <c r="CK492" s="7">
        <f t="shared" si="337"/>
        <v>0</v>
      </c>
      <c r="CL492" s="7">
        <f t="shared" si="338"/>
        <v>0</v>
      </c>
      <c r="CM492" s="17">
        <f t="shared" si="307"/>
        <v>102.30000000000001</v>
      </c>
      <c r="CN492">
        <f t="shared" si="339"/>
        <v>0</v>
      </c>
      <c r="CO492" s="7">
        <f t="shared" si="340"/>
        <v>0</v>
      </c>
      <c r="CP492" s="7">
        <f t="shared" si="341"/>
        <v>0</v>
      </c>
      <c r="CQ492" s="7">
        <f t="shared" si="342"/>
        <v>0</v>
      </c>
      <c r="CR492" s="7">
        <f t="shared" si="343"/>
        <v>0</v>
      </c>
    </row>
    <row r="493" spans="1:96" ht="14.5">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308"/>
        <v>1</v>
      </c>
      <c r="M493" s="63" t="b">
        <v>1</v>
      </c>
      <c r="N493" s="63">
        <v>0</v>
      </c>
      <c r="O493" s="63">
        <v>10</v>
      </c>
      <c r="P493" s="63">
        <v>10</v>
      </c>
      <c r="Q493" s="63">
        <v>10</v>
      </c>
      <c r="R493" s="63">
        <v>30</v>
      </c>
      <c r="S493" s="65" t="b">
        <v>1</v>
      </c>
      <c r="T493" s="65">
        <v>0</v>
      </c>
      <c r="U493" s="65">
        <v>10</v>
      </c>
      <c r="V493" s="65">
        <v>10</v>
      </c>
      <c r="W493" s="65">
        <v>10</v>
      </c>
      <c r="X493" s="65">
        <v>30</v>
      </c>
      <c r="Y493" s="66" t="b">
        <v>1</v>
      </c>
      <c r="Z493" s="66">
        <v>0</v>
      </c>
      <c r="AA493" s="66">
        <v>10</v>
      </c>
      <c r="AB493" s="66">
        <v>10</v>
      </c>
      <c r="AC493" s="66">
        <v>10</v>
      </c>
      <c r="AD493" s="66">
        <v>30</v>
      </c>
      <c r="AE493" s="67" t="b">
        <v>1</v>
      </c>
      <c r="AF493" s="67">
        <v>0</v>
      </c>
      <c r="AG493" s="67">
        <v>10</v>
      </c>
      <c r="AH493" s="67">
        <v>10</v>
      </c>
      <c r="AI493" s="67">
        <v>10</v>
      </c>
      <c r="AJ493" s="67">
        <v>30</v>
      </c>
      <c r="AK493" s="68" t="b">
        <v>1</v>
      </c>
      <c r="AL493" s="68">
        <v>0</v>
      </c>
      <c r="AM493" s="68">
        <v>10</v>
      </c>
      <c r="AN493" s="68">
        <v>10</v>
      </c>
      <c r="AO493" s="68">
        <v>10</v>
      </c>
      <c r="AP493" s="68">
        <v>30</v>
      </c>
      <c r="AQ493" s="45" t="b">
        <v>1</v>
      </c>
      <c r="AR493" s="45">
        <v>0</v>
      </c>
      <c r="AS493" s="45">
        <v>10</v>
      </c>
      <c r="AT493" s="45">
        <v>10</v>
      </c>
      <c r="AU493" s="45">
        <v>10</v>
      </c>
      <c r="AV493" s="45">
        <v>30</v>
      </c>
      <c r="AW493" s="47" t="b">
        <v>1</v>
      </c>
      <c r="AX493" s="47">
        <v>0</v>
      </c>
      <c r="AY493" s="47">
        <v>10</v>
      </c>
      <c r="AZ493" s="47">
        <v>10</v>
      </c>
      <c r="BA493" s="47">
        <v>10</v>
      </c>
      <c r="BB493" s="47">
        <v>30</v>
      </c>
      <c r="BC493" s="17">
        <f t="shared" si="301"/>
        <v>71.17</v>
      </c>
      <c r="BD493">
        <f t="shared" si="309"/>
        <v>3</v>
      </c>
      <c r="BE493" s="7">
        <f t="shared" si="310"/>
        <v>3.225399310425892</v>
      </c>
      <c r="BF493" s="7">
        <f t="shared" si="311"/>
        <v>2.3847796151461438</v>
      </c>
      <c r="BG493" s="7">
        <f t="shared" si="312"/>
        <v>44.354310700841928</v>
      </c>
      <c r="BH493" s="7">
        <f t="shared" si="313"/>
        <v>47.579710011267821</v>
      </c>
      <c r="BI493" s="17">
        <f t="shared" si="302"/>
        <v>71.17</v>
      </c>
      <c r="BJ493">
        <f t="shared" si="314"/>
        <v>3</v>
      </c>
      <c r="BK493" s="7">
        <f t="shared" si="315"/>
        <v>3.225399310425892</v>
      </c>
      <c r="BL493" s="7">
        <f t="shared" si="316"/>
        <v>2.3847796151461438</v>
      </c>
      <c r="BM493" s="7">
        <f t="shared" si="317"/>
        <v>44.354310700841928</v>
      </c>
      <c r="BN493" s="7">
        <f t="shared" si="318"/>
        <v>47.579710011267821</v>
      </c>
      <c r="BO493" s="17">
        <f t="shared" si="303"/>
        <v>71.17</v>
      </c>
      <c r="BP493">
        <f t="shared" si="319"/>
        <v>3</v>
      </c>
      <c r="BQ493" s="7">
        <f t="shared" si="320"/>
        <v>3.225399310425892</v>
      </c>
      <c r="BR493" s="7">
        <f t="shared" si="321"/>
        <v>2.3847796151461438</v>
      </c>
      <c r="BS493" s="7">
        <f t="shared" si="322"/>
        <v>44.354310700841928</v>
      </c>
      <c r="BT493" s="7">
        <f t="shared" si="323"/>
        <v>47.579710011267821</v>
      </c>
      <c r="BU493" s="17">
        <f t="shared" si="304"/>
        <v>71.17</v>
      </c>
      <c r="BV493">
        <f t="shared" si="324"/>
        <v>3</v>
      </c>
      <c r="BW493" s="7">
        <f t="shared" si="325"/>
        <v>3.225399310425892</v>
      </c>
      <c r="BX493" s="7">
        <f t="shared" si="326"/>
        <v>2.3847796151461438</v>
      </c>
      <c r="BY493" s="7">
        <f t="shared" si="327"/>
        <v>44.354310700841928</v>
      </c>
      <c r="BZ493" s="7">
        <f t="shared" si="328"/>
        <v>47.579710011267821</v>
      </c>
      <c r="CA493" s="17">
        <f t="shared" si="305"/>
        <v>71.17</v>
      </c>
      <c r="CB493">
        <f t="shared" si="329"/>
        <v>3</v>
      </c>
      <c r="CC493" s="7">
        <f t="shared" si="330"/>
        <v>3.225399310425892</v>
      </c>
      <c r="CD493" s="7">
        <f t="shared" si="331"/>
        <v>2.3847796151461438</v>
      </c>
      <c r="CE493" s="7">
        <f t="shared" si="332"/>
        <v>44.354310700841928</v>
      </c>
      <c r="CF493" s="69">
        <f t="shared" si="333"/>
        <v>47.579710011267821</v>
      </c>
      <c r="CG493" s="17">
        <f t="shared" si="306"/>
        <v>71.17</v>
      </c>
      <c r="CH493">
        <f t="shared" si="334"/>
        <v>3</v>
      </c>
      <c r="CI493" s="7">
        <f t="shared" si="335"/>
        <v>3.225399310425892</v>
      </c>
      <c r="CJ493" s="7">
        <f t="shared" si="336"/>
        <v>2.3847796151461438</v>
      </c>
      <c r="CK493" s="7">
        <f t="shared" si="337"/>
        <v>44.354310700841928</v>
      </c>
      <c r="CL493" s="7">
        <f t="shared" si="338"/>
        <v>47.579710011267821</v>
      </c>
      <c r="CM493" s="17">
        <f t="shared" si="307"/>
        <v>71.17</v>
      </c>
      <c r="CN493">
        <f t="shared" si="339"/>
        <v>3</v>
      </c>
      <c r="CO493" s="7">
        <f t="shared" si="340"/>
        <v>3.225399310425892</v>
      </c>
      <c r="CP493" s="7">
        <f t="shared" si="341"/>
        <v>2.3847796151461438</v>
      </c>
      <c r="CQ493" s="7">
        <f t="shared" si="342"/>
        <v>44.354310700841928</v>
      </c>
      <c r="CR493" s="7">
        <f t="shared" si="343"/>
        <v>47.579710011267821</v>
      </c>
    </row>
    <row r="494" spans="1:96" ht="14.5">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308"/>
        <v>1</v>
      </c>
      <c r="M494" s="63" t="b">
        <v>1</v>
      </c>
      <c r="N494" s="63">
        <v>0</v>
      </c>
      <c r="O494" s="63">
        <v>10</v>
      </c>
      <c r="P494" s="63">
        <v>10</v>
      </c>
      <c r="Q494" s="63">
        <v>10</v>
      </c>
      <c r="R494" s="63">
        <v>68</v>
      </c>
      <c r="S494" s="65" t="b">
        <v>1</v>
      </c>
      <c r="T494" s="65">
        <v>0</v>
      </c>
      <c r="U494" s="65">
        <v>10</v>
      </c>
      <c r="V494" s="65">
        <v>10</v>
      </c>
      <c r="W494" s="65">
        <v>10</v>
      </c>
      <c r="X494" s="65">
        <v>68</v>
      </c>
      <c r="Y494" s="66" t="b">
        <v>1</v>
      </c>
      <c r="Z494" s="66">
        <v>0</v>
      </c>
      <c r="AA494" s="66">
        <v>10</v>
      </c>
      <c r="AB494" s="66">
        <v>10</v>
      </c>
      <c r="AC494" s="66">
        <v>10</v>
      </c>
      <c r="AD494" s="66">
        <v>68</v>
      </c>
      <c r="AE494" s="67" t="b">
        <v>1</v>
      </c>
      <c r="AF494" s="67">
        <v>0</v>
      </c>
      <c r="AG494" s="67">
        <v>10</v>
      </c>
      <c r="AH494" s="67">
        <v>10</v>
      </c>
      <c r="AI494" s="67">
        <v>10</v>
      </c>
      <c r="AJ494" s="67">
        <v>68</v>
      </c>
      <c r="AK494" s="68" t="b">
        <v>1</v>
      </c>
      <c r="AL494" s="68">
        <v>0</v>
      </c>
      <c r="AM494" s="68">
        <v>10</v>
      </c>
      <c r="AN494" s="68">
        <v>10</v>
      </c>
      <c r="AO494" s="68">
        <v>10</v>
      </c>
      <c r="AP494" s="68">
        <v>68</v>
      </c>
      <c r="AQ494" s="45" t="b">
        <v>1</v>
      </c>
      <c r="AR494" s="45">
        <v>0</v>
      </c>
      <c r="AS494" s="45">
        <v>10</v>
      </c>
      <c r="AT494" s="45">
        <v>10</v>
      </c>
      <c r="AU494" s="45">
        <v>10</v>
      </c>
      <c r="AV494" s="45">
        <v>68</v>
      </c>
      <c r="AW494" s="47" t="b">
        <v>1</v>
      </c>
      <c r="AX494" s="47">
        <v>0</v>
      </c>
      <c r="AY494" s="47">
        <v>10</v>
      </c>
      <c r="AZ494" s="47">
        <v>10</v>
      </c>
      <c r="BA494" s="47">
        <v>10</v>
      </c>
      <c r="BB494" s="47">
        <v>68</v>
      </c>
      <c r="BC494" s="17">
        <f t="shared" si="301"/>
        <v>131.67000000000002</v>
      </c>
      <c r="BD494">
        <f t="shared" si="309"/>
        <v>9</v>
      </c>
      <c r="BE494" s="7">
        <f t="shared" si="310"/>
        <v>9.6761979312776756</v>
      </c>
      <c r="BF494" s="7">
        <f t="shared" si="311"/>
        <v>7.1543388454384322</v>
      </c>
      <c r="BG494" s="7">
        <f t="shared" si="312"/>
        <v>133.06293210252579</v>
      </c>
      <c r="BH494" s="7">
        <f t="shared" si="313"/>
        <v>142.73913003380346</v>
      </c>
      <c r="BI494" s="17">
        <f t="shared" si="302"/>
        <v>131.67000000000002</v>
      </c>
      <c r="BJ494">
        <f t="shared" si="314"/>
        <v>9</v>
      </c>
      <c r="BK494" s="7">
        <f t="shared" si="315"/>
        <v>9.6761979312776756</v>
      </c>
      <c r="BL494" s="7">
        <f t="shared" si="316"/>
        <v>7.1543388454384322</v>
      </c>
      <c r="BM494" s="7">
        <f t="shared" si="317"/>
        <v>133.06293210252579</v>
      </c>
      <c r="BN494" s="7">
        <f t="shared" si="318"/>
        <v>142.73913003380346</v>
      </c>
      <c r="BO494" s="17">
        <f t="shared" si="303"/>
        <v>131.67000000000002</v>
      </c>
      <c r="BP494">
        <f t="shared" si="319"/>
        <v>9</v>
      </c>
      <c r="BQ494" s="7">
        <f t="shared" si="320"/>
        <v>9.6761979312776756</v>
      </c>
      <c r="BR494" s="7">
        <f t="shared" si="321"/>
        <v>7.1543388454384322</v>
      </c>
      <c r="BS494" s="7">
        <f t="shared" si="322"/>
        <v>133.06293210252579</v>
      </c>
      <c r="BT494" s="7">
        <f t="shared" si="323"/>
        <v>142.73913003380346</v>
      </c>
      <c r="BU494" s="17">
        <f t="shared" si="304"/>
        <v>131.67000000000002</v>
      </c>
      <c r="BV494">
        <f t="shared" si="324"/>
        <v>9</v>
      </c>
      <c r="BW494" s="7">
        <f t="shared" si="325"/>
        <v>9.6761979312776756</v>
      </c>
      <c r="BX494" s="7">
        <f t="shared" si="326"/>
        <v>7.1543388454384322</v>
      </c>
      <c r="BY494" s="7">
        <f t="shared" si="327"/>
        <v>133.06293210252579</v>
      </c>
      <c r="BZ494" s="7">
        <f t="shared" si="328"/>
        <v>142.73913003380346</v>
      </c>
      <c r="CA494" s="17">
        <f t="shared" si="305"/>
        <v>131.67000000000002</v>
      </c>
      <c r="CB494">
        <f t="shared" si="329"/>
        <v>9</v>
      </c>
      <c r="CC494" s="7">
        <f t="shared" si="330"/>
        <v>9.6761979312776756</v>
      </c>
      <c r="CD494" s="7">
        <f t="shared" si="331"/>
        <v>7.1543388454384322</v>
      </c>
      <c r="CE494" s="7">
        <f t="shared" si="332"/>
        <v>133.06293210252579</v>
      </c>
      <c r="CF494" s="69">
        <f t="shared" si="333"/>
        <v>142.73913003380346</v>
      </c>
      <c r="CG494" s="17">
        <f t="shared" si="306"/>
        <v>131.67000000000002</v>
      </c>
      <c r="CH494">
        <f t="shared" si="334"/>
        <v>9</v>
      </c>
      <c r="CI494" s="7">
        <f t="shared" si="335"/>
        <v>9.6761979312776756</v>
      </c>
      <c r="CJ494" s="7">
        <f t="shared" si="336"/>
        <v>7.1543388454384322</v>
      </c>
      <c r="CK494" s="7">
        <f t="shared" si="337"/>
        <v>133.06293210252579</v>
      </c>
      <c r="CL494" s="7">
        <f t="shared" si="338"/>
        <v>142.73913003380346</v>
      </c>
      <c r="CM494" s="17">
        <f t="shared" si="307"/>
        <v>131.67000000000002</v>
      </c>
      <c r="CN494">
        <f t="shared" si="339"/>
        <v>9</v>
      </c>
      <c r="CO494" s="7">
        <f t="shared" si="340"/>
        <v>9.6761979312776756</v>
      </c>
      <c r="CP494" s="7">
        <f t="shared" si="341"/>
        <v>7.1543388454384322</v>
      </c>
      <c r="CQ494" s="7">
        <f t="shared" si="342"/>
        <v>133.06293210252579</v>
      </c>
      <c r="CR494" s="7">
        <f t="shared" si="343"/>
        <v>142.73913003380346</v>
      </c>
    </row>
    <row r="495" spans="1:96" ht="14.5">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308"/>
        <v>1</v>
      </c>
      <c r="M495" s="63" t="b">
        <v>1</v>
      </c>
      <c r="N495" s="63">
        <v>0</v>
      </c>
      <c r="O495" s="63">
        <v>10</v>
      </c>
      <c r="P495" s="63">
        <v>0</v>
      </c>
      <c r="Q495" s="63">
        <v>10</v>
      </c>
      <c r="R495" s="63">
        <v>0</v>
      </c>
      <c r="S495" s="65" t="b">
        <v>0</v>
      </c>
      <c r="Y495" s="66" t="b">
        <v>0</v>
      </c>
      <c r="AE495" s="67" t="b">
        <v>0</v>
      </c>
      <c r="AK495" s="68" t="b">
        <v>0</v>
      </c>
      <c r="AQ495" s="45" t="b">
        <v>0</v>
      </c>
      <c r="AW495" s="47" t="b">
        <v>0</v>
      </c>
      <c r="BC495" s="17">
        <f t="shared" si="301"/>
        <v>49.17</v>
      </c>
      <c r="BD495">
        <f t="shared" si="309"/>
        <v>5</v>
      </c>
      <c r="BE495" s="7">
        <f t="shared" si="310"/>
        <v>5.3756655173764862</v>
      </c>
      <c r="BF495" s="7">
        <f t="shared" si="311"/>
        <v>3.9746326919102399</v>
      </c>
      <c r="BG495" s="7">
        <f t="shared" si="312"/>
        <v>73.923851168069888</v>
      </c>
      <c r="BH495" s="7">
        <f t="shared" si="313"/>
        <v>79.299516685446378</v>
      </c>
      <c r="BI495" s="17">
        <f t="shared" si="302"/>
        <v>49.17</v>
      </c>
      <c r="BJ495">
        <f t="shared" si="314"/>
        <v>0</v>
      </c>
      <c r="BK495" s="7">
        <f t="shared" si="315"/>
        <v>0</v>
      </c>
      <c r="BL495" s="7">
        <f t="shared" si="316"/>
        <v>0</v>
      </c>
      <c r="BM495" s="7">
        <f t="shared" si="317"/>
        <v>0</v>
      </c>
      <c r="BN495" s="7">
        <f t="shared" si="318"/>
        <v>0</v>
      </c>
      <c r="BO495" s="17">
        <f t="shared" si="303"/>
        <v>49.17</v>
      </c>
      <c r="BP495">
        <f t="shared" si="319"/>
        <v>0</v>
      </c>
      <c r="BQ495" s="7">
        <f t="shared" si="320"/>
        <v>0</v>
      </c>
      <c r="BR495" s="7">
        <f t="shared" si="321"/>
        <v>0</v>
      </c>
      <c r="BS495" s="7">
        <f t="shared" si="322"/>
        <v>0</v>
      </c>
      <c r="BT495" s="7">
        <f t="shared" si="323"/>
        <v>0</v>
      </c>
      <c r="BU495" s="17">
        <f t="shared" si="304"/>
        <v>49.17</v>
      </c>
      <c r="BV495">
        <f t="shared" si="324"/>
        <v>0</v>
      </c>
      <c r="BW495" s="7">
        <f t="shared" si="325"/>
        <v>0</v>
      </c>
      <c r="BX495" s="7">
        <f t="shared" si="326"/>
        <v>0</v>
      </c>
      <c r="BY495" s="7">
        <f t="shared" si="327"/>
        <v>0</v>
      </c>
      <c r="BZ495" s="7">
        <f t="shared" si="328"/>
        <v>0</v>
      </c>
      <c r="CA495" s="17">
        <f t="shared" si="305"/>
        <v>49.17</v>
      </c>
      <c r="CB495">
        <f t="shared" si="329"/>
        <v>0</v>
      </c>
      <c r="CC495" s="7">
        <f t="shared" si="330"/>
        <v>0</v>
      </c>
      <c r="CD495" s="7">
        <f t="shared" si="331"/>
        <v>0</v>
      </c>
      <c r="CE495" s="7">
        <f t="shared" si="332"/>
        <v>0</v>
      </c>
      <c r="CF495" s="69">
        <f t="shared" si="333"/>
        <v>0</v>
      </c>
      <c r="CG495" s="17">
        <f t="shared" si="306"/>
        <v>49.17</v>
      </c>
      <c r="CH495">
        <f t="shared" si="334"/>
        <v>0</v>
      </c>
      <c r="CI495" s="7">
        <f t="shared" si="335"/>
        <v>0</v>
      </c>
      <c r="CJ495" s="7">
        <f t="shared" si="336"/>
        <v>0</v>
      </c>
      <c r="CK495" s="7">
        <f t="shared" si="337"/>
        <v>0</v>
      </c>
      <c r="CL495" s="7">
        <f t="shared" si="338"/>
        <v>0</v>
      </c>
      <c r="CM495" s="17">
        <f t="shared" si="307"/>
        <v>49.17</v>
      </c>
      <c r="CN495">
        <f t="shared" si="339"/>
        <v>0</v>
      </c>
      <c r="CO495" s="7">
        <f t="shared" si="340"/>
        <v>0</v>
      </c>
      <c r="CP495" s="7">
        <f t="shared" si="341"/>
        <v>0</v>
      </c>
      <c r="CQ495" s="7">
        <f t="shared" si="342"/>
        <v>0</v>
      </c>
      <c r="CR495" s="7">
        <f t="shared" si="343"/>
        <v>0</v>
      </c>
    </row>
    <row r="496" spans="1:9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308"/>
        <v>1</v>
      </c>
      <c r="M496" s="63" t="b">
        <v>0</v>
      </c>
      <c r="S496" s="65" t="b">
        <v>0</v>
      </c>
      <c r="Y496" s="66" t="b">
        <v>0</v>
      </c>
      <c r="AE496" s="67" t="b">
        <v>0</v>
      </c>
      <c r="AK496" s="68" t="b">
        <v>0</v>
      </c>
      <c r="AQ496" s="45" t="b">
        <v>0</v>
      </c>
      <c r="AW496" s="47" t="b">
        <v>0</v>
      </c>
      <c r="BC496" s="17">
        <f t="shared" si="301"/>
        <v>241.23000000000002</v>
      </c>
      <c r="BD496">
        <f t="shared" si="309"/>
        <v>0</v>
      </c>
      <c r="BE496" s="7">
        <f t="shared" si="310"/>
        <v>0</v>
      </c>
      <c r="BF496" s="7">
        <f t="shared" si="311"/>
        <v>0</v>
      </c>
      <c r="BG496" s="7">
        <f t="shared" si="312"/>
        <v>0</v>
      </c>
      <c r="BH496" s="7">
        <f t="shared" si="313"/>
        <v>0</v>
      </c>
      <c r="BI496" s="17">
        <f t="shared" si="302"/>
        <v>241.23000000000002</v>
      </c>
      <c r="BJ496">
        <f t="shared" si="314"/>
        <v>0</v>
      </c>
      <c r="BK496" s="7">
        <f t="shared" si="315"/>
        <v>0</v>
      </c>
      <c r="BL496" s="7">
        <f t="shared" si="316"/>
        <v>0</v>
      </c>
      <c r="BM496" s="7">
        <f t="shared" si="317"/>
        <v>0</v>
      </c>
      <c r="BN496" s="7">
        <f t="shared" si="318"/>
        <v>0</v>
      </c>
      <c r="BO496" s="17">
        <f t="shared" si="303"/>
        <v>241.23000000000002</v>
      </c>
      <c r="BP496">
        <f t="shared" si="319"/>
        <v>0</v>
      </c>
      <c r="BQ496" s="7">
        <f t="shared" si="320"/>
        <v>0</v>
      </c>
      <c r="BR496" s="7">
        <f t="shared" si="321"/>
        <v>0</v>
      </c>
      <c r="BS496" s="7">
        <f t="shared" si="322"/>
        <v>0</v>
      </c>
      <c r="BT496" s="7">
        <f t="shared" si="323"/>
        <v>0</v>
      </c>
      <c r="BU496" s="17">
        <f t="shared" si="304"/>
        <v>241.23000000000002</v>
      </c>
      <c r="BV496">
        <f t="shared" si="324"/>
        <v>0</v>
      </c>
      <c r="BW496" s="7">
        <f t="shared" si="325"/>
        <v>0</v>
      </c>
      <c r="BX496" s="7">
        <f t="shared" si="326"/>
        <v>0</v>
      </c>
      <c r="BY496" s="7">
        <f t="shared" si="327"/>
        <v>0</v>
      </c>
      <c r="BZ496" s="7">
        <f t="shared" si="328"/>
        <v>0</v>
      </c>
      <c r="CA496" s="17">
        <f t="shared" si="305"/>
        <v>241.23000000000002</v>
      </c>
      <c r="CB496">
        <f t="shared" si="329"/>
        <v>0</v>
      </c>
      <c r="CC496" s="7">
        <f t="shared" si="330"/>
        <v>0</v>
      </c>
      <c r="CD496" s="7">
        <f t="shared" si="331"/>
        <v>0</v>
      </c>
      <c r="CE496" s="7">
        <f t="shared" si="332"/>
        <v>0</v>
      </c>
      <c r="CF496" s="69">
        <f t="shared" si="333"/>
        <v>0</v>
      </c>
      <c r="CG496" s="17">
        <f t="shared" si="306"/>
        <v>241.23000000000002</v>
      </c>
      <c r="CH496">
        <f t="shared" si="334"/>
        <v>0</v>
      </c>
      <c r="CI496" s="7">
        <f t="shared" si="335"/>
        <v>0</v>
      </c>
      <c r="CJ496" s="7">
        <f t="shared" si="336"/>
        <v>0</v>
      </c>
      <c r="CK496" s="7">
        <f t="shared" si="337"/>
        <v>0</v>
      </c>
      <c r="CL496" s="7">
        <f t="shared" si="338"/>
        <v>0</v>
      </c>
      <c r="CM496" s="17">
        <f t="shared" si="307"/>
        <v>241.23000000000002</v>
      </c>
      <c r="CN496">
        <f t="shared" si="339"/>
        <v>0</v>
      </c>
      <c r="CO496" s="7">
        <f t="shared" si="340"/>
        <v>0</v>
      </c>
      <c r="CP496" s="7">
        <f t="shared" si="341"/>
        <v>0</v>
      </c>
      <c r="CQ496" s="7">
        <f t="shared" si="342"/>
        <v>0</v>
      </c>
      <c r="CR496" s="7">
        <f t="shared" si="343"/>
        <v>0</v>
      </c>
    </row>
    <row r="497" spans="1:9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308"/>
        <v>0</v>
      </c>
      <c r="M497" s="63" t="b">
        <v>0</v>
      </c>
      <c r="S497" s="65" t="b">
        <v>0</v>
      </c>
      <c r="Y497" s="66" t="b">
        <v>0</v>
      </c>
      <c r="AE497" s="67" t="b">
        <v>0</v>
      </c>
      <c r="AK497" s="68" t="b">
        <v>0</v>
      </c>
      <c r="AQ497" s="45" t="b">
        <v>0</v>
      </c>
      <c r="AW497" s="47" t="b">
        <v>0</v>
      </c>
      <c r="BC497" s="17">
        <f t="shared" si="301"/>
        <v>240.24000000000004</v>
      </c>
      <c r="BD497">
        <f t="shared" si="309"/>
        <v>0</v>
      </c>
      <c r="BE497" s="7">
        <f t="shared" si="310"/>
        <v>0</v>
      </c>
      <c r="BF497" s="7">
        <f t="shared" si="311"/>
        <v>0</v>
      </c>
      <c r="BG497" s="7">
        <f t="shared" si="312"/>
        <v>0</v>
      </c>
      <c r="BH497" s="7">
        <f t="shared" si="313"/>
        <v>0</v>
      </c>
      <c r="BI497" s="17">
        <f t="shared" si="302"/>
        <v>240.24000000000004</v>
      </c>
      <c r="BJ497">
        <f t="shared" si="314"/>
        <v>0</v>
      </c>
      <c r="BK497" s="7">
        <f t="shared" si="315"/>
        <v>0</v>
      </c>
      <c r="BL497" s="7">
        <f t="shared" si="316"/>
        <v>0</v>
      </c>
      <c r="BM497" s="7">
        <f t="shared" si="317"/>
        <v>0</v>
      </c>
      <c r="BN497" s="7">
        <f t="shared" si="318"/>
        <v>0</v>
      </c>
      <c r="BO497" s="17">
        <f t="shared" si="303"/>
        <v>240.24000000000004</v>
      </c>
      <c r="BP497">
        <f t="shared" si="319"/>
        <v>0</v>
      </c>
      <c r="BQ497" s="7">
        <f t="shared" si="320"/>
        <v>0</v>
      </c>
      <c r="BR497" s="7">
        <f t="shared" si="321"/>
        <v>0</v>
      </c>
      <c r="BS497" s="7">
        <f t="shared" si="322"/>
        <v>0</v>
      </c>
      <c r="BT497" s="7">
        <f t="shared" si="323"/>
        <v>0</v>
      </c>
      <c r="BU497" s="17">
        <f t="shared" si="304"/>
        <v>240.24000000000004</v>
      </c>
      <c r="BV497">
        <f t="shared" si="324"/>
        <v>0</v>
      </c>
      <c r="BW497" s="7">
        <f t="shared" si="325"/>
        <v>0</v>
      </c>
      <c r="BX497" s="7">
        <f t="shared" si="326"/>
        <v>0</v>
      </c>
      <c r="BY497" s="7">
        <f t="shared" si="327"/>
        <v>0</v>
      </c>
      <c r="BZ497" s="7">
        <f t="shared" si="328"/>
        <v>0</v>
      </c>
      <c r="CA497" s="17">
        <f t="shared" si="305"/>
        <v>240.24000000000004</v>
      </c>
      <c r="CB497">
        <f t="shared" si="329"/>
        <v>0</v>
      </c>
      <c r="CC497" s="7">
        <f t="shared" si="330"/>
        <v>0</v>
      </c>
      <c r="CD497" s="7">
        <f t="shared" si="331"/>
        <v>0</v>
      </c>
      <c r="CE497" s="7">
        <f t="shared" si="332"/>
        <v>0</v>
      </c>
      <c r="CF497" s="69">
        <f t="shared" si="333"/>
        <v>0</v>
      </c>
      <c r="CG497" s="17">
        <f t="shared" si="306"/>
        <v>240.24000000000004</v>
      </c>
      <c r="CH497">
        <f t="shared" si="334"/>
        <v>0</v>
      </c>
      <c r="CI497" s="7">
        <f t="shared" si="335"/>
        <v>0</v>
      </c>
      <c r="CJ497" s="7">
        <f t="shared" si="336"/>
        <v>0</v>
      </c>
      <c r="CK497" s="7">
        <f t="shared" si="337"/>
        <v>0</v>
      </c>
      <c r="CL497" s="7">
        <f t="shared" si="338"/>
        <v>0</v>
      </c>
      <c r="CM497" s="17">
        <f t="shared" si="307"/>
        <v>240.24000000000004</v>
      </c>
      <c r="CN497">
        <f t="shared" si="339"/>
        <v>0</v>
      </c>
      <c r="CO497" s="7">
        <f t="shared" si="340"/>
        <v>0</v>
      </c>
      <c r="CP497" s="7">
        <f t="shared" si="341"/>
        <v>0</v>
      </c>
      <c r="CQ497" s="7">
        <f t="shared" si="342"/>
        <v>0</v>
      </c>
      <c r="CR497" s="7">
        <f t="shared" si="343"/>
        <v>0</v>
      </c>
    </row>
    <row r="498" spans="1:9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308"/>
        <v>1</v>
      </c>
      <c r="M498" s="63" t="b">
        <v>0</v>
      </c>
      <c r="S498" s="65" t="b">
        <v>0</v>
      </c>
      <c r="Y498" s="66" t="b">
        <v>0</v>
      </c>
      <c r="AE498" s="67" t="b">
        <v>0</v>
      </c>
      <c r="AK498" s="68" t="b">
        <v>0</v>
      </c>
      <c r="AQ498" s="45" t="b">
        <v>0</v>
      </c>
      <c r="AW498" s="47" t="b">
        <v>0</v>
      </c>
      <c r="BC498" s="17">
        <f t="shared" si="301"/>
        <v>97.13000000000001</v>
      </c>
      <c r="BD498">
        <f t="shared" si="309"/>
        <v>0</v>
      </c>
      <c r="BE498" s="7">
        <f t="shared" si="310"/>
        <v>0</v>
      </c>
      <c r="BF498" s="7">
        <f t="shared" si="311"/>
        <v>0</v>
      </c>
      <c r="BG498" s="7">
        <f t="shared" si="312"/>
        <v>0</v>
      </c>
      <c r="BH498" s="7">
        <f t="shared" si="313"/>
        <v>0</v>
      </c>
      <c r="BI498" s="17">
        <f t="shared" si="302"/>
        <v>97.13000000000001</v>
      </c>
      <c r="BJ498">
        <f t="shared" si="314"/>
        <v>0</v>
      </c>
      <c r="BK498" s="7">
        <f t="shared" si="315"/>
        <v>0</v>
      </c>
      <c r="BL498" s="7">
        <f t="shared" si="316"/>
        <v>0</v>
      </c>
      <c r="BM498" s="7">
        <f t="shared" si="317"/>
        <v>0</v>
      </c>
      <c r="BN498" s="7">
        <f t="shared" si="318"/>
        <v>0</v>
      </c>
      <c r="BO498" s="17">
        <f t="shared" si="303"/>
        <v>97.13000000000001</v>
      </c>
      <c r="BP498">
        <f t="shared" si="319"/>
        <v>0</v>
      </c>
      <c r="BQ498" s="7">
        <f t="shared" si="320"/>
        <v>0</v>
      </c>
      <c r="BR498" s="7">
        <f t="shared" si="321"/>
        <v>0</v>
      </c>
      <c r="BS498" s="7">
        <f t="shared" si="322"/>
        <v>0</v>
      </c>
      <c r="BT498" s="7">
        <f t="shared" si="323"/>
        <v>0</v>
      </c>
      <c r="BU498" s="17">
        <f t="shared" si="304"/>
        <v>97.13000000000001</v>
      </c>
      <c r="BV498">
        <f t="shared" si="324"/>
        <v>0</v>
      </c>
      <c r="BW498" s="7">
        <f t="shared" si="325"/>
        <v>0</v>
      </c>
      <c r="BX498" s="7">
        <f t="shared" si="326"/>
        <v>0</v>
      </c>
      <c r="BY498" s="7">
        <f t="shared" si="327"/>
        <v>0</v>
      </c>
      <c r="BZ498" s="7">
        <f t="shared" si="328"/>
        <v>0</v>
      </c>
      <c r="CA498" s="17">
        <f t="shared" si="305"/>
        <v>97.13000000000001</v>
      </c>
      <c r="CB498">
        <f t="shared" si="329"/>
        <v>0</v>
      </c>
      <c r="CC498" s="7">
        <f t="shared" si="330"/>
        <v>0</v>
      </c>
      <c r="CD498" s="7">
        <f t="shared" si="331"/>
        <v>0</v>
      </c>
      <c r="CE498" s="7">
        <f t="shared" si="332"/>
        <v>0</v>
      </c>
      <c r="CF498" s="69">
        <f t="shared" si="333"/>
        <v>0</v>
      </c>
      <c r="CG498" s="17">
        <f t="shared" si="306"/>
        <v>97.13000000000001</v>
      </c>
      <c r="CH498">
        <f t="shared" si="334"/>
        <v>0</v>
      </c>
      <c r="CI498" s="7">
        <f t="shared" si="335"/>
        <v>0</v>
      </c>
      <c r="CJ498" s="7">
        <f t="shared" si="336"/>
        <v>0</v>
      </c>
      <c r="CK498" s="7">
        <f t="shared" si="337"/>
        <v>0</v>
      </c>
      <c r="CL498" s="7">
        <f t="shared" si="338"/>
        <v>0</v>
      </c>
      <c r="CM498" s="17">
        <f t="shared" si="307"/>
        <v>97.13000000000001</v>
      </c>
      <c r="CN498">
        <f t="shared" si="339"/>
        <v>0</v>
      </c>
      <c r="CO498" s="7">
        <f t="shared" si="340"/>
        <v>0</v>
      </c>
      <c r="CP498" s="7">
        <f t="shared" si="341"/>
        <v>0</v>
      </c>
      <c r="CQ498" s="7">
        <f t="shared" si="342"/>
        <v>0</v>
      </c>
      <c r="CR498" s="7">
        <f t="shared" si="343"/>
        <v>0</v>
      </c>
    </row>
    <row r="499" spans="1:96" ht="14.5">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308"/>
        <v>0</v>
      </c>
      <c r="M499" s="63" t="b">
        <v>1</v>
      </c>
      <c r="N499" s="63">
        <v>0</v>
      </c>
      <c r="O499" s="63">
        <v>10</v>
      </c>
      <c r="P499" s="63">
        <v>10</v>
      </c>
      <c r="Q499" s="63">
        <v>10</v>
      </c>
      <c r="R499" s="63">
        <v>160</v>
      </c>
      <c r="S499" s="65" t="b">
        <v>1</v>
      </c>
      <c r="T499" s="65">
        <v>0</v>
      </c>
      <c r="U499" s="65">
        <v>10</v>
      </c>
      <c r="V499" s="65">
        <v>10</v>
      </c>
      <c r="W499" s="65">
        <v>10</v>
      </c>
      <c r="X499" s="65">
        <v>160</v>
      </c>
      <c r="Y499" s="66" t="b">
        <v>1</v>
      </c>
      <c r="Z499" s="66">
        <v>0</v>
      </c>
      <c r="AA499" s="66">
        <v>10</v>
      </c>
      <c r="AB499" s="66">
        <v>10</v>
      </c>
      <c r="AC499" s="66">
        <v>10</v>
      </c>
      <c r="AD499" s="66">
        <v>160</v>
      </c>
      <c r="AE499" s="67" t="b">
        <v>1</v>
      </c>
      <c r="AF499" s="67">
        <v>0</v>
      </c>
      <c r="AG499" s="67">
        <v>15</v>
      </c>
      <c r="AH499" s="67">
        <v>15</v>
      </c>
      <c r="AI499" s="67">
        <v>15</v>
      </c>
      <c r="AJ499" s="67">
        <v>160</v>
      </c>
      <c r="AK499" s="68" t="b">
        <v>1</v>
      </c>
      <c r="AL499" s="68">
        <v>0</v>
      </c>
      <c r="AM499" s="68">
        <v>20</v>
      </c>
      <c r="AN499" s="68">
        <v>20</v>
      </c>
      <c r="AO499" s="68">
        <v>20</v>
      </c>
      <c r="AP499" s="68">
        <v>160</v>
      </c>
      <c r="AQ499" s="45" t="b">
        <v>1</v>
      </c>
      <c r="AR499" s="45">
        <v>0</v>
      </c>
      <c r="AS499" s="45">
        <v>20</v>
      </c>
      <c r="AT499" s="45">
        <v>20</v>
      </c>
      <c r="AU499" s="45">
        <v>20</v>
      </c>
      <c r="AV499" s="45">
        <v>160</v>
      </c>
      <c r="AW499" s="47" t="b">
        <v>1</v>
      </c>
      <c r="AX499" s="47">
        <v>0</v>
      </c>
      <c r="AY499" s="47">
        <v>10</v>
      </c>
      <c r="AZ499" s="47">
        <v>10</v>
      </c>
      <c r="BA499" s="47">
        <v>10</v>
      </c>
      <c r="BB499" s="47">
        <v>160</v>
      </c>
      <c r="BC499" s="17">
        <f t="shared" si="301"/>
        <v>128.04000000000002</v>
      </c>
      <c r="BD499">
        <f t="shared" si="309"/>
        <v>0</v>
      </c>
      <c r="BE499" s="7">
        <f t="shared" si="310"/>
        <v>0</v>
      </c>
      <c r="BF499" s="7">
        <f t="shared" si="311"/>
        <v>0</v>
      </c>
      <c r="BG499" s="7">
        <f t="shared" si="312"/>
        <v>0</v>
      </c>
      <c r="BH499" s="7">
        <f t="shared" si="313"/>
        <v>0</v>
      </c>
      <c r="BI499" s="17">
        <f t="shared" si="302"/>
        <v>128.04000000000002</v>
      </c>
      <c r="BJ499">
        <f t="shared" si="314"/>
        <v>0</v>
      </c>
      <c r="BK499" s="7">
        <f t="shared" si="315"/>
        <v>0</v>
      </c>
      <c r="BL499" s="7">
        <f t="shared" si="316"/>
        <v>0</v>
      </c>
      <c r="BM499" s="7">
        <f t="shared" si="317"/>
        <v>0</v>
      </c>
      <c r="BN499" s="7">
        <f t="shared" si="318"/>
        <v>0</v>
      </c>
      <c r="BO499" s="17">
        <f t="shared" si="303"/>
        <v>128.04000000000002</v>
      </c>
      <c r="BP499">
        <f t="shared" si="319"/>
        <v>0</v>
      </c>
      <c r="BQ499" s="7">
        <f t="shared" si="320"/>
        <v>0</v>
      </c>
      <c r="BR499" s="7">
        <f t="shared" si="321"/>
        <v>0</v>
      </c>
      <c r="BS499" s="7">
        <f t="shared" si="322"/>
        <v>0</v>
      </c>
      <c r="BT499" s="7">
        <f t="shared" si="323"/>
        <v>0</v>
      </c>
      <c r="BU499" s="17">
        <f t="shared" si="304"/>
        <v>128.04000000000002</v>
      </c>
      <c r="BV499">
        <f t="shared" si="324"/>
        <v>0</v>
      </c>
      <c r="BW499" s="7">
        <f t="shared" si="325"/>
        <v>0</v>
      </c>
      <c r="BX499" s="7">
        <f t="shared" si="326"/>
        <v>0</v>
      </c>
      <c r="BY499" s="7">
        <f t="shared" si="327"/>
        <v>0</v>
      </c>
      <c r="BZ499" s="7">
        <f t="shared" si="328"/>
        <v>0</v>
      </c>
      <c r="CA499" s="17">
        <f t="shared" si="305"/>
        <v>128.04000000000002</v>
      </c>
      <c r="CB499">
        <f t="shared" si="329"/>
        <v>0</v>
      </c>
      <c r="CC499" s="7">
        <f t="shared" si="330"/>
        <v>0</v>
      </c>
      <c r="CD499" s="7">
        <f t="shared" si="331"/>
        <v>0</v>
      </c>
      <c r="CE499" s="7">
        <f t="shared" si="332"/>
        <v>0</v>
      </c>
      <c r="CF499" s="69">
        <f t="shared" si="333"/>
        <v>0</v>
      </c>
      <c r="CG499" s="17">
        <f t="shared" si="306"/>
        <v>128.04000000000002</v>
      </c>
      <c r="CH499">
        <f t="shared" si="334"/>
        <v>0</v>
      </c>
      <c r="CI499" s="7">
        <f t="shared" si="335"/>
        <v>0</v>
      </c>
      <c r="CJ499" s="7">
        <f t="shared" si="336"/>
        <v>0</v>
      </c>
      <c r="CK499" s="7">
        <f t="shared" si="337"/>
        <v>0</v>
      </c>
      <c r="CL499" s="7">
        <f t="shared" si="338"/>
        <v>0</v>
      </c>
      <c r="CM499" s="17">
        <f t="shared" si="307"/>
        <v>128.04000000000002</v>
      </c>
      <c r="CN499">
        <f t="shared" si="339"/>
        <v>0</v>
      </c>
      <c r="CO499" s="7">
        <f t="shared" si="340"/>
        <v>0</v>
      </c>
      <c r="CP499" s="7">
        <f t="shared" si="341"/>
        <v>0</v>
      </c>
      <c r="CQ499" s="7">
        <f t="shared" si="342"/>
        <v>0</v>
      </c>
      <c r="CR499" s="7">
        <f t="shared" si="343"/>
        <v>0</v>
      </c>
    </row>
    <row r="500" spans="1:96" ht="14.5">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308"/>
        <v>1</v>
      </c>
      <c r="M500" s="63" t="b">
        <v>1</v>
      </c>
      <c r="N500" s="63">
        <v>0</v>
      </c>
      <c r="O500" s="63">
        <v>0</v>
      </c>
      <c r="P500" s="63">
        <v>0</v>
      </c>
      <c r="Q500" s="63">
        <v>10</v>
      </c>
      <c r="R500" s="63">
        <v>0</v>
      </c>
      <c r="S500" s="65" t="b">
        <v>1</v>
      </c>
      <c r="T500" s="65">
        <v>0</v>
      </c>
      <c r="U500" s="65">
        <v>0</v>
      </c>
      <c r="V500" s="65">
        <v>0</v>
      </c>
      <c r="W500" s="65">
        <v>10</v>
      </c>
      <c r="X500" s="65">
        <v>0</v>
      </c>
      <c r="Y500" s="66" t="b">
        <v>0</v>
      </c>
      <c r="AE500" s="67" t="b">
        <v>1</v>
      </c>
      <c r="AF500" s="67">
        <v>0</v>
      </c>
      <c r="AG500" s="67">
        <v>0</v>
      </c>
      <c r="AH500" s="67">
        <v>0</v>
      </c>
      <c r="AI500" s="67">
        <v>15</v>
      </c>
      <c r="AJ500" s="67">
        <v>0</v>
      </c>
      <c r="AK500" s="68" t="b">
        <v>1</v>
      </c>
      <c r="AL500" s="68">
        <v>0</v>
      </c>
      <c r="AM500" s="68">
        <v>0</v>
      </c>
      <c r="AN500" s="68">
        <v>0</v>
      </c>
      <c r="AO500" s="68">
        <v>20</v>
      </c>
      <c r="AP500" s="68">
        <v>0</v>
      </c>
      <c r="AQ500" s="45" t="b">
        <v>0</v>
      </c>
      <c r="AW500" s="47" t="b">
        <v>0</v>
      </c>
      <c r="BC500" s="17">
        <f t="shared" si="301"/>
        <v>220.99</v>
      </c>
      <c r="BD500">
        <f t="shared" si="309"/>
        <v>17</v>
      </c>
      <c r="BE500" s="7">
        <f t="shared" si="310"/>
        <v>18.277262759080056</v>
      </c>
      <c r="BF500" s="7">
        <f t="shared" si="311"/>
        <v>13.513751152494816</v>
      </c>
      <c r="BG500" s="7">
        <f t="shared" si="312"/>
        <v>251.3410939714376</v>
      </c>
      <c r="BH500" s="7">
        <f t="shared" si="313"/>
        <v>269.61835673051763</v>
      </c>
      <c r="BI500" s="17">
        <f t="shared" si="302"/>
        <v>220.99</v>
      </c>
      <c r="BJ500">
        <f t="shared" si="314"/>
        <v>17</v>
      </c>
      <c r="BK500" s="7">
        <f t="shared" si="315"/>
        <v>18.277262759080056</v>
      </c>
      <c r="BL500" s="7">
        <f t="shared" si="316"/>
        <v>13.513751152494816</v>
      </c>
      <c r="BM500" s="7">
        <f t="shared" si="317"/>
        <v>251.3410939714376</v>
      </c>
      <c r="BN500" s="7">
        <f t="shared" si="318"/>
        <v>269.61835673051763</v>
      </c>
      <c r="BO500" s="17">
        <f t="shared" si="303"/>
        <v>220.99</v>
      </c>
      <c r="BP500">
        <f t="shared" si="319"/>
        <v>0</v>
      </c>
      <c r="BQ500" s="7">
        <f t="shared" si="320"/>
        <v>0</v>
      </c>
      <c r="BR500" s="7">
        <f t="shared" si="321"/>
        <v>0</v>
      </c>
      <c r="BS500" s="7">
        <f t="shared" si="322"/>
        <v>0</v>
      </c>
      <c r="BT500" s="7">
        <f t="shared" si="323"/>
        <v>0</v>
      </c>
      <c r="BU500" s="17">
        <f t="shared" si="304"/>
        <v>220.99</v>
      </c>
      <c r="BV500">
        <f t="shared" si="324"/>
        <v>10</v>
      </c>
      <c r="BW500" s="7">
        <f t="shared" si="325"/>
        <v>10.751331034752972</v>
      </c>
      <c r="BX500" s="7">
        <f t="shared" si="326"/>
        <v>7.9492653838204799</v>
      </c>
      <c r="BY500" s="7">
        <f t="shared" si="327"/>
        <v>147.84770233613978</v>
      </c>
      <c r="BZ500" s="7">
        <f t="shared" si="328"/>
        <v>158.59903337089276</v>
      </c>
      <c r="CA500" s="17">
        <f t="shared" si="305"/>
        <v>220.99</v>
      </c>
      <c r="CB500">
        <f t="shared" si="329"/>
        <v>6</v>
      </c>
      <c r="CC500" s="7">
        <f t="shared" si="330"/>
        <v>6.450798620851784</v>
      </c>
      <c r="CD500" s="7">
        <f t="shared" si="331"/>
        <v>4.7695592302922876</v>
      </c>
      <c r="CE500" s="7">
        <f t="shared" si="332"/>
        <v>88.708621401683857</v>
      </c>
      <c r="CF500" s="69">
        <f t="shared" si="333"/>
        <v>95.159420022535642</v>
      </c>
      <c r="CG500" s="17">
        <f t="shared" si="306"/>
        <v>220.99</v>
      </c>
      <c r="CH500">
        <f t="shared" si="334"/>
        <v>0</v>
      </c>
      <c r="CI500" s="7">
        <f t="shared" si="335"/>
        <v>0</v>
      </c>
      <c r="CJ500" s="7">
        <f t="shared" si="336"/>
        <v>0</v>
      </c>
      <c r="CK500" s="7">
        <f t="shared" si="337"/>
        <v>0</v>
      </c>
      <c r="CL500" s="7">
        <f t="shared" si="338"/>
        <v>0</v>
      </c>
      <c r="CM500" s="17">
        <f t="shared" si="307"/>
        <v>220.99</v>
      </c>
      <c r="CN500">
        <f t="shared" si="339"/>
        <v>0</v>
      </c>
      <c r="CO500" s="7">
        <f t="shared" si="340"/>
        <v>0</v>
      </c>
      <c r="CP500" s="7">
        <f t="shared" si="341"/>
        <v>0</v>
      </c>
      <c r="CQ500" s="7">
        <f t="shared" si="342"/>
        <v>0</v>
      </c>
      <c r="CR500" s="7">
        <f t="shared" si="343"/>
        <v>0</v>
      </c>
    </row>
    <row r="501" spans="1:96" ht="14.5">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308"/>
        <v>0</v>
      </c>
      <c r="M501" s="63" t="b">
        <v>1</v>
      </c>
      <c r="N501" s="63">
        <v>200</v>
      </c>
      <c r="O501" s="63">
        <v>10</v>
      </c>
      <c r="P501" s="63">
        <v>0</v>
      </c>
      <c r="Q501" s="63">
        <v>0</v>
      </c>
      <c r="R501" s="63">
        <v>0</v>
      </c>
      <c r="S501" s="65" t="b">
        <v>0</v>
      </c>
      <c r="Y501" s="66" t="b">
        <v>0</v>
      </c>
      <c r="AE501" s="67" t="b">
        <v>0</v>
      </c>
      <c r="AK501" s="68" t="b">
        <v>0</v>
      </c>
      <c r="AQ501" s="45" t="b">
        <v>0</v>
      </c>
      <c r="AW501" s="47" t="b">
        <v>0</v>
      </c>
      <c r="BC501" s="17">
        <f t="shared" si="301"/>
        <v>224.51000000000002</v>
      </c>
      <c r="BD501">
        <f t="shared" si="309"/>
        <v>0</v>
      </c>
      <c r="BE501" s="7">
        <f t="shared" si="310"/>
        <v>0</v>
      </c>
      <c r="BF501" s="7">
        <f t="shared" si="311"/>
        <v>0</v>
      </c>
      <c r="BG501" s="7">
        <f t="shared" si="312"/>
        <v>0</v>
      </c>
      <c r="BH501" s="7">
        <f t="shared" si="313"/>
        <v>0</v>
      </c>
      <c r="BI501" s="17">
        <f t="shared" si="302"/>
        <v>224.51000000000002</v>
      </c>
      <c r="BJ501">
        <f t="shared" si="314"/>
        <v>0</v>
      </c>
      <c r="BK501" s="7">
        <f t="shared" si="315"/>
        <v>0</v>
      </c>
      <c r="BL501" s="7">
        <f t="shared" si="316"/>
        <v>0</v>
      </c>
      <c r="BM501" s="7">
        <f t="shared" si="317"/>
        <v>0</v>
      </c>
      <c r="BN501" s="7">
        <f t="shared" si="318"/>
        <v>0</v>
      </c>
      <c r="BO501" s="17">
        <f t="shared" si="303"/>
        <v>224.51000000000002</v>
      </c>
      <c r="BP501">
        <f t="shared" si="319"/>
        <v>0</v>
      </c>
      <c r="BQ501" s="7">
        <f t="shared" si="320"/>
        <v>0</v>
      </c>
      <c r="BR501" s="7">
        <f t="shared" si="321"/>
        <v>0</v>
      </c>
      <c r="BS501" s="7">
        <f t="shared" si="322"/>
        <v>0</v>
      </c>
      <c r="BT501" s="7">
        <f t="shared" si="323"/>
        <v>0</v>
      </c>
      <c r="BU501" s="17">
        <f t="shared" si="304"/>
        <v>224.51000000000002</v>
      </c>
      <c r="BV501">
        <f t="shared" si="324"/>
        <v>0</v>
      </c>
      <c r="BW501" s="7">
        <f t="shared" si="325"/>
        <v>0</v>
      </c>
      <c r="BX501" s="7">
        <f t="shared" si="326"/>
        <v>0</v>
      </c>
      <c r="BY501" s="7">
        <f t="shared" si="327"/>
        <v>0</v>
      </c>
      <c r="BZ501" s="7">
        <f t="shared" si="328"/>
        <v>0</v>
      </c>
      <c r="CA501" s="17">
        <f t="shared" si="305"/>
        <v>224.51000000000002</v>
      </c>
      <c r="CB501">
        <f t="shared" si="329"/>
        <v>0</v>
      </c>
      <c r="CC501" s="7">
        <f t="shared" si="330"/>
        <v>0</v>
      </c>
      <c r="CD501" s="7">
        <f t="shared" si="331"/>
        <v>0</v>
      </c>
      <c r="CE501" s="7">
        <f t="shared" si="332"/>
        <v>0</v>
      </c>
      <c r="CF501" s="69">
        <f t="shared" si="333"/>
        <v>0</v>
      </c>
      <c r="CG501" s="17">
        <f t="shared" si="306"/>
        <v>224.51000000000002</v>
      </c>
      <c r="CH501">
        <f t="shared" si="334"/>
        <v>0</v>
      </c>
      <c r="CI501" s="7">
        <f t="shared" si="335"/>
        <v>0</v>
      </c>
      <c r="CJ501" s="7">
        <f t="shared" si="336"/>
        <v>0</v>
      </c>
      <c r="CK501" s="7">
        <f t="shared" si="337"/>
        <v>0</v>
      </c>
      <c r="CL501" s="7">
        <f t="shared" si="338"/>
        <v>0</v>
      </c>
      <c r="CM501" s="17">
        <f t="shared" si="307"/>
        <v>224.51000000000002</v>
      </c>
      <c r="CN501">
        <f t="shared" si="339"/>
        <v>0</v>
      </c>
      <c r="CO501" s="7">
        <f t="shared" si="340"/>
        <v>0</v>
      </c>
      <c r="CP501" s="7">
        <f t="shared" si="341"/>
        <v>0</v>
      </c>
      <c r="CQ501" s="7">
        <f t="shared" si="342"/>
        <v>0</v>
      </c>
      <c r="CR501" s="7">
        <f t="shared" si="343"/>
        <v>0</v>
      </c>
    </row>
    <row r="502" spans="1:96" ht="14.5">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308"/>
        <v>1</v>
      </c>
      <c r="M502" s="63" t="b">
        <v>1</v>
      </c>
      <c r="N502" s="63">
        <v>200</v>
      </c>
      <c r="O502" s="63">
        <v>10</v>
      </c>
      <c r="P502" s="63">
        <v>0</v>
      </c>
      <c r="Q502" s="63">
        <v>10</v>
      </c>
      <c r="R502" s="63">
        <v>500</v>
      </c>
      <c r="S502" s="65" t="b">
        <v>1</v>
      </c>
      <c r="T502" s="65">
        <v>200</v>
      </c>
      <c r="U502" s="65">
        <v>10</v>
      </c>
      <c r="V502" s="65">
        <v>0</v>
      </c>
      <c r="W502" s="65">
        <v>10</v>
      </c>
      <c r="X502" s="65">
        <v>500</v>
      </c>
      <c r="Y502" s="66" t="b">
        <v>0</v>
      </c>
      <c r="AE502" s="67" t="b">
        <v>1</v>
      </c>
      <c r="AF502" s="67">
        <v>200</v>
      </c>
      <c r="AG502" s="67">
        <v>15</v>
      </c>
      <c r="AH502" s="67">
        <v>0</v>
      </c>
      <c r="AI502" s="67">
        <v>15</v>
      </c>
      <c r="AJ502" s="67">
        <v>500</v>
      </c>
      <c r="AK502" s="68" t="b">
        <v>1</v>
      </c>
      <c r="AL502" s="68">
        <v>200</v>
      </c>
      <c r="AM502" s="68">
        <v>20</v>
      </c>
      <c r="AN502" s="68">
        <v>0</v>
      </c>
      <c r="AO502" s="68">
        <v>20</v>
      </c>
      <c r="AP502" s="68">
        <v>500</v>
      </c>
      <c r="AQ502" s="45" t="b">
        <v>0</v>
      </c>
      <c r="AW502" s="47" t="b">
        <v>0</v>
      </c>
      <c r="BC502" s="17">
        <f t="shared" si="301"/>
        <v>114.73</v>
      </c>
      <c r="BD502">
        <f t="shared" si="309"/>
        <v>11</v>
      </c>
      <c r="BE502" s="7">
        <f t="shared" si="310"/>
        <v>11.826464138228271</v>
      </c>
      <c r="BF502" s="7">
        <f t="shared" si="311"/>
        <v>8.7441919222025284</v>
      </c>
      <c r="BG502" s="7">
        <f t="shared" si="312"/>
        <v>162.63247256975376</v>
      </c>
      <c r="BH502" s="7">
        <f t="shared" si="313"/>
        <v>174.45893670798202</v>
      </c>
      <c r="BI502" s="17">
        <f t="shared" si="302"/>
        <v>114.73</v>
      </c>
      <c r="BJ502">
        <f t="shared" si="314"/>
        <v>11</v>
      </c>
      <c r="BK502" s="7">
        <f t="shared" si="315"/>
        <v>11.826464138228271</v>
      </c>
      <c r="BL502" s="7">
        <f t="shared" si="316"/>
        <v>8.7441919222025284</v>
      </c>
      <c r="BM502" s="7">
        <f t="shared" si="317"/>
        <v>162.63247256975376</v>
      </c>
      <c r="BN502" s="7">
        <f t="shared" si="318"/>
        <v>174.45893670798202</v>
      </c>
      <c r="BO502" s="17">
        <f t="shared" si="303"/>
        <v>114.73</v>
      </c>
      <c r="BP502">
        <f t="shared" si="319"/>
        <v>0</v>
      </c>
      <c r="BQ502" s="7">
        <f t="shared" si="320"/>
        <v>0</v>
      </c>
      <c r="BR502" s="7">
        <f t="shared" si="321"/>
        <v>0</v>
      </c>
      <c r="BS502" s="7">
        <f t="shared" si="322"/>
        <v>0</v>
      </c>
      <c r="BT502" s="7">
        <f t="shared" si="323"/>
        <v>0</v>
      </c>
      <c r="BU502" s="17">
        <f t="shared" si="304"/>
        <v>114.73</v>
      </c>
      <c r="BV502">
        <f t="shared" si="324"/>
        <v>7</v>
      </c>
      <c r="BW502" s="7">
        <f t="shared" si="325"/>
        <v>7.5259317243270818</v>
      </c>
      <c r="BX502" s="7">
        <f t="shared" si="326"/>
        <v>5.5644857686743361</v>
      </c>
      <c r="BY502" s="7">
        <f t="shared" si="327"/>
        <v>103.49339163529784</v>
      </c>
      <c r="BZ502" s="7">
        <f t="shared" si="328"/>
        <v>111.01932335962492</v>
      </c>
      <c r="CA502" s="17">
        <f t="shared" si="305"/>
        <v>114.73</v>
      </c>
      <c r="CB502">
        <f t="shared" si="329"/>
        <v>5</v>
      </c>
      <c r="CC502" s="7">
        <f t="shared" si="330"/>
        <v>5.3756655173764862</v>
      </c>
      <c r="CD502" s="7">
        <f t="shared" si="331"/>
        <v>3.9746326919102399</v>
      </c>
      <c r="CE502" s="7">
        <f t="shared" si="332"/>
        <v>73.923851168069888</v>
      </c>
      <c r="CF502" s="69">
        <f t="shared" si="333"/>
        <v>79.299516685446378</v>
      </c>
      <c r="CG502" s="17">
        <f t="shared" si="306"/>
        <v>114.73</v>
      </c>
      <c r="CH502">
        <f t="shared" si="334"/>
        <v>0</v>
      </c>
      <c r="CI502" s="7">
        <f t="shared" si="335"/>
        <v>0</v>
      </c>
      <c r="CJ502" s="7">
        <f t="shared" si="336"/>
        <v>0</v>
      </c>
      <c r="CK502" s="7">
        <f t="shared" si="337"/>
        <v>0</v>
      </c>
      <c r="CL502" s="7">
        <f t="shared" si="338"/>
        <v>0</v>
      </c>
      <c r="CM502" s="17">
        <f t="shared" si="307"/>
        <v>114.73</v>
      </c>
      <c r="CN502">
        <f t="shared" si="339"/>
        <v>0</v>
      </c>
      <c r="CO502" s="7">
        <f t="shared" si="340"/>
        <v>0</v>
      </c>
      <c r="CP502" s="7">
        <f t="shared" si="341"/>
        <v>0</v>
      </c>
      <c r="CQ502" s="7">
        <f t="shared" si="342"/>
        <v>0</v>
      </c>
      <c r="CR502" s="7">
        <f t="shared" si="343"/>
        <v>0</v>
      </c>
    </row>
    <row r="503" spans="1:96" ht="14.5">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308"/>
        <v>1</v>
      </c>
      <c r="M503" s="63" t="b">
        <v>1</v>
      </c>
      <c r="N503" s="63">
        <v>0</v>
      </c>
      <c r="O503" s="63">
        <v>10</v>
      </c>
      <c r="P503" s="63">
        <v>0</v>
      </c>
      <c r="Q503" s="63">
        <v>0</v>
      </c>
      <c r="R503" s="63">
        <v>0</v>
      </c>
      <c r="S503" s="65" t="b">
        <v>1</v>
      </c>
      <c r="T503" s="65">
        <v>0</v>
      </c>
      <c r="U503" s="65">
        <v>10</v>
      </c>
      <c r="V503" s="65">
        <v>0</v>
      </c>
      <c r="W503" s="65">
        <v>0</v>
      </c>
      <c r="X503" s="65">
        <v>0</v>
      </c>
      <c r="Y503" s="66" t="b">
        <v>0</v>
      </c>
      <c r="AE503" s="67" t="b">
        <v>1</v>
      </c>
      <c r="AF503" s="67">
        <v>0</v>
      </c>
      <c r="AG503" s="67">
        <v>15</v>
      </c>
      <c r="AH503" s="67">
        <v>0</v>
      </c>
      <c r="AI503" s="67">
        <v>0</v>
      </c>
      <c r="AJ503" s="67">
        <v>0</v>
      </c>
      <c r="AK503" s="68" t="b">
        <v>1</v>
      </c>
      <c r="AL503" s="68">
        <v>0</v>
      </c>
      <c r="AM503" s="68">
        <v>20</v>
      </c>
      <c r="AN503" s="68">
        <v>0</v>
      </c>
      <c r="AO503" s="68">
        <v>0</v>
      </c>
      <c r="AP503" s="68">
        <v>0</v>
      </c>
      <c r="AQ503" s="45" t="b">
        <v>0</v>
      </c>
      <c r="AW503" s="47" t="b">
        <v>0</v>
      </c>
      <c r="BC503" s="17">
        <f t="shared" si="301"/>
        <v>175.12</v>
      </c>
      <c r="BD503">
        <f t="shared" si="309"/>
        <v>17</v>
      </c>
      <c r="BE503" s="7">
        <f t="shared" si="310"/>
        <v>18.277262759080056</v>
      </c>
      <c r="BF503" s="7">
        <f t="shared" si="311"/>
        <v>13.513751152494816</v>
      </c>
      <c r="BG503" s="7">
        <f t="shared" si="312"/>
        <v>251.3410939714376</v>
      </c>
      <c r="BH503" s="7">
        <f t="shared" si="313"/>
        <v>269.61835673051763</v>
      </c>
      <c r="BI503" s="17">
        <f t="shared" si="302"/>
        <v>175.12</v>
      </c>
      <c r="BJ503">
        <f t="shared" si="314"/>
        <v>17</v>
      </c>
      <c r="BK503" s="7">
        <f t="shared" si="315"/>
        <v>18.277262759080056</v>
      </c>
      <c r="BL503" s="7">
        <f t="shared" si="316"/>
        <v>13.513751152494816</v>
      </c>
      <c r="BM503" s="7">
        <f t="shared" si="317"/>
        <v>251.3410939714376</v>
      </c>
      <c r="BN503" s="7">
        <f t="shared" si="318"/>
        <v>269.61835673051763</v>
      </c>
      <c r="BO503" s="17">
        <f t="shared" si="303"/>
        <v>175.12</v>
      </c>
      <c r="BP503">
        <f t="shared" si="319"/>
        <v>0</v>
      </c>
      <c r="BQ503" s="7">
        <f t="shared" si="320"/>
        <v>0</v>
      </c>
      <c r="BR503" s="7">
        <f t="shared" si="321"/>
        <v>0</v>
      </c>
      <c r="BS503" s="7">
        <f t="shared" si="322"/>
        <v>0</v>
      </c>
      <c r="BT503" s="7">
        <f t="shared" si="323"/>
        <v>0</v>
      </c>
      <c r="BU503" s="17">
        <f t="shared" si="304"/>
        <v>175.12</v>
      </c>
      <c r="BV503">
        <f t="shared" si="324"/>
        <v>11</v>
      </c>
      <c r="BW503" s="7">
        <f t="shared" si="325"/>
        <v>11.826464138228271</v>
      </c>
      <c r="BX503" s="7">
        <f t="shared" si="326"/>
        <v>8.7441919222025284</v>
      </c>
      <c r="BY503" s="7">
        <f t="shared" si="327"/>
        <v>162.63247256975376</v>
      </c>
      <c r="BZ503" s="7">
        <f t="shared" si="328"/>
        <v>174.45893670798202</v>
      </c>
      <c r="CA503" s="17">
        <f t="shared" si="305"/>
        <v>175.12</v>
      </c>
      <c r="CB503">
        <f t="shared" si="329"/>
        <v>8</v>
      </c>
      <c r="CC503" s="7">
        <f t="shared" si="330"/>
        <v>8.6010648278023787</v>
      </c>
      <c r="CD503" s="7">
        <f t="shared" si="331"/>
        <v>6.3594123070563837</v>
      </c>
      <c r="CE503" s="7">
        <f t="shared" si="332"/>
        <v>118.27816186891181</v>
      </c>
      <c r="CF503" s="69">
        <f t="shared" si="333"/>
        <v>126.87922669671418</v>
      </c>
      <c r="CG503" s="17">
        <f t="shared" si="306"/>
        <v>175.12</v>
      </c>
      <c r="CH503">
        <f t="shared" si="334"/>
        <v>0</v>
      </c>
      <c r="CI503" s="7">
        <f t="shared" si="335"/>
        <v>0</v>
      </c>
      <c r="CJ503" s="7">
        <f t="shared" si="336"/>
        <v>0</v>
      </c>
      <c r="CK503" s="7">
        <f t="shared" si="337"/>
        <v>0</v>
      </c>
      <c r="CL503" s="7">
        <f t="shared" si="338"/>
        <v>0</v>
      </c>
      <c r="CM503" s="17">
        <f t="shared" si="307"/>
        <v>175.12</v>
      </c>
      <c r="CN503">
        <f t="shared" si="339"/>
        <v>0</v>
      </c>
      <c r="CO503" s="7">
        <f t="shared" si="340"/>
        <v>0</v>
      </c>
      <c r="CP503" s="7">
        <f t="shared" si="341"/>
        <v>0</v>
      </c>
      <c r="CQ503" s="7">
        <f t="shared" si="342"/>
        <v>0</v>
      </c>
      <c r="CR503" s="7">
        <f t="shared" si="343"/>
        <v>0</v>
      </c>
    </row>
    <row r="504" spans="1:96" ht="14.5">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308"/>
        <v>0</v>
      </c>
      <c r="M504" s="63" t="b">
        <v>1</v>
      </c>
      <c r="N504" s="63">
        <v>0</v>
      </c>
      <c r="O504" s="63">
        <v>0</v>
      </c>
      <c r="P504" s="63">
        <v>0</v>
      </c>
      <c r="Q504" s="63">
        <v>10</v>
      </c>
      <c r="R504" s="63">
        <v>0</v>
      </c>
      <c r="S504" s="65" t="b">
        <v>0</v>
      </c>
      <c r="Y504" s="66" t="b">
        <v>0</v>
      </c>
      <c r="AE504" s="67" t="b">
        <v>0</v>
      </c>
      <c r="AK504" s="68" t="b">
        <v>0</v>
      </c>
      <c r="AQ504" s="45" t="b">
        <v>0</v>
      </c>
      <c r="AW504" s="47" t="b">
        <v>0</v>
      </c>
      <c r="BC504" s="17">
        <f t="shared" si="301"/>
        <v>168.3</v>
      </c>
      <c r="BD504">
        <f t="shared" si="309"/>
        <v>0</v>
      </c>
      <c r="BE504" s="7">
        <f t="shared" si="310"/>
        <v>0</v>
      </c>
      <c r="BF504" s="7">
        <f t="shared" si="311"/>
        <v>0</v>
      </c>
      <c r="BG504" s="7">
        <f t="shared" si="312"/>
        <v>0</v>
      </c>
      <c r="BH504" s="7">
        <f t="shared" si="313"/>
        <v>0</v>
      </c>
      <c r="BI504" s="17">
        <f t="shared" si="302"/>
        <v>168.3</v>
      </c>
      <c r="BJ504">
        <f t="shared" si="314"/>
        <v>0</v>
      </c>
      <c r="BK504" s="7">
        <f t="shared" si="315"/>
        <v>0</v>
      </c>
      <c r="BL504" s="7">
        <f t="shared" si="316"/>
        <v>0</v>
      </c>
      <c r="BM504" s="7">
        <f t="shared" si="317"/>
        <v>0</v>
      </c>
      <c r="BN504" s="7">
        <f t="shared" si="318"/>
        <v>0</v>
      </c>
      <c r="BO504" s="17">
        <f t="shared" si="303"/>
        <v>168.3</v>
      </c>
      <c r="BP504">
        <f t="shared" si="319"/>
        <v>0</v>
      </c>
      <c r="BQ504" s="7">
        <f t="shared" si="320"/>
        <v>0</v>
      </c>
      <c r="BR504" s="7">
        <f t="shared" si="321"/>
        <v>0</v>
      </c>
      <c r="BS504" s="7">
        <f t="shared" si="322"/>
        <v>0</v>
      </c>
      <c r="BT504" s="7">
        <f t="shared" si="323"/>
        <v>0</v>
      </c>
      <c r="BU504" s="17">
        <f t="shared" si="304"/>
        <v>168.3</v>
      </c>
      <c r="BV504">
        <f t="shared" si="324"/>
        <v>0</v>
      </c>
      <c r="BW504" s="7">
        <f t="shared" si="325"/>
        <v>0</v>
      </c>
      <c r="BX504" s="7">
        <f t="shared" si="326"/>
        <v>0</v>
      </c>
      <c r="BY504" s="7">
        <f t="shared" si="327"/>
        <v>0</v>
      </c>
      <c r="BZ504" s="7">
        <f t="shared" si="328"/>
        <v>0</v>
      </c>
      <c r="CA504" s="17">
        <f t="shared" si="305"/>
        <v>168.3</v>
      </c>
      <c r="CB504">
        <f t="shared" si="329"/>
        <v>0</v>
      </c>
      <c r="CC504" s="7">
        <f t="shared" si="330"/>
        <v>0</v>
      </c>
      <c r="CD504" s="7">
        <f t="shared" si="331"/>
        <v>0</v>
      </c>
      <c r="CE504" s="7">
        <f t="shared" si="332"/>
        <v>0</v>
      </c>
      <c r="CF504" s="69">
        <f t="shared" si="333"/>
        <v>0</v>
      </c>
      <c r="CG504" s="17">
        <f t="shared" si="306"/>
        <v>168.3</v>
      </c>
      <c r="CH504">
        <f t="shared" si="334"/>
        <v>0</v>
      </c>
      <c r="CI504" s="7">
        <f t="shared" si="335"/>
        <v>0</v>
      </c>
      <c r="CJ504" s="7">
        <f t="shared" si="336"/>
        <v>0</v>
      </c>
      <c r="CK504" s="7">
        <f t="shared" si="337"/>
        <v>0</v>
      </c>
      <c r="CL504" s="7">
        <f t="shared" si="338"/>
        <v>0</v>
      </c>
      <c r="CM504" s="17">
        <f t="shared" si="307"/>
        <v>168.3</v>
      </c>
      <c r="CN504">
        <f t="shared" si="339"/>
        <v>0</v>
      </c>
      <c r="CO504" s="7">
        <f t="shared" si="340"/>
        <v>0</v>
      </c>
      <c r="CP504" s="7">
        <f t="shared" si="341"/>
        <v>0</v>
      </c>
      <c r="CQ504" s="7">
        <f t="shared" si="342"/>
        <v>0</v>
      </c>
      <c r="CR504" s="7">
        <f t="shared" si="343"/>
        <v>0</v>
      </c>
    </row>
    <row r="505" spans="1:96" ht="14.5">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308"/>
        <v>1</v>
      </c>
      <c r="M505" s="63" t="b">
        <v>1</v>
      </c>
      <c r="N505" s="63">
        <v>0</v>
      </c>
      <c r="O505" s="63">
        <v>0</v>
      </c>
      <c r="P505" s="63">
        <v>0</v>
      </c>
      <c r="Q505" s="63">
        <v>10</v>
      </c>
      <c r="R505" s="63">
        <v>0</v>
      </c>
      <c r="S505" s="65" t="b">
        <v>0</v>
      </c>
      <c r="Y505" s="66" t="b">
        <v>0</v>
      </c>
      <c r="AE505" s="67" t="b">
        <v>0</v>
      </c>
      <c r="AK505" s="68" t="b">
        <v>0</v>
      </c>
      <c r="AQ505" s="45" t="b">
        <v>0</v>
      </c>
      <c r="AW505" s="47" t="b">
        <v>0</v>
      </c>
      <c r="BC505" s="17">
        <f t="shared" si="301"/>
        <v>223.74000000000004</v>
      </c>
      <c r="BD505">
        <f t="shared" si="309"/>
        <v>19</v>
      </c>
      <c r="BE505" s="7">
        <f t="shared" si="310"/>
        <v>20.42752896603065</v>
      </c>
      <c r="BF505" s="7">
        <f t="shared" si="311"/>
        <v>15.103604229258911</v>
      </c>
      <c r="BG505" s="7">
        <f t="shared" si="312"/>
        <v>280.91063443866557</v>
      </c>
      <c r="BH505" s="7">
        <f t="shared" si="313"/>
        <v>301.33816340469622</v>
      </c>
      <c r="BI505" s="17">
        <f t="shared" si="302"/>
        <v>223.74000000000004</v>
      </c>
      <c r="BJ505">
        <f t="shared" si="314"/>
        <v>0</v>
      </c>
      <c r="BK505" s="7">
        <f t="shared" si="315"/>
        <v>0</v>
      </c>
      <c r="BL505" s="7">
        <f t="shared" si="316"/>
        <v>0</v>
      </c>
      <c r="BM505" s="7">
        <f t="shared" si="317"/>
        <v>0</v>
      </c>
      <c r="BN505" s="7">
        <f t="shared" si="318"/>
        <v>0</v>
      </c>
      <c r="BO505" s="17">
        <f t="shared" si="303"/>
        <v>223.74000000000004</v>
      </c>
      <c r="BP505">
        <f t="shared" si="319"/>
        <v>0</v>
      </c>
      <c r="BQ505" s="7">
        <f t="shared" si="320"/>
        <v>0</v>
      </c>
      <c r="BR505" s="7">
        <f t="shared" si="321"/>
        <v>0</v>
      </c>
      <c r="BS505" s="7">
        <f t="shared" si="322"/>
        <v>0</v>
      </c>
      <c r="BT505" s="7">
        <f t="shared" si="323"/>
        <v>0</v>
      </c>
      <c r="BU505" s="17">
        <f t="shared" si="304"/>
        <v>223.74000000000004</v>
      </c>
      <c r="BV505">
        <f t="shared" si="324"/>
        <v>0</v>
      </c>
      <c r="BW505" s="7">
        <f t="shared" si="325"/>
        <v>0</v>
      </c>
      <c r="BX505" s="7">
        <f t="shared" si="326"/>
        <v>0</v>
      </c>
      <c r="BY505" s="7">
        <f t="shared" si="327"/>
        <v>0</v>
      </c>
      <c r="BZ505" s="7">
        <f t="shared" si="328"/>
        <v>0</v>
      </c>
      <c r="CA505" s="17">
        <f t="shared" si="305"/>
        <v>223.74000000000004</v>
      </c>
      <c r="CB505">
        <f t="shared" si="329"/>
        <v>0</v>
      </c>
      <c r="CC505" s="7">
        <f t="shared" si="330"/>
        <v>0</v>
      </c>
      <c r="CD505" s="7">
        <f t="shared" si="331"/>
        <v>0</v>
      </c>
      <c r="CE505" s="7">
        <f t="shared" si="332"/>
        <v>0</v>
      </c>
      <c r="CF505" s="69">
        <f t="shared" si="333"/>
        <v>0</v>
      </c>
      <c r="CG505" s="17">
        <f t="shared" si="306"/>
        <v>223.74000000000004</v>
      </c>
      <c r="CH505">
        <f t="shared" si="334"/>
        <v>0</v>
      </c>
      <c r="CI505" s="7">
        <f t="shared" si="335"/>
        <v>0</v>
      </c>
      <c r="CJ505" s="7">
        <f t="shared" si="336"/>
        <v>0</v>
      </c>
      <c r="CK505" s="7">
        <f t="shared" si="337"/>
        <v>0</v>
      </c>
      <c r="CL505" s="7">
        <f t="shared" si="338"/>
        <v>0</v>
      </c>
      <c r="CM505" s="17">
        <f t="shared" si="307"/>
        <v>223.74000000000004</v>
      </c>
      <c r="CN505">
        <f t="shared" si="339"/>
        <v>0</v>
      </c>
      <c r="CO505" s="7">
        <f t="shared" si="340"/>
        <v>0</v>
      </c>
      <c r="CP505" s="7">
        <f t="shared" si="341"/>
        <v>0</v>
      </c>
      <c r="CQ505" s="7">
        <f t="shared" si="342"/>
        <v>0</v>
      </c>
      <c r="CR505" s="7">
        <f t="shared" si="343"/>
        <v>0</v>
      </c>
    </row>
    <row r="506" spans="1:96" ht="14.5">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308"/>
        <v>0</v>
      </c>
      <c r="M506" s="63" t="b">
        <v>1</v>
      </c>
      <c r="N506" s="63">
        <v>0</v>
      </c>
      <c r="O506" s="63">
        <v>10</v>
      </c>
      <c r="P506" s="63">
        <v>0</v>
      </c>
      <c r="Q506" s="63">
        <v>0</v>
      </c>
      <c r="R506" s="63">
        <v>0</v>
      </c>
      <c r="S506" s="65" t="b">
        <v>1</v>
      </c>
      <c r="T506" s="65">
        <v>0</v>
      </c>
      <c r="U506" s="65">
        <v>10</v>
      </c>
      <c r="V506" s="65">
        <v>0</v>
      </c>
      <c r="W506" s="65">
        <v>0</v>
      </c>
      <c r="X506" s="65">
        <v>0</v>
      </c>
      <c r="Y506" s="66" t="b">
        <v>0</v>
      </c>
      <c r="AE506" s="67" t="b">
        <v>1</v>
      </c>
      <c r="AF506" s="67">
        <v>0</v>
      </c>
      <c r="AG506" s="67">
        <v>15</v>
      </c>
      <c r="AH506" s="67">
        <v>0</v>
      </c>
      <c r="AI506" s="67">
        <v>0</v>
      </c>
      <c r="AJ506" s="67">
        <v>0</v>
      </c>
      <c r="AK506" s="68" t="b">
        <v>1</v>
      </c>
      <c r="AL506" s="68">
        <v>0</v>
      </c>
      <c r="AM506" s="68">
        <v>20</v>
      </c>
      <c r="AN506" s="68">
        <v>0</v>
      </c>
      <c r="AO506" s="68">
        <v>0</v>
      </c>
      <c r="AP506" s="68">
        <v>0</v>
      </c>
      <c r="AQ506" s="45" t="b">
        <v>0</v>
      </c>
      <c r="AW506" s="47" t="b">
        <v>0</v>
      </c>
      <c r="BC506" s="17">
        <f t="shared" si="301"/>
        <v>219.56000000000003</v>
      </c>
      <c r="BD506">
        <f t="shared" si="309"/>
        <v>0</v>
      </c>
      <c r="BE506" s="7">
        <f t="shared" si="310"/>
        <v>0</v>
      </c>
      <c r="BF506" s="7">
        <f t="shared" si="311"/>
        <v>0</v>
      </c>
      <c r="BG506" s="7">
        <f t="shared" si="312"/>
        <v>0</v>
      </c>
      <c r="BH506" s="7">
        <f t="shared" si="313"/>
        <v>0</v>
      </c>
      <c r="BI506" s="17">
        <f t="shared" si="302"/>
        <v>219.56000000000003</v>
      </c>
      <c r="BJ506">
        <f t="shared" si="314"/>
        <v>0</v>
      </c>
      <c r="BK506" s="7">
        <f t="shared" si="315"/>
        <v>0</v>
      </c>
      <c r="BL506" s="7">
        <f t="shared" si="316"/>
        <v>0</v>
      </c>
      <c r="BM506" s="7">
        <f t="shared" si="317"/>
        <v>0</v>
      </c>
      <c r="BN506" s="7">
        <f t="shared" si="318"/>
        <v>0</v>
      </c>
      <c r="BO506" s="17">
        <f t="shared" si="303"/>
        <v>219.56000000000003</v>
      </c>
      <c r="BP506">
        <f t="shared" si="319"/>
        <v>0</v>
      </c>
      <c r="BQ506" s="7">
        <f t="shared" si="320"/>
        <v>0</v>
      </c>
      <c r="BR506" s="7">
        <f t="shared" si="321"/>
        <v>0</v>
      </c>
      <c r="BS506" s="7">
        <f t="shared" si="322"/>
        <v>0</v>
      </c>
      <c r="BT506" s="7">
        <f t="shared" si="323"/>
        <v>0</v>
      </c>
      <c r="BU506" s="17">
        <f t="shared" si="304"/>
        <v>219.56000000000003</v>
      </c>
      <c r="BV506">
        <f t="shared" si="324"/>
        <v>0</v>
      </c>
      <c r="BW506" s="7">
        <f t="shared" si="325"/>
        <v>0</v>
      </c>
      <c r="BX506" s="7">
        <f t="shared" si="326"/>
        <v>0</v>
      </c>
      <c r="BY506" s="7">
        <f t="shared" si="327"/>
        <v>0</v>
      </c>
      <c r="BZ506" s="7">
        <f t="shared" si="328"/>
        <v>0</v>
      </c>
      <c r="CA506" s="17">
        <f t="shared" si="305"/>
        <v>219.56000000000003</v>
      </c>
      <c r="CB506">
        <f t="shared" si="329"/>
        <v>0</v>
      </c>
      <c r="CC506" s="7">
        <f t="shared" si="330"/>
        <v>0</v>
      </c>
      <c r="CD506" s="7">
        <f t="shared" si="331"/>
        <v>0</v>
      </c>
      <c r="CE506" s="7">
        <f t="shared" si="332"/>
        <v>0</v>
      </c>
      <c r="CF506" s="69">
        <f t="shared" si="333"/>
        <v>0</v>
      </c>
      <c r="CG506" s="17">
        <f t="shared" si="306"/>
        <v>219.56000000000003</v>
      </c>
      <c r="CH506">
        <f t="shared" si="334"/>
        <v>0</v>
      </c>
      <c r="CI506" s="7">
        <f t="shared" si="335"/>
        <v>0</v>
      </c>
      <c r="CJ506" s="7">
        <f t="shared" si="336"/>
        <v>0</v>
      </c>
      <c r="CK506" s="7">
        <f t="shared" si="337"/>
        <v>0</v>
      </c>
      <c r="CL506" s="7">
        <f t="shared" si="338"/>
        <v>0</v>
      </c>
      <c r="CM506" s="17">
        <f t="shared" si="307"/>
        <v>219.56000000000003</v>
      </c>
      <c r="CN506">
        <f t="shared" si="339"/>
        <v>0</v>
      </c>
      <c r="CO506" s="7">
        <f t="shared" si="340"/>
        <v>0</v>
      </c>
      <c r="CP506" s="7">
        <f t="shared" si="341"/>
        <v>0</v>
      </c>
      <c r="CQ506" s="7">
        <f t="shared" si="342"/>
        <v>0</v>
      </c>
      <c r="CR506" s="7">
        <f t="shared" si="343"/>
        <v>0</v>
      </c>
    </row>
    <row r="507" spans="1:96" ht="14.5">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308"/>
        <v>1</v>
      </c>
      <c r="M507" s="63" t="b">
        <v>1</v>
      </c>
      <c r="N507" s="63">
        <v>0</v>
      </c>
      <c r="O507" s="63">
        <v>10</v>
      </c>
      <c r="P507" s="63">
        <v>10</v>
      </c>
      <c r="Q507" s="63">
        <v>10</v>
      </c>
      <c r="R507" s="63">
        <v>160</v>
      </c>
      <c r="S507" s="65" t="b">
        <v>0</v>
      </c>
      <c r="Y507" s="66" t="b">
        <v>0</v>
      </c>
      <c r="AE507" s="67" t="b">
        <v>0</v>
      </c>
      <c r="AK507" s="68" t="b">
        <v>0</v>
      </c>
      <c r="AQ507" s="45" t="b">
        <v>0</v>
      </c>
      <c r="AW507" s="47" t="b">
        <v>0</v>
      </c>
      <c r="BC507" s="17">
        <f t="shared" si="301"/>
        <v>20.020000000000003</v>
      </c>
      <c r="BD507">
        <f t="shared" si="309"/>
        <v>2</v>
      </c>
      <c r="BE507" s="7">
        <f t="shared" si="310"/>
        <v>2.1502662069505947</v>
      </c>
      <c r="BF507" s="7">
        <f t="shared" si="311"/>
        <v>1.5898530767640959</v>
      </c>
      <c r="BG507" s="7">
        <f t="shared" si="312"/>
        <v>29.569540467227952</v>
      </c>
      <c r="BH507" s="7">
        <f t="shared" si="313"/>
        <v>31.719806674178546</v>
      </c>
      <c r="BI507" s="17">
        <f t="shared" si="302"/>
        <v>20.020000000000003</v>
      </c>
      <c r="BJ507">
        <f t="shared" si="314"/>
        <v>0</v>
      </c>
      <c r="BK507" s="7">
        <f t="shared" si="315"/>
        <v>0</v>
      </c>
      <c r="BL507" s="7">
        <f t="shared" si="316"/>
        <v>0</v>
      </c>
      <c r="BM507" s="7">
        <f t="shared" si="317"/>
        <v>0</v>
      </c>
      <c r="BN507" s="7">
        <f t="shared" si="318"/>
        <v>0</v>
      </c>
      <c r="BO507" s="17">
        <f t="shared" si="303"/>
        <v>20.020000000000003</v>
      </c>
      <c r="BP507">
        <f t="shared" si="319"/>
        <v>0</v>
      </c>
      <c r="BQ507" s="7">
        <f t="shared" si="320"/>
        <v>0</v>
      </c>
      <c r="BR507" s="7">
        <f t="shared" si="321"/>
        <v>0</v>
      </c>
      <c r="BS507" s="7">
        <f t="shared" si="322"/>
        <v>0</v>
      </c>
      <c r="BT507" s="7">
        <f t="shared" si="323"/>
        <v>0</v>
      </c>
      <c r="BU507" s="17">
        <f t="shared" si="304"/>
        <v>20.020000000000003</v>
      </c>
      <c r="BV507">
        <f t="shared" si="324"/>
        <v>0</v>
      </c>
      <c r="BW507" s="7">
        <f t="shared" si="325"/>
        <v>0</v>
      </c>
      <c r="BX507" s="7">
        <f t="shared" si="326"/>
        <v>0</v>
      </c>
      <c r="BY507" s="7">
        <f t="shared" si="327"/>
        <v>0</v>
      </c>
      <c r="BZ507" s="7">
        <f t="shared" si="328"/>
        <v>0</v>
      </c>
      <c r="CA507" s="17">
        <f t="shared" si="305"/>
        <v>20.020000000000003</v>
      </c>
      <c r="CB507">
        <f t="shared" si="329"/>
        <v>0</v>
      </c>
      <c r="CC507" s="7">
        <f t="shared" si="330"/>
        <v>0</v>
      </c>
      <c r="CD507" s="7">
        <f t="shared" si="331"/>
        <v>0</v>
      </c>
      <c r="CE507" s="7">
        <f t="shared" si="332"/>
        <v>0</v>
      </c>
      <c r="CF507" s="69">
        <f t="shared" si="333"/>
        <v>0</v>
      </c>
      <c r="CG507" s="17">
        <f t="shared" si="306"/>
        <v>20.020000000000003</v>
      </c>
      <c r="CH507">
        <f t="shared" si="334"/>
        <v>0</v>
      </c>
      <c r="CI507" s="7">
        <f t="shared" si="335"/>
        <v>0</v>
      </c>
      <c r="CJ507" s="7">
        <f t="shared" si="336"/>
        <v>0</v>
      </c>
      <c r="CK507" s="7">
        <f t="shared" si="337"/>
        <v>0</v>
      </c>
      <c r="CL507" s="7">
        <f t="shared" si="338"/>
        <v>0</v>
      </c>
      <c r="CM507" s="17">
        <f t="shared" si="307"/>
        <v>20.020000000000003</v>
      </c>
      <c r="CN507">
        <f t="shared" si="339"/>
        <v>0</v>
      </c>
      <c r="CO507" s="7">
        <f t="shared" si="340"/>
        <v>0</v>
      </c>
      <c r="CP507" s="7">
        <f t="shared" si="341"/>
        <v>0</v>
      </c>
      <c r="CQ507" s="7">
        <f t="shared" si="342"/>
        <v>0</v>
      </c>
      <c r="CR507" s="7">
        <f t="shared" si="343"/>
        <v>0</v>
      </c>
    </row>
    <row r="508" spans="1:96" ht="14.5">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308"/>
        <v>0</v>
      </c>
      <c r="M508" s="63" t="b">
        <v>1</v>
      </c>
      <c r="N508" s="63">
        <v>0</v>
      </c>
      <c r="O508" s="63">
        <v>10</v>
      </c>
      <c r="P508" s="63">
        <v>10</v>
      </c>
      <c r="Q508" s="63">
        <v>10</v>
      </c>
      <c r="R508" s="63">
        <v>80</v>
      </c>
      <c r="S508" s="65" t="b">
        <v>1</v>
      </c>
      <c r="T508" s="65">
        <v>0</v>
      </c>
      <c r="U508" s="65">
        <v>10</v>
      </c>
      <c r="V508" s="65">
        <v>10</v>
      </c>
      <c r="W508" s="65">
        <v>10</v>
      </c>
      <c r="X508" s="65">
        <v>80</v>
      </c>
      <c r="Y508" s="66" t="b">
        <v>1</v>
      </c>
      <c r="Z508" s="66">
        <v>0</v>
      </c>
      <c r="AA508" s="66">
        <v>10</v>
      </c>
      <c r="AB508" s="66">
        <v>10</v>
      </c>
      <c r="AC508" s="66">
        <v>10</v>
      </c>
      <c r="AD508" s="66">
        <v>80</v>
      </c>
      <c r="AE508" s="67" t="b">
        <v>1</v>
      </c>
      <c r="AF508" s="67">
        <v>0</v>
      </c>
      <c r="AG508" s="67">
        <v>15</v>
      </c>
      <c r="AH508" s="67">
        <v>15</v>
      </c>
      <c r="AI508" s="67">
        <v>15</v>
      </c>
      <c r="AJ508" s="67">
        <v>80</v>
      </c>
      <c r="AK508" s="68" t="b">
        <v>1</v>
      </c>
      <c r="AL508" s="68">
        <v>0</v>
      </c>
      <c r="AM508" s="68">
        <v>20</v>
      </c>
      <c r="AN508" s="68">
        <v>20</v>
      </c>
      <c r="AO508" s="68">
        <v>20</v>
      </c>
      <c r="AP508" s="68">
        <v>80</v>
      </c>
      <c r="AQ508" s="45" t="b">
        <v>1</v>
      </c>
      <c r="AR508" s="45">
        <v>0</v>
      </c>
      <c r="AS508" s="45">
        <v>20</v>
      </c>
      <c r="AT508" s="45">
        <v>20</v>
      </c>
      <c r="AU508" s="45">
        <v>20</v>
      </c>
      <c r="AV508" s="45">
        <v>80</v>
      </c>
      <c r="AW508" s="47" t="b">
        <v>1</v>
      </c>
      <c r="AX508" s="47">
        <v>0</v>
      </c>
      <c r="AY508" s="47">
        <v>10</v>
      </c>
      <c r="AZ508" s="47">
        <v>10</v>
      </c>
      <c r="BA508" s="47">
        <v>10</v>
      </c>
      <c r="BB508" s="47">
        <v>80</v>
      </c>
      <c r="BC508" s="17">
        <f t="shared" si="301"/>
        <v>42.13</v>
      </c>
      <c r="BD508">
        <f t="shared" si="309"/>
        <v>0</v>
      </c>
      <c r="BE508" s="7">
        <f t="shared" si="310"/>
        <v>0</v>
      </c>
      <c r="BF508" s="7">
        <f t="shared" si="311"/>
        <v>0</v>
      </c>
      <c r="BG508" s="7">
        <f t="shared" si="312"/>
        <v>0</v>
      </c>
      <c r="BH508" s="7">
        <f t="shared" si="313"/>
        <v>0</v>
      </c>
      <c r="BI508" s="17">
        <f t="shared" si="302"/>
        <v>42.13</v>
      </c>
      <c r="BJ508">
        <f t="shared" si="314"/>
        <v>0</v>
      </c>
      <c r="BK508" s="7">
        <f t="shared" si="315"/>
        <v>0</v>
      </c>
      <c r="BL508" s="7">
        <f t="shared" si="316"/>
        <v>0</v>
      </c>
      <c r="BM508" s="7">
        <f t="shared" si="317"/>
        <v>0</v>
      </c>
      <c r="BN508" s="7">
        <f t="shared" si="318"/>
        <v>0</v>
      </c>
      <c r="BO508" s="17">
        <f t="shared" si="303"/>
        <v>42.13</v>
      </c>
      <c r="BP508">
        <f t="shared" si="319"/>
        <v>0</v>
      </c>
      <c r="BQ508" s="7">
        <f t="shared" si="320"/>
        <v>0</v>
      </c>
      <c r="BR508" s="7">
        <f t="shared" si="321"/>
        <v>0</v>
      </c>
      <c r="BS508" s="7">
        <f t="shared" si="322"/>
        <v>0</v>
      </c>
      <c r="BT508" s="7">
        <f t="shared" si="323"/>
        <v>0</v>
      </c>
      <c r="BU508" s="17">
        <f t="shared" si="304"/>
        <v>42.13</v>
      </c>
      <c r="BV508">
        <f t="shared" si="324"/>
        <v>0</v>
      </c>
      <c r="BW508" s="7">
        <f t="shared" si="325"/>
        <v>0</v>
      </c>
      <c r="BX508" s="7">
        <f t="shared" si="326"/>
        <v>0</v>
      </c>
      <c r="BY508" s="7">
        <f t="shared" si="327"/>
        <v>0</v>
      </c>
      <c r="BZ508" s="7">
        <f t="shared" si="328"/>
        <v>0</v>
      </c>
      <c r="CA508" s="17">
        <f t="shared" si="305"/>
        <v>42.13</v>
      </c>
      <c r="CB508">
        <f t="shared" si="329"/>
        <v>0</v>
      </c>
      <c r="CC508" s="7">
        <f t="shared" si="330"/>
        <v>0</v>
      </c>
      <c r="CD508" s="7">
        <f t="shared" si="331"/>
        <v>0</v>
      </c>
      <c r="CE508" s="7">
        <f t="shared" si="332"/>
        <v>0</v>
      </c>
      <c r="CF508" s="69">
        <f t="shared" si="333"/>
        <v>0</v>
      </c>
      <c r="CG508" s="17">
        <f t="shared" si="306"/>
        <v>42.13</v>
      </c>
      <c r="CH508">
        <f t="shared" si="334"/>
        <v>0</v>
      </c>
      <c r="CI508" s="7">
        <f t="shared" si="335"/>
        <v>0</v>
      </c>
      <c r="CJ508" s="7">
        <f t="shared" si="336"/>
        <v>0</v>
      </c>
      <c r="CK508" s="7">
        <f t="shared" si="337"/>
        <v>0</v>
      </c>
      <c r="CL508" s="7">
        <f t="shared" si="338"/>
        <v>0</v>
      </c>
      <c r="CM508" s="17">
        <f t="shared" si="307"/>
        <v>42.13</v>
      </c>
      <c r="CN508">
        <f t="shared" si="339"/>
        <v>0</v>
      </c>
      <c r="CO508" s="7">
        <f t="shared" si="340"/>
        <v>0</v>
      </c>
      <c r="CP508" s="7">
        <f t="shared" si="341"/>
        <v>0</v>
      </c>
      <c r="CQ508" s="7">
        <f t="shared" si="342"/>
        <v>0</v>
      </c>
      <c r="CR508" s="7">
        <f t="shared" si="343"/>
        <v>0</v>
      </c>
    </row>
    <row r="509" spans="1:96" ht="14.5">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308"/>
        <v>0</v>
      </c>
      <c r="M509" s="63" t="b">
        <v>1</v>
      </c>
      <c r="N509" s="63">
        <v>0</v>
      </c>
      <c r="O509" s="63">
        <v>10</v>
      </c>
      <c r="P509" s="63">
        <v>10</v>
      </c>
      <c r="Q509" s="63">
        <v>10</v>
      </c>
      <c r="R509" s="63">
        <v>240</v>
      </c>
      <c r="S509" s="65" t="b">
        <v>1</v>
      </c>
      <c r="T509" s="65">
        <v>0</v>
      </c>
      <c r="U509" s="65">
        <v>10</v>
      </c>
      <c r="V509" s="65">
        <v>10</v>
      </c>
      <c r="W509" s="65">
        <v>10</v>
      </c>
      <c r="X509" s="65">
        <v>240</v>
      </c>
      <c r="Y509" s="66" t="b">
        <v>0</v>
      </c>
      <c r="AE509" s="67" t="b">
        <v>1</v>
      </c>
      <c r="AF509" s="67">
        <v>0</v>
      </c>
      <c r="AG509" s="67">
        <v>15</v>
      </c>
      <c r="AH509" s="67">
        <v>15</v>
      </c>
      <c r="AI509" s="67">
        <v>15</v>
      </c>
      <c r="AJ509" s="67">
        <v>240</v>
      </c>
      <c r="AK509" s="68" t="b">
        <v>1</v>
      </c>
      <c r="AL509" s="68">
        <v>0</v>
      </c>
      <c r="AM509" s="68">
        <v>20</v>
      </c>
      <c r="AN509" s="68">
        <v>20</v>
      </c>
      <c r="AO509" s="68">
        <v>20</v>
      </c>
      <c r="AP509" s="68">
        <v>240</v>
      </c>
      <c r="AQ509" s="45" t="b">
        <v>0</v>
      </c>
      <c r="AW509" s="47" t="b">
        <v>0</v>
      </c>
      <c r="BC509" s="17">
        <f t="shared" si="301"/>
        <v>65.340000000000018</v>
      </c>
      <c r="BD509">
        <f t="shared" si="309"/>
        <v>0</v>
      </c>
      <c r="BE509" s="7">
        <f t="shared" si="310"/>
        <v>0</v>
      </c>
      <c r="BF509" s="7">
        <f t="shared" si="311"/>
        <v>0</v>
      </c>
      <c r="BG509" s="7">
        <f t="shared" si="312"/>
        <v>0</v>
      </c>
      <c r="BH509" s="7">
        <f t="shared" si="313"/>
        <v>0</v>
      </c>
      <c r="BI509" s="17">
        <f t="shared" si="302"/>
        <v>65.340000000000018</v>
      </c>
      <c r="BJ509">
        <f t="shared" si="314"/>
        <v>0</v>
      </c>
      <c r="BK509" s="7">
        <f t="shared" si="315"/>
        <v>0</v>
      </c>
      <c r="BL509" s="7">
        <f t="shared" si="316"/>
        <v>0</v>
      </c>
      <c r="BM509" s="7">
        <f t="shared" si="317"/>
        <v>0</v>
      </c>
      <c r="BN509" s="7">
        <f t="shared" si="318"/>
        <v>0</v>
      </c>
      <c r="BO509" s="17">
        <f t="shared" si="303"/>
        <v>65.340000000000018</v>
      </c>
      <c r="BP509">
        <f t="shared" si="319"/>
        <v>0</v>
      </c>
      <c r="BQ509" s="7">
        <f t="shared" si="320"/>
        <v>0</v>
      </c>
      <c r="BR509" s="7">
        <f t="shared" si="321"/>
        <v>0</v>
      </c>
      <c r="BS509" s="7">
        <f t="shared" si="322"/>
        <v>0</v>
      </c>
      <c r="BT509" s="7">
        <f t="shared" si="323"/>
        <v>0</v>
      </c>
      <c r="BU509" s="17">
        <f t="shared" si="304"/>
        <v>65.340000000000018</v>
      </c>
      <c r="BV509">
        <f t="shared" si="324"/>
        <v>0</v>
      </c>
      <c r="BW509" s="7">
        <f t="shared" si="325"/>
        <v>0</v>
      </c>
      <c r="BX509" s="7">
        <f t="shared" si="326"/>
        <v>0</v>
      </c>
      <c r="BY509" s="7">
        <f t="shared" si="327"/>
        <v>0</v>
      </c>
      <c r="BZ509" s="7">
        <f t="shared" si="328"/>
        <v>0</v>
      </c>
      <c r="CA509" s="17">
        <f t="shared" si="305"/>
        <v>65.340000000000018</v>
      </c>
      <c r="CB509">
        <f t="shared" si="329"/>
        <v>0</v>
      </c>
      <c r="CC509" s="7">
        <f t="shared" si="330"/>
        <v>0</v>
      </c>
      <c r="CD509" s="7">
        <f t="shared" si="331"/>
        <v>0</v>
      </c>
      <c r="CE509" s="7">
        <f t="shared" si="332"/>
        <v>0</v>
      </c>
      <c r="CF509" s="69">
        <f t="shared" si="333"/>
        <v>0</v>
      </c>
      <c r="CG509" s="17">
        <f t="shared" si="306"/>
        <v>65.340000000000018</v>
      </c>
      <c r="CH509">
        <f t="shared" si="334"/>
        <v>0</v>
      </c>
      <c r="CI509" s="7">
        <f t="shared" si="335"/>
        <v>0</v>
      </c>
      <c r="CJ509" s="7">
        <f t="shared" si="336"/>
        <v>0</v>
      </c>
      <c r="CK509" s="7">
        <f t="shared" si="337"/>
        <v>0</v>
      </c>
      <c r="CL509" s="7">
        <f t="shared" si="338"/>
        <v>0</v>
      </c>
      <c r="CM509" s="17">
        <f t="shared" si="307"/>
        <v>65.340000000000018</v>
      </c>
      <c r="CN509">
        <f t="shared" si="339"/>
        <v>0</v>
      </c>
      <c r="CO509" s="7">
        <f t="shared" si="340"/>
        <v>0</v>
      </c>
      <c r="CP509" s="7">
        <f t="shared" si="341"/>
        <v>0</v>
      </c>
      <c r="CQ509" s="7">
        <f t="shared" si="342"/>
        <v>0</v>
      </c>
      <c r="CR509" s="7">
        <f t="shared" si="343"/>
        <v>0</v>
      </c>
    </row>
    <row r="510" spans="1:96" ht="14.5">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308"/>
        <v>1</v>
      </c>
      <c r="M510" s="63" t="b">
        <v>1</v>
      </c>
      <c r="N510" s="63">
        <v>60</v>
      </c>
      <c r="O510" s="63">
        <v>10</v>
      </c>
      <c r="P510" s="63">
        <v>10</v>
      </c>
      <c r="Q510" s="63">
        <v>10</v>
      </c>
      <c r="R510" s="63">
        <v>48</v>
      </c>
      <c r="S510" s="65" t="b">
        <v>0</v>
      </c>
      <c r="Y510" s="66" t="b">
        <v>0</v>
      </c>
      <c r="AE510" s="67" t="b">
        <v>0</v>
      </c>
      <c r="AK510" s="68" t="b">
        <v>0</v>
      </c>
      <c r="AQ510" s="45" t="b">
        <v>0</v>
      </c>
      <c r="AW510" s="47" t="b">
        <v>0</v>
      </c>
      <c r="BC510" s="17">
        <f t="shared" si="301"/>
        <v>123.64</v>
      </c>
      <c r="BD510">
        <f t="shared" si="309"/>
        <v>5</v>
      </c>
      <c r="BE510" s="7">
        <f t="shared" si="310"/>
        <v>5.3756655173764862</v>
      </c>
      <c r="BF510" s="7">
        <f t="shared" si="311"/>
        <v>3.9746326919102399</v>
      </c>
      <c r="BG510" s="7">
        <f t="shared" si="312"/>
        <v>73.923851168069888</v>
      </c>
      <c r="BH510" s="7">
        <f t="shared" si="313"/>
        <v>79.299516685446378</v>
      </c>
      <c r="BI510" s="17">
        <f t="shared" si="302"/>
        <v>123.64</v>
      </c>
      <c r="BJ510">
        <f t="shared" si="314"/>
        <v>0</v>
      </c>
      <c r="BK510" s="7">
        <f t="shared" si="315"/>
        <v>0</v>
      </c>
      <c r="BL510" s="7">
        <f t="shared" si="316"/>
        <v>0</v>
      </c>
      <c r="BM510" s="7">
        <f t="shared" si="317"/>
        <v>0</v>
      </c>
      <c r="BN510" s="7">
        <f t="shared" si="318"/>
        <v>0</v>
      </c>
      <c r="BO510" s="17">
        <f t="shared" si="303"/>
        <v>123.64</v>
      </c>
      <c r="BP510">
        <f t="shared" si="319"/>
        <v>0</v>
      </c>
      <c r="BQ510" s="7">
        <f t="shared" si="320"/>
        <v>0</v>
      </c>
      <c r="BR510" s="7">
        <f t="shared" si="321"/>
        <v>0</v>
      </c>
      <c r="BS510" s="7">
        <f t="shared" si="322"/>
        <v>0</v>
      </c>
      <c r="BT510" s="7">
        <f t="shared" si="323"/>
        <v>0</v>
      </c>
      <c r="BU510" s="17">
        <f t="shared" si="304"/>
        <v>123.64</v>
      </c>
      <c r="BV510">
        <f t="shared" si="324"/>
        <v>0</v>
      </c>
      <c r="BW510" s="7">
        <f t="shared" si="325"/>
        <v>0</v>
      </c>
      <c r="BX510" s="7">
        <f t="shared" si="326"/>
        <v>0</v>
      </c>
      <c r="BY510" s="7">
        <f t="shared" si="327"/>
        <v>0</v>
      </c>
      <c r="BZ510" s="7">
        <f t="shared" si="328"/>
        <v>0</v>
      </c>
      <c r="CA510" s="17">
        <f t="shared" si="305"/>
        <v>123.64</v>
      </c>
      <c r="CB510">
        <f t="shared" si="329"/>
        <v>0</v>
      </c>
      <c r="CC510" s="7">
        <f t="shared" si="330"/>
        <v>0</v>
      </c>
      <c r="CD510" s="7">
        <f t="shared" si="331"/>
        <v>0</v>
      </c>
      <c r="CE510" s="7">
        <f t="shared" si="332"/>
        <v>0</v>
      </c>
      <c r="CF510" s="69">
        <f t="shared" si="333"/>
        <v>0</v>
      </c>
      <c r="CG510" s="17">
        <f t="shared" si="306"/>
        <v>123.64</v>
      </c>
      <c r="CH510">
        <f t="shared" si="334"/>
        <v>0</v>
      </c>
      <c r="CI510" s="7">
        <f t="shared" si="335"/>
        <v>0</v>
      </c>
      <c r="CJ510" s="7">
        <f t="shared" si="336"/>
        <v>0</v>
      </c>
      <c r="CK510" s="7">
        <f t="shared" si="337"/>
        <v>0</v>
      </c>
      <c r="CL510" s="7">
        <f t="shared" si="338"/>
        <v>0</v>
      </c>
      <c r="CM510" s="17">
        <f t="shared" si="307"/>
        <v>123.64</v>
      </c>
      <c r="CN510">
        <f t="shared" si="339"/>
        <v>0</v>
      </c>
      <c r="CO510" s="7">
        <f t="shared" si="340"/>
        <v>0</v>
      </c>
      <c r="CP510" s="7">
        <f t="shared" si="341"/>
        <v>0</v>
      </c>
      <c r="CQ510" s="7">
        <f t="shared" si="342"/>
        <v>0</v>
      </c>
      <c r="CR510" s="7">
        <f t="shared" si="343"/>
        <v>0</v>
      </c>
    </row>
    <row r="511" spans="1:96" ht="14.5">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308"/>
        <v>0</v>
      </c>
      <c r="M511" s="63" t="b">
        <v>1</v>
      </c>
      <c r="N511" s="63">
        <v>30</v>
      </c>
      <c r="O511" s="63">
        <v>10</v>
      </c>
      <c r="P511" s="63">
        <v>10</v>
      </c>
      <c r="Q511" s="63">
        <v>10</v>
      </c>
      <c r="R511" s="63">
        <v>80</v>
      </c>
      <c r="S511" s="65" t="b">
        <v>1</v>
      </c>
      <c r="T511" s="65">
        <v>30</v>
      </c>
      <c r="U511" s="65">
        <v>10</v>
      </c>
      <c r="V511" s="65">
        <v>10</v>
      </c>
      <c r="W511" s="65">
        <v>10</v>
      </c>
      <c r="X511" s="65">
        <v>80</v>
      </c>
      <c r="Y511" s="66" t="b">
        <v>1</v>
      </c>
      <c r="Z511" s="66">
        <v>30</v>
      </c>
      <c r="AA511" s="66">
        <v>10</v>
      </c>
      <c r="AB511" s="66">
        <v>10</v>
      </c>
      <c r="AC511" s="66">
        <v>10</v>
      </c>
      <c r="AD511" s="66">
        <v>80</v>
      </c>
      <c r="AE511" s="67" t="b">
        <v>1</v>
      </c>
      <c r="AF511" s="67">
        <v>30</v>
      </c>
      <c r="AG511" s="67">
        <v>15</v>
      </c>
      <c r="AH511" s="67">
        <v>15</v>
      </c>
      <c r="AI511" s="67">
        <v>15</v>
      </c>
      <c r="AJ511" s="67">
        <v>80</v>
      </c>
      <c r="AK511" s="68" t="b">
        <v>1</v>
      </c>
      <c r="AL511" s="68">
        <v>30</v>
      </c>
      <c r="AM511" s="68">
        <v>15</v>
      </c>
      <c r="AN511" s="68">
        <v>15</v>
      </c>
      <c r="AO511" s="68">
        <v>15</v>
      </c>
      <c r="AP511" s="68">
        <v>80</v>
      </c>
      <c r="AQ511" s="45" t="b">
        <v>1</v>
      </c>
      <c r="AR511" s="45">
        <v>30</v>
      </c>
      <c r="AS511" s="45">
        <v>15</v>
      </c>
      <c r="AT511" s="45">
        <v>15</v>
      </c>
      <c r="AU511" s="45">
        <v>15</v>
      </c>
      <c r="AV511" s="45">
        <v>80</v>
      </c>
      <c r="AW511" s="47" t="b">
        <v>1</v>
      </c>
      <c r="AX511" s="47">
        <v>30</v>
      </c>
      <c r="AY511" s="47">
        <v>10</v>
      </c>
      <c r="AZ511" s="47">
        <v>10</v>
      </c>
      <c r="BA511" s="47">
        <v>10</v>
      </c>
      <c r="BB511" s="47">
        <v>80</v>
      </c>
      <c r="BC511" s="17">
        <f t="shared" si="301"/>
        <v>123.64</v>
      </c>
      <c r="BD511">
        <f t="shared" si="309"/>
        <v>0</v>
      </c>
      <c r="BE511" s="7">
        <f t="shared" si="310"/>
        <v>0</v>
      </c>
      <c r="BF511" s="7">
        <f t="shared" si="311"/>
        <v>0</v>
      </c>
      <c r="BG511" s="7">
        <f t="shared" si="312"/>
        <v>0</v>
      </c>
      <c r="BH511" s="7">
        <f t="shared" si="313"/>
        <v>0</v>
      </c>
      <c r="BI511" s="17">
        <f t="shared" si="302"/>
        <v>123.64</v>
      </c>
      <c r="BJ511">
        <f t="shared" si="314"/>
        <v>0</v>
      </c>
      <c r="BK511" s="7">
        <f t="shared" si="315"/>
        <v>0</v>
      </c>
      <c r="BL511" s="7">
        <f t="shared" si="316"/>
        <v>0</v>
      </c>
      <c r="BM511" s="7">
        <f t="shared" si="317"/>
        <v>0</v>
      </c>
      <c r="BN511" s="7">
        <f t="shared" si="318"/>
        <v>0</v>
      </c>
      <c r="BO511" s="17">
        <f t="shared" si="303"/>
        <v>123.64</v>
      </c>
      <c r="BP511">
        <f t="shared" si="319"/>
        <v>0</v>
      </c>
      <c r="BQ511" s="7">
        <f t="shared" si="320"/>
        <v>0</v>
      </c>
      <c r="BR511" s="7">
        <f t="shared" si="321"/>
        <v>0</v>
      </c>
      <c r="BS511" s="7">
        <f t="shared" si="322"/>
        <v>0</v>
      </c>
      <c r="BT511" s="7">
        <f t="shared" si="323"/>
        <v>0</v>
      </c>
      <c r="BU511" s="17">
        <f t="shared" si="304"/>
        <v>123.64</v>
      </c>
      <c r="BV511">
        <f t="shared" si="324"/>
        <v>0</v>
      </c>
      <c r="BW511" s="7">
        <f t="shared" si="325"/>
        <v>0</v>
      </c>
      <c r="BX511" s="7">
        <f t="shared" si="326"/>
        <v>0</v>
      </c>
      <c r="BY511" s="7">
        <f t="shared" si="327"/>
        <v>0</v>
      </c>
      <c r="BZ511" s="7">
        <f t="shared" si="328"/>
        <v>0</v>
      </c>
      <c r="CA511" s="17">
        <f t="shared" si="305"/>
        <v>123.64</v>
      </c>
      <c r="CB511">
        <f t="shared" si="329"/>
        <v>0</v>
      </c>
      <c r="CC511" s="7">
        <f t="shared" si="330"/>
        <v>0</v>
      </c>
      <c r="CD511" s="7">
        <f t="shared" si="331"/>
        <v>0</v>
      </c>
      <c r="CE511" s="7">
        <f t="shared" si="332"/>
        <v>0</v>
      </c>
      <c r="CF511" s="69">
        <f t="shared" si="333"/>
        <v>0</v>
      </c>
      <c r="CG511" s="17">
        <f t="shared" si="306"/>
        <v>123.64</v>
      </c>
      <c r="CH511">
        <f t="shared" si="334"/>
        <v>0</v>
      </c>
      <c r="CI511" s="7">
        <f t="shared" si="335"/>
        <v>0</v>
      </c>
      <c r="CJ511" s="7">
        <f t="shared" si="336"/>
        <v>0</v>
      </c>
      <c r="CK511" s="7">
        <f t="shared" si="337"/>
        <v>0</v>
      </c>
      <c r="CL511" s="7">
        <f t="shared" si="338"/>
        <v>0</v>
      </c>
      <c r="CM511" s="17">
        <f t="shared" si="307"/>
        <v>123.64</v>
      </c>
      <c r="CN511">
        <f t="shared" si="339"/>
        <v>0</v>
      </c>
      <c r="CO511" s="7">
        <f t="shared" si="340"/>
        <v>0</v>
      </c>
      <c r="CP511" s="7">
        <f t="shared" si="341"/>
        <v>0</v>
      </c>
      <c r="CQ511" s="7">
        <f t="shared" si="342"/>
        <v>0</v>
      </c>
      <c r="CR511" s="7">
        <f t="shared" si="343"/>
        <v>0</v>
      </c>
    </row>
    <row r="512" spans="1:9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308"/>
        <v>1</v>
      </c>
      <c r="M512" s="63" t="b">
        <v>0</v>
      </c>
      <c r="S512" s="65" t="b">
        <v>0</v>
      </c>
      <c r="Y512" s="66" t="b">
        <v>0</v>
      </c>
      <c r="AE512" s="67" t="b">
        <v>0</v>
      </c>
      <c r="AK512" s="68" t="b">
        <v>0</v>
      </c>
      <c r="AQ512" s="45" t="b">
        <v>0</v>
      </c>
      <c r="AW512" s="47" t="b">
        <v>0</v>
      </c>
      <c r="BC512" s="17">
        <f t="shared" si="301"/>
        <v>67.760000000000005</v>
      </c>
      <c r="BD512">
        <f t="shared" si="309"/>
        <v>0</v>
      </c>
      <c r="BE512" s="7">
        <f t="shared" si="310"/>
        <v>0</v>
      </c>
      <c r="BF512" s="7">
        <f t="shared" si="311"/>
        <v>0</v>
      </c>
      <c r="BG512" s="7">
        <f t="shared" si="312"/>
        <v>0</v>
      </c>
      <c r="BH512" s="7">
        <f t="shared" si="313"/>
        <v>0</v>
      </c>
      <c r="BI512" s="17">
        <f t="shared" si="302"/>
        <v>67.760000000000005</v>
      </c>
      <c r="BJ512">
        <f t="shared" si="314"/>
        <v>0</v>
      </c>
      <c r="BK512" s="7">
        <f t="shared" si="315"/>
        <v>0</v>
      </c>
      <c r="BL512" s="7">
        <f t="shared" si="316"/>
        <v>0</v>
      </c>
      <c r="BM512" s="7">
        <f t="shared" si="317"/>
        <v>0</v>
      </c>
      <c r="BN512" s="7">
        <f t="shared" si="318"/>
        <v>0</v>
      </c>
      <c r="BO512" s="17">
        <f t="shared" si="303"/>
        <v>67.760000000000005</v>
      </c>
      <c r="BP512">
        <f t="shared" si="319"/>
        <v>0</v>
      </c>
      <c r="BQ512" s="7">
        <f t="shared" si="320"/>
        <v>0</v>
      </c>
      <c r="BR512" s="7">
        <f t="shared" si="321"/>
        <v>0</v>
      </c>
      <c r="BS512" s="7">
        <f t="shared" si="322"/>
        <v>0</v>
      </c>
      <c r="BT512" s="7">
        <f t="shared" si="323"/>
        <v>0</v>
      </c>
      <c r="BU512" s="17">
        <f t="shared" si="304"/>
        <v>67.760000000000005</v>
      </c>
      <c r="BV512">
        <f t="shared" si="324"/>
        <v>0</v>
      </c>
      <c r="BW512" s="7">
        <f t="shared" si="325"/>
        <v>0</v>
      </c>
      <c r="BX512" s="7">
        <f t="shared" si="326"/>
        <v>0</v>
      </c>
      <c r="BY512" s="7">
        <f t="shared" si="327"/>
        <v>0</v>
      </c>
      <c r="BZ512" s="7">
        <f t="shared" si="328"/>
        <v>0</v>
      </c>
      <c r="CA512" s="17">
        <f t="shared" si="305"/>
        <v>67.760000000000005</v>
      </c>
      <c r="CB512">
        <f t="shared" si="329"/>
        <v>0</v>
      </c>
      <c r="CC512" s="7">
        <f t="shared" si="330"/>
        <v>0</v>
      </c>
      <c r="CD512" s="7">
        <f t="shared" si="331"/>
        <v>0</v>
      </c>
      <c r="CE512" s="7">
        <f t="shared" si="332"/>
        <v>0</v>
      </c>
      <c r="CF512" s="69">
        <f t="shared" si="333"/>
        <v>0</v>
      </c>
      <c r="CG512" s="17">
        <f t="shared" si="306"/>
        <v>67.760000000000005</v>
      </c>
      <c r="CH512">
        <f t="shared" si="334"/>
        <v>0</v>
      </c>
      <c r="CI512" s="7">
        <f t="shared" si="335"/>
        <v>0</v>
      </c>
      <c r="CJ512" s="7">
        <f t="shared" si="336"/>
        <v>0</v>
      </c>
      <c r="CK512" s="7">
        <f t="shared" si="337"/>
        <v>0</v>
      </c>
      <c r="CL512" s="7">
        <f t="shared" si="338"/>
        <v>0</v>
      </c>
      <c r="CM512" s="17">
        <f t="shared" si="307"/>
        <v>67.760000000000005</v>
      </c>
      <c r="CN512">
        <f t="shared" si="339"/>
        <v>0</v>
      </c>
      <c r="CO512" s="7">
        <f t="shared" si="340"/>
        <v>0</v>
      </c>
      <c r="CP512" s="7">
        <f t="shared" si="341"/>
        <v>0</v>
      </c>
      <c r="CQ512" s="7">
        <f t="shared" si="342"/>
        <v>0</v>
      </c>
      <c r="CR512" s="7">
        <f t="shared" si="343"/>
        <v>0</v>
      </c>
    </row>
    <row r="513" spans="1:96" ht="14.5">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308"/>
        <v>1</v>
      </c>
      <c r="M513" s="63" t="b">
        <v>1</v>
      </c>
      <c r="N513" s="63">
        <v>200</v>
      </c>
      <c r="O513" s="63">
        <v>10</v>
      </c>
      <c r="P513" s="63">
        <v>10</v>
      </c>
      <c r="Q513" s="63">
        <v>10</v>
      </c>
      <c r="R513" s="63">
        <v>60</v>
      </c>
      <c r="S513" s="65" t="b">
        <v>1</v>
      </c>
      <c r="T513" s="65">
        <v>200</v>
      </c>
      <c r="U513" s="65">
        <v>10</v>
      </c>
      <c r="V513" s="65">
        <v>10</v>
      </c>
      <c r="W513" s="65">
        <v>10</v>
      </c>
      <c r="X513" s="65">
        <v>60</v>
      </c>
      <c r="Y513" s="66" t="b">
        <v>1</v>
      </c>
      <c r="Z513" s="66">
        <v>200</v>
      </c>
      <c r="AA513" s="66">
        <v>10</v>
      </c>
      <c r="AB513" s="66">
        <v>10</v>
      </c>
      <c r="AC513" s="66">
        <v>10</v>
      </c>
      <c r="AD513" s="66">
        <v>60</v>
      </c>
      <c r="AE513" s="67" t="b">
        <v>1</v>
      </c>
      <c r="AF513" s="67">
        <v>200</v>
      </c>
      <c r="AG513" s="67">
        <v>15</v>
      </c>
      <c r="AH513" s="67">
        <v>15</v>
      </c>
      <c r="AI513" s="67">
        <v>15</v>
      </c>
      <c r="AJ513" s="67">
        <v>60</v>
      </c>
      <c r="AK513" s="68" t="b">
        <v>1</v>
      </c>
      <c r="AL513" s="68">
        <v>200</v>
      </c>
      <c r="AM513" s="68">
        <v>15</v>
      </c>
      <c r="AN513" s="68">
        <v>15</v>
      </c>
      <c r="AO513" s="68">
        <v>15</v>
      </c>
      <c r="AP513" s="68">
        <v>60</v>
      </c>
      <c r="AQ513" s="45" t="b">
        <v>1</v>
      </c>
      <c r="AR513" s="45">
        <v>200</v>
      </c>
      <c r="AS513" s="45">
        <v>15</v>
      </c>
      <c r="AT513" s="45">
        <v>15</v>
      </c>
      <c r="AU513" s="45">
        <v>15</v>
      </c>
      <c r="AV513" s="45">
        <v>60</v>
      </c>
      <c r="AW513" s="47" t="b">
        <v>1</v>
      </c>
      <c r="AX513" s="47">
        <v>200</v>
      </c>
      <c r="AY513" s="47">
        <v>10</v>
      </c>
      <c r="AZ513" s="47">
        <v>10</v>
      </c>
      <c r="BA513" s="47">
        <v>10</v>
      </c>
      <c r="BB513" s="47">
        <v>60</v>
      </c>
      <c r="BC513" s="17">
        <f t="shared" si="301"/>
        <v>159.50000000000003</v>
      </c>
      <c r="BD513">
        <f t="shared" si="309"/>
        <v>6</v>
      </c>
      <c r="BE513" s="7">
        <f t="shared" si="310"/>
        <v>6.450798620851784</v>
      </c>
      <c r="BF513" s="7">
        <f t="shared" si="311"/>
        <v>4.7695592302922876</v>
      </c>
      <c r="BG513" s="7">
        <f t="shared" si="312"/>
        <v>88.708621401683857</v>
      </c>
      <c r="BH513" s="7">
        <f t="shared" si="313"/>
        <v>95.159420022535642</v>
      </c>
      <c r="BI513" s="17">
        <f t="shared" si="302"/>
        <v>159.50000000000003</v>
      </c>
      <c r="BJ513">
        <f t="shared" si="314"/>
        <v>6</v>
      </c>
      <c r="BK513" s="7">
        <f t="shared" si="315"/>
        <v>6.450798620851784</v>
      </c>
      <c r="BL513" s="7">
        <f t="shared" si="316"/>
        <v>4.7695592302922876</v>
      </c>
      <c r="BM513" s="7">
        <f t="shared" si="317"/>
        <v>88.708621401683857</v>
      </c>
      <c r="BN513" s="7">
        <f t="shared" si="318"/>
        <v>95.159420022535642</v>
      </c>
      <c r="BO513" s="17">
        <f t="shared" si="303"/>
        <v>159.50000000000003</v>
      </c>
      <c r="BP513">
        <f t="shared" si="319"/>
        <v>6</v>
      </c>
      <c r="BQ513" s="7">
        <f t="shared" si="320"/>
        <v>6.450798620851784</v>
      </c>
      <c r="BR513" s="7">
        <f t="shared" si="321"/>
        <v>4.7695592302922876</v>
      </c>
      <c r="BS513" s="7">
        <f t="shared" si="322"/>
        <v>88.708621401683857</v>
      </c>
      <c r="BT513" s="7">
        <f t="shared" si="323"/>
        <v>95.159420022535642</v>
      </c>
      <c r="BU513" s="17">
        <f t="shared" si="304"/>
        <v>159.50000000000003</v>
      </c>
      <c r="BV513">
        <f t="shared" si="324"/>
        <v>0</v>
      </c>
      <c r="BW513" s="7">
        <f t="shared" si="325"/>
        <v>0</v>
      </c>
      <c r="BX513" s="7">
        <f t="shared" si="326"/>
        <v>0</v>
      </c>
      <c r="BY513" s="7">
        <f t="shared" si="327"/>
        <v>0</v>
      </c>
      <c r="BZ513" s="7">
        <f t="shared" si="328"/>
        <v>0</v>
      </c>
      <c r="CA513" s="17">
        <f t="shared" si="305"/>
        <v>159.50000000000003</v>
      </c>
      <c r="CB513">
        <f t="shared" si="329"/>
        <v>0</v>
      </c>
      <c r="CC513" s="7">
        <f t="shared" si="330"/>
        <v>0</v>
      </c>
      <c r="CD513" s="7">
        <f t="shared" si="331"/>
        <v>0</v>
      </c>
      <c r="CE513" s="7">
        <f t="shared" si="332"/>
        <v>0</v>
      </c>
      <c r="CF513" s="69">
        <f t="shared" si="333"/>
        <v>0</v>
      </c>
      <c r="CG513" s="17">
        <f t="shared" si="306"/>
        <v>159.50000000000003</v>
      </c>
      <c r="CH513">
        <f t="shared" si="334"/>
        <v>0</v>
      </c>
      <c r="CI513" s="7">
        <f t="shared" si="335"/>
        <v>0</v>
      </c>
      <c r="CJ513" s="7">
        <f t="shared" si="336"/>
        <v>0</v>
      </c>
      <c r="CK513" s="7">
        <f t="shared" si="337"/>
        <v>0</v>
      </c>
      <c r="CL513" s="7">
        <f t="shared" si="338"/>
        <v>0</v>
      </c>
      <c r="CM513" s="17">
        <f t="shared" si="307"/>
        <v>159.50000000000003</v>
      </c>
      <c r="CN513">
        <f t="shared" si="339"/>
        <v>6</v>
      </c>
      <c r="CO513" s="7">
        <f t="shared" si="340"/>
        <v>6.450798620851784</v>
      </c>
      <c r="CP513" s="7">
        <f t="shared" si="341"/>
        <v>4.7695592302922876</v>
      </c>
      <c r="CQ513" s="7">
        <f t="shared" si="342"/>
        <v>88.708621401683857</v>
      </c>
      <c r="CR513" s="7">
        <f t="shared" si="343"/>
        <v>95.159420022535642</v>
      </c>
    </row>
    <row r="514" spans="1:96" ht="14.5">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308"/>
        <v>0</v>
      </c>
      <c r="M514" s="63" t="b">
        <v>1</v>
      </c>
      <c r="N514" s="63">
        <v>45</v>
      </c>
      <c r="O514" s="63">
        <v>10</v>
      </c>
      <c r="P514" s="63">
        <v>10</v>
      </c>
      <c r="Q514" s="63">
        <v>10</v>
      </c>
      <c r="R514" s="63">
        <v>80</v>
      </c>
      <c r="S514" s="65" t="b">
        <v>1</v>
      </c>
      <c r="T514" s="65">
        <v>45</v>
      </c>
      <c r="U514" s="65">
        <v>10</v>
      </c>
      <c r="V514" s="65">
        <v>10</v>
      </c>
      <c r="W514" s="65">
        <v>10</v>
      </c>
      <c r="X514" s="65">
        <v>80</v>
      </c>
      <c r="Y514" s="66" t="b">
        <v>1</v>
      </c>
      <c r="Z514" s="66">
        <v>45</v>
      </c>
      <c r="AA514" s="66">
        <v>10</v>
      </c>
      <c r="AB514" s="66">
        <v>10</v>
      </c>
      <c r="AC514" s="66">
        <v>10</v>
      </c>
      <c r="AD514" s="66">
        <v>80</v>
      </c>
      <c r="AE514" s="67" t="b">
        <v>1</v>
      </c>
      <c r="AF514" s="67">
        <v>45</v>
      </c>
      <c r="AG514" s="67">
        <v>15</v>
      </c>
      <c r="AH514" s="67">
        <v>15</v>
      </c>
      <c r="AI514" s="67">
        <v>15</v>
      </c>
      <c r="AJ514" s="67">
        <v>80</v>
      </c>
      <c r="AK514" s="68" t="b">
        <v>1</v>
      </c>
      <c r="AL514" s="68">
        <v>45</v>
      </c>
      <c r="AM514" s="68">
        <v>15</v>
      </c>
      <c r="AN514" s="68">
        <v>15</v>
      </c>
      <c r="AO514" s="68">
        <v>15</v>
      </c>
      <c r="AP514" s="68">
        <v>80</v>
      </c>
      <c r="AQ514" s="45" t="b">
        <v>1</v>
      </c>
      <c r="AR514" s="45">
        <v>45</v>
      </c>
      <c r="AS514" s="45">
        <v>15</v>
      </c>
      <c r="AT514" s="45">
        <v>15</v>
      </c>
      <c r="AU514" s="45">
        <v>15</v>
      </c>
      <c r="AV514" s="45">
        <v>80</v>
      </c>
      <c r="AW514" s="47" t="b">
        <v>1</v>
      </c>
      <c r="AX514" s="47">
        <v>45</v>
      </c>
      <c r="AY514" s="47">
        <v>10</v>
      </c>
      <c r="AZ514" s="47">
        <v>10</v>
      </c>
      <c r="BA514" s="47">
        <v>10</v>
      </c>
      <c r="BB514" s="47">
        <v>80</v>
      </c>
      <c r="BC514" s="17">
        <f t="shared" si="301"/>
        <v>155.21</v>
      </c>
      <c r="BD514">
        <f t="shared" si="309"/>
        <v>0</v>
      </c>
      <c r="BE514" s="7">
        <f t="shared" si="310"/>
        <v>0</v>
      </c>
      <c r="BF514" s="7">
        <f t="shared" si="311"/>
        <v>0</v>
      </c>
      <c r="BG514" s="7">
        <f t="shared" si="312"/>
        <v>0</v>
      </c>
      <c r="BH514" s="7">
        <f t="shared" si="313"/>
        <v>0</v>
      </c>
      <c r="BI514" s="17">
        <f t="shared" si="302"/>
        <v>155.21</v>
      </c>
      <c r="BJ514">
        <f t="shared" si="314"/>
        <v>0</v>
      </c>
      <c r="BK514" s="7">
        <f t="shared" si="315"/>
        <v>0</v>
      </c>
      <c r="BL514" s="7">
        <f t="shared" si="316"/>
        <v>0</v>
      </c>
      <c r="BM514" s="7">
        <f t="shared" si="317"/>
        <v>0</v>
      </c>
      <c r="BN514" s="7">
        <f t="shared" si="318"/>
        <v>0</v>
      </c>
      <c r="BO514" s="17">
        <f t="shared" si="303"/>
        <v>155.21</v>
      </c>
      <c r="BP514">
        <f t="shared" si="319"/>
        <v>0</v>
      </c>
      <c r="BQ514" s="7">
        <f t="shared" si="320"/>
        <v>0</v>
      </c>
      <c r="BR514" s="7">
        <f t="shared" si="321"/>
        <v>0</v>
      </c>
      <c r="BS514" s="7">
        <f t="shared" si="322"/>
        <v>0</v>
      </c>
      <c r="BT514" s="7">
        <f t="shared" si="323"/>
        <v>0</v>
      </c>
      <c r="BU514" s="17">
        <f t="shared" si="304"/>
        <v>155.21</v>
      </c>
      <c r="BV514">
        <f t="shared" si="324"/>
        <v>0</v>
      </c>
      <c r="BW514" s="7">
        <f t="shared" si="325"/>
        <v>0</v>
      </c>
      <c r="BX514" s="7">
        <f t="shared" si="326"/>
        <v>0</v>
      </c>
      <c r="BY514" s="7">
        <f t="shared" si="327"/>
        <v>0</v>
      </c>
      <c r="BZ514" s="7">
        <f t="shared" si="328"/>
        <v>0</v>
      </c>
      <c r="CA514" s="17">
        <f t="shared" si="305"/>
        <v>155.21</v>
      </c>
      <c r="CB514">
        <f t="shared" si="329"/>
        <v>0</v>
      </c>
      <c r="CC514" s="7">
        <f t="shared" si="330"/>
        <v>0</v>
      </c>
      <c r="CD514" s="7">
        <f t="shared" si="331"/>
        <v>0</v>
      </c>
      <c r="CE514" s="7">
        <f t="shared" si="332"/>
        <v>0</v>
      </c>
      <c r="CF514" s="69">
        <f t="shared" si="333"/>
        <v>0</v>
      </c>
      <c r="CG514" s="17">
        <f t="shared" si="306"/>
        <v>155.21</v>
      </c>
      <c r="CH514">
        <f t="shared" si="334"/>
        <v>0</v>
      </c>
      <c r="CI514" s="7">
        <f t="shared" si="335"/>
        <v>0</v>
      </c>
      <c r="CJ514" s="7">
        <f t="shared" si="336"/>
        <v>0</v>
      </c>
      <c r="CK514" s="7">
        <f t="shared" si="337"/>
        <v>0</v>
      </c>
      <c r="CL514" s="7">
        <f t="shared" si="338"/>
        <v>0</v>
      </c>
      <c r="CM514" s="17">
        <f t="shared" si="307"/>
        <v>155.21</v>
      </c>
      <c r="CN514">
        <f t="shared" si="339"/>
        <v>0</v>
      </c>
      <c r="CO514" s="7">
        <f t="shared" si="340"/>
        <v>0</v>
      </c>
      <c r="CP514" s="7">
        <f t="shared" si="341"/>
        <v>0</v>
      </c>
      <c r="CQ514" s="7">
        <f t="shared" si="342"/>
        <v>0</v>
      </c>
      <c r="CR514" s="7">
        <f t="shared" si="343"/>
        <v>0</v>
      </c>
    </row>
    <row r="515" spans="1:9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308"/>
        <v>1</v>
      </c>
      <c r="M515" s="63" t="b">
        <v>0</v>
      </c>
      <c r="S515" s="65" t="b">
        <v>0</v>
      </c>
      <c r="Y515" s="66" t="b">
        <v>0</v>
      </c>
      <c r="AE515" s="67" t="b">
        <v>0</v>
      </c>
      <c r="AK515" s="68" t="b">
        <v>0</v>
      </c>
      <c r="AQ515" s="45" t="b">
        <v>0</v>
      </c>
      <c r="AW515" s="47" t="b">
        <v>0</v>
      </c>
      <c r="BC515" s="17">
        <f t="shared" si="301"/>
        <v>100.21000000000001</v>
      </c>
      <c r="BD515">
        <f t="shared" si="309"/>
        <v>0</v>
      </c>
      <c r="BE515" s="7">
        <f t="shared" si="310"/>
        <v>0</v>
      </c>
      <c r="BF515" s="7">
        <f t="shared" si="311"/>
        <v>0</v>
      </c>
      <c r="BG515" s="7">
        <f t="shared" si="312"/>
        <v>0</v>
      </c>
      <c r="BH515" s="7">
        <f t="shared" si="313"/>
        <v>0</v>
      </c>
      <c r="BI515" s="17">
        <f t="shared" si="302"/>
        <v>100.21000000000001</v>
      </c>
      <c r="BJ515">
        <f t="shared" si="314"/>
        <v>0</v>
      </c>
      <c r="BK515" s="7">
        <f t="shared" si="315"/>
        <v>0</v>
      </c>
      <c r="BL515" s="7">
        <f t="shared" si="316"/>
        <v>0</v>
      </c>
      <c r="BM515" s="7">
        <f t="shared" si="317"/>
        <v>0</v>
      </c>
      <c r="BN515" s="7">
        <f t="shared" si="318"/>
        <v>0</v>
      </c>
      <c r="BO515" s="17">
        <f t="shared" si="303"/>
        <v>100.21000000000001</v>
      </c>
      <c r="BP515">
        <f t="shared" si="319"/>
        <v>0</v>
      </c>
      <c r="BQ515" s="7">
        <f t="shared" si="320"/>
        <v>0</v>
      </c>
      <c r="BR515" s="7">
        <f t="shared" si="321"/>
        <v>0</v>
      </c>
      <c r="BS515" s="7">
        <f t="shared" si="322"/>
        <v>0</v>
      </c>
      <c r="BT515" s="7">
        <f t="shared" si="323"/>
        <v>0</v>
      </c>
      <c r="BU515" s="17">
        <f t="shared" si="304"/>
        <v>100.21000000000001</v>
      </c>
      <c r="BV515">
        <f t="shared" si="324"/>
        <v>0</v>
      </c>
      <c r="BW515" s="7">
        <f t="shared" si="325"/>
        <v>0</v>
      </c>
      <c r="BX515" s="7">
        <f t="shared" si="326"/>
        <v>0</v>
      </c>
      <c r="BY515" s="7">
        <f t="shared" si="327"/>
        <v>0</v>
      </c>
      <c r="BZ515" s="7">
        <f t="shared" si="328"/>
        <v>0</v>
      </c>
      <c r="CA515" s="17">
        <f t="shared" si="305"/>
        <v>100.21000000000001</v>
      </c>
      <c r="CB515">
        <f t="shared" si="329"/>
        <v>0</v>
      </c>
      <c r="CC515" s="7">
        <f t="shared" si="330"/>
        <v>0</v>
      </c>
      <c r="CD515" s="7">
        <f t="shared" si="331"/>
        <v>0</v>
      </c>
      <c r="CE515" s="7">
        <f t="shared" si="332"/>
        <v>0</v>
      </c>
      <c r="CF515" s="69">
        <f t="shared" si="333"/>
        <v>0</v>
      </c>
      <c r="CG515" s="17">
        <f t="shared" si="306"/>
        <v>100.21000000000001</v>
      </c>
      <c r="CH515">
        <f t="shared" si="334"/>
        <v>0</v>
      </c>
      <c r="CI515" s="7">
        <f t="shared" si="335"/>
        <v>0</v>
      </c>
      <c r="CJ515" s="7">
        <f t="shared" si="336"/>
        <v>0</v>
      </c>
      <c r="CK515" s="7">
        <f t="shared" si="337"/>
        <v>0</v>
      </c>
      <c r="CL515" s="7">
        <f t="shared" si="338"/>
        <v>0</v>
      </c>
      <c r="CM515" s="17">
        <f t="shared" si="307"/>
        <v>100.21000000000001</v>
      </c>
      <c r="CN515">
        <f t="shared" si="339"/>
        <v>0</v>
      </c>
      <c r="CO515" s="7">
        <f t="shared" si="340"/>
        <v>0</v>
      </c>
      <c r="CP515" s="7">
        <f t="shared" si="341"/>
        <v>0</v>
      </c>
      <c r="CQ515" s="7">
        <f t="shared" si="342"/>
        <v>0</v>
      </c>
      <c r="CR515" s="7">
        <f t="shared" si="343"/>
        <v>0</v>
      </c>
    </row>
    <row r="516" spans="1:9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308"/>
        <v>0</v>
      </c>
      <c r="M516" s="63" t="b">
        <v>0</v>
      </c>
      <c r="S516" s="65" t="b">
        <v>0</v>
      </c>
      <c r="Y516" s="66" t="b">
        <v>0</v>
      </c>
      <c r="AE516" s="67" t="b">
        <v>0</v>
      </c>
      <c r="AK516" s="68" t="b">
        <v>0</v>
      </c>
      <c r="AQ516" s="45" t="b">
        <v>0</v>
      </c>
      <c r="AW516" s="47" t="b">
        <v>0</v>
      </c>
      <c r="BC516" s="17">
        <f t="shared" si="301"/>
        <v>101.09</v>
      </c>
      <c r="BD516">
        <f t="shared" si="309"/>
        <v>0</v>
      </c>
      <c r="BE516" s="7">
        <f t="shared" si="310"/>
        <v>0</v>
      </c>
      <c r="BF516" s="7">
        <f t="shared" si="311"/>
        <v>0</v>
      </c>
      <c r="BG516" s="7">
        <f t="shared" si="312"/>
        <v>0</v>
      </c>
      <c r="BH516" s="7">
        <f t="shared" si="313"/>
        <v>0</v>
      </c>
      <c r="BI516" s="17">
        <f t="shared" si="302"/>
        <v>101.09</v>
      </c>
      <c r="BJ516">
        <f t="shared" si="314"/>
        <v>0</v>
      </c>
      <c r="BK516" s="7">
        <f t="shared" si="315"/>
        <v>0</v>
      </c>
      <c r="BL516" s="7">
        <f t="shared" si="316"/>
        <v>0</v>
      </c>
      <c r="BM516" s="7">
        <f t="shared" si="317"/>
        <v>0</v>
      </c>
      <c r="BN516" s="7">
        <f t="shared" si="318"/>
        <v>0</v>
      </c>
      <c r="BO516" s="17">
        <f t="shared" si="303"/>
        <v>101.09</v>
      </c>
      <c r="BP516">
        <f t="shared" si="319"/>
        <v>0</v>
      </c>
      <c r="BQ516" s="7">
        <f t="shared" si="320"/>
        <v>0</v>
      </c>
      <c r="BR516" s="7">
        <f t="shared" si="321"/>
        <v>0</v>
      </c>
      <c r="BS516" s="7">
        <f t="shared" si="322"/>
        <v>0</v>
      </c>
      <c r="BT516" s="7">
        <f t="shared" si="323"/>
        <v>0</v>
      </c>
      <c r="BU516" s="17">
        <f t="shared" si="304"/>
        <v>101.09</v>
      </c>
      <c r="BV516">
        <f t="shared" si="324"/>
        <v>0</v>
      </c>
      <c r="BW516" s="7">
        <f t="shared" si="325"/>
        <v>0</v>
      </c>
      <c r="BX516" s="7">
        <f t="shared" si="326"/>
        <v>0</v>
      </c>
      <c r="BY516" s="7">
        <f t="shared" si="327"/>
        <v>0</v>
      </c>
      <c r="BZ516" s="7">
        <f t="shared" si="328"/>
        <v>0</v>
      </c>
      <c r="CA516" s="17">
        <f t="shared" si="305"/>
        <v>101.09</v>
      </c>
      <c r="CB516">
        <f t="shared" si="329"/>
        <v>0</v>
      </c>
      <c r="CC516" s="7">
        <f t="shared" si="330"/>
        <v>0</v>
      </c>
      <c r="CD516" s="7">
        <f t="shared" si="331"/>
        <v>0</v>
      </c>
      <c r="CE516" s="7">
        <f t="shared" si="332"/>
        <v>0</v>
      </c>
      <c r="CF516" s="69">
        <f t="shared" si="333"/>
        <v>0</v>
      </c>
      <c r="CG516" s="17">
        <f t="shared" si="306"/>
        <v>101.09</v>
      </c>
      <c r="CH516">
        <f t="shared" si="334"/>
        <v>0</v>
      </c>
      <c r="CI516" s="7">
        <f t="shared" si="335"/>
        <v>0</v>
      </c>
      <c r="CJ516" s="7">
        <f t="shared" si="336"/>
        <v>0</v>
      </c>
      <c r="CK516" s="7">
        <f t="shared" si="337"/>
        <v>0</v>
      </c>
      <c r="CL516" s="7">
        <f t="shared" si="338"/>
        <v>0</v>
      </c>
      <c r="CM516" s="17">
        <f t="shared" si="307"/>
        <v>101.09</v>
      </c>
      <c r="CN516">
        <f t="shared" si="339"/>
        <v>0</v>
      </c>
      <c r="CO516" s="7">
        <f t="shared" si="340"/>
        <v>0</v>
      </c>
      <c r="CP516" s="7">
        <f t="shared" si="341"/>
        <v>0</v>
      </c>
      <c r="CQ516" s="7">
        <f t="shared" si="342"/>
        <v>0</v>
      </c>
      <c r="CR516" s="7">
        <f t="shared" si="343"/>
        <v>0</v>
      </c>
    </row>
    <row r="517" spans="1:96" ht="14.5">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308"/>
        <v>1</v>
      </c>
      <c r="M517" s="63" t="b">
        <v>1</v>
      </c>
      <c r="N517" s="63">
        <v>30</v>
      </c>
      <c r="O517" s="63">
        <v>10</v>
      </c>
      <c r="P517" s="63">
        <v>10</v>
      </c>
      <c r="Q517" s="63">
        <v>10</v>
      </c>
      <c r="R517" s="63">
        <v>60</v>
      </c>
      <c r="S517" s="65" t="b">
        <v>1</v>
      </c>
      <c r="T517" s="65">
        <v>30</v>
      </c>
      <c r="U517" s="65">
        <v>10</v>
      </c>
      <c r="V517" s="65">
        <v>10</v>
      </c>
      <c r="W517" s="65">
        <v>10</v>
      </c>
      <c r="X517" s="65">
        <v>60</v>
      </c>
      <c r="Y517" s="66" t="b">
        <v>0</v>
      </c>
      <c r="AE517" s="67" t="b">
        <v>1</v>
      </c>
      <c r="AF517" s="67">
        <v>30</v>
      </c>
      <c r="AG517" s="67">
        <v>15</v>
      </c>
      <c r="AH517" s="67">
        <v>15</v>
      </c>
      <c r="AI517" s="67">
        <v>15</v>
      </c>
      <c r="AJ517" s="67">
        <v>60</v>
      </c>
      <c r="AK517" s="68" t="b">
        <v>1</v>
      </c>
      <c r="AL517" s="68">
        <v>30</v>
      </c>
      <c r="AM517" s="68">
        <v>20</v>
      </c>
      <c r="AN517" s="68">
        <v>20</v>
      </c>
      <c r="AO517" s="68">
        <v>20</v>
      </c>
      <c r="AP517" s="68">
        <v>60</v>
      </c>
      <c r="AQ517" s="45" t="b">
        <v>0</v>
      </c>
      <c r="AW517" s="47" t="b">
        <v>0</v>
      </c>
      <c r="BC517" s="17">
        <f t="shared" si="301"/>
        <v>63.25</v>
      </c>
      <c r="BD517">
        <f t="shared" si="309"/>
        <v>5</v>
      </c>
      <c r="BE517" s="7">
        <f t="shared" si="310"/>
        <v>5.3756655173764862</v>
      </c>
      <c r="BF517" s="7">
        <f t="shared" si="311"/>
        <v>3.9746326919102399</v>
      </c>
      <c r="BG517" s="7">
        <f t="shared" si="312"/>
        <v>73.923851168069888</v>
      </c>
      <c r="BH517" s="7">
        <f t="shared" si="313"/>
        <v>79.299516685446378</v>
      </c>
      <c r="BI517" s="17">
        <f t="shared" si="302"/>
        <v>63.25</v>
      </c>
      <c r="BJ517">
        <f t="shared" si="314"/>
        <v>5</v>
      </c>
      <c r="BK517" s="7">
        <f t="shared" si="315"/>
        <v>5.3756655173764862</v>
      </c>
      <c r="BL517" s="7">
        <f t="shared" si="316"/>
        <v>3.9746326919102399</v>
      </c>
      <c r="BM517" s="7">
        <f t="shared" si="317"/>
        <v>73.923851168069888</v>
      </c>
      <c r="BN517" s="7">
        <f t="shared" si="318"/>
        <v>79.299516685446378</v>
      </c>
      <c r="BO517" s="17">
        <f t="shared" si="303"/>
        <v>63.25</v>
      </c>
      <c r="BP517">
        <f t="shared" si="319"/>
        <v>0</v>
      </c>
      <c r="BQ517" s="7">
        <f t="shared" si="320"/>
        <v>0</v>
      </c>
      <c r="BR517" s="7">
        <f t="shared" si="321"/>
        <v>0</v>
      </c>
      <c r="BS517" s="7">
        <f t="shared" si="322"/>
        <v>0</v>
      </c>
      <c r="BT517" s="7">
        <f t="shared" si="323"/>
        <v>0</v>
      </c>
      <c r="BU517" s="17">
        <f t="shared" si="304"/>
        <v>63.25</v>
      </c>
      <c r="BV517">
        <f t="shared" si="324"/>
        <v>3</v>
      </c>
      <c r="BW517" s="7">
        <f t="shared" si="325"/>
        <v>3.225399310425892</v>
      </c>
      <c r="BX517" s="7">
        <f t="shared" si="326"/>
        <v>2.3847796151461438</v>
      </c>
      <c r="BY517" s="7">
        <f t="shared" si="327"/>
        <v>44.354310700841928</v>
      </c>
      <c r="BZ517" s="7">
        <f t="shared" si="328"/>
        <v>47.579710011267821</v>
      </c>
      <c r="CA517" s="17">
        <f t="shared" si="305"/>
        <v>63.25</v>
      </c>
      <c r="CB517">
        <f t="shared" si="329"/>
        <v>2</v>
      </c>
      <c r="CC517" s="7">
        <f t="shared" si="330"/>
        <v>2.1502662069505947</v>
      </c>
      <c r="CD517" s="7">
        <f t="shared" si="331"/>
        <v>1.5898530767640959</v>
      </c>
      <c r="CE517" s="7">
        <f t="shared" si="332"/>
        <v>29.569540467227952</v>
      </c>
      <c r="CF517" s="69">
        <f t="shared" si="333"/>
        <v>31.719806674178546</v>
      </c>
      <c r="CG517" s="17">
        <f t="shared" si="306"/>
        <v>63.25</v>
      </c>
      <c r="CH517">
        <f t="shared" si="334"/>
        <v>0</v>
      </c>
      <c r="CI517" s="7">
        <f t="shared" si="335"/>
        <v>0</v>
      </c>
      <c r="CJ517" s="7">
        <f t="shared" si="336"/>
        <v>0</v>
      </c>
      <c r="CK517" s="7">
        <f t="shared" si="337"/>
        <v>0</v>
      </c>
      <c r="CL517" s="7">
        <f t="shared" si="338"/>
        <v>0</v>
      </c>
      <c r="CM517" s="17">
        <f t="shared" si="307"/>
        <v>63.25</v>
      </c>
      <c r="CN517">
        <f t="shared" si="339"/>
        <v>0</v>
      </c>
      <c r="CO517" s="7">
        <f t="shared" si="340"/>
        <v>0</v>
      </c>
      <c r="CP517" s="7">
        <f t="shared" si="341"/>
        <v>0</v>
      </c>
      <c r="CQ517" s="7">
        <f t="shared" si="342"/>
        <v>0</v>
      </c>
      <c r="CR517" s="7">
        <f t="shared" si="343"/>
        <v>0</v>
      </c>
    </row>
    <row r="518" spans="1:96" ht="14.5">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308"/>
        <v>0</v>
      </c>
      <c r="M518" s="63" t="b">
        <v>1</v>
      </c>
      <c r="N518" s="63">
        <v>30</v>
      </c>
      <c r="O518" s="63">
        <v>10</v>
      </c>
      <c r="P518" s="63">
        <v>10</v>
      </c>
      <c r="Q518" s="63">
        <v>10</v>
      </c>
      <c r="R518" s="63">
        <v>30</v>
      </c>
      <c r="S518" s="65" t="b">
        <v>1</v>
      </c>
      <c r="T518" s="65">
        <v>30</v>
      </c>
      <c r="U518" s="65">
        <v>10</v>
      </c>
      <c r="V518" s="65">
        <v>10</v>
      </c>
      <c r="W518" s="65">
        <v>10</v>
      </c>
      <c r="X518" s="65">
        <v>30</v>
      </c>
      <c r="Y518" s="66" t="b">
        <v>0</v>
      </c>
      <c r="AE518" s="67" t="b">
        <v>1</v>
      </c>
      <c r="AF518" s="67">
        <v>30</v>
      </c>
      <c r="AG518" s="67">
        <v>15</v>
      </c>
      <c r="AH518" s="67">
        <v>15</v>
      </c>
      <c r="AI518" s="67">
        <v>15</v>
      </c>
      <c r="AJ518" s="67">
        <v>30</v>
      </c>
      <c r="AK518" s="68" t="b">
        <v>1</v>
      </c>
      <c r="AL518" s="68">
        <v>30</v>
      </c>
      <c r="AM518" s="68">
        <v>20</v>
      </c>
      <c r="AN518" s="68">
        <v>20</v>
      </c>
      <c r="AO518" s="68">
        <v>20</v>
      </c>
      <c r="AP518" s="68">
        <v>30</v>
      </c>
      <c r="AQ518" s="45" t="b">
        <v>0</v>
      </c>
      <c r="AW518" s="47" t="b">
        <v>0</v>
      </c>
      <c r="BC518" s="17">
        <f t="shared" si="301"/>
        <v>62.260000000000005</v>
      </c>
      <c r="BD518">
        <f t="shared" si="309"/>
        <v>0</v>
      </c>
      <c r="BE518" s="7">
        <f t="shared" si="310"/>
        <v>0</v>
      </c>
      <c r="BF518" s="7">
        <f t="shared" si="311"/>
        <v>0</v>
      </c>
      <c r="BG518" s="7">
        <f t="shared" si="312"/>
        <v>0</v>
      </c>
      <c r="BH518" s="7">
        <f t="shared" si="313"/>
        <v>0</v>
      </c>
      <c r="BI518" s="17">
        <f t="shared" si="302"/>
        <v>62.260000000000005</v>
      </c>
      <c r="BJ518">
        <f t="shared" si="314"/>
        <v>0</v>
      </c>
      <c r="BK518" s="7">
        <f t="shared" si="315"/>
        <v>0</v>
      </c>
      <c r="BL518" s="7">
        <f t="shared" si="316"/>
        <v>0</v>
      </c>
      <c r="BM518" s="7">
        <f t="shared" si="317"/>
        <v>0</v>
      </c>
      <c r="BN518" s="7">
        <f t="shared" si="318"/>
        <v>0</v>
      </c>
      <c r="BO518" s="17">
        <f t="shared" si="303"/>
        <v>62.260000000000005</v>
      </c>
      <c r="BP518">
        <f t="shared" si="319"/>
        <v>0</v>
      </c>
      <c r="BQ518" s="7">
        <f t="shared" si="320"/>
        <v>0</v>
      </c>
      <c r="BR518" s="7">
        <f t="shared" si="321"/>
        <v>0</v>
      </c>
      <c r="BS518" s="7">
        <f t="shared" si="322"/>
        <v>0</v>
      </c>
      <c r="BT518" s="7">
        <f t="shared" si="323"/>
        <v>0</v>
      </c>
      <c r="BU518" s="17">
        <f t="shared" si="304"/>
        <v>62.260000000000005</v>
      </c>
      <c r="BV518">
        <f t="shared" si="324"/>
        <v>0</v>
      </c>
      <c r="BW518" s="7">
        <f t="shared" si="325"/>
        <v>0</v>
      </c>
      <c r="BX518" s="7">
        <f t="shared" si="326"/>
        <v>0</v>
      </c>
      <c r="BY518" s="7">
        <f t="shared" si="327"/>
        <v>0</v>
      </c>
      <c r="BZ518" s="7">
        <f t="shared" si="328"/>
        <v>0</v>
      </c>
      <c r="CA518" s="17">
        <f t="shared" si="305"/>
        <v>62.260000000000005</v>
      </c>
      <c r="CB518">
        <f t="shared" si="329"/>
        <v>0</v>
      </c>
      <c r="CC518" s="7">
        <f t="shared" si="330"/>
        <v>0</v>
      </c>
      <c r="CD518" s="7">
        <f t="shared" si="331"/>
        <v>0</v>
      </c>
      <c r="CE518" s="7">
        <f t="shared" si="332"/>
        <v>0</v>
      </c>
      <c r="CF518" s="69">
        <f t="shared" si="333"/>
        <v>0</v>
      </c>
      <c r="CG518" s="17">
        <f t="shared" si="306"/>
        <v>62.260000000000005</v>
      </c>
      <c r="CH518">
        <f t="shared" si="334"/>
        <v>0</v>
      </c>
      <c r="CI518" s="7">
        <f t="shared" si="335"/>
        <v>0</v>
      </c>
      <c r="CJ518" s="7">
        <f t="shared" si="336"/>
        <v>0</v>
      </c>
      <c r="CK518" s="7">
        <f t="shared" si="337"/>
        <v>0</v>
      </c>
      <c r="CL518" s="7">
        <f t="shared" si="338"/>
        <v>0</v>
      </c>
      <c r="CM518" s="17">
        <f t="shared" si="307"/>
        <v>62.260000000000005</v>
      </c>
      <c r="CN518">
        <f t="shared" si="339"/>
        <v>0</v>
      </c>
      <c r="CO518" s="7">
        <f t="shared" si="340"/>
        <v>0</v>
      </c>
      <c r="CP518" s="7">
        <f t="shared" si="341"/>
        <v>0</v>
      </c>
      <c r="CQ518" s="7">
        <f t="shared" si="342"/>
        <v>0</v>
      </c>
      <c r="CR518" s="7">
        <f t="shared" si="343"/>
        <v>0</v>
      </c>
    </row>
    <row r="519" spans="1:96" ht="14.5">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308"/>
        <v>1</v>
      </c>
      <c r="M519" s="63" t="b">
        <v>1</v>
      </c>
      <c r="N519" s="63">
        <v>90</v>
      </c>
      <c r="O519" s="63">
        <v>10</v>
      </c>
      <c r="P519" s="63">
        <v>10</v>
      </c>
      <c r="Q519" s="63">
        <v>10</v>
      </c>
      <c r="R519" s="63">
        <v>30</v>
      </c>
      <c r="S519" s="65" t="b">
        <v>1</v>
      </c>
      <c r="T519" s="65">
        <v>90</v>
      </c>
      <c r="U519" s="65">
        <v>10</v>
      </c>
      <c r="V519" s="65">
        <v>10</v>
      </c>
      <c r="W519" s="65">
        <v>10</v>
      </c>
      <c r="X519" s="65">
        <v>30</v>
      </c>
      <c r="Y519" s="66" t="b">
        <v>0</v>
      </c>
      <c r="AE519" s="67" t="b">
        <v>1</v>
      </c>
      <c r="AF519" s="67">
        <v>90</v>
      </c>
      <c r="AG519" s="67">
        <v>15</v>
      </c>
      <c r="AH519" s="67">
        <v>15</v>
      </c>
      <c r="AI519" s="67">
        <v>15</v>
      </c>
      <c r="AJ519" s="67">
        <v>30</v>
      </c>
      <c r="AK519" s="68" t="b">
        <v>1</v>
      </c>
      <c r="AL519" s="68">
        <v>90</v>
      </c>
      <c r="AM519" s="68">
        <v>20</v>
      </c>
      <c r="AN519" s="68">
        <v>20</v>
      </c>
      <c r="AO519" s="68">
        <v>20</v>
      </c>
      <c r="AP519" s="68">
        <v>30</v>
      </c>
      <c r="AQ519" s="45" t="b">
        <v>0</v>
      </c>
      <c r="AW519" s="47" t="b">
        <v>0</v>
      </c>
      <c r="BC519" s="17">
        <f t="shared" ref="BC519:BC582" si="344">(IF($D519,$F519*2,$F519)/100 * $D$3)/$D$4 *60</f>
        <v>69.19</v>
      </c>
      <c r="BD519">
        <f t="shared" si="309"/>
        <v>4</v>
      </c>
      <c r="BE519" s="7">
        <f t="shared" si="310"/>
        <v>4.3005324139011893</v>
      </c>
      <c r="BF519" s="7">
        <f t="shared" si="311"/>
        <v>3.1797061535281919</v>
      </c>
      <c r="BG519" s="7">
        <f t="shared" si="312"/>
        <v>59.139080934455905</v>
      </c>
      <c r="BH519" s="7">
        <f t="shared" si="313"/>
        <v>63.439613348357092</v>
      </c>
      <c r="BI519" s="17">
        <f t="shared" ref="BI519:BI582" si="345">(IF($D519,$F519*2,$F519)/100 * $D$3)/$D$4 *60</f>
        <v>69.19</v>
      </c>
      <c r="BJ519">
        <f t="shared" si="314"/>
        <v>4</v>
      </c>
      <c r="BK519" s="7">
        <f t="shared" si="315"/>
        <v>4.3005324139011893</v>
      </c>
      <c r="BL519" s="7">
        <f t="shared" si="316"/>
        <v>3.1797061535281919</v>
      </c>
      <c r="BM519" s="7">
        <f t="shared" si="317"/>
        <v>59.139080934455905</v>
      </c>
      <c r="BN519" s="7">
        <f t="shared" si="318"/>
        <v>63.439613348357092</v>
      </c>
      <c r="BO519" s="17">
        <f t="shared" ref="BO519:BO582" si="346">(IF($D519,$F519*2,$F519)/100 * $D$3)/$D$4 *60</f>
        <v>69.19</v>
      </c>
      <c r="BP519">
        <f t="shared" si="319"/>
        <v>0</v>
      </c>
      <c r="BQ519" s="7">
        <f t="shared" si="320"/>
        <v>0</v>
      </c>
      <c r="BR519" s="7">
        <f t="shared" si="321"/>
        <v>0</v>
      </c>
      <c r="BS519" s="7">
        <f t="shared" si="322"/>
        <v>0</v>
      </c>
      <c r="BT519" s="7">
        <f t="shared" si="323"/>
        <v>0</v>
      </c>
      <c r="BU519" s="17">
        <f t="shared" ref="BU519:BU582" si="347">(IF($D519,$F519*2,$F519)/100 * $D$3)/$D$4 *60</f>
        <v>69.19</v>
      </c>
      <c r="BV519">
        <f t="shared" si="324"/>
        <v>2</v>
      </c>
      <c r="BW519" s="7">
        <f t="shared" si="325"/>
        <v>2.1502662069505947</v>
      </c>
      <c r="BX519" s="7">
        <f t="shared" si="326"/>
        <v>1.5898530767640959</v>
      </c>
      <c r="BY519" s="7">
        <f t="shared" si="327"/>
        <v>29.569540467227952</v>
      </c>
      <c r="BZ519" s="7">
        <f t="shared" si="328"/>
        <v>31.719806674178546</v>
      </c>
      <c r="CA519" s="17">
        <f t="shared" ref="CA519:CA582" si="348">(IF($D519,$F519*2,$F519)/100 * $D$3)/$D$4 *60</f>
        <v>69.19</v>
      </c>
      <c r="CB519">
        <f t="shared" si="329"/>
        <v>0</v>
      </c>
      <c r="CC519" s="7">
        <f t="shared" si="330"/>
        <v>0</v>
      </c>
      <c r="CD519" s="7">
        <f t="shared" si="331"/>
        <v>0</v>
      </c>
      <c r="CE519" s="7">
        <f t="shared" si="332"/>
        <v>0</v>
      </c>
      <c r="CF519" s="69">
        <f t="shared" si="333"/>
        <v>0</v>
      </c>
      <c r="CG519" s="17">
        <f t="shared" ref="CG519:CG582" si="349">(IF($D519,$F519*2,$F519)/100 * $D$3)/$D$4 *60</f>
        <v>69.19</v>
      </c>
      <c r="CH519">
        <f t="shared" si="334"/>
        <v>0</v>
      </c>
      <c r="CI519" s="7">
        <f t="shared" si="335"/>
        <v>0</v>
      </c>
      <c r="CJ519" s="7">
        <f t="shared" si="336"/>
        <v>0</v>
      </c>
      <c r="CK519" s="7">
        <f t="shared" si="337"/>
        <v>0</v>
      </c>
      <c r="CL519" s="7">
        <f t="shared" si="338"/>
        <v>0</v>
      </c>
      <c r="CM519" s="17">
        <f t="shared" ref="CM519:CM582" si="350">(IF($D519,$F519*2,$F519)/100 * $D$3)/$D$4 *60</f>
        <v>69.19</v>
      </c>
      <c r="CN519">
        <f t="shared" si="339"/>
        <v>0</v>
      </c>
      <c r="CO519" s="7">
        <f t="shared" si="340"/>
        <v>0</v>
      </c>
      <c r="CP519" s="7">
        <f t="shared" si="341"/>
        <v>0</v>
      </c>
      <c r="CQ519" s="7">
        <f t="shared" si="342"/>
        <v>0</v>
      </c>
      <c r="CR519" s="7">
        <f t="shared" si="343"/>
        <v>0</v>
      </c>
    </row>
    <row r="520" spans="1:96" ht="14.5">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351">IF(LEFT(C520,LEN(C520)-2)=LEFT(C519,LEN(C519)-2),0,1)</f>
        <v>0</v>
      </c>
      <c r="M520" s="63" t="b">
        <v>1</v>
      </c>
      <c r="N520" s="63">
        <v>0</v>
      </c>
      <c r="O520" s="63">
        <v>10</v>
      </c>
      <c r="P520" s="63">
        <v>10</v>
      </c>
      <c r="Q520" s="63">
        <v>10</v>
      </c>
      <c r="R520" s="63">
        <v>60</v>
      </c>
      <c r="S520" s="65" t="b">
        <v>0</v>
      </c>
      <c r="Y520" s="66" t="b">
        <v>0</v>
      </c>
      <c r="AE520" s="67" t="b">
        <v>0</v>
      </c>
      <c r="AK520" s="68" t="b">
        <v>0</v>
      </c>
      <c r="AQ520" s="45" t="b">
        <v>0</v>
      </c>
      <c r="AW520" s="47" t="b">
        <v>0</v>
      </c>
      <c r="BC520" s="17">
        <f t="shared" si="344"/>
        <v>59.840000000000011</v>
      </c>
      <c r="BD520">
        <f t="shared" ref="BD520:BD583" si="352">IF($L520=0,0,IFERROR(ROUNDUP((($BC520/IF(O520=0,Q520,O520))-IFERROR(($BC520/IF($H520=0,$J520,$H520)),0)),0),0))</f>
        <v>0</v>
      </c>
      <c r="BE520" s="7">
        <f t="shared" ref="BE520:BE583" si="353">BD520*$F$3/1000000</f>
        <v>0</v>
      </c>
      <c r="BF520" s="7">
        <f t="shared" ref="BF520:BF583" si="354">BD520*$H$5*$J$3*$F$5/1000000</f>
        <v>0</v>
      </c>
      <c r="BG520" s="7">
        <f t="shared" ref="BG520:BG583" si="355">BF520*(($J$5^$J$4)-1)/($J$5-1)</f>
        <v>0</v>
      </c>
      <c r="BH520" s="7">
        <f t="shared" ref="BH520:BH583" si="356">BE520+BG520</f>
        <v>0</v>
      </c>
      <c r="BI520" s="17">
        <f t="shared" si="345"/>
        <v>59.840000000000011</v>
      </c>
      <c r="BJ520">
        <f t="shared" ref="BJ520:BJ583" si="357">IF($L520=0,0,IFERROR(ROUNDUP((($BC520/IF(U520=0,W520,U520))-IFERROR(($BC520/IF($H520=0,$J520,$H520)),0)),0),0))</f>
        <v>0</v>
      </c>
      <c r="BK520" s="7">
        <f t="shared" ref="BK520:BK583" si="358">BJ520*$F$3/1000000</f>
        <v>0</v>
      </c>
      <c r="BL520" s="7">
        <f t="shared" ref="BL520:BL583" si="359">BJ520*$H$5*$J$3*$F$5/1000000</f>
        <v>0</v>
      </c>
      <c r="BM520" s="7">
        <f t="shared" ref="BM520:BM583" si="360">BL520*(($J$5^$J$4)-1)/($J$5-1)</f>
        <v>0</v>
      </c>
      <c r="BN520" s="7">
        <f t="shared" ref="BN520:BN583" si="361">BK520+BM520</f>
        <v>0</v>
      </c>
      <c r="BO520" s="17">
        <f t="shared" si="346"/>
        <v>59.840000000000011</v>
      </c>
      <c r="BP520">
        <f t="shared" ref="BP520:BP583" si="362">IF($L520=0,0,IFERROR(ROUNDUP((($BC520/IF(AA520=0,AC520,AA520))-IFERROR(($BC520/IF($H520=0,$J520,$H520)),0)),0),0))</f>
        <v>0</v>
      </c>
      <c r="BQ520" s="7">
        <f t="shared" ref="BQ520:BQ583" si="363">BP520*$F$3/1000000</f>
        <v>0</v>
      </c>
      <c r="BR520" s="7">
        <f t="shared" ref="BR520:BR583" si="364">BP520*$H$5*$J$3*$F$5/1000000</f>
        <v>0</v>
      </c>
      <c r="BS520" s="7">
        <f t="shared" ref="BS520:BS583" si="365">BR520*(($J$5^$J$4)-1)/($J$5-1)</f>
        <v>0</v>
      </c>
      <c r="BT520" s="7">
        <f t="shared" ref="BT520:BT583" si="366">BQ520+BS520</f>
        <v>0</v>
      </c>
      <c r="BU520" s="17">
        <f t="shared" si="347"/>
        <v>59.840000000000011</v>
      </c>
      <c r="BV520">
        <f t="shared" ref="BV520:BV583" si="367">IF($L520=0,0,IFERROR(ROUNDUP((($BC520/IF(AG520=0,AI520,AG520))-IFERROR(($BC520/IF($H520=0,$J520,$H520)),0)),0),0))</f>
        <v>0</v>
      </c>
      <c r="BW520" s="7">
        <f t="shared" ref="BW520:BW583" si="368">BV520*$F$3/1000000</f>
        <v>0</v>
      </c>
      <c r="BX520" s="7">
        <f t="shared" ref="BX520:BX583" si="369">BV520*$H$5*$J$3*$F$5/1000000</f>
        <v>0</v>
      </c>
      <c r="BY520" s="7">
        <f t="shared" ref="BY520:BY583" si="370">BX520*(($J$5^$J$4)-1)/($J$5-1)</f>
        <v>0</v>
      </c>
      <c r="BZ520" s="7">
        <f t="shared" ref="BZ520:BZ583" si="371">BW520+BY520</f>
        <v>0</v>
      </c>
      <c r="CA520" s="17">
        <f t="shared" si="348"/>
        <v>59.840000000000011</v>
      </c>
      <c r="CB520">
        <f t="shared" ref="CB520:CB583" si="372">IF($L520=0,0,IFERROR(ROUNDUP((($BC520/IF(AM520=0,AO520,AM520))-IFERROR(($BC520/IF($H520=0,$J520,$H520)),0)),0),0))</f>
        <v>0</v>
      </c>
      <c r="CC520" s="7">
        <f t="shared" ref="CC520:CC583" si="373">CB520*$F$3/1000000</f>
        <v>0</v>
      </c>
      <c r="CD520" s="7">
        <f t="shared" ref="CD520:CD583" si="374">CB520*$H$5*$J$3*$F$5/1000000</f>
        <v>0</v>
      </c>
      <c r="CE520" s="7">
        <f t="shared" ref="CE520:CE583" si="375">CD520*(($J$5^$J$4)-1)/($J$5-1)</f>
        <v>0</v>
      </c>
      <c r="CF520" s="69">
        <f t="shared" ref="CF520:CF583" si="376">CC520+CE520</f>
        <v>0</v>
      </c>
      <c r="CG520" s="17">
        <f t="shared" si="349"/>
        <v>59.840000000000011</v>
      </c>
      <c r="CH520">
        <f t="shared" ref="CH520:CH583" si="377">IF($L520=0,0,IFERROR(ROUNDUP((($BC520/IF(AS520=0,AU520,AS520))-IFERROR(($BC520/IF($H520=0,$J520,$H520)),0)),0),0))</f>
        <v>0</v>
      </c>
      <c r="CI520" s="7">
        <f t="shared" ref="CI520:CI583" si="378">CH520*$F$3/1000000</f>
        <v>0</v>
      </c>
      <c r="CJ520" s="7">
        <f t="shared" ref="CJ520:CJ583" si="379">CH520*$H$5*$J$3*$F$5/1000000</f>
        <v>0</v>
      </c>
      <c r="CK520" s="7">
        <f t="shared" ref="CK520:CK583" si="380">CJ520*(($J$5^$J$4)-1)/($J$5-1)</f>
        <v>0</v>
      </c>
      <c r="CL520" s="7">
        <f t="shared" ref="CL520:CL583" si="381">CI520+CK520</f>
        <v>0</v>
      </c>
      <c r="CM520" s="17">
        <f t="shared" si="350"/>
        <v>59.840000000000011</v>
      </c>
      <c r="CN520">
        <f t="shared" ref="CN520:CN583" si="382">IF($L520=0,0,IFERROR(ROUNDUP((($BC520/IF(AY520=0,BA520,AY520))-IFERROR(($BC520/IF($H520=0,$J520,$H520)),0)),0),0))</f>
        <v>0</v>
      </c>
      <c r="CO520" s="7">
        <f t="shared" ref="CO520:CO583" si="383">CN520*$F$3/1000000</f>
        <v>0</v>
      </c>
      <c r="CP520" s="7">
        <f t="shared" ref="CP520:CP583" si="384">CN520*$H$5*$J$3*$F$5/1000000</f>
        <v>0</v>
      </c>
      <c r="CQ520" s="7">
        <f t="shared" ref="CQ520:CQ583" si="385">CP520*(($J$5^$J$4)-1)/($J$5-1)</f>
        <v>0</v>
      </c>
      <c r="CR520" s="7">
        <f t="shared" ref="CR520:CR583" si="386">CO520+CQ520</f>
        <v>0</v>
      </c>
    </row>
    <row r="521" spans="1:96" ht="14.5">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351"/>
        <v>0</v>
      </c>
      <c r="M521" s="63" t="b">
        <v>1</v>
      </c>
      <c r="N521" s="63">
        <v>90</v>
      </c>
      <c r="O521" s="63">
        <v>10</v>
      </c>
      <c r="P521" s="63">
        <v>10</v>
      </c>
      <c r="Q521" s="63">
        <v>10</v>
      </c>
      <c r="R521" s="63">
        <v>60</v>
      </c>
      <c r="S521" s="65" t="b">
        <v>0</v>
      </c>
      <c r="Y521" s="66" t="b">
        <v>0</v>
      </c>
      <c r="AE521" s="67" t="b">
        <v>0</v>
      </c>
      <c r="AK521" s="68" t="b">
        <v>0</v>
      </c>
      <c r="AQ521" s="45" t="b">
        <v>0</v>
      </c>
      <c r="AW521" s="47" t="b">
        <v>0</v>
      </c>
      <c r="BC521" s="17">
        <f t="shared" si="344"/>
        <v>54.45</v>
      </c>
      <c r="BD521">
        <f t="shared" si="352"/>
        <v>0</v>
      </c>
      <c r="BE521" s="7">
        <f t="shared" si="353"/>
        <v>0</v>
      </c>
      <c r="BF521" s="7">
        <f t="shared" si="354"/>
        <v>0</v>
      </c>
      <c r="BG521" s="7">
        <f t="shared" si="355"/>
        <v>0</v>
      </c>
      <c r="BH521" s="7">
        <f t="shared" si="356"/>
        <v>0</v>
      </c>
      <c r="BI521" s="17">
        <f t="shared" si="345"/>
        <v>54.45</v>
      </c>
      <c r="BJ521">
        <f t="shared" si="357"/>
        <v>0</v>
      </c>
      <c r="BK521" s="7">
        <f t="shared" si="358"/>
        <v>0</v>
      </c>
      <c r="BL521" s="7">
        <f t="shared" si="359"/>
        <v>0</v>
      </c>
      <c r="BM521" s="7">
        <f t="shared" si="360"/>
        <v>0</v>
      </c>
      <c r="BN521" s="7">
        <f t="shared" si="361"/>
        <v>0</v>
      </c>
      <c r="BO521" s="17">
        <f t="shared" si="346"/>
        <v>54.45</v>
      </c>
      <c r="BP521">
        <f t="shared" si="362"/>
        <v>0</v>
      </c>
      <c r="BQ521" s="7">
        <f t="shared" si="363"/>
        <v>0</v>
      </c>
      <c r="BR521" s="7">
        <f t="shared" si="364"/>
        <v>0</v>
      </c>
      <c r="BS521" s="7">
        <f t="shared" si="365"/>
        <v>0</v>
      </c>
      <c r="BT521" s="7">
        <f t="shared" si="366"/>
        <v>0</v>
      </c>
      <c r="BU521" s="17">
        <f t="shared" si="347"/>
        <v>54.45</v>
      </c>
      <c r="BV521">
        <f t="shared" si="367"/>
        <v>0</v>
      </c>
      <c r="BW521" s="7">
        <f t="shared" si="368"/>
        <v>0</v>
      </c>
      <c r="BX521" s="7">
        <f t="shared" si="369"/>
        <v>0</v>
      </c>
      <c r="BY521" s="7">
        <f t="shared" si="370"/>
        <v>0</v>
      </c>
      <c r="BZ521" s="7">
        <f t="shared" si="371"/>
        <v>0</v>
      </c>
      <c r="CA521" s="17">
        <f t="shared" si="348"/>
        <v>54.45</v>
      </c>
      <c r="CB521">
        <f t="shared" si="372"/>
        <v>0</v>
      </c>
      <c r="CC521" s="7">
        <f t="shared" si="373"/>
        <v>0</v>
      </c>
      <c r="CD521" s="7">
        <f t="shared" si="374"/>
        <v>0</v>
      </c>
      <c r="CE521" s="7">
        <f t="shared" si="375"/>
        <v>0</v>
      </c>
      <c r="CF521" s="69">
        <f t="shared" si="376"/>
        <v>0</v>
      </c>
      <c r="CG521" s="17">
        <f t="shared" si="349"/>
        <v>54.45</v>
      </c>
      <c r="CH521">
        <f t="shared" si="377"/>
        <v>0</v>
      </c>
      <c r="CI521" s="7">
        <f t="shared" si="378"/>
        <v>0</v>
      </c>
      <c r="CJ521" s="7">
        <f t="shared" si="379"/>
        <v>0</v>
      </c>
      <c r="CK521" s="7">
        <f t="shared" si="380"/>
        <v>0</v>
      </c>
      <c r="CL521" s="7">
        <f t="shared" si="381"/>
        <v>0</v>
      </c>
      <c r="CM521" s="17">
        <f t="shared" si="350"/>
        <v>54.45</v>
      </c>
      <c r="CN521">
        <f t="shared" si="382"/>
        <v>0</v>
      </c>
      <c r="CO521" s="7">
        <f t="shared" si="383"/>
        <v>0</v>
      </c>
      <c r="CP521" s="7">
        <f t="shared" si="384"/>
        <v>0</v>
      </c>
      <c r="CQ521" s="7">
        <f t="shared" si="385"/>
        <v>0</v>
      </c>
      <c r="CR521" s="7">
        <f t="shared" si="386"/>
        <v>0</v>
      </c>
    </row>
    <row r="522" spans="1:96" ht="14.5">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351"/>
        <v>1</v>
      </c>
      <c r="M522" s="63" t="b">
        <v>1</v>
      </c>
      <c r="N522" s="63">
        <v>0</v>
      </c>
      <c r="O522" s="63">
        <v>10</v>
      </c>
      <c r="P522" s="63">
        <v>10</v>
      </c>
      <c r="Q522" s="63">
        <v>10</v>
      </c>
      <c r="R522" s="63">
        <v>0</v>
      </c>
      <c r="S522" s="65" t="b">
        <v>0</v>
      </c>
      <c r="Y522" s="66" t="b">
        <v>0</v>
      </c>
      <c r="AE522" s="67" t="b">
        <v>0</v>
      </c>
      <c r="AK522" s="68" t="b">
        <v>0</v>
      </c>
      <c r="AQ522" s="45" t="b">
        <v>0</v>
      </c>
      <c r="AW522" s="47" t="b">
        <v>0</v>
      </c>
      <c r="BC522" s="17">
        <f t="shared" si="344"/>
        <v>81.179999999999993</v>
      </c>
      <c r="BD522">
        <f t="shared" si="352"/>
        <v>7</v>
      </c>
      <c r="BE522" s="7">
        <f t="shared" si="353"/>
        <v>7.5259317243270818</v>
      </c>
      <c r="BF522" s="7">
        <f t="shared" si="354"/>
        <v>5.5644857686743361</v>
      </c>
      <c r="BG522" s="7">
        <f t="shared" si="355"/>
        <v>103.49339163529784</v>
      </c>
      <c r="BH522" s="7">
        <f t="shared" si="356"/>
        <v>111.01932335962492</v>
      </c>
      <c r="BI522" s="17">
        <f t="shared" si="345"/>
        <v>81.179999999999993</v>
      </c>
      <c r="BJ522">
        <f t="shared" si="357"/>
        <v>0</v>
      </c>
      <c r="BK522" s="7">
        <f t="shared" si="358"/>
        <v>0</v>
      </c>
      <c r="BL522" s="7">
        <f t="shared" si="359"/>
        <v>0</v>
      </c>
      <c r="BM522" s="7">
        <f t="shared" si="360"/>
        <v>0</v>
      </c>
      <c r="BN522" s="7">
        <f t="shared" si="361"/>
        <v>0</v>
      </c>
      <c r="BO522" s="17">
        <f t="shared" si="346"/>
        <v>81.179999999999993</v>
      </c>
      <c r="BP522">
        <f t="shared" si="362"/>
        <v>0</v>
      </c>
      <c r="BQ522" s="7">
        <f t="shared" si="363"/>
        <v>0</v>
      </c>
      <c r="BR522" s="7">
        <f t="shared" si="364"/>
        <v>0</v>
      </c>
      <c r="BS522" s="7">
        <f t="shared" si="365"/>
        <v>0</v>
      </c>
      <c r="BT522" s="7">
        <f t="shared" si="366"/>
        <v>0</v>
      </c>
      <c r="BU522" s="17">
        <f t="shared" si="347"/>
        <v>81.179999999999993</v>
      </c>
      <c r="BV522">
        <f t="shared" si="367"/>
        <v>0</v>
      </c>
      <c r="BW522" s="7">
        <f t="shared" si="368"/>
        <v>0</v>
      </c>
      <c r="BX522" s="7">
        <f t="shared" si="369"/>
        <v>0</v>
      </c>
      <c r="BY522" s="7">
        <f t="shared" si="370"/>
        <v>0</v>
      </c>
      <c r="BZ522" s="7">
        <f t="shared" si="371"/>
        <v>0</v>
      </c>
      <c r="CA522" s="17">
        <f t="shared" si="348"/>
        <v>81.179999999999993</v>
      </c>
      <c r="CB522">
        <f t="shared" si="372"/>
        <v>0</v>
      </c>
      <c r="CC522" s="7">
        <f t="shared" si="373"/>
        <v>0</v>
      </c>
      <c r="CD522" s="7">
        <f t="shared" si="374"/>
        <v>0</v>
      </c>
      <c r="CE522" s="7">
        <f t="shared" si="375"/>
        <v>0</v>
      </c>
      <c r="CF522" s="69">
        <f t="shared" si="376"/>
        <v>0</v>
      </c>
      <c r="CG522" s="17">
        <f t="shared" si="349"/>
        <v>81.179999999999993</v>
      </c>
      <c r="CH522">
        <f t="shared" si="377"/>
        <v>0</v>
      </c>
      <c r="CI522" s="7">
        <f t="shared" si="378"/>
        <v>0</v>
      </c>
      <c r="CJ522" s="7">
        <f t="shared" si="379"/>
        <v>0</v>
      </c>
      <c r="CK522" s="7">
        <f t="shared" si="380"/>
        <v>0</v>
      </c>
      <c r="CL522" s="7">
        <f t="shared" si="381"/>
        <v>0</v>
      </c>
      <c r="CM522" s="17">
        <f t="shared" si="350"/>
        <v>81.179999999999993</v>
      </c>
      <c r="CN522">
        <f t="shared" si="382"/>
        <v>0</v>
      </c>
      <c r="CO522" s="7">
        <f t="shared" si="383"/>
        <v>0</v>
      </c>
      <c r="CP522" s="7">
        <f t="shared" si="384"/>
        <v>0</v>
      </c>
      <c r="CQ522" s="7">
        <f t="shared" si="385"/>
        <v>0</v>
      </c>
      <c r="CR522" s="7">
        <f t="shared" si="386"/>
        <v>0</v>
      </c>
    </row>
    <row r="523" spans="1:9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351"/>
        <v>0</v>
      </c>
      <c r="M523" s="63" t="b">
        <v>0</v>
      </c>
      <c r="S523" s="65" t="b">
        <v>0</v>
      </c>
      <c r="Y523" s="66" t="b">
        <v>0</v>
      </c>
      <c r="AE523" s="67" t="b">
        <v>0</v>
      </c>
      <c r="AK523" s="68" t="b">
        <v>0</v>
      </c>
      <c r="AQ523" s="45" t="b">
        <v>0</v>
      </c>
      <c r="AW523" s="47" t="b">
        <v>0</v>
      </c>
      <c r="BC523" s="17">
        <f t="shared" si="344"/>
        <v>37.730000000000011</v>
      </c>
      <c r="BD523">
        <f t="shared" si="352"/>
        <v>0</v>
      </c>
      <c r="BE523" s="7">
        <f t="shared" si="353"/>
        <v>0</v>
      </c>
      <c r="BF523" s="7">
        <f t="shared" si="354"/>
        <v>0</v>
      </c>
      <c r="BG523" s="7">
        <f t="shared" si="355"/>
        <v>0</v>
      </c>
      <c r="BH523" s="7">
        <f t="shared" si="356"/>
        <v>0</v>
      </c>
      <c r="BI523" s="17">
        <f t="shared" si="345"/>
        <v>37.730000000000011</v>
      </c>
      <c r="BJ523">
        <f t="shared" si="357"/>
        <v>0</v>
      </c>
      <c r="BK523" s="7">
        <f t="shared" si="358"/>
        <v>0</v>
      </c>
      <c r="BL523" s="7">
        <f t="shared" si="359"/>
        <v>0</v>
      </c>
      <c r="BM523" s="7">
        <f t="shared" si="360"/>
        <v>0</v>
      </c>
      <c r="BN523" s="7">
        <f t="shared" si="361"/>
        <v>0</v>
      </c>
      <c r="BO523" s="17">
        <f t="shared" si="346"/>
        <v>37.730000000000011</v>
      </c>
      <c r="BP523">
        <f t="shared" si="362"/>
        <v>0</v>
      </c>
      <c r="BQ523" s="7">
        <f t="shared" si="363"/>
        <v>0</v>
      </c>
      <c r="BR523" s="7">
        <f t="shared" si="364"/>
        <v>0</v>
      </c>
      <c r="BS523" s="7">
        <f t="shared" si="365"/>
        <v>0</v>
      </c>
      <c r="BT523" s="7">
        <f t="shared" si="366"/>
        <v>0</v>
      </c>
      <c r="BU523" s="17">
        <f t="shared" si="347"/>
        <v>37.730000000000011</v>
      </c>
      <c r="BV523">
        <f t="shared" si="367"/>
        <v>0</v>
      </c>
      <c r="BW523" s="7">
        <f t="shared" si="368"/>
        <v>0</v>
      </c>
      <c r="BX523" s="7">
        <f t="shared" si="369"/>
        <v>0</v>
      </c>
      <c r="BY523" s="7">
        <f t="shared" si="370"/>
        <v>0</v>
      </c>
      <c r="BZ523" s="7">
        <f t="shared" si="371"/>
        <v>0</v>
      </c>
      <c r="CA523" s="17">
        <f t="shared" si="348"/>
        <v>37.730000000000011</v>
      </c>
      <c r="CB523">
        <f t="shared" si="372"/>
        <v>0</v>
      </c>
      <c r="CC523" s="7">
        <f t="shared" si="373"/>
        <v>0</v>
      </c>
      <c r="CD523" s="7">
        <f t="shared" si="374"/>
        <v>0</v>
      </c>
      <c r="CE523" s="7">
        <f t="shared" si="375"/>
        <v>0</v>
      </c>
      <c r="CF523" s="69">
        <f t="shared" si="376"/>
        <v>0</v>
      </c>
      <c r="CG523" s="17">
        <f t="shared" si="349"/>
        <v>37.730000000000011</v>
      </c>
      <c r="CH523">
        <f t="shared" si="377"/>
        <v>0</v>
      </c>
      <c r="CI523" s="7">
        <f t="shared" si="378"/>
        <v>0</v>
      </c>
      <c r="CJ523" s="7">
        <f t="shared" si="379"/>
        <v>0</v>
      </c>
      <c r="CK523" s="7">
        <f t="shared" si="380"/>
        <v>0</v>
      </c>
      <c r="CL523" s="7">
        <f t="shared" si="381"/>
        <v>0</v>
      </c>
      <c r="CM523" s="17">
        <f t="shared" si="350"/>
        <v>37.730000000000011</v>
      </c>
      <c r="CN523">
        <f t="shared" si="382"/>
        <v>0</v>
      </c>
      <c r="CO523" s="7">
        <f t="shared" si="383"/>
        <v>0</v>
      </c>
      <c r="CP523" s="7">
        <f t="shared" si="384"/>
        <v>0</v>
      </c>
      <c r="CQ523" s="7">
        <f t="shared" si="385"/>
        <v>0</v>
      </c>
      <c r="CR523" s="7">
        <f t="shared" si="386"/>
        <v>0</v>
      </c>
    </row>
    <row r="524" spans="1:96" ht="14.5">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351"/>
        <v>0</v>
      </c>
      <c r="M524" s="63" t="b">
        <v>1</v>
      </c>
      <c r="N524" s="63">
        <v>0</v>
      </c>
      <c r="O524" s="63">
        <v>10</v>
      </c>
      <c r="P524" s="63">
        <v>10</v>
      </c>
      <c r="Q524" s="63">
        <v>10</v>
      </c>
      <c r="R524" s="63">
        <v>500</v>
      </c>
      <c r="S524" s="65" t="b">
        <v>1</v>
      </c>
      <c r="T524" s="65">
        <v>0</v>
      </c>
      <c r="U524" s="65">
        <v>10</v>
      </c>
      <c r="V524" s="65">
        <v>10</v>
      </c>
      <c r="W524" s="65">
        <v>10</v>
      </c>
      <c r="X524" s="65">
        <v>500</v>
      </c>
      <c r="Y524" s="66" t="b">
        <v>1</v>
      </c>
      <c r="Z524" s="66">
        <v>0</v>
      </c>
      <c r="AA524" s="66">
        <v>10</v>
      </c>
      <c r="AB524" s="66">
        <v>10</v>
      </c>
      <c r="AC524" s="66">
        <v>10</v>
      </c>
      <c r="AD524" s="66">
        <v>500</v>
      </c>
      <c r="AE524" s="67" t="b">
        <v>1</v>
      </c>
      <c r="AF524" s="67">
        <v>0</v>
      </c>
      <c r="AG524" s="67">
        <v>15</v>
      </c>
      <c r="AH524" s="67">
        <v>15</v>
      </c>
      <c r="AI524" s="67">
        <v>15</v>
      </c>
      <c r="AJ524" s="67">
        <v>500</v>
      </c>
      <c r="AK524" s="68" t="b">
        <v>1</v>
      </c>
      <c r="AL524" s="68">
        <v>0</v>
      </c>
      <c r="AM524" s="68">
        <v>20</v>
      </c>
      <c r="AN524" s="68">
        <v>20</v>
      </c>
      <c r="AO524" s="68">
        <v>20</v>
      </c>
      <c r="AP524" s="68">
        <v>500</v>
      </c>
      <c r="AQ524" s="45" t="b">
        <v>1</v>
      </c>
      <c r="AR524" s="45">
        <v>0</v>
      </c>
      <c r="AS524" s="45">
        <v>20</v>
      </c>
      <c r="AT524" s="45">
        <v>20</v>
      </c>
      <c r="AU524" s="45">
        <v>20</v>
      </c>
      <c r="AV524" s="45">
        <v>500</v>
      </c>
      <c r="AW524" s="47" t="b">
        <v>1</v>
      </c>
      <c r="AX524" s="47">
        <v>0</v>
      </c>
      <c r="AY524" s="47">
        <v>10</v>
      </c>
      <c r="AZ524" s="47">
        <v>10</v>
      </c>
      <c r="BA524" s="47">
        <v>10</v>
      </c>
      <c r="BB524" s="47">
        <v>500</v>
      </c>
      <c r="BC524" s="17">
        <f t="shared" si="344"/>
        <v>121.99000000000001</v>
      </c>
      <c r="BD524">
        <f t="shared" si="352"/>
        <v>0</v>
      </c>
      <c r="BE524" s="7">
        <f t="shared" si="353"/>
        <v>0</v>
      </c>
      <c r="BF524" s="7">
        <f t="shared" si="354"/>
        <v>0</v>
      </c>
      <c r="BG524" s="7">
        <f t="shared" si="355"/>
        <v>0</v>
      </c>
      <c r="BH524" s="7">
        <f t="shared" si="356"/>
        <v>0</v>
      </c>
      <c r="BI524" s="17">
        <f t="shared" si="345"/>
        <v>121.99000000000001</v>
      </c>
      <c r="BJ524">
        <f t="shared" si="357"/>
        <v>0</v>
      </c>
      <c r="BK524" s="7">
        <f t="shared" si="358"/>
        <v>0</v>
      </c>
      <c r="BL524" s="7">
        <f t="shared" si="359"/>
        <v>0</v>
      </c>
      <c r="BM524" s="7">
        <f t="shared" si="360"/>
        <v>0</v>
      </c>
      <c r="BN524" s="7">
        <f t="shared" si="361"/>
        <v>0</v>
      </c>
      <c r="BO524" s="17">
        <f t="shared" si="346"/>
        <v>121.99000000000001</v>
      </c>
      <c r="BP524">
        <f t="shared" si="362"/>
        <v>0</v>
      </c>
      <c r="BQ524" s="7">
        <f t="shared" si="363"/>
        <v>0</v>
      </c>
      <c r="BR524" s="7">
        <f t="shared" si="364"/>
        <v>0</v>
      </c>
      <c r="BS524" s="7">
        <f t="shared" si="365"/>
        <v>0</v>
      </c>
      <c r="BT524" s="7">
        <f t="shared" si="366"/>
        <v>0</v>
      </c>
      <c r="BU524" s="17">
        <f t="shared" si="347"/>
        <v>121.99000000000001</v>
      </c>
      <c r="BV524">
        <f t="shared" si="367"/>
        <v>0</v>
      </c>
      <c r="BW524" s="7">
        <f t="shared" si="368"/>
        <v>0</v>
      </c>
      <c r="BX524" s="7">
        <f t="shared" si="369"/>
        <v>0</v>
      </c>
      <c r="BY524" s="7">
        <f t="shared" si="370"/>
        <v>0</v>
      </c>
      <c r="BZ524" s="7">
        <f t="shared" si="371"/>
        <v>0</v>
      </c>
      <c r="CA524" s="17">
        <f t="shared" si="348"/>
        <v>121.99000000000001</v>
      </c>
      <c r="CB524">
        <f t="shared" si="372"/>
        <v>0</v>
      </c>
      <c r="CC524" s="7">
        <f t="shared" si="373"/>
        <v>0</v>
      </c>
      <c r="CD524" s="7">
        <f t="shared" si="374"/>
        <v>0</v>
      </c>
      <c r="CE524" s="7">
        <f t="shared" si="375"/>
        <v>0</v>
      </c>
      <c r="CF524" s="69">
        <f t="shared" si="376"/>
        <v>0</v>
      </c>
      <c r="CG524" s="17">
        <f t="shared" si="349"/>
        <v>121.99000000000001</v>
      </c>
      <c r="CH524">
        <f t="shared" si="377"/>
        <v>0</v>
      </c>
      <c r="CI524" s="7">
        <f t="shared" si="378"/>
        <v>0</v>
      </c>
      <c r="CJ524" s="7">
        <f t="shared" si="379"/>
        <v>0</v>
      </c>
      <c r="CK524" s="7">
        <f t="shared" si="380"/>
        <v>0</v>
      </c>
      <c r="CL524" s="7">
        <f t="shared" si="381"/>
        <v>0</v>
      </c>
      <c r="CM524" s="17">
        <f t="shared" si="350"/>
        <v>121.99000000000001</v>
      </c>
      <c r="CN524">
        <f t="shared" si="382"/>
        <v>0</v>
      </c>
      <c r="CO524" s="7">
        <f t="shared" si="383"/>
        <v>0</v>
      </c>
      <c r="CP524" s="7">
        <f t="shared" si="384"/>
        <v>0</v>
      </c>
      <c r="CQ524" s="7">
        <f t="shared" si="385"/>
        <v>0</v>
      </c>
      <c r="CR524" s="7">
        <f t="shared" si="386"/>
        <v>0</v>
      </c>
    </row>
    <row r="525" spans="1:96" ht="14.5">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351"/>
        <v>0</v>
      </c>
      <c r="M525" s="63" t="b">
        <v>1</v>
      </c>
      <c r="N525" s="63">
        <v>0</v>
      </c>
      <c r="O525" s="63">
        <v>10</v>
      </c>
      <c r="P525" s="63">
        <v>10</v>
      </c>
      <c r="Q525" s="63">
        <v>10</v>
      </c>
      <c r="R525" s="63">
        <v>120</v>
      </c>
      <c r="S525" s="65" t="b">
        <v>1</v>
      </c>
      <c r="T525" s="65">
        <v>0</v>
      </c>
      <c r="U525" s="65">
        <v>10</v>
      </c>
      <c r="V525" s="65">
        <v>10</v>
      </c>
      <c r="W525" s="65">
        <v>10</v>
      </c>
      <c r="X525" s="65">
        <v>120</v>
      </c>
      <c r="Y525" s="66" t="b">
        <v>1</v>
      </c>
      <c r="Z525" s="66">
        <v>0</v>
      </c>
      <c r="AA525" s="66">
        <v>10</v>
      </c>
      <c r="AB525" s="66">
        <v>10</v>
      </c>
      <c r="AC525" s="66">
        <v>10</v>
      </c>
      <c r="AD525" s="66">
        <v>120</v>
      </c>
      <c r="AE525" s="67" t="b">
        <v>1</v>
      </c>
      <c r="AF525" s="67">
        <v>0</v>
      </c>
      <c r="AG525" s="67">
        <v>15</v>
      </c>
      <c r="AH525" s="67">
        <v>15</v>
      </c>
      <c r="AI525" s="67">
        <v>15</v>
      </c>
      <c r="AJ525" s="67">
        <v>120</v>
      </c>
      <c r="AK525" s="68" t="b">
        <v>1</v>
      </c>
      <c r="AL525" s="68">
        <v>0</v>
      </c>
      <c r="AM525" s="68">
        <v>20</v>
      </c>
      <c r="AN525" s="68">
        <v>20</v>
      </c>
      <c r="AO525" s="68">
        <v>20</v>
      </c>
      <c r="AP525" s="68">
        <v>120</v>
      </c>
      <c r="AQ525" s="45" t="b">
        <v>1</v>
      </c>
      <c r="AR525" s="45">
        <v>0</v>
      </c>
      <c r="AS525" s="45">
        <v>20</v>
      </c>
      <c r="AT525" s="45">
        <v>20</v>
      </c>
      <c r="AU525" s="45">
        <v>20</v>
      </c>
      <c r="AV525" s="45">
        <v>120</v>
      </c>
      <c r="AW525" s="47" t="b">
        <v>1</v>
      </c>
      <c r="AX525" s="47">
        <v>0</v>
      </c>
      <c r="AY525" s="47">
        <v>10</v>
      </c>
      <c r="AZ525" s="47">
        <v>10</v>
      </c>
      <c r="BA525" s="47">
        <v>10</v>
      </c>
      <c r="BB525" s="47">
        <v>120</v>
      </c>
      <c r="BC525" s="17">
        <f t="shared" si="344"/>
        <v>82.170000000000016</v>
      </c>
      <c r="BD525">
        <f t="shared" si="352"/>
        <v>0</v>
      </c>
      <c r="BE525" s="7">
        <f t="shared" si="353"/>
        <v>0</v>
      </c>
      <c r="BF525" s="7">
        <f t="shared" si="354"/>
        <v>0</v>
      </c>
      <c r="BG525" s="7">
        <f t="shared" si="355"/>
        <v>0</v>
      </c>
      <c r="BH525" s="7">
        <f t="shared" si="356"/>
        <v>0</v>
      </c>
      <c r="BI525" s="17">
        <f t="shared" si="345"/>
        <v>82.170000000000016</v>
      </c>
      <c r="BJ525">
        <f t="shared" si="357"/>
        <v>0</v>
      </c>
      <c r="BK525" s="7">
        <f t="shared" si="358"/>
        <v>0</v>
      </c>
      <c r="BL525" s="7">
        <f t="shared" si="359"/>
        <v>0</v>
      </c>
      <c r="BM525" s="7">
        <f t="shared" si="360"/>
        <v>0</v>
      </c>
      <c r="BN525" s="7">
        <f t="shared" si="361"/>
        <v>0</v>
      </c>
      <c r="BO525" s="17">
        <f t="shared" si="346"/>
        <v>82.170000000000016</v>
      </c>
      <c r="BP525">
        <f t="shared" si="362"/>
        <v>0</v>
      </c>
      <c r="BQ525" s="7">
        <f t="shared" si="363"/>
        <v>0</v>
      </c>
      <c r="BR525" s="7">
        <f t="shared" si="364"/>
        <v>0</v>
      </c>
      <c r="BS525" s="7">
        <f t="shared" si="365"/>
        <v>0</v>
      </c>
      <c r="BT525" s="7">
        <f t="shared" si="366"/>
        <v>0</v>
      </c>
      <c r="BU525" s="17">
        <f t="shared" si="347"/>
        <v>82.170000000000016</v>
      </c>
      <c r="BV525">
        <f t="shared" si="367"/>
        <v>0</v>
      </c>
      <c r="BW525" s="7">
        <f t="shared" si="368"/>
        <v>0</v>
      </c>
      <c r="BX525" s="7">
        <f t="shared" si="369"/>
        <v>0</v>
      </c>
      <c r="BY525" s="7">
        <f t="shared" si="370"/>
        <v>0</v>
      </c>
      <c r="BZ525" s="7">
        <f t="shared" si="371"/>
        <v>0</v>
      </c>
      <c r="CA525" s="17">
        <f t="shared" si="348"/>
        <v>82.170000000000016</v>
      </c>
      <c r="CB525">
        <f t="shared" si="372"/>
        <v>0</v>
      </c>
      <c r="CC525" s="7">
        <f t="shared" si="373"/>
        <v>0</v>
      </c>
      <c r="CD525" s="7">
        <f t="shared" si="374"/>
        <v>0</v>
      </c>
      <c r="CE525" s="7">
        <f t="shared" si="375"/>
        <v>0</v>
      </c>
      <c r="CF525" s="69">
        <f t="shared" si="376"/>
        <v>0</v>
      </c>
      <c r="CG525" s="17">
        <f t="shared" si="349"/>
        <v>82.170000000000016</v>
      </c>
      <c r="CH525">
        <f t="shared" si="377"/>
        <v>0</v>
      </c>
      <c r="CI525" s="7">
        <f t="shared" si="378"/>
        <v>0</v>
      </c>
      <c r="CJ525" s="7">
        <f t="shared" si="379"/>
        <v>0</v>
      </c>
      <c r="CK525" s="7">
        <f t="shared" si="380"/>
        <v>0</v>
      </c>
      <c r="CL525" s="7">
        <f t="shared" si="381"/>
        <v>0</v>
      </c>
      <c r="CM525" s="17">
        <f t="shared" si="350"/>
        <v>82.170000000000016</v>
      </c>
      <c r="CN525">
        <f t="shared" si="382"/>
        <v>0</v>
      </c>
      <c r="CO525" s="7">
        <f t="shared" si="383"/>
        <v>0</v>
      </c>
      <c r="CP525" s="7">
        <f t="shared" si="384"/>
        <v>0</v>
      </c>
      <c r="CQ525" s="7">
        <f t="shared" si="385"/>
        <v>0</v>
      </c>
      <c r="CR525" s="7">
        <f t="shared" si="386"/>
        <v>0</v>
      </c>
    </row>
    <row r="526" spans="1:96" ht="14.5">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351"/>
        <v>1</v>
      </c>
      <c r="M526" s="63" t="b">
        <v>1</v>
      </c>
      <c r="N526" s="63">
        <v>99.99</v>
      </c>
      <c r="O526" s="63">
        <v>10</v>
      </c>
      <c r="P526" s="63">
        <v>10</v>
      </c>
      <c r="Q526" s="63">
        <v>10</v>
      </c>
      <c r="R526" s="63">
        <v>190</v>
      </c>
      <c r="S526" s="65" t="b">
        <v>1</v>
      </c>
      <c r="T526" s="65">
        <v>99.99</v>
      </c>
      <c r="U526" s="65">
        <v>10</v>
      </c>
      <c r="V526" s="65">
        <v>10</v>
      </c>
      <c r="W526" s="65">
        <v>10</v>
      </c>
      <c r="X526" s="65">
        <v>190</v>
      </c>
      <c r="Y526" s="66" t="b">
        <v>1</v>
      </c>
      <c r="Z526" s="66">
        <v>99.99</v>
      </c>
      <c r="AA526" s="66">
        <v>10</v>
      </c>
      <c r="AB526" s="66">
        <v>10</v>
      </c>
      <c r="AC526" s="66">
        <v>10</v>
      </c>
      <c r="AD526" s="66">
        <v>190</v>
      </c>
      <c r="AE526" s="67" t="b">
        <v>1</v>
      </c>
      <c r="AF526" s="67">
        <v>99.99</v>
      </c>
      <c r="AG526" s="67">
        <v>15</v>
      </c>
      <c r="AH526" s="67">
        <v>15</v>
      </c>
      <c r="AI526" s="67">
        <v>15</v>
      </c>
      <c r="AJ526" s="67">
        <v>190</v>
      </c>
      <c r="AK526" s="68" t="b">
        <v>1</v>
      </c>
      <c r="AL526" s="68">
        <v>99.99</v>
      </c>
      <c r="AM526" s="68">
        <v>20</v>
      </c>
      <c r="AN526" s="68">
        <v>20</v>
      </c>
      <c r="AO526" s="68">
        <v>20</v>
      </c>
      <c r="AP526" s="68">
        <v>190</v>
      </c>
      <c r="AQ526" s="45" t="b">
        <v>1</v>
      </c>
      <c r="AR526" s="45">
        <v>99.99</v>
      </c>
      <c r="AS526" s="45">
        <v>20</v>
      </c>
      <c r="AT526" s="45">
        <v>20</v>
      </c>
      <c r="AU526" s="45">
        <v>20</v>
      </c>
      <c r="AV526" s="45">
        <v>190</v>
      </c>
      <c r="AW526" s="47" t="b">
        <v>1</v>
      </c>
      <c r="AX526" s="47">
        <v>99.99</v>
      </c>
      <c r="AY526" s="47">
        <v>10</v>
      </c>
      <c r="AZ526" s="47">
        <v>10</v>
      </c>
      <c r="BA526" s="47">
        <v>10</v>
      </c>
      <c r="BB526" s="47">
        <v>190</v>
      </c>
      <c r="BC526" s="17">
        <f t="shared" si="344"/>
        <v>82.5</v>
      </c>
      <c r="BD526">
        <f t="shared" si="352"/>
        <v>6</v>
      </c>
      <c r="BE526" s="7">
        <f t="shared" si="353"/>
        <v>6.450798620851784</v>
      </c>
      <c r="BF526" s="7">
        <f t="shared" si="354"/>
        <v>4.7695592302922876</v>
      </c>
      <c r="BG526" s="7">
        <f t="shared" si="355"/>
        <v>88.708621401683857</v>
      </c>
      <c r="BH526" s="7">
        <f t="shared" si="356"/>
        <v>95.159420022535642</v>
      </c>
      <c r="BI526" s="17">
        <f t="shared" si="345"/>
        <v>82.5</v>
      </c>
      <c r="BJ526">
        <f t="shared" si="357"/>
        <v>6</v>
      </c>
      <c r="BK526" s="7">
        <f t="shared" si="358"/>
        <v>6.450798620851784</v>
      </c>
      <c r="BL526" s="7">
        <f t="shared" si="359"/>
        <v>4.7695592302922876</v>
      </c>
      <c r="BM526" s="7">
        <f t="shared" si="360"/>
        <v>88.708621401683857</v>
      </c>
      <c r="BN526" s="7">
        <f t="shared" si="361"/>
        <v>95.159420022535642</v>
      </c>
      <c r="BO526" s="17">
        <f t="shared" si="346"/>
        <v>82.5</v>
      </c>
      <c r="BP526">
        <f t="shared" si="362"/>
        <v>6</v>
      </c>
      <c r="BQ526" s="7">
        <f t="shared" si="363"/>
        <v>6.450798620851784</v>
      </c>
      <c r="BR526" s="7">
        <f t="shared" si="364"/>
        <v>4.7695592302922876</v>
      </c>
      <c r="BS526" s="7">
        <f t="shared" si="365"/>
        <v>88.708621401683857</v>
      </c>
      <c r="BT526" s="7">
        <f t="shared" si="366"/>
        <v>95.159420022535642</v>
      </c>
      <c r="BU526" s="17">
        <f t="shared" si="347"/>
        <v>82.5</v>
      </c>
      <c r="BV526">
        <f t="shared" si="367"/>
        <v>3</v>
      </c>
      <c r="BW526" s="7">
        <f t="shared" si="368"/>
        <v>3.225399310425892</v>
      </c>
      <c r="BX526" s="7">
        <f t="shared" si="369"/>
        <v>2.3847796151461438</v>
      </c>
      <c r="BY526" s="7">
        <f t="shared" si="370"/>
        <v>44.354310700841928</v>
      </c>
      <c r="BZ526" s="7">
        <f t="shared" si="371"/>
        <v>47.579710011267821</v>
      </c>
      <c r="CA526" s="17">
        <f t="shared" si="348"/>
        <v>82.5</v>
      </c>
      <c r="CB526">
        <f t="shared" si="372"/>
        <v>2</v>
      </c>
      <c r="CC526" s="7">
        <f t="shared" si="373"/>
        <v>2.1502662069505947</v>
      </c>
      <c r="CD526" s="7">
        <f t="shared" si="374"/>
        <v>1.5898530767640959</v>
      </c>
      <c r="CE526" s="7">
        <f t="shared" si="375"/>
        <v>29.569540467227952</v>
      </c>
      <c r="CF526" s="69">
        <f t="shared" si="376"/>
        <v>31.719806674178546</v>
      </c>
      <c r="CG526" s="17">
        <f t="shared" si="349"/>
        <v>82.5</v>
      </c>
      <c r="CH526">
        <f t="shared" si="377"/>
        <v>2</v>
      </c>
      <c r="CI526" s="7">
        <f t="shared" si="378"/>
        <v>2.1502662069505947</v>
      </c>
      <c r="CJ526" s="7">
        <f t="shared" si="379"/>
        <v>1.5898530767640959</v>
      </c>
      <c r="CK526" s="7">
        <f t="shared" si="380"/>
        <v>29.569540467227952</v>
      </c>
      <c r="CL526" s="7">
        <f t="shared" si="381"/>
        <v>31.719806674178546</v>
      </c>
      <c r="CM526" s="17">
        <f t="shared" si="350"/>
        <v>82.5</v>
      </c>
      <c r="CN526">
        <f t="shared" si="382"/>
        <v>6</v>
      </c>
      <c r="CO526" s="7">
        <f t="shared" si="383"/>
        <v>6.450798620851784</v>
      </c>
      <c r="CP526" s="7">
        <f t="shared" si="384"/>
        <v>4.7695592302922876</v>
      </c>
      <c r="CQ526" s="7">
        <f t="shared" si="385"/>
        <v>88.708621401683857</v>
      </c>
      <c r="CR526" s="7">
        <f t="shared" si="386"/>
        <v>95.159420022535642</v>
      </c>
    </row>
    <row r="527" spans="1:96" ht="14.5">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351"/>
        <v>0</v>
      </c>
      <c r="M527" s="63" t="b">
        <v>1</v>
      </c>
      <c r="N527" s="63">
        <v>0</v>
      </c>
      <c r="O527" s="63">
        <v>10</v>
      </c>
      <c r="P527" s="63">
        <v>10</v>
      </c>
      <c r="Q527" s="63">
        <v>10</v>
      </c>
      <c r="R527" s="63">
        <v>0</v>
      </c>
      <c r="S527" s="65" t="b">
        <v>1</v>
      </c>
      <c r="T527" s="65">
        <v>0</v>
      </c>
      <c r="U527" s="65">
        <v>10</v>
      </c>
      <c r="V527" s="65">
        <v>10</v>
      </c>
      <c r="W527" s="65">
        <v>10</v>
      </c>
      <c r="X527" s="65">
        <v>0</v>
      </c>
      <c r="Y527" s="66" t="b">
        <v>0</v>
      </c>
      <c r="AE527" s="67" t="b">
        <v>1</v>
      </c>
      <c r="AF527" s="67">
        <v>0</v>
      </c>
      <c r="AG527" s="67">
        <v>15</v>
      </c>
      <c r="AH527" s="67">
        <v>15</v>
      </c>
      <c r="AI527" s="67">
        <v>15</v>
      </c>
      <c r="AJ527" s="67">
        <v>0</v>
      </c>
      <c r="AK527" s="68" t="b">
        <v>1</v>
      </c>
      <c r="AL527" s="68">
        <v>0</v>
      </c>
      <c r="AM527" s="68">
        <v>20</v>
      </c>
      <c r="AN527" s="68">
        <v>20</v>
      </c>
      <c r="AO527" s="68">
        <v>20</v>
      </c>
      <c r="AP527" s="68">
        <v>0</v>
      </c>
      <c r="AQ527" s="45" t="b">
        <v>0</v>
      </c>
      <c r="AW527" s="47" t="b">
        <v>0</v>
      </c>
      <c r="BC527" s="17">
        <f t="shared" si="344"/>
        <v>66.440000000000012</v>
      </c>
      <c r="BD527">
        <f t="shared" si="352"/>
        <v>0</v>
      </c>
      <c r="BE527" s="7">
        <f t="shared" si="353"/>
        <v>0</v>
      </c>
      <c r="BF527" s="7">
        <f t="shared" si="354"/>
        <v>0</v>
      </c>
      <c r="BG527" s="7">
        <f t="shared" si="355"/>
        <v>0</v>
      </c>
      <c r="BH527" s="7">
        <f t="shared" si="356"/>
        <v>0</v>
      </c>
      <c r="BI527" s="17">
        <f t="shared" si="345"/>
        <v>66.440000000000012</v>
      </c>
      <c r="BJ527">
        <f t="shared" si="357"/>
        <v>0</v>
      </c>
      <c r="BK527" s="7">
        <f t="shared" si="358"/>
        <v>0</v>
      </c>
      <c r="BL527" s="7">
        <f t="shared" si="359"/>
        <v>0</v>
      </c>
      <c r="BM527" s="7">
        <f t="shared" si="360"/>
        <v>0</v>
      </c>
      <c r="BN527" s="7">
        <f t="shared" si="361"/>
        <v>0</v>
      </c>
      <c r="BO527" s="17">
        <f t="shared" si="346"/>
        <v>66.440000000000012</v>
      </c>
      <c r="BP527">
        <f t="shared" si="362"/>
        <v>0</v>
      </c>
      <c r="BQ527" s="7">
        <f t="shared" si="363"/>
        <v>0</v>
      </c>
      <c r="BR527" s="7">
        <f t="shared" si="364"/>
        <v>0</v>
      </c>
      <c r="BS527" s="7">
        <f t="shared" si="365"/>
        <v>0</v>
      </c>
      <c r="BT527" s="7">
        <f t="shared" si="366"/>
        <v>0</v>
      </c>
      <c r="BU527" s="17">
        <f t="shared" si="347"/>
        <v>66.440000000000012</v>
      </c>
      <c r="BV527">
        <f t="shared" si="367"/>
        <v>0</v>
      </c>
      <c r="BW527" s="7">
        <f t="shared" si="368"/>
        <v>0</v>
      </c>
      <c r="BX527" s="7">
        <f t="shared" si="369"/>
        <v>0</v>
      </c>
      <c r="BY527" s="7">
        <f t="shared" si="370"/>
        <v>0</v>
      </c>
      <c r="BZ527" s="7">
        <f t="shared" si="371"/>
        <v>0</v>
      </c>
      <c r="CA527" s="17">
        <f t="shared" si="348"/>
        <v>66.440000000000012</v>
      </c>
      <c r="CB527">
        <f t="shared" si="372"/>
        <v>0</v>
      </c>
      <c r="CC527" s="7">
        <f t="shared" si="373"/>
        <v>0</v>
      </c>
      <c r="CD527" s="7">
        <f t="shared" si="374"/>
        <v>0</v>
      </c>
      <c r="CE527" s="7">
        <f t="shared" si="375"/>
        <v>0</v>
      </c>
      <c r="CF527" s="69">
        <f t="shared" si="376"/>
        <v>0</v>
      </c>
      <c r="CG527" s="17">
        <f t="shared" si="349"/>
        <v>66.440000000000012</v>
      </c>
      <c r="CH527">
        <f t="shared" si="377"/>
        <v>0</v>
      </c>
      <c r="CI527" s="7">
        <f t="shared" si="378"/>
        <v>0</v>
      </c>
      <c r="CJ527" s="7">
        <f t="shared" si="379"/>
        <v>0</v>
      </c>
      <c r="CK527" s="7">
        <f t="shared" si="380"/>
        <v>0</v>
      </c>
      <c r="CL527" s="7">
        <f t="shared" si="381"/>
        <v>0</v>
      </c>
      <c r="CM527" s="17">
        <f t="shared" si="350"/>
        <v>66.440000000000012</v>
      </c>
      <c r="CN527">
        <f t="shared" si="382"/>
        <v>0</v>
      </c>
      <c r="CO527" s="7">
        <f t="shared" si="383"/>
        <v>0</v>
      </c>
      <c r="CP527" s="7">
        <f t="shared" si="384"/>
        <v>0</v>
      </c>
      <c r="CQ527" s="7">
        <f t="shared" si="385"/>
        <v>0</v>
      </c>
      <c r="CR527" s="7">
        <f t="shared" si="386"/>
        <v>0</v>
      </c>
    </row>
    <row r="528" spans="1:96" ht="14.5">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351"/>
        <v>0</v>
      </c>
      <c r="M528" s="63" t="b">
        <v>1</v>
      </c>
      <c r="N528" s="63">
        <v>0</v>
      </c>
      <c r="O528" s="63">
        <v>10</v>
      </c>
      <c r="P528" s="63">
        <v>10</v>
      </c>
      <c r="Q528" s="63">
        <v>10</v>
      </c>
      <c r="R528" s="63">
        <v>160</v>
      </c>
      <c r="S528" s="65" t="b">
        <v>0</v>
      </c>
      <c r="Y528" s="66" t="b">
        <v>0</v>
      </c>
      <c r="AE528" s="67" t="b">
        <v>0</v>
      </c>
      <c r="AK528" s="68" t="b">
        <v>0</v>
      </c>
      <c r="AQ528" s="45" t="b">
        <v>0</v>
      </c>
      <c r="AW528" s="47" t="b">
        <v>0</v>
      </c>
      <c r="BC528" s="17">
        <f t="shared" si="344"/>
        <v>66.110000000000014</v>
      </c>
      <c r="BD528">
        <f t="shared" si="352"/>
        <v>0</v>
      </c>
      <c r="BE528" s="7">
        <f t="shared" si="353"/>
        <v>0</v>
      </c>
      <c r="BF528" s="7">
        <f t="shared" si="354"/>
        <v>0</v>
      </c>
      <c r="BG528" s="7">
        <f t="shared" si="355"/>
        <v>0</v>
      </c>
      <c r="BH528" s="7">
        <f t="shared" si="356"/>
        <v>0</v>
      </c>
      <c r="BI528" s="17">
        <f t="shared" si="345"/>
        <v>66.110000000000014</v>
      </c>
      <c r="BJ528">
        <f t="shared" si="357"/>
        <v>0</v>
      </c>
      <c r="BK528" s="7">
        <f t="shared" si="358"/>
        <v>0</v>
      </c>
      <c r="BL528" s="7">
        <f t="shared" si="359"/>
        <v>0</v>
      </c>
      <c r="BM528" s="7">
        <f t="shared" si="360"/>
        <v>0</v>
      </c>
      <c r="BN528" s="7">
        <f t="shared" si="361"/>
        <v>0</v>
      </c>
      <c r="BO528" s="17">
        <f t="shared" si="346"/>
        <v>66.110000000000014</v>
      </c>
      <c r="BP528">
        <f t="shared" si="362"/>
        <v>0</v>
      </c>
      <c r="BQ528" s="7">
        <f t="shared" si="363"/>
        <v>0</v>
      </c>
      <c r="BR528" s="7">
        <f t="shared" si="364"/>
        <v>0</v>
      </c>
      <c r="BS528" s="7">
        <f t="shared" si="365"/>
        <v>0</v>
      </c>
      <c r="BT528" s="7">
        <f t="shared" si="366"/>
        <v>0</v>
      </c>
      <c r="BU528" s="17">
        <f t="shared" si="347"/>
        <v>66.110000000000014</v>
      </c>
      <c r="BV528">
        <f t="shared" si="367"/>
        <v>0</v>
      </c>
      <c r="BW528" s="7">
        <f t="shared" si="368"/>
        <v>0</v>
      </c>
      <c r="BX528" s="7">
        <f t="shared" si="369"/>
        <v>0</v>
      </c>
      <c r="BY528" s="7">
        <f t="shared" si="370"/>
        <v>0</v>
      </c>
      <c r="BZ528" s="7">
        <f t="shared" si="371"/>
        <v>0</v>
      </c>
      <c r="CA528" s="17">
        <f t="shared" si="348"/>
        <v>66.110000000000014</v>
      </c>
      <c r="CB528">
        <f t="shared" si="372"/>
        <v>0</v>
      </c>
      <c r="CC528" s="7">
        <f t="shared" si="373"/>
        <v>0</v>
      </c>
      <c r="CD528" s="7">
        <f t="shared" si="374"/>
        <v>0</v>
      </c>
      <c r="CE528" s="7">
        <f t="shared" si="375"/>
        <v>0</v>
      </c>
      <c r="CF528" s="69">
        <f t="shared" si="376"/>
        <v>0</v>
      </c>
      <c r="CG528" s="17">
        <f t="shared" si="349"/>
        <v>66.110000000000014</v>
      </c>
      <c r="CH528">
        <f t="shared" si="377"/>
        <v>0</v>
      </c>
      <c r="CI528" s="7">
        <f t="shared" si="378"/>
        <v>0</v>
      </c>
      <c r="CJ528" s="7">
        <f t="shared" si="379"/>
        <v>0</v>
      </c>
      <c r="CK528" s="7">
        <f t="shared" si="380"/>
        <v>0</v>
      </c>
      <c r="CL528" s="7">
        <f t="shared" si="381"/>
        <v>0</v>
      </c>
      <c r="CM528" s="17">
        <f t="shared" si="350"/>
        <v>66.110000000000014</v>
      </c>
      <c r="CN528">
        <f t="shared" si="382"/>
        <v>0</v>
      </c>
      <c r="CO528" s="7">
        <f t="shared" si="383"/>
        <v>0</v>
      </c>
      <c r="CP528" s="7">
        <f t="shared" si="384"/>
        <v>0</v>
      </c>
      <c r="CQ528" s="7">
        <f t="shared" si="385"/>
        <v>0</v>
      </c>
      <c r="CR528" s="7">
        <f t="shared" si="386"/>
        <v>0</v>
      </c>
    </row>
    <row r="529" spans="1:9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351"/>
        <v>0</v>
      </c>
      <c r="M529" s="63" t="b">
        <v>1</v>
      </c>
      <c r="N529" s="63">
        <v>99.99</v>
      </c>
      <c r="O529" s="63">
        <v>10</v>
      </c>
      <c r="P529" s="63">
        <v>10</v>
      </c>
      <c r="Q529" s="63">
        <v>10</v>
      </c>
      <c r="R529" s="63">
        <v>500</v>
      </c>
      <c r="S529" s="65" t="b">
        <v>1</v>
      </c>
      <c r="T529" s="65">
        <v>99.99</v>
      </c>
      <c r="U529" s="65">
        <v>10</v>
      </c>
      <c r="V529" s="65">
        <v>10</v>
      </c>
      <c r="W529" s="65">
        <v>10</v>
      </c>
      <c r="X529" s="65">
        <v>500</v>
      </c>
      <c r="Y529" s="66" t="b">
        <v>0</v>
      </c>
      <c r="AE529" s="67" t="b">
        <v>1</v>
      </c>
      <c r="AF529" s="67">
        <v>99.99</v>
      </c>
      <c r="AG529" s="67">
        <v>15</v>
      </c>
      <c r="AH529" s="67">
        <v>15</v>
      </c>
      <c r="AI529" s="67">
        <v>15</v>
      </c>
      <c r="AJ529" s="67">
        <v>500</v>
      </c>
      <c r="AK529" s="68" t="b">
        <v>1</v>
      </c>
      <c r="AL529" s="68">
        <v>99.99</v>
      </c>
      <c r="AM529" s="68">
        <v>20</v>
      </c>
      <c r="AN529" s="68">
        <v>20</v>
      </c>
      <c r="AO529" s="68">
        <v>20</v>
      </c>
      <c r="AP529" s="68">
        <v>500</v>
      </c>
      <c r="AQ529" s="45" t="b">
        <v>0</v>
      </c>
      <c r="AW529" s="47" t="b">
        <v>0</v>
      </c>
      <c r="BC529" s="17">
        <f t="shared" si="344"/>
        <v>120.34000000000002</v>
      </c>
      <c r="BD529">
        <f t="shared" si="352"/>
        <v>0</v>
      </c>
      <c r="BE529" s="7">
        <f t="shared" si="353"/>
        <v>0</v>
      </c>
      <c r="BF529" s="7">
        <f t="shared" si="354"/>
        <v>0</v>
      </c>
      <c r="BG529" s="7">
        <f t="shared" si="355"/>
        <v>0</v>
      </c>
      <c r="BH529" s="7">
        <f t="shared" si="356"/>
        <v>0</v>
      </c>
      <c r="BI529" s="17">
        <f t="shared" si="345"/>
        <v>120.34000000000002</v>
      </c>
      <c r="BJ529">
        <f t="shared" si="357"/>
        <v>0</v>
      </c>
      <c r="BK529" s="7">
        <f t="shared" si="358"/>
        <v>0</v>
      </c>
      <c r="BL529" s="7">
        <f t="shared" si="359"/>
        <v>0</v>
      </c>
      <c r="BM529" s="7">
        <f t="shared" si="360"/>
        <v>0</v>
      </c>
      <c r="BN529" s="7">
        <f t="shared" si="361"/>
        <v>0</v>
      </c>
      <c r="BO529" s="17">
        <f t="shared" si="346"/>
        <v>120.34000000000002</v>
      </c>
      <c r="BP529">
        <f t="shared" si="362"/>
        <v>0</v>
      </c>
      <c r="BQ529" s="7">
        <f t="shared" si="363"/>
        <v>0</v>
      </c>
      <c r="BR529" s="7">
        <f t="shared" si="364"/>
        <v>0</v>
      </c>
      <c r="BS529" s="7">
        <f t="shared" si="365"/>
        <v>0</v>
      </c>
      <c r="BT529" s="7">
        <f t="shared" si="366"/>
        <v>0</v>
      </c>
      <c r="BU529" s="17">
        <f t="shared" si="347"/>
        <v>120.34000000000002</v>
      </c>
      <c r="BV529">
        <f t="shared" si="367"/>
        <v>0</v>
      </c>
      <c r="BW529" s="7">
        <f t="shared" si="368"/>
        <v>0</v>
      </c>
      <c r="BX529" s="7">
        <f t="shared" si="369"/>
        <v>0</v>
      </c>
      <c r="BY529" s="7">
        <f t="shared" si="370"/>
        <v>0</v>
      </c>
      <c r="BZ529" s="7">
        <f t="shared" si="371"/>
        <v>0</v>
      </c>
      <c r="CA529" s="17">
        <f t="shared" si="348"/>
        <v>120.34000000000002</v>
      </c>
      <c r="CB529">
        <f t="shared" si="372"/>
        <v>0</v>
      </c>
      <c r="CC529" s="7">
        <f t="shared" si="373"/>
        <v>0</v>
      </c>
      <c r="CD529" s="7">
        <f t="shared" si="374"/>
        <v>0</v>
      </c>
      <c r="CE529" s="7">
        <f t="shared" si="375"/>
        <v>0</v>
      </c>
      <c r="CF529" s="69">
        <f t="shared" si="376"/>
        <v>0</v>
      </c>
      <c r="CG529" s="17">
        <f t="shared" si="349"/>
        <v>120.34000000000002</v>
      </c>
      <c r="CH529">
        <f t="shared" si="377"/>
        <v>0</v>
      </c>
      <c r="CI529" s="7">
        <f t="shared" si="378"/>
        <v>0</v>
      </c>
      <c r="CJ529" s="7">
        <f t="shared" si="379"/>
        <v>0</v>
      </c>
      <c r="CK529" s="7">
        <f t="shared" si="380"/>
        <v>0</v>
      </c>
      <c r="CL529" s="7">
        <f t="shared" si="381"/>
        <v>0</v>
      </c>
      <c r="CM529" s="17">
        <f t="shared" si="350"/>
        <v>120.34000000000002</v>
      </c>
      <c r="CN529">
        <f t="shared" si="382"/>
        <v>0</v>
      </c>
      <c r="CO529" s="7">
        <f t="shared" si="383"/>
        <v>0</v>
      </c>
      <c r="CP529" s="7">
        <f t="shared" si="384"/>
        <v>0</v>
      </c>
      <c r="CQ529" s="7">
        <f t="shared" si="385"/>
        <v>0</v>
      </c>
      <c r="CR529" s="7">
        <f t="shared" si="386"/>
        <v>0</v>
      </c>
    </row>
    <row r="530" spans="1:96" ht="14.5">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351"/>
        <v>0</v>
      </c>
      <c r="M530" s="63" t="b">
        <v>1</v>
      </c>
      <c r="N530" s="63">
        <v>0</v>
      </c>
      <c r="O530" s="63">
        <v>10</v>
      </c>
      <c r="P530" s="63">
        <v>10</v>
      </c>
      <c r="Q530" s="63">
        <v>10</v>
      </c>
      <c r="R530" s="63">
        <v>0</v>
      </c>
      <c r="S530" s="65" t="b">
        <v>1</v>
      </c>
      <c r="T530" s="65">
        <v>0</v>
      </c>
      <c r="U530" s="65">
        <v>10</v>
      </c>
      <c r="V530" s="65">
        <v>10</v>
      </c>
      <c r="W530" s="65">
        <v>10</v>
      </c>
      <c r="X530" s="65">
        <v>0</v>
      </c>
      <c r="Y530" s="66" t="b">
        <v>1</v>
      </c>
      <c r="Z530" s="66">
        <v>0</v>
      </c>
      <c r="AA530" s="66">
        <v>10</v>
      </c>
      <c r="AB530" s="66">
        <v>10</v>
      </c>
      <c r="AC530" s="66">
        <v>10</v>
      </c>
      <c r="AD530" s="66">
        <v>0</v>
      </c>
      <c r="AE530" s="67" t="b">
        <v>1</v>
      </c>
      <c r="AF530" s="67">
        <v>0</v>
      </c>
      <c r="AG530" s="67">
        <v>15</v>
      </c>
      <c r="AH530" s="67">
        <v>15</v>
      </c>
      <c r="AI530" s="67">
        <v>15</v>
      </c>
      <c r="AJ530" s="67">
        <v>0</v>
      </c>
      <c r="AK530" s="68" t="b">
        <v>1</v>
      </c>
      <c r="AL530" s="68">
        <v>0</v>
      </c>
      <c r="AM530" s="68">
        <v>20</v>
      </c>
      <c r="AN530" s="68">
        <v>20</v>
      </c>
      <c r="AO530" s="68">
        <v>20</v>
      </c>
      <c r="AP530" s="68">
        <v>0</v>
      </c>
      <c r="AQ530" s="45" t="b">
        <v>1</v>
      </c>
      <c r="AR530" s="45">
        <v>0</v>
      </c>
      <c r="AS530" s="45">
        <v>20</v>
      </c>
      <c r="AT530" s="45">
        <v>20</v>
      </c>
      <c r="AU530" s="45">
        <v>20</v>
      </c>
      <c r="AV530" s="45">
        <v>0</v>
      </c>
      <c r="AW530" s="47" t="b">
        <v>1</v>
      </c>
      <c r="AX530" s="47">
        <v>0</v>
      </c>
      <c r="AY530" s="47">
        <v>10</v>
      </c>
      <c r="AZ530" s="47">
        <v>10</v>
      </c>
      <c r="BA530" s="47">
        <v>10</v>
      </c>
      <c r="BB530" s="47">
        <v>0</v>
      </c>
      <c r="BC530" s="17">
        <f t="shared" si="344"/>
        <v>54.890000000000008</v>
      </c>
      <c r="BD530">
        <f t="shared" si="352"/>
        <v>0</v>
      </c>
      <c r="BE530" s="7">
        <f t="shared" si="353"/>
        <v>0</v>
      </c>
      <c r="BF530" s="7">
        <f t="shared" si="354"/>
        <v>0</v>
      </c>
      <c r="BG530" s="7">
        <f t="shared" si="355"/>
        <v>0</v>
      </c>
      <c r="BH530" s="7">
        <f t="shared" si="356"/>
        <v>0</v>
      </c>
      <c r="BI530" s="17">
        <f t="shared" si="345"/>
        <v>54.890000000000008</v>
      </c>
      <c r="BJ530">
        <f t="shared" si="357"/>
        <v>0</v>
      </c>
      <c r="BK530" s="7">
        <f t="shared" si="358"/>
        <v>0</v>
      </c>
      <c r="BL530" s="7">
        <f t="shared" si="359"/>
        <v>0</v>
      </c>
      <c r="BM530" s="7">
        <f t="shared" si="360"/>
        <v>0</v>
      </c>
      <c r="BN530" s="7">
        <f t="shared" si="361"/>
        <v>0</v>
      </c>
      <c r="BO530" s="17">
        <f t="shared" si="346"/>
        <v>54.890000000000008</v>
      </c>
      <c r="BP530">
        <f t="shared" si="362"/>
        <v>0</v>
      </c>
      <c r="BQ530" s="7">
        <f t="shared" si="363"/>
        <v>0</v>
      </c>
      <c r="BR530" s="7">
        <f t="shared" si="364"/>
        <v>0</v>
      </c>
      <c r="BS530" s="7">
        <f t="shared" si="365"/>
        <v>0</v>
      </c>
      <c r="BT530" s="7">
        <f t="shared" si="366"/>
        <v>0</v>
      </c>
      <c r="BU530" s="17">
        <f t="shared" si="347"/>
        <v>54.890000000000008</v>
      </c>
      <c r="BV530">
        <f t="shared" si="367"/>
        <v>0</v>
      </c>
      <c r="BW530" s="7">
        <f t="shared" si="368"/>
        <v>0</v>
      </c>
      <c r="BX530" s="7">
        <f t="shared" si="369"/>
        <v>0</v>
      </c>
      <c r="BY530" s="7">
        <f t="shared" si="370"/>
        <v>0</v>
      </c>
      <c r="BZ530" s="7">
        <f t="shared" si="371"/>
        <v>0</v>
      </c>
      <c r="CA530" s="17">
        <f t="shared" si="348"/>
        <v>54.890000000000008</v>
      </c>
      <c r="CB530">
        <f t="shared" si="372"/>
        <v>0</v>
      </c>
      <c r="CC530" s="7">
        <f t="shared" si="373"/>
        <v>0</v>
      </c>
      <c r="CD530" s="7">
        <f t="shared" si="374"/>
        <v>0</v>
      </c>
      <c r="CE530" s="7">
        <f t="shared" si="375"/>
        <v>0</v>
      </c>
      <c r="CF530" s="69">
        <f t="shared" si="376"/>
        <v>0</v>
      </c>
      <c r="CG530" s="17">
        <f t="shared" si="349"/>
        <v>54.890000000000008</v>
      </c>
      <c r="CH530">
        <f t="shared" si="377"/>
        <v>0</v>
      </c>
      <c r="CI530" s="7">
        <f t="shared" si="378"/>
        <v>0</v>
      </c>
      <c r="CJ530" s="7">
        <f t="shared" si="379"/>
        <v>0</v>
      </c>
      <c r="CK530" s="7">
        <f t="shared" si="380"/>
        <v>0</v>
      </c>
      <c r="CL530" s="7">
        <f t="shared" si="381"/>
        <v>0</v>
      </c>
      <c r="CM530" s="17">
        <f t="shared" si="350"/>
        <v>54.890000000000008</v>
      </c>
      <c r="CN530">
        <f t="shared" si="382"/>
        <v>0</v>
      </c>
      <c r="CO530" s="7">
        <f t="shared" si="383"/>
        <v>0</v>
      </c>
      <c r="CP530" s="7">
        <f t="shared" si="384"/>
        <v>0</v>
      </c>
      <c r="CQ530" s="7">
        <f t="shared" si="385"/>
        <v>0</v>
      </c>
      <c r="CR530" s="7">
        <f t="shared" si="386"/>
        <v>0</v>
      </c>
    </row>
    <row r="531" spans="1:96" ht="14.5">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351"/>
        <v>0</v>
      </c>
      <c r="M531" s="63" t="b">
        <v>1</v>
      </c>
      <c r="N531" s="63">
        <v>0</v>
      </c>
      <c r="O531" s="63">
        <v>10</v>
      </c>
      <c r="P531" s="63">
        <v>10</v>
      </c>
      <c r="Q531" s="63">
        <v>10</v>
      </c>
      <c r="R531" s="63">
        <v>500</v>
      </c>
      <c r="S531" s="65" t="b">
        <v>1</v>
      </c>
      <c r="T531" s="65">
        <v>0</v>
      </c>
      <c r="U531" s="65">
        <v>10</v>
      </c>
      <c r="V531" s="65">
        <v>10</v>
      </c>
      <c r="W531" s="65">
        <v>10</v>
      </c>
      <c r="X531" s="65">
        <v>500</v>
      </c>
      <c r="Y531" s="66" t="b">
        <v>1</v>
      </c>
      <c r="Z531" s="66">
        <v>0</v>
      </c>
      <c r="AA531" s="66">
        <v>10</v>
      </c>
      <c r="AB531" s="66">
        <v>10</v>
      </c>
      <c r="AC531" s="66">
        <v>10</v>
      </c>
      <c r="AD531" s="66">
        <v>500</v>
      </c>
      <c r="AE531" s="67" t="b">
        <v>1</v>
      </c>
      <c r="AF531" s="67">
        <v>0</v>
      </c>
      <c r="AG531" s="67">
        <v>15</v>
      </c>
      <c r="AH531" s="67">
        <v>15</v>
      </c>
      <c r="AI531" s="67">
        <v>15</v>
      </c>
      <c r="AJ531" s="67">
        <v>500</v>
      </c>
      <c r="AK531" s="68" t="b">
        <v>1</v>
      </c>
      <c r="AL531" s="68">
        <v>0</v>
      </c>
      <c r="AM531" s="68">
        <v>20</v>
      </c>
      <c r="AN531" s="68">
        <v>20</v>
      </c>
      <c r="AO531" s="68">
        <v>20</v>
      </c>
      <c r="AP531" s="68">
        <v>500</v>
      </c>
      <c r="AQ531" s="45" t="b">
        <v>1</v>
      </c>
      <c r="AR531" s="45">
        <v>0</v>
      </c>
      <c r="AS531" s="45">
        <v>20</v>
      </c>
      <c r="AT531" s="45">
        <v>20</v>
      </c>
      <c r="AU531" s="45">
        <v>20</v>
      </c>
      <c r="AV531" s="45">
        <v>500</v>
      </c>
      <c r="AW531" s="47" t="b">
        <v>1</v>
      </c>
      <c r="AX531" s="47">
        <v>0</v>
      </c>
      <c r="AY531" s="47">
        <v>10</v>
      </c>
      <c r="AZ531" s="47">
        <v>10</v>
      </c>
      <c r="BA531" s="47">
        <v>10</v>
      </c>
      <c r="BB531" s="47">
        <v>500</v>
      </c>
      <c r="BC531" s="17">
        <f t="shared" si="344"/>
        <v>145.97</v>
      </c>
      <c r="BD531">
        <f t="shared" si="352"/>
        <v>0</v>
      </c>
      <c r="BE531" s="7">
        <f t="shared" si="353"/>
        <v>0</v>
      </c>
      <c r="BF531" s="7">
        <f t="shared" si="354"/>
        <v>0</v>
      </c>
      <c r="BG531" s="7">
        <f t="shared" si="355"/>
        <v>0</v>
      </c>
      <c r="BH531" s="7">
        <f t="shared" si="356"/>
        <v>0</v>
      </c>
      <c r="BI531" s="17">
        <f t="shared" si="345"/>
        <v>145.97</v>
      </c>
      <c r="BJ531">
        <f t="shared" si="357"/>
        <v>0</v>
      </c>
      <c r="BK531" s="7">
        <f t="shared" si="358"/>
        <v>0</v>
      </c>
      <c r="BL531" s="7">
        <f t="shared" si="359"/>
        <v>0</v>
      </c>
      <c r="BM531" s="7">
        <f t="shared" si="360"/>
        <v>0</v>
      </c>
      <c r="BN531" s="7">
        <f t="shared" si="361"/>
        <v>0</v>
      </c>
      <c r="BO531" s="17">
        <f t="shared" si="346"/>
        <v>145.97</v>
      </c>
      <c r="BP531">
        <f t="shared" si="362"/>
        <v>0</v>
      </c>
      <c r="BQ531" s="7">
        <f t="shared" si="363"/>
        <v>0</v>
      </c>
      <c r="BR531" s="7">
        <f t="shared" si="364"/>
        <v>0</v>
      </c>
      <c r="BS531" s="7">
        <f t="shared" si="365"/>
        <v>0</v>
      </c>
      <c r="BT531" s="7">
        <f t="shared" si="366"/>
        <v>0</v>
      </c>
      <c r="BU531" s="17">
        <f t="shared" si="347"/>
        <v>145.97</v>
      </c>
      <c r="BV531">
        <f t="shared" si="367"/>
        <v>0</v>
      </c>
      <c r="BW531" s="7">
        <f t="shared" si="368"/>
        <v>0</v>
      </c>
      <c r="BX531" s="7">
        <f t="shared" si="369"/>
        <v>0</v>
      </c>
      <c r="BY531" s="7">
        <f t="shared" si="370"/>
        <v>0</v>
      </c>
      <c r="BZ531" s="7">
        <f t="shared" si="371"/>
        <v>0</v>
      </c>
      <c r="CA531" s="17">
        <f t="shared" si="348"/>
        <v>145.97</v>
      </c>
      <c r="CB531">
        <f t="shared" si="372"/>
        <v>0</v>
      </c>
      <c r="CC531" s="7">
        <f t="shared" si="373"/>
        <v>0</v>
      </c>
      <c r="CD531" s="7">
        <f t="shared" si="374"/>
        <v>0</v>
      </c>
      <c r="CE531" s="7">
        <f t="shared" si="375"/>
        <v>0</v>
      </c>
      <c r="CF531" s="69">
        <f t="shared" si="376"/>
        <v>0</v>
      </c>
      <c r="CG531" s="17">
        <f t="shared" si="349"/>
        <v>145.97</v>
      </c>
      <c r="CH531">
        <f t="shared" si="377"/>
        <v>0</v>
      </c>
      <c r="CI531" s="7">
        <f t="shared" si="378"/>
        <v>0</v>
      </c>
      <c r="CJ531" s="7">
        <f t="shared" si="379"/>
        <v>0</v>
      </c>
      <c r="CK531" s="7">
        <f t="shared" si="380"/>
        <v>0</v>
      </c>
      <c r="CL531" s="7">
        <f t="shared" si="381"/>
        <v>0</v>
      </c>
      <c r="CM531" s="17">
        <f t="shared" si="350"/>
        <v>145.97</v>
      </c>
      <c r="CN531">
        <f t="shared" si="382"/>
        <v>0</v>
      </c>
      <c r="CO531" s="7">
        <f t="shared" si="383"/>
        <v>0</v>
      </c>
      <c r="CP531" s="7">
        <f t="shared" si="384"/>
        <v>0</v>
      </c>
      <c r="CQ531" s="7">
        <f t="shared" si="385"/>
        <v>0</v>
      </c>
      <c r="CR531" s="7">
        <f t="shared" si="386"/>
        <v>0</v>
      </c>
    </row>
    <row r="532" spans="1:96" ht="14.5">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351"/>
        <v>0</v>
      </c>
      <c r="M532" s="63" t="b">
        <v>1</v>
      </c>
      <c r="N532" s="63">
        <v>0</v>
      </c>
      <c r="O532" s="63">
        <v>10</v>
      </c>
      <c r="P532" s="63">
        <v>10</v>
      </c>
      <c r="Q532" s="63">
        <v>10</v>
      </c>
      <c r="R532" s="63">
        <v>0</v>
      </c>
      <c r="S532" s="65" t="b">
        <v>1</v>
      </c>
      <c r="T532" s="65">
        <v>0</v>
      </c>
      <c r="U532" s="65">
        <v>10</v>
      </c>
      <c r="V532" s="65">
        <v>10</v>
      </c>
      <c r="W532" s="65">
        <v>10</v>
      </c>
      <c r="X532" s="65">
        <v>0</v>
      </c>
      <c r="Y532" s="66" t="b">
        <v>1</v>
      </c>
      <c r="Z532" s="66">
        <v>0</v>
      </c>
      <c r="AA532" s="66">
        <v>10</v>
      </c>
      <c r="AB532" s="66">
        <v>10</v>
      </c>
      <c r="AC532" s="66">
        <v>10</v>
      </c>
      <c r="AD532" s="66">
        <v>0</v>
      </c>
      <c r="AE532" s="67" t="b">
        <v>1</v>
      </c>
      <c r="AF532" s="67">
        <v>0</v>
      </c>
      <c r="AG532" s="67">
        <v>15</v>
      </c>
      <c r="AH532" s="67">
        <v>15</v>
      </c>
      <c r="AI532" s="67">
        <v>15</v>
      </c>
      <c r="AJ532" s="67">
        <v>0</v>
      </c>
      <c r="AK532" s="68" t="b">
        <v>1</v>
      </c>
      <c r="AL532" s="68">
        <v>0</v>
      </c>
      <c r="AM532" s="68">
        <v>20</v>
      </c>
      <c r="AN532" s="68">
        <v>20</v>
      </c>
      <c r="AO532" s="68">
        <v>20</v>
      </c>
      <c r="AP532" s="68">
        <v>0</v>
      </c>
      <c r="AQ532" s="45" t="b">
        <v>1</v>
      </c>
      <c r="AR532" s="45">
        <v>0</v>
      </c>
      <c r="AS532" s="45">
        <v>20</v>
      </c>
      <c r="AT532" s="45">
        <v>20</v>
      </c>
      <c r="AU532" s="45">
        <v>20</v>
      </c>
      <c r="AV532" s="45">
        <v>0</v>
      </c>
      <c r="AW532" s="47" t="b">
        <v>1</v>
      </c>
      <c r="AX532" s="47">
        <v>0</v>
      </c>
      <c r="AY532" s="47">
        <v>10</v>
      </c>
      <c r="AZ532" s="47">
        <v>10</v>
      </c>
      <c r="BA532" s="47">
        <v>10</v>
      </c>
      <c r="BB532" s="47">
        <v>0</v>
      </c>
      <c r="BC532" s="17">
        <f t="shared" si="344"/>
        <v>114.62000000000002</v>
      </c>
      <c r="BD532">
        <f t="shared" si="352"/>
        <v>0</v>
      </c>
      <c r="BE532" s="7">
        <f t="shared" si="353"/>
        <v>0</v>
      </c>
      <c r="BF532" s="7">
        <f t="shared" si="354"/>
        <v>0</v>
      </c>
      <c r="BG532" s="7">
        <f t="shared" si="355"/>
        <v>0</v>
      </c>
      <c r="BH532" s="7">
        <f t="shared" si="356"/>
        <v>0</v>
      </c>
      <c r="BI532" s="17">
        <f t="shared" si="345"/>
        <v>114.62000000000002</v>
      </c>
      <c r="BJ532">
        <f t="shared" si="357"/>
        <v>0</v>
      </c>
      <c r="BK532" s="7">
        <f t="shared" si="358"/>
        <v>0</v>
      </c>
      <c r="BL532" s="7">
        <f t="shared" si="359"/>
        <v>0</v>
      </c>
      <c r="BM532" s="7">
        <f t="shared" si="360"/>
        <v>0</v>
      </c>
      <c r="BN532" s="7">
        <f t="shared" si="361"/>
        <v>0</v>
      </c>
      <c r="BO532" s="17">
        <f t="shared" si="346"/>
        <v>114.62000000000002</v>
      </c>
      <c r="BP532">
        <f t="shared" si="362"/>
        <v>0</v>
      </c>
      <c r="BQ532" s="7">
        <f t="shared" si="363"/>
        <v>0</v>
      </c>
      <c r="BR532" s="7">
        <f t="shared" si="364"/>
        <v>0</v>
      </c>
      <c r="BS532" s="7">
        <f t="shared" si="365"/>
        <v>0</v>
      </c>
      <c r="BT532" s="7">
        <f t="shared" si="366"/>
        <v>0</v>
      </c>
      <c r="BU532" s="17">
        <f t="shared" si="347"/>
        <v>114.62000000000002</v>
      </c>
      <c r="BV532">
        <f t="shared" si="367"/>
        <v>0</v>
      </c>
      <c r="BW532" s="7">
        <f t="shared" si="368"/>
        <v>0</v>
      </c>
      <c r="BX532" s="7">
        <f t="shared" si="369"/>
        <v>0</v>
      </c>
      <c r="BY532" s="7">
        <f t="shared" si="370"/>
        <v>0</v>
      </c>
      <c r="BZ532" s="7">
        <f t="shared" si="371"/>
        <v>0</v>
      </c>
      <c r="CA532" s="17">
        <f t="shared" si="348"/>
        <v>114.62000000000002</v>
      </c>
      <c r="CB532">
        <f t="shared" si="372"/>
        <v>0</v>
      </c>
      <c r="CC532" s="7">
        <f t="shared" si="373"/>
        <v>0</v>
      </c>
      <c r="CD532" s="7">
        <f t="shared" si="374"/>
        <v>0</v>
      </c>
      <c r="CE532" s="7">
        <f t="shared" si="375"/>
        <v>0</v>
      </c>
      <c r="CF532" s="69">
        <f t="shared" si="376"/>
        <v>0</v>
      </c>
      <c r="CG532" s="17">
        <f t="shared" si="349"/>
        <v>114.62000000000002</v>
      </c>
      <c r="CH532">
        <f t="shared" si="377"/>
        <v>0</v>
      </c>
      <c r="CI532" s="7">
        <f t="shared" si="378"/>
        <v>0</v>
      </c>
      <c r="CJ532" s="7">
        <f t="shared" si="379"/>
        <v>0</v>
      </c>
      <c r="CK532" s="7">
        <f t="shared" si="380"/>
        <v>0</v>
      </c>
      <c r="CL532" s="7">
        <f t="shared" si="381"/>
        <v>0</v>
      </c>
      <c r="CM532" s="17">
        <f t="shared" si="350"/>
        <v>114.62000000000002</v>
      </c>
      <c r="CN532">
        <f t="shared" si="382"/>
        <v>0</v>
      </c>
      <c r="CO532" s="7">
        <f t="shared" si="383"/>
        <v>0</v>
      </c>
      <c r="CP532" s="7">
        <f t="shared" si="384"/>
        <v>0</v>
      </c>
      <c r="CQ532" s="7">
        <f t="shared" si="385"/>
        <v>0</v>
      </c>
      <c r="CR532" s="7">
        <f t="shared" si="386"/>
        <v>0</v>
      </c>
    </row>
    <row r="533" spans="1:96" ht="14.5">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351"/>
        <v>0</v>
      </c>
      <c r="M533" s="63" t="b">
        <v>1</v>
      </c>
      <c r="N533" s="63">
        <v>0</v>
      </c>
      <c r="O533" s="63">
        <v>10</v>
      </c>
      <c r="P533" s="63">
        <v>10</v>
      </c>
      <c r="Q533" s="63">
        <v>10</v>
      </c>
      <c r="R533" s="63">
        <v>75</v>
      </c>
      <c r="S533" s="65" t="b">
        <v>1</v>
      </c>
      <c r="T533" s="65">
        <v>0</v>
      </c>
      <c r="U533" s="65">
        <v>10</v>
      </c>
      <c r="V533" s="65">
        <v>10</v>
      </c>
      <c r="W533" s="65">
        <v>10</v>
      </c>
      <c r="X533" s="65">
        <v>75</v>
      </c>
      <c r="Y533" s="66" t="b">
        <v>0</v>
      </c>
      <c r="AE533" s="67" t="b">
        <v>1</v>
      </c>
      <c r="AF533" s="67">
        <v>0</v>
      </c>
      <c r="AG533" s="67">
        <v>15</v>
      </c>
      <c r="AH533" s="67">
        <v>15</v>
      </c>
      <c r="AI533" s="67">
        <v>15</v>
      </c>
      <c r="AJ533" s="67">
        <v>75</v>
      </c>
      <c r="AK533" s="68" t="b">
        <v>1</v>
      </c>
      <c r="AL533" s="68">
        <v>0</v>
      </c>
      <c r="AM533" s="68">
        <v>20</v>
      </c>
      <c r="AN533" s="68">
        <v>20</v>
      </c>
      <c r="AO533" s="68">
        <v>20</v>
      </c>
      <c r="AP533" s="68">
        <v>75</v>
      </c>
      <c r="AQ533" s="45" t="b">
        <v>0</v>
      </c>
      <c r="AW533" s="47" t="b">
        <v>0</v>
      </c>
      <c r="BC533" s="17">
        <f t="shared" si="344"/>
        <v>28.600000000000005</v>
      </c>
      <c r="BD533">
        <f t="shared" si="352"/>
        <v>0</v>
      </c>
      <c r="BE533" s="7">
        <f t="shared" si="353"/>
        <v>0</v>
      </c>
      <c r="BF533" s="7">
        <f t="shared" si="354"/>
        <v>0</v>
      </c>
      <c r="BG533" s="7">
        <f t="shared" si="355"/>
        <v>0</v>
      </c>
      <c r="BH533" s="7">
        <f t="shared" si="356"/>
        <v>0</v>
      </c>
      <c r="BI533" s="17">
        <f t="shared" si="345"/>
        <v>28.600000000000005</v>
      </c>
      <c r="BJ533">
        <f t="shared" si="357"/>
        <v>0</v>
      </c>
      <c r="BK533" s="7">
        <f t="shared" si="358"/>
        <v>0</v>
      </c>
      <c r="BL533" s="7">
        <f t="shared" si="359"/>
        <v>0</v>
      </c>
      <c r="BM533" s="7">
        <f t="shared" si="360"/>
        <v>0</v>
      </c>
      <c r="BN533" s="7">
        <f t="shared" si="361"/>
        <v>0</v>
      </c>
      <c r="BO533" s="17">
        <f t="shared" si="346"/>
        <v>28.600000000000005</v>
      </c>
      <c r="BP533">
        <f t="shared" si="362"/>
        <v>0</v>
      </c>
      <c r="BQ533" s="7">
        <f t="shared" si="363"/>
        <v>0</v>
      </c>
      <c r="BR533" s="7">
        <f t="shared" si="364"/>
        <v>0</v>
      </c>
      <c r="BS533" s="7">
        <f t="shared" si="365"/>
        <v>0</v>
      </c>
      <c r="BT533" s="7">
        <f t="shared" si="366"/>
        <v>0</v>
      </c>
      <c r="BU533" s="17">
        <f t="shared" si="347"/>
        <v>28.600000000000005</v>
      </c>
      <c r="BV533">
        <f t="shared" si="367"/>
        <v>0</v>
      </c>
      <c r="BW533" s="7">
        <f t="shared" si="368"/>
        <v>0</v>
      </c>
      <c r="BX533" s="7">
        <f t="shared" si="369"/>
        <v>0</v>
      </c>
      <c r="BY533" s="7">
        <f t="shared" si="370"/>
        <v>0</v>
      </c>
      <c r="BZ533" s="7">
        <f t="shared" si="371"/>
        <v>0</v>
      </c>
      <c r="CA533" s="17">
        <f t="shared" si="348"/>
        <v>28.600000000000005</v>
      </c>
      <c r="CB533">
        <f t="shared" si="372"/>
        <v>0</v>
      </c>
      <c r="CC533" s="7">
        <f t="shared" si="373"/>
        <v>0</v>
      </c>
      <c r="CD533" s="7">
        <f t="shared" si="374"/>
        <v>0</v>
      </c>
      <c r="CE533" s="7">
        <f t="shared" si="375"/>
        <v>0</v>
      </c>
      <c r="CF533" s="69">
        <f t="shared" si="376"/>
        <v>0</v>
      </c>
      <c r="CG533" s="17">
        <f t="shared" si="349"/>
        <v>28.600000000000005</v>
      </c>
      <c r="CH533">
        <f t="shared" si="377"/>
        <v>0</v>
      </c>
      <c r="CI533" s="7">
        <f t="shared" si="378"/>
        <v>0</v>
      </c>
      <c r="CJ533" s="7">
        <f t="shared" si="379"/>
        <v>0</v>
      </c>
      <c r="CK533" s="7">
        <f t="shared" si="380"/>
        <v>0</v>
      </c>
      <c r="CL533" s="7">
        <f t="shared" si="381"/>
        <v>0</v>
      </c>
      <c r="CM533" s="17">
        <f t="shared" si="350"/>
        <v>28.600000000000005</v>
      </c>
      <c r="CN533">
        <f t="shared" si="382"/>
        <v>0</v>
      </c>
      <c r="CO533" s="7">
        <f t="shared" si="383"/>
        <v>0</v>
      </c>
      <c r="CP533" s="7">
        <f t="shared" si="384"/>
        <v>0</v>
      </c>
      <c r="CQ533" s="7">
        <f t="shared" si="385"/>
        <v>0</v>
      </c>
      <c r="CR533" s="7">
        <f t="shared" si="386"/>
        <v>0</v>
      </c>
    </row>
    <row r="534" spans="1:96" ht="14.5">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351"/>
        <v>0</v>
      </c>
      <c r="M534" s="63" t="b">
        <v>1</v>
      </c>
      <c r="N534" s="63">
        <v>0</v>
      </c>
      <c r="O534" s="63">
        <v>10</v>
      </c>
      <c r="P534" s="63">
        <v>10</v>
      </c>
      <c r="Q534" s="63">
        <v>10</v>
      </c>
      <c r="R534" s="63">
        <v>96</v>
      </c>
      <c r="S534" s="65" t="b">
        <v>1</v>
      </c>
      <c r="T534" s="65">
        <v>0</v>
      </c>
      <c r="U534" s="65">
        <v>10</v>
      </c>
      <c r="V534" s="65">
        <v>10</v>
      </c>
      <c r="W534" s="65">
        <v>10</v>
      </c>
      <c r="X534" s="65">
        <v>96</v>
      </c>
      <c r="Y534" s="66" t="b">
        <v>0</v>
      </c>
      <c r="AE534" s="67" t="b">
        <v>1</v>
      </c>
      <c r="AF534" s="67">
        <v>0</v>
      </c>
      <c r="AG534" s="67">
        <v>15</v>
      </c>
      <c r="AH534" s="67">
        <v>15</v>
      </c>
      <c r="AI534" s="67">
        <v>15</v>
      </c>
      <c r="AJ534" s="67">
        <v>96</v>
      </c>
      <c r="AK534" s="68" t="b">
        <v>1</v>
      </c>
      <c r="AL534" s="68">
        <v>0</v>
      </c>
      <c r="AM534" s="68">
        <v>20</v>
      </c>
      <c r="AN534" s="68">
        <v>20</v>
      </c>
      <c r="AO534" s="68">
        <v>20</v>
      </c>
      <c r="AP534" s="68">
        <v>96</v>
      </c>
      <c r="AQ534" s="45" t="b">
        <v>0</v>
      </c>
      <c r="AW534" s="47" t="b">
        <v>0</v>
      </c>
      <c r="BC534" s="17">
        <f t="shared" si="344"/>
        <v>128.04000000000002</v>
      </c>
      <c r="BD534">
        <f t="shared" si="352"/>
        <v>0</v>
      </c>
      <c r="BE534" s="7">
        <f t="shared" si="353"/>
        <v>0</v>
      </c>
      <c r="BF534" s="7">
        <f t="shared" si="354"/>
        <v>0</v>
      </c>
      <c r="BG534" s="7">
        <f t="shared" si="355"/>
        <v>0</v>
      </c>
      <c r="BH534" s="7">
        <f t="shared" si="356"/>
        <v>0</v>
      </c>
      <c r="BI534" s="17">
        <f t="shared" si="345"/>
        <v>128.04000000000002</v>
      </c>
      <c r="BJ534">
        <f t="shared" si="357"/>
        <v>0</v>
      </c>
      <c r="BK534" s="7">
        <f t="shared" si="358"/>
        <v>0</v>
      </c>
      <c r="BL534" s="7">
        <f t="shared" si="359"/>
        <v>0</v>
      </c>
      <c r="BM534" s="7">
        <f t="shared" si="360"/>
        <v>0</v>
      </c>
      <c r="BN534" s="7">
        <f t="shared" si="361"/>
        <v>0</v>
      </c>
      <c r="BO534" s="17">
        <f t="shared" si="346"/>
        <v>128.04000000000002</v>
      </c>
      <c r="BP534">
        <f t="shared" si="362"/>
        <v>0</v>
      </c>
      <c r="BQ534" s="7">
        <f t="shared" si="363"/>
        <v>0</v>
      </c>
      <c r="BR534" s="7">
        <f t="shared" si="364"/>
        <v>0</v>
      </c>
      <c r="BS534" s="7">
        <f t="shared" si="365"/>
        <v>0</v>
      </c>
      <c r="BT534" s="7">
        <f t="shared" si="366"/>
        <v>0</v>
      </c>
      <c r="BU534" s="17">
        <f t="shared" si="347"/>
        <v>128.04000000000002</v>
      </c>
      <c r="BV534">
        <f t="shared" si="367"/>
        <v>0</v>
      </c>
      <c r="BW534" s="7">
        <f t="shared" si="368"/>
        <v>0</v>
      </c>
      <c r="BX534" s="7">
        <f t="shared" si="369"/>
        <v>0</v>
      </c>
      <c r="BY534" s="7">
        <f t="shared" si="370"/>
        <v>0</v>
      </c>
      <c r="BZ534" s="7">
        <f t="shared" si="371"/>
        <v>0</v>
      </c>
      <c r="CA534" s="17">
        <f t="shared" si="348"/>
        <v>128.04000000000002</v>
      </c>
      <c r="CB534">
        <f t="shared" si="372"/>
        <v>0</v>
      </c>
      <c r="CC534" s="7">
        <f t="shared" si="373"/>
        <v>0</v>
      </c>
      <c r="CD534" s="7">
        <f t="shared" si="374"/>
        <v>0</v>
      </c>
      <c r="CE534" s="7">
        <f t="shared" si="375"/>
        <v>0</v>
      </c>
      <c r="CF534" s="69">
        <f t="shared" si="376"/>
        <v>0</v>
      </c>
      <c r="CG534" s="17">
        <f t="shared" si="349"/>
        <v>128.04000000000002</v>
      </c>
      <c r="CH534">
        <f t="shared" si="377"/>
        <v>0</v>
      </c>
      <c r="CI534" s="7">
        <f t="shared" si="378"/>
        <v>0</v>
      </c>
      <c r="CJ534" s="7">
        <f t="shared" si="379"/>
        <v>0</v>
      </c>
      <c r="CK534" s="7">
        <f t="shared" si="380"/>
        <v>0</v>
      </c>
      <c r="CL534" s="7">
        <f t="shared" si="381"/>
        <v>0</v>
      </c>
      <c r="CM534" s="17">
        <f t="shared" si="350"/>
        <v>128.04000000000002</v>
      </c>
      <c r="CN534">
        <f t="shared" si="382"/>
        <v>0</v>
      </c>
      <c r="CO534" s="7">
        <f t="shared" si="383"/>
        <v>0</v>
      </c>
      <c r="CP534" s="7">
        <f t="shared" si="384"/>
        <v>0</v>
      </c>
      <c r="CQ534" s="7">
        <f t="shared" si="385"/>
        <v>0</v>
      </c>
      <c r="CR534" s="7">
        <f t="shared" si="386"/>
        <v>0</v>
      </c>
    </row>
    <row r="535" spans="1:96" ht="14.5">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351"/>
        <v>1</v>
      </c>
      <c r="M535" s="63" t="b">
        <v>1</v>
      </c>
      <c r="N535" s="63">
        <v>0</v>
      </c>
      <c r="O535" s="63">
        <v>10</v>
      </c>
      <c r="P535" s="63">
        <v>10</v>
      </c>
      <c r="Q535" s="63">
        <v>10</v>
      </c>
      <c r="R535" s="63">
        <v>0</v>
      </c>
      <c r="S535" s="65" t="b">
        <v>1</v>
      </c>
      <c r="T535" s="65">
        <v>0</v>
      </c>
      <c r="U535" s="65">
        <v>10</v>
      </c>
      <c r="V535" s="65">
        <v>10</v>
      </c>
      <c r="W535" s="65">
        <v>10</v>
      </c>
      <c r="X535" s="65">
        <v>0</v>
      </c>
      <c r="Y535" s="66" t="b">
        <v>1</v>
      </c>
      <c r="Z535" s="66">
        <v>0</v>
      </c>
      <c r="AA535" s="66">
        <v>10</v>
      </c>
      <c r="AB535" s="66">
        <v>10</v>
      </c>
      <c r="AC535" s="66">
        <v>10</v>
      </c>
      <c r="AD535" s="66">
        <v>0</v>
      </c>
      <c r="AE535" s="67" t="b">
        <v>1</v>
      </c>
      <c r="AF535" s="67">
        <v>0</v>
      </c>
      <c r="AG535" s="67">
        <v>15</v>
      </c>
      <c r="AH535" s="67">
        <v>15</v>
      </c>
      <c r="AI535" s="67">
        <v>15</v>
      </c>
      <c r="AJ535" s="67">
        <v>0</v>
      </c>
      <c r="AK535" s="68" t="b">
        <v>1</v>
      </c>
      <c r="AL535" s="68">
        <v>0</v>
      </c>
      <c r="AM535" s="68">
        <v>20</v>
      </c>
      <c r="AN535" s="68">
        <v>20</v>
      </c>
      <c r="AO535" s="68">
        <v>20</v>
      </c>
      <c r="AP535" s="68">
        <v>0</v>
      </c>
      <c r="AQ535" s="45" t="b">
        <v>1</v>
      </c>
      <c r="AR535" s="45">
        <v>0</v>
      </c>
      <c r="AS535" s="45">
        <v>20</v>
      </c>
      <c r="AT535" s="45">
        <v>20</v>
      </c>
      <c r="AU535" s="45">
        <v>20</v>
      </c>
      <c r="AV535" s="45">
        <v>0</v>
      </c>
      <c r="AW535" s="47" t="b">
        <v>1</v>
      </c>
      <c r="AX535" s="47">
        <v>0</v>
      </c>
      <c r="AY535" s="47">
        <v>10</v>
      </c>
      <c r="AZ535" s="47">
        <v>10</v>
      </c>
      <c r="BA535" s="47">
        <v>10</v>
      </c>
      <c r="BB535" s="47">
        <v>0</v>
      </c>
      <c r="BC535" s="17">
        <f t="shared" si="344"/>
        <v>66.77</v>
      </c>
      <c r="BD535">
        <f t="shared" si="352"/>
        <v>6</v>
      </c>
      <c r="BE535" s="7">
        <f t="shared" si="353"/>
        <v>6.450798620851784</v>
      </c>
      <c r="BF535" s="7">
        <f t="shared" si="354"/>
        <v>4.7695592302922876</v>
      </c>
      <c r="BG535" s="7">
        <f t="shared" si="355"/>
        <v>88.708621401683857</v>
      </c>
      <c r="BH535" s="7">
        <f t="shared" si="356"/>
        <v>95.159420022535642</v>
      </c>
      <c r="BI535" s="17">
        <f t="shared" si="345"/>
        <v>66.77</v>
      </c>
      <c r="BJ535">
        <f t="shared" si="357"/>
        <v>6</v>
      </c>
      <c r="BK535" s="7">
        <f t="shared" si="358"/>
        <v>6.450798620851784</v>
      </c>
      <c r="BL535" s="7">
        <f t="shared" si="359"/>
        <v>4.7695592302922876</v>
      </c>
      <c r="BM535" s="7">
        <f t="shared" si="360"/>
        <v>88.708621401683857</v>
      </c>
      <c r="BN535" s="7">
        <f t="shared" si="361"/>
        <v>95.159420022535642</v>
      </c>
      <c r="BO535" s="17">
        <f t="shared" si="346"/>
        <v>66.77</v>
      </c>
      <c r="BP535">
        <f t="shared" si="362"/>
        <v>6</v>
      </c>
      <c r="BQ535" s="7">
        <f t="shared" si="363"/>
        <v>6.450798620851784</v>
      </c>
      <c r="BR535" s="7">
        <f t="shared" si="364"/>
        <v>4.7695592302922876</v>
      </c>
      <c r="BS535" s="7">
        <f t="shared" si="365"/>
        <v>88.708621401683857</v>
      </c>
      <c r="BT535" s="7">
        <f t="shared" si="366"/>
        <v>95.159420022535642</v>
      </c>
      <c r="BU535" s="17">
        <f t="shared" si="347"/>
        <v>66.77</v>
      </c>
      <c r="BV535">
        <f t="shared" si="367"/>
        <v>4</v>
      </c>
      <c r="BW535" s="7">
        <f t="shared" si="368"/>
        <v>4.3005324139011893</v>
      </c>
      <c r="BX535" s="7">
        <f t="shared" si="369"/>
        <v>3.1797061535281919</v>
      </c>
      <c r="BY535" s="7">
        <f t="shared" si="370"/>
        <v>59.139080934455905</v>
      </c>
      <c r="BZ535" s="7">
        <f t="shared" si="371"/>
        <v>63.439613348357092</v>
      </c>
      <c r="CA535" s="17">
        <f t="shared" si="348"/>
        <v>66.77</v>
      </c>
      <c r="CB535">
        <f t="shared" si="372"/>
        <v>3</v>
      </c>
      <c r="CC535" s="7">
        <f t="shared" si="373"/>
        <v>3.225399310425892</v>
      </c>
      <c r="CD535" s="7">
        <f t="shared" si="374"/>
        <v>2.3847796151461438</v>
      </c>
      <c r="CE535" s="7">
        <f t="shared" si="375"/>
        <v>44.354310700841928</v>
      </c>
      <c r="CF535" s="69">
        <f t="shared" si="376"/>
        <v>47.579710011267821</v>
      </c>
      <c r="CG535" s="17">
        <f t="shared" si="349"/>
        <v>66.77</v>
      </c>
      <c r="CH535">
        <f t="shared" si="377"/>
        <v>3</v>
      </c>
      <c r="CI535" s="7">
        <f t="shared" si="378"/>
        <v>3.225399310425892</v>
      </c>
      <c r="CJ535" s="7">
        <f t="shared" si="379"/>
        <v>2.3847796151461438</v>
      </c>
      <c r="CK535" s="7">
        <f t="shared" si="380"/>
        <v>44.354310700841928</v>
      </c>
      <c r="CL535" s="7">
        <f t="shared" si="381"/>
        <v>47.579710011267821</v>
      </c>
      <c r="CM535" s="17">
        <f t="shared" si="350"/>
        <v>66.77</v>
      </c>
      <c r="CN535">
        <f t="shared" si="382"/>
        <v>6</v>
      </c>
      <c r="CO535" s="7">
        <f t="shared" si="383"/>
        <v>6.450798620851784</v>
      </c>
      <c r="CP535" s="7">
        <f t="shared" si="384"/>
        <v>4.7695592302922876</v>
      </c>
      <c r="CQ535" s="7">
        <f t="shared" si="385"/>
        <v>88.708621401683857</v>
      </c>
      <c r="CR535" s="7">
        <f t="shared" si="386"/>
        <v>95.159420022535642</v>
      </c>
    </row>
    <row r="536" spans="1:96" ht="14.5">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351"/>
        <v>0</v>
      </c>
      <c r="M536" s="63" t="b">
        <v>1</v>
      </c>
      <c r="N536" s="63">
        <v>0</v>
      </c>
      <c r="O536" s="63">
        <v>10</v>
      </c>
      <c r="P536" s="63">
        <v>10</v>
      </c>
      <c r="Q536" s="63">
        <v>10</v>
      </c>
      <c r="R536" s="63">
        <v>0</v>
      </c>
      <c r="S536" s="65" t="b">
        <v>1</v>
      </c>
      <c r="T536" s="65">
        <v>0</v>
      </c>
      <c r="U536" s="65">
        <v>10</v>
      </c>
      <c r="V536" s="65">
        <v>10</v>
      </c>
      <c r="W536" s="65">
        <v>10</v>
      </c>
      <c r="X536" s="65">
        <v>0</v>
      </c>
      <c r="Y536" s="66" t="b">
        <v>1</v>
      </c>
      <c r="Z536" s="66">
        <v>0</v>
      </c>
      <c r="AA536" s="66">
        <v>10</v>
      </c>
      <c r="AB536" s="66">
        <v>10</v>
      </c>
      <c r="AC536" s="66">
        <v>10</v>
      </c>
      <c r="AD536" s="66">
        <v>0</v>
      </c>
      <c r="AE536" s="67" t="b">
        <v>1</v>
      </c>
      <c r="AF536" s="67">
        <v>0</v>
      </c>
      <c r="AG536" s="67">
        <v>15</v>
      </c>
      <c r="AH536" s="67">
        <v>15</v>
      </c>
      <c r="AI536" s="67">
        <v>15</v>
      </c>
      <c r="AJ536" s="67">
        <v>0</v>
      </c>
      <c r="AK536" s="68" t="b">
        <v>1</v>
      </c>
      <c r="AL536" s="68">
        <v>0</v>
      </c>
      <c r="AM536" s="68">
        <v>20</v>
      </c>
      <c r="AN536" s="68">
        <v>20</v>
      </c>
      <c r="AO536" s="68">
        <v>20</v>
      </c>
      <c r="AP536" s="68">
        <v>0</v>
      </c>
      <c r="AQ536" s="45" t="b">
        <v>1</v>
      </c>
      <c r="AR536" s="45">
        <v>0</v>
      </c>
      <c r="AS536" s="45">
        <v>20</v>
      </c>
      <c r="AT536" s="45">
        <v>20</v>
      </c>
      <c r="AU536" s="45">
        <v>20</v>
      </c>
      <c r="AV536" s="45">
        <v>0</v>
      </c>
      <c r="AW536" s="47" t="b">
        <v>1</v>
      </c>
      <c r="AX536" s="47">
        <v>0</v>
      </c>
      <c r="AY536" s="47">
        <v>10</v>
      </c>
      <c r="AZ536" s="47">
        <v>10</v>
      </c>
      <c r="BA536" s="47">
        <v>10</v>
      </c>
      <c r="BB536" s="47">
        <v>0</v>
      </c>
      <c r="BC536" s="17">
        <f t="shared" si="344"/>
        <v>66.55</v>
      </c>
      <c r="BD536">
        <f t="shared" si="352"/>
        <v>0</v>
      </c>
      <c r="BE536" s="7">
        <f t="shared" si="353"/>
        <v>0</v>
      </c>
      <c r="BF536" s="7">
        <f t="shared" si="354"/>
        <v>0</v>
      </c>
      <c r="BG536" s="7">
        <f t="shared" si="355"/>
        <v>0</v>
      </c>
      <c r="BH536" s="7">
        <f t="shared" si="356"/>
        <v>0</v>
      </c>
      <c r="BI536" s="17">
        <f t="shared" si="345"/>
        <v>66.55</v>
      </c>
      <c r="BJ536">
        <f t="shared" si="357"/>
        <v>0</v>
      </c>
      <c r="BK536" s="7">
        <f t="shared" si="358"/>
        <v>0</v>
      </c>
      <c r="BL536" s="7">
        <f t="shared" si="359"/>
        <v>0</v>
      </c>
      <c r="BM536" s="7">
        <f t="shared" si="360"/>
        <v>0</v>
      </c>
      <c r="BN536" s="7">
        <f t="shared" si="361"/>
        <v>0</v>
      </c>
      <c r="BO536" s="17">
        <f t="shared" si="346"/>
        <v>66.55</v>
      </c>
      <c r="BP536">
        <f t="shared" si="362"/>
        <v>0</v>
      </c>
      <c r="BQ536" s="7">
        <f t="shared" si="363"/>
        <v>0</v>
      </c>
      <c r="BR536" s="7">
        <f t="shared" si="364"/>
        <v>0</v>
      </c>
      <c r="BS536" s="7">
        <f t="shared" si="365"/>
        <v>0</v>
      </c>
      <c r="BT536" s="7">
        <f t="shared" si="366"/>
        <v>0</v>
      </c>
      <c r="BU536" s="17">
        <f t="shared" si="347"/>
        <v>66.55</v>
      </c>
      <c r="BV536">
        <f t="shared" si="367"/>
        <v>0</v>
      </c>
      <c r="BW536" s="7">
        <f t="shared" si="368"/>
        <v>0</v>
      </c>
      <c r="BX536" s="7">
        <f t="shared" si="369"/>
        <v>0</v>
      </c>
      <c r="BY536" s="7">
        <f t="shared" si="370"/>
        <v>0</v>
      </c>
      <c r="BZ536" s="7">
        <f t="shared" si="371"/>
        <v>0</v>
      </c>
      <c r="CA536" s="17">
        <f t="shared" si="348"/>
        <v>66.55</v>
      </c>
      <c r="CB536">
        <f t="shared" si="372"/>
        <v>0</v>
      </c>
      <c r="CC536" s="7">
        <f t="shared" si="373"/>
        <v>0</v>
      </c>
      <c r="CD536" s="7">
        <f t="shared" si="374"/>
        <v>0</v>
      </c>
      <c r="CE536" s="7">
        <f t="shared" si="375"/>
        <v>0</v>
      </c>
      <c r="CF536" s="69">
        <f t="shared" si="376"/>
        <v>0</v>
      </c>
      <c r="CG536" s="17">
        <f t="shared" si="349"/>
        <v>66.55</v>
      </c>
      <c r="CH536">
        <f t="shared" si="377"/>
        <v>0</v>
      </c>
      <c r="CI536" s="7">
        <f t="shared" si="378"/>
        <v>0</v>
      </c>
      <c r="CJ536" s="7">
        <f t="shared" si="379"/>
        <v>0</v>
      </c>
      <c r="CK536" s="7">
        <f t="shared" si="380"/>
        <v>0</v>
      </c>
      <c r="CL536" s="7">
        <f t="shared" si="381"/>
        <v>0</v>
      </c>
      <c r="CM536" s="17">
        <f t="shared" si="350"/>
        <v>66.55</v>
      </c>
      <c r="CN536">
        <f t="shared" si="382"/>
        <v>0</v>
      </c>
      <c r="CO536" s="7">
        <f t="shared" si="383"/>
        <v>0</v>
      </c>
      <c r="CP536" s="7">
        <f t="shared" si="384"/>
        <v>0</v>
      </c>
      <c r="CQ536" s="7">
        <f t="shared" si="385"/>
        <v>0</v>
      </c>
      <c r="CR536" s="7">
        <f t="shared" si="386"/>
        <v>0</v>
      </c>
    </row>
    <row r="537" spans="1:96" ht="14.5">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351"/>
        <v>1</v>
      </c>
      <c r="M537" s="63" t="b">
        <v>1</v>
      </c>
      <c r="N537" s="63">
        <v>100</v>
      </c>
      <c r="O537" s="63">
        <v>10</v>
      </c>
      <c r="P537" s="63">
        <v>10</v>
      </c>
      <c r="Q537" s="63">
        <v>10</v>
      </c>
      <c r="R537" s="63">
        <v>500</v>
      </c>
      <c r="S537" s="65" t="b">
        <v>0</v>
      </c>
      <c r="Y537" s="66" t="b">
        <v>0</v>
      </c>
      <c r="AE537" s="67" t="b">
        <v>0</v>
      </c>
      <c r="AK537" s="68" t="b">
        <v>0</v>
      </c>
      <c r="AQ537" s="45" t="b">
        <v>0</v>
      </c>
      <c r="AW537" s="47" t="b">
        <v>0</v>
      </c>
      <c r="BC537" s="17">
        <f t="shared" si="344"/>
        <v>151.69000000000003</v>
      </c>
      <c r="BD537">
        <f t="shared" si="352"/>
        <v>14</v>
      </c>
      <c r="BE537" s="7">
        <f t="shared" si="353"/>
        <v>15.051863448654164</v>
      </c>
      <c r="BF537" s="7">
        <f t="shared" si="354"/>
        <v>11.128971537348672</v>
      </c>
      <c r="BG537" s="7">
        <f t="shared" si="355"/>
        <v>206.98678327059568</v>
      </c>
      <c r="BH537" s="7">
        <f t="shared" si="356"/>
        <v>222.03864671924984</v>
      </c>
      <c r="BI537" s="17">
        <f t="shared" si="345"/>
        <v>151.69000000000003</v>
      </c>
      <c r="BJ537">
        <f t="shared" si="357"/>
        <v>0</v>
      </c>
      <c r="BK537" s="7">
        <f t="shared" si="358"/>
        <v>0</v>
      </c>
      <c r="BL537" s="7">
        <f t="shared" si="359"/>
        <v>0</v>
      </c>
      <c r="BM537" s="7">
        <f t="shared" si="360"/>
        <v>0</v>
      </c>
      <c r="BN537" s="7">
        <f t="shared" si="361"/>
        <v>0</v>
      </c>
      <c r="BO537" s="17">
        <f t="shared" si="346"/>
        <v>151.69000000000003</v>
      </c>
      <c r="BP537">
        <f t="shared" si="362"/>
        <v>0</v>
      </c>
      <c r="BQ537" s="7">
        <f t="shared" si="363"/>
        <v>0</v>
      </c>
      <c r="BR537" s="7">
        <f t="shared" si="364"/>
        <v>0</v>
      </c>
      <c r="BS537" s="7">
        <f t="shared" si="365"/>
        <v>0</v>
      </c>
      <c r="BT537" s="7">
        <f t="shared" si="366"/>
        <v>0</v>
      </c>
      <c r="BU537" s="17">
        <f t="shared" si="347"/>
        <v>151.69000000000003</v>
      </c>
      <c r="BV537">
        <f t="shared" si="367"/>
        <v>0</v>
      </c>
      <c r="BW537" s="7">
        <f t="shared" si="368"/>
        <v>0</v>
      </c>
      <c r="BX537" s="7">
        <f t="shared" si="369"/>
        <v>0</v>
      </c>
      <c r="BY537" s="7">
        <f t="shared" si="370"/>
        <v>0</v>
      </c>
      <c r="BZ537" s="7">
        <f t="shared" si="371"/>
        <v>0</v>
      </c>
      <c r="CA537" s="17">
        <f t="shared" si="348"/>
        <v>151.69000000000003</v>
      </c>
      <c r="CB537">
        <f t="shared" si="372"/>
        <v>0</v>
      </c>
      <c r="CC537" s="7">
        <f t="shared" si="373"/>
        <v>0</v>
      </c>
      <c r="CD537" s="7">
        <f t="shared" si="374"/>
        <v>0</v>
      </c>
      <c r="CE537" s="7">
        <f t="shared" si="375"/>
        <v>0</v>
      </c>
      <c r="CF537" s="69">
        <f t="shared" si="376"/>
        <v>0</v>
      </c>
      <c r="CG537" s="17">
        <f t="shared" si="349"/>
        <v>151.69000000000003</v>
      </c>
      <c r="CH537">
        <f t="shared" si="377"/>
        <v>0</v>
      </c>
      <c r="CI537" s="7">
        <f t="shared" si="378"/>
        <v>0</v>
      </c>
      <c r="CJ537" s="7">
        <f t="shared" si="379"/>
        <v>0</v>
      </c>
      <c r="CK537" s="7">
        <f t="shared" si="380"/>
        <v>0</v>
      </c>
      <c r="CL537" s="7">
        <f t="shared" si="381"/>
        <v>0</v>
      </c>
      <c r="CM537" s="17">
        <f t="shared" si="350"/>
        <v>151.69000000000003</v>
      </c>
      <c r="CN537">
        <f t="shared" si="382"/>
        <v>0</v>
      </c>
      <c r="CO537" s="7">
        <f t="shared" si="383"/>
        <v>0</v>
      </c>
      <c r="CP537" s="7">
        <f t="shared" si="384"/>
        <v>0</v>
      </c>
      <c r="CQ537" s="7">
        <f t="shared" si="385"/>
        <v>0</v>
      </c>
      <c r="CR537" s="7">
        <f t="shared" si="386"/>
        <v>0</v>
      </c>
    </row>
    <row r="538" spans="1:96" ht="14.5">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351"/>
        <v>0</v>
      </c>
      <c r="M538" s="63" t="b">
        <v>1</v>
      </c>
      <c r="N538" s="63">
        <v>100</v>
      </c>
      <c r="O538" s="63">
        <v>10</v>
      </c>
      <c r="P538" s="63">
        <v>10</v>
      </c>
      <c r="Q538" s="63">
        <v>10</v>
      </c>
      <c r="R538" s="63">
        <v>500</v>
      </c>
      <c r="S538" s="65" t="b">
        <v>0</v>
      </c>
      <c r="Y538" s="66" t="b">
        <v>0</v>
      </c>
      <c r="AE538" s="67" t="b">
        <v>0</v>
      </c>
      <c r="AK538" s="68" t="b">
        <v>0</v>
      </c>
      <c r="AQ538" s="45" t="b">
        <v>0</v>
      </c>
      <c r="AW538" s="47" t="b">
        <v>0</v>
      </c>
      <c r="BC538" s="17">
        <f t="shared" si="344"/>
        <v>151.80000000000001</v>
      </c>
      <c r="BD538">
        <f t="shared" si="352"/>
        <v>0</v>
      </c>
      <c r="BE538" s="7">
        <f t="shared" si="353"/>
        <v>0</v>
      </c>
      <c r="BF538" s="7">
        <f t="shared" si="354"/>
        <v>0</v>
      </c>
      <c r="BG538" s="7">
        <f t="shared" si="355"/>
        <v>0</v>
      </c>
      <c r="BH538" s="7">
        <f t="shared" si="356"/>
        <v>0</v>
      </c>
      <c r="BI538" s="17">
        <f t="shared" si="345"/>
        <v>151.80000000000001</v>
      </c>
      <c r="BJ538">
        <f t="shared" si="357"/>
        <v>0</v>
      </c>
      <c r="BK538" s="7">
        <f t="shared" si="358"/>
        <v>0</v>
      </c>
      <c r="BL538" s="7">
        <f t="shared" si="359"/>
        <v>0</v>
      </c>
      <c r="BM538" s="7">
        <f t="shared" si="360"/>
        <v>0</v>
      </c>
      <c r="BN538" s="7">
        <f t="shared" si="361"/>
        <v>0</v>
      </c>
      <c r="BO538" s="17">
        <f t="shared" si="346"/>
        <v>151.80000000000001</v>
      </c>
      <c r="BP538">
        <f t="shared" si="362"/>
        <v>0</v>
      </c>
      <c r="BQ538" s="7">
        <f t="shared" si="363"/>
        <v>0</v>
      </c>
      <c r="BR538" s="7">
        <f t="shared" si="364"/>
        <v>0</v>
      </c>
      <c r="BS538" s="7">
        <f t="shared" si="365"/>
        <v>0</v>
      </c>
      <c r="BT538" s="7">
        <f t="shared" si="366"/>
        <v>0</v>
      </c>
      <c r="BU538" s="17">
        <f t="shared" si="347"/>
        <v>151.80000000000001</v>
      </c>
      <c r="BV538">
        <f t="shared" si="367"/>
        <v>0</v>
      </c>
      <c r="BW538" s="7">
        <f t="shared" si="368"/>
        <v>0</v>
      </c>
      <c r="BX538" s="7">
        <f t="shared" si="369"/>
        <v>0</v>
      </c>
      <c r="BY538" s="7">
        <f t="shared" si="370"/>
        <v>0</v>
      </c>
      <c r="BZ538" s="7">
        <f t="shared" si="371"/>
        <v>0</v>
      </c>
      <c r="CA538" s="17">
        <f t="shared" si="348"/>
        <v>151.80000000000001</v>
      </c>
      <c r="CB538">
        <f t="shared" si="372"/>
        <v>0</v>
      </c>
      <c r="CC538" s="7">
        <f t="shared" si="373"/>
        <v>0</v>
      </c>
      <c r="CD538" s="7">
        <f t="shared" si="374"/>
        <v>0</v>
      </c>
      <c r="CE538" s="7">
        <f t="shared" si="375"/>
        <v>0</v>
      </c>
      <c r="CF538" s="69">
        <f t="shared" si="376"/>
        <v>0</v>
      </c>
      <c r="CG538" s="17">
        <f t="shared" si="349"/>
        <v>151.80000000000001</v>
      </c>
      <c r="CH538">
        <f t="shared" si="377"/>
        <v>0</v>
      </c>
      <c r="CI538" s="7">
        <f t="shared" si="378"/>
        <v>0</v>
      </c>
      <c r="CJ538" s="7">
        <f t="shared" si="379"/>
        <v>0</v>
      </c>
      <c r="CK538" s="7">
        <f t="shared" si="380"/>
        <v>0</v>
      </c>
      <c r="CL538" s="7">
        <f t="shared" si="381"/>
        <v>0</v>
      </c>
      <c r="CM538" s="17">
        <f t="shared" si="350"/>
        <v>151.80000000000001</v>
      </c>
      <c r="CN538">
        <f t="shared" si="382"/>
        <v>0</v>
      </c>
      <c r="CO538" s="7">
        <f t="shared" si="383"/>
        <v>0</v>
      </c>
      <c r="CP538" s="7">
        <f t="shared" si="384"/>
        <v>0</v>
      </c>
      <c r="CQ538" s="7">
        <f t="shared" si="385"/>
        <v>0</v>
      </c>
      <c r="CR538" s="7">
        <f t="shared" si="386"/>
        <v>0</v>
      </c>
    </row>
    <row r="539" spans="1:96" ht="14.5">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351"/>
        <v>1</v>
      </c>
      <c r="M539" s="63" t="b">
        <v>1</v>
      </c>
      <c r="N539" s="63">
        <v>0</v>
      </c>
      <c r="O539" s="63">
        <v>10</v>
      </c>
      <c r="P539" s="63">
        <v>10</v>
      </c>
      <c r="Q539" s="63">
        <v>10</v>
      </c>
      <c r="R539" s="63">
        <v>500</v>
      </c>
      <c r="S539" s="65" t="b">
        <v>0</v>
      </c>
      <c r="Y539" s="66" t="b">
        <v>0</v>
      </c>
      <c r="AE539" s="67" t="b">
        <v>0</v>
      </c>
      <c r="AK539" s="68" t="b">
        <v>0</v>
      </c>
      <c r="AQ539" s="45" t="b">
        <v>0</v>
      </c>
      <c r="AW539" s="47" t="b">
        <v>0</v>
      </c>
      <c r="BC539" s="17">
        <f t="shared" si="344"/>
        <v>111.76000000000002</v>
      </c>
      <c r="BD539">
        <f t="shared" si="352"/>
        <v>8</v>
      </c>
      <c r="BE539" s="7">
        <f t="shared" si="353"/>
        <v>8.6010648278023787</v>
      </c>
      <c r="BF539" s="7">
        <f t="shared" si="354"/>
        <v>6.3594123070563837</v>
      </c>
      <c r="BG539" s="7">
        <f t="shared" si="355"/>
        <v>118.27816186891181</v>
      </c>
      <c r="BH539" s="7">
        <f t="shared" si="356"/>
        <v>126.87922669671418</v>
      </c>
      <c r="BI539" s="17">
        <f t="shared" si="345"/>
        <v>111.76000000000002</v>
      </c>
      <c r="BJ539">
        <f t="shared" si="357"/>
        <v>0</v>
      </c>
      <c r="BK539" s="7">
        <f t="shared" si="358"/>
        <v>0</v>
      </c>
      <c r="BL539" s="7">
        <f t="shared" si="359"/>
        <v>0</v>
      </c>
      <c r="BM539" s="7">
        <f t="shared" si="360"/>
        <v>0</v>
      </c>
      <c r="BN539" s="7">
        <f t="shared" si="361"/>
        <v>0</v>
      </c>
      <c r="BO539" s="17">
        <f t="shared" si="346"/>
        <v>111.76000000000002</v>
      </c>
      <c r="BP539">
        <f t="shared" si="362"/>
        <v>0</v>
      </c>
      <c r="BQ539" s="7">
        <f t="shared" si="363"/>
        <v>0</v>
      </c>
      <c r="BR539" s="7">
        <f t="shared" si="364"/>
        <v>0</v>
      </c>
      <c r="BS539" s="7">
        <f t="shared" si="365"/>
        <v>0</v>
      </c>
      <c r="BT539" s="7">
        <f t="shared" si="366"/>
        <v>0</v>
      </c>
      <c r="BU539" s="17">
        <f t="shared" si="347"/>
        <v>111.76000000000002</v>
      </c>
      <c r="BV539">
        <f t="shared" si="367"/>
        <v>0</v>
      </c>
      <c r="BW539" s="7">
        <f t="shared" si="368"/>
        <v>0</v>
      </c>
      <c r="BX539" s="7">
        <f t="shared" si="369"/>
        <v>0</v>
      </c>
      <c r="BY539" s="7">
        <f t="shared" si="370"/>
        <v>0</v>
      </c>
      <c r="BZ539" s="7">
        <f t="shared" si="371"/>
        <v>0</v>
      </c>
      <c r="CA539" s="17">
        <f t="shared" si="348"/>
        <v>111.76000000000002</v>
      </c>
      <c r="CB539">
        <f t="shared" si="372"/>
        <v>0</v>
      </c>
      <c r="CC539" s="7">
        <f t="shared" si="373"/>
        <v>0</v>
      </c>
      <c r="CD539" s="7">
        <f t="shared" si="374"/>
        <v>0</v>
      </c>
      <c r="CE539" s="7">
        <f t="shared" si="375"/>
        <v>0</v>
      </c>
      <c r="CF539" s="69">
        <f t="shared" si="376"/>
        <v>0</v>
      </c>
      <c r="CG539" s="17">
        <f t="shared" si="349"/>
        <v>111.76000000000002</v>
      </c>
      <c r="CH539">
        <f t="shared" si="377"/>
        <v>0</v>
      </c>
      <c r="CI539" s="7">
        <f t="shared" si="378"/>
        <v>0</v>
      </c>
      <c r="CJ539" s="7">
        <f t="shared" si="379"/>
        <v>0</v>
      </c>
      <c r="CK539" s="7">
        <f t="shared" si="380"/>
        <v>0</v>
      </c>
      <c r="CL539" s="7">
        <f t="shared" si="381"/>
        <v>0</v>
      </c>
      <c r="CM539" s="17">
        <f t="shared" si="350"/>
        <v>111.76000000000002</v>
      </c>
      <c r="CN539">
        <f t="shared" si="382"/>
        <v>0</v>
      </c>
      <c r="CO539" s="7">
        <f t="shared" si="383"/>
        <v>0</v>
      </c>
      <c r="CP539" s="7">
        <f t="shared" si="384"/>
        <v>0</v>
      </c>
      <c r="CQ539" s="7">
        <f t="shared" si="385"/>
        <v>0</v>
      </c>
      <c r="CR539" s="7">
        <f t="shared" si="386"/>
        <v>0</v>
      </c>
    </row>
    <row r="540" spans="1:96" ht="14.5">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351"/>
        <v>0</v>
      </c>
      <c r="M540" s="63" t="b">
        <v>1</v>
      </c>
      <c r="N540" s="63">
        <v>0</v>
      </c>
      <c r="O540" s="63">
        <v>10</v>
      </c>
      <c r="P540" s="63">
        <v>10</v>
      </c>
      <c r="Q540" s="63">
        <v>10</v>
      </c>
      <c r="R540" s="63">
        <v>500</v>
      </c>
      <c r="S540" s="65" t="b">
        <v>1</v>
      </c>
      <c r="T540" s="65">
        <v>0</v>
      </c>
      <c r="U540" s="65">
        <v>10</v>
      </c>
      <c r="V540" s="65">
        <v>10</v>
      </c>
      <c r="W540" s="65">
        <v>10</v>
      </c>
      <c r="X540" s="65">
        <v>500</v>
      </c>
      <c r="Y540" s="66" t="b">
        <v>0</v>
      </c>
      <c r="AE540" s="67" t="b">
        <v>1</v>
      </c>
      <c r="AF540" s="67">
        <v>0</v>
      </c>
      <c r="AG540" s="67">
        <v>15</v>
      </c>
      <c r="AH540" s="67">
        <v>15</v>
      </c>
      <c r="AI540" s="67">
        <v>15</v>
      </c>
      <c r="AJ540" s="67">
        <v>500</v>
      </c>
      <c r="AK540" s="68" t="b">
        <v>1</v>
      </c>
      <c r="AL540" s="68">
        <v>0</v>
      </c>
      <c r="AM540" s="68">
        <v>20</v>
      </c>
      <c r="AN540" s="68">
        <v>20</v>
      </c>
      <c r="AO540" s="68">
        <v>20</v>
      </c>
      <c r="AP540" s="68">
        <v>500</v>
      </c>
      <c r="AQ540" s="45" t="b">
        <v>0</v>
      </c>
      <c r="AW540" s="47" t="b">
        <v>0</v>
      </c>
      <c r="BC540" s="17">
        <f t="shared" si="344"/>
        <v>146.41</v>
      </c>
      <c r="BD540">
        <f t="shared" si="352"/>
        <v>0</v>
      </c>
      <c r="BE540" s="7">
        <f t="shared" si="353"/>
        <v>0</v>
      </c>
      <c r="BF540" s="7">
        <f t="shared" si="354"/>
        <v>0</v>
      </c>
      <c r="BG540" s="7">
        <f t="shared" si="355"/>
        <v>0</v>
      </c>
      <c r="BH540" s="7">
        <f t="shared" si="356"/>
        <v>0</v>
      </c>
      <c r="BI540" s="17">
        <f t="shared" si="345"/>
        <v>146.41</v>
      </c>
      <c r="BJ540">
        <f t="shared" si="357"/>
        <v>0</v>
      </c>
      <c r="BK540" s="7">
        <f t="shared" si="358"/>
        <v>0</v>
      </c>
      <c r="BL540" s="7">
        <f t="shared" si="359"/>
        <v>0</v>
      </c>
      <c r="BM540" s="7">
        <f t="shared" si="360"/>
        <v>0</v>
      </c>
      <c r="BN540" s="7">
        <f t="shared" si="361"/>
        <v>0</v>
      </c>
      <c r="BO540" s="17">
        <f t="shared" si="346"/>
        <v>146.41</v>
      </c>
      <c r="BP540">
        <f t="shared" si="362"/>
        <v>0</v>
      </c>
      <c r="BQ540" s="7">
        <f t="shared" si="363"/>
        <v>0</v>
      </c>
      <c r="BR540" s="7">
        <f t="shared" si="364"/>
        <v>0</v>
      </c>
      <c r="BS540" s="7">
        <f t="shared" si="365"/>
        <v>0</v>
      </c>
      <c r="BT540" s="7">
        <f t="shared" si="366"/>
        <v>0</v>
      </c>
      <c r="BU540" s="17">
        <f t="shared" si="347"/>
        <v>146.41</v>
      </c>
      <c r="BV540">
        <f t="shared" si="367"/>
        <v>0</v>
      </c>
      <c r="BW540" s="7">
        <f t="shared" si="368"/>
        <v>0</v>
      </c>
      <c r="BX540" s="7">
        <f t="shared" si="369"/>
        <v>0</v>
      </c>
      <c r="BY540" s="7">
        <f t="shared" si="370"/>
        <v>0</v>
      </c>
      <c r="BZ540" s="7">
        <f t="shared" si="371"/>
        <v>0</v>
      </c>
      <c r="CA540" s="17">
        <f t="shared" si="348"/>
        <v>146.41</v>
      </c>
      <c r="CB540">
        <f t="shared" si="372"/>
        <v>0</v>
      </c>
      <c r="CC540" s="7">
        <f t="shared" si="373"/>
        <v>0</v>
      </c>
      <c r="CD540" s="7">
        <f t="shared" si="374"/>
        <v>0</v>
      </c>
      <c r="CE540" s="7">
        <f t="shared" si="375"/>
        <v>0</v>
      </c>
      <c r="CF540" s="69">
        <f t="shared" si="376"/>
        <v>0</v>
      </c>
      <c r="CG540" s="17">
        <f t="shared" si="349"/>
        <v>146.41</v>
      </c>
      <c r="CH540">
        <f t="shared" si="377"/>
        <v>0</v>
      </c>
      <c r="CI540" s="7">
        <f t="shared" si="378"/>
        <v>0</v>
      </c>
      <c r="CJ540" s="7">
        <f t="shared" si="379"/>
        <v>0</v>
      </c>
      <c r="CK540" s="7">
        <f t="shared" si="380"/>
        <v>0</v>
      </c>
      <c r="CL540" s="7">
        <f t="shared" si="381"/>
        <v>0</v>
      </c>
      <c r="CM540" s="17">
        <f t="shared" si="350"/>
        <v>146.41</v>
      </c>
      <c r="CN540">
        <f t="shared" si="382"/>
        <v>0</v>
      </c>
      <c r="CO540" s="7">
        <f t="shared" si="383"/>
        <v>0</v>
      </c>
      <c r="CP540" s="7">
        <f t="shared" si="384"/>
        <v>0</v>
      </c>
      <c r="CQ540" s="7">
        <f t="shared" si="385"/>
        <v>0</v>
      </c>
      <c r="CR540" s="7">
        <f t="shared" si="386"/>
        <v>0</v>
      </c>
    </row>
    <row r="541" spans="1:9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351"/>
        <v>1</v>
      </c>
      <c r="M541" s="63" t="b">
        <v>0</v>
      </c>
      <c r="S541" s="65" t="b">
        <v>0</v>
      </c>
      <c r="Y541" s="66" t="b">
        <v>0</v>
      </c>
      <c r="AE541" s="67" t="b">
        <v>0</v>
      </c>
      <c r="AK541" s="68" t="b">
        <v>0</v>
      </c>
      <c r="AQ541" s="45" t="b">
        <v>0</v>
      </c>
      <c r="AW541" s="47" t="b">
        <v>0</v>
      </c>
      <c r="BC541" s="17">
        <f t="shared" si="344"/>
        <v>0</v>
      </c>
      <c r="BD541">
        <f t="shared" si="352"/>
        <v>0</v>
      </c>
      <c r="BE541" s="7">
        <f t="shared" si="353"/>
        <v>0</v>
      </c>
      <c r="BF541" s="7">
        <f t="shared" si="354"/>
        <v>0</v>
      </c>
      <c r="BG541" s="7">
        <f t="shared" si="355"/>
        <v>0</v>
      </c>
      <c r="BH541" s="7">
        <f t="shared" si="356"/>
        <v>0</v>
      </c>
      <c r="BI541" s="17">
        <f t="shared" si="345"/>
        <v>0</v>
      </c>
      <c r="BJ541">
        <f t="shared" si="357"/>
        <v>0</v>
      </c>
      <c r="BK541" s="7">
        <f t="shared" si="358"/>
        <v>0</v>
      </c>
      <c r="BL541" s="7">
        <f t="shared" si="359"/>
        <v>0</v>
      </c>
      <c r="BM541" s="7">
        <f t="shared" si="360"/>
        <v>0</v>
      </c>
      <c r="BN541" s="7">
        <f t="shared" si="361"/>
        <v>0</v>
      </c>
      <c r="BO541" s="17">
        <f t="shared" si="346"/>
        <v>0</v>
      </c>
      <c r="BP541">
        <f t="shared" si="362"/>
        <v>0</v>
      </c>
      <c r="BQ541" s="7">
        <f t="shared" si="363"/>
        <v>0</v>
      </c>
      <c r="BR541" s="7">
        <f t="shared" si="364"/>
        <v>0</v>
      </c>
      <c r="BS541" s="7">
        <f t="shared" si="365"/>
        <v>0</v>
      </c>
      <c r="BT541" s="7">
        <f t="shared" si="366"/>
        <v>0</v>
      </c>
      <c r="BU541" s="17">
        <f t="shared" si="347"/>
        <v>0</v>
      </c>
      <c r="BV541">
        <f t="shared" si="367"/>
        <v>0</v>
      </c>
      <c r="BW541" s="7">
        <f t="shared" si="368"/>
        <v>0</v>
      </c>
      <c r="BX541" s="7">
        <f t="shared" si="369"/>
        <v>0</v>
      </c>
      <c r="BY541" s="7">
        <f t="shared" si="370"/>
        <v>0</v>
      </c>
      <c r="BZ541" s="7">
        <f t="shared" si="371"/>
        <v>0</v>
      </c>
      <c r="CA541" s="17">
        <f t="shared" si="348"/>
        <v>0</v>
      </c>
      <c r="CB541">
        <f t="shared" si="372"/>
        <v>0</v>
      </c>
      <c r="CC541" s="7">
        <f t="shared" si="373"/>
        <v>0</v>
      </c>
      <c r="CD541" s="7">
        <f t="shared" si="374"/>
        <v>0</v>
      </c>
      <c r="CE541" s="7">
        <f t="shared" si="375"/>
        <v>0</v>
      </c>
      <c r="CF541" s="69">
        <f t="shared" si="376"/>
        <v>0</v>
      </c>
      <c r="CG541" s="17">
        <f t="shared" si="349"/>
        <v>0</v>
      </c>
      <c r="CH541">
        <f t="shared" si="377"/>
        <v>0</v>
      </c>
      <c r="CI541" s="7">
        <f t="shared" si="378"/>
        <v>0</v>
      </c>
      <c r="CJ541" s="7">
        <f t="shared" si="379"/>
        <v>0</v>
      </c>
      <c r="CK541" s="7">
        <f t="shared" si="380"/>
        <v>0</v>
      </c>
      <c r="CL541" s="7">
        <f t="shared" si="381"/>
        <v>0</v>
      </c>
      <c r="CM541" s="17">
        <f t="shared" si="350"/>
        <v>0</v>
      </c>
      <c r="CN541">
        <f t="shared" si="382"/>
        <v>0</v>
      </c>
      <c r="CO541" s="7">
        <f t="shared" si="383"/>
        <v>0</v>
      </c>
      <c r="CP541" s="7">
        <f t="shared" si="384"/>
        <v>0</v>
      </c>
      <c r="CQ541" s="7">
        <f t="shared" si="385"/>
        <v>0</v>
      </c>
      <c r="CR541" s="7">
        <f t="shared" si="386"/>
        <v>0</v>
      </c>
    </row>
    <row r="542" spans="1:96" ht="14.5">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351"/>
        <v>1</v>
      </c>
      <c r="M542" s="63" t="b">
        <v>1</v>
      </c>
      <c r="N542" s="63">
        <v>0</v>
      </c>
      <c r="O542" s="63">
        <v>10</v>
      </c>
      <c r="P542" s="63">
        <v>10</v>
      </c>
      <c r="Q542" s="63">
        <v>10</v>
      </c>
      <c r="R542" s="63">
        <v>140</v>
      </c>
      <c r="S542" s="65" t="b">
        <v>0</v>
      </c>
      <c r="Y542" s="66" t="b">
        <v>0</v>
      </c>
      <c r="AE542" s="67" t="b">
        <v>0</v>
      </c>
      <c r="AK542" s="68" t="b">
        <v>0</v>
      </c>
      <c r="AQ542" s="45" t="b">
        <v>0</v>
      </c>
      <c r="AW542" s="47" t="b">
        <v>0</v>
      </c>
      <c r="BC542" s="17">
        <f t="shared" si="344"/>
        <v>117.48000000000002</v>
      </c>
      <c r="BD542">
        <f t="shared" si="352"/>
        <v>9</v>
      </c>
      <c r="BE542" s="7">
        <f t="shared" si="353"/>
        <v>9.6761979312776756</v>
      </c>
      <c r="BF542" s="7">
        <f t="shared" si="354"/>
        <v>7.1543388454384322</v>
      </c>
      <c r="BG542" s="7">
        <f t="shared" si="355"/>
        <v>133.06293210252579</v>
      </c>
      <c r="BH542" s="7">
        <f t="shared" si="356"/>
        <v>142.73913003380346</v>
      </c>
      <c r="BI542" s="17">
        <f t="shared" si="345"/>
        <v>117.48000000000002</v>
      </c>
      <c r="BJ542">
        <f t="shared" si="357"/>
        <v>0</v>
      </c>
      <c r="BK542" s="7">
        <f t="shared" si="358"/>
        <v>0</v>
      </c>
      <c r="BL542" s="7">
        <f t="shared" si="359"/>
        <v>0</v>
      </c>
      <c r="BM542" s="7">
        <f t="shared" si="360"/>
        <v>0</v>
      </c>
      <c r="BN542" s="7">
        <f t="shared" si="361"/>
        <v>0</v>
      </c>
      <c r="BO542" s="17">
        <f t="shared" si="346"/>
        <v>117.48000000000002</v>
      </c>
      <c r="BP542">
        <f t="shared" si="362"/>
        <v>0</v>
      </c>
      <c r="BQ542" s="7">
        <f t="shared" si="363"/>
        <v>0</v>
      </c>
      <c r="BR542" s="7">
        <f t="shared" si="364"/>
        <v>0</v>
      </c>
      <c r="BS542" s="7">
        <f t="shared" si="365"/>
        <v>0</v>
      </c>
      <c r="BT542" s="7">
        <f t="shared" si="366"/>
        <v>0</v>
      </c>
      <c r="BU542" s="17">
        <f t="shared" si="347"/>
        <v>117.48000000000002</v>
      </c>
      <c r="BV542">
        <f t="shared" si="367"/>
        <v>0</v>
      </c>
      <c r="BW542" s="7">
        <f t="shared" si="368"/>
        <v>0</v>
      </c>
      <c r="BX542" s="7">
        <f t="shared" si="369"/>
        <v>0</v>
      </c>
      <c r="BY542" s="7">
        <f t="shared" si="370"/>
        <v>0</v>
      </c>
      <c r="BZ542" s="7">
        <f t="shared" si="371"/>
        <v>0</v>
      </c>
      <c r="CA542" s="17">
        <f t="shared" si="348"/>
        <v>117.48000000000002</v>
      </c>
      <c r="CB542">
        <f t="shared" si="372"/>
        <v>0</v>
      </c>
      <c r="CC542" s="7">
        <f t="shared" si="373"/>
        <v>0</v>
      </c>
      <c r="CD542" s="7">
        <f t="shared" si="374"/>
        <v>0</v>
      </c>
      <c r="CE542" s="7">
        <f t="shared" si="375"/>
        <v>0</v>
      </c>
      <c r="CF542" s="69">
        <f t="shared" si="376"/>
        <v>0</v>
      </c>
      <c r="CG542" s="17">
        <f t="shared" si="349"/>
        <v>117.48000000000002</v>
      </c>
      <c r="CH542">
        <f t="shared" si="377"/>
        <v>0</v>
      </c>
      <c r="CI542" s="7">
        <f t="shared" si="378"/>
        <v>0</v>
      </c>
      <c r="CJ542" s="7">
        <f t="shared" si="379"/>
        <v>0</v>
      </c>
      <c r="CK542" s="7">
        <f t="shared" si="380"/>
        <v>0</v>
      </c>
      <c r="CL542" s="7">
        <f t="shared" si="381"/>
        <v>0</v>
      </c>
      <c r="CM542" s="17">
        <f t="shared" si="350"/>
        <v>117.48000000000002</v>
      </c>
      <c r="CN542">
        <f t="shared" si="382"/>
        <v>0</v>
      </c>
      <c r="CO542" s="7">
        <f t="shared" si="383"/>
        <v>0</v>
      </c>
      <c r="CP542" s="7">
        <f t="shared" si="384"/>
        <v>0</v>
      </c>
      <c r="CQ542" s="7">
        <f t="shared" si="385"/>
        <v>0</v>
      </c>
      <c r="CR542" s="7">
        <f t="shared" si="386"/>
        <v>0</v>
      </c>
    </row>
    <row r="543" spans="1:96" ht="14.5">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351"/>
        <v>0</v>
      </c>
      <c r="M543" s="63" t="b">
        <v>1</v>
      </c>
      <c r="N543" s="63">
        <v>0</v>
      </c>
      <c r="O543" s="63">
        <v>10</v>
      </c>
      <c r="P543" s="63">
        <v>10</v>
      </c>
      <c r="Q543" s="63">
        <v>10</v>
      </c>
      <c r="R543" s="63">
        <v>140</v>
      </c>
      <c r="S543" s="65" t="b">
        <v>1</v>
      </c>
      <c r="T543" s="65">
        <v>0</v>
      </c>
      <c r="U543" s="65">
        <v>10</v>
      </c>
      <c r="V543" s="65">
        <v>10</v>
      </c>
      <c r="W543" s="65">
        <v>10</v>
      </c>
      <c r="X543" s="65">
        <v>140</v>
      </c>
      <c r="Y543" s="66" t="b">
        <v>1</v>
      </c>
      <c r="Z543" s="66">
        <v>0</v>
      </c>
      <c r="AA543" s="66">
        <v>10</v>
      </c>
      <c r="AB543" s="66">
        <v>10</v>
      </c>
      <c r="AC543" s="66">
        <v>10</v>
      </c>
      <c r="AD543" s="66">
        <v>140</v>
      </c>
      <c r="AE543" s="67" t="b">
        <v>1</v>
      </c>
      <c r="AF543" s="67">
        <v>0</v>
      </c>
      <c r="AG543" s="67">
        <v>15</v>
      </c>
      <c r="AH543" s="67">
        <v>15</v>
      </c>
      <c r="AI543" s="67">
        <v>15</v>
      </c>
      <c r="AJ543" s="67">
        <v>140</v>
      </c>
      <c r="AK543" s="68" t="b">
        <v>1</v>
      </c>
      <c r="AL543" s="68">
        <v>0</v>
      </c>
      <c r="AM543" s="68">
        <v>20</v>
      </c>
      <c r="AN543" s="68">
        <v>20</v>
      </c>
      <c r="AO543" s="68">
        <v>20</v>
      </c>
      <c r="AP543" s="68">
        <v>140</v>
      </c>
      <c r="AQ543" s="45" t="b">
        <v>1</v>
      </c>
      <c r="AR543" s="45">
        <v>0</v>
      </c>
      <c r="AS543" s="45">
        <v>20</v>
      </c>
      <c r="AT543" s="45">
        <v>20</v>
      </c>
      <c r="AU543" s="45">
        <v>20</v>
      </c>
      <c r="AV543" s="45">
        <v>140</v>
      </c>
      <c r="AW543" s="47" t="b">
        <v>1</v>
      </c>
      <c r="AX543" s="47">
        <v>0</v>
      </c>
      <c r="AY543" s="47">
        <v>10</v>
      </c>
      <c r="AZ543" s="47">
        <v>10</v>
      </c>
      <c r="BA543" s="47">
        <v>10</v>
      </c>
      <c r="BB543" s="47">
        <v>140</v>
      </c>
      <c r="BC543" s="17">
        <f t="shared" si="344"/>
        <v>121.22</v>
      </c>
      <c r="BD543">
        <f t="shared" si="352"/>
        <v>0</v>
      </c>
      <c r="BE543" s="7">
        <f t="shared" si="353"/>
        <v>0</v>
      </c>
      <c r="BF543" s="7">
        <f t="shared" si="354"/>
        <v>0</v>
      </c>
      <c r="BG543" s="7">
        <f t="shared" si="355"/>
        <v>0</v>
      </c>
      <c r="BH543" s="7">
        <f t="shared" si="356"/>
        <v>0</v>
      </c>
      <c r="BI543" s="17">
        <f t="shared" si="345"/>
        <v>121.22</v>
      </c>
      <c r="BJ543">
        <f t="shared" si="357"/>
        <v>0</v>
      </c>
      <c r="BK543" s="7">
        <f t="shared" si="358"/>
        <v>0</v>
      </c>
      <c r="BL543" s="7">
        <f t="shared" si="359"/>
        <v>0</v>
      </c>
      <c r="BM543" s="7">
        <f t="shared" si="360"/>
        <v>0</v>
      </c>
      <c r="BN543" s="7">
        <f t="shared" si="361"/>
        <v>0</v>
      </c>
      <c r="BO543" s="17">
        <f t="shared" si="346"/>
        <v>121.22</v>
      </c>
      <c r="BP543">
        <f t="shared" si="362"/>
        <v>0</v>
      </c>
      <c r="BQ543" s="7">
        <f t="shared" si="363"/>
        <v>0</v>
      </c>
      <c r="BR543" s="7">
        <f t="shared" si="364"/>
        <v>0</v>
      </c>
      <c r="BS543" s="7">
        <f t="shared" si="365"/>
        <v>0</v>
      </c>
      <c r="BT543" s="7">
        <f t="shared" si="366"/>
        <v>0</v>
      </c>
      <c r="BU543" s="17">
        <f t="shared" si="347"/>
        <v>121.22</v>
      </c>
      <c r="BV543">
        <f t="shared" si="367"/>
        <v>0</v>
      </c>
      <c r="BW543" s="7">
        <f t="shared" si="368"/>
        <v>0</v>
      </c>
      <c r="BX543" s="7">
        <f t="shared" si="369"/>
        <v>0</v>
      </c>
      <c r="BY543" s="7">
        <f t="shared" si="370"/>
        <v>0</v>
      </c>
      <c r="BZ543" s="7">
        <f t="shared" si="371"/>
        <v>0</v>
      </c>
      <c r="CA543" s="17">
        <f t="shared" si="348"/>
        <v>121.22</v>
      </c>
      <c r="CB543">
        <f t="shared" si="372"/>
        <v>0</v>
      </c>
      <c r="CC543" s="7">
        <f t="shared" si="373"/>
        <v>0</v>
      </c>
      <c r="CD543" s="7">
        <f t="shared" si="374"/>
        <v>0</v>
      </c>
      <c r="CE543" s="7">
        <f t="shared" si="375"/>
        <v>0</v>
      </c>
      <c r="CF543" s="69">
        <f t="shared" si="376"/>
        <v>0</v>
      </c>
      <c r="CG543" s="17">
        <f t="shared" si="349"/>
        <v>121.22</v>
      </c>
      <c r="CH543">
        <f t="shared" si="377"/>
        <v>0</v>
      </c>
      <c r="CI543" s="7">
        <f t="shared" si="378"/>
        <v>0</v>
      </c>
      <c r="CJ543" s="7">
        <f t="shared" si="379"/>
        <v>0</v>
      </c>
      <c r="CK543" s="7">
        <f t="shared" si="380"/>
        <v>0</v>
      </c>
      <c r="CL543" s="7">
        <f t="shared" si="381"/>
        <v>0</v>
      </c>
      <c r="CM543" s="17">
        <f t="shared" si="350"/>
        <v>121.22</v>
      </c>
      <c r="CN543">
        <f t="shared" si="382"/>
        <v>0</v>
      </c>
      <c r="CO543" s="7">
        <f t="shared" si="383"/>
        <v>0</v>
      </c>
      <c r="CP543" s="7">
        <f t="shared" si="384"/>
        <v>0</v>
      </c>
      <c r="CQ543" s="7">
        <f t="shared" si="385"/>
        <v>0</v>
      </c>
      <c r="CR543" s="7">
        <f t="shared" si="386"/>
        <v>0</v>
      </c>
    </row>
    <row r="544" spans="1:96" ht="14.5">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351"/>
        <v>1</v>
      </c>
      <c r="M544" s="63" t="b">
        <v>1</v>
      </c>
      <c r="N544" s="63">
        <v>0</v>
      </c>
      <c r="O544" s="63">
        <v>10</v>
      </c>
      <c r="P544" s="63">
        <v>10</v>
      </c>
      <c r="Q544" s="63">
        <v>10</v>
      </c>
      <c r="R544" s="63">
        <v>0</v>
      </c>
      <c r="S544" s="65" t="b">
        <v>0</v>
      </c>
      <c r="Y544" s="66" t="b">
        <v>0</v>
      </c>
      <c r="AE544" s="67" t="b">
        <v>0</v>
      </c>
      <c r="AK544" s="68" t="b">
        <v>0</v>
      </c>
      <c r="AQ544" s="45" t="b">
        <v>0</v>
      </c>
      <c r="AW544" s="47" t="b">
        <v>0</v>
      </c>
      <c r="BC544" s="17">
        <f t="shared" si="344"/>
        <v>157.30000000000001</v>
      </c>
      <c r="BD544">
        <f t="shared" si="352"/>
        <v>14</v>
      </c>
      <c r="BE544" s="7">
        <f t="shared" si="353"/>
        <v>15.051863448654164</v>
      </c>
      <c r="BF544" s="7">
        <f t="shared" si="354"/>
        <v>11.128971537348672</v>
      </c>
      <c r="BG544" s="7">
        <f t="shared" si="355"/>
        <v>206.98678327059568</v>
      </c>
      <c r="BH544" s="7">
        <f t="shared" si="356"/>
        <v>222.03864671924984</v>
      </c>
      <c r="BI544" s="17">
        <f t="shared" si="345"/>
        <v>157.30000000000001</v>
      </c>
      <c r="BJ544">
        <f t="shared" si="357"/>
        <v>0</v>
      </c>
      <c r="BK544" s="7">
        <f t="shared" si="358"/>
        <v>0</v>
      </c>
      <c r="BL544" s="7">
        <f t="shared" si="359"/>
        <v>0</v>
      </c>
      <c r="BM544" s="7">
        <f t="shared" si="360"/>
        <v>0</v>
      </c>
      <c r="BN544" s="7">
        <f t="shared" si="361"/>
        <v>0</v>
      </c>
      <c r="BO544" s="17">
        <f t="shared" si="346"/>
        <v>157.30000000000001</v>
      </c>
      <c r="BP544">
        <f t="shared" si="362"/>
        <v>0</v>
      </c>
      <c r="BQ544" s="7">
        <f t="shared" si="363"/>
        <v>0</v>
      </c>
      <c r="BR544" s="7">
        <f t="shared" si="364"/>
        <v>0</v>
      </c>
      <c r="BS544" s="7">
        <f t="shared" si="365"/>
        <v>0</v>
      </c>
      <c r="BT544" s="7">
        <f t="shared" si="366"/>
        <v>0</v>
      </c>
      <c r="BU544" s="17">
        <f t="shared" si="347"/>
        <v>157.30000000000001</v>
      </c>
      <c r="BV544">
        <f t="shared" si="367"/>
        <v>0</v>
      </c>
      <c r="BW544" s="7">
        <f t="shared" si="368"/>
        <v>0</v>
      </c>
      <c r="BX544" s="7">
        <f t="shared" si="369"/>
        <v>0</v>
      </c>
      <c r="BY544" s="7">
        <f t="shared" si="370"/>
        <v>0</v>
      </c>
      <c r="BZ544" s="7">
        <f t="shared" si="371"/>
        <v>0</v>
      </c>
      <c r="CA544" s="17">
        <f t="shared" si="348"/>
        <v>157.30000000000001</v>
      </c>
      <c r="CB544">
        <f t="shared" si="372"/>
        <v>0</v>
      </c>
      <c r="CC544" s="7">
        <f t="shared" si="373"/>
        <v>0</v>
      </c>
      <c r="CD544" s="7">
        <f t="shared" si="374"/>
        <v>0</v>
      </c>
      <c r="CE544" s="7">
        <f t="shared" si="375"/>
        <v>0</v>
      </c>
      <c r="CF544" s="69">
        <f t="shared" si="376"/>
        <v>0</v>
      </c>
      <c r="CG544" s="17">
        <f t="shared" si="349"/>
        <v>157.30000000000001</v>
      </c>
      <c r="CH544">
        <f t="shared" si="377"/>
        <v>0</v>
      </c>
      <c r="CI544" s="7">
        <f t="shared" si="378"/>
        <v>0</v>
      </c>
      <c r="CJ544" s="7">
        <f t="shared" si="379"/>
        <v>0</v>
      </c>
      <c r="CK544" s="7">
        <f t="shared" si="380"/>
        <v>0</v>
      </c>
      <c r="CL544" s="7">
        <f t="shared" si="381"/>
        <v>0</v>
      </c>
      <c r="CM544" s="17">
        <f t="shared" si="350"/>
        <v>157.30000000000001</v>
      </c>
      <c r="CN544">
        <f t="shared" si="382"/>
        <v>0</v>
      </c>
      <c r="CO544" s="7">
        <f t="shared" si="383"/>
        <v>0</v>
      </c>
      <c r="CP544" s="7">
        <f t="shared" si="384"/>
        <v>0</v>
      </c>
      <c r="CQ544" s="7">
        <f t="shared" si="385"/>
        <v>0</v>
      </c>
      <c r="CR544" s="7">
        <f t="shared" si="386"/>
        <v>0</v>
      </c>
    </row>
    <row r="545" spans="1:96" ht="14.5">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351"/>
        <v>0</v>
      </c>
      <c r="M545" s="63" t="b">
        <v>1</v>
      </c>
      <c r="N545" s="63">
        <v>0</v>
      </c>
      <c r="O545" s="63">
        <v>10</v>
      </c>
      <c r="P545" s="63">
        <v>10</v>
      </c>
      <c r="Q545" s="63">
        <v>10</v>
      </c>
      <c r="R545" s="63">
        <v>0</v>
      </c>
      <c r="S545" s="65" t="b">
        <v>0</v>
      </c>
      <c r="Y545" s="66" t="b">
        <v>0</v>
      </c>
      <c r="AE545" s="67" t="b">
        <v>0</v>
      </c>
      <c r="AK545" s="68" t="b">
        <v>0</v>
      </c>
      <c r="AQ545" s="45" t="b">
        <v>0</v>
      </c>
      <c r="AW545" s="47" t="b">
        <v>0</v>
      </c>
      <c r="BC545" s="17">
        <f t="shared" si="344"/>
        <v>159.39000000000001</v>
      </c>
      <c r="BD545">
        <f t="shared" si="352"/>
        <v>0</v>
      </c>
      <c r="BE545" s="7">
        <f t="shared" si="353"/>
        <v>0</v>
      </c>
      <c r="BF545" s="7">
        <f t="shared" si="354"/>
        <v>0</v>
      </c>
      <c r="BG545" s="7">
        <f t="shared" si="355"/>
        <v>0</v>
      </c>
      <c r="BH545" s="7">
        <f t="shared" si="356"/>
        <v>0</v>
      </c>
      <c r="BI545" s="17">
        <f t="shared" si="345"/>
        <v>159.39000000000001</v>
      </c>
      <c r="BJ545">
        <f t="shared" si="357"/>
        <v>0</v>
      </c>
      <c r="BK545" s="7">
        <f t="shared" si="358"/>
        <v>0</v>
      </c>
      <c r="BL545" s="7">
        <f t="shared" si="359"/>
        <v>0</v>
      </c>
      <c r="BM545" s="7">
        <f t="shared" si="360"/>
        <v>0</v>
      </c>
      <c r="BN545" s="7">
        <f t="shared" si="361"/>
        <v>0</v>
      </c>
      <c r="BO545" s="17">
        <f t="shared" si="346"/>
        <v>159.39000000000001</v>
      </c>
      <c r="BP545">
        <f t="shared" si="362"/>
        <v>0</v>
      </c>
      <c r="BQ545" s="7">
        <f t="shared" si="363"/>
        <v>0</v>
      </c>
      <c r="BR545" s="7">
        <f t="shared" si="364"/>
        <v>0</v>
      </c>
      <c r="BS545" s="7">
        <f t="shared" si="365"/>
        <v>0</v>
      </c>
      <c r="BT545" s="7">
        <f t="shared" si="366"/>
        <v>0</v>
      </c>
      <c r="BU545" s="17">
        <f t="shared" si="347"/>
        <v>159.39000000000001</v>
      </c>
      <c r="BV545">
        <f t="shared" si="367"/>
        <v>0</v>
      </c>
      <c r="BW545" s="7">
        <f t="shared" si="368"/>
        <v>0</v>
      </c>
      <c r="BX545" s="7">
        <f t="shared" si="369"/>
        <v>0</v>
      </c>
      <c r="BY545" s="7">
        <f t="shared" si="370"/>
        <v>0</v>
      </c>
      <c r="BZ545" s="7">
        <f t="shared" si="371"/>
        <v>0</v>
      </c>
      <c r="CA545" s="17">
        <f t="shared" si="348"/>
        <v>159.39000000000001</v>
      </c>
      <c r="CB545">
        <f t="shared" si="372"/>
        <v>0</v>
      </c>
      <c r="CC545" s="7">
        <f t="shared" si="373"/>
        <v>0</v>
      </c>
      <c r="CD545" s="7">
        <f t="shared" si="374"/>
        <v>0</v>
      </c>
      <c r="CE545" s="7">
        <f t="shared" si="375"/>
        <v>0</v>
      </c>
      <c r="CF545" s="69">
        <f t="shared" si="376"/>
        <v>0</v>
      </c>
      <c r="CG545" s="17">
        <f t="shared" si="349"/>
        <v>159.39000000000001</v>
      </c>
      <c r="CH545">
        <f t="shared" si="377"/>
        <v>0</v>
      </c>
      <c r="CI545" s="7">
        <f t="shared" si="378"/>
        <v>0</v>
      </c>
      <c r="CJ545" s="7">
        <f t="shared" si="379"/>
        <v>0</v>
      </c>
      <c r="CK545" s="7">
        <f t="shared" si="380"/>
        <v>0</v>
      </c>
      <c r="CL545" s="7">
        <f t="shared" si="381"/>
        <v>0</v>
      </c>
      <c r="CM545" s="17">
        <f t="shared" si="350"/>
        <v>159.39000000000001</v>
      </c>
      <c r="CN545">
        <f t="shared" si="382"/>
        <v>0</v>
      </c>
      <c r="CO545" s="7">
        <f t="shared" si="383"/>
        <v>0</v>
      </c>
      <c r="CP545" s="7">
        <f t="shared" si="384"/>
        <v>0</v>
      </c>
      <c r="CQ545" s="7">
        <f t="shared" si="385"/>
        <v>0</v>
      </c>
      <c r="CR545" s="7">
        <f t="shared" si="386"/>
        <v>0</v>
      </c>
    </row>
    <row r="546" spans="1:96" ht="14.5">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351"/>
        <v>1</v>
      </c>
      <c r="M546" s="63" t="b">
        <v>1</v>
      </c>
      <c r="N546" s="63">
        <v>0</v>
      </c>
      <c r="O546" s="63">
        <v>10</v>
      </c>
      <c r="P546" s="63">
        <v>10</v>
      </c>
      <c r="Q546" s="63">
        <v>10</v>
      </c>
      <c r="R546" s="63">
        <v>30</v>
      </c>
      <c r="S546" s="65" t="b">
        <v>0</v>
      </c>
      <c r="Y546" s="66" t="b">
        <v>0</v>
      </c>
      <c r="AE546" s="67" t="b">
        <v>0</v>
      </c>
      <c r="AK546" s="68" t="b">
        <v>0</v>
      </c>
      <c r="AQ546" s="45" t="b">
        <v>0</v>
      </c>
      <c r="AW546" s="47" t="b">
        <v>0</v>
      </c>
      <c r="BC546" s="17">
        <f t="shared" si="344"/>
        <v>124.74000000000001</v>
      </c>
      <c r="BD546">
        <f t="shared" si="352"/>
        <v>9</v>
      </c>
      <c r="BE546" s="7">
        <f t="shared" si="353"/>
        <v>9.6761979312776756</v>
      </c>
      <c r="BF546" s="7">
        <f t="shared" si="354"/>
        <v>7.1543388454384322</v>
      </c>
      <c r="BG546" s="7">
        <f t="shared" si="355"/>
        <v>133.06293210252579</v>
      </c>
      <c r="BH546" s="7">
        <f t="shared" si="356"/>
        <v>142.73913003380346</v>
      </c>
      <c r="BI546" s="17">
        <f t="shared" si="345"/>
        <v>124.74000000000001</v>
      </c>
      <c r="BJ546">
        <f t="shared" si="357"/>
        <v>0</v>
      </c>
      <c r="BK546" s="7">
        <f t="shared" si="358"/>
        <v>0</v>
      </c>
      <c r="BL546" s="7">
        <f t="shared" si="359"/>
        <v>0</v>
      </c>
      <c r="BM546" s="7">
        <f t="shared" si="360"/>
        <v>0</v>
      </c>
      <c r="BN546" s="7">
        <f t="shared" si="361"/>
        <v>0</v>
      </c>
      <c r="BO546" s="17">
        <f t="shared" si="346"/>
        <v>124.74000000000001</v>
      </c>
      <c r="BP546">
        <f t="shared" si="362"/>
        <v>0</v>
      </c>
      <c r="BQ546" s="7">
        <f t="shared" si="363"/>
        <v>0</v>
      </c>
      <c r="BR546" s="7">
        <f t="shared" si="364"/>
        <v>0</v>
      </c>
      <c r="BS546" s="7">
        <f t="shared" si="365"/>
        <v>0</v>
      </c>
      <c r="BT546" s="7">
        <f t="shared" si="366"/>
        <v>0</v>
      </c>
      <c r="BU546" s="17">
        <f t="shared" si="347"/>
        <v>124.74000000000001</v>
      </c>
      <c r="BV546">
        <f t="shared" si="367"/>
        <v>0</v>
      </c>
      <c r="BW546" s="7">
        <f t="shared" si="368"/>
        <v>0</v>
      </c>
      <c r="BX546" s="7">
        <f t="shared" si="369"/>
        <v>0</v>
      </c>
      <c r="BY546" s="7">
        <f t="shared" si="370"/>
        <v>0</v>
      </c>
      <c r="BZ546" s="7">
        <f t="shared" si="371"/>
        <v>0</v>
      </c>
      <c r="CA546" s="17">
        <f t="shared" si="348"/>
        <v>124.74000000000001</v>
      </c>
      <c r="CB546">
        <f t="shared" si="372"/>
        <v>0</v>
      </c>
      <c r="CC546" s="7">
        <f t="shared" si="373"/>
        <v>0</v>
      </c>
      <c r="CD546" s="7">
        <f t="shared" si="374"/>
        <v>0</v>
      </c>
      <c r="CE546" s="7">
        <f t="shared" si="375"/>
        <v>0</v>
      </c>
      <c r="CF546" s="69">
        <f t="shared" si="376"/>
        <v>0</v>
      </c>
      <c r="CG546" s="17">
        <f t="shared" si="349"/>
        <v>124.74000000000001</v>
      </c>
      <c r="CH546">
        <f t="shared" si="377"/>
        <v>0</v>
      </c>
      <c r="CI546" s="7">
        <f t="shared" si="378"/>
        <v>0</v>
      </c>
      <c r="CJ546" s="7">
        <f t="shared" si="379"/>
        <v>0</v>
      </c>
      <c r="CK546" s="7">
        <f t="shared" si="380"/>
        <v>0</v>
      </c>
      <c r="CL546" s="7">
        <f t="shared" si="381"/>
        <v>0</v>
      </c>
      <c r="CM546" s="17">
        <f t="shared" si="350"/>
        <v>124.74000000000001</v>
      </c>
      <c r="CN546">
        <f t="shared" si="382"/>
        <v>0</v>
      </c>
      <c r="CO546" s="7">
        <f t="shared" si="383"/>
        <v>0</v>
      </c>
      <c r="CP546" s="7">
        <f t="shared" si="384"/>
        <v>0</v>
      </c>
      <c r="CQ546" s="7">
        <f t="shared" si="385"/>
        <v>0</v>
      </c>
      <c r="CR546" s="7">
        <f t="shared" si="386"/>
        <v>0</v>
      </c>
    </row>
    <row r="547" spans="1:96" ht="14.5">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351"/>
        <v>0</v>
      </c>
      <c r="M547" s="63" t="b">
        <v>1</v>
      </c>
      <c r="N547" s="63">
        <v>30</v>
      </c>
      <c r="O547" s="63">
        <v>10</v>
      </c>
      <c r="P547" s="63">
        <v>10</v>
      </c>
      <c r="Q547" s="63">
        <v>10</v>
      </c>
      <c r="R547" s="63">
        <v>0</v>
      </c>
      <c r="S547" s="65" t="b">
        <v>0</v>
      </c>
      <c r="Y547" s="66" t="b">
        <v>0</v>
      </c>
      <c r="AE547" s="67" t="b">
        <v>0</v>
      </c>
      <c r="AK547" s="68" t="b">
        <v>0</v>
      </c>
      <c r="AQ547" s="45" t="b">
        <v>0</v>
      </c>
      <c r="AW547" s="47" t="b">
        <v>0</v>
      </c>
      <c r="BC547" s="17">
        <f t="shared" si="344"/>
        <v>129.36000000000001</v>
      </c>
      <c r="BD547">
        <f t="shared" si="352"/>
        <v>0</v>
      </c>
      <c r="BE547" s="7">
        <f t="shared" si="353"/>
        <v>0</v>
      </c>
      <c r="BF547" s="7">
        <f t="shared" si="354"/>
        <v>0</v>
      </c>
      <c r="BG547" s="7">
        <f t="shared" si="355"/>
        <v>0</v>
      </c>
      <c r="BH547" s="7">
        <f t="shared" si="356"/>
        <v>0</v>
      </c>
      <c r="BI547" s="17">
        <f t="shared" si="345"/>
        <v>129.36000000000001</v>
      </c>
      <c r="BJ547">
        <f t="shared" si="357"/>
        <v>0</v>
      </c>
      <c r="BK547" s="7">
        <f t="shared" si="358"/>
        <v>0</v>
      </c>
      <c r="BL547" s="7">
        <f t="shared" si="359"/>
        <v>0</v>
      </c>
      <c r="BM547" s="7">
        <f t="shared" si="360"/>
        <v>0</v>
      </c>
      <c r="BN547" s="7">
        <f t="shared" si="361"/>
        <v>0</v>
      </c>
      <c r="BO547" s="17">
        <f t="shared" si="346"/>
        <v>129.36000000000001</v>
      </c>
      <c r="BP547">
        <f t="shared" si="362"/>
        <v>0</v>
      </c>
      <c r="BQ547" s="7">
        <f t="shared" si="363"/>
        <v>0</v>
      </c>
      <c r="BR547" s="7">
        <f t="shared" si="364"/>
        <v>0</v>
      </c>
      <c r="BS547" s="7">
        <f t="shared" si="365"/>
        <v>0</v>
      </c>
      <c r="BT547" s="7">
        <f t="shared" si="366"/>
        <v>0</v>
      </c>
      <c r="BU547" s="17">
        <f t="shared" si="347"/>
        <v>129.36000000000001</v>
      </c>
      <c r="BV547">
        <f t="shared" si="367"/>
        <v>0</v>
      </c>
      <c r="BW547" s="7">
        <f t="shared" si="368"/>
        <v>0</v>
      </c>
      <c r="BX547" s="7">
        <f t="shared" si="369"/>
        <v>0</v>
      </c>
      <c r="BY547" s="7">
        <f t="shared" si="370"/>
        <v>0</v>
      </c>
      <c r="BZ547" s="7">
        <f t="shared" si="371"/>
        <v>0</v>
      </c>
      <c r="CA547" s="17">
        <f t="shared" si="348"/>
        <v>129.36000000000001</v>
      </c>
      <c r="CB547">
        <f t="shared" si="372"/>
        <v>0</v>
      </c>
      <c r="CC547" s="7">
        <f t="shared" si="373"/>
        <v>0</v>
      </c>
      <c r="CD547" s="7">
        <f t="shared" si="374"/>
        <v>0</v>
      </c>
      <c r="CE547" s="7">
        <f t="shared" si="375"/>
        <v>0</v>
      </c>
      <c r="CF547" s="69">
        <f t="shared" si="376"/>
        <v>0</v>
      </c>
      <c r="CG547" s="17">
        <f t="shared" si="349"/>
        <v>129.36000000000001</v>
      </c>
      <c r="CH547">
        <f t="shared" si="377"/>
        <v>0</v>
      </c>
      <c r="CI547" s="7">
        <f t="shared" si="378"/>
        <v>0</v>
      </c>
      <c r="CJ547" s="7">
        <f t="shared" si="379"/>
        <v>0</v>
      </c>
      <c r="CK547" s="7">
        <f t="shared" si="380"/>
        <v>0</v>
      </c>
      <c r="CL547" s="7">
        <f t="shared" si="381"/>
        <v>0</v>
      </c>
      <c r="CM547" s="17">
        <f t="shared" si="350"/>
        <v>129.36000000000001</v>
      </c>
      <c r="CN547">
        <f t="shared" si="382"/>
        <v>0</v>
      </c>
      <c r="CO547" s="7">
        <f t="shared" si="383"/>
        <v>0</v>
      </c>
      <c r="CP547" s="7">
        <f t="shared" si="384"/>
        <v>0</v>
      </c>
      <c r="CQ547" s="7">
        <f t="shared" si="385"/>
        <v>0</v>
      </c>
      <c r="CR547" s="7">
        <f t="shared" si="386"/>
        <v>0</v>
      </c>
    </row>
    <row r="548" spans="1:96" ht="14.5">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351"/>
        <v>1</v>
      </c>
      <c r="M548" s="63" t="b">
        <v>1</v>
      </c>
      <c r="N548" s="63">
        <v>0</v>
      </c>
      <c r="O548" s="63">
        <v>10</v>
      </c>
      <c r="P548" s="63">
        <v>10</v>
      </c>
      <c r="Q548" s="63">
        <v>10</v>
      </c>
      <c r="R548" s="63">
        <v>0</v>
      </c>
      <c r="S548" s="65" t="b">
        <v>0</v>
      </c>
      <c r="Y548" s="66" t="b">
        <v>0</v>
      </c>
      <c r="AE548" s="67" t="b">
        <v>0</v>
      </c>
      <c r="AK548" s="68" t="b">
        <v>0</v>
      </c>
      <c r="AQ548" s="45" t="b">
        <v>0</v>
      </c>
      <c r="AW548" s="47" t="b">
        <v>0</v>
      </c>
      <c r="BC548" s="17">
        <f t="shared" si="344"/>
        <v>124.19</v>
      </c>
      <c r="BD548">
        <f t="shared" si="352"/>
        <v>11</v>
      </c>
      <c r="BE548" s="7">
        <f t="shared" si="353"/>
        <v>11.826464138228271</v>
      </c>
      <c r="BF548" s="7">
        <f t="shared" si="354"/>
        <v>8.7441919222025284</v>
      </c>
      <c r="BG548" s="7">
        <f t="shared" si="355"/>
        <v>162.63247256975376</v>
      </c>
      <c r="BH548" s="7">
        <f t="shared" si="356"/>
        <v>174.45893670798202</v>
      </c>
      <c r="BI548" s="17">
        <f t="shared" si="345"/>
        <v>124.19</v>
      </c>
      <c r="BJ548">
        <f t="shared" si="357"/>
        <v>0</v>
      </c>
      <c r="BK548" s="7">
        <f t="shared" si="358"/>
        <v>0</v>
      </c>
      <c r="BL548" s="7">
        <f t="shared" si="359"/>
        <v>0</v>
      </c>
      <c r="BM548" s="7">
        <f t="shared" si="360"/>
        <v>0</v>
      </c>
      <c r="BN548" s="7">
        <f t="shared" si="361"/>
        <v>0</v>
      </c>
      <c r="BO548" s="17">
        <f t="shared" si="346"/>
        <v>124.19</v>
      </c>
      <c r="BP548">
        <f t="shared" si="362"/>
        <v>0</v>
      </c>
      <c r="BQ548" s="7">
        <f t="shared" si="363"/>
        <v>0</v>
      </c>
      <c r="BR548" s="7">
        <f t="shared" si="364"/>
        <v>0</v>
      </c>
      <c r="BS548" s="7">
        <f t="shared" si="365"/>
        <v>0</v>
      </c>
      <c r="BT548" s="7">
        <f t="shared" si="366"/>
        <v>0</v>
      </c>
      <c r="BU548" s="17">
        <f t="shared" si="347"/>
        <v>124.19</v>
      </c>
      <c r="BV548">
        <f t="shared" si="367"/>
        <v>0</v>
      </c>
      <c r="BW548" s="7">
        <f t="shared" si="368"/>
        <v>0</v>
      </c>
      <c r="BX548" s="7">
        <f t="shared" si="369"/>
        <v>0</v>
      </c>
      <c r="BY548" s="7">
        <f t="shared" si="370"/>
        <v>0</v>
      </c>
      <c r="BZ548" s="7">
        <f t="shared" si="371"/>
        <v>0</v>
      </c>
      <c r="CA548" s="17">
        <f t="shared" si="348"/>
        <v>124.19</v>
      </c>
      <c r="CB548">
        <f t="shared" si="372"/>
        <v>0</v>
      </c>
      <c r="CC548" s="7">
        <f t="shared" si="373"/>
        <v>0</v>
      </c>
      <c r="CD548" s="7">
        <f t="shared" si="374"/>
        <v>0</v>
      </c>
      <c r="CE548" s="7">
        <f t="shared" si="375"/>
        <v>0</v>
      </c>
      <c r="CF548" s="69">
        <f t="shared" si="376"/>
        <v>0</v>
      </c>
      <c r="CG548" s="17">
        <f t="shared" si="349"/>
        <v>124.19</v>
      </c>
      <c r="CH548">
        <f t="shared" si="377"/>
        <v>0</v>
      </c>
      <c r="CI548" s="7">
        <f t="shared" si="378"/>
        <v>0</v>
      </c>
      <c r="CJ548" s="7">
        <f t="shared" si="379"/>
        <v>0</v>
      </c>
      <c r="CK548" s="7">
        <f t="shared" si="380"/>
        <v>0</v>
      </c>
      <c r="CL548" s="7">
        <f t="shared" si="381"/>
        <v>0</v>
      </c>
      <c r="CM548" s="17">
        <f t="shared" si="350"/>
        <v>124.19</v>
      </c>
      <c r="CN548">
        <f t="shared" si="382"/>
        <v>0</v>
      </c>
      <c r="CO548" s="7">
        <f t="shared" si="383"/>
        <v>0</v>
      </c>
      <c r="CP548" s="7">
        <f t="shared" si="384"/>
        <v>0</v>
      </c>
      <c r="CQ548" s="7">
        <f t="shared" si="385"/>
        <v>0</v>
      </c>
      <c r="CR548" s="7">
        <f t="shared" si="386"/>
        <v>0</v>
      </c>
    </row>
    <row r="549" spans="1:96" ht="14.5">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351"/>
        <v>0</v>
      </c>
      <c r="M549" s="63" t="b">
        <v>1</v>
      </c>
      <c r="N549" s="63">
        <v>0</v>
      </c>
      <c r="O549" s="63">
        <v>10</v>
      </c>
      <c r="P549" s="63">
        <v>10</v>
      </c>
      <c r="Q549" s="63">
        <v>10</v>
      </c>
      <c r="R549" s="63">
        <v>0</v>
      </c>
      <c r="S549" s="65" t="b">
        <v>0</v>
      </c>
      <c r="Y549" s="66" t="b">
        <v>0</v>
      </c>
      <c r="AE549" s="67" t="b">
        <v>0</v>
      </c>
      <c r="AK549" s="68" t="b">
        <v>0</v>
      </c>
      <c r="AQ549" s="45" t="b">
        <v>0</v>
      </c>
      <c r="AW549" s="47" t="b">
        <v>0</v>
      </c>
      <c r="BC549" s="17">
        <f t="shared" si="344"/>
        <v>126.61</v>
      </c>
      <c r="BD549">
        <f t="shared" si="352"/>
        <v>0</v>
      </c>
      <c r="BE549" s="7">
        <f t="shared" si="353"/>
        <v>0</v>
      </c>
      <c r="BF549" s="7">
        <f t="shared" si="354"/>
        <v>0</v>
      </c>
      <c r="BG549" s="7">
        <f t="shared" si="355"/>
        <v>0</v>
      </c>
      <c r="BH549" s="7">
        <f t="shared" si="356"/>
        <v>0</v>
      </c>
      <c r="BI549" s="17">
        <f t="shared" si="345"/>
        <v>126.61</v>
      </c>
      <c r="BJ549">
        <f t="shared" si="357"/>
        <v>0</v>
      </c>
      <c r="BK549" s="7">
        <f t="shared" si="358"/>
        <v>0</v>
      </c>
      <c r="BL549" s="7">
        <f t="shared" si="359"/>
        <v>0</v>
      </c>
      <c r="BM549" s="7">
        <f t="shared" si="360"/>
        <v>0</v>
      </c>
      <c r="BN549" s="7">
        <f t="shared" si="361"/>
        <v>0</v>
      </c>
      <c r="BO549" s="17">
        <f t="shared" si="346"/>
        <v>126.61</v>
      </c>
      <c r="BP549">
        <f t="shared" si="362"/>
        <v>0</v>
      </c>
      <c r="BQ549" s="7">
        <f t="shared" si="363"/>
        <v>0</v>
      </c>
      <c r="BR549" s="7">
        <f t="shared" si="364"/>
        <v>0</v>
      </c>
      <c r="BS549" s="7">
        <f t="shared" si="365"/>
        <v>0</v>
      </c>
      <c r="BT549" s="7">
        <f t="shared" si="366"/>
        <v>0</v>
      </c>
      <c r="BU549" s="17">
        <f t="shared" si="347"/>
        <v>126.61</v>
      </c>
      <c r="BV549">
        <f t="shared" si="367"/>
        <v>0</v>
      </c>
      <c r="BW549" s="7">
        <f t="shared" si="368"/>
        <v>0</v>
      </c>
      <c r="BX549" s="7">
        <f t="shared" si="369"/>
        <v>0</v>
      </c>
      <c r="BY549" s="7">
        <f t="shared" si="370"/>
        <v>0</v>
      </c>
      <c r="BZ549" s="7">
        <f t="shared" si="371"/>
        <v>0</v>
      </c>
      <c r="CA549" s="17">
        <f t="shared" si="348"/>
        <v>126.61</v>
      </c>
      <c r="CB549">
        <f t="shared" si="372"/>
        <v>0</v>
      </c>
      <c r="CC549" s="7">
        <f t="shared" si="373"/>
        <v>0</v>
      </c>
      <c r="CD549" s="7">
        <f t="shared" si="374"/>
        <v>0</v>
      </c>
      <c r="CE549" s="7">
        <f t="shared" si="375"/>
        <v>0</v>
      </c>
      <c r="CF549" s="69">
        <f t="shared" si="376"/>
        <v>0</v>
      </c>
      <c r="CG549" s="17">
        <f t="shared" si="349"/>
        <v>126.61</v>
      </c>
      <c r="CH549">
        <f t="shared" si="377"/>
        <v>0</v>
      </c>
      <c r="CI549" s="7">
        <f t="shared" si="378"/>
        <v>0</v>
      </c>
      <c r="CJ549" s="7">
        <f t="shared" si="379"/>
        <v>0</v>
      </c>
      <c r="CK549" s="7">
        <f t="shared" si="380"/>
        <v>0</v>
      </c>
      <c r="CL549" s="7">
        <f t="shared" si="381"/>
        <v>0</v>
      </c>
      <c r="CM549" s="17">
        <f t="shared" si="350"/>
        <v>126.61</v>
      </c>
      <c r="CN549">
        <f t="shared" si="382"/>
        <v>0</v>
      </c>
      <c r="CO549" s="7">
        <f t="shared" si="383"/>
        <v>0</v>
      </c>
      <c r="CP549" s="7">
        <f t="shared" si="384"/>
        <v>0</v>
      </c>
      <c r="CQ549" s="7">
        <f t="shared" si="385"/>
        <v>0</v>
      </c>
      <c r="CR549" s="7">
        <f t="shared" si="386"/>
        <v>0</v>
      </c>
    </row>
    <row r="550" spans="1:9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351"/>
        <v>1</v>
      </c>
      <c r="M550" s="63" t="b">
        <v>0</v>
      </c>
      <c r="S550" s="65" t="b">
        <v>0</v>
      </c>
      <c r="Y550" s="66" t="b">
        <v>0</v>
      </c>
      <c r="AE550" s="67" t="b">
        <v>0</v>
      </c>
      <c r="AK550" s="68" t="b">
        <v>0</v>
      </c>
      <c r="AQ550" s="45" t="b">
        <v>0</v>
      </c>
      <c r="AW550" s="47" t="b">
        <v>0</v>
      </c>
      <c r="BC550" s="17">
        <f t="shared" si="344"/>
        <v>172.81000000000003</v>
      </c>
      <c r="BD550">
        <f t="shared" si="352"/>
        <v>0</v>
      </c>
      <c r="BE550" s="7">
        <f t="shared" si="353"/>
        <v>0</v>
      </c>
      <c r="BF550" s="7">
        <f t="shared" si="354"/>
        <v>0</v>
      </c>
      <c r="BG550" s="7">
        <f t="shared" si="355"/>
        <v>0</v>
      </c>
      <c r="BH550" s="7">
        <f t="shared" si="356"/>
        <v>0</v>
      </c>
      <c r="BI550" s="17">
        <f t="shared" si="345"/>
        <v>172.81000000000003</v>
      </c>
      <c r="BJ550">
        <f t="shared" si="357"/>
        <v>0</v>
      </c>
      <c r="BK550" s="7">
        <f t="shared" si="358"/>
        <v>0</v>
      </c>
      <c r="BL550" s="7">
        <f t="shared" si="359"/>
        <v>0</v>
      </c>
      <c r="BM550" s="7">
        <f t="shared" si="360"/>
        <v>0</v>
      </c>
      <c r="BN550" s="7">
        <f t="shared" si="361"/>
        <v>0</v>
      </c>
      <c r="BO550" s="17">
        <f t="shared" si="346"/>
        <v>172.81000000000003</v>
      </c>
      <c r="BP550">
        <f t="shared" si="362"/>
        <v>0</v>
      </c>
      <c r="BQ550" s="7">
        <f t="shared" si="363"/>
        <v>0</v>
      </c>
      <c r="BR550" s="7">
        <f t="shared" si="364"/>
        <v>0</v>
      </c>
      <c r="BS550" s="7">
        <f t="shared" si="365"/>
        <v>0</v>
      </c>
      <c r="BT550" s="7">
        <f t="shared" si="366"/>
        <v>0</v>
      </c>
      <c r="BU550" s="17">
        <f t="shared" si="347"/>
        <v>172.81000000000003</v>
      </c>
      <c r="BV550">
        <f t="shared" si="367"/>
        <v>0</v>
      </c>
      <c r="BW550" s="7">
        <f t="shared" si="368"/>
        <v>0</v>
      </c>
      <c r="BX550" s="7">
        <f t="shared" si="369"/>
        <v>0</v>
      </c>
      <c r="BY550" s="7">
        <f t="shared" si="370"/>
        <v>0</v>
      </c>
      <c r="BZ550" s="7">
        <f t="shared" si="371"/>
        <v>0</v>
      </c>
      <c r="CA550" s="17">
        <f t="shared" si="348"/>
        <v>172.81000000000003</v>
      </c>
      <c r="CB550">
        <f t="shared" si="372"/>
        <v>0</v>
      </c>
      <c r="CC550" s="7">
        <f t="shared" si="373"/>
        <v>0</v>
      </c>
      <c r="CD550" s="7">
        <f t="shared" si="374"/>
        <v>0</v>
      </c>
      <c r="CE550" s="7">
        <f t="shared" si="375"/>
        <v>0</v>
      </c>
      <c r="CF550" s="69">
        <f t="shared" si="376"/>
        <v>0</v>
      </c>
      <c r="CG550" s="17">
        <f t="shared" si="349"/>
        <v>172.81000000000003</v>
      </c>
      <c r="CH550">
        <f t="shared" si="377"/>
        <v>0</v>
      </c>
      <c r="CI550" s="7">
        <f t="shared" si="378"/>
        <v>0</v>
      </c>
      <c r="CJ550" s="7">
        <f t="shared" si="379"/>
        <v>0</v>
      </c>
      <c r="CK550" s="7">
        <f t="shared" si="380"/>
        <v>0</v>
      </c>
      <c r="CL550" s="7">
        <f t="shared" si="381"/>
        <v>0</v>
      </c>
      <c r="CM550" s="17">
        <f t="shared" si="350"/>
        <v>172.81000000000003</v>
      </c>
      <c r="CN550">
        <f t="shared" si="382"/>
        <v>0</v>
      </c>
      <c r="CO550" s="7">
        <f t="shared" si="383"/>
        <v>0</v>
      </c>
      <c r="CP550" s="7">
        <f t="shared" si="384"/>
        <v>0</v>
      </c>
      <c r="CQ550" s="7">
        <f t="shared" si="385"/>
        <v>0</v>
      </c>
      <c r="CR550" s="7">
        <f t="shared" si="386"/>
        <v>0</v>
      </c>
    </row>
    <row r="551" spans="1:96" ht="14.5">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351"/>
        <v>1</v>
      </c>
      <c r="M551" s="63" t="b">
        <v>1</v>
      </c>
      <c r="N551" s="63">
        <v>45</v>
      </c>
      <c r="O551" s="63">
        <v>10</v>
      </c>
      <c r="P551" s="63">
        <v>10</v>
      </c>
      <c r="Q551" s="63">
        <v>10</v>
      </c>
      <c r="R551" s="63">
        <v>160</v>
      </c>
      <c r="S551" s="65" t="b">
        <v>1</v>
      </c>
      <c r="T551" s="65">
        <v>45</v>
      </c>
      <c r="U551" s="65">
        <v>10</v>
      </c>
      <c r="V551" s="65">
        <v>10</v>
      </c>
      <c r="W551" s="65">
        <v>10</v>
      </c>
      <c r="X551" s="65">
        <v>160</v>
      </c>
      <c r="Y551" s="66" t="b">
        <v>1</v>
      </c>
      <c r="Z551" s="66">
        <v>45</v>
      </c>
      <c r="AA551" s="66">
        <v>10</v>
      </c>
      <c r="AB551" s="66">
        <v>10</v>
      </c>
      <c r="AC551" s="66">
        <v>10</v>
      </c>
      <c r="AD551" s="66">
        <v>160</v>
      </c>
      <c r="AE551" s="67" t="b">
        <v>1</v>
      </c>
      <c r="AF551" s="67">
        <v>45</v>
      </c>
      <c r="AG551" s="67">
        <v>15</v>
      </c>
      <c r="AH551" s="67">
        <v>15</v>
      </c>
      <c r="AI551" s="67">
        <v>15</v>
      </c>
      <c r="AJ551" s="67">
        <v>160</v>
      </c>
      <c r="AK551" s="68" t="b">
        <v>1</v>
      </c>
      <c r="AL551" s="68">
        <v>45</v>
      </c>
      <c r="AM551" s="68">
        <v>20</v>
      </c>
      <c r="AN551" s="68">
        <v>20</v>
      </c>
      <c r="AO551" s="68">
        <v>20</v>
      </c>
      <c r="AP551" s="68">
        <v>160</v>
      </c>
      <c r="AQ551" s="45" t="b">
        <v>1</v>
      </c>
      <c r="AR551" s="45">
        <v>45</v>
      </c>
      <c r="AS551" s="45">
        <v>20</v>
      </c>
      <c r="AT551" s="45">
        <v>20</v>
      </c>
      <c r="AU551" s="45">
        <v>20</v>
      </c>
      <c r="AV551" s="45">
        <v>160</v>
      </c>
      <c r="AW551" s="47" t="b">
        <v>1</v>
      </c>
      <c r="AX551" s="47">
        <v>45</v>
      </c>
      <c r="AY551" s="47">
        <v>20</v>
      </c>
      <c r="AZ551" s="47">
        <v>20</v>
      </c>
      <c r="BA551" s="47">
        <v>20</v>
      </c>
      <c r="BB551" s="47">
        <v>160</v>
      </c>
      <c r="BC551" s="17">
        <f t="shared" si="344"/>
        <v>270.93</v>
      </c>
      <c r="BD551">
        <f t="shared" si="352"/>
        <v>19</v>
      </c>
      <c r="BE551" s="7">
        <f t="shared" si="353"/>
        <v>20.42752896603065</v>
      </c>
      <c r="BF551" s="7">
        <f t="shared" si="354"/>
        <v>15.103604229258911</v>
      </c>
      <c r="BG551" s="7">
        <f t="shared" si="355"/>
        <v>280.91063443866557</v>
      </c>
      <c r="BH551" s="7">
        <f t="shared" si="356"/>
        <v>301.33816340469622</v>
      </c>
      <c r="BI551" s="17">
        <f t="shared" si="345"/>
        <v>270.93</v>
      </c>
      <c r="BJ551">
        <f t="shared" si="357"/>
        <v>19</v>
      </c>
      <c r="BK551" s="7">
        <f t="shared" si="358"/>
        <v>20.42752896603065</v>
      </c>
      <c r="BL551" s="7">
        <f t="shared" si="359"/>
        <v>15.103604229258911</v>
      </c>
      <c r="BM551" s="7">
        <f t="shared" si="360"/>
        <v>280.91063443866557</v>
      </c>
      <c r="BN551" s="7">
        <f t="shared" si="361"/>
        <v>301.33816340469622</v>
      </c>
      <c r="BO551" s="17">
        <f t="shared" si="346"/>
        <v>270.93</v>
      </c>
      <c r="BP551">
        <f t="shared" si="362"/>
        <v>19</v>
      </c>
      <c r="BQ551" s="7">
        <f t="shared" si="363"/>
        <v>20.42752896603065</v>
      </c>
      <c r="BR551" s="7">
        <f t="shared" si="364"/>
        <v>15.103604229258911</v>
      </c>
      <c r="BS551" s="7">
        <f t="shared" si="365"/>
        <v>280.91063443866557</v>
      </c>
      <c r="BT551" s="7">
        <f t="shared" si="366"/>
        <v>301.33816340469622</v>
      </c>
      <c r="BU551" s="17">
        <f t="shared" si="347"/>
        <v>270.93</v>
      </c>
      <c r="BV551">
        <f t="shared" si="367"/>
        <v>10</v>
      </c>
      <c r="BW551" s="7">
        <f t="shared" si="368"/>
        <v>10.751331034752972</v>
      </c>
      <c r="BX551" s="7">
        <f t="shared" si="369"/>
        <v>7.9492653838204799</v>
      </c>
      <c r="BY551" s="7">
        <f t="shared" si="370"/>
        <v>147.84770233613978</v>
      </c>
      <c r="BZ551" s="7">
        <f t="shared" si="371"/>
        <v>158.59903337089276</v>
      </c>
      <c r="CA551" s="17">
        <f t="shared" si="348"/>
        <v>270.93</v>
      </c>
      <c r="CB551">
        <f t="shared" si="372"/>
        <v>5</v>
      </c>
      <c r="CC551" s="7">
        <f t="shared" si="373"/>
        <v>5.3756655173764862</v>
      </c>
      <c r="CD551" s="7">
        <f t="shared" si="374"/>
        <v>3.9746326919102399</v>
      </c>
      <c r="CE551" s="7">
        <f t="shared" si="375"/>
        <v>73.923851168069888</v>
      </c>
      <c r="CF551" s="69">
        <f t="shared" si="376"/>
        <v>79.299516685446378</v>
      </c>
      <c r="CG551" s="17">
        <f t="shared" si="349"/>
        <v>270.93</v>
      </c>
      <c r="CH551">
        <f t="shared" si="377"/>
        <v>5</v>
      </c>
      <c r="CI551" s="7">
        <f t="shared" si="378"/>
        <v>5.3756655173764862</v>
      </c>
      <c r="CJ551" s="7">
        <f t="shared" si="379"/>
        <v>3.9746326919102399</v>
      </c>
      <c r="CK551" s="7">
        <f t="shared" si="380"/>
        <v>73.923851168069888</v>
      </c>
      <c r="CL551" s="7">
        <f t="shared" si="381"/>
        <v>79.299516685446378</v>
      </c>
      <c r="CM551" s="17">
        <f t="shared" si="350"/>
        <v>270.93</v>
      </c>
      <c r="CN551">
        <f t="shared" si="382"/>
        <v>5</v>
      </c>
      <c r="CO551" s="7">
        <f t="shared" si="383"/>
        <v>5.3756655173764862</v>
      </c>
      <c r="CP551" s="7">
        <f t="shared" si="384"/>
        <v>3.9746326919102399</v>
      </c>
      <c r="CQ551" s="7">
        <f t="shared" si="385"/>
        <v>73.923851168069888</v>
      </c>
      <c r="CR551" s="7">
        <f t="shared" si="386"/>
        <v>79.299516685446378</v>
      </c>
    </row>
    <row r="552" spans="1:96" ht="14.5">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351"/>
        <v>1</v>
      </c>
      <c r="M552" s="63" t="b">
        <v>1</v>
      </c>
      <c r="N552" s="63">
        <v>0</v>
      </c>
      <c r="O552" s="63">
        <v>10</v>
      </c>
      <c r="P552" s="63">
        <v>10</v>
      </c>
      <c r="Q552" s="63">
        <v>10</v>
      </c>
      <c r="R552" s="63">
        <v>0</v>
      </c>
      <c r="S552" s="65" t="b">
        <v>0</v>
      </c>
      <c r="Y552" s="66" t="b">
        <v>0</v>
      </c>
      <c r="AE552" s="67" t="b">
        <v>0</v>
      </c>
      <c r="AK552" s="68" t="b">
        <v>0</v>
      </c>
      <c r="AQ552" s="45" t="b">
        <v>0</v>
      </c>
      <c r="AW552" s="47" t="b">
        <v>0</v>
      </c>
      <c r="BC552" s="17">
        <f t="shared" si="344"/>
        <v>167.97</v>
      </c>
      <c r="BD552">
        <f t="shared" si="352"/>
        <v>17</v>
      </c>
      <c r="BE552" s="7">
        <f t="shared" si="353"/>
        <v>18.277262759080056</v>
      </c>
      <c r="BF552" s="7">
        <f t="shared" si="354"/>
        <v>13.513751152494816</v>
      </c>
      <c r="BG552" s="7">
        <f t="shared" si="355"/>
        <v>251.3410939714376</v>
      </c>
      <c r="BH552" s="7">
        <f t="shared" si="356"/>
        <v>269.61835673051763</v>
      </c>
      <c r="BI552" s="17">
        <f t="shared" si="345"/>
        <v>167.97</v>
      </c>
      <c r="BJ552">
        <f t="shared" si="357"/>
        <v>0</v>
      </c>
      <c r="BK552" s="7">
        <f t="shared" si="358"/>
        <v>0</v>
      </c>
      <c r="BL552" s="7">
        <f t="shared" si="359"/>
        <v>0</v>
      </c>
      <c r="BM552" s="7">
        <f t="shared" si="360"/>
        <v>0</v>
      </c>
      <c r="BN552" s="7">
        <f t="shared" si="361"/>
        <v>0</v>
      </c>
      <c r="BO552" s="17">
        <f t="shared" si="346"/>
        <v>167.97</v>
      </c>
      <c r="BP552">
        <f t="shared" si="362"/>
        <v>0</v>
      </c>
      <c r="BQ552" s="7">
        <f t="shared" si="363"/>
        <v>0</v>
      </c>
      <c r="BR552" s="7">
        <f t="shared" si="364"/>
        <v>0</v>
      </c>
      <c r="BS552" s="7">
        <f t="shared" si="365"/>
        <v>0</v>
      </c>
      <c r="BT552" s="7">
        <f t="shared" si="366"/>
        <v>0</v>
      </c>
      <c r="BU552" s="17">
        <f t="shared" si="347"/>
        <v>167.97</v>
      </c>
      <c r="BV552">
        <f t="shared" si="367"/>
        <v>0</v>
      </c>
      <c r="BW552" s="7">
        <f t="shared" si="368"/>
        <v>0</v>
      </c>
      <c r="BX552" s="7">
        <f t="shared" si="369"/>
        <v>0</v>
      </c>
      <c r="BY552" s="7">
        <f t="shared" si="370"/>
        <v>0</v>
      </c>
      <c r="BZ552" s="7">
        <f t="shared" si="371"/>
        <v>0</v>
      </c>
      <c r="CA552" s="17">
        <f t="shared" si="348"/>
        <v>167.97</v>
      </c>
      <c r="CB552">
        <f t="shared" si="372"/>
        <v>0</v>
      </c>
      <c r="CC552" s="7">
        <f t="shared" si="373"/>
        <v>0</v>
      </c>
      <c r="CD552" s="7">
        <f t="shared" si="374"/>
        <v>0</v>
      </c>
      <c r="CE552" s="7">
        <f t="shared" si="375"/>
        <v>0</v>
      </c>
      <c r="CF552" s="69">
        <f t="shared" si="376"/>
        <v>0</v>
      </c>
      <c r="CG552" s="17">
        <f t="shared" si="349"/>
        <v>167.97</v>
      </c>
      <c r="CH552">
        <f t="shared" si="377"/>
        <v>0</v>
      </c>
      <c r="CI552" s="7">
        <f t="shared" si="378"/>
        <v>0</v>
      </c>
      <c r="CJ552" s="7">
        <f t="shared" si="379"/>
        <v>0</v>
      </c>
      <c r="CK552" s="7">
        <f t="shared" si="380"/>
        <v>0</v>
      </c>
      <c r="CL552" s="7">
        <f t="shared" si="381"/>
        <v>0</v>
      </c>
      <c r="CM552" s="17">
        <f t="shared" si="350"/>
        <v>167.97</v>
      </c>
      <c r="CN552">
        <f t="shared" si="382"/>
        <v>0</v>
      </c>
      <c r="CO552" s="7">
        <f t="shared" si="383"/>
        <v>0</v>
      </c>
      <c r="CP552" s="7">
        <f t="shared" si="384"/>
        <v>0</v>
      </c>
      <c r="CQ552" s="7">
        <f t="shared" si="385"/>
        <v>0</v>
      </c>
      <c r="CR552" s="7">
        <f t="shared" si="386"/>
        <v>0</v>
      </c>
    </row>
    <row r="553" spans="1:9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351"/>
        <v>1</v>
      </c>
      <c r="M553" s="63" t="b">
        <v>0</v>
      </c>
      <c r="S553" s="65" t="b">
        <v>0</v>
      </c>
      <c r="Y553" s="66" t="b">
        <v>0</v>
      </c>
      <c r="AE553" s="67" t="b">
        <v>0</v>
      </c>
      <c r="AK553" s="68" t="b">
        <v>0</v>
      </c>
      <c r="AQ553" s="45" t="b">
        <v>0</v>
      </c>
      <c r="AW553" s="47" t="b">
        <v>0</v>
      </c>
      <c r="BC553" s="17">
        <f t="shared" si="344"/>
        <v>167.97</v>
      </c>
      <c r="BD553">
        <f t="shared" si="352"/>
        <v>0</v>
      </c>
      <c r="BE553" s="7">
        <f t="shared" si="353"/>
        <v>0</v>
      </c>
      <c r="BF553" s="7">
        <f t="shared" si="354"/>
        <v>0</v>
      </c>
      <c r="BG553" s="7">
        <f t="shared" si="355"/>
        <v>0</v>
      </c>
      <c r="BH553" s="7">
        <f t="shared" si="356"/>
        <v>0</v>
      </c>
      <c r="BI553" s="17">
        <f t="shared" si="345"/>
        <v>167.97</v>
      </c>
      <c r="BJ553">
        <f t="shared" si="357"/>
        <v>0</v>
      </c>
      <c r="BK553" s="7">
        <f t="shared" si="358"/>
        <v>0</v>
      </c>
      <c r="BL553" s="7">
        <f t="shared" si="359"/>
        <v>0</v>
      </c>
      <c r="BM553" s="7">
        <f t="shared" si="360"/>
        <v>0</v>
      </c>
      <c r="BN553" s="7">
        <f t="shared" si="361"/>
        <v>0</v>
      </c>
      <c r="BO553" s="17">
        <f t="shared" si="346"/>
        <v>167.97</v>
      </c>
      <c r="BP553">
        <f t="shared" si="362"/>
        <v>0</v>
      </c>
      <c r="BQ553" s="7">
        <f t="shared" si="363"/>
        <v>0</v>
      </c>
      <c r="BR553" s="7">
        <f t="shared" si="364"/>
        <v>0</v>
      </c>
      <c r="BS553" s="7">
        <f t="shared" si="365"/>
        <v>0</v>
      </c>
      <c r="BT553" s="7">
        <f t="shared" si="366"/>
        <v>0</v>
      </c>
      <c r="BU553" s="17">
        <f t="shared" si="347"/>
        <v>167.97</v>
      </c>
      <c r="BV553">
        <f t="shared" si="367"/>
        <v>0</v>
      </c>
      <c r="BW553" s="7">
        <f t="shared" si="368"/>
        <v>0</v>
      </c>
      <c r="BX553" s="7">
        <f t="shared" si="369"/>
        <v>0</v>
      </c>
      <c r="BY553" s="7">
        <f t="shared" si="370"/>
        <v>0</v>
      </c>
      <c r="BZ553" s="7">
        <f t="shared" si="371"/>
        <v>0</v>
      </c>
      <c r="CA553" s="17">
        <f t="shared" si="348"/>
        <v>167.97</v>
      </c>
      <c r="CB553">
        <f t="shared" si="372"/>
        <v>0</v>
      </c>
      <c r="CC553" s="7">
        <f t="shared" si="373"/>
        <v>0</v>
      </c>
      <c r="CD553" s="7">
        <f t="shared" si="374"/>
        <v>0</v>
      </c>
      <c r="CE553" s="7">
        <f t="shared" si="375"/>
        <v>0</v>
      </c>
      <c r="CF553" s="69">
        <f t="shared" si="376"/>
        <v>0</v>
      </c>
      <c r="CG553" s="17">
        <f t="shared" si="349"/>
        <v>167.97</v>
      </c>
      <c r="CH553">
        <f t="shared" si="377"/>
        <v>0</v>
      </c>
      <c r="CI553" s="7">
        <f t="shared" si="378"/>
        <v>0</v>
      </c>
      <c r="CJ553" s="7">
        <f t="shared" si="379"/>
        <v>0</v>
      </c>
      <c r="CK553" s="7">
        <f t="shared" si="380"/>
        <v>0</v>
      </c>
      <c r="CL553" s="7">
        <f t="shared" si="381"/>
        <v>0</v>
      </c>
      <c r="CM553" s="17">
        <f t="shared" si="350"/>
        <v>167.97</v>
      </c>
      <c r="CN553">
        <f t="shared" si="382"/>
        <v>0</v>
      </c>
      <c r="CO553" s="7">
        <f t="shared" si="383"/>
        <v>0</v>
      </c>
      <c r="CP553" s="7">
        <f t="shared" si="384"/>
        <v>0</v>
      </c>
      <c r="CQ553" s="7">
        <f t="shared" si="385"/>
        <v>0</v>
      </c>
      <c r="CR553" s="7">
        <f t="shared" si="386"/>
        <v>0</v>
      </c>
    </row>
    <row r="554" spans="1:9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351"/>
        <v>1</v>
      </c>
      <c r="M554" s="63" t="b">
        <v>0</v>
      </c>
      <c r="S554" s="65" t="b">
        <v>0</v>
      </c>
      <c r="Y554" s="66" t="b">
        <v>0</v>
      </c>
      <c r="AE554" s="67" t="b">
        <v>0</v>
      </c>
      <c r="AK554" s="68" t="b">
        <v>0</v>
      </c>
      <c r="AQ554" s="45" t="b">
        <v>0</v>
      </c>
      <c r="AW554" s="47" t="b">
        <v>0</v>
      </c>
      <c r="BC554" s="17">
        <f t="shared" si="344"/>
        <v>88</v>
      </c>
      <c r="BD554">
        <f t="shared" si="352"/>
        <v>0</v>
      </c>
      <c r="BE554" s="7">
        <f t="shared" si="353"/>
        <v>0</v>
      </c>
      <c r="BF554" s="7">
        <f t="shared" si="354"/>
        <v>0</v>
      </c>
      <c r="BG554" s="7">
        <f t="shared" si="355"/>
        <v>0</v>
      </c>
      <c r="BH554" s="7">
        <f t="shared" si="356"/>
        <v>0</v>
      </c>
      <c r="BI554" s="17">
        <f t="shared" si="345"/>
        <v>88</v>
      </c>
      <c r="BJ554">
        <f t="shared" si="357"/>
        <v>0</v>
      </c>
      <c r="BK554" s="7">
        <f t="shared" si="358"/>
        <v>0</v>
      </c>
      <c r="BL554" s="7">
        <f t="shared" si="359"/>
        <v>0</v>
      </c>
      <c r="BM554" s="7">
        <f t="shared" si="360"/>
        <v>0</v>
      </c>
      <c r="BN554" s="7">
        <f t="shared" si="361"/>
        <v>0</v>
      </c>
      <c r="BO554" s="17">
        <f t="shared" si="346"/>
        <v>88</v>
      </c>
      <c r="BP554">
        <f t="shared" si="362"/>
        <v>0</v>
      </c>
      <c r="BQ554" s="7">
        <f t="shared" si="363"/>
        <v>0</v>
      </c>
      <c r="BR554" s="7">
        <f t="shared" si="364"/>
        <v>0</v>
      </c>
      <c r="BS554" s="7">
        <f t="shared" si="365"/>
        <v>0</v>
      </c>
      <c r="BT554" s="7">
        <f t="shared" si="366"/>
        <v>0</v>
      </c>
      <c r="BU554" s="17">
        <f t="shared" si="347"/>
        <v>88</v>
      </c>
      <c r="BV554">
        <f t="shared" si="367"/>
        <v>0</v>
      </c>
      <c r="BW554" s="7">
        <f t="shared" si="368"/>
        <v>0</v>
      </c>
      <c r="BX554" s="7">
        <f t="shared" si="369"/>
        <v>0</v>
      </c>
      <c r="BY554" s="7">
        <f t="shared" si="370"/>
        <v>0</v>
      </c>
      <c r="BZ554" s="7">
        <f t="shared" si="371"/>
        <v>0</v>
      </c>
      <c r="CA554" s="17">
        <f t="shared" si="348"/>
        <v>88</v>
      </c>
      <c r="CB554">
        <f t="shared" si="372"/>
        <v>0</v>
      </c>
      <c r="CC554" s="7">
        <f t="shared" si="373"/>
        <v>0</v>
      </c>
      <c r="CD554" s="7">
        <f t="shared" si="374"/>
        <v>0</v>
      </c>
      <c r="CE554" s="7">
        <f t="shared" si="375"/>
        <v>0</v>
      </c>
      <c r="CF554" s="69">
        <f t="shared" si="376"/>
        <v>0</v>
      </c>
      <c r="CG554" s="17">
        <f t="shared" si="349"/>
        <v>88</v>
      </c>
      <c r="CH554">
        <f t="shared" si="377"/>
        <v>0</v>
      </c>
      <c r="CI554" s="7">
        <f t="shared" si="378"/>
        <v>0</v>
      </c>
      <c r="CJ554" s="7">
        <f t="shared" si="379"/>
        <v>0</v>
      </c>
      <c r="CK554" s="7">
        <f t="shared" si="380"/>
        <v>0</v>
      </c>
      <c r="CL554" s="7">
        <f t="shared" si="381"/>
        <v>0</v>
      </c>
      <c r="CM554" s="17">
        <f t="shared" si="350"/>
        <v>88</v>
      </c>
      <c r="CN554">
        <f t="shared" si="382"/>
        <v>0</v>
      </c>
      <c r="CO554" s="7">
        <f t="shared" si="383"/>
        <v>0</v>
      </c>
      <c r="CP554" s="7">
        <f t="shared" si="384"/>
        <v>0</v>
      </c>
      <c r="CQ554" s="7">
        <f t="shared" si="385"/>
        <v>0</v>
      </c>
      <c r="CR554" s="7">
        <f t="shared" si="386"/>
        <v>0</v>
      </c>
    </row>
    <row r="555" spans="1:96" ht="14.5">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351"/>
        <v>0</v>
      </c>
      <c r="M555" s="63" t="b">
        <v>1</v>
      </c>
      <c r="N555" s="63">
        <v>90</v>
      </c>
      <c r="O555" s="63">
        <v>10</v>
      </c>
      <c r="P555" s="63">
        <v>10</v>
      </c>
      <c r="Q555" s="63">
        <v>10</v>
      </c>
      <c r="R555" s="63">
        <v>240</v>
      </c>
      <c r="S555" s="65" t="b">
        <v>0</v>
      </c>
      <c r="Y555" s="66" t="b">
        <v>0</v>
      </c>
      <c r="AE555" s="67" t="b">
        <v>0</v>
      </c>
      <c r="AK555" s="68" t="b">
        <v>0</v>
      </c>
      <c r="AQ555" s="45" t="b">
        <v>0</v>
      </c>
      <c r="AW555" s="47" t="b">
        <v>0</v>
      </c>
      <c r="BC555" s="17">
        <f t="shared" si="344"/>
        <v>63.36</v>
      </c>
      <c r="BD555">
        <f t="shared" si="352"/>
        <v>0</v>
      </c>
      <c r="BE555" s="7">
        <f t="shared" si="353"/>
        <v>0</v>
      </c>
      <c r="BF555" s="7">
        <f t="shared" si="354"/>
        <v>0</v>
      </c>
      <c r="BG555" s="7">
        <f t="shared" si="355"/>
        <v>0</v>
      </c>
      <c r="BH555" s="7">
        <f t="shared" si="356"/>
        <v>0</v>
      </c>
      <c r="BI555" s="17">
        <f t="shared" si="345"/>
        <v>63.36</v>
      </c>
      <c r="BJ555">
        <f t="shared" si="357"/>
        <v>0</v>
      </c>
      <c r="BK555" s="7">
        <f t="shared" si="358"/>
        <v>0</v>
      </c>
      <c r="BL555" s="7">
        <f t="shared" si="359"/>
        <v>0</v>
      </c>
      <c r="BM555" s="7">
        <f t="shared" si="360"/>
        <v>0</v>
      </c>
      <c r="BN555" s="7">
        <f t="shared" si="361"/>
        <v>0</v>
      </c>
      <c r="BO555" s="17">
        <f t="shared" si="346"/>
        <v>63.36</v>
      </c>
      <c r="BP555">
        <f t="shared" si="362"/>
        <v>0</v>
      </c>
      <c r="BQ555" s="7">
        <f t="shared" si="363"/>
        <v>0</v>
      </c>
      <c r="BR555" s="7">
        <f t="shared" si="364"/>
        <v>0</v>
      </c>
      <c r="BS555" s="7">
        <f t="shared" si="365"/>
        <v>0</v>
      </c>
      <c r="BT555" s="7">
        <f t="shared" si="366"/>
        <v>0</v>
      </c>
      <c r="BU555" s="17">
        <f t="shared" si="347"/>
        <v>63.36</v>
      </c>
      <c r="BV555">
        <f t="shared" si="367"/>
        <v>0</v>
      </c>
      <c r="BW555" s="7">
        <f t="shared" si="368"/>
        <v>0</v>
      </c>
      <c r="BX555" s="7">
        <f t="shared" si="369"/>
        <v>0</v>
      </c>
      <c r="BY555" s="7">
        <f t="shared" si="370"/>
        <v>0</v>
      </c>
      <c r="BZ555" s="7">
        <f t="shared" si="371"/>
        <v>0</v>
      </c>
      <c r="CA555" s="17">
        <f t="shared" si="348"/>
        <v>63.36</v>
      </c>
      <c r="CB555">
        <f t="shared" si="372"/>
        <v>0</v>
      </c>
      <c r="CC555" s="7">
        <f t="shared" si="373"/>
        <v>0</v>
      </c>
      <c r="CD555" s="7">
        <f t="shared" si="374"/>
        <v>0</v>
      </c>
      <c r="CE555" s="7">
        <f t="shared" si="375"/>
        <v>0</v>
      </c>
      <c r="CF555" s="69">
        <f t="shared" si="376"/>
        <v>0</v>
      </c>
      <c r="CG555" s="17">
        <f t="shared" si="349"/>
        <v>63.36</v>
      </c>
      <c r="CH555">
        <f t="shared" si="377"/>
        <v>0</v>
      </c>
      <c r="CI555" s="7">
        <f t="shared" si="378"/>
        <v>0</v>
      </c>
      <c r="CJ555" s="7">
        <f t="shared" si="379"/>
        <v>0</v>
      </c>
      <c r="CK555" s="7">
        <f t="shared" si="380"/>
        <v>0</v>
      </c>
      <c r="CL555" s="7">
        <f t="shared" si="381"/>
        <v>0</v>
      </c>
      <c r="CM555" s="17">
        <f t="shared" si="350"/>
        <v>63.36</v>
      </c>
      <c r="CN555">
        <f t="shared" si="382"/>
        <v>0</v>
      </c>
      <c r="CO555" s="7">
        <f t="shared" si="383"/>
        <v>0</v>
      </c>
      <c r="CP555" s="7">
        <f t="shared" si="384"/>
        <v>0</v>
      </c>
      <c r="CQ555" s="7">
        <f t="shared" si="385"/>
        <v>0</v>
      </c>
      <c r="CR555" s="7">
        <f t="shared" si="386"/>
        <v>0</v>
      </c>
    </row>
    <row r="556" spans="1:96" ht="14.5">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351"/>
        <v>1</v>
      </c>
      <c r="M556" s="63" t="b">
        <v>1</v>
      </c>
      <c r="N556" s="63">
        <v>60</v>
      </c>
      <c r="O556" s="63">
        <v>10</v>
      </c>
      <c r="P556" s="63">
        <v>0</v>
      </c>
      <c r="Q556" s="63">
        <v>0</v>
      </c>
      <c r="R556" s="63">
        <v>0</v>
      </c>
      <c r="S556" s="65" t="b">
        <v>0</v>
      </c>
      <c r="Y556" s="66" t="b">
        <v>0</v>
      </c>
      <c r="AE556" s="67" t="b">
        <v>0</v>
      </c>
      <c r="AK556" s="68" t="b">
        <v>0</v>
      </c>
      <c r="AQ556" s="45" t="b">
        <v>0</v>
      </c>
      <c r="AW556" s="47" t="b">
        <v>0</v>
      </c>
      <c r="BC556" s="17">
        <f t="shared" si="344"/>
        <v>97.13000000000001</v>
      </c>
      <c r="BD556">
        <f t="shared" si="352"/>
        <v>7</v>
      </c>
      <c r="BE556" s="7">
        <f t="shared" si="353"/>
        <v>7.5259317243270818</v>
      </c>
      <c r="BF556" s="7">
        <f t="shared" si="354"/>
        <v>5.5644857686743361</v>
      </c>
      <c r="BG556" s="7">
        <f t="shared" si="355"/>
        <v>103.49339163529784</v>
      </c>
      <c r="BH556" s="7">
        <f t="shared" si="356"/>
        <v>111.01932335962492</v>
      </c>
      <c r="BI556" s="17">
        <f t="shared" si="345"/>
        <v>97.13000000000001</v>
      </c>
      <c r="BJ556">
        <f t="shared" si="357"/>
        <v>0</v>
      </c>
      <c r="BK556" s="7">
        <f t="shared" si="358"/>
        <v>0</v>
      </c>
      <c r="BL556" s="7">
        <f t="shared" si="359"/>
        <v>0</v>
      </c>
      <c r="BM556" s="7">
        <f t="shared" si="360"/>
        <v>0</v>
      </c>
      <c r="BN556" s="7">
        <f t="shared" si="361"/>
        <v>0</v>
      </c>
      <c r="BO556" s="17">
        <f t="shared" si="346"/>
        <v>97.13000000000001</v>
      </c>
      <c r="BP556">
        <f t="shared" si="362"/>
        <v>0</v>
      </c>
      <c r="BQ556" s="7">
        <f t="shared" si="363"/>
        <v>0</v>
      </c>
      <c r="BR556" s="7">
        <f t="shared" si="364"/>
        <v>0</v>
      </c>
      <c r="BS556" s="7">
        <f t="shared" si="365"/>
        <v>0</v>
      </c>
      <c r="BT556" s="7">
        <f t="shared" si="366"/>
        <v>0</v>
      </c>
      <c r="BU556" s="17">
        <f t="shared" si="347"/>
        <v>97.13000000000001</v>
      </c>
      <c r="BV556">
        <f t="shared" si="367"/>
        <v>0</v>
      </c>
      <c r="BW556" s="7">
        <f t="shared" si="368"/>
        <v>0</v>
      </c>
      <c r="BX556" s="7">
        <f t="shared" si="369"/>
        <v>0</v>
      </c>
      <c r="BY556" s="7">
        <f t="shared" si="370"/>
        <v>0</v>
      </c>
      <c r="BZ556" s="7">
        <f t="shared" si="371"/>
        <v>0</v>
      </c>
      <c r="CA556" s="17">
        <f t="shared" si="348"/>
        <v>97.13000000000001</v>
      </c>
      <c r="CB556">
        <f t="shared" si="372"/>
        <v>0</v>
      </c>
      <c r="CC556" s="7">
        <f t="shared" si="373"/>
        <v>0</v>
      </c>
      <c r="CD556" s="7">
        <f t="shared" si="374"/>
        <v>0</v>
      </c>
      <c r="CE556" s="7">
        <f t="shared" si="375"/>
        <v>0</v>
      </c>
      <c r="CF556" s="69">
        <f t="shared" si="376"/>
        <v>0</v>
      </c>
      <c r="CG556" s="17">
        <f t="shared" si="349"/>
        <v>97.13000000000001</v>
      </c>
      <c r="CH556">
        <f t="shared" si="377"/>
        <v>0</v>
      </c>
      <c r="CI556" s="7">
        <f t="shared" si="378"/>
        <v>0</v>
      </c>
      <c r="CJ556" s="7">
        <f t="shared" si="379"/>
        <v>0</v>
      </c>
      <c r="CK556" s="7">
        <f t="shared" si="380"/>
        <v>0</v>
      </c>
      <c r="CL556" s="7">
        <f t="shared" si="381"/>
        <v>0</v>
      </c>
      <c r="CM556" s="17">
        <f t="shared" si="350"/>
        <v>97.13000000000001</v>
      </c>
      <c r="CN556">
        <f t="shared" si="382"/>
        <v>0</v>
      </c>
      <c r="CO556" s="7">
        <f t="shared" si="383"/>
        <v>0</v>
      </c>
      <c r="CP556" s="7">
        <f t="shared" si="384"/>
        <v>0</v>
      </c>
      <c r="CQ556" s="7">
        <f t="shared" si="385"/>
        <v>0</v>
      </c>
      <c r="CR556" s="7">
        <f t="shared" si="386"/>
        <v>0</v>
      </c>
    </row>
    <row r="557" spans="1:96" ht="14.5">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351"/>
        <v>0</v>
      </c>
      <c r="M557" s="63" t="b">
        <v>1</v>
      </c>
      <c r="N557" s="63">
        <v>0</v>
      </c>
      <c r="O557" s="63">
        <v>10</v>
      </c>
      <c r="P557" s="63">
        <v>0</v>
      </c>
      <c r="Q557" s="63">
        <v>10</v>
      </c>
      <c r="R557" s="63">
        <v>240</v>
      </c>
      <c r="S557" s="65" t="b">
        <v>0</v>
      </c>
      <c r="Y557" s="66" t="b">
        <v>0</v>
      </c>
      <c r="AE557" s="67" t="b">
        <v>0</v>
      </c>
      <c r="AK557" s="68" t="b">
        <v>0</v>
      </c>
      <c r="AQ557" s="45" t="b">
        <v>0</v>
      </c>
      <c r="AW557" s="47" t="b">
        <v>0</v>
      </c>
      <c r="BC557" s="17">
        <f t="shared" si="344"/>
        <v>97.13000000000001</v>
      </c>
      <c r="BD557">
        <f t="shared" si="352"/>
        <v>0</v>
      </c>
      <c r="BE557" s="7">
        <f t="shared" si="353"/>
        <v>0</v>
      </c>
      <c r="BF557" s="7">
        <f t="shared" si="354"/>
        <v>0</v>
      </c>
      <c r="BG557" s="7">
        <f t="shared" si="355"/>
        <v>0</v>
      </c>
      <c r="BH557" s="7">
        <f t="shared" si="356"/>
        <v>0</v>
      </c>
      <c r="BI557" s="17">
        <f t="shared" si="345"/>
        <v>97.13000000000001</v>
      </c>
      <c r="BJ557">
        <f t="shared" si="357"/>
        <v>0</v>
      </c>
      <c r="BK557" s="7">
        <f t="shared" si="358"/>
        <v>0</v>
      </c>
      <c r="BL557" s="7">
        <f t="shared" si="359"/>
        <v>0</v>
      </c>
      <c r="BM557" s="7">
        <f t="shared" si="360"/>
        <v>0</v>
      </c>
      <c r="BN557" s="7">
        <f t="shared" si="361"/>
        <v>0</v>
      </c>
      <c r="BO557" s="17">
        <f t="shared" si="346"/>
        <v>97.13000000000001</v>
      </c>
      <c r="BP557">
        <f t="shared" si="362"/>
        <v>0</v>
      </c>
      <c r="BQ557" s="7">
        <f t="shared" si="363"/>
        <v>0</v>
      </c>
      <c r="BR557" s="7">
        <f t="shared" si="364"/>
        <v>0</v>
      </c>
      <c r="BS557" s="7">
        <f t="shared" si="365"/>
        <v>0</v>
      </c>
      <c r="BT557" s="7">
        <f t="shared" si="366"/>
        <v>0</v>
      </c>
      <c r="BU557" s="17">
        <f t="shared" si="347"/>
        <v>97.13000000000001</v>
      </c>
      <c r="BV557">
        <f t="shared" si="367"/>
        <v>0</v>
      </c>
      <c r="BW557" s="7">
        <f t="shared" si="368"/>
        <v>0</v>
      </c>
      <c r="BX557" s="7">
        <f t="shared" si="369"/>
        <v>0</v>
      </c>
      <c r="BY557" s="7">
        <f t="shared" si="370"/>
        <v>0</v>
      </c>
      <c r="BZ557" s="7">
        <f t="shared" si="371"/>
        <v>0</v>
      </c>
      <c r="CA557" s="17">
        <f t="shared" si="348"/>
        <v>97.13000000000001</v>
      </c>
      <c r="CB557">
        <f t="shared" si="372"/>
        <v>0</v>
      </c>
      <c r="CC557" s="7">
        <f t="shared" si="373"/>
        <v>0</v>
      </c>
      <c r="CD557" s="7">
        <f t="shared" si="374"/>
        <v>0</v>
      </c>
      <c r="CE557" s="7">
        <f t="shared" si="375"/>
        <v>0</v>
      </c>
      <c r="CF557" s="69">
        <f t="shared" si="376"/>
        <v>0</v>
      </c>
      <c r="CG557" s="17">
        <f t="shared" si="349"/>
        <v>97.13000000000001</v>
      </c>
      <c r="CH557">
        <f t="shared" si="377"/>
        <v>0</v>
      </c>
      <c r="CI557" s="7">
        <f t="shared" si="378"/>
        <v>0</v>
      </c>
      <c r="CJ557" s="7">
        <f t="shared" si="379"/>
        <v>0</v>
      </c>
      <c r="CK557" s="7">
        <f t="shared" si="380"/>
        <v>0</v>
      </c>
      <c r="CL557" s="7">
        <f t="shared" si="381"/>
        <v>0</v>
      </c>
      <c r="CM557" s="17">
        <f t="shared" si="350"/>
        <v>97.13000000000001</v>
      </c>
      <c r="CN557">
        <f t="shared" si="382"/>
        <v>0</v>
      </c>
      <c r="CO557" s="7">
        <f t="shared" si="383"/>
        <v>0</v>
      </c>
      <c r="CP557" s="7">
        <f t="shared" si="384"/>
        <v>0</v>
      </c>
      <c r="CQ557" s="7">
        <f t="shared" si="385"/>
        <v>0</v>
      </c>
      <c r="CR557" s="7">
        <f t="shared" si="386"/>
        <v>0</v>
      </c>
    </row>
    <row r="558" spans="1:96" ht="14.5">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351"/>
        <v>1</v>
      </c>
      <c r="M558" s="63" t="b">
        <v>1</v>
      </c>
      <c r="N558" s="63">
        <v>0</v>
      </c>
      <c r="O558" s="63">
        <v>10</v>
      </c>
      <c r="P558" s="63">
        <v>10</v>
      </c>
      <c r="Q558" s="63">
        <v>10</v>
      </c>
      <c r="R558" s="63">
        <v>60</v>
      </c>
      <c r="S558" s="65" t="b">
        <v>1</v>
      </c>
      <c r="T558" s="65">
        <v>0</v>
      </c>
      <c r="U558" s="65">
        <v>10</v>
      </c>
      <c r="V558" s="65">
        <v>10</v>
      </c>
      <c r="W558" s="65">
        <v>10</v>
      </c>
      <c r="X558" s="65">
        <v>60</v>
      </c>
      <c r="Y558" s="66" t="b">
        <v>1</v>
      </c>
      <c r="Z558" s="66">
        <v>0</v>
      </c>
      <c r="AA558" s="66">
        <v>10</v>
      </c>
      <c r="AB558" s="66">
        <v>10</v>
      </c>
      <c r="AC558" s="66">
        <v>10</v>
      </c>
      <c r="AD558" s="66">
        <v>60</v>
      </c>
      <c r="AE558" s="67" t="b">
        <v>1</v>
      </c>
      <c r="AF558" s="67">
        <v>0</v>
      </c>
      <c r="AG558" s="67">
        <v>15</v>
      </c>
      <c r="AH558" s="67">
        <v>15</v>
      </c>
      <c r="AI558" s="67">
        <v>15</v>
      </c>
      <c r="AJ558" s="67">
        <v>60</v>
      </c>
      <c r="AK558" s="68" t="b">
        <v>1</v>
      </c>
      <c r="AL558" s="68">
        <v>0</v>
      </c>
      <c r="AM558" s="68">
        <v>20</v>
      </c>
      <c r="AN558" s="68">
        <v>20</v>
      </c>
      <c r="AO558" s="68">
        <v>20</v>
      </c>
      <c r="AP558" s="68">
        <v>60</v>
      </c>
      <c r="AQ558" s="45" t="b">
        <v>1</v>
      </c>
      <c r="AR558" s="45">
        <v>0</v>
      </c>
      <c r="AS558" s="45">
        <v>20</v>
      </c>
      <c r="AT558" s="45">
        <v>20</v>
      </c>
      <c r="AU558" s="45">
        <v>20</v>
      </c>
      <c r="AV558" s="45">
        <v>60</v>
      </c>
      <c r="AW558" s="47" t="b">
        <v>1</v>
      </c>
      <c r="AX558" s="47">
        <v>0</v>
      </c>
      <c r="AY558" s="47">
        <v>20</v>
      </c>
      <c r="AZ558" s="47">
        <v>20</v>
      </c>
      <c r="BA558" s="47">
        <v>20</v>
      </c>
      <c r="BB558" s="47">
        <v>60</v>
      </c>
      <c r="BC558" s="17">
        <f t="shared" si="344"/>
        <v>210.21</v>
      </c>
      <c r="BD558">
        <f t="shared" si="352"/>
        <v>15</v>
      </c>
      <c r="BE558" s="7">
        <f t="shared" si="353"/>
        <v>16.126996552129462</v>
      </c>
      <c r="BF558" s="7">
        <f t="shared" si="354"/>
        <v>11.923898075730721</v>
      </c>
      <c r="BG558" s="7">
        <f t="shared" si="355"/>
        <v>221.77155350420966</v>
      </c>
      <c r="BH558" s="7">
        <f t="shared" si="356"/>
        <v>237.89855005633913</v>
      </c>
      <c r="BI558" s="17">
        <f t="shared" si="345"/>
        <v>210.21</v>
      </c>
      <c r="BJ558">
        <f t="shared" si="357"/>
        <v>15</v>
      </c>
      <c r="BK558" s="7">
        <f t="shared" si="358"/>
        <v>16.126996552129462</v>
      </c>
      <c r="BL558" s="7">
        <f t="shared" si="359"/>
        <v>11.923898075730721</v>
      </c>
      <c r="BM558" s="7">
        <f t="shared" si="360"/>
        <v>221.77155350420966</v>
      </c>
      <c r="BN558" s="7">
        <f t="shared" si="361"/>
        <v>237.89855005633913</v>
      </c>
      <c r="BO558" s="17">
        <f t="shared" si="346"/>
        <v>210.21</v>
      </c>
      <c r="BP558">
        <f t="shared" si="362"/>
        <v>15</v>
      </c>
      <c r="BQ558" s="7">
        <f t="shared" si="363"/>
        <v>16.126996552129462</v>
      </c>
      <c r="BR558" s="7">
        <f t="shared" si="364"/>
        <v>11.923898075730721</v>
      </c>
      <c r="BS558" s="7">
        <f t="shared" si="365"/>
        <v>221.77155350420966</v>
      </c>
      <c r="BT558" s="7">
        <f t="shared" si="366"/>
        <v>237.89855005633913</v>
      </c>
      <c r="BU558" s="17">
        <f t="shared" si="347"/>
        <v>210.21</v>
      </c>
      <c r="BV558">
        <f t="shared" si="367"/>
        <v>8</v>
      </c>
      <c r="BW558" s="7">
        <f t="shared" si="368"/>
        <v>8.6010648278023787</v>
      </c>
      <c r="BX558" s="7">
        <f t="shared" si="369"/>
        <v>6.3594123070563837</v>
      </c>
      <c r="BY558" s="7">
        <f t="shared" si="370"/>
        <v>118.27816186891181</v>
      </c>
      <c r="BZ558" s="7">
        <f t="shared" si="371"/>
        <v>126.87922669671418</v>
      </c>
      <c r="CA558" s="17">
        <f t="shared" si="348"/>
        <v>210.21</v>
      </c>
      <c r="CB558">
        <f t="shared" si="372"/>
        <v>4</v>
      </c>
      <c r="CC558" s="7">
        <f t="shared" si="373"/>
        <v>4.3005324139011893</v>
      </c>
      <c r="CD558" s="7">
        <f t="shared" si="374"/>
        <v>3.1797061535281919</v>
      </c>
      <c r="CE558" s="7">
        <f t="shared" si="375"/>
        <v>59.139080934455905</v>
      </c>
      <c r="CF558" s="69">
        <f t="shared" si="376"/>
        <v>63.439613348357092</v>
      </c>
      <c r="CG558" s="17">
        <f t="shared" si="349"/>
        <v>210.21</v>
      </c>
      <c r="CH558">
        <f t="shared" si="377"/>
        <v>4</v>
      </c>
      <c r="CI558" s="7">
        <f t="shared" si="378"/>
        <v>4.3005324139011893</v>
      </c>
      <c r="CJ558" s="7">
        <f t="shared" si="379"/>
        <v>3.1797061535281919</v>
      </c>
      <c r="CK558" s="7">
        <f t="shared" si="380"/>
        <v>59.139080934455905</v>
      </c>
      <c r="CL558" s="7">
        <f t="shared" si="381"/>
        <v>63.439613348357092</v>
      </c>
      <c r="CM558" s="17">
        <f t="shared" si="350"/>
        <v>210.21</v>
      </c>
      <c r="CN558">
        <f t="shared" si="382"/>
        <v>4</v>
      </c>
      <c r="CO558" s="7">
        <f t="shared" si="383"/>
        <v>4.3005324139011893</v>
      </c>
      <c r="CP558" s="7">
        <f t="shared" si="384"/>
        <v>3.1797061535281919</v>
      </c>
      <c r="CQ558" s="7">
        <f t="shared" si="385"/>
        <v>59.139080934455905</v>
      </c>
      <c r="CR558" s="7">
        <f t="shared" si="386"/>
        <v>63.439613348357092</v>
      </c>
    </row>
    <row r="559" spans="1:96" ht="14.5">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351"/>
        <v>0</v>
      </c>
      <c r="M559" s="63" t="b">
        <v>1</v>
      </c>
      <c r="N559" s="63">
        <v>30</v>
      </c>
      <c r="O559" s="63">
        <v>10</v>
      </c>
      <c r="P559" s="63">
        <v>10</v>
      </c>
      <c r="Q559" s="63">
        <v>10</v>
      </c>
      <c r="R559" s="63">
        <v>60</v>
      </c>
      <c r="S559" s="65" t="b">
        <v>1</v>
      </c>
      <c r="T559" s="65">
        <v>30</v>
      </c>
      <c r="U559" s="65">
        <v>10</v>
      </c>
      <c r="V559" s="65">
        <v>10</v>
      </c>
      <c r="W559" s="65">
        <v>10</v>
      </c>
      <c r="X559" s="65">
        <v>60</v>
      </c>
      <c r="Y559" s="66" t="b">
        <v>1</v>
      </c>
      <c r="Z559" s="66">
        <v>30</v>
      </c>
      <c r="AA559" s="66">
        <v>10</v>
      </c>
      <c r="AB559" s="66">
        <v>10</v>
      </c>
      <c r="AC559" s="66">
        <v>10</v>
      </c>
      <c r="AD559" s="66">
        <v>60</v>
      </c>
      <c r="AE559" s="67" t="b">
        <v>1</v>
      </c>
      <c r="AF559" s="67">
        <v>30</v>
      </c>
      <c r="AG559" s="67">
        <v>15</v>
      </c>
      <c r="AH559" s="67">
        <v>15</v>
      </c>
      <c r="AI559" s="67">
        <v>15</v>
      </c>
      <c r="AJ559" s="67">
        <v>60</v>
      </c>
      <c r="AK559" s="68" t="b">
        <v>1</v>
      </c>
      <c r="AL559" s="68">
        <v>30</v>
      </c>
      <c r="AM559" s="68">
        <v>20</v>
      </c>
      <c r="AN559" s="68">
        <v>20</v>
      </c>
      <c r="AO559" s="68">
        <v>20</v>
      </c>
      <c r="AP559" s="68">
        <v>60</v>
      </c>
      <c r="AQ559" s="45" t="b">
        <v>1</v>
      </c>
      <c r="AR559" s="45">
        <v>30</v>
      </c>
      <c r="AS559" s="45">
        <v>20</v>
      </c>
      <c r="AT559" s="45">
        <v>20</v>
      </c>
      <c r="AU559" s="45">
        <v>20</v>
      </c>
      <c r="AV559" s="45">
        <v>60</v>
      </c>
      <c r="AW559" s="47" t="b">
        <v>1</v>
      </c>
      <c r="AX559" s="47">
        <v>30</v>
      </c>
      <c r="AY559" s="47">
        <v>20</v>
      </c>
      <c r="AZ559" s="47">
        <v>20</v>
      </c>
      <c r="BA559" s="47">
        <v>20</v>
      </c>
      <c r="BB559" s="47">
        <v>60</v>
      </c>
      <c r="BC559" s="17">
        <f t="shared" si="344"/>
        <v>214.50000000000003</v>
      </c>
      <c r="BD559">
        <f t="shared" si="352"/>
        <v>0</v>
      </c>
      <c r="BE559" s="7">
        <f t="shared" si="353"/>
        <v>0</v>
      </c>
      <c r="BF559" s="7">
        <f t="shared" si="354"/>
        <v>0</v>
      </c>
      <c r="BG559" s="7">
        <f t="shared" si="355"/>
        <v>0</v>
      </c>
      <c r="BH559" s="7">
        <f t="shared" si="356"/>
        <v>0</v>
      </c>
      <c r="BI559" s="17">
        <f t="shared" si="345"/>
        <v>214.50000000000003</v>
      </c>
      <c r="BJ559">
        <f t="shared" si="357"/>
        <v>0</v>
      </c>
      <c r="BK559" s="7">
        <f t="shared" si="358"/>
        <v>0</v>
      </c>
      <c r="BL559" s="7">
        <f t="shared" si="359"/>
        <v>0</v>
      </c>
      <c r="BM559" s="7">
        <f t="shared" si="360"/>
        <v>0</v>
      </c>
      <c r="BN559" s="7">
        <f t="shared" si="361"/>
        <v>0</v>
      </c>
      <c r="BO559" s="17">
        <f t="shared" si="346"/>
        <v>214.50000000000003</v>
      </c>
      <c r="BP559">
        <f t="shared" si="362"/>
        <v>0</v>
      </c>
      <c r="BQ559" s="7">
        <f t="shared" si="363"/>
        <v>0</v>
      </c>
      <c r="BR559" s="7">
        <f t="shared" si="364"/>
        <v>0</v>
      </c>
      <c r="BS559" s="7">
        <f t="shared" si="365"/>
        <v>0</v>
      </c>
      <c r="BT559" s="7">
        <f t="shared" si="366"/>
        <v>0</v>
      </c>
      <c r="BU559" s="17">
        <f t="shared" si="347"/>
        <v>214.50000000000003</v>
      </c>
      <c r="BV559">
        <f t="shared" si="367"/>
        <v>0</v>
      </c>
      <c r="BW559" s="7">
        <f t="shared" si="368"/>
        <v>0</v>
      </c>
      <c r="BX559" s="7">
        <f t="shared" si="369"/>
        <v>0</v>
      </c>
      <c r="BY559" s="7">
        <f t="shared" si="370"/>
        <v>0</v>
      </c>
      <c r="BZ559" s="7">
        <f t="shared" si="371"/>
        <v>0</v>
      </c>
      <c r="CA559" s="17">
        <f t="shared" si="348"/>
        <v>214.50000000000003</v>
      </c>
      <c r="CB559">
        <f t="shared" si="372"/>
        <v>0</v>
      </c>
      <c r="CC559" s="7">
        <f t="shared" si="373"/>
        <v>0</v>
      </c>
      <c r="CD559" s="7">
        <f t="shared" si="374"/>
        <v>0</v>
      </c>
      <c r="CE559" s="7">
        <f t="shared" si="375"/>
        <v>0</v>
      </c>
      <c r="CF559" s="69">
        <f t="shared" si="376"/>
        <v>0</v>
      </c>
      <c r="CG559" s="17">
        <f t="shared" si="349"/>
        <v>214.50000000000003</v>
      </c>
      <c r="CH559">
        <f t="shared" si="377"/>
        <v>0</v>
      </c>
      <c r="CI559" s="7">
        <f t="shared" si="378"/>
        <v>0</v>
      </c>
      <c r="CJ559" s="7">
        <f t="shared" si="379"/>
        <v>0</v>
      </c>
      <c r="CK559" s="7">
        <f t="shared" si="380"/>
        <v>0</v>
      </c>
      <c r="CL559" s="7">
        <f t="shared" si="381"/>
        <v>0</v>
      </c>
      <c r="CM559" s="17">
        <f t="shared" si="350"/>
        <v>214.50000000000003</v>
      </c>
      <c r="CN559">
        <f t="shared" si="382"/>
        <v>0</v>
      </c>
      <c r="CO559" s="7">
        <f t="shared" si="383"/>
        <v>0</v>
      </c>
      <c r="CP559" s="7">
        <f t="shared" si="384"/>
        <v>0</v>
      </c>
      <c r="CQ559" s="7">
        <f t="shared" si="385"/>
        <v>0</v>
      </c>
      <c r="CR559" s="7">
        <f t="shared" si="386"/>
        <v>0</v>
      </c>
    </row>
    <row r="560" spans="1:9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351"/>
        <v>1</v>
      </c>
      <c r="M560" s="63" t="b">
        <v>0</v>
      </c>
      <c r="S560" s="65" t="b">
        <v>0</v>
      </c>
      <c r="Y560" s="66" t="b">
        <v>0</v>
      </c>
      <c r="AE560" s="67" t="b">
        <v>0</v>
      </c>
      <c r="AK560" s="68" t="b">
        <v>0</v>
      </c>
      <c r="AQ560" s="45" t="b">
        <v>0</v>
      </c>
      <c r="AW560" s="47" t="b">
        <v>0</v>
      </c>
      <c r="BC560" s="17">
        <f t="shared" si="344"/>
        <v>54.670000000000009</v>
      </c>
      <c r="BD560">
        <f t="shared" si="352"/>
        <v>0</v>
      </c>
      <c r="BE560" s="7">
        <f t="shared" si="353"/>
        <v>0</v>
      </c>
      <c r="BF560" s="7">
        <f t="shared" si="354"/>
        <v>0</v>
      </c>
      <c r="BG560" s="7">
        <f t="shared" si="355"/>
        <v>0</v>
      </c>
      <c r="BH560" s="7">
        <f t="shared" si="356"/>
        <v>0</v>
      </c>
      <c r="BI560" s="17">
        <f t="shared" si="345"/>
        <v>54.670000000000009</v>
      </c>
      <c r="BJ560">
        <f t="shared" si="357"/>
        <v>0</v>
      </c>
      <c r="BK560" s="7">
        <f t="shared" si="358"/>
        <v>0</v>
      </c>
      <c r="BL560" s="7">
        <f t="shared" si="359"/>
        <v>0</v>
      </c>
      <c r="BM560" s="7">
        <f t="shared" si="360"/>
        <v>0</v>
      </c>
      <c r="BN560" s="7">
        <f t="shared" si="361"/>
        <v>0</v>
      </c>
      <c r="BO560" s="17">
        <f t="shared" si="346"/>
        <v>54.670000000000009</v>
      </c>
      <c r="BP560">
        <f t="shared" si="362"/>
        <v>0</v>
      </c>
      <c r="BQ560" s="7">
        <f t="shared" si="363"/>
        <v>0</v>
      </c>
      <c r="BR560" s="7">
        <f t="shared" si="364"/>
        <v>0</v>
      </c>
      <c r="BS560" s="7">
        <f t="shared" si="365"/>
        <v>0</v>
      </c>
      <c r="BT560" s="7">
        <f t="shared" si="366"/>
        <v>0</v>
      </c>
      <c r="BU560" s="17">
        <f t="shared" si="347"/>
        <v>54.670000000000009</v>
      </c>
      <c r="BV560">
        <f t="shared" si="367"/>
        <v>0</v>
      </c>
      <c r="BW560" s="7">
        <f t="shared" si="368"/>
        <v>0</v>
      </c>
      <c r="BX560" s="7">
        <f t="shared" si="369"/>
        <v>0</v>
      </c>
      <c r="BY560" s="7">
        <f t="shared" si="370"/>
        <v>0</v>
      </c>
      <c r="BZ560" s="7">
        <f t="shared" si="371"/>
        <v>0</v>
      </c>
      <c r="CA560" s="17">
        <f t="shared" si="348"/>
        <v>54.670000000000009</v>
      </c>
      <c r="CB560">
        <f t="shared" si="372"/>
        <v>0</v>
      </c>
      <c r="CC560" s="7">
        <f t="shared" si="373"/>
        <v>0</v>
      </c>
      <c r="CD560" s="7">
        <f t="shared" si="374"/>
        <v>0</v>
      </c>
      <c r="CE560" s="7">
        <f t="shared" si="375"/>
        <v>0</v>
      </c>
      <c r="CF560" s="69">
        <f t="shared" si="376"/>
        <v>0</v>
      </c>
      <c r="CG560" s="17">
        <f t="shared" si="349"/>
        <v>54.670000000000009</v>
      </c>
      <c r="CH560">
        <f t="shared" si="377"/>
        <v>0</v>
      </c>
      <c r="CI560" s="7">
        <f t="shared" si="378"/>
        <v>0</v>
      </c>
      <c r="CJ560" s="7">
        <f t="shared" si="379"/>
        <v>0</v>
      </c>
      <c r="CK560" s="7">
        <f t="shared" si="380"/>
        <v>0</v>
      </c>
      <c r="CL560" s="7">
        <f t="shared" si="381"/>
        <v>0</v>
      </c>
      <c r="CM560" s="17">
        <f t="shared" si="350"/>
        <v>54.670000000000009</v>
      </c>
      <c r="CN560">
        <f t="shared" si="382"/>
        <v>0</v>
      </c>
      <c r="CO560" s="7">
        <f t="shared" si="383"/>
        <v>0</v>
      </c>
      <c r="CP560" s="7">
        <f t="shared" si="384"/>
        <v>0</v>
      </c>
      <c r="CQ560" s="7">
        <f t="shared" si="385"/>
        <v>0</v>
      </c>
      <c r="CR560" s="7">
        <f t="shared" si="386"/>
        <v>0</v>
      </c>
    </row>
    <row r="561" spans="1:9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351"/>
        <v>0</v>
      </c>
      <c r="M561" s="63" t="b">
        <v>0</v>
      </c>
      <c r="S561" s="65" t="b">
        <v>0</v>
      </c>
      <c r="Y561" s="66" t="b">
        <v>0</v>
      </c>
      <c r="AE561" s="67" t="b">
        <v>0</v>
      </c>
      <c r="AK561" s="68" t="b">
        <v>0</v>
      </c>
      <c r="AQ561" s="45" t="b">
        <v>0</v>
      </c>
      <c r="AW561" s="47" t="b">
        <v>0</v>
      </c>
      <c r="BC561" s="17">
        <f t="shared" si="344"/>
        <v>54.670000000000009</v>
      </c>
      <c r="BD561">
        <f t="shared" si="352"/>
        <v>0</v>
      </c>
      <c r="BE561" s="7">
        <f t="shared" si="353"/>
        <v>0</v>
      </c>
      <c r="BF561" s="7">
        <f t="shared" si="354"/>
        <v>0</v>
      </c>
      <c r="BG561" s="7">
        <f t="shared" si="355"/>
        <v>0</v>
      </c>
      <c r="BH561" s="7">
        <f t="shared" si="356"/>
        <v>0</v>
      </c>
      <c r="BI561" s="17">
        <f t="shared" si="345"/>
        <v>54.670000000000009</v>
      </c>
      <c r="BJ561">
        <f t="shared" si="357"/>
        <v>0</v>
      </c>
      <c r="BK561" s="7">
        <f t="shared" si="358"/>
        <v>0</v>
      </c>
      <c r="BL561" s="7">
        <f t="shared" si="359"/>
        <v>0</v>
      </c>
      <c r="BM561" s="7">
        <f t="shared" si="360"/>
        <v>0</v>
      </c>
      <c r="BN561" s="7">
        <f t="shared" si="361"/>
        <v>0</v>
      </c>
      <c r="BO561" s="17">
        <f t="shared" si="346"/>
        <v>54.670000000000009</v>
      </c>
      <c r="BP561">
        <f t="shared" si="362"/>
        <v>0</v>
      </c>
      <c r="BQ561" s="7">
        <f t="shared" si="363"/>
        <v>0</v>
      </c>
      <c r="BR561" s="7">
        <f t="shared" si="364"/>
        <v>0</v>
      </c>
      <c r="BS561" s="7">
        <f t="shared" si="365"/>
        <v>0</v>
      </c>
      <c r="BT561" s="7">
        <f t="shared" si="366"/>
        <v>0</v>
      </c>
      <c r="BU561" s="17">
        <f t="shared" si="347"/>
        <v>54.670000000000009</v>
      </c>
      <c r="BV561">
        <f t="shared" si="367"/>
        <v>0</v>
      </c>
      <c r="BW561" s="7">
        <f t="shared" si="368"/>
        <v>0</v>
      </c>
      <c r="BX561" s="7">
        <f t="shared" si="369"/>
        <v>0</v>
      </c>
      <c r="BY561" s="7">
        <f t="shared" si="370"/>
        <v>0</v>
      </c>
      <c r="BZ561" s="7">
        <f t="shared" si="371"/>
        <v>0</v>
      </c>
      <c r="CA561" s="17">
        <f t="shared" si="348"/>
        <v>54.670000000000009</v>
      </c>
      <c r="CB561">
        <f t="shared" si="372"/>
        <v>0</v>
      </c>
      <c r="CC561" s="7">
        <f t="shared" si="373"/>
        <v>0</v>
      </c>
      <c r="CD561" s="7">
        <f t="shared" si="374"/>
        <v>0</v>
      </c>
      <c r="CE561" s="7">
        <f t="shared" si="375"/>
        <v>0</v>
      </c>
      <c r="CF561" s="69">
        <f t="shared" si="376"/>
        <v>0</v>
      </c>
      <c r="CG561" s="17">
        <f t="shared" si="349"/>
        <v>54.670000000000009</v>
      </c>
      <c r="CH561">
        <f t="shared" si="377"/>
        <v>0</v>
      </c>
      <c r="CI561" s="7">
        <f t="shared" si="378"/>
        <v>0</v>
      </c>
      <c r="CJ561" s="7">
        <f t="shared" si="379"/>
        <v>0</v>
      </c>
      <c r="CK561" s="7">
        <f t="shared" si="380"/>
        <v>0</v>
      </c>
      <c r="CL561" s="7">
        <f t="shared" si="381"/>
        <v>0</v>
      </c>
      <c r="CM561" s="17">
        <f t="shared" si="350"/>
        <v>54.670000000000009</v>
      </c>
      <c r="CN561">
        <f t="shared" si="382"/>
        <v>0</v>
      </c>
      <c r="CO561" s="7">
        <f t="shared" si="383"/>
        <v>0</v>
      </c>
      <c r="CP561" s="7">
        <f t="shared" si="384"/>
        <v>0</v>
      </c>
      <c r="CQ561" s="7">
        <f t="shared" si="385"/>
        <v>0</v>
      </c>
      <c r="CR561" s="7">
        <f t="shared" si="386"/>
        <v>0</v>
      </c>
    </row>
    <row r="562" spans="1:9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351"/>
        <v>1</v>
      </c>
      <c r="M562" s="63" t="b">
        <v>0</v>
      </c>
      <c r="S562" s="65" t="b">
        <v>0</v>
      </c>
      <c r="Y562" s="66" t="b">
        <v>0</v>
      </c>
      <c r="AE562" s="67" t="b">
        <v>0</v>
      </c>
      <c r="AK562" s="68" t="b">
        <v>0</v>
      </c>
      <c r="AQ562" s="45" t="b">
        <v>0</v>
      </c>
      <c r="AW562" s="47" t="b">
        <v>0</v>
      </c>
      <c r="BC562" s="17">
        <f t="shared" si="344"/>
        <v>213.51000000000002</v>
      </c>
      <c r="BD562">
        <f t="shared" si="352"/>
        <v>0</v>
      </c>
      <c r="BE562" s="7">
        <f t="shared" si="353"/>
        <v>0</v>
      </c>
      <c r="BF562" s="7">
        <f t="shared" si="354"/>
        <v>0</v>
      </c>
      <c r="BG562" s="7">
        <f t="shared" si="355"/>
        <v>0</v>
      </c>
      <c r="BH562" s="7">
        <f t="shared" si="356"/>
        <v>0</v>
      </c>
      <c r="BI562" s="17">
        <f t="shared" si="345"/>
        <v>213.51000000000002</v>
      </c>
      <c r="BJ562">
        <f t="shared" si="357"/>
        <v>0</v>
      </c>
      <c r="BK562" s="7">
        <f t="shared" si="358"/>
        <v>0</v>
      </c>
      <c r="BL562" s="7">
        <f t="shared" si="359"/>
        <v>0</v>
      </c>
      <c r="BM562" s="7">
        <f t="shared" si="360"/>
        <v>0</v>
      </c>
      <c r="BN562" s="7">
        <f t="shared" si="361"/>
        <v>0</v>
      </c>
      <c r="BO562" s="17">
        <f t="shared" si="346"/>
        <v>213.51000000000002</v>
      </c>
      <c r="BP562">
        <f t="shared" si="362"/>
        <v>0</v>
      </c>
      <c r="BQ562" s="7">
        <f t="shared" si="363"/>
        <v>0</v>
      </c>
      <c r="BR562" s="7">
        <f t="shared" si="364"/>
        <v>0</v>
      </c>
      <c r="BS562" s="7">
        <f t="shared" si="365"/>
        <v>0</v>
      </c>
      <c r="BT562" s="7">
        <f t="shared" si="366"/>
        <v>0</v>
      </c>
      <c r="BU562" s="17">
        <f t="shared" si="347"/>
        <v>213.51000000000002</v>
      </c>
      <c r="BV562">
        <f t="shared" si="367"/>
        <v>0</v>
      </c>
      <c r="BW562" s="7">
        <f t="shared" si="368"/>
        <v>0</v>
      </c>
      <c r="BX562" s="7">
        <f t="shared" si="369"/>
        <v>0</v>
      </c>
      <c r="BY562" s="7">
        <f t="shared" si="370"/>
        <v>0</v>
      </c>
      <c r="BZ562" s="7">
        <f t="shared" si="371"/>
        <v>0</v>
      </c>
      <c r="CA562" s="17">
        <f t="shared" si="348"/>
        <v>213.51000000000002</v>
      </c>
      <c r="CB562">
        <f t="shared" si="372"/>
        <v>0</v>
      </c>
      <c r="CC562" s="7">
        <f t="shared" si="373"/>
        <v>0</v>
      </c>
      <c r="CD562" s="7">
        <f t="shared" si="374"/>
        <v>0</v>
      </c>
      <c r="CE562" s="7">
        <f t="shared" si="375"/>
        <v>0</v>
      </c>
      <c r="CF562" s="69">
        <f t="shared" si="376"/>
        <v>0</v>
      </c>
      <c r="CG562" s="17">
        <f t="shared" si="349"/>
        <v>213.51000000000002</v>
      </c>
      <c r="CH562">
        <f t="shared" si="377"/>
        <v>0</v>
      </c>
      <c r="CI562" s="7">
        <f t="shared" si="378"/>
        <v>0</v>
      </c>
      <c r="CJ562" s="7">
        <f t="shared" si="379"/>
        <v>0</v>
      </c>
      <c r="CK562" s="7">
        <f t="shared" si="380"/>
        <v>0</v>
      </c>
      <c r="CL562" s="7">
        <f t="shared" si="381"/>
        <v>0</v>
      </c>
      <c r="CM562" s="17">
        <f t="shared" si="350"/>
        <v>213.51000000000002</v>
      </c>
      <c r="CN562">
        <f t="shared" si="382"/>
        <v>0</v>
      </c>
      <c r="CO562" s="7">
        <f t="shared" si="383"/>
        <v>0</v>
      </c>
      <c r="CP562" s="7">
        <f t="shared" si="384"/>
        <v>0</v>
      </c>
      <c r="CQ562" s="7">
        <f t="shared" si="385"/>
        <v>0</v>
      </c>
      <c r="CR562" s="7">
        <f t="shared" si="386"/>
        <v>0</v>
      </c>
    </row>
    <row r="563" spans="1:9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351"/>
        <v>0</v>
      </c>
      <c r="M563" s="63" t="b">
        <v>0</v>
      </c>
      <c r="S563" s="65" t="b">
        <v>0</v>
      </c>
      <c r="Y563" s="66" t="b">
        <v>0</v>
      </c>
      <c r="AE563" s="67" t="b">
        <v>0</v>
      </c>
      <c r="AK563" s="68" t="b">
        <v>0</v>
      </c>
      <c r="AQ563" s="45" t="b">
        <v>0</v>
      </c>
      <c r="AW563" s="47" t="b">
        <v>0</v>
      </c>
      <c r="BC563" s="17">
        <f t="shared" si="344"/>
        <v>213.51000000000002</v>
      </c>
      <c r="BD563">
        <f t="shared" si="352"/>
        <v>0</v>
      </c>
      <c r="BE563" s="7">
        <f t="shared" si="353"/>
        <v>0</v>
      </c>
      <c r="BF563" s="7">
        <f t="shared" si="354"/>
        <v>0</v>
      </c>
      <c r="BG563" s="7">
        <f t="shared" si="355"/>
        <v>0</v>
      </c>
      <c r="BH563" s="7">
        <f t="shared" si="356"/>
        <v>0</v>
      </c>
      <c r="BI563" s="17">
        <f t="shared" si="345"/>
        <v>213.51000000000002</v>
      </c>
      <c r="BJ563">
        <f t="shared" si="357"/>
        <v>0</v>
      </c>
      <c r="BK563" s="7">
        <f t="shared" si="358"/>
        <v>0</v>
      </c>
      <c r="BL563" s="7">
        <f t="shared" si="359"/>
        <v>0</v>
      </c>
      <c r="BM563" s="7">
        <f t="shared" si="360"/>
        <v>0</v>
      </c>
      <c r="BN563" s="7">
        <f t="shared" si="361"/>
        <v>0</v>
      </c>
      <c r="BO563" s="17">
        <f t="shared" si="346"/>
        <v>213.51000000000002</v>
      </c>
      <c r="BP563">
        <f t="shared" si="362"/>
        <v>0</v>
      </c>
      <c r="BQ563" s="7">
        <f t="shared" si="363"/>
        <v>0</v>
      </c>
      <c r="BR563" s="7">
        <f t="shared" si="364"/>
        <v>0</v>
      </c>
      <c r="BS563" s="7">
        <f t="shared" si="365"/>
        <v>0</v>
      </c>
      <c r="BT563" s="7">
        <f t="shared" si="366"/>
        <v>0</v>
      </c>
      <c r="BU563" s="17">
        <f t="shared" si="347"/>
        <v>213.51000000000002</v>
      </c>
      <c r="BV563">
        <f t="shared" si="367"/>
        <v>0</v>
      </c>
      <c r="BW563" s="7">
        <f t="shared" si="368"/>
        <v>0</v>
      </c>
      <c r="BX563" s="7">
        <f t="shared" si="369"/>
        <v>0</v>
      </c>
      <c r="BY563" s="7">
        <f t="shared" si="370"/>
        <v>0</v>
      </c>
      <c r="BZ563" s="7">
        <f t="shared" si="371"/>
        <v>0</v>
      </c>
      <c r="CA563" s="17">
        <f t="shared" si="348"/>
        <v>213.51000000000002</v>
      </c>
      <c r="CB563">
        <f t="shared" si="372"/>
        <v>0</v>
      </c>
      <c r="CC563" s="7">
        <f t="shared" si="373"/>
        <v>0</v>
      </c>
      <c r="CD563" s="7">
        <f t="shared" si="374"/>
        <v>0</v>
      </c>
      <c r="CE563" s="7">
        <f t="shared" si="375"/>
        <v>0</v>
      </c>
      <c r="CF563" s="69">
        <f t="shared" si="376"/>
        <v>0</v>
      </c>
      <c r="CG563" s="17">
        <f t="shared" si="349"/>
        <v>213.51000000000002</v>
      </c>
      <c r="CH563">
        <f t="shared" si="377"/>
        <v>0</v>
      </c>
      <c r="CI563" s="7">
        <f t="shared" si="378"/>
        <v>0</v>
      </c>
      <c r="CJ563" s="7">
        <f t="shared" si="379"/>
        <v>0</v>
      </c>
      <c r="CK563" s="7">
        <f t="shared" si="380"/>
        <v>0</v>
      </c>
      <c r="CL563" s="7">
        <f t="shared" si="381"/>
        <v>0</v>
      </c>
      <c r="CM563" s="17">
        <f t="shared" si="350"/>
        <v>213.51000000000002</v>
      </c>
      <c r="CN563">
        <f t="shared" si="382"/>
        <v>0</v>
      </c>
      <c r="CO563" s="7">
        <f t="shared" si="383"/>
        <v>0</v>
      </c>
      <c r="CP563" s="7">
        <f t="shared" si="384"/>
        <v>0</v>
      </c>
      <c r="CQ563" s="7">
        <f t="shared" si="385"/>
        <v>0</v>
      </c>
      <c r="CR563" s="7">
        <f t="shared" si="386"/>
        <v>0</v>
      </c>
    </row>
    <row r="564" spans="1:96" ht="14.5">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351"/>
        <v>1</v>
      </c>
      <c r="M564" s="63" t="b">
        <v>1</v>
      </c>
      <c r="N564" s="63">
        <v>90</v>
      </c>
      <c r="O564" s="63">
        <v>10</v>
      </c>
      <c r="P564" s="63">
        <v>10</v>
      </c>
      <c r="Q564" s="63">
        <v>10</v>
      </c>
      <c r="R564" s="63">
        <v>240</v>
      </c>
      <c r="S564" s="65" t="b">
        <v>0</v>
      </c>
      <c r="Y564" s="66" t="b">
        <v>0</v>
      </c>
      <c r="AE564" s="67" t="b">
        <v>0</v>
      </c>
      <c r="AK564" s="68" t="b">
        <v>0</v>
      </c>
      <c r="AQ564" s="45" t="b">
        <v>0</v>
      </c>
      <c r="AW564" s="47" t="b">
        <v>0</v>
      </c>
      <c r="BC564" s="17">
        <f t="shared" si="344"/>
        <v>176.22</v>
      </c>
      <c r="BD564">
        <f t="shared" si="352"/>
        <v>15</v>
      </c>
      <c r="BE564" s="7">
        <f t="shared" si="353"/>
        <v>16.126996552129462</v>
      </c>
      <c r="BF564" s="7">
        <f t="shared" si="354"/>
        <v>11.923898075730721</v>
      </c>
      <c r="BG564" s="7">
        <f t="shared" si="355"/>
        <v>221.77155350420966</v>
      </c>
      <c r="BH564" s="7">
        <f t="shared" si="356"/>
        <v>237.89855005633913</v>
      </c>
      <c r="BI564" s="17">
        <f t="shared" si="345"/>
        <v>176.22</v>
      </c>
      <c r="BJ564">
        <f t="shared" si="357"/>
        <v>0</v>
      </c>
      <c r="BK564" s="7">
        <f t="shared" si="358"/>
        <v>0</v>
      </c>
      <c r="BL564" s="7">
        <f t="shared" si="359"/>
        <v>0</v>
      </c>
      <c r="BM564" s="7">
        <f t="shared" si="360"/>
        <v>0</v>
      </c>
      <c r="BN564" s="7">
        <f t="shared" si="361"/>
        <v>0</v>
      </c>
      <c r="BO564" s="17">
        <f t="shared" si="346"/>
        <v>176.22</v>
      </c>
      <c r="BP564">
        <f t="shared" si="362"/>
        <v>0</v>
      </c>
      <c r="BQ564" s="7">
        <f t="shared" si="363"/>
        <v>0</v>
      </c>
      <c r="BR564" s="7">
        <f t="shared" si="364"/>
        <v>0</v>
      </c>
      <c r="BS564" s="7">
        <f t="shared" si="365"/>
        <v>0</v>
      </c>
      <c r="BT564" s="7">
        <f t="shared" si="366"/>
        <v>0</v>
      </c>
      <c r="BU564" s="17">
        <f t="shared" si="347"/>
        <v>176.22</v>
      </c>
      <c r="BV564">
        <f t="shared" si="367"/>
        <v>0</v>
      </c>
      <c r="BW564" s="7">
        <f t="shared" si="368"/>
        <v>0</v>
      </c>
      <c r="BX564" s="7">
        <f t="shared" si="369"/>
        <v>0</v>
      </c>
      <c r="BY564" s="7">
        <f t="shared" si="370"/>
        <v>0</v>
      </c>
      <c r="BZ564" s="7">
        <f t="shared" si="371"/>
        <v>0</v>
      </c>
      <c r="CA564" s="17">
        <f t="shared" si="348"/>
        <v>176.22</v>
      </c>
      <c r="CB564">
        <f t="shared" si="372"/>
        <v>0</v>
      </c>
      <c r="CC564" s="7">
        <f t="shared" si="373"/>
        <v>0</v>
      </c>
      <c r="CD564" s="7">
        <f t="shared" si="374"/>
        <v>0</v>
      </c>
      <c r="CE564" s="7">
        <f t="shared" si="375"/>
        <v>0</v>
      </c>
      <c r="CF564" s="69">
        <f t="shared" si="376"/>
        <v>0</v>
      </c>
      <c r="CG564" s="17">
        <f t="shared" si="349"/>
        <v>176.22</v>
      </c>
      <c r="CH564">
        <f t="shared" si="377"/>
        <v>0</v>
      </c>
      <c r="CI564" s="7">
        <f t="shared" si="378"/>
        <v>0</v>
      </c>
      <c r="CJ564" s="7">
        <f t="shared" si="379"/>
        <v>0</v>
      </c>
      <c r="CK564" s="7">
        <f t="shared" si="380"/>
        <v>0</v>
      </c>
      <c r="CL564" s="7">
        <f t="shared" si="381"/>
        <v>0</v>
      </c>
      <c r="CM564" s="17">
        <f t="shared" si="350"/>
        <v>176.22</v>
      </c>
      <c r="CN564">
        <f t="shared" si="382"/>
        <v>0</v>
      </c>
      <c r="CO564" s="7">
        <f t="shared" si="383"/>
        <v>0</v>
      </c>
      <c r="CP564" s="7">
        <f t="shared" si="384"/>
        <v>0</v>
      </c>
      <c r="CQ564" s="7">
        <f t="shared" si="385"/>
        <v>0</v>
      </c>
      <c r="CR564" s="7">
        <f t="shared" si="386"/>
        <v>0</v>
      </c>
    </row>
    <row r="565" spans="1:96" ht="14.5">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351"/>
        <v>0</v>
      </c>
      <c r="M565" s="63" t="b">
        <v>1</v>
      </c>
      <c r="N565" s="63">
        <v>0</v>
      </c>
      <c r="O565" s="63">
        <v>10</v>
      </c>
      <c r="P565" s="63">
        <v>10</v>
      </c>
      <c r="Q565" s="63">
        <v>10</v>
      </c>
      <c r="R565" s="63">
        <v>240</v>
      </c>
      <c r="S565" s="65" t="b">
        <v>1</v>
      </c>
      <c r="T565" s="65">
        <v>0</v>
      </c>
      <c r="U565" s="65">
        <v>10</v>
      </c>
      <c r="V565" s="65">
        <v>10</v>
      </c>
      <c r="W565" s="65">
        <v>10</v>
      </c>
      <c r="X565" s="65">
        <v>240</v>
      </c>
      <c r="Y565" s="66" t="b">
        <v>1</v>
      </c>
      <c r="Z565" s="66">
        <v>0</v>
      </c>
      <c r="AA565" s="66">
        <v>10</v>
      </c>
      <c r="AB565" s="66">
        <v>10</v>
      </c>
      <c r="AC565" s="66">
        <v>10</v>
      </c>
      <c r="AD565" s="66">
        <v>240</v>
      </c>
      <c r="AE565" s="67" t="b">
        <v>1</v>
      </c>
      <c r="AF565" s="67">
        <v>0</v>
      </c>
      <c r="AG565" s="67">
        <v>15</v>
      </c>
      <c r="AH565" s="67">
        <v>15</v>
      </c>
      <c r="AI565" s="67">
        <v>15</v>
      </c>
      <c r="AJ565" s="67">
        <v>240</v>
      </c>
      <c r="AK565" s="68" t="b">
        <v>1</v>
      </c>
      <c r="AL565" s="68">
        <v>0</v>
      </c>
      <c r="AM565" s="68">
        <v>20</v>
      </c>
      <c r="AN565" s="68">
        <v>20</v>
      </c>
      <c r="AO565" s="68">
        <v>20</v>
      </c>
      <c r="AP565" s="68">
        <v>240</v>
      </c>
      <c r="AQ565" s="45" t="b">
        <v>1</v>
      </c>
      <c r="AR565" s="45">
        <v>0</v>
      </c>
      <c r="AS565" s="45">
        <v>20</v>
      </c>
      <c r="AT565" s="45">
        <v>20</v>
      </c>
      <c r="AU565" s="45">
        <v>20</v>
      </c>
      <c r="AV565" s="45">
        <v>240</v>
      </c>
      <c r="AW565" s="47" t="b">
        <v>1</v>
      </c>
      <c r="AX565" s="47">
        <v>0</v>
      </c>
      <c r="AY565" s="47">
        <v>20</v>
      </c>
      <c r="AZ565" s="47">
        <v>20</v>
      </c>
      <c r="BA565" s="47">
        <v>20</v>
      </c>
      <c r="BB565" s="47">
        <v>240</v>
      </c>
      <c r="BC565" s="17">
        <f t="shared" si="344"/>
        <v>176.22</v>
      </c>
      <c r="BD565">
        <f t="shared" si="352"/>
        <v>0</v>
      </c>
      <c r="BE565" s="7">
        <f t="shared" si="353"/>
        <v>0</v>
      </c>
      <c r="BF565" s="7">
        <f t="shared" si="354"/>
        <v>0</v>
      </c>
      <c r="BG565" s="7">
        <f t="shared" si="355"/>
        <v>0</v>
      </c>
      <c r="BH565" s="7">
        <f t="shared" si="356"/>
        <v>0</v>
      </c>
      <c r="BI565" s="17">
        <f t="shared" si="345"/>
        <v>176.22</v>
      </c>
      <c r="BJ565">
        <f t="shared" si="357"/>
        <v>0</v>
      </c>
      <c r="BK565" s="7">
        <f t="shared" si="358"/>
        <v>0</v>
      </c>
      <c r="BL565" s="7">
        <f t="shared" si="359"/>
        <v>0</v>
      </c>
      <c r="BM565" s="7">
        <f t="shared" si="360"/>
        <v>0</v>
      </c>
      <c r="BN565" s="7">
        <f t="shared" si="361"/>
        <v>0</v>
      </c>
      <c r="BO565" s="17">
        <f t="shared" si="346"/>
        <v>176.22</v>
      </c>
      <c r="BP565">
        <f t="shared" si="362"/>
        <v>0</v>
      </c>
      <c r="BQ565" s="7">
        <f t="shared" si="363"/>
        <v>0</v>
      </c>
      <c r="BR565" s="7">
        <f t="shared" si="364"/>
        <v>0</v>
      </c>
      <c r="BS565" s="7">
        <f t="shared" si="365"/>
        <v>0</v>
      </c>
      <c r="BT565" s="7">
        <f t="shared" si="366"/>
        <v>0</v>
      </c>
      <c r="BU565" s="17">
        <f t="shared" si="347"/>
        <v>176.22</v>
      </c>
      <c r="BV565">
        <f t="shared" si="367"/>
        <v>0</v>
      </c>
      <c r="BW565" s="7">
        <f t="shared" si="368"/>
        <v>0</v>
      </c>
      <c r="BX565" s="7">
        <f t="shared" si="369"/>
        <v>0</v>
      </c>
      <c r="BY565" s="7">
        <f t="shared" si="370"/>
        <v>0</v>
      </c>
      <c r="BZ565" s="7">
        <f t="shared" si="371"/>
        <v>0</v>
      </c>
      <c r="CA565" s="17">
        <f t="shared" si="348"/>
        <v>176.22</v>
      </c>
      <c r="CB565">
        <f t="shared" si="372"/>
        <v>0</v>
      </c>
      <c r="CC565" s="7">
        <f t="shared" si="373"/>
        <v>0</v>
      </c>
      <c r="CD565" s="7">
        <f t="shared" si="374"/>
        <v>0</v>
      </c>
      <c r="CE565" s="7">
        <f t="shared" si="375"/>
        <v>0</v>
      </c>
      <c r="CF565" s="69">
        <f t="shared" si="376"/>
        <v>0</v>
      </c>
      <c r="CG565" s="17">
        <f t="shared" si="349"/>
        <v>176.22</v>
      </c>
      <c r="CH565">
        <f t="shared" si="377"/>
        <v>0</v>
      </c>
      <c r="CI565" s="7">
        <f t="shared" si="378"/>
        <v>0</v>
      </c>
      <c r="CJ565" s="7">
        <f t="shared" si="379"/>
        <v>0</v>
      </c>
      <c r="CK565" s="7">
        <f t="shared" si="380"/>
        <v>0</v>
      </c>
      <c r="CL565" s="7">
        <f t="shared" si="381"/>
        <v>0</v>
      </c>
      <c r="CM565" s="17">
        <f t="shared" si="350"/>
        <v>176.22</v>
      </c>
      <c r="CN565">
        <f t="shared" si="382"/>
        <v>0</v>
      </c>
      <c r="CO565" s="7">
        <f t="shared" si="383"/>
        <v>0</v>
      </c>
      <c r="CP565" s="7">
        <f t="shared" si="384"/>
        <v>0</v>
      </c>
      <c r="CQ565" s="7">
        <f t="shared" si="385"/>
        <v>0</v>
      </c>
      <c r="CR565" s="7">
        <f t="shared" si="386"/>
        <v>0</v>
      </c>
    </row>
    <row r="566" spans="1:96" ht="14.5">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351"/>
        <v>1</v>
      </c>
      <c r="M566" s="63" t="b">
        <v>1</v>
      </c>
      <c r="N566" s="63">
        <v>90</v>
      </c>
      <c r="O566" s="63">
        <v>10</v>
      </c>
      <c r="P566" s="63">
        <v>10</v>
      </c>
      <c r="Q566" s="63">
        <v>10</v>
      </c>
      <c r="R566" s="63">
        <v>240</v>
      </c>
      <c r="S566" s="65" t="b">
        <v>1</v>
      </c>
      <c r="T566" s="65">
        <v>90</v>
      </c>
      <c r="U566" s="65">
        <v>10</v>
      </c>
      <c r="V566" s="65">
        <v>10</v>
      </c>
      <c r="W566" s="65">
        <v>10</v>
      </c>
      <c r="X566" s="65">
        <v>240</v>
      </c>
      <c r="Y566" s="66" t="b">
        <v>1</v>
      </c>
      <c r="Z566" s="66">
        <v>90</v>
      </c>
      <c r="AA566" s="66">
        <v>10</v>
      </c>
      <c r="AB566" s="66">
        <v>10</v>
      </c>
      <c r="AC566" s="66">
        <v>10</v>
      </c>
      <c r="AD566" s="66">
        <v>240</v>
      </c>
      <c r="AE566" s="67" t="b">
        <v>1</v>
      </c>
      <c r="AF566" s="67">
        <v>90</v>
      </c>
      <c r="AG566" s="67">
        <v>15</v>
      </c>
      <c r="AH566" s="67">
        <v>15</v>
      </c>
      <c r="AI566" s="67">
        <v>15</v>
      </c>
      <c r="AJ566" s="67">
        <v>240</v>
      </c>
      <c r="AK566" s="68" t="b">
        <v>1</v>
      </c>
      <c r="AL566" s="68">
        <v>90</v>
      </c>
      <c r="AM566" s="68">
        <v>20</v>
      </c>
      <c r="AN566" s="68">
        <v>20</v>
      </c>
      <c r="AO566" s="68">
        <v>20</v>
      </c>
      <c r="AP566" s="68">
        <v>240</v>
      </c>
      <c r="AQ566" s="45" t="b">
        <v>1</v>
      </c>
      <c r="AR566" s="45">
        <v>90</v>
      </c>
      <c r="AS566" s="45">
        <v>20</v>
      </c>
      <c r="AT566" s="45">
        <v>20</v>
      </c>
      <c r="AU566" s="45">
        <v>20</v>
      </c>
      <c r="AV566" s="45">
        <v>240</v>
      </c>
      <c r="AW566" s="47" t="b">
        <v>1</v>
      </c>
      <c r="AX566" s="47">
        <v>90</v>
      </c>
      <c r="AY566" s="47">
        <v>20</v>
      </c>
      <c r="AZ566" s="47">
        <v>20</v>
      </c>
      <c r="BA566" s="47">
        <v>20</v>
      </c>
      <c r="BB566" s="47">
        <v>240</v>
      </c>
      <c r="BC566" s="17">
        <f t="shared" si="344"/>
        <v>250.58000000000004</v>
      </c>
      <c r="BD566">
        <f t="shared" si="352"/>
        <v>17</v>
      </c>
      <c r="BE566" s="7">
        <f t="shared" si="353"/>
        <v>18.277262759080056</v>
      </c>
      <c r="BF566" s="7">
        <f t="shared" si="354"/>
        <v>13.513751152494816</v>
      </c>
      <c r="BG566" s="7">
        <f t="shared" si="355"/>
        <v>251.3410939714376</v>
      </c>
      <c r="BH566" s="7">
        <f t="shared" si="356"/>
        <v>269.61835673051763</v>
      </c>
      <c r="BI566" s="17">
        <f t="shared" si="345"/>
        <v>250.58000000000004</v>
      </c>
      <c r="BJ566">
        <f t="shared" si="357"/>
        <v>17</v>
      </c>
      <c r="BK566" s="7">
        <f t="shared" si="358"/>
        <v>18.277262759080056</v>
      </c>
      <c r="BL566" s="7">
        <f t="shared" si="359"/>
        <v>13.513751152494816</v>
      </c>
      <c r="BM566" s="7">
        <f t="shared" si="360"/>
        <v>251.3410939714376</v>
      </c>
      <c r="BN566" s="7">
        <f t="shared" si="361"/>
        <v>269.61835673051763</v>
      </c>
      <c r="BO566" s="17">
        <f t="shared" si="346"/>
        <v>250.58000000000004</v>
      </c>
      <c r="BP566">
        <f t="shared" si="362"/>
        <v>17</v>
      </c>
      <c r="BQ566" s="7">
        <f t="shared" si="363"/>
        <v>18.277262759080056</v>
      </c>
      <c r="BR566" s="7">
        <f t="shared" si="364"/>
        <v>13.513751152494816</v>
      </c>
      <c r="BS566" s="7">
        <f t="shared" si="365"/>
        <v>251.3410939714376</v>
      </c>
      <c r="BT566" s="7">
        <f t="shared" si="366"/>
        <v>269.61835673051763</v>
      </c>
      <c r="BU566" s="17">
        <f t="shared" si="347"/>
        <v>250.58000000000004</v>
      </c>
      <c r="BV566">
        <f t="shared" si="367"/>
        <v>9</v>
      </c>
      <c r="BW566" s="7">
        <f t="shared" si="368"/>
        <v>9.6761979312776756</v>
      </c>
      <c r="BX566" s="7">
        <f t="shared" si="369"/>
        <v>7.1543388454384322</v>
      </c>
      <c r="BY566" s="7">
        <f t="shared" si="370"/>
        <v>133.06293210252579</v>
      </c>
      <c r="BZ566" s="7">
        <f t="shared" si="371"/>
        <v>142.73913003380346</v>
      </c>
      <c r="CA566" s="17">
        <f t="shared" si="348"/>
        <v>250.58000000000004</v>
      </c>
      <c r="CB566">
        <f t="shared" si="372"/>
        <v>5</v>
      </c>
      <c r="CC566" s="7">
        <f t="shared" si="373"/>
        <v>5.3756655173764862</v>
      </c>
      <c r="CD566" s="7">
        <f t="shared" si="374"/>
        <v>3.9746326919102399</v>
      </c>
      <c r="CE566" s="7">
        <f t="shared" si="375"/>
        <v>73.923851168069888</v>
      </c>
      <c r="CF566" s="69">
        <f t="shared" si="376"/>
        <v>79.299516685446378</v>
      </c>
      <c r="CG566" s="17">
        <f t="shared" si="349"/>
        <v>250.58000000000004</v>
      </c>
      <c r="CH566">
        <f t="shared" si="377"/>
        <v>5</v>
      </c>
      <c r="CI566" s="7">
        <f t="shared" si="378"/>
        <v>5.3756655173764862</v>
      </c>
      <c r="CJ566" s="7">
        <f t="shared" si="379"/>
        <v>3.9746326919102399</v>
      </c>
      <c r="CK566" s="7">
        <f t="shared" si="380"/>
        <v>73.923851168069888</v>
      </c>
      <c r="CL566" s="7">
        <f t="shared" si="381"/>
        <v>79.299516685446378</v>
      </c>
      <c r="CM566" s="17">
        <f t="shared" si="350"/>
        <v>250.58000000000004</v>
      </c>
      <c r="CN566">
        <f t="shared" si="382"/>
        <v>5</v>
      </c>
      <c r="CO566" s="7">
        <f t="shared" si="383"/>
        <v>5.3756655173764862</v>
      </c>
      <c r="CP566" s="7">
        <f t="shared" si="384"/>
        <v>3.9746326919102399</v>
      </c>
      <c r="CQ566" s="7">
        <f t="shared" si="385"/>
        <v>73.923851168069888</v>
      </c>
      <c r="CR566" s="7">
        <f t="shared" si="386"/>
        <v>79.299516685446378</v>
      </c>
    </row>
    <row r="567" spans="1:96" ht="14.5">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351"/>
        <v>0</v>
      </c>
      <c r="M567" s="63" t="b">
        <v>1</v>
      </c>
      <c r="N567" s="63">
        <v>99.99</v>
      </c>
      <c r="O567" s="63">
        <v>10</v>
      </c>
      <c r="P567" s="63">
        <v>10</v>
      </c>
      <c r="Q567" s="63">
        <v>10</v>
      </c>
      <c r="R567" s="63">
        <v>120</v>
      </c>
      <c r="S567" s="65" t="b">
        <v>0</v>
      </c>
      <c r="Y567" s="66" t="b">
        <v>0</v>
      </c>
      <c r="AE567" s="67" t="b">
        <v>0</v>
      </c>
      <c r="AK567" s="68" t="b">
        <v>0</v>
      </c>
      <c r="AQ567" s="45" t="b">
        <v>0</v>
      </c>
      <c r="AW567" s="47" t="b">
        <v>0</v>
      </c>
      <c r="BC567" s="17">
        <f t="shared" si="344"/>
        <v>250.58000000000004</v>
      </c>
      <c r="BD567">
        <f t="shared" si="352"/>
        <v>0</v>
      </c>
      <c r="BE567" s="7">
        <f t="shared" si="353"/>
        <v>0</v>
      </c>
      <c r="BF567" s="7">
        <f t="shared" si="354"/>
        <v>0</v>
      </c>
      <c r="BG567" s="7">
        <f t="shared" si="355"/>
        <v>0</v>
      </c>
      <c r="BH567" s="7">
        <f t="shared" si="356"/>
        <v>0</v>
      </c>
      <c r="BI567" s="17">
        <f t="shared" si="345"/>
        <v>250.58000000000004</v>
      </c>
      <c r="BJ567">
        <f t="shared" si="357"/>
        <v>0</v>
      </c>
      <c r="BK567" s="7">
        <f t="shared" si="358"/>
        <v>0</v>
      </c>
      <c r="BL567" s="7">
        <f t="shared" si="359"/>
        <v>0</v>
      </c>
      <c r="BM567" s="7">
        <f t="shared" si="360"/>
        <v>0</v>
      </c>
      <c r="BN567" s="7">
        <f t="shared" si="361"/>
        <v>0</v>
      </c>
      <c r="BO567" s="17">
        <f t="shared" si="346"/>
        <v>250.58000000000004</v>
      </c>
      <c r="BP567">
        <f t="shared" si="362"/>
        <v>0</v>
      </c>
      <c r="BQ567" s="7">
        <f t="shared" si="363"/>
        <v>0</v>
      </c>
      <c r="BR567" s="7">
        <f t="shared" si="364"/>
        <v>0</v>
      </c>
      <c r="BS567" s="7">
        <f t="shared" si="365"/>
        <v>0</v>
      </c>
      <c r="BT567" s="7">
        <f t="shared" si="366"/>
        <v>0</v>
      </c>
      <c r="BU567" s="17">
        <f t="shared" si="347"/>
        <v>250.58000000000004</v>
      </c>
      <c r="BV567">
        <f t="shared" si="367"/>
        <v>0</v>
      </c>
      <c r="BW567" s="7">
        <f t="shared" si="368"/>
        <v>0</v>
      </c>
      <c r="BX567" s="7">
        <f t="shared" si="369"/>
        <v>0</v>
      </c>
      <c r="BY567" s="7">
        <f t="shared" si="370"/>
        <v>0</v>
      </c>
      <c r="BZ567" s="7">
        <f t="shared" si="371"/>
        <v>0</v>
      </c>
      <c r="CA567" s="17">
        <f t="shared" si="348"/>
        <v>250.58000000000004</v>
      </c>
      <c r="CB567">
        <f t="shared" si="372"/>
        <v>0</v>
      </c>
      <c r="CC567" s="7">
        <f t="shared" si="373"/>
        <v>0</v>
      </c>
      <c r="CD567" s="7">
        <f t="shared" si="374"/>
        <v>0</v>
      </c>
      <c r="CE567" s="7">
        <f t="shared" si="375"/>
        <v>0</v>
      </c>
      <c r="CF567" s="69">
        <f t="shared" si="376"/>
        <v>0</v>
      </c>
      <c r="CG567" s="17">
        <f t="shared" si="349"/>
        <v>250.58000000000004</v>
      </c>
      <c r="CH567">
        <f t="shared" si="377"/>
        <v>0</v>
      </c>
      <c r="CI567" s="7">
        <f t="shared" si="378"/>
        <v>0</v>
      </c>
      <c r="CJ567" s="7">
        <f t="shared" si="379"/>
        <v>0</v>
      </c>
      <c r="CK567" s="7">
        <f t="shared" si="380"/>
        <v>0</v>
      </c>
      <c r="CL567" s="7">
        <f t="shared" si="381"/>
        <v>0</v>
      </c>
      <c r="CM567" s="17">
        <f t="shared" si="350"/>
        <v>250.58000000000004</v>
      </c>
      <c r="CN567">
        <f t="shared" si="382"/>
        <v>0</v>
      </c>
      <c r="CO567" s="7">
        <f t="shared" si="383"/>
        <v>0</v>
      </c>
      <c r="CP567" s="7">
        <f t="shared" si="384"/>
        <v>0</v>
      </c>
      <c r="CQ567" s="7">
        <f t="shared" si="385"/>
        <v>0</v>
      </c>
      <c r="CR567" s="7">
        <f t="shared" si="386"/>
        <v>0</v>
      </c>
    </row>
    <row r="568" spans="1:9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351"/>
        <v>1</v>
      </c>
      <c r="M568" s="63" t="b">
        <v>0</v>
      </c>
      <c r="S568" s="65" t="b">
        <v>0</v>
      </c>
      <c r="Y568" s="66" t="b">
        <v>0</v>
      </c>
      <c r="AE568" s="67" t="b">
        <v>0</v>
      </c>
      <c r="AK568" s="68" t="b">
        <v>0</v>
      </c>
      <c r="AQ568" s="45" t="b">
        <v>0</v>
      </c>
      <c r="AW568" s="47" t="b">
        <v>0</v>
      </c>
      <c r="BC568" s="17">
        <f t="shared" si="344"/>
        <v>100.54000000000002</v>
      </c>
      <c r="BD568">
        <f t="shared" si="352"/>
        <v>0</v>
      </c>
      <c r="BE568" s="7">
        <f t="shared" si="353"/>
        <v>0</v>
      </c>
      <c r="BF568" s="7">
        <f t="shared" si="354"/>
        <v>0</v>
      </c>
      <c r="BG568" s="7">
        <f t="shared" si="355"/>
        <v>0</v>
      </c>
      <c r="BH568" s="7">
        <f t="shared" si="356"/>
        <v>0</v>
      </c>
      <c r="BI568" s="17">
        <f t="shared" si="345"/>
        <v>100.54000000000002</v>
      </c>
      <c r="BJ568">
        <f t="shared" si="357"/>
        <v>0</v>
      </c>
      <c r="BK568" s="7">
        <f t="shared" si="358"/>
        <v>0</v>
      </c>
      <c r="BL568" s="7">
        <f t="shared" si="359"/>
        <v>0</v>
      </c>
      <c r="BM568" s="7">
        <f t="shared" si="360"/>
        <v>0</v>
      </c>
      <c r="BN568" s="7">
        <f t="shared" si="361"/>
        <v>0</v>
      </c>
      <c r="BO568" s="17">
        <f t="shared" si="346"/>
        <v>100.54000000000002</v>
      </c>
      <c r="BP568">
        <f t="shared" si="362"/>
        <v>0</v>
      </c>
      <c r="BQ568" s="7">
        <f t="shared" si="363"/>
        <v>0</v>
      </c>
      <c r="BR568" s="7">
        <f t="shared" si="364"/>
        <v>0</v>
      </c>
      <c r="BS568" s="7">
        <f t="shared" si="365"/>
        <v>0</v>
      </c>
      <c r="BT568" s="7">
        <f t="shared" si="366"/>
        <v>0</v>
      </c>
      <c r="BU568" s="17">
        <f t="shared" si="347"/>
        <v>100.54000000000002</v>
      </c>
      <c r="BV568">
        <f t="shared" si="367"/>
        <v>0</v>
      </c>
      <c r="BW568" s="7">
        <f t="shared" si="368"/>
        <v>0</v>
      </c>
      <c r="BX568" s="7">
        <f t="shared" si="369"/>
        <v>0</v>
      </c>
      <c r="BY568" s="7">
        <f t="shared" si="370"/>
        <v>0</v>
      </c>
      <c r="BZ568" s="7">
        <f t="shared" si="371"/>
        <v>0</v>
      </c>
      <c r="CA568" s="17">
        <f t="shared" si="348"/>
        <v>100.54000000000002</v>
      </c>
      <c r="CB568">
        <f t="shared" si="372"/>
        <v>0</v>
      </c>
      <c r="CC568" s="7">
        <f t="shared" si="373"/>
        <v>0</v>
      </c>
      <c r="CD568" s="7">
        <f t="shared" si="374"/>
        <v>0</v>
      </c>
      <c r="CE568" s="7">
        <f t="shared" si="375"/>
        <v>0</v>
      </c>
      <c r="CF568" s="69">
        <f t="shared" si="376"/>
        <v>0</v>
      </c>
      <c r="CG568" s="17">
        <f t="shared" si="349"/>
        <v>100.54000000000002</v>
      </c>
      <c r="CH568">
        <f t="shared" si="377"/>
        <v>0</v>
      </c>
      <c r="CI568" s="7">
        <f t="shared" si="378"/>
        <v>0</v>
      </c>
      <c r="CJ568" s="7">
        <f t="shared" si="379"/>
        <v>0</v>
      </c>
      <c r="CK568" s="7">
        <f t="shared" si="380"/>
        <v>0</v>
      </c>
      <c r="CL568" s="7">
        <f t="shared" si="381"/>
        <v>0</v>
      </c>
      <c r="CM568" s="17">
        <f t="shared" si="350"/>
        <v>100.54000000000002</v>
      </c>
      <c r="CN568">
        <f t="shared" si="382"/>
        <v>0</v>
      </c>
      <c r="CO568" s="7">
        <f t="shared" si="383"/>
        <v>0</v>
      </c>
      <c r="CP568" s="7">
        <f t="shared" si="384"/>
        <v>0</v>
      </c>
      <c r="CQ568" s="7">
        <f t="shared" si="385"/>
        <v>0</v>
      </c>
      <c r="CR568" s="7">
        <f t="shared" si="386"/>
        <v>0</v>
      </c>
    </row>
    <row r="569" spans="1:9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351"/>
        <v>1</v>
      </c>
      <c r="M569" s="63" t="b">
        <v>0</v>
      </c>
      <c r="S569" s="65" t="b">
        <v>0</v>
      </c>
      <c r="Y569" s="66" t="b">
        <v>0</v>
      </c>
      <c r="AE569" s="67" t="b">
        <v>0</v>
      </c>
      <c r="AK569" s="68" t="b">
        <v>0</v>
      </c>
      <c r="AQ569" s="45" t="b">
        <v>0</v>
      </c>
      <c r="AW569" s="47" t="b">
        <v>0</v>
      </c>
      <c r="BC569" s="17">
        <f t="shared" si="344"/>
        <v>73.15000000000002</v>
      </c>
      <c r="BD569">
        <f t="shared" si="352"/>
        <v>0</v>
      </c>
      <c r="BE569" s="7">
        <f t="shared" si="353"/>
        <v>0</v>
      </c>
      <c r="BF569" s="7">
        <f t="shared" si="354"/>
        <v>0</v>
      </c>
      <c r="BG569" s="7">
        <f t="shared" si="355"/>
        <v>0</v>
      </c>
      <c r="BH569" s="7">
        <f t="shared" si="356"/>
        <v>0</v>
      </c>
      <c r="BI569" s="17">
        <f t="shared" si="345"/>
        <v>73.15000000000002</v>
      </c>
      <c r="BJ569">
        <f t="shared" si="357"/>
        <v>0</v>
      </c>
      <c r="BK569" s="7">
        <f t="shared" si="358"/>
        <v>0</v>
      </c>
      <c r="BL569" s="7">
        <f t="shared" si="359"/>
        <v>0</v>
      </c>
      <c r="BM569" s="7">
        <f t="shared" si="360"/>
        <v>0</v>
      </c>
      <c r="BN569" s="7">
        <f t="shared" si="361"/>
        <v>0</v>
      </c>
      <c r="BO569" s="17">
        <f t="shared" si="346"/>
        <v>73.15000000000002</v>
      </c>
      <c r="BP569">
        <f t="shared" si="362"/>
        <v>0</v>
      </c>
      <c r="BQ569" s="7">
        <f t="shared" si="363"/>
        <v>0</v>
      </c>
      <c r="BR569" s="7">
        <f t="shared" si="364"/>
        <v>0</v>
      </c>
      <c r="BS569" s="7">
        <f t="shared" si="365"/>
        <v>0</v>
      </c>
      <c r="BT569" s="7">
        <f t="shared" si="366"/>
        <v>0</v>
      </c>
      <c r="BU569" s="17">
        <f t="shared" si="347"/>
        <v>73.15000000000002</v>
      </c>
      <c r="BV569">
        <f t="shared" si="367"/>
        <v>0</v>
      </c>
      <c r="BW569" s="7">
        <f t="shared" si="368"/>
        <v>0</v>
      </c>
      <c r="BX569" s="7">
        <f t="shared" si="369"/>
        <v>0</v>
      </c>
      <c r="BY569" s="7">
        <f t="shared" si="370"/>
        <v>0</v>
      </c>
      <c r="BZ569" s="7">
        <f t="shared" si="371"/>
        <v>0</v>
      </c>
      <c r="CA569" s="17">
        <f t="shared" si="348"/>
        <v>73.15000000000002</v>
      </c>
      <c r="CB569">
        <f t="shared" si="372"/>
        <v>0</v>
      </c>
      <c r="CC569" s="7">
        <f t="shared" si="373"/>
        <v>0</v>
      </c>
      <c r="CD569" s="7">
        <f t="shared" si="374"/>
        <v>0</v>
      </c>
      <c r="CE569" s="7">
        <f t="shared" si="375"/>
        <v>0</v>
      </c>
      <c r="CF569" s="69">
        <f t="shared" si="376"/>
        <v>0</v>
      </c>
      <c r="CG569" s="17">
        <f t="shared" si="349"/>
        <v>73.15000000000002</v>
      </c>
      <c r="CH569">
        <f t="shared" si="377"/>
        <v>0</v>
      </c>
      <c r="CI569" s="7">
        <f t="shared" si="378"/>
        <v>0</v>
      </c>
      <c r="CJ569" s="7">
        <f t="shared" si="379"/>
        <v>0</v>
      </c>
      <c r="CK569" s="7">
        <f t="shared" si="380"/>
        <v>0</v>
      </c>
      <c r="CL569" s="7">
        <f t="shared" si="381"/>
        <v>0</v>
      </c>
      <c r="CM569" s="17">
        <f t="shared" si="350"/>
        <v>73.15000000000002</v>
      </c>
      <c r="CN569">
        <f t="shared" si="382"/>
        <v>0</v>
      </c>
      <c r="CO569" s="7">
        <f t="shared" si="383"/>
        <v>0</v>
      </c>
      <c r="CP569" s="7">
        <f t="shared" si="384"/>
        <v>0</v>
      </c>
      <c r="CQ569" s="7">
        <f t="shared" si="385"/>
        <v>0</v>
      </c>
      <c r="CR569" s="7">
        <f t="shared" si="386"/>
        <v>0</v>
      </c>
    </row>
    <row r="570" spans="1:9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351"/>
        <v>1</v>
      </c>
      <c r="M570" s="63" t="b">
        <v>0</v>
      </c>
      <c r="S570" s="65" t="b">
        <v>0</v>
      </c>
      <c r="Y570" s="66" t="b">
        <v>0</v>
      </c>
      <c r="AE570" s="67" t="b">
        <v>0</v>
      </c>
      <c r="AK570" s="68" t="b">
        <v>0</v>
      </c>
      <c r="AQ570" s="45" t="b">
        <v>0</v>
      </c>
      <c r="AW570" s="47" t="b">
        <v>0</v>
      </c>
      <c r="BC570" s="17">
        <f t="shared" si="344"/>
        <v>47.300000000000004</v>
      </c>
      <c r="BD570">
        <f t="shared" si="352"/>
        <v>0</v>
      </c>
      <c r="BE570" s="7">
        <f t="shared" si="353"/>
        <v>0</v>
      </c>
      <c r="BF570" s="7">
        <f t="shared" si="354"/>
        <v>0</v>
      </c>
      <c r="BG570" s="7">
        <f t="shared" si="355"/>
        <v>0</v>
      </c>
      <c r="BH570" s="7">
        <f t="shared" si="356"/>
        <v>0</v>
      </c>
      <c r="BI570" s="17">
        <f t="shared" si="345"/>
        <v>47.300000000000004</v>
      </c>
      <c r="BJ570">
        <f t="shared" si="357"/>
        <v>0</v>
      </c>
      <c r="BK570" s="7">
        <f t="shared" si="358"/>
        <v>0</v>
      </c>
      <c r="BL570" s="7">
        <f t="shared" si="359"/>
        <v>0</v>
      </c>
      <c r="BM570" s="7">
        <f t="shared" si="360"/>
        <v>0</v>
      </c>
      <c r="BN570" s="7">
        <f t="shared" si="361"/>
        <v>0</v>
      </c>
      <c r="BO570" s="17">
        <f t="shared" si="346"/>
        <v>47.300000000000004</v>
      </c>
      <c r="BP570">
        <f t="shared" si="362"/>
        <v>0</v>
      </c>
      <c r="BQ570" s="7">
        <f t="shared" si="363"/>
        <v>0</v>
      </c>
      <c r="BR570" s="7">
        <f t="shared" si="364"/>
        <v>0</v>
      </c>
      <c r="BS570" s="7">
        <f t="shared" si="365"/>
        <v>0</v>
      </c>
      <c r="BT570" s="7">
        <f t="shared" si="366"/>
        <v>0</v>
      </c>
      <c r="BU570" s="17">
        <f t="shared" si="347"/>
        <v>47.300000000000004</v>
      </c>
      <c r="BV570">
        <f t="shared" si="367"/>
        <v>0</v>
      </c>
      <c r="BW570" s="7">
        <f t="shared" si="368"/>
        <v>0</v>
      </c>
      <c r="BX570" s="7">
        <f t="shared" si="369"/>
        <v>0</v>
      </c>
      <c r="BY570" s="7">
        <f t="shared" si="370"/>
        <v>0</v>
      </c>
      <c r="BZ570" s="7">
        <f t="shared" si="371"/>
        <v>0</v>
      </c>
      <c r="CA570" s="17">
        <f t="shared" si="348"/>
        <v>47.300000000000004</v>
      </c>
      <c r="CB570">
        <f t="shared" si="372"/>
        <v>0</v>
      </c>
      <c r="CC570" s="7">
        <f t="shared" si="373"/>
        <v>0</v>
      </c>
      <c r="CD570" s="7">
        <f t="shared" si="374"/>
        <v>0</v>
      </c>
      <c r="CE570" s="7">
        <f t="shared" si="375"/>
        <v>0</v>
      </c>
      <c r="CF570" s="69">
        <f t="shared" si="376"/>
        <v>0</v>
      </c>
      <c r="CG570" s="17">
        <f t="shared" si="349"/>
        <v>47.300000000000004</v>
      </c>
      <c r="CH570">
        <f t="shared" si="377"/>
        <v>0</v>
      </c>
      <c r="CI570" s="7">
        <f t="shared" si="378"/>
        <v>0</v>
      </c>
      <c r="CJ570" s="7">
        <f t="shared" si="379"/>
        <v>0</v>
      </c>
      <c r="CK570" s="7">
        <f t="shared" si="380"/>
        <v>0</v>
      </c>
      <c r="CL570" s="7">
        <f t="shared" si="381"/>
        <v>0</v>
      </c>
      <c r="CM570" s="17">
        <f t="shared" si="350"/>
        <v>47.300000000000004</v>
      </c>
      <c r="CN570">
        <f t="shared" si="382"/>
        <v>0</v>
      </c>
      <c r="CO570" s="7">
        <f t="shared" si="383"/>
        <v>0</v>
      </c>
      <c r="CP570" s="7">
        <f t="shared" si="384"/>
        <v>0</v>
      </c>
      <c r="CQ570" s="7">
        <f t="shared" si="385"/>
        <v>0</v>
      </c>
      <c r="CR570" s="7">
        <f t="shared" si="386"/>
        <v>0</v>
      </c>
    </row>
    <row r="571" spans="1:9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351"/>
        <v>1</v>
      </c>
      <c r="M571" s="63" t="b">
        <v>0</v>
      </c>
      <c r="S571" s="65" t="b">
        <v>0</v>
      </c>
      <c r="Y571" s="66" t="b">
        <v>0</v>
      </c>
      <c r="AE571" s="67" t="b">
        <v>0</v>
      </c>
      <c r="AK571" s="68" t="b">
        <v>0</v>
      </c>
      <c r="AQ571" s="45" t="b">
        <v>0</v>
      </c>
      <c r="AW571" s="47" t="b">
        <v>0</v>
      </c>
      <c r="BC571" s="17">
        <f t="shared" si="344"/>
        <v>23.320000000000004</v>
      </c>
      <c r="BD571">
        <f t="shared" si="352"/>
        <v>0</v>
      </c>
      <c r="BE571" s="7">
        <f t="shared" si="353"/>
        <v>0</v>
      </c>
      <c r="BF571" s="7">
        <f t="shared" si="354"/>
        <v>0</v>
      </c>
      <c r="BG571" s="7">
        <f t="shared" si="355"/>
        <v>0</v>
      </c>
      <c r="BH571" s="7">
        <f t="shared" si="356"/>
        <v>0</v>
      </c>
      <c r="BI571" s="17">
        <f t="shared" si="345"/>
        <v>23.320000000000004</v>
      </c>
      <c r="BJ571">
        <f t="shared" si="357"/>
        <v>0</v>
      </c>
      <c r="BK571" s="7">
        <f t="shared" si="358"/>
        <v>0</v>
      </c>
      <c r="BL571" s="7">
        <f t="shared" si="359"/>
        <v>0</v>
      </c>
      <c r="BM571" s="7">
        <f t="shared" si="360"/>
        <v>0</v>
      </c>
      <c r="BN571" s="7">
        <f t="shared" si="361"/>
        <v>0</v>
      </c>
      <c r="BO571" s="17">
        <f t="shared" si="346"/>
        <v>23.320000000000004</v>
      </c>
      <c r="BP571">
        <f t="shared" si="362"/>
        <v>0</v>
      </c>
      <c r="BQ571" s="7">
        <f t="shared" si="363"/>
        <v>0</v>
      </c>
      <c r="BR571" s="7">
        <f t="shared" si="364"/>
        <v>0</v>
      </c>
      <c r="BS571" s="7">
        <f t="shared" si="365"/>
        <v>0</v>
      </c>
      <c r="BT571" s="7">
        <f t="shared" si="366"/>
        <v>0</v>
      </c>
      <c r="BU571" s="17">
        <f t="shared" si="347"/>
        <v>23.320000000000004</v>
      </c>
      <c r="BV571">
        <f t="shared" si="367"/>
        <v>0</v>
      </c>
      <c r="BW571" s="7">
        <f t="shared" si="368"/>
        <v>0</v>
      </c>
      <c r="BX571" s="7">
        <f t="shared" si="369"/>
        <v>0</v>
      </c>
      <c r="BY571" s="7">
        <f t="shared" si="370"/>
        <v>0</v>
      </c>
      <c r="BZ571" s="7">
        <f t="shared" si="371"/>
        <v>0</v>
      </c>
      <c r="CA571" s="17">
        <f t="shared" si="348"/>
        <v>23.320000000000004</v>
      </c>
      <c r="CB571">
        <f t="shared" si="372"/>
        <v>0</v>
      </c>
      <c r="CC571" s="7">
        <f t="shared" si="373"/>
        <v>0</v>
      </c>
      <c r="CD571" s="7">
        <f t="shared" si="374"/>
        <v>0</v>
      </c>
      <c r="CE571" s="7">
        <f t="shared" si="375"/>
        <v>0</v>
      </c>
      <c r="CF571" s="69">
        <f t="shared" si="376"/>
        <v>0</v>
      </c>
      <c r="CG571" s="17">
        <f t="shared" si="349"/>
        <v>23.320000000000004</v>
      </c>
      <c r="CH571">
        <f t="shared" si="377"/>
        <v>0</v>
      </c>
      <c r="CI571" s="7">
        <f t="shared" si="378"/>
        <v>0</v>
      </c>
      <c r="CJ571" s="7">
        <f t="shared" si="379"/>
        <v>0</v>
      </c>
      <c r="CK571" s="7">
        <f t="shared" si="380"/>
        <v>0</v>
      </c>
      <c r="CL571" s="7">
        <f t="shared" si="381"/>
        <v>0</v>
      </c>
      <c r="CM571" s="17">
        <f t="shared" si="350"/>
        <v>23.320000000000004</v>
      </c>
      <c r="CN571">
        <f t="shared" si="382"/>
        <v>0</v>
      </c>
      <c r="CO571" s="7">
        <f t="shared" si="383"/>
        <v>0</v>
      </c>
      <c r="CP571" s="7">
        <f t="shared" si="384"/>
        <v>0</v>
      </c>
      <c r="CQ571" s="7">
        <f t="shared" si="385"/>
        <v>0</v>
      </c>
      <c r="CR571" s="7">
        <f t="shared" si="386"/>
        <v>0</v>
      </c>
    </row>
    <row r="572" spans="1:9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351"/>
        <v>1</v>
      </c>
      <c r="M572" s="63" t="b">
        <v>0</v>
      </c>
      <c r="S572" s="65" t="b">
        <v>0</v>
      </c>
      <c r="Y572" s="66" t="b">
        <v>0</v>
      </c>
      <c r="AE572" s="67" t="b">
        <v>0</v>
      </c>
      <c r="AK572" s="68" t="b">
        <v>0</v>
      </c>
      <c r="AQ572" s="45" t="b">
        <v>0</v>
      </c>
      <c r="AW572" s="47" t="b">
        <v>0</v>
      </c>
      <c r="BC572" s="17">
        <f t="shared" si="344"/>
        <v>64.239999999999995</v>
      </c>
      <c r="BD572">
        <f t="shared" si="352"/>
        <v>0</v>
      </c>
      <c r="BE572" s="7">
        <f t="shared" si="353"/>
        <v>0</v>
      </c>
      <c r="BF572" s="7">
        <f t="shared" si="354"/>
        <v>0</v>
      </c>
      <c r="BG572" s="7">
        <f t="shared" si="355"/>
        <v>0</v>
      </c>
      <c r="BH572" s="7">
        <f t="shared" si="356"/>
        <v>0</v>
      </c>
      <c r="BI572" s="17">
        <f t="shared" si="345"/>
        <v>64.239999999999995</v>
      </c>
      <c r="BJ572">
        <f t="shared" si="357"/>
        <v>0</v>
      </c>
      <c r="BK572" s="7">
        <f t="shared" si="358"/>
        <v>0</v>
      </c>
      <c r="BL572" s="7">
        <f t="shared" si="359"/>
        <v>0</v>
      </c>
      <c r="BM572" s="7">
        <f t="shared" si="360"/>
        <v>0</v>
      </c>
      <c r="BN572" s="7">
        <f t="shared" si="361"/>
        <v>0</v>
      </c>
      <c r="BO572" s="17">
        <f t="shared" si="346"/>
        <v>64.239999999999995</v>
      </c>
      <c r="BP572">
        <f t="shared" si="362"/>
        <v>0</v>
      </c>
      <c r="BQ572" s="7">
        <f t="shared" si="363"/>
        <v>0</v>
      </c>
      <c r="BR572" s="7">
        <f t="shared" si="364"/>
        <v>0</v>
      </c>
      <c r="BS572" s="7">
        <f t="shared" si="365"/>
        <v>0</v>
      </c>
      <c r="BT572" s="7">
        <f t="shared" si="366"/>
        <v>0</v>
      </c>
      <c r="BU572" s="17">
        <f t="shared" si="347"/>
        <v>64.239999999999995</v>
      </c>
      <c r="BV572">
        <f t="shared" si="367"/>
        <v>0</v>
      </c>
      <c r="BW572" s="7">
        <f t="shared" si="368"/>
        <v>0</v>
      </c>
      <c r="BX572" s="7">
        <f t="shared" si="369"/>
        <v>0</v>
      </c>
      <c r="BY572" s="7">
        <f t="shared" si="370"/>
        <v>0</v>
      </c>
      <c r="BZ572" s="7">
        <f t="shared" si="371"/>
        <v>0</v>
      </c>
      <c r="CA572" s="17">
        <f t="shared" si="348"/>
        <v>64.239999999999995</v>
      </c>
      <c r="CB572">
        <f t="shared" si="372"/>
        <v>0</v>
      </c>
      <c r="CC572" s="7">
        <f t="shared" si="373"/>
        <v>0</v>
      </c>
      <c r="CD572" s="7">
        <f t="shared" si="374"/>
        <v>0</v>
      </c>
      <c r="CE572" s="7">
        <f t="shared" si="375"/>
        <v>0</v>
      </c>
      <c r="CF572" s="69">
        <f t="shared" si="376"/>
        <v>0</v>
      </c>
      <c r="CG572" s="17">
        <f t="shared" si="349"/>
        <v>64.239999999999995</v>
      </c>
      <c r="CH572">
        <f t="shared" si="377"/>
        <v>0</v>
      </c>
      <c r="CI572" s="7">
        <f t="shared" si="378"/>
        <v>0</v>
      </c>
      <c r="CJ572" s="7">
        <f t="shared" si="379"/>
        <v>0</v>
      </c>
      <c r="CK572" s="7">
        <f t="shared" si="380"/>
        <v>0</v>
      </c>
      <c r="CL572" s="7">
        <f t="shared" si="381"/>
        <v>0</v>
      </c>
      <c r="CM572" s="17">
        <f t="shared" si="350"/>
        <v>64.239999999999995</v>
      </c>
      <c r="CN572">
        <f t="shared" si="382"/>
        <v>0</v>
      </c>
      <c r="CO572" s="7">
        <f t="shared" si="383"/>
        <v>0</v>
      </c>
      <c r="CP572" s="7">
        <f t="shared" si="384"/>
        <v>0</v>
      </c>
      <c r="CQ572" s="7">
        <f t="shared" si="385"/>
        <v>0</v>
      </c>
      <c r="CR572" s="7">
        <f t="shared" si="386"/>
        <v>0</v>
      </c>
    </row>
    <row r="573" spans="1:9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351"/>
        <v>1</v>
      </c>
      <c r="M573" s="63" t="b">
        <v>0</v>
      </c>
      <c r="S573" s="65" t="b">
        <v>0</v>
      </c>
      <c r="Y573" s="66" t="b">
        <v>0</v>
      </c>
      <c r="AE573" s="67" t="b">
        <v>0</v>
      </c>
      <c r="AK573" s="68" t="b">
        <v>0</v>
      </c>
      <c r="AQ573" s="45" t="b">
        <v>0</v>
      </c>
      <c r="AW573" s="47" t="b">
        <v>0</v>
      </c>
      <c r="BC573" s="17">
        <f t="shared" si="344"/>
        <v>35.640000000000008</v>
      </c>
      <c r="BD573">
        <f t="shared" si="352"/>
        <v>0</v>
      </c>
      <c r="BE573" s="7">
        <f t="shared" si="353"/>
        <v>0</v>
      </c>
      <c r="BF573" s="7">
        <f t="shared" si="354"/>
        <v>0</v>
      </c>
      <c r="BG573" s="7">
        <f t="shared" si="355"/>
        <v>0</v>
      </c>
      <c r="BH573" s="7">
        <f t="shared" si="356"/>
        <v>0</v>
      </c>
      <c r="BI573" s="17">
        <f t="shared" si="345"/>
        <v>35.640000000000008</v>
      </c>
      <c r="BJ573">
        <f t="shared" si="357"/>
        <v>0</v>
      </c>
      <c r="BK573" s="7">
        <f t="shared" si="358"/>
        <v>0</v>
      </c>
      <c r="BL573" s="7">
        <f t="shared" si="359"/>
        <v>0</v>
      </c>
      <c r="BM573" s="7">
        <f t="shared" si="360"/>
        <v>0</v>
      </c>
      <c r="BN573" s="7">
        <f t="shared" si="361"/>
        <v>0</v>
      </c>
      <c r="BO573" s="17">
        <f t="shared" si="346"/>
        <v>35.640000000000008</v>
      </c>
      <c r="BP573">
        <f t="shared" si="362"/>
        <v>0</v>
      </c>
      <c r="BQ573" s="7">
        <f t="shared" si="363"/>
        <v>0</v>
      </c>
      <c r="BR573" s="7">
        <f t="shared" si="364"/>
        <v>0</v>
      </c>
      <c r="BS573" s="7">
        <f t="shared" si="365"/>
        <v>0</v>
      </c>
      <c r="BT573" s="7">
        <f t="shared" si="366"/>
        <v>0</v>
      </c>
      <c r="BU573" s="17">
        <f t="shared" si="347"/>
        <v>35.640000000000008</v>
      </c>
      <c r="BV573">
        <f t="shared" si="367"/>
        <v>0</v>
      </c>
      <c r="BW573" s="7">
        <f t="shared" si="368"/>
        <v>0</v>
      </c>
      <c r="BX573" s="7">
        <f t="shared" si="369"/>
        <v>0</v>
      </c>
      <c r="BY573" s="7">
        <f t="shared" si="370"/>
        <v>0</v>
      </c>
      <c r="BZ573" s="7">
        <f t="shared" si="371"/>
        <v>0</v>
      </c>
      <c r="CA573" s="17">
        <f t="shared" si="348"/>
        <v>35.640000000000008</v>
      </c>
      <c r="CB573">
        <f t="shared" si="372"/>
        <v>0</v>
      </c>
      <c r="CC573" s="7">
        <f t="shared" si="373"/>
        <v>0</v>
      </c>
      <c r="CD573" s="7">
        <f t="shared" si="374"/>
        <v>0</v>
      </c>
      <c r="CE573" s="7">
        <f t="shared" si="375"/>
        <v>0</v>
      </c>
      <c r="CF573" s="69">
        <f t="shared" si="376"/>
        <v>0</v>
      </c>
      <c r="CG573" s="17">
        <f t="shared" si="349"/>
        <v>35.640000000000008</v>
      </c>
      <c r="CH573">
        <f t="shared" si="377"/>
        <v>0</v>
      </c>
      <c r="CI573" s="7">
        <f t="shared" si="378"/>
        <v>0</v>
      </c>
      <c r="CJ573" s="7">
        <f t="shared" si="379"/>
        <v>0</v>
      </c>
      <c r="CK573" s="7">
        <f t="shared" si="380"/>
        <v>0</v>
      </c>
      <c r="CL573" s="7">
        <f t="shared" si="381"/>
        <v>0</v>
      </c>
      <c r="CM573" s="17">
        <f t="shared" si="350"/>
        <v>35.640000000000008</v>
      </c>
      <c r="CN573">
        <f t="shared" si="382"/>
        <v>0</v>
      </c>
      <c r="CO573" s="7">
        <f t="shared" si="383"/>
        <v>0</v>
      </c>
      <c r="CP573" s="7">
        <f t="shared" si="384"/>
        <v>0</v>
      </c>
      <c r="CQ573" s="7">
        <f t="shared" si="385"/>
        <v>0</v>
      </c>
      <c r="CR573" s="7">
        <f t="shared" si="386"/>
        <v>0</v>
      </c>
    </row>
    <row r="574" spans="1:9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351"/>
        <v>1</v>
      </c>
      <c r="M574" s="63" t="b">
        <v>0</v>
      </c>
      <c r="S574" s="65" t="b">
        <v>0</v>
      </c>
      <c r="Y574" s="66" t="b">
        <v>0</v>
      </c>
      <c r="AE574" s="67" t="b">
        <v>0</v>
      </c>
      <c r="AK574" s="68" t="b">
        <v>0</v>
      </c>
      <c r="AQ574" s="45" t="b">
        <v>0</v>
      </c>
      <c r="AW574" s="47" t="b">
        <v>0</v>
      </c>
      <c r="BC574" s="17">
        <f t="shared" si="344"/>
        <v>35.090000000000003</v>
      </c>
      <c r="BD574">
        <f t="shared" si="352"/>
        <v>0</v>
      </c>
      <c r="BE574" s="7">
        <f t="shared" si="353"/>
        <v>0</v>
      </c>
      <c r="BF574" s="7">
        <f t="shared" si="354"/>
        <v>0</v>
      </c>
      <c r="BG574" s="7">
        <f t="shared" si="355"/>
        <v>0</v>
      </c>
      <c r="BH574" s="7">
        <f t="shared" si="356"/>
        <v>0</v>
      </c>
      <c r="BI574" s="17">
        <f t="shared" si="345"/>
        <v>35.090000000000003</v>
      </c>
      <c r="BJ574">
        <f t="shared" si="357"/>
        <v>0</v>
      </c>
      <c r="BK574" s="7">
        <f t="shared" si="358"/>
        <v>0</v>
      </c>
      <c r="BL574" s="7">
        <f t="shared" si="359"/>
        <v>0</v>
      </c>
      <c r="BM574" s="7">
        <f t="shared" si="360"/>
        <v>0</v>
      </c>
      <c r="BN574" s="7">
        <f t="shared" si="361"/>
        <v>0</v>
      </c>
      <c r="BO574" s="17">
        <f t="shared" si="346"/>
        <v>35.090000000000003</v>
      </c>
      <c r="BP574">
        <f t="shared" si="362"/>
        <v>0</v>
      </c>
      <c r="BQ574" s="7">
        <f t="shared" si="363"/>
        <v>0</v>
      </c>
      <c r="BR574" s="7">
        <f t="shared" si="364"/>
        <v>0</v>
      </c>
      <c r="BS574" s="7">
        <f t="shared" si="365"/>
        <v>0</v>
      </c>
      <c r="BT574" s="7">
        <f t="shared" si="366"/>
        <v>0</v>
      </c>
      <c r="BU574" s="17">
        <f t="shared" si="347"/>
        <v>35.090000000000003</v>
      </c>
      <c r="BV574">
        <f t="shared" si="367"/>
        <v>0</v>
      </c>
      <c r="BW574" s="7">
        <f t="shared" si="368"/>
        <v>0</v>
      </c>
      <c r="BX574" s="7">
        <f t="shared" si="369"/>
        <v>0</v>
      </c>
      <c r="BY574" s="7">
        <f t="shared" si="370"/>
        <v>0</v>
      </c>
      <c r="BZ574" s="7">
        <f t="shared" si="371"/>
        <v>0</v>
      </c>
      <c r="CA574" s="17">
        <f t="shared" si="348"/>
        <v>35.090000000000003</v>
      </c>
      <c r="CB574">
        <f t="shared" si="372"/>
        <v>0</v>
      </c>
      <c r="CC574" s="7">
        <f t="shared" si="373"/>
        <v>0</v>
      </c>
      <c r="CD574" s="7">
        <f t="shared" si="374"/>
        <v>0</v>
      </c>
      <c r="CE574" s="7">
        <f t="shared" si="375"/>
        <v>0</v>
      </c>
      <c r="CF574" s="69">
        <f t="shared" si="376"/>
        <v>0</v>
      </c>
      <c r="CG574" s="17">
        <f t="shared" si="349"/>
        <v>35.090000000000003</v>
      </c>
      <c r="CH574">
        <f t="shared" si="377"/>
        <v>0</v>
      </c>
      <c r="CI574" s="7">
        <f t="shared" si="378"/>
        <v>0</v>
      </c>
      <c r="CJ574" s="7">
        <f t="shared" si="379"/>
        <v>0</v>
      </c>
      <c r="CK574" s="7">
        <f t="shared" si="380"/>
        <v>0</v>
      </c>
      <c r="CL574" s="7">
        <f t="shared" si="381"/>
        <v>0</v>
      </c>
      <c r="CM574" s="17">
        <f t="shared" si="350"/>
        <v>35.090000000000003</v>
      </c>
      <c r="CN574">
        <f t="shared" si="382"/>
        <v>0</v>
      </c>
      <c r="CO574" s="7">
        <f t="shared" si="383"/>
        <v>0</v>
      </c>
      <c r="CP574" s="7">
        <f t="shared" si="384"/>
        <v>0</v>
      </c>
      <c r="CQ574" s="7">
        <f t="shared" si="385"/>
        <v>0</v>
      </c>
      <c r="CR574" s="7">
        <f t="shared" si="386"/>
        <v>0</v>
      </c>
    </row>
    <row r="575" spans="1:96" ht="14.5">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351"/>
        <v>1</v>
      </c>
      <c r="M575" s="63" t="b">
        <v>1</v>
      </c>
      <c r="N575" s="63">
        <v>90</v>
      </c>
      <c r="O575" s="63">
        <v>10</v>
      </c>
      <c r="P575" s="63">
        <v>10</v>
      </c>
      <c r="Q575" s="63">
        <v>10</v>
      </c>
      <c r="R575" s="63">
        <v>80</v>
      </c>
      <c r="S575" s="65" t="b">
        <v>0</v>
      </c>
      <c r="Y575" s="66" t="b">
        <v>0</v>
      </c>
      <c r="AE575" s="67" t="b">
        <v>0</v>
      </c>
      <c r="AK575" s="68" t="b">
        <v>0</v>
      </c>
      <c r="AQ575" s="45" t="b">
        <v>0</v>
      </c>
      <c r="AW575" s="47" t="b">
        <v>0</v>
      </c>
      <c r="BC575" s="17">
        <f t="shared" si="344"/>
        <v>114.40000000000002</v>
      </c>
      <c r="BD575">
        <f t="shared" si="352"/>
        <v>8</v>
      </c>
      <c r="BE575" s="7">
        <f t="shared" si="353"/>
        <v>8.6010648278023787</v>
      </c>
      <c r="BF575" s="7">
        <f t="shared" si="354"/>
        <v>6.3594123070563837</v>
      </c>
      <c r="BG575" s="7">
        <f t="shared" si="355"/>
        <v>118.27816186891181</v>
      </c>
      <c r="BH575" s="7">
        <f t="shared" si="356"/>
        <v>126.87922669671418</v>
      </c>
      <c r="BI575" s="17">
        <f t="shared" si="345"/>
        <v>114.40000000000002</v>
      </c>
      <c r="BJ575">
        <f t="shared" si="357"/>
        <v>0</v>
      </c>
      <c r="BK575" s="7">
        <f t="shared" si="358"/>
        <v>0</v>
      </c>
      <c r="BL575" s="7">
        <f t="shared" si="359"/>
        <v>0</v>
      </c>
      <c r="BM575" s="7">
        <f t="shared" si="360"/>
        <v>0</v>
      </c>
      <c r="BN575" s="7">
        <f t="shared" si="361"/>
        <v>0</v>
      </c>
      <c r="BO575" s="17">
        <f t="shared" si="346"/>
        <v>114.40000000000002</v>
      </c>
      <c r="BP575">
        <f t="shared" si="362"/>
        <v>0</v>
      </c>
      <c r="BQ575" s="7">
        <f t="shared" si="363"/>
        <v>0</v>
      </c>
      <c r="BR575" s="7">
        <f t="shared" si="364"/>
        <v>0</v>
      </c>
      <c r="BS575" s="7">
        <f t="shared" si="365"/>
        <v>0</v>
      </c>
      <c r="BT575" s="7">
        <f t="shared" si="366"/>
        <v>0</v>
      </c>
      <c r="BU575" s="17">
        <f t="shared" si="347"/>
        <v>114.40000000000002</v>
      </c>
      <c r="BV575">
        <f t="shared" si="367"/>
        <v>0</v>
      </c>
      <c r="BW575" s="7">
        <f t="shared" si="368"/>
        <v>0</v>
      </c>
      <c r="BX575" s="7">
        <f t="shared" si="369"/>
        <v>0</v>
      </c>
      <c r="BY575" s="7">
        <f t="shared" si="370"/>
        <v>0</v>
      </c>
      <c r="BZ575" s="7">
        <f t="shared" si="371"/>
        <v>0</v>
      </c>
      <c r="CA575" s="17">
        <f t="shared" si="348"/>
        <v>114.40000000000002</v>
      </c>
      <c r="CB575">
        <f t="shared" si="372"/>
        <v>0</v>
      </c>
      <c r="CC575" s="7">
        <f t="shared" si="373"/>
        <v>0</v>
      </c>
      <c r="CD575" s="7">
        <f t="shared" si="374"/>
        <v>0</v>
      </c>
      <c r="CE575" s="7">
        <f t="shared" si="375"/>
        <v>0</v>
      </c>
      <c r="CF575" s="69">
        <f t="shared" si="376"/>
        <v>0</v>
      </c>
      <c r="CG575" s="17">
        <f t="shared" si="349"/>
        <v>114.40000000000002</v>
      </c>
      <c r="CH575">
        <f t="shared" si="377"/>
        <v>0</v>
      </c>
      <c r="CI575" s="7">
        <f t="shared" si="378"/>
        <v>0</v>
      </c>
      <c r="CJ575" s="7">
        <f t="shared" si="379"/>
        <v>0</v>
      </c>
      <c r="CK575" s="7">
        <f t="shared" si="380"/>
        <v>0</v>
      </c>
      <c r="CL575" s="7">
        <f t="shared" si="381"/>
        <v>0</v>
      </c>
      <c r="CM575" s="17">
        <f t="shared" si="350"/>
        <v>114.40000000000002</v>
      </c>
      <c r="CN575">
        <f t="shared" si="382"/>
        <v>0</v>
      </c>
      <c r="CO575" s="7">
        <f t="shared" si="383"/>
        <v>0</v>
      </c>
      <c r="CP575" s="7">
        <f t="shared" si="384"/>
        <v>0</v>
      </c>
      <c r="CQ575" s="7">
        <f t="shared" si="385"/>
        <v>0</v>
      </c>
      <c r="CR575" s="7">
        <f t="shared" si="386"/>
        <v>0</v>
      </c>
    </row>
    <row r="576" spans="1:96" ht="14.5">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351"/>
        <v>1</v>
      </c>
      <c r="M576" s="63" t="b">
        <v>1</v>
      </c>
      <c r="N576" s="63">
        <v>90</v>
      </c>
      <c r="O576" s="63">
        <v>10</v>
      </c>
      <c r="P576" s="63">
        <v>10</v>
      </c>
      <c r="Q576" s="63">
        <v>10</v>
      </c>
      <c r="R576" s="63">
        <v>96</v>
      </c>
      <c r="S576" s="65" t="b">
        <v>1</v>
      </c>
      <c r="T576" s="65">
        <v>90</v>
      </c>
      <c r="U576" s="65">
        <v>10</v>
      </c>
      <c r="V576" s="65">
        <v>10</v>
      </c>
      <c r="W576" s="65">
        <v>10</v>
      </c>
      <c r="X576" s="65">
        <v>96</v>
      </c>
      <c r="Y576" s="66" t="b">
        <v>0</v>
      </c>
      <c r="AE576" s="67" t="b">
        <v>1</v>
      </c>
      <c r="AF576" s="67">
        <v>90</v>
      </c>
      <c r="AG576" s="67">
        <v>15</v>
      </c>
      <c r="AH576" s="67">
        <v>15</v>
      </c>
      <c r="AI576" s="67">
        <v>15</v>
      </c>
      <c r="AJ576" s="67">
        <v>96</v>
      </c>
      <c r="AK576" s="68" t="b">
        <v>1</v>
      </c>
      <c r="AL576" s="68">
        <v>90</v>
      </c>
      <c r="AM576" s="68">
        <v>20</v>
      </c>
      <c r="AN576" s="68">
        <v>20</v>
      </c>
      <c r="AO576" s="68">
        <v>20</v>
      </c>
      <c r="AP576" s="68">
        <v>96</v>
      </c>
      <c r="AQ576" s="45" t="b">
        <v>0</v>
      </c>
      <c r="AW576" s="47" t="b">
        <v>0</v>
      </c>
      <c r="BC576" s="17">
        <f t="shared" si="344"/>
        <v>131.45000000000002</v>
      </c>
      <c r="BD576">
        <f t="shared" si="352"/>
        <v>9</v>
      </c>
      <c r="BE576" s="7">
        <f t="shared" si="353"/>
        <v>9.6761979312776756</v>
      </c>
      <c r="BF576" s="7">
        <f t="shared" si="354"/>
        <v>7.1543388454384322</v>
      </c>
      <c r="BG576" s="7">
        <f t="shared" si="355"/>
        <v>133.06293210252579</v>
      </c>
      <c r="BH576" s="7">
        <f t="shared" si="356"/>
        <v>142.73913003380346</v>
      </c>
      <c r="BI576" s="17">
        <f t="shared" si="345"/>
        <v>131.45000000000002</v>
      </c>
      <c r="BJ576">
        <f t="shared" si="357"/>
        <v>9</v>
      </c>
      <c r="BK576" s="7">
        <f t="shared" si="358"/>
        <v>9.6761979312776756</v>
      </c>
      <c r="BL576" s="7">
        <f t="shared" si="359"/>
        <v>7.1543388454384322</v>
      </c>
      <c r="BM576" s="7">
        <f t="shared" si="360"/>
        <v>133.06293210252579</v>
      </c>
      <c r="BN576" s="7">
        <f t="shared" si="361"/>
        <v>142.73913003380346</v>
      </c>
      <c r="BO576" s="17">
        <f t="shared" si="346"/>
        <v>131.45000000000002</v>
      </c>
      <c r="BP576">
        <f t="shared" si="362"/>
        <v>0</v>
      </c>
      <c r="BQ576" s="7">
        <f t="shared" si="363"/>
        <v>0</v>
      </c>
      <c r="BR576" s="7">
        <f t="shared" si="364"/>
        <v>0</v>
      </c>
      <c r="BS576" s="7">
        <f t="shared" si="365"/>
        <v>0</v>
      </c>
      <c r="BT576" s="7">
        <f t="shared" si="366"/>
        <v>0</v>
      </c>
      <c r="BU576" s="17">
        <f t="shared" si="347"/>
        <v>131.45000000000002</v>
      </c>
      <c r="BV576">
        <f t="shared" si="367"/>
        <v>5</v>
      </c>
      <c r="BW576" s="7">
        <f t="shared" si="368"/>
        <v>5.3756655173764862</v>
      </c>
      <c r="BX576" s="7">
        <f t="shared" si="369"/>
        <v>3.9746326919102399</v>
      </c>
      <c r="BY576" s="7">
        <f t="shared" si="370"/>
        <v>73.923851168069888</v>
      </c>
      <c r="BZ576" s="7">
        <f t="shared" si="371"/>
        <v>79.299516685446378</v>
      </c>
      <c r="CA576" s="17">
        <f t="shared" si="348"/>
        <v>131.45000000000002</v>
      </c>
      <c r="CB576">
        <f t="shared" si="372"/>
        <v>3</v>
      </c>
      <c r="CC576" s="7">
        <f t="shared" si="373"/>
        <v>3.225399310425892</v>
      </c>
      <c r="CD576" s="7">
        <f t="shared" si="374"/>
        <v>2.3847796151461438</v>
      </c>
      <c r="CE576" s="7">
        <f t="shared" si="375"/>
        <v>44.354310700841928</v>
      </c>
      <c r="CF576" s="69">
        <f t="shared" si="376"/>
        <v>47.579710011267821</v>
      </c>
      <c r="CG576" s="17">
        <f t="shared" si="349"/>
        <v>131.45000000000002</v>
      </c>
      <c r="CH576">
        <f t="shared" si="377"/>
        <v>0</v>
      </c>
      <c r="CI576" s="7">
        <f t="shared" si="378"/>
        <v>0</v>
      </c>
      <c r="CJ576" s="7">
        <f t="shared" si="379"/>
        <v>0</v>
      </c>
      <c r="CK576" s="7">
        <f t="shared" si="380"/>
        <v>0</v>
      </c>
      <c r="CL576" s="7">
        <f t="shared" si="381"/>
        <v>0</v>
      </c>
      <c r="CM576" s="17">
        <f t="shared" si="350"/>
        <v>131.45000000000002</v>
      </c>
      <c r="CN576">
        <f t="shared" si="382"/>
        <v>0</v>
      </c>
      <c r="CO576" s="7">
        <f t="shared" si="383"/>
        <v>0</v>
      </c>
      <c r="CP576" s="7">
        <f t="shared" si="384"/>
        <v>0</v>
      </c>
      <c r="CQ576" s="7">
        <f t="shared" si="385"/>
        <v>0</v>
      </c>
      <c r="CR576" s="7">
        <f t="shared" si="386"/>
        <v>0</v>
      </c>
    </row>
    <row r="577" spans="1:96" ht="14.5">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351"/>
        <v>0</v>
      </c>
      <c r="M577" s="63" t="b">
        <v>1</v>
      </c>
      <c r="N577" s="63">
        <v>30</v>
      </c>
      <c r="O577" s="63">
        <v>10</v>
      </c>
      <c r="P577" s="63">
        <v>10</v>
      </c>
      <c r="Q577" s="63">
        <v>10</v>
      </c>
      <c r="R577" s="63">
        <v>120</v>
      </c>
      <c r="S577" s="65" t="b">
        <v>1</v>
      </c>
      <c r="T577" s="65">
        <v>30</v>
      </c>
      <c r="U577" s="65">
        <v>10</v>
      </c>
      <c r="V577" s="65">
        <v>10</v>
      </c>
      <c r="W577" s="65">
        <v>10</v>
      </c>
      <c r="X577" s="65">
        <v>120</v>
      </c>
      <c r="Y577" s="66" t="b">
        <v>0</v>
      </c>
      <c r="AE577" s="67" t="b">
        <v>1</v>
      </c>
      <c r="AF577" s="67">
        <v>30</v>
      </c>
      <c r="AG577" s="67">
        <v>15</v>
      </c>
      <c r="AH577" s="67">
        <v>15</v>
      </c>
      <c r="AI577" s="67">
        <v>15</v>
      </c>
      <c r="AJ577" s="67">
        <v>120</v>
      </c>
      <c r="AK577" s="68" t="b">
        <v>1</v>
      </c>
      <c r="AL577" s="68">
        <v>30</v>
      </c>
      <c r="AM577" s="68">
        <v>20</v>
      </c>
      <c r="AN577" s="68">
        <v>20</v>
      </c>
      <c r="AO577" s="68">
        <v>20</v>
      </c>
      <c r="AP577" s="68">
        <v>120</v>
      </c>
      <c r="AQ577" s="45" t="b">
        <v>0</v>
      </c>
      <c r="AW577" s="47" t="b">
        <v>0</v>
      </c>
      <c r="BC577" s="17">
        <f t="shared" si="344"/>
        <v>133.54</v>
      </c>
      <c r="BD577">
        <f t="shared" si="352"/>
        <v>0</v>
      </c>
      <c r="BE577" s="7">
        <f t="shared" si="353"/>
        <v>0</v>
      </c>
      <c r="BF577" s="7">
        <f t="shared" si="354"/>
        <v>0</v>
      </c>
      <c r="BG577" s="7">
        <f t="shared" si="355"/>
        <v>0</v>
      </c>
      <c r="BH577" s="7">
        <f t="shared" si="356"/>
        <v>0</v>
      </c>
      <c r="BI577" s="17">
        <f t="shared" si="345"/>
        <v>133.54</v>
      </c>
      <c r="BJ577">
        <f t="shared" si="357"/>
        <v>0</v>
      </c>
      <c r="BK577" s="7">
        <f t="shared" si="358"/>
        <v>0</v>
      </c>
      <c r="BL577" s="7">
        <f t="shared" si="359"/>
        <v>0</v>
      </c>
      <c r="BM577" s="7">
        <f t="shared" si="360"/>
        <v>0</v>
      </c>
      <c r="BN577" s="7">
        <f t="shared" si="361"/>
        <v>0</v>
      </c>
      <c r="BO577" s="17">
        <f t="shared" si="346"/>
        <v>133.54</v>
      </c>
      <c r="BP577">
        <f t="shared" si="362"/>
        <v>0</v>
      </c>
      <c r="BQ577" s="7">
        <f t="shared" si="363"/>
        <v>0</v>
      </c>
      <c r="BR577" s="7">
        <f t="shared" si="364"/>
        <v>0</v>
      </c>
      <c r="BS577" s="7">
        <f t="shared" si="365"/>
        <v>0</v>
      </c>
      <c r="BT577" s="7">
        <f t="shared" si="366"/>
        <v>0</v>
      </c>
      <c r="BU577" s="17">
        <f t="shared" si="347"/>
        <v>133.54</v>
      </c>
      <c r="BV577">
        <f t="shared" si="367"/>
        <v>0</v>
      </c>
      <c r="BW577" s="7">
        <f t="shared" si="368"/>
        <v>0</v>
      </c>
      <c r="BX577" s="7">
        <f t="shared" si="369"/>
        <v>0</v>
      </c>
      <c r="BY577" s="7">
        <f t="shared" si="370"/>
        <v>0</v>
      </c>
      <c r="BZ577" s="7">
        <f t="shared" si="371"/>
        <v>0</v>
      </c>
      <c r="CA577" s="17">
        <f t="shared" si="348"/>
        <v>133.54</v>
      </c>
      <c r="CB577">
        <f t="shared" si="372"/>
        <v>0</v>
      </c>
      <c r="CC577" s="7">
        <f t="shared" si="373"/>
        <v>0</v>
      </c>
      <c r="CD577" s="7">
        <f t="shared" si="374"/>
        <v>0</v>
      </c>
      <c r="CE577" s="7">
        <f t="shared" si="375"/>
        <v>0</v>
      </c>
      <c r="CF577" s="69">
        <f t="shared" si="376"/>
        <v>0</v>
      </c>
      <c r="CG577" s="17">
        <f t="shared" si="349"/>
        <v>133.54</v>
      </c>
      <c r="CH577">
        <f t="shared" si="377"/>
        <v>0</v>
      </c>
      <c r="CI577" s="7">
        <f t="shared" si="378"/>
        <v>0</v>
      </c>
      <c r="CJ577" s="7">
        <f t="shared" si="379"/>
        <v>0</v>
      </c>
      <c r="CK577" s="7">
        <f t="shared" si="380"/>
        <v>0</v>
      </c>
      <c r="CL577" s="7">
        <f t="shared" si="381"/>
        <v>0</v>
      </c>
      <c r="CM577" s="17">
        <f t="shared" si="350"/>
        <v>133.54</v>
      </c>
      <c r="CN577">
        <f t="shared" si="382"/>
        <v>0</v>
      </c>
      <c r="CO577" s="7">
        <f t="shared" si="383"/>
        <v>0</v>
      </c>
      <c r="CP577" s="7">
        <f t="shared" si="384"/>
        <v>0</v>
      </c>
      <c r="CQ577" s="7">
        <f t="shared" si="385"/>
        <v>0</v>
      </c>
      <c r="CR577" s="7">
        <f t="shared" si="386"/>
        <v>0</v>
      </c>
    </row>
    <row r="578" spans="1:96" ht="14.5">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351"/>
        <v>1</v>
      </c>
      <c r="M578" s="63" t="b">
        <v>1</v>
      </c>
      <c r="N578" s="63">
        <v>90</v>
      </c>
      <c r="O578" s="63">
        <v>10</v>
      </c>
      <c r="P578" s="63">
        <v>10</v>
      </c>
      <c r="Q578" s="63">
        <v>10</v>
      </c>
      <c r="R578" s="63">
        <v>120</v>
      </c>
      <c r="S578" s="65" t="b">
        <v>0</v>
      </c>
      <c r="Y578" s="66" t="b">
        <v>0</v>
      </c>
      <c r="AE578" s="67" t="b">
        <v>0</v>
      </c>
      <c r="AK578" s="68" t="b">
        <v>0</v>
      </c>
      <c r="AQ578" s="45" t="b">
        <v>0</v>
      </c>
      <c r="AW578" s="47" t="b">
        <v>0</v>
      </c>
      <c r="BC578" s="17">
        <f t="shared" si="344"/>
        <v>116.49000000000001</v>
      </c>
      <c r="BD578">
        <f t="shared" si="352"/>
        <v>8</v>
      </c>
      <c r="BE578" s="7">
        <f t="shared" si="353"/>
        <v>8.6010648278023787</v>
      </c>
      <c r="BF578" s="7">
        <f t="shared" si="354"/>
        <v>6.3594123070563837</v>
      </c>
      <c r="BG578" s="7">
        <f t="shared" si="355"/>
        <v>118.27816186891181</v>
      </c>
      <c r="BH578" s="7">
        <f t="shared" si="356"/>
        <v>126.87922669671418</v>
      </c>
      <c r="BI578" s="17">
        <f t="shared" si="345"/>
        <v>116.49000000000001</v>
      </c>
      <c r="BJ578">
        <f t="shared" si="357"/>
        <v>0</v>
      </c>
      <c r="BK578" s="7">
        <f t="shared" si="358"/>
        <v>0</v>
      </c>
      <c r="BL578" s="7">
        <f t="shared" si="359"/>
        <v>0</v>
      </c>
      <c r="BM578" s="7">
        <f t="shared" si="360"/>
        <v>0</v>
      </c>
      <c r="BN578" s="7">
        <f t="shared" si="361"/>
        <v>0</v>
      </c>
      <c r="BO578" s="17">
        <f t="shared" si="346"/>
        <v>116.49000000000001</v>
      </c>
      <c r="BP578">
        <f t="shared" si="362"/>
        <v>0</v>
      </c>
      <c r="BQ578" s="7">
        <f t="shared" si="363"/>
        <v>0</v>
      </c>
      <c r="BR578" s="7">
        <f t="shared" si="364"/>
        <v>0</v>
      </c>
      <c r="BS578" s="7">
        <f t="shared" si="365"/>
        <v>0</v>
      </c>
      <c r="BT578" s="7">
        <f t="shared" si="366"/>
        <v>0</v>
      </c>
      <c r="BU578" s="17">
        <f t="shared" si="347"/>
        <v>116.49000000000001</v>
      </c>
      <c r="BV578">
        <f t="shared" si="367"/>
        <v>0</v>
      </c>
      <c r="BW578" s="7">
        <f t="shared" si="368"/>
        <v>0</v>
      </c>
      <c r="BX578" s="7">
        <f t="shared" si="369"/>
        <v>0</v>
      </c>
      <c r="BY578" s="7">
        <f t="shared" si="370"/>
        <v>0</v>
      </c>
      <c r="BZ578" s="7">
        <f t="shared" si="371"/>
        <v>0</v>
      </c>
      <c r="CA578" s="17">
        <f t="shared" si="348"/>
        <v>116.49000000000001</v>
      </c>
      <c r="CB578">
        <f t="shared" si="372"/>
        <v>0</v>
      </c>
      <c r="CC578" s="7">
        <f t="shared" si="373"/>
        <v>0</v>
      </c>
      <c r="CD578" s="7">
        <f t="shared" si="374"/>
        <v>0</v>
      </c>
      <c r="CE578" s="7">
        <f t="shared" si="375"/>
        <v>0</v>
      </c>
      <c r="CF578" s="69">
        <f t="shared" si="376"/>
        <v>0</v>
      </c>
      <c r="CG578" s="17">
        <f t="shared" si="349"/>
        <v>116.49000000000001</v>
      </c>
      <c r="CH578">
        <f t="shared" si="377"/>
        <v>0</v>
      </c>
      <c r="CI578" s="7">
        <f t="shared" si="378"/>
        <v>0</v>
      </c>
      <c r="CJ578" s="7">
        <f t="shared" si="379"/>
        <v>0</v>
      </c>
      <c r="CK578" s="7">
        <f t="shared" si="380"/>
        <v>0</v>
      </c>
      <c r="CL578" s="7">
        <f t="shared" si="381"/>
        <v>0</v>
      </c>
      <c r="CM578" s="17">
        <f t="shared" si="350"/>
        <v>116.49000000000001</v>
      </c>
      <c r="CN578">
        <f t="shared" si="382"/>
        <v>0</v>
      </c>
      <c r="CO578" s="7">
        <f t="shared" si="383"/>
        <v>0</v>
      </c>
      <c r="CP578" s="7">
        <f t="shared" si="384"/>
        <v>0</v>
      </c>
      <c r="CQ578" s="7">
        <f t="shared" si="385"/>
        <v>0</v>
      </c>
      <c r="CR578" s="7">
        <f t="shared" si="386"/>
        <v>0</v>
      </c>
    </row>
    <row r="579" spans="1:96" ht="14.5">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351"/>
        <v>1</v>
      </c>
      <c r="M579" s="63" t="b">
        <v>1</v>
      </c>
      <c r="N579" s="63">
        <v>90</v>
      </c>
      <c r="O579" s="63">
        <v>10</v>
      </c>
      <c r="P579" s="63">
        <v>0</v>
      </c>
      <c r="Q579" s="63">
        <v>10</v>
      </c>
      <c r="R579" s="63">
        <v>120</v>
      </c>
      <c r="S579" s="65" t="b">
        <v>0</v>
      </c>
      <c r="Y579" s="66" t="b">
        <v>0</v>
      </c>
      <c r="AE579" s="67" t="b">
        <v>0</v>
      </c>
      <c r="AK579" s="68" t="b">
        <v>0</v>
      </c>
      <c r="AQ579" s="45" t="b">
        <v>0</v>
      </c>
      <c r="AW579" s="47" t="b">
        <v>0</v>
      </c>
      <c r="BC579" s="17">
        <f t="shared" si="344"/>
        <v>99.660000000000011</v>
      </c>
      <c r="BD579">
        <f t="shared" si="352"/>
        <v>4</v>
      </c>
      <c r="BE579" s="7">
        <f t="shared" si="353"/>
        <v>4.3005324139011893</v>
      </c>
      <c r="BF579" s="7">
        <f t="shared" si="354"/>
        <v>3.1797061535281919</v>
      </c>
      <c r="BG579" s="7">
        <f t="shared" si="355"/>
        <v>59.139080934455905</v>
      </c>
      <c r="BH579" s="7">
        <f t="shared" si="356"/>
        <v>63.439613348357092</v>
      </c>
      <c r="BI579" s="17">
        <f t="shared" si="345"/>
        <v>99.660000000000011</v>
      </c>
      <c r="BJ579">
        <f t="shared" si="357"/>
        <v>0</v>
      </c>
      <c r="BK579" s="7">
        <f t="shared" si="358"/>
        <v>0</v>
      </c>
      <c r="BL579" s="7">
        <f t="shared" si="359"/>
        <v>0</v>
      </c>
      <c r="BM579" s="7">
        <f t="shared" si="360"/>
        <v>0</v>
      </c>
      <c r="BN579" s="7">
        <f t="shared" si="361"/>
        <v>0</v>
      </c>
      <c r="BO579" s="17">
        <f t="shared" si="346"/>
        <v>99.660000000000011</v>
      </c>
      <c r="BP579">
        <f t="shared" si="362"/>
        <v>0</v>
      </c>
      <c r="BQ579" s="7">
        <f t="shared" si="363"/>
        <v>0</v>
      </c>
      <c r="BR579" s="7">
        <f t="shared" si="364"/>
        <v>0</v>
      </c>
      <c r="BS579" s="7">
        <f t="shared" si="365"/>
        <v>0</v>
      </c>
      <c r="BT579" s="7">
        <f t="shared" si="366"/>
        <v>0</v>
      </c>
      <c r="BU579" s="17">
        <f t="shared" si="347"/>
        <v>99.660000000000011</v>
      </c>
      <c r="BV579">
        <f t="shared" si="367"/>
        <v>0</v>
      </c>
      <c r="BW579" s="7">
        <f t="shared" si="368"/>
        <v>0</v>
      </c>
      <c r="BX579" s="7">
        <f t="shared" si="369"/>
        <v>0</v>
      </c>
      <c r="BY579" s="7">
        <f t="shared" si="370"/>
        <v>0</v>
      </c>
      <c r="BZ579" s="7">
        <f t="shared" si="371"/>
        <v>0</v>
      </c>
      <c r="CA579" s="17">
        <f t="shared" si="348"/>
        <v>99.660000000000011</v>
      </c>
      <c r="CB579">
        <f t="shared" si="372"/>
        <v>0</v>
      </c>
      <c r="CC579" s="7">
        <f t="shared" si="373"/>
        <v>0</v>
      </c>
      <c r="CD579" s="7">
        <f t="shared" si="374"/>
        <v>0</v>
      </c>
      <c r="CE579" s="7">
        <f t="shared" si="375"/>
        <v>0</v>
      </c>
      <c r="CF579" s="69">
        <f t="shared" si="376"/>
        <v>0</v>
      </c>
      <c r="CG579" s="17">
        <f t="shared" si="349"/>
        <v>99.660000000000011</v>
      </c>
      <c r="CH579">
        <f t="shared" si="377"/>
        <v>0</v>
      </c>
      <c r="CI579" s="7">
        <f t="shared" si="378"/>
        <v>0</v>
      </c>
      <c r="CJ579" s="7">
        <f t="shared" si="379"/>
        <v>0</v>
      </c>
      <c r="CK579" s="7">
        <f t="shared" si="380"/>
        <v>0</v>
      </c>
      <c r="CL579" s="7">
        <f t="shared" si="381"/>
        <v>0</v>
      </c>
      <c r="CM579" s="17">
        <f t="shared" si="350"/>
        <v>99.660000000000011</v>
      </c>
      <c r="CN579">
        <f t="shared" si="382"/>
        <v>0</v>
      </c>
      <c r="CO579" s="7">
        <f t="shared" si="383"/>
        <v>0</v>
      </c>
      <c r="CP579" s="7">
        <f t="shared" si="384"/>
        <v>0</v>
      </c>
      <c r="CQ579" s="7">
        <f t="shared" si="385"/>
        <v>0</v>
      </c>
      <c r="CR579" s="7">
        <f t="shared" si="386"/>
        <v>0</v>
      </c>
    </row>
    <row r="580" spans="1:96" ht="14.5">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351"/>
        <v>0</v>
      </c>
      <c r="M580" s="63" t="b">
        <v>1</v>
      </c>
      <c r="N580" s="63">
        <v>90</v>
      </c>
      <c r="O580" s="63">
        <v>10</v>
      </c>
      <c r="P580" s="63">
        <v>0</v>
      </c>
      <c r="Q580" s="63">
        <v>10</v>
      </c>
      <c r="R580" s="63">
        <v>160</v>
      </c>
      <c r="S580" s="65" t="b">
        <v>0</v>
      </c>
      <c r="Y580" s="66" t="b">
        <v>0</v>
      </c>
      <c r="AE580" s="67" t="b">
        <v>0</v>
      </c>
      <c r="AK580" s="68" t="b">
        <v>0</v>
      </c>
      <c r="AQ580" s="45" t="b">
        <v>0</v>
      </c>
      <c r="AW580" s="47" t="b">
        <v>0</v>
      </c>
      <c r="BC580" s="17">
        <f t="shared" si="344"/>
        <v>102.30000000000001</v>
      </c>
      <c r="BD580">
        <f t="shared" si="352"/>
        <v>0</v>
      </c>
      <c r="BE580" s="7">
        <f t="shared" si="353"/>
        <v>0</v>
      </c>
      <c r="BF580" s="7">
        <f t="shared" si="354"/>
        <v>0</v>
      </c>
      <c r="BG580" s="7">
        <f t="shared" si="355"/>
        <v>0</v>
      </c>
      <c r="BH580" s="7">
        <f t="shared" si="356"/>
        <v>0</v>
      </c>
      <c r="BI580" s="17">
        <f t="shared" si="345"/>
        <v>102.30000000000001</v>
      </c>
      <c r="BJ580">
        <f t="shared" si="357"/>
        <v>0</v>
      </c>
      <c r="BK580" s="7">
        <f t="shared" si="358"/>
        <v>0</v>
      </c>
      <c r="BL580" s="7">
        <f t="shared" si="359"/>
        <v>0</v>
      </c>
      <c r="BM580" s="7">
        <f t="shared" si="360"/>
        <v>0</v>
      </c>
      <c r="BN580" s="7">
        <f t="shared" si="361"/>
        <v>0</v>
      </c>
      <c r="BO580" s="17">
        <f t="shared" si="346"/>
        <v>102.30000000000001</v>
      </c>
      <c r="BP580">
        <f t="shared" si="362"/>
        <v>0</v>
      </c>
      <c r="BQ580" s="7">
        <f t="shared" si="363"/>
        <v>0</v>
      </c>
      <c r="BR580" s="7">
        <f t="shared" si="364"/>
        <v>0</v>
      </c>
      <c r="BS580" s="7">
        <f t="shared" si="365"/>
        <v>0</v>
      </c>
      <c r="BT580" s="7">
        <f t="shared" si="366"/>
        <v>0</v>
      </c>
      <c r="BU580" s="17">
        <f t="shared" si="347"/>
        <v>102.30000000000001</v>
      </c>
      <c r="BV580">
        <f t="shared" si="367"/>
        <v>0</v>
      </c>
      <c r="BW580" s="7">
        <f t="shared" si="368"/>
        <v>0</v>
      </c>
      <c r="BX580" s="7">
        <f t="shared" si="369"/>
        <v>0</v>
      </c>
      <c r="BY580" s="7">
        <f t="shared" si="370"/>
        <v>0</v>
      </c>
      <c r="BZ580" s="7">
        <f t="shared" si="371"/>
        <v>0</v>
      </c>
      <c r="CA580" s="17">
        <f t="shared" si="348"/>
        <v>102.30000000000001</v>
      </c>
      <c r="CB580">
        <f t="shared" si="372"/>
        <v>0</v>
      </c>
      <c r="CC580" s="7">
        <f t="shared" si="373"/>
        <v>0</v>
      </c>
      <c r="CD580" s="7">
        <f t="shared" si="374"/>
        <v>0</v>
      </c>
      <c r="CE580" s="7">
        <f t="shared" si="375"/>
        <v>0</v>
      </c>
      <c r="CF580" s="69">
        <f t="shared" si="376"/>
        <v>0</v>
      </c>
      <c r="CG580" s="17">
        <f t="shared" si="349"/>
        <v>102.30000000000001</v>
      </c>
      <c r="CH580">
        <f t="shared" si="377"/>
        <v>0</v>
      </c>
      <c r="CI580" s="7">
        <f t="shared" si="378"/>
        <v>0</v>
      </c>
      <c r="CJ580" s="7">
        <f t="shared" si="379"/>
        <v>0</v>
      </c>
      <c r="CK580" s="7">
        <f t="shared" si="380"/>
        <v>0</v>
      </c>
      <c r="CL580" s="7">
        <f t="shared" si="381"/>
        <v>0</v>
      </c>
      <c r="CM580" s="17">
        <f t="shared" si="350"/>
        <v>102.30000000000001</v>
      </c>
      <c r="CN580">
        <f t="shared" si="382"/>
        <v>0</v>
      </c>
      <c r="CO580" s="7">
        <f t="shared" si="383"/>
        <v>0</v>
      </c>
      <c r="CP580" s="7">
        <f t="shared" si="384"/>
        <v>0</v>
      </c>
      <c r="CQ580" s="7">
        <f t="shared" si="385"/>
        <v>0</v>
      </c>
      <c r="CR580" s="7">
        <f t="shared" si="386"/>
        <v>0</v>
      </c>
    </row>
    <row r="581" spans="1:96" ht="14.5">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351"/>
        <v>1</v>
      </c>
      <c r="M581" s="63" t="b">
        <v>1</v>
      </c>
      <c r="N581" s="63">
        <v>0</v>
      </c>
      <c r="O581" s="63">
        <v>10</v>
      </c>
      <c r="P581" s="63">
        <v>10</v>
      </c>
      <c r="Q581" s="63">
        <v>10</v>
      </c>
      <c r="R581" s="63">
        <v>0</v>
      </c>
      <c r="S581" s="65" t="b">
        <v>1</v>
      </c>
      <c r="T581" s="65">
        <v>0</v>
      </c>
      <c r="U581" s="65">
        <v>10</v>
      </c>
      <c r="V581" s="65">
        <v>10</v>
      </c>
      <c r="W581" s="65">
        <v>10</v>
      </c>
      <c r="X581" s="65">
        <v>0</v>
      </c>
      <c r="Y581" s="66" t="b">
        <v>1</v>
      </c>
      <c r="Z581" s="66">
        <v>0</v>
      </c>
      <c r="AA581" s="66">
        <v>10</v>
      </c>
      <c r="AB581" s="66">
        <v>10</v>
      </c>
      <c r="AC581" s="66">
        <v>10</v>
      </c>
      <c r="AD581" s="66">
        <v>0</v>
      </c>
      <c r="AE581" s="67" t="b">
        <v>1</v>
      </c>
      <c r="AF581" s="67">
        <v>0</v>
      </c>
      <c r="AG581" s="67">
        <v>15</v>
      </c>
      <c r="AH581" s="67">
        <v>15</v>
      </c>
      <c r="AI581" s="67">
        <v>15</v>
      </c>
      <c r="AJ581" s="67">
        <v>0</v>
      </c>
      <c r="AK581" s="68" t="b">
        <v>1</v>
      </c>
      <c r="AL581" s="68">
        <v>0</v>
      </c>
      <c r="AM581" s="68">
        <v>20</v>
      </c>
      <c r="AN581" s="68">
        <v>20</v>
      </c>
      <c r="AO581" s="68">
        <v>20</v>
      </c>
      <c r="AP581" s="68">
        <v>0</v>
      </c>
      <c r="AQ581" s="45" t="b">
        <v>1</v>
      </c>
      <c r="AR581" s="45">
        <v>0</v>
      </c>
      <c r="AS581" s="45">
        <v>20</v>
      </c>
      <c r="AT581" s="45">
        <v>20</v>
      </c>
      <c r="AU581" s="45">
        <v>20</v>
      </c>
      <c r="AV581" s="45">
        <v>0</v>
      </c>
      <c r="AW581" s="47" t="b">
        <v>1</v>
      </c>
      <c r="AX581" s="47">
        <v>0</v>
      </c>
      <c r="AY581" s="47">
        <v>10</v>
      </c>
      <c r="AZ581" s="47">
        <v>10</v>
      </c>
      <c r="BA581" s="47">
        <v>10</v>
      </c>
      <c r="BB581" s="47">
        <v>0</v>
      </c>
      <c r="BC581" s="17">
        <f t="shared" si="344"/>
        <v>124.52000000000001</v>
      </c>
      <c r="BD581">
        <f t="shared" si="352"/>
        <v>9</v>
      </c>
      <c r="BE581" s="7">
        <f t="shared" si="353"/>
        <v>9.6761979312776756</v>
      </c>
      <c r="BF581" s="7">
        <f t="shared" si="354"/>
        <v>7.1543388454384322</v>
      </c>
      <c r="BG581" s="7">
        <f t="shared" si="355"/>
        <v>133.06293210252579</v>
      </c>
      <c r="BH581" s="7">
        <f t="shared" si="356"/>
        <v>142.73913003380346</v>
      </c>
      <c r="BI581" s="17">
        <f t="shared" si="345"/>
        <v>124.52000000000001</v>
      </c>
      <c r="BJ581">
        <f t="shared" si="357"/>
        <v>9</v>
      </c>
      <c r="BK581" s="7">
        <f t="shared" si="358"/>
        <v>9.6761979312776756</v>
      </c>
      <c r="BL581" s="7">
        <f t="shared" si="359"/>
        <v>7.1543388454384322</v>
      </c>
      <c r="BM581" s="7">
        <f t="shared" si="360"/>
        <v>133.06293210252579</v>
      </c>
      <c r="BN581" s="7">
        <f t="shared" si="361"/>
        <v>142.73913003380346</v>
      </c>
      <c r="BO581" s="17">
        <f t="shared" si="346"/>
        <v>124.52000000000001</v>
      </c>
      <c r="BP581">
        <f t="shared" si="362"/>
        <v>9</v>
      </c>
      <c r="BQ581" s="7">
        <f t="shared" si="363"/>
        <v>9.6761979312776756</v>
      </c>
      <c r="BR581" s="7">
        <f t="shared" si="364"/>
        <v>7.1543388454384322</v>
      </c>
      <c r="BS581" s="7">
        <f t="shared" si="365"/>
        <v>133.06293210252579</v>
      </c>
      <c r="BT581" s="7">
        <f t="shared" si="366"/>
        <v>142.73913003380346</v>
      </c>
      <c r="BU581" s="17">
        <f t="shared" si="347"/>
        <v>124.52000000000001</v>
      </c>
      <c r="BV581">
        <f t="shared" si="367"/>
        <v>5</v>
      </c>
      <c r="BW581" s="7">
        <f t="shared" si="368"/>
        <v>5.3756655173764862</v>
      </c>
      <c r="BX581" s="7">
        <f t="shared" si="369"/>
        <v>3.9746326919102399</v>
      </c>
      <c r="BY581" s="7">
        <f t="shared" si="370"/>
        <v>73.923851168069888</v>
      </c>
      <c r="BZ581" s="7">
        <f t="shared" si="371"/>
        <v>79.299516685446378</v>
      </c>
      <c r="CA581" s="17">
        <f t="shared" si="348"/>
        <v>124.52000000000001</v>
      </c>
      <c r="CB581">
        <f t="shared" si="372"/>
        <v>3</v>
      </c>
      <c r="CC581" s="7">
        <f t="shared" si="373"/>
        <v>3.225399310425892</v>
      </c>
      <c r="CD581" s="7">
        <f t="shared" si="374"/>
        <v>2.3847796151461438</v>
      </c>
      <c r="CE581" s="7">
        <f t="shared" si="375"/>
        <v>44.354310700841928</v>
      </c>
      <c r="CF581" s="69">
        <f t="shared" si="376"/>
        <v>47.579710011267821</v>
      </c>
      <c r="CG581" s="17">
        <f t="shared" si="349"/>
        <v>124.52000000000001</v>
      </c>
      <c r="CH581">
        <f t="shared" si="377"/>
        <v>3</v>
      </c>
      <c r="CI581" s="7">
        <f t="shared" si="378"/>
        <v>3.225399310425892</v>
      </c>
      <c r="CJ581" s="7">
        <f t="shared" si="379"/>
        <v>2.3847796151461438</v>
      </c>
      <c r="CK581" s="7">
        <f t="shared" si="380"/>
        <v>44.354310700841928</v>
      </c>
      <c r="CL581" s="7">
        <f t="shared" si="381"/>
        <v>47.579710011267821</v>
      </c>
      <c r="CM581" s="17">
        <f t="shared" si="350"/>
        <v>124.52000000000001</v>
      </c>
      <c r="CN581">
        <f t="shared" si="382"/>
        <v>9</v>
      </c>
      <c r="CO581" s="7">
        <f t="shared" si="383"/>
        <v>9.6761979312776756</v>
      </c>
      <c r="CP581" s="7">
        <f t="shared" si="384"/>
        <v>7.1543388454384322</v>
      </c>
      <c r="CQ581" s="7">
        <f t="shared" si="385"/>
        <v>133.06293210252579</v>
      </c>
      <c r="CR581" s="7">
        <f t="shared" si="386"/>
        <v>142.73913003380346</v>
      </c>
    </row>
    <row r="582" spans="1:96" ht="14.5">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351"/>
        <v>0</v>
      </c>
      <c r="M582" s="63" t="b">
        <v>1</v>
      </c>
      <c r="N582" s="63">
        <v>0</v>
      </c>
      <c r="O582" s="63">
        <v>10</v>
      </c>
      <c r="P582" s="63">
        <v>10</v>
      </c>
      <c r="Q582" s="63">
        <v>10</v>
      </c>
      <c r="R582" s="63">
        <v>500</v>
      </c>
      <c r="S582" s="65" t="b">
        <v>1</v>
      </c>
      <c r="T582" s="65">
        <v>0</v>
      </c>
      <c r="U582" s="65">
        <v>10</v>
      </c>
      <c r="V582" s="65">
        <v>10</v>
      </c>
      <c r="W582" s="65">
        <v>10</v>
      </c>
      <c r="X582" s="65">
        <v>500</v>
      </c>
      <c r="Y582" s="66" t="b">
        <v>1</v>
      </c>
      <c r="Z582" s="66">
        <v>0</v>
      </c>
      <c r="AA582" s="66">
        <v>10</v>
      </c>
      <c r="AB582" s="66">
        <v>10</v>
      </c>
      <c r="AC582" s="66">
        <v>10</v>
      </c>
      <c r="AD582" s="66">
        <v>500</v>
      </c>
      <c r="AE582" s="67" t="b">
        <v>1</v>
      </c>
      <c r="AF582" s="67">
        <v>0</v>
      </c>
      <c r="AG582" s="67">
        <v>15</v>
      </c>
      <c r="AH582" s="67">
        <v>15</v>
      </c>
      <c r="AI582" s="67">
        <v>15</v>
      </c>
      <c r="AJ582" s="67">
        <v>500</v>
      </c>
      <c r="AK582" s="68" t="b">
        <v>1</v>
      </c>
      <c r="AL582" s="68">
        <v>0</v>
      </c>
      <c r="AM582" s="68">
        <v>20</v>
      </c>
      <c r="AN582" s="68">
        <v>20</v>
      </c>
      <c r="AO582" s="68">
        <v>20</v>
      </c>
      <c r="AP582" s="68">
        <v>500</v>
      </c>
      <c r="AQ582" s="45" t="b">
        <v>1</v>
      </c>
      <c r="AR582" s="45">
        <v>0</v>
      </c>
      <c r="AS582" s="45">
        <v>20</v>
      </c>
      <c r="AT582" s="45">
        <v>20</v>
      </c>
      <c r="AU582" s="45">
        <v>20</v>
      </c>
      <c r="AV582" s="45">
        <v>500</v>
      </c>
      <c r="AW582" s="47" t="b">
        <v>1</v>
      </c>
      <c r="AX582" s="47">
        <v>0</v>
      </c>
      <c r="AY582" s="47">
        <v>10</v>
      </c>
      <c r="AZ582" s="47">
        <v>10</v>
      </c>
      <c r="BA582" s="47">
        <v>10</v>
      </c>
      <c r="BB582" s="47">
        <v>500</v>
      </c>
      <c r="BC582" s="17">
        <f t="shared" si="344"/>
        <v>119.35000000000001</v>
      </c>
      <c r="BD582">
        <f t="shared" si="352"/>
        <v>0</v>
      </c>
      <c r="BE582" s="7">
        <f t="shared" si="353"/>
        <v>0</v>
      </c>
      <c r="BF582" s="7">
        <f t="shared" si="354"/>
        <v>0</v>
      </c>
      <c r="BG582" s="7">
        <f t="shared" si="355"/>
        <v>0</v>
      </c>
      <c r="BH582" s="7">
        <f t="shared" si="356"/>
        <v>0</v>
      </c>
      <c r="BI582" s="17">
        <f t="shared" si="345"/>
        <v>119.35000000000001</v>
      </c>
      <c r="BJ582">
        <f t="shared" si="357"/>
        <v>0</v>
      </c>
      <c r="BK582" s="7">
        <f t="shared" si="358"/>
        <v>0</v>
      </c>
      <c r="BL582" s="7">
        <f t="shared" si="359"/>
        <v>0</v>
      </c>
      <c r="BM582" s="7">
        <f t="shared" si="360"/>
        <v>0</v>
      </c>
      <c r="BN582" s="7">
        <f t="shared" si="361"/>
        <v>0</v>
      </c>
      <c r="BO582" s="17">
        <f t="shared" si="346"/>
        <v>119.35000000000001</v>
      </c>
      <c r="BP582">
        <f t="shared" si="362"/>
        <v>0</v>
      </c>
      <c r="BQ582" s="7">
        <f t="shared" si="363"/>
        <v>0</v>
      </c>
      <c r="BR582" s="7">
        <f t="shared" si="364"/>
        <v>0</v>
      </c>
      <c r="BS582" s="7">
        <f t="shared" si="365"/>
        <v>0</v>
      </c>
      <c r="BT582" s="7">
        <f t="shared" si="366"/>
        <v>0</v>
      </c>
      <c r="BU582" s="17">
        <f t="shared" si="347"/>
        <v>119.35000000000001</v>
      </c>
      <c r="BV582">
        <f t="shared" si="367"/>
        <v>0</v>
      </c>
      <c r="BW582" s="7">
        <f t="shared" si="368"/>
        <v>0</v>
      </c>
      <c r="BX582" s="7">
        <f t="shared" si="369"/>
        <v>0</v>
      </c>
      <c r="BY582" s="7">
        <f t="shared" si="370"/>
        <v>0</v>
      </c>
      <c r="BZ582" s="7">
        <f t="shared" si="371"/>
        <v>0</v>
      </c>
      <c r="CA582" s="17">
        <f t="shared" si="348"/>
        <v>119.35000000000001</v>
      </c>
      <c r="CB582">
        <f t="shared" si="372"/>
        <v>0</v>
      </c>
      <c r="CC582" s="7">
        <f t="shared" si="373"/>
        <v>0</v>
      </c>
      <c r="CD582" s="7">
        <f t="shared" si="374"/>
        <v>0</v>
      </c>
      <c r="CE582" s="7">
        <f t="shared" si="375"/>
        <v>0</v>
      </c>
      <c r="CF582" s="69">
        <f t="shared" si="376"/>
        <v>0</v>
      </c>
      <c r="CG582" s="17">
        <f t="shared" si="349"/>
        <v>119.35000000000001</v>
      </c>
      <c r="CH582">
        <f t="shared" si="377"/>
        <v>0</v>
      </c>
      <c r="CI582" s="7">
        <f t="shared" si="378"/>
        <v>0</v>
      </c>
      <c r="CJ582" s="7">
        <f t="shared" si="379"/>
        <v>0</v>
      </c>
      <c r="CK582" s="7">
        <f t="shared" si="380"/>
        <v>0</v>
      </c>
      <c r="CL582" s="7">
        <f t="shared" si="381"/>
        <v>0</v>
      </c>
      <c r="CM582" s="17">
        <f t="shared" si="350"/>
        <v>119.35000000000001</v>
      </c>
      <c r="CN582">
        <f t="shared" si="382"/>
        <v>0</v>
      </c>
      <c r="CO582" s="7">
        <f t="shared" si="383"/>
        <v>0</v>
      </c>
      <c r="CP582" s="7">
        <f t="shared" si="384"/>
        <v>0</v>
      </c>
      <c r="CQ582" s="7">
        <f t="shared" si="385"/>
        <v>0</v>
      </c>
      <c r="CR582" s="7">
        <f t="shared" si="386"/>
        <v>0</v>
      </c>
    </row>
    <row r="583" spans="1:96" ht="14.5">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351"/>
        <v>1</v>
      </c>
      <c r="M583" s="63" t="b">
        <v>1</v>
      </c>
      <c r="N583" s="63">
        <v>0</v>
      </c>
      <c r="O583" s="63">
        <v>10</v>
      </c>
      <c r="P583" s="63">
        <v>10</v>
      </c>
      <c r="Q583" s="63">
        <v>10</v>
      </c>
      <c r="R583" s="63">
        <v>240</v>
      </c>
      <c r="S583" s="65" t="b">
        <v>1</v>
      </c>
      <c r="T583" s="65">
        <v>0</v>
      </c>
      <c r="U583" s="65">
        <v>10</v>
      </c>
      <c r="V583" s="65">
        <v>10</v>
      </c>
      <c r="W583" s="65">
        <v>10</v>
      </c>
      <c r="X583" s="65">
        <v>240</v>
      </c>
      <c r="Y583" s="66" t="b">
        <v>1</v>
      </c>
      <c r="Z583" s="66">
        <v>0</v>
      </c>
      <c r="AA583" s="66">
        <v>10</v>
      </c>
      <c r="AB583" s="66">
        <v>10</v>
      </c>
      <c r="AC583" s="66">
        <v>10</v>
      </c>
      <c r="AD583" s="66">
        <v>240</v>
      </c>
      <c r="AE583" s="67" t="b">
        <v>1</v>
      </c>
      <c r="AF583" s="67">
        <v>0</v>
      </c>
      <c r="AG583" s="67">
        <v>15</v>
      </c>
      <c r="AH583" s="67">
        <v>15</v>
      </c>
      <c r="AI583" s="67">
        <v>15</v>
      </c>
      <c r="AJ583" s="67">
        <v>240</v>
      </c>
      <c r="AK583" s="68" t="b">
        <v>1</v>
      </c>
      <c r="AL583" s="68">
        <v>0</v>
      </c>
      <c r="AM583" s="68">
        <v>20</v>
      </c>
      <c r="AN583" s="68">
        <v>20</v>
      </c>
      <c r="AO583" s="68">
        <v>20</v>
      </c>
      <c r="AP583" s="68">
        <v>240</v>
      </c>
      <c r="AQ583" s="45" t="b">
        <v>1</v>
      </c>
      <c r="AR583" s="45">
        <v>0</v>
      </c>
      <c r="AS583" s="45">
        <v>20</v>
      </c>
      <c r="AT583" s="45">
        <v>20</v>
      </c>
      <c r="AU583" s="45">
        <v>20</v>
      </c>
      <c r="AV583" s="45">
        <v>240</v>
      </c>
      <c r="AW583" s="47" t="b">
        <v>1</v>
      </c>
      <c r="AX583" s="47">
        <v>0</v>
      </c>
      <c r="AY583" s="47">
        <v>10</v>
      </c>
      <c r="AZ583" s="47">
        <v>10</v>
      </c>
      <c r="BA583" s="47">
        <v>10</v>
      </c>
      <c r="BB583" s="47">
        <v>240</v>
      </c>
      <c r="BC583" s="17">
        <f t="shared" ref="BC583:BC646" si="387">(IF($D583,$F583*2,$F583)/100 * $D$3)/$D$4 *60</f>
        <v>65.23</v>
      </c>
      <c r="BD583">
        <f t="shared" si="352"/>
        <v>5</v>
      </c>
      <c r="BE583" s="7">
        <f t="shared" si="353"/>
        <v>5.3756655173764862</v>
      </c>
      <c r="BF583" s="7">
        <f t="shared" si="354"/>
        <v>3.9746326919102399</v>
      </c>
      <c r="BG583" s="7">
        <f t="shared" si="355"/>
        <v>73.923851168069888</v>
      </c>
      <c r="BH583" s="7">
        <f t="shared" si="356"/>
        <v>79.299516685446378</v>
      </c>
      <c r="BI583" s="17">
        <f t="shared" ref="BI583:BI646" si="388">(IF($D583,$F583*2,$F583)/100 * $D$3)/$D$4 *60</f>
        <v>65.23</v>
      </c>
      <c r="BJ583">
        <f t="shared" si="357"/>
        <v>5</v>
      </c>
      <c r="BK583" s="7">
        <f t="shared" si="358"/>
        <v>5.3756655173764862</v>
      </c>
      <c r="BL583" s="7">
        <f t="shared" si="359"/>
        <v>3.9746326919102399</v>
      </c>
      <c r="BM583" s="7">
        <f t="shared" si="360"/>
        <v>73.923851168069888</v>
      </c>
      <c r="BN583" s="7">
        <f t="shared" si="361"/>
        <v>79.299516685446378</v>
      </c>
      <c r="BO583" s="17">
        <f t="shared" ref="BO583:BO646" si="389">(IF($D583,$F583*2,$F583)/100 * $D$3)/$D$4 *60</f>
        <v>65.23</v>
      </c>
      <c r="BP583">
        <f t="shared" si="362"/>
        <v>5</v>
      </c>
      <c r="BQ583" s="7">
        <f t="shared" si="363"/>
        <v>5.3756655173764862</v>
      </c>
      <c r="BR583" s="7">
        <f t="shared" si="364"/>
        <v>3.9746326919102399</v>
      </c>
      <c r="BS583" s="7">
        <f t="shared" si="365"/>
        <v>73.923851168069888</v>
      </c>
      <c r="BT583" s="7">
        <f t="shared" si="366"/>
        <v>79.299516685446378</v>
      </c>
      <c r="BU583" s="17">
        <f t="shared" ref="BU583:BU646" si="390">(IF($D583,$F583*2,$F583)/100 * $D$3)/$D$4 *60</f>
        <v>65.23</v>
      </c>
      <c r="BV583">
        <f t="shared" si="367"/>
        <v>3</v>
      </c>
      <c r="BW583" s="7">
        <f t="shared" si="368"/>
        <v>3.225399310425892</v>
      </c>
      <c r="BX583" s="7">
        <f t="shared" si="369"/>
        <v>2.3847796151461438</v>
      </c>
      <c r="BY583" s="7">
        <f t="shared" si="370"/>
        <v>44.354310700841928</v>
      </c>
      <c r="BZ583" s="7">
        <f t="shared" si="371"/>
        <v>47.579710011267821</v>
      </c>
      <c r="CA583" s="17">
        <f t="shared" ref="CA583:CA646" si="391">(IF($D583,$F583*2,$F583)/100 * $D$3)/$D$4 *60</f>
        <v>65.23</v>
      </c>
      <c r="CB583">
        <f t="shared" si="372"/>
        <v>2</v>
      </c>
      <c r="CC583" s="7">
        <f t="shared" si="373"/>
        <v>2.1502662069505947</v>
      </c>
      <c r="CD583" s="7">
        <f t="shared" si="374"/>
        <v>1.5898530767640959</v>
      </c>
      <c r="CE583" s="7">
        <f t="shared" si="375"/>
        <v>29.569540467227952</v>
      </c>
      <c r="CF583" s="69">
        <f t="shared" si="376"/>
        <v>31.719806674178546</v>
      </c>
      <c r="CG583" s="17">
        <f t="shared" ref="CG583:CG646" si="392">(IF($D583,$F583*2,$F583)/100 * $D$3)/$D$4 *60</f>
        <v>65.23</v>
      </c>
      <c r="CH583">
        <f t="shared" si="377"/>
        <v>2</v>
      </c>
      <c r="CI583" s="7">
        <f t="shared" si="378"/>
        <v>2.1502662069505947</v>
      </c>
      <c r="CJ583" s="7">
        <f t="shared" si="379"/>
        <v>1.5898530767640959</v>
      </c>
      <c r="CK583" s="7">
        <f t="shared" si="380"/>
        <v>29.569540467227952</v>
      </c>
      <c r="CL583" s="7">
        <f t="shared" si="381"/>
        <v>31.719806674178546</v>
      </c>
      <c r="CM583" s="17">
        <f t="shared" ref="CM583:CM646" si="393">(IF($D583,$F583*2,$F583)/100 * $D$3)/$D$4 *60</f>
        <v>65.23</v>
      </c>
      <c r="CN583">
        <f t="shared" si="382"/>
        <v>5</v>
      </c>
      <c r="CO583" s="7">
        <f t="shared" si="383"/>
        <v>5.3756655173764862</v>
      </c>
      <c r="CP583" s="7">
        <f t="shared" si="384"/>
        <v>3.9746326919102399</v>
      </c>
      <c r="CQ583" s="7">
        <f t="shared" si="385"/>
        <v>73.923851168069888</v>
      </c>
      <c r="CR583" s="7">
        <f t="shared" si="386"/>
        <v>79.299516685446378</v>
      </c>
    </row>
    <row r="584" spans="1:96" ht="14.5">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394">IF(LEFT(C584,LEN(C584)-2)=LEFT(C583,LEN(C583)-2),0,1)</f>
        <v>1</v>
      </c>
      <c r="M584" s="63" t="b">
        <v>1</v>
      </c>
      <c r="N584" s="63">
        <v>90</v>
      </c>
      <c r="O584" s="63">
        <v>10</v>
      </c>
      <c r="P584" s="63">
        <v>10</v>
      </c>
      <c r="Q584" s="63">
        <v>10</v>
      </c>
      <c r="R584" s="63">
        <v>160</v>
      </c>
      <c r="S584" s="65" t="b">
        <v>1</v>
      </c>
      <c r="T584" s="65">
        <v>90</v>
      </c>
      <c r="U584" s="65">
        <v>10</v>
      </c>
      <c r="V584" s="65">
        <v>10</v>
      </c>
      <c r="W584" s="65">
        <v>10</v>
      </c>
      <c r="X584" s="65">
        <v>160</v>
      </c>
      <c r="Y584" s="66" t="b">
        <v>0</v>
      </c>
      <c r="AE584" s="67" t="b">
        <v>1</v>
      </c>
      <c r="AF584" s="67">
        <v>90</v>
      </c>
      <c r="AG584" s="67">
        <v>15</v>
      </c>
      <c r="AH584" s="67">
        <v>15</v>
      </c>
      <c r="AI584" s="67">
        <v>15</v>
      </c>
      <c r="AJ584" s="67">
        <v>160</v>
      </c>
      <c r="AK584" s="68" t="b">
        <v>1</v>
      </c>
      <c r="AL584" s="68">
        <v>90</v>
      </c>
      <c r="AM584" s="68">
        <v>15</v>
      </c>
      <c r="AN584" s="68">
        <v>20</v>
      </c>
      <c r="AO584" s="68">
        <v>15</v>
      </c>
      <c r="AP584" s="68">
        <v>160</v>
      </c>
      <c r="AQ584" s="45" t="b">
        <v>0</v>
      </c>
      <c r="AW584" s="47" t="b">
        <v>0</v>
      </c>
      <c r="BC584" s="17">
        <f t="shared" si="387"/>
        <v>108.13</v>
      </c>
      <c r="BD584">
        <f t="shared" ref="BD584:BD647" si="395">IF($L584=0,0,IFERROR(ROUNDUP((($BC584/IF(O584=0,Q584,O584))-IFERROR(($BC584/IF($H584=0,$J584,$H584)),0)),0),0))</f>
        <v>4</v>
      </c>
      <c r="BE584" s="7">
        <f t="shared" ref="BE584:BE647" si="396">BD584*$F$3/1000000</f>
        <v>4.3005324139011893</v>
      </c>
      <c r="BF584" s="7">
        <f t="shared" ref="BF584:BF647" si="397">BD584*$H$5*$J$3*$F$5/1000000</f>
        <v>3.1797061535281919</v>
      </c>
      <c r="BG584" s="7">
        <f t="shared" ref="BG584:BG647" si="398">BF584*(($J$5^$J$4)-1)/($J$5-1)</f>
        <v>59.139080934455905</v>
      </c>
      <c r="BH584" s="7">
        <f t="shared" ref="BH584:BH647" si="399">BE584+BG584</f>
        <v>63.439613348357092</v>
      </c>
      <c r="BI584" s="17">
        <f t="shared" si="388"/>
        <v>108.13</v>
      </c>
      <c r="BJ584">
        <f t="shared" ref="BJ584:BJ647" si="400">IF($L584=0,0,IFERROR(ROUNDUP((($BC584/IF(U584=0,W584,U584))-IFERROR(($BC584/IF($H584=0,$J584,$H584)),0)),0),0))</f>
        <v>4</v>
      </c>
      <c r="BK584" s="7">
        <f t="shared" ref="BK584:BK647" si="401">BJ584*$F$3/1000000</f>
        <v>4.3005324139011893</v>
      </c>
      <c r="BL584" s="7">
        <f t="shared" ref="BL584:BL647" si="402">BJ584*$H$5*$J$3*$F$5/1000000</f>
        <v>3.1797061535281919</v>
      </c>
      <c r="BM584" s="7">
        <f t="shared" ref="BM584:BM647" si="403">BL584*(($J$5^$J$4)-1)/($J$5-1)</f>
        <v>59.139080934455905</v>
      </c>
      <c r="BN584" s="7">
        <f t="shared" ref="BN584:BN647" si="404">BK584+BM584</f>
        <v>63.439613348357092</v>
      </c>
      <c r="BO584" s="17">
        <f t="shared" si="389"/>
        <v>108.13</v>
      </c>
      <c r="BP584">
        <f t="shared" ref="BP584:BP647" si="405">IF($L584=0,0,IFERROR(ROUNDUP((($BC584/IF(AA584=0,AC584,AA584))-IFERROR(($BC584/IF($H584=0,$J584,$H584)),0)),0),0))</f>
        <v>0</v>
      </c>
      <c r="BQ584" s="7">
        <f t="shared" ref="BQ584:BQ647" si="406">BP584*$F$3/1000000</f>
        <v>0</v>
      </c>
      <c r="BR584" s="7">
        <f t="shared" ref="BR584:BR647" si="407">BP584*$H$5*$J$3*$F$5/1000000</f>
        <v>0</v>
      </c>
      <c r="BS584" s="7">
        <f t="shared" ref="BS584:BS647" si="408">BR584*(($J$5^$J$4)-1)/($J$5-1)</f>
        <v>0</v>
      </c>
      <c r="BT584" s="7">
        <f t="shared" ref="BT584:BT647" si="409">BQ584+BS584</f>
        <v>0</v>
      </c>
      <c r="BU584" s="17">
        <f t="shared" si="390"/>
        <v>108.13</v>
      </c>
      <c r="BV584">
        <f t="shared" ref="BV584:BV647" si="410">IF($L584=0,0,IFERROR(ROUNDUP((($BC584/IF(AG584=0,AI584,AG584))-IFERROR(($BC584/IF($H584=0,$J584,$H584)),0)),0),0))</f>
        <v>0</v>
      </c>
      <c r="BW584" s="7">
        <f t="shared" ref="BW584:BW647" si="411">BV584*$F$3/1000000</f>
        <v>0</v>
      </c>
      <c r="BX584" s="7">
        <f t="shared" ref="BX584:BX647" si="412">BV584*$H$5*$J$3*$F$5/1000000</f>
        <v>0</v>
      </c>
      <c r="BY584" s="7">
        <f t="shared" ref="BY584:BY647" si="413">BX584*(($J$5^$J$4)-1)/($J$5-1)</f>
        <v>0</v>
      </c>
      <c r="BZ584" s="7">
        <f t="shared" ref="BZ584:BZ647" si="414">BW584+BY584</f>
        <v>0</v>
      </c>
      <c r="CA584" s="17">
        <f t="shared" si="391"/>
        <v>108.13</v>
      </c>
      <c r="CB584">
        <f t="shared" ref="CB584:CB647" si="415">IF($L584=0,0,IFERROR(ROUNDUP((($BC584/IF(AM584=0,AO584,AM584))-IFERROR(($BC584/IF($H584=0,$J584,$H584)),0)),0),0))</f>
        <v>0</v>
      </c>
      <c r="CC584" s="7">
        <f t="shared" ref="CC584:CC647" si="416">CB584*$F$3/1000000</f>
        <v>0</v>
      </c>
      <c r="CD584" s="7">
        <f t="shared" ref="CD584:CD647" si="417">CB584*$H$5*$J$3*$F$5/1000000</f>
        <v>0</v>
      </c>
      <c r="CE584" s="7">
        <f t="shared" ref="CE584:CE647" si="418">CD584*(($J$5^$J$4)-1)/($J$5-1)</f>
        <v>0</v>
      </c>
      <c r="CF584" s="69">
        <f t="shared" ref="CF584:CF647" si="419">CC584+CE584</f>
        <v>0</v>
      </c>
      <c r="CG584" s="17">
        <f t="shared" si="392"/>
        <v>108.13</v>
      </c>
      <c r="CH584">
        <f t="shared" ref="CH584:CH647" si="420">IF($L584=0,0,IFERROR(ROUNDUP((($BC584/IF(AS584=0,AU584,AS584))-IFERROR(($BC584/IF($H584=0,$J584,$H584)),0)),0),0))</f>
        <v>0</v>
      </c>
      <c r="CI584" s="7">
        <f t="shared" ref="CI584:CI647" si="421">CH584*$F$3/1000000</f>
        <v>0</v>
      </c>
      <c r="CJ584" s="7">
        <f t="shared" ref="CJ584:CJ647" si="422">CH584*$H$5*$J$3*$F$5/1000000</f>
        <v>0</v>
      </c>
      <c r="CK584" s="7">
        <f t="shared" ref="CK584:CK647" si="423">CJ584*(($J$5^$J$4)-1)/($J$5-1)</f>
        <v>0</v>
      </c>
      <c r="CL584" s="7">
        <f t="shared" ref="CL584:CL647" si="424">CI584+CK584</f>
        <v>0</v>
      </c>
      <c r="CM584" s="17">
        <f t="shared" si="393"/>
        <v>108.13</v>
      </c>
      <c r="CN584">
        <f t="shared" ref="CN584:CN647" si="425">IF($L584=0,0,IFERROR(ROUNDUP((($BC584/IF(AY584=0,BA584,AY584))-IFERROR(($BC584/IF($H584=0,$J584,$H584)),0)),0),0))</f>
        <v>0</v>
      </c>
      <c r="CO584" s="7">
        <f t="shared" ref="CO584:CO647" si="426">CN584*$F$3/1000000</f>
        <v>0</v>
      </c>
      <c r="CP584" s="7">
        <f t="shared" ref="CP584:CP647" si="427">CN584*$H$5*$J$3*$F$5/1000000</f>
        <v>0</v>
      </c>
      <c r="CQ584" s="7">
        <f t="shared" ref="CQ584:CQ647" si="428">CP584*(($J$5^$J$4)-1)/($J$5-1)</f>
        <v>0</v>
      </c>
      <c r="CR584" s="7">
        <f t="shared" ref="CR584:CR647" si="429">CO584+CQ584</f>
        <v>0</v>
      </c>
    </row>
    <row r="585" spans="1:96" ht="14.5">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394"/>
        <v>0</v>
      </c>
      <c r="M585" s="63" t="b">
        <v>1</v>
      </c>
      <c r="N585" s="63">
        <v>90</v>
      </c>
      <c r="O585" s="63">
        <v>10</v>
      </c>
      <c r="P585" s="63">
        <v>10</v>
      </c>
      <c r="Q585" s="63">
        <v>10</v>
      </c>
      <c r="R585" s="63">
        <v>240</v>
      </c>
      <c r="S585" s="65" t="b">
        <v>1</v>
      </c>
      <c r="T585" s="65">
        <v>90</v>
      </c>
      <c r="U585" s="65">
        <v>10</v>
      </c>
      <c r="V585" s="65">
        <v>10</v>
      </c>
      <c r="W585" s="65">
        <v>10</v>
      </c>
      <c r="X585" s="65">
        <v>240</v>
      </c>
      <c r="Y585" s="66" t="b">
        <v>0</v>
      </c>
      <c r="AE585" s="67" t="b">
        <v>1</v>
      </c>
      <c r="AF585" s="67">
        <v>90</v>
      </c>
      <c r="AG585" s="67">
        <v>15</v>
      </c>
      <c r="AH585" s="67">
        <v>15</v>
      </c>
      <c r="AI585" s="67">
        <v>15</v>
      </c>
      <c r="AJ585" s="67">
        <v>240</v>
      </c>
      <c r="AK585" s="68" t="b">
        <v>1</v>
      </c>
      <c r="AL585" s="68">
        <v>90</v>
      </c>
      <c r="AM585" s="68">
        <v>15</v>
      </c>
      <c r="AN585" s="68">
        <v>20</v>
      </c>
      <c r="AO585" s="68">
        <v>15</v>
      </c>
      <c r="AP585" s="68">
        <v>240</v>
      </c>
      <c r="AQ585" s="45" t="b">
        <v>0</v>
      </c>
      <c r="AW585" s="47" t="b">
        <v>0</v>
      </c>
      <c r="BC585" s="17">
        <f t="shared" si="387"/>
        <v>110.66</v>
      </c>
      <c r="BD585">
        <f t="shared" si="395"/>
        <v>0</v>
      </c>
      <c r="BE585" s="7">
        <f t="shared" si="396"/>
        <v>0</v>
      </c>
      <c r="BF585" s="7">
        <f t="shared" si="397"/>
        <v>0</v>
      </c>
      <c r="BG585" s="7">
        <f t="shared" si="398"/>
        <v>0</v>
      </c>
      <c r="BH585" s="7">
        <f t="shared" si="399"/>
        <v>0</v>
      </c>
      <c r="BI585" s="17">
        <f t="shared" si="388"/>
        <v>110.66</v>
      </c>
      <c r="BJ585">
        <f t="shared" si="400"/>
        <v>0</v>
      </c>
      <c r="BK585" s="7">
        <f t="shared" si="401"/>
        <v>0</v>
      </c>
      <c r="BL585" s="7">
        <f t="shared" si="402"/>
        <v>0</v>
      </c>
      <c r="BM585" s="7">
        <f t="shared" si="403"/>
        <v>0</v>
      </c>
      <c r="BN585" s="7">
        <f t="shared" si="404"/>
        <v>0</v>
      </c>
      <c r="BO585" s="17">
        <f t="shared" si="389"/>
        <v>110.66</v>
      </c>
      <c r="BP585">
        <f t="shared" si="405"/>
        <v>0</v>
      </c>
      <c r="BQ585" s="7">
        <f t="shared" si="406"/>
        <v>0</v>
      </c>
      <c r="BR585" s="7">
        <f t="shared" si="407"/>
        <v>0</v>
      </c>
      <c r="BS585" s="7">
        <f t="shared" si="408"/>
        <v>0</v>
      </c>
      <c r="BT585" s="7">
        <f t="shared" si="409"/>
        <v>0</v>
      </c>
      <c r="BU585" s="17">
        <f t="shared" si="390"/>
        <v>110.66</v>
      </c>
      <c r="BV585">
        <f t="shared" si="410"/>
        <v>0</v>
      </c>
      <c r="BW585" s="7">
        <f t="shared" si="411"/>
        <v>0</v>
      </c>
      <c r="BX585" s="7">
        <f t="shared" si="412"/>
        <v>0</v>
      </c>
      <c r="BY585" s="7">
        <f t="shared" si="413"/>
        <v>0</v>
      </c>
      <c r="BZ585" s="7">
        <f t="shared" si="414"/>
        <v>0</v>
      </c>
      <c r="CA585" s="17">
        <f t="shared" si="391"/>
        <v>110.66</v>
      </c>
      <c r="CB585">
        <f t="shared" si="415"/>
        <v>0</v>
      </c>
      <c r="CC585" s="7">
        <f t="shared" si="416"/>
        <v>0</v>
      </c>
      <c r="CD585" s="7">
        <f t="shared" si="417"/>
        <v>0</v>
      </c>
      <c r="CE585" s="7">
        <f t="shared" si="418"/>
        <v>0</v>
      </c>
      <c r="CF585" s="69">
        <f t="shared" si="419"/>
        <v>0</v>
      </c>
      <c r="CG585" s="17">
        <f t="shared" si="392"/>
        <v>110.66</v>
      </c>
      <c r="CH585">
        <f t="shared" si="420"/>
        <v>0</v>
      </c>
      <c r="CI585" s="7">
        <f t="shared" si="421"/>
        <v>0</v>
      </c>
      <c r="CJ585" s="7">
        <f t="shared" si="422"/>
        <v>0</v>
      </c>
      <c r="CK585" s="7">
        <f t="shared" si="423"/>
        <v>0</v>
      </c>
      <c r="CL585" s="7">
        <f t="shared" si="424"/>
        <v>0</v>
      </c>
      <c r="CM585" s="17">
        <f t="shared" si="393"/>
        <v>110.66</v>
      </c>
      <c r="CN585">
        <f t="shared" si="425"/>
        <v>0</v>
      </c>
      <c r="CO585" s="7">
        <f t="shared" si="426"/>
        <v>0</v>
      </c>
      <c r="CP585" s="7">
        <f t="shared" si="427"/>
        <v>0</v>
      </c>
      <c r="CQ585" s="7">
        <f t="shared" si="428"/>
        <v>0</v>
      </c>
      <c r="CR585" s="7">
        <f t="shared" si="429"/>
        <v>0</v>
      </c>
    </row>
    <row r="586" spans="1:96" ht="14.5">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394"/>
        <v>1</v>
      </c>
      <c r="M586" s="63" t="b">
        <v>1</v>
      </c>
      <c r="N586" s="63">
        <v>100</v>
      </c>
      <c r="O586" s="63">
        <v>10</v>
      </c>
      <c r="P586" s="63">
        <v>10</v>
      </c>
      <c r="Q586" s="63">
        <v>10</v>
      </c>
      <c r="R586" s="63">
        <v>160</v>
      </c>
      <c r="S586" s="65" t="b">
        <v>1</v>
      </c>
      <c r="T586" s="65">
        <v>100</v>
      </c>
      <c r="U586" s="65">
        <v>10</v>
      </c>
      <c r="V586" s="65">
        <v>10</v>
      </c>
      <c r="W586" s="65">
        <v>10</v>
      </c>
      <c r="X586" s="65">
        <v>160</v>
      </c>
      <c r="Y586" s="66" t="b">
        <v>0</v>
      </c>
      <c r="AE586" s="67" t="b">
        <v>1</v>
      </c>
      <c r="AF586" s="67">
        <v>100</v>
      </c>
      <c r="AG586" s="67">
        <v>15</v>
      </c>
      <c r="AH586" s="67">
        <v>15</v>
      </c>
      <c r="AI586" s="67">
        <v>15</v>
      </c>
      <c r="AJ586" s="67">
        <v>160</v>
      </c>
      <c r="AK586" s="68" t="b">
        <v>1</v>
      </c>
      <c r="AL586" s="68">
        <v>100</v>
      </c>
      <c r="AM586" s="68">
        <v>20</v>
      </c>
      <c r="AN586" s="68">
        <v>20</v>
      </c>
      <c r="AO586" s="68">
        <v>20</v>
      </c>
      <c r="AP586" s="68">
        <v>160</v>
      </c>
      <c r="AQ586" s="45" t="b">
        <v>0</v>
      </c>
      <c r="AW586" s="47" t="b">
        <v>0</v>
      </c>
      <c r="BC586" s="17">
        <f t="shared" si="387"/>
        <v>73.37</v>
      </c>
      <c r="BD586">
        <f t="shared" si="395"/>
        <v>5</v>
      </c>
      <c r="BE586" s="7">
        <f t="shared" si="396"/>
        <v>5.3756655173764862</v>
      </c>
      <c r="BF586" s="7">
        <f t="shared" si="397"/>
        <v>3.9746326919102399</v>
      </c>
      <c r="BG586" s="7">
        <f t="shared" si="398"/>
        <v>73.923851168069888</v>
      </c>
      <c r="BH586" s="7">
        <f t="shared" si="399"/>
        <v>79.299516685446378</v>
      </c>
      <c r="BI586" s="17">
        <f t="shared" si="388"/>
        <v>73.37</v>
      </c>
      <c r="BJ586">
        <f t="shared" si="400"/>
        <v>5</v>
      </c>
      <c r="BK586" s="7">
        <f t="shared" si="401"/>
        <v>5.3756655173764862</v>
      </c>
      <c r="BL586" s="7">
        <f t="shared" si="402"/>
        <v>3.9746326919102399</v>
      </c>
      <c r="BM586" s="7">
        <f t="shared" si="403"/>
        <v>73.923851168069888</v>
      </c>
      <c r="BN586" s="7">
        <f t="shared" si="404"/>
        <v>79.299516685446378</v>
      </c>
      <c r="BO586" s="17">
        <f t="shared" si="389"/>
        <v>73.37</v>
      </c>
      <c r="BP586">
        <f t="shared" si="405"/>
        <v>0</v>
      </c>
      <c r="BQ586" s="7">
        <f t="shared" si="406"/>
        <v>0</v>
      </c>
      <c r="BR586" s="7">
        <f t="shared" si="407"/>
        <v>0</v>
      </c>
      <c r="BS586" s="7">
        <f t="shared" si="408"/>
        <v>0</v>
      </c>
      <c r="BT586" s="7">
        <f t="shared" si="409"/>
        <v>0</v>
      </c>
      <c r="BU586" s="17">
        <f t="shared" si="390"/>
        <v>73.37</v>
      </c>
      <c r="BV586">
        <f t="shared" si="410"/>
        <v>3</v>
      </c>
      <c r="BW586" s="7">
        <f t="shared" si="411"/>
        <v>3.225399310425892</v>
      </c>
      <c r="BX586" s="7">
        <f t="shared" si="412"/>
        <v>2.3847796151461438</v>
      </c>
      <c r="BY586" s="7">
        <f t="shared" si="413"/>
        <v>44.354310700841928</v>
      </c>
      <c r="BZ586" s="7">
        <f t="shared" si="414"/>
        <v>47.579710011267821</v>
      </c>
      <c r="CA586" s="17">
        <f t="shared" si="391"/>
        <v>73.37</v>
      </c>
      <c r="CB586">
        <f t="shared" si="415"/>
        <v>2</v>
      </c>
      <c r="CC586" s="7">
        <f t="shared" si="416"/>
        <v>2.1502662069505947</v>
      </c>
      <c r="CD586" s="7">
        <f t="shared" si="417"/>
        <v>1.5898530767640959</v>
      </c>
      <c r="CE586" s="7">
        <f t="shared" si="418"/>
        <v>29.569540467227952</v>
      </c>
      <c r="CF586" s="69">
        <f t="shared" si="419"/>
        <v>31.719806674178546</v>
      </c>
      <c r="CG586" s="17">
        <f t="shared" si="392"/>
        <v>73.37</v>
      </c>
      <c r="CH586">
        <f t="shared" si="420"/>
        <v>0</v>
      </c>
      <c r="CI586" s="7">
        <f t="shared" si="421"/>
        <v>0</v>
      </c>
      <c r="CJ586" s="7">
        <f t="shared" si="422"/>
        <v>0</v>
      </c>
      <c r="CK586" s="7">
        <f t="shared" si="423"/>
        <v>0</v>
      </c>
      <c r="CL586" s="7">
        <f t="shared" si="424"/>
        <v>0</v>
      </c>
      <c r="CM586" s="17">
        <f t="shared" si="393"/>
        <v>73.37</v>
      </c>
      <c r="CN586">
        <f t="shared" si="425"/>
        <v>0</v>
      </c>
      <c r="CO586" s="7">
        <f t="shared" si="426"/>
        <v>0</v>
      </c>
      <c r="CP586" s="7">
        <f t="shared" si="427"/>
        <v>0</v>
      </c>
      <c r="CQ586" s="7">
        <f t="shared" si="428"/>
        <v>0</v>
      </c>
      <c r="CR586" s="7">
        <f t="shared" si="429"/>
        <v>0</v>
      </c>
    </row>
    <row r="587" spans="1:96" ht="14.5">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394"/>
        <v>1</v>
      </c>
      <c r="M587" s="63" t="b">
        <v>1</v>
      </c>
      <c r="N587" s="63">
        <v>0</v>
      </c>
      <c r="O587" s="63">
        <v>10</v>
      </c>
      <c r="P587" s="63">
        <v>10</v>
      </c>
      <c r="Q587" s="63">
        <v>10</v>
      </c>
      <c r="R587" s="63">
        <v>120</v>
      </c>
      <c r="S587" s="65" t="b">
        <v>1</v>
      </c>
      <c r="T587" s="65">
        <v>0</v>
      </c>
      <c r="U587" s="65">
        <v>10</v>
      </c>
      <c r="V587" s="65">
        <v>10</v>
      </c>
      <c r="W587" s="65">
        <v>10</v>
      </c>
      <c r="X587" s="65">
        <v>120</v>
      </c>
      <c r="Y587" s="66" t="b">
        <v>0</v>
      </c>
      <c r="AE587" s="67" t="b">
        <v>1</v>
      </c>
      <c r="AF587" s="67">
        <v>0</v>
      </c>
      <c r="AG587" s="67">
        <v>15</v>
      </c>
      <c r="AH587" s="67">
        <v>15</v>
      </c>
      <c r="AI587" s="67">
        <v>15</v>
      </c>
      <c r="AJ587" s="67">
        <v>120</v>
      </c>
      <c r="AK587" s="68" t="b">
        <v>1</v>
      </c>
      <c r="AL587" s="68">
        <v>0</v>
      </c>
      <c r="AM587" s="68">
        <v>20</v>
      </c>
      <c r="AN587" s="68">
        <v>20</v>
      </c>
      <c r="AO587" s="68">
        <v>20</v>
      </c>
      <c r="AP587" s="68">
        <v>120</v>
      </c>
      <c r="AQ587" s="45" t="b">
        <v>0</v>
      </c>
      <c r="AW587" s="47" t="b">
        <v>0</v>
      </c>
      <c r="BC587" s="17">
        <f t="shared" si="387"/>
        <v>65.89</v>
      </c>
      <c r="BD587">
        <f t="shared" si="395"/>
        <v>5</v>
      </c>
      <c r="BE587" s="7">
        <f t="shared" si="396"/>
        <v>5.3756655173764862</v>
      </c>
      <c r="BF587" s="7">
        <f t="shared" si="397"/>
        <v>3.9746326919102399</v>
      </c>
      <c r="BG587" s="7">
        <f t="shared" si="398"/>
        <v>73.923851168069888</v>
      </c>
      <c r="BH587" s="7">
        <f t="shared" si="399"/>
        <v>79.299516685446378</v>
      </c>
      <c r="BI587" s="17">
        <f t="shared" si="388"/>
        <v>65.89</v>
      </c>
      <c r="BJ587">
        <f t="shared" si="400"/>
        <v>5</v>
      </c>
      <c r="BK587" s="7">
        <f t="shared" si="401"/>
        <v>5.3756655173764862</v>
      </c>
      <c r="BL587" s="7">
        <f t="shared" si="402"/>
        <v>3.9746326919102399</v>
      </c>
      <c r="BM587" s="7">
        <f t="shared" si="403"/>
        <v>73.923851168069888</v>
      </c>
      <c r="BN587" s="7">
        <f t="shared" si="404"/>
        <v>79.299516685446378</v>
      </c>
      <c r="BO587" s="17">
        <f t="shared" si="389"/>
        <v>65.89</v>
      </c>
      <c r="BP587">
        <f t="shared" si="405"/>
        <v>0</v>
      </c>
      <c r="BQ587" s="7">
        <f t="shared" si="406"/>
        <v>0</v>
      </c>
      <c r="BR587" s="7">
        <f t="shared" si="407"/>
        <v>0</v>
      </c>
      <c r="BS587" s="7">
        <f t="shared" si="408"/>
        <v>0</v>
      </c>
      <c r="BT587" s="7">
        <f t="shared" si="409"/>
        <v>0</v>
      </c>
      <c r="BU587" s="17">
        <f t="shared" si="390"/>
        <v>65.89</v>
      </c>
      <c r="BV587">
        <f t="shared" si="410"/>
        <v>3</v>
      </c>
      <c r="BW587" s="7">
        <f t="shared" si="411"/>
        <v>3.225399310425892</v>
      </c>
      <c r="BX587" s="7">
        <f t="shared" si="412"/>
        <v>2.3847796151461438</v>
      </c>
      <c r="BY587" s="7">
        <f t="shared" si="413"/>
        <v>44.354310700841928</v>
      </c>
      <c r="BZ587" s="7">
        <f t="shared" si="414"/>
        <v>47.579710011267821</v>
      </c>
      <c r="CA587" s="17">
        <f t="shared" si="391"/>
        <v>65.89</v>
      </c>
      <c r="CB587">
        <f t="shared" si="415"/>
        <v>2</v>
      </c>
      <c r="CC587" s="7">
        <f t="shared" si="416"/>
        <v>2.1502662069505947</v>
      </c>
      <c r="CD587" s="7">
        <f t="shared" si="417"/>
        <v>1.5898530767640959</v>
      </c>
      <c r="CE587" s="7">
        <f t="shared" si="418"/>
        <v>29.569540467227952</v>
      </c>
      <c r="CF587" s="69">
        <f t="shared" si="419"/>
        <v>31.719806674178546</v>
      </c>
      <c r="CG587" s="17">
        <f t="shared" si="392"/>
        <v>65.89</v>
      </c>
      <c r="CH587">
        <f t="shared" si="420"/>
        <v>0</v>
      </c>
      <c r="CI587" s="7">
        <f t="shared" si="421"/>
        <v>0</v>
      </c>
      <c r="CJ587" s="7">
        <f t="shared" si="422"/>
        <v>0</v>
      </c>
      <c r="CK587" s="7">
        <f t="shared" si="423"/>
        <v>0</v>
      </c>
      <c r="CL587" s="7">
        <f t="shared" si="424"/>
        <v>0</v>
      </c>
      <c r="CM587" s="17">
        <f t="shared" si="393"/>
        <v>65.89</v>
      </c>
      <c r="CN587">
        <f t="shared" si="425"/>
        <v>0</v>
      </c>
      <c r="CO587" s="7">
        <f t="shared" si="426"/>
        <v>0</v>
      </c>
      <c r="CP587" s="7">
        <f t="shared" si="427"/>
        <v>0</v>
      </c>
      <c r="CQ587" s="7">
        <f t="shared" si="428"/>
        <v>0</v>
      </c>
      <c r="CR587" s="7">
        <f t="shared" si="429"/>
        <v>0</v>
      </c>
    </row>
    <row r="588" spans="1:96" ht="14.5">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394"/>
        <v>1</v>
      </c>
      <c r="M588" s="63" t="b">
        <v>1</v>
      </c>
      <c r="N588" s="63">
        <v>0</v>
      </c>
      <c r="O588" s="63">
        <v>10</v>
      </c>
      <c r="P588" s="63">
        <v>10</v>
      </c>
      <c r="Q588" s="63">
        <v>10</v>
      </c>
      <c r="R588" s="63">
        <v>0</v>
      </c>
      <c r="S588" s="65" t="b">
        <v>0</v>
      </c>
      <c r="Y588" s="66" t="b">
        <v>0</v>
      </c>
      <c r="AE588" s="67" t="b">
        <v>0</v>
      </c>
      <c r="AK588" s="68" t="b">
        <v>0</v>
      </c>
      <c r="AQ588" s="45" t="b">
        <v>0</v>
      </c>
      <c r="AW588" s="47" t="b">
        <v>0</v>
      </c>
      <c r="BC588" s="17">
        <f t="shared" si="387"/>
        <v>84.37</v>
      </c>
      <c r="BD588">
        <f t="shared" si="395"/>
        <v>0</v>
      </c>
      <c r="BE588" s="7">
        <f t="shared" si="396"/>
        <v>0</v>
      </c>
      <c r="BF588" s="7">
        <f t="shared" si="397"/>
        <v>0</v>
      </c>
      <c r="BG588" s="7">
        <f t="shared" si="398"/>
        <v>0</v>
      </c>
      <c r="BH588" s="7">
        <f t="shared" si="399"/>
        <v>0</v>
      </c>
      <c r="BI588" s="17">
        <f t="shared" si="388"/>
        <v>84.37</v>
      </c>
      <c r="BJ588">
        <f t="shared" si="400"/>
        <v>0</v>
      </c>
      <c r="BK588" s="7">
        <f t="shared" si="401"/>
        <v>0</v>
      </c>
      <c r="BL588" s="7">
        <f t="shared" si="402"/>
        <v>0</v>
      </c>
      <c r="BM588" s="7">
        <f t="shared" si="403"/>
        <v>0</v>
      </c>
      <c r="BN588" s="7">
        <f t="shared" si="404"/>
        <v>0</v>
      </c>
      <c r="BO588" s="17">
        <f t="shared" si="389"/>
        <v>84.37</v>
      </c>
      <c r="BP588">
        <f t="shared" si="405"/>
        <v>0</v>
      </c>
      <c r="BQ588" s="7">
        <f t="shared" si="406"/>
        <v>0</v>
      </c>
      <c r="BR588" s="7">
        <f t="shared" si="407"/>
        <v>0</v>
      </c>
      <c r="BS588" s="7">
        <f t="shared" si="408"/>
        <v>0</v>
      </c>
      <c r="BT588" s="7">
        <f t="shared" si="409"/>
        <v>0</v>
      </c>
      <c r="BU588" s="17">
        <f t="shared" si="390"/>
        <v>84.37</v>
      </c>
      <c r="BV588">
        <f t="shared" si="410"/>
        <v>0</v>
      </c>
      <c r="BW588" s="7">
        <f t="shared" si="411"/>
        <v>0</v>
      </c>
      <c r="BX588" s="7">
        <f t="shared" si="412"/>
        <v>0</v>
      </c>
      <c r="BY588" s="7">
        <f t="shared" si="413"/>
        <v>0</v>
      </c>
      <c r="BZ588" s="7">
        <f t="shared" si="414"/>
        <v>0</v>
      </c>
      <c r="CA588" s="17">
        <f t="shared" si="391"/>
        <v>84.37</v>
      </c>
      <c r="CB588">
        <f t="shared" si="415"/>
        <v>0</v>
      </c>
      <c r="CC588" s="7">
        <f t="shared" si="416"/>
        <v>0</v>
      </c>
      <c r="CD588" s="7">
        <f t="shared" si="417"/>
        <v>0</v>
      </c>
      <c r="CE588" s="7">
        <f t="shared" si="418"/>
        <v>0</v>
      </c>
      <c r="CF588" s="69">
        <f t="shared" si="419"/>
        <v>0</v>
      </c>
      <c r="CG588" s="17">
        <f t="shared" si="392"/>
        <v>84.37</v>
      </c>
      <c r="CH588">
        <f t="shared" si="420"/>
        <v>0</v>
      </c>
      <c r="CI588" s="7">
        <f t="shared" si="421"/>
        <v>0</v>
      </c>
      <c r="CJ588" s="7">
        <f t="shared" si="422"/>
        <v>0</v>
      </c>
      <c r="CK588" s="7">
        <f t="shared" si="423"/>
        <v>0</v>
      </c>
      <c r="CL588" s="7">
        <f t="shared" si="424"/>
        <v>0</v>
      </c>
      <c r="CM588" s="17">
        <f t="shared" si="393"/>
        <v>84.37</v>
      </c>
      <c r="CN588">
        <f t="shared" si="425"/>
        <v>0</v>
      </c>
      <c r="CO588" s="7">
        <f t="shared" si="426"/>
        <v>0</v>
      </c>
      <c r="CP588" s="7">
        <f t="shared" si="427"/>
        <v>0</v>
      </c>
      <c r="CQ588" s="7">
        <f t="shared" si="428"/>
        <v>0</v>
      </c>
      <c r="CR588" s="7">
        <f t="shared" si="429"/>
        <v>0</v>
      </c>
    </row>
    <row r="589" spans="1:96" ht="14.5">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394"/>
        <v>0</v>
      </c>
      <c r="M589" s="63" t="b">
        <v>1</v>
      </c>
      <c r="N589" s="63">
        <v>0</v>
      </c>
      <c r="O589" s="63">
        <v>10</v>
      </c>
      <c r="P589" s="63">
        <v>10</v>
      </c>
      <c r="Q589" s="63">
        <v>10</v>
      </c>
      <c r="R589" s="63">
        <v>0</v>
      </c>
      <c r="S589" s="65" t="b">
        <v>0</v>
      </c>
      <c r="Y589" s="66" t="b">
        <v>0</v>
      </c>
      <c r="AE589" s="67" t="b">
        <v>0</v>
      </c>
      <c r="AK589" s="68" t="b">
        <v>0</v>
      </c>
      <c r="AQ589" s="45" t="b">
        <v>0</v>
      </c>
      <c r="AW589" s="47" t="b">
        <v>0</v>
      </c>
      <c r="BC589" s="17">
        <f t="shared" si="387"/>
        <v>45.65</v>
      </c>
      <c r="BD589">
        <f t="shared" si="395"/>
        <v>0</v>
      </c>
      <c r="BE589" s="7">
        <f t="shared" si="396"/>
        <v>0</v>
      </c>
      <c r="BF589" s="7">
        <f t="shared" si="397"/>
        <v>0</v>
      </c>
      <c r="BG589" s="7">
        <f t="shared" si="398"/>
        <v>0</v>
      </c>
      <c r="BH589" s="7">
        <f t="shared" si="399"/>
        <v>0</v>
      </c>
      <c r="BI589" s="17">
        <f t="shared" si="388"/>
        <v>45.65</v>
      </c>
      <c r="BJ589">
        <f t="shared" si="400"/>
        <v>0</v>
      </c>
      <c r="BK589" s="7">
        <f t="shared" si="401"/>
        <v>0</v>
      </c>
      <c r="BL589" s="7">
        <f t="shared" si="402"/>
        <v>0</v>
      </c>
      <c r="BM589" s="7">
        <f t="shared" si="403"/>
        <v>0</v>
      </c>
      <c r="BN589" s="7">
        <f t="shared" si="404"/>
        <v>0</v>
      </c>
      <c r="BO589" s="17">
        <f t="shared" si="389"/>
        <v>45.65</v>
      </c>
      <c r="BP589">
        <f t="shared" si="405"/>
        <v>0</v>
      </c>
      <c r="BQ589" s="7">
        <f t="shared" si="406"/>
        <v>0</v>
      </c>
      <c r="BR589" s="7">
        <f t="shared" si="407"/>
        <v>0</v>
      </c>
      <c r="BS589" s="7">
        <f t="shared" si="408"/>
        <v>0</v>
      </c>
      <c r="BT589" s="7">
        <f t="shared" si="409"/>
        <v>0</v>
      </c>
      <c r="BU589" s="17">
        <f t="shared" si="390"/>
        <v>45.65</v>
      </c>
      <c r="BV589">
        <f t="shared" si="410"/>
        <v>0</v>
      </c>
      <c r="BW589" s="7">
        <f t="shared" si="411"/>
        <v>0</v>
      </c>
      <c r="BX589" s="7">
        <f t="shared" si="412"/>
        <v>0</v>
      </c>
      <c r="BY589" s="7">
        <f t="shared" si="413"/>
        <v>0</v>
      </c>
      <c r="BZ589" s="7">
        <f t="shared" si="414"/>
        <v>0</v>
      </c>
      <c r="CA589" s="17">
        <f t="shared" si="391"/>
        <v>45.65</v>
      </c>
      <c r="CB589">
        <f t="shared" si="415"/>
        <v>0</v>
      </c>
      <c r="CC589" s="7">
        <f t="shared" si="416"/>
        <v>0</v>
      </c>
      <c r="CD589" s="7">
        <f t="shared" si="417"/>
        <v>0</v>
      </c>
      <c r="CE589" s="7">
        <f t="shared" si="418"/>
        <v>0</v>
      </c>
      <c r="CF589" s="69">
        <f t="shared" si="419"/>
        <v>0</v>
      </c>
      <c r="CG589" s="17">
        <f t="shared" si="392"/>
        <v>45.65</v>
      </c>
      <c r="CH589">
        <f t="shared" si="420"/>
        <v>0</v>
      </c>
      <c r="CI589" s="7">
        <f t="shared" si="421"/>
        <v>0</v>
      </c>
      <c r="CJ589" s="7">
        <f t="shared" si="422"/>
        <v>0</v>
      </c>
      <c r="CK589" s="7">
        <f t="shared" si="423"/>
        <v>0</v>
      </c>
      <c r="CL589" s="7">
        <f t="shared" si="424"/>
        <v>0</v>
      </c>
      <c r="CM589" s="17">
        <f t="shared" si="393"/>
        <v>45.65</v>
      </c>
      <c r="CN589">
        <f t="shared" si="425"/>
        <v>0</v>
      </c>
      <c r="CO589" s="7">
        <f t="shared" si="426"/>
        <v>0</v>
      </c>
      <c r="CP589" s="7">
        <f t="shared" si="427"/>
        <v>0</v>
      </c>
      <c r="CQ589" s="7">
        <f t="shared" si="428"/>
        <v>0</v>
      </c>
      <c r="CR589" s="7">
        <f t="shared" si="429"/>
        <v>0</v>
      </c>
    </row>
    <row r="590" spans="1:96" ht="14.5">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394"/>
        <v>1</v>
      </c>
      <c r="M590" s="63" t="b">
        <v>1</v>
      </c>
      <c r="N590" s="63">
        <v>0</v>
      </c>
      <c r="O590" s="63">
        <v>10</v>
      </c>
      <c r="P590" s="63">
        <v>10</v>
      </c>
      <c r="Q590" s="63">
        <v>10</v>
      </c>
      <c r="R590" s="63">
        <v>240</v>
      </c>
      <c r="S590" s="65" t="b">
        <v>1</v>
      </c>
      <c r="T590" s="65">
        <v>0</v>
      </c>
      <c r="U590" s="65">
        <v>10</v>
      </c>
      <c r="V590" s="65">
        <v>10</v>
      </c>
      <c r="W590" s="65">
        <v>10</v>
      </c>
      <c r="X590" s="65">
        <v>240</v>
      </c>
      <c r="Y590" s="66" t="b">
        <v>0</v>
      </c>
      <c r="AE590" s="67" t="b">
        <v>1</v>
      </c>
      <c r="AF590" s="67">
        <v>0</v>
      </c>
      <c r="AG590" s="67">
        <v>15</v>
      </c>
      <c r="AH590" s="67">
        <v>15</v>
      </c>
      <c r="AI590" s="67">
        <v>15</v>
      </c>
      <c r="AJ590" s="67">
        <v>240</v>
      </c>
      <c r="AK590" s="68" t="b">
        <v>1</v>
      </c>
      <c r="AL590" s="68">
        <v>0</v>
      </c>
      <c r="AM590" s="68">
        <v>20</v>
      </c>
      <c r="AN590" s="68">
        <v>20</v>
      </c>
      <c r="AO590" s="68">
        <v>20</v>
      </c>
      <c r="AP590" s="68">
        <v>240</v>
      </c>
      <c r="AQ590" s="45" t="b">
        <v>0</v>
      </c>
      <c r="AW590" s="47" t="b">
        <v>0</v>
      </c>
      <c r="BC590" s="17">
        <f t="shared" si="387"/>
        <v>137.83000000000001</v>
      </c>
      <c r="BD590">
        <f t="shared" si="395"/>
        <v>10</v>
      </c>
      <c r="BE590" s="7">
        <f t="shared" si="396"/>
        <v>10.751331034752972</v>
      </c>
      <c r="BF590" s="7">
        <f t="shared" si="397"/>
        <v>7.9492653838204799</v>
      </c>
      <c r="BG590" s="7">
        <f t="shared" si="398"/>
        <v>147.84770233613978</v>
      </c>
      <c r="BH590" s="7">
        <f t="shared" si="399"/>
        <v>158.59903337089276</v>
      </c>
      <c r="BI590" s="17">
        <f t="shared" si="388"/>
        <v>137.83000000000001</v>
      </c>
      <c r="BJ590">
        <f t="shared" si="400"/>
        <v>10</v>
      </c>
      <c r="BK590" s="7">
        <f t="shared" si="401"/>
        <v>10.751331034752972</v>
      </c>
      <c r="BL590" s="7">
        <f t="shared" si="402"/>
        <v>7.9492653838204799</v>
      </c>
      <c r="BM590" s="7">
        <f t="shared" si="403"/>
        <v>147.84770233613978</v>
      </c>
      <c r="BN590" s="7">
        <f t="shared" si="404"/>
        <v>158.59903337089276</v>
      </c>
      <c r="BO590" s="17">
        <f t="shared" si="389"/>
        <v>137.83000000000001</v>
      </c>
      <c r="BP590">
        <f t="shared" si="405"/>
        <v>0</v>
      </c>
      <c r="BQ590" s="7">
        <f t="shared" si="406"/>
        <v>0</v>
      </c>
      <c r="BR590" s="7">
        <f t="shared" si="407"/>
        <v>0</v>
      </c>
      <c r="BS590" s="7">
        <f t="shared" si="408"/>
        <v>0</v>
      </c>
      <c r="BT590" s="7">
        <f t="shared" si="409"/>
        <v>0</v>
      </c>
      <c r="BU590" s="17">
        <f t="shared" si="390"/>
        <v>137.83000000000001</v>
      </c>
      <c r="BV590">
        <f t="shared" si="410"/>
        <v>5</v>
      </c>
      <c r="BW590" s="7">
        <f t="shared" si="411"/>
        <v>5.3756655173764862</v>
      </c>
      <c r="BX590" s="7">
        <f t="shared" si="412"/>
        <v>3.9746326919102399</v>
      </c>
      <c r="BY590" s="7">
        <f t="shared" si="413"/>
        <v>73.923851168069888</v>
      </c>
      <c r="BZ590" s="7">
        <f t="shared" si="414"/>
        <v>79.299516685446378</v>
      </c>
      <c r="CA590" s="17">
        <f t="shared" si="391"/>
        <v>137.83000000000001</v>
      </c>
      <c r="CB590">
        <f t="shared" si="415"/>
        <v>3</v>
      </c>
      <c r="CC590" s="7">
        <f t="shared" si="416"/>
        <v>3.225399310425892</v>
      </c>
      <c r="CD590" s="7">
        <f t="shared" si="417"/>
        <v>2.3847796151461438</v>
      </c>
      <c r="CE590" s="7">
        <f t="shared" si="418"/>
        <v>44.354310700841928</v>
      </c>
      <c r="CF590" s="69">
        <f t="shared" si="419"/>
        <v>47.579710011267821</v>
      </c>
      <c r="CG590" s="17">
        <f t="shared" si="392"/>
        <v>137.83000000000001</v>
      </c>
      <c r="CH590">
        <f t="shared" si="420"/>
        <v>0</v>
      </c>
      <c r="CI590" s="7">
        <f t="shared" si="421"/>
        <v>0</v>
      </c>
      <c r="CJ590" s="7">
        <f t="shared" si="422"/>
        <v>0</v>
      </c>
      <c r="CK590" s="7">
        <f t="shared" si="423"/>
        <v>0</v>
      </c>
      <c r="CL590" s="7">
        <f t="shared" si="424"/>
        <v>0</v>
      </c>
      <c r="CM590" s="17">
        <f t="shared" si="393"/>
        <v>137.83000000000001</v>
      </c>
      <c r="CN590">
        <f t="shared" si="425"/>
        <v>0</v>
      </c>
      <c r="CO590" s="7">
        <f t="shared" si="426"/>
        <v>0</v>
      </c>
      <c r="CP590" s="7">
        <f t="shared" si="427"/>
        <v>0</v>
      </c>
      <c r="CQ590" s="7">
        <f t="shared" si="428"/>
        <v>0</v>
      </c>
      <c r="CR590" s="7">
        <f t="shared" si="429"/>
        <v>0</v>
      </c>
    </row>
    <row r="591" spans="1:96" ht="14.5">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394"/>
        <v>1</v>
      </c>
      <c r="M591" s="63" t="b">
        <v>1</v>
      </c>
      <c r="N591" s="63">
        <v>0</v>
      </c>
      <c r="O591" s="63">
        <v>10</v>
      </c>
      <c r="P591" s="63">
        <v>10</v>
      </c>
      <c r="Q591" s="63">
        <v>10</v>
      </c>
      <c r="R591" s="63">
        <v>0</v>
      </c>
      <c r="S591" s="65" t="b">
        <v>1</v>
      </c>
      <c r="T591" s="65">
        <v>0</v>
      </c>
      <c r="U591" s="65">
        <v>10</v>
      </c>
      <c r="V591" s="65">
        <v>10</v>
      </c>
      <c r="W591" s="65">
        <v>10</v>
      </c>
      <c r="X591" s="65">
        <v>0</v>
      </c>
      <c r="Y591" s="66" t="b">
        <v>0</v>
      </c>
      <c r="AE591" s="67" t="b">
        <v>1</v>
      </c>
      <c r="AF591" s="67">
        <v>0</v>
      </c>
      <c r="AG591" s="67">
        <v>15</v>
      </c>
      <c r="AH591" s="67">
        <v>15</v>
      </c>
      <c r="AI591" s="67">
        <v>15</v>
      </c>
      <c r="AJ591" s="67">
        <v>0</v>
      </c>
      <c r="AK591" s="68" t="b">
        <v>1</v>
      </c>
      <c r="AL591" s="68">
        <v>0</v>
      </c>
      <c r="AM591" s="68">
        <v>20</v>
      </c>
      <c r="AN591" s="68">
        <v>20</v>
      </c>
      <c r="AO591" s="68">
        <v>20</v>
      </c>
      <c r="AP591" s="68">
        <v>0</v>
      </c>
      <c r="AQ591" s="45" t="b">
        <v>0</v>
      </c>
      <c r="AW591" s="47" t="b">
        <v>0</v>
      </c>
      <c r="BC591" s="17">
        <f t="shared" si="387"/>
        <v>76.23</v>
      </c>
      <c r="BD591">
        <f t="shared" si="395"/>
        <v>6</v>
      </c>
      <c r="BE591" s="7">
        <f t="shared" si="396"/>
        <v>6.450798620851784</v>
      </c>
      <c r="BF591" s="7">
        <f t="shared" si="397"/>
        <v>4.7695592302922876</v>
      </c>
      <c r="BG591" s="7">
        <f t="shared" si="398"/>
        <v>88.708621401683857</v>
      </c>
      <c r="BH591" s="7">
        <f t="shared" si="399"/>
        <v>95.159420022535642</v>
      </c>
      <c r="BI591" s="17">
        <f t="shared" si="388"/>
        <v>76.23</v>
      </c>
      <c r="BJ591">
        <f t="shared" si="400"/>
        <v>6</v>
      </c>
      <c r="BK591" s="7">
        <f t="shared" si="401"/>
        <v>6.450798620851784</v>
      </c>
      <c r="BL591" s="7">
        <f t="shared" si="402"/>
        <v>4.7695592302922876</v>
      </c>
      <c r="BM591" s="7">
        <f t="shared" si="403"/>
        <v>88.708621401683857</v>
      </c>
      <c r="BN591" s="7">
        <f t="shared" si="404"/>
        <v>95.159420022535642</v>
      </c>
      <c r="BO591" s="17">
        <f t="shared" si="389"/>
        <v>76.23</v>
      </c>
      <c r="BP591">
        <f t="shared" si="405"/>
        <v>0</v>
      </c>
      <c r="BQ591" s="7">
        <f t="shared" si="406"/>
        <v>0</v>
      </c>
      <c r="BR591" s="7">
        <f t="shared" si="407"/>
        <v>0</v>
      </c>
      <c r="BS591" s="7">
        <f t="shared" si="408"/>
        <v>0</v>
      </c>
      <c r="BT591" s="7">
        <f t="shared" si="409"/>
        <v>0</v>
      </c>
      <c r="BU591" s="17">
        <f t="shared" si="390"/>
        <v>76.23</v>
      </c>
      <c r="BV591">
        <f t="shared" si="410"/>
        <v>4</v>
      </c>
      <c r="BW591" s="7">
        <f t="shared" si="411"/>
        <v>4.3005324139011893</v>
      </c>
      <c r="BX591" s="7">
        <f t="shared" si="412"/>
        <v>3.1797061535281919</v>
      </c>
      <c r="BY591" s="7">
        <f t="shared" si="413"/>
        <v>59.139080934455905</v>
      </c>
      <c r="BZ591" s="7">
        <f t="shared" si="414"/>
        <v>63.439613348357092</v>
      </c>
      <c r="CA591" s="17">
        <f t="shared" si="391"/>
        <v>76.23</v>
      </c>
      <c r="CB591">
        <f t="shared" si="415"/>
        <v>2</v>
      </c>
      <c r="CC591" s="7">
        <f t="shared" si="416"/>
        <v>2.1502662069505947</v>
      </c>
      <c r="CD591" s="7">
        <f t="shared" si="417"/>
        <v>1.5898530767640959</v>
      </c>
      <c r="CE591" s="7">
        <f t="shared" si="418"/>
        <v>29.569540467227952</v>
      </c>
      <c r="CF591" s="69">
        <f t="shared" si="419"/>
        <v>31.719806674178546</v>
      </c>
      <c r="CG591" s="17">
        <f t="shared" si="392"/>
        <v>76.23</v>
      </c>
      <c r="CH591">
        <f t="shared" si="420"/>
        <v>0</v>
      </c>
      <c r="CI591" s="7">
        <f t="shared" si="421"/>
        <v>0</v>
      </c>
      <c r="CJ591" s="7">
        <f t="shared" si="422"/>
        <v>0</v>
      </c>
      <c r="CK591" s="7">
        <f t="shared" si="423"/>
        <v>0</v>
      </c>
      <c r="CL591" s="7">
        <f t="shared" si="424"/>
        <v>0</v>
      </c>
      <c r="CM591" s="17">
        <f t="shared" si="393"/>
        <v>76.23</v>
      </c>
      <c r="CN591">
        <f t="shared" si="425"/>
        <v>0</v>
      </c>
      <c r="CO591" s="7">
        <f t="shared" si="426"/>
        <v>0</v>
      </c>
      <c r="CP591" s="7">
        <f t="shared" si="427"/>
        <v>0</v>
      </c>
      <c r="CQ591" s="7">
        <f t="shared" si="428"/>
        <v>0</v>
      </c>
      <c r="CR591" s="7">
        <f t="shared" si="429"/>
        <v>0</v>
      </c>
    </row>
    <row r="592" spans="1:96" ht="14.5">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394"/>
        <v>0</v>
      </c>
      <c r="M592" s="63" t="b">
        <v>1</v>
      </c>
      <c r="N592" s="63">
        <v>0</v>
      </c>
      <c r="O592" s="63">
        <v>10</v>
      </c>
      <c r="P592" s="63">
        <v>10</v>
      </c>
      <c r="Q592" s="63">
        <v>10</v>
      </c>
      <c r="R592" s="63">
        <v>500</v>
      </c>
      <c r="S592" s="65" t="b">
        <v>1</v>
      </c>
      <c r="T592" s="65">
        <v>0</v>
      </c>
      <c r="U592" s="65">
        <v>10</v>
      </c>
      <c r="V592" s="65">
        <v>10</v>
      </c>
      <c r="W592" s="65">
        <v>10</v>
      </c>
      <c r="X592" s="65">
        <v>500</v>
      </c>
      <c r="Y592" s="66" t="b">
        <v>0</v>
      </c>
      <c r="AE592" s="67" t="b">
        <v>1</v>
      </c>
      <c r="AF592" s="67">
        <v>0</v>
      </c>
      <c r="AG592" s="67">
        <v>15</v>
      </c>
      <c r="AH592" s="67">
        <v>15</v>
      </c>
      <c r="AI592" s="67">
        <v>15</v>
      </c>
      <c r="AJ592" s="67">
        <v>500</v>
      </c>
      <c r="AK592" s="68" t="b">
        <v>1</v>
      </c>
      <c r="AL592" s="68">
        <v>0</v>
      </c>
      <c r="AM592" s="68">
        <v>20</v>
      </c>
      <c r="AN592" s="68">
        <v>20</v>
      </c>
      <c r="AO592" s="68">
        <v>20</v>
      </c>
      <c r="AP592" s="68">
        <v>500</v>
      </c>
      <c r="AQ592" s="45" t="b">
        <v>0</v>
      </c>
      <c r="AW592" s="47" t="b">
        <v>0</v>
      </c>
      <c r="BC592" s="17">
        <f t="shared" si="387"/>
        <v>77.440000000000012</v>
      </c>
      <c r="BD592">
        <f t="shared" si="395"/>
        <v>0</v>
      </c>
      <c r="BE592" s="7">
        <f t="shared" si="396"/>
        <v>0</v>
      </c>
      <c r="BF592" s="7">
        <f t="shared" si="397"/>
        <v>0</v>
      </c>
      <c r="BG592" s="7">
        <f t="shared" si="398"/>
        <v>0</v>
      </c>
      <c r="BH592" s="7">
        <f t="shared" si="399"/>
        <v>0</v>
      </c>
      <c r="BI592" s="17">
        <f t="shared" si="388"/>
        <v>77.440000000000012</v>
      </c>
      <c r="BJ592">
        <f t="shared" si="400"/>
        <v>0</v>
      </c>
      <c r="BK592" s="7">
        <f t="shared" si="401"/>
        <v>0</v>
      </c>
      <c r="BL592" s="7">
        <f t="shared" si="402"/>
        <v>0</v>
      </c>
      <c r="BM592" s="7">
        <f t="shared" si="403"/>
        <v>0</v>
      </c>
      <c r="BN592" s="7">
        <f t="shared" si="404"/>
        <v>0</v>
      </c>
      <c r="BO592" s="17">
        <f t="shared" si="389"/>
        <v>77.440000000000012</v>
      </c>
      <c r="BP592">
        <f t="shared" si="405"/>
        <v>0</v>
      </c>
      <c r="BQ592" s="7">
        <f t="shared" si="406"/>
        <v>0</v>
      </c>
      <c r="BR592" s="7">
        <f t="shared" si="407"/>
        <v>0</v>
      </c>
      <c r="BS592" s="7">
        <f t="shared" si="408"/>
        <v>0</v>
      </c>
      <c r="BT592" s="7">
        <f t="shared" si="409"/>
        <v>0</v>
      </c>
      <c r="BU592" s="17">
        <f t="shared" si="390"/>
        <v>77.440000000000012</v>
      </c>
      <c r="BV592">
        <f t="shared" si="410"/>
        <v>0</v>
      </c>
      <c r="BW592" s="7">
        <f t="shared" si="411"/>
        <v>0</v>
      </c>
      <c r="BX592" s="7">
        <f t="shared" si="412"/>
        <v>0</v>
      </c>
      <c r="BY592" s="7">
        <f t="shared" si="413"/>
        <v>0</v>
      </c>
      <c r="BZ592" s="7">
        <f t="shared" si="414"/>
        <v>0</v>
      </c>
      <c r="CA592" s="17">
        <f t="shared" si="391"/>
        <v>77.440000000000012</v>
      </c>
      <c r="CB592">
        <f t="shared" si="415"/>
        <v>0</v>
      </c>
      <c r="CC592" s="7">
        <f t="shared" si="416"/>
        <v>0</v>
      </c>
      <c r="CD592" s="7">
        <f t="shared" si="417"/>
        <v>0</v>
      </c>
      <c r="CE592" s="7">
        <f t="shared" si="418"/>
        <v>0</v>
      </c>
      <c r="CF592" s="69">
        <f t="shared" si="419"/>
        <v>0</v>
      </c>
      <c r="CG592" s="17">
        <f t="shared" si="392"/>
        <v>77.440000000000012</v>
      </c>
      <c r="CH592">
        <f t="shared" si="420"/>
        <v>0</v>
      </c>
      <c r="CI592" s="7">
        <f t="shared" si="421"/>
        <v>0</v>
      </c>
      <c r="CJ592" s="7">
        <f t="shared" si="422"/>
        <v>0</v>
      </c>
      <c r="CK592" s="7">
        <f t="shared" si="423"/>
        <v>0</v>
      </c>
      <c r="CL592" s="7">
        <f t="shared" si="424"/>
        <v>0</v>
      </c>
      <c r="CM592" s="17">
        <f t="shared" si="393"/>
        <v>77.440000000000012</v>
      </c>
      <c r="CN592">
        <f t="shared" si="425"/>
        <v>0</v>
      </c>
      <c r="CO592" s="7">
        <f t="shared" si="426"/>
        <v>0</v>
      </c>
      <c r="CP592" s="7">
        <f t="shared" si="427"/>
        <v>0</v>
      </c>
      <c r="CQ592" s="7">
        <f t="shared" si="428"/>
        <v>0</v>
      </c>
      <c r="CR592" s="7">
        <f t="shared" si="429"/>
        <v>0</v>
      </c>
    </row>
    <row r="593" spans="1:96" ht="14.5">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394"/>
        <v>1</v>
      </c>
      <c r="M593" s="63" t="b">
        <v>1</v>
      </c>
      <c r="N593" s="63">
        <v>0</v>
      </c>
      <c r="O593" s="63">
        <v>10</v>
      </c>
      <c r="P593" s="63">
        <v>10</v>
      </c>
      <c r="Q593" s="63">
        <v>10</v>
      </c>
      <c r="R593" s="63">
        <v>240</v>
      </c>
      <c r="S593" s="65" t="b">
        <v>1</v>
      </c>
      <c r="T593" s="65">
        <v>0</v>
      </c>
      <c r="U593" s="65">
        <v>10</v>
      </c>
      <c r="V593" s="65">
        <v>10</v>
      </c>
      <c r="W593" s="65">
        <v>10</v>
      </c>
      <c r="X593" s="65">
        <v>240</v>
      </c>
      <c r="Y593" s="66" t="b">
        <v>0</v>
      </c>
      <c r="AE593" s="67" t="b">
        <v>1</v>
      </c>
      <c r="AF593" s="67">
        <v>0</v>
      </c>
      <c r="AG593" s="67">
        <v>15</v>
      </c>
      <c r="AH593" s="67">
        <v>15</v>
      </c>
      <c r="AI593" s="67">
        <v>15</v>
      </c>
      <c r="AJ593" s="67">
        <v>240</v>
      </c>
      <c r="AK593" s="68" t="b">
        <v>1</v>
      </c>
      <c r="AL593" s="68">
        <v>0</v>
      </c>
      <c r="AM593" s="68">
        <v>20</v>
      </c>
      <c r="AN593" s="68">
        <v>20</v>
      </c>
      <c r="AO593" s="68">
        <v>20</v>
      </c>
      <c r="AP593" s="68">
        <v>240</v>
      </c>
      <c r="AQ593" s="45" t="b">
        <v>0</v>
      </c>
      <c r="AW593" s="47" t="b">
        <v>0</v>
      </c>
      <c r="BC593" s="17">
        <f t="shared" si="387"/>
        <v>95.260000000000019</v>
      </c>
      <c r="BD593">
        <f t="shared" si="395"/>
        <v>7</v>
      </c>
      <c r="BE593" s="7">
        <f t="shared" si="396"/>
        <v>7.5259317243270818</v>
      </c>
      <c r="BF593" s="7">
        <f t="shared" si="397"/>
        <v>5.5644857686743361</v>
      </c>
      <c r="BG593" s="7">
        <f t="shared" si="398"/>
        <v>103.49339163529784</v>
      </c>
      <c r="BH593" s="7">
        <f t="shared" si="399"/>
        <v>111.01932335962492</v>
      </c>
      <c r="BI593" s="17">
        <f t="shared" si="388"/>
        <v>95.260000000000019</v>
      </c>
      <c r="BJ593">
        <f t="shared" si="400"/>
        <v>7</v>
      </c>
      <c r="BK593" s="7">
        <f t="shared" si="401"/>
        <v>7.5259317243270818</v>
      </c>
      <c r="BL593" s="7">
        <f t="shared" si="402"/>
        <v>5.5644857686743361</v>
      </c>
      <c r="BM593" s="7">
        <f t="shared" si="403"/>
        <v>103.49339163529784</v>
      </c>
      <c r="BN593" s="7">
        <f t="shared" si="404"/>
        <v>111.01932335962492</v>
      </c>
      <c r="BO593" s="17">
        <f t="shared" si="389"/>
        <v>95.260000000000019</v>
      </c>
      <c r="BP593">
        <f t="shared" si="405"/>
        <v>0</v>
      </c>
      <c r="BQ593" s="7">
        <f t="shared" si="406"/>
        <v>0</v>
      </c>
      <c r="BR593" s="7">
        <f t="shared" si="407"/>
        <v>0</v>
      </c>
      <c r="BS593" s="7">
        <f t="shared" si="408"/>
        <v>0</v>
      </c>
      <c r="BT593" s="7">
        <f t="shared" si="409"/>
        <v>0</v>
      </c>
      <c r="BU593" s="17">
        <f t="shared" si="390"/>
        <v>95.260000000000019</v>
      </c>
      <c r="BV593">
        <f t="shared" si="410"/>
        <v>4</v>
      </c>
      <c r="BW593" s="7">
        <f t="shared" si="411"/>
        <v>4.3005324139011893</v>
      </c>
      <c r="BX593" s="7">
        <f t="shared" si="412"/>
        <v>3.1797061535281919</v>
      </c>
      <c r="BY593" s="7">
        <f t="shared" si="413"/>
        <v>59.139080934455905</v>
      </c>
      <c r="BZ593" s="7">
        <f t="shared" si="414"/>
        <v>63.439613348357092</v>
      </c>
      <c r="CA593" s="17">
        <f t="shared" si="391"/>
        <v>95.260000000000019</v>
      </c>
      <c r="CB593">
        <f t="shared" si="415"/>
        <v>2</v>
      </c>
      <c r="CC593" s="7">
        <f t="shared" si="416"/>
        <v>2.1502662069505947</v>
      </c>
      <c r="CD593" s="7">
        <f t="shared" si="417"/>
        <v>1.5898530767640959</v>
      </c>
      <c r="CE593" s="7">
        <f t="shared" si="418"/>
        <v>29.569540467227952</v>
      </c>
      <c r="CF593" s="69">
        <f t="shared" si="419"/>
        <v>31.719806674178546</v>
      </c>
      <c r="CG593" s="17">
        <f t="shared" si="392"/>
        <v>95.260000000000019</v>
      </c>
      <c r="CH593">
        <f t="shared" si="420"/>
        <v>0</v>
      </c>
      <c r="CI593" s="7">
        <f t="shared" si="421"/>
        <v>0</v>
      </c>
      <c r="CJ593" s="7">
        <f t="shared" si="422"/>
        <v>0</v>
      </c>
      <c r="CK593" s="7">
        <f t="shared" si="423"/>
        <v>0</v>
      </c>
      <c r="CL593" s="7">
        <f t="shared" si="424"/>
        <v>0</v>
      </c>
      <c r="CM593" s="17">
        <f t="shared" si="393"/>
        <v>95.260000000000019</v>
      </c>
      <c r="CN593">
        <f t="shared" si="425"/>
        <v>0</v>
      </c>
      <c r="CO593" s="7">
        <f t="shared" si="426"/>
        <v>0</v>
      </c>
      <c r="CP593" s="7">
        <f t="shared" si="427"/>
        <v>0</v>
      </c>
      <c r="CQ593" s="7">
        <f t="shared" si="428"/>
        <v>0</v>
      </c>
      <c r="CR593" s="7">
        <f t="shared" si="429"/>
        <v>0</v>
      </c>
    </row>
    <row r="594" spans="1:96" ht="14.5">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394"/>
        <v>1</v>
      </c>
      <c r="M594" s="63" t="b">
        <v>1</v>
      </c>
      <c r="N594" s="63">
        <v>0</v>
      </c>
      <c r="O594" s="63">
        <v>10</v>
      </c>
      <c r="P594" s="63">
        <v>10</v>
      </c>
      <c r="Q594" s="63">
        <v>10</v>
      </c>
      <c r="R594" s="63">
        <v>240</v>
      </c>
      <c r="S594" s="65" t="b">
        <v>1</v>
      </c>
      <c r="T594" s="65">
        <v>0</v>
      </c>
      <c r="U594" s="65">
        <v>10</v>
      </c>
      <c r="V594" s="65">
        <v>10</v>
      </c>
      <c r="W594" s="65">
        <v>10</v>
      </c>
      <c r="X594" s="65">
        <v>240</v>
      </c>
      <c r="Y594" s="66" t="b">
        <v>0</v>
      </c>
      <c r="AE594" s="67" t="b">
        <v>1</v>
      </c>
      <c r="AF594" s="67">
        <v>0</v>
      </c>
      <c r="AG594" s="67">
        <v>15</v>
      </c>
      <c r="AH594" s="67">
        <v>15</v>
      </c>
      <c r="AI594" s="67">
        <v>15</v>
      </c>
      <c r="AJ594" s="67">
        <v>240</v>
      </c>
      <c r="AK594" s="68" t="b">
        <v>1</v>
      </c>
      <c r="AL594" s="68">
        <v>0</v>
      </c>
      <c r="AM594" s="68">
        <v>20</v>
      </c>
      <c r="AN594" s="68">
        <v>20</v>
      </c>
      <c r="AO594" s="68">
        <v>20</v>
      </c>
      <c r="AP594" s="68">
        <v>240</v>
      </c>
      <c r="AQ594" s="45" t="b">
        <v>0</v>
      </c>
      <c r="AW594" s="47" t="b">
        <v>0</v>
      </c>
      <c r="BC594" s="17">
        <f t="shared" si="387"/>
        <v>80.41</v>
      </c>
      <c r="BD594">
        <f t="shared" si="395"/>
        <v>6</v>
      </c>
      <c r="BE594" s="7">
        <f t="shared" si="396"/>
        <v>6.450798620851784</v>
      </c>
      <c r="BF594" s="7">
        <f t="shared" si="397"/>
        <v>4.7695592302922876</v>
      </c>
      <c r="BG594" s="7">
        <f t="shared" si="398"/>
        <v>88.708621401683857</v>
      </c>
      <c r="BH594" s="7">
        <f t="shared" si="399"/>
        <v>95.159420022535642</v>
      </c>
      <c r="BI594" s="17">
        <f t="shared" si="388"/>
        <v>80.41</v>
      </c>
      <c r="BJ594">
        <f t="shared" si="400"/>
        <v>6</v>
      </c>
      <c r="BK594" s="7">
        <f t="shared" si="401"/>
        <v>6.450798620851784</v>
      </c>
      <c r="BL594" s="7">
        <f t="shared" si="402"/>
        <v>4.7695592302922876</v>
      </c>
      <c r="BM594" s="7">
        <f t="shared" si="403"/>
        <v>88.708621401683857</v>
      </c>
      <c r="BN594" s="7">
        <f t="shared" si="404"/>
        <v>95.159420022535642</v>
      </c>
      <c r="BO594" s="17">
        <f t="shared" si="389"/>
        <v>80.41</v>
      </c>
      <c r="BP594">
        <f t="shared" si="405"/>
        <v>0</v>
      </c>
      <c r="BQ594" s="7">
        <f t="shared" si="406"/>
        <v>0</v>
      </c>
      <c r="BR594" s="7">
        <f t="shared" si="407"/>
        <v>0</v>
      </c>
      <c r="BS594" s="7">
        <f t="shared" si="408"/>
        <v>0</v>
      </c>
      <c r="BT594" s="7">
        <f t="shared" si="409"/>
        <v>0</v>
      </c>
      <c r="BU594" s="17">
        <f t="shared" si="390"/>
        <v>80.41</v>
      </c>
      <c r="BV594">
        <f t="shared" si="410"/>
        <v>3</v>
      </c>
      <c r="BW594" s="7">
        <f t="shared" si="411"/>
        <v>3.225399310425892</v>
      </c>
      <c r="BX594" s="7">
        <f t="shared" si="412"/>
        <v>2.3847796151461438</v>
      </c>
      <c r="BY594" s="7">
        <f t="shared" si="413"/>
        <v>44.354310700841928</v>
      </c>
      <c r="BZ594" s="7">
        <f t="shared" si="414"/>
        <v>47.579710011267821</v>
      </c>
      <c r="CA594" s="17">
        <f t="shared" si="391"/>
        <v>80.41</v>
      </c>
      <c r="CB594">
        <f t="shared" si="415"/>
        <v>2</v>
      </c>
      <c r="CC594" s="7">
        <f t="shared" si="416"/>
        <v>2.1502662069505947</v>
      </c>
      <c r="CD594" s="7">
        <f t="shared" si="417"/>
        <v>1.5898530767640959</v>
      </c>
      <c r="CE594" s="7">
        <f t="shared" si="418"/>
        <v>29.569540467227952</v>
      </c>
      <c r="CF594" s="69">
        <f t="shared" si="419"/>
        <v>31.719806674178546</v>
      </c>
      <c r="CG594" s="17">
        <f t="shared" si="392"/>
        <v>80.41</v>
      </c>
      <c r="CH594">
        <f t="shared" si="420"/>
        <v>0</v>
      </c>
      <c r="CI594" s="7">
        <f t="shared" si="421"/>
        <v>0</v>
      </c>
      <c r="CJ594" s="7">
        <f t="shared" si="422"/>
        <v>0</v>
      </c>
      <c r="CK594" s="7">
        <f t="shared" si="423"/>
        <v>0</v>
      </c>
      <c r="CL594" s="7">
        <f t="shared" si="424"/>
        <v>0</v>
      </c>
      <c r="CM594" s="17">
        <f t="shared" si="393"/>
        <v>80.41</v>
      </c>
      <c r="CN594">
        <f t="shared" si="425"/>
        <v>0</v>
      </c>
      <c r="CO594" s="7">
        <f t="shared" si="426"/>
        <v>0</v>
      </c>
      <c r="CP594" s="7">
        <f t="shared" si="427"/>
        <v>0</v>
      </c>
      <c r="CQ594" s="7">
        <f t="shared" si="428"/>
        <v>0</v>
      </c>
      <c r="CR594" s="7">
        <f t="shared" si="429"/>
        <v>0</v>
      </c>
    </row>
    <row r="595" spans="1:96" ht="14.5">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394"/>
        <v>1</v>
      </c>
      <c r="M595" s="63" t="b">
        <v>1</v>
      </c>
      <c r="N595" s="63">
        <v>0</v>
      </c>
      <c r="O595" s="63">
        <v>10</v>
      </c>
      <c r="P595" s="63">
        <v>10</v>
      </c>
      <c r="Q595" s="63">
        <v>10</v>
      </c>
      <c r="R595" s="63">
        <v>500</v>
      </c>
      <c r="S595" s="65" t="b">
        <v>1</v>
      </c>
      <c r="T595" s="65">
        <v>0</v>
      </c>
      <c r="U595" s="65">
        <v>10</v>
      </c>
      <c r="V595" s="65">
        <v>10</v>
      </c>
      <c r="W595" s="65">
        <v>10</v>
      </c>
      <c r="X595" s="65">
        <v>500</v>
      </c>
      <c r="Y595" s="66" t="b">
        <v>0</v>
      </c>
      <c r="AE595" s="67" t="b">
        <v>1</v>
      </c>
      <c r="AF595" s="67">
        <v>0</v>
      </c>
      <c r="AG595" s="67">
        <v>15</v>
      </c>
      <c r="AH595" s="67">
        <v>15</v>
      </c>
      <c r="AI595" s="67">
        <v>15</v>
      </c>
      <c r="AJ595" s="67">
        <v>500</v>
      </c>
      <c r="AK595" s="68" t="b">
        <v>1</v>
      </c>
      <c r="AL595" s="68">
        <v>0</v>
      </c>
      <c r="AM595" s="68">
        <v>20</v>
      </c>
      <c r="AN595" s="68">
        <v>20</v>
      </c>
      <c r="AO595" s="68">
        <v>20</v>
      </c>
      <c r="AP595" s="68">
        <v>500</v>
      </c>
      <c r="AQ595" s="45" t="b">
        <v>0</v>
      </c>
      <c r="AW595" s="47" t="b">
        <v>0</v>
      </c>
      <c r="BC595" s="17">
        <f t="shared" si="387"/>
        <v>81.62</v>
      </c>
      <c r="BD595">
        <f t="shared" si="395"/>
        <v>6</v>
      </c>
      <c r="BE595" s="7">
        <f t="shared" si="396"/>
        <v>6.450798620851784</v>
      </c>
      <c r="BF595" s="7">
        <f t="shared" si="397"/>
        <v>4.7695592302922876</v>
      </c>
      <c r="BG595" s="7">
        <f t="shared" si="398"/>
        <v>88.708621401683857</v>
      </c>
      <c r="BH595" s="7">
        <f t="shared" si="399"/>
        <v>95.159420022535642</v>
      </c>
      <c r="BI595" s="17">
        <f t="shared" si="388"/>
        <v>81.62</v>
      </c>
      <c r="BJ595">
        <f t="shared" si="400"/>
        <v>6</v>
      </c>
      <c r="BK595" s="7">
        <f t="shared" si="401"/>
        <v>6.450798620851784</v>
      </c>
      <c r="BL595" s="7">
        <f t="shared" si="402"/>
        <v>4.7695592302922876</v>
      </c>
      <c r="BM595" s="7">
        <f t="shared" si="403"/>
        <v>88.708621401683857</v>
      </c>
      <c r="BN595" s="7">
        <f t="shared" si="404"/>
        <v>95.159420022535642</v>
      </c>
      <c r="BO595" s="17">
        <f t="shared" si="389"/>
        <v>81.62</v>
      </c>
      <c r="BP595">
        <f t="shared" si="405"/>
        <v>0</v>
      </c>
      <c r="BQ595" s="7">
        <f t="shared" si="406"/>
        <v>0</v>
      </c>
      <c r="BR595" s="7">
        <f t="shared" si="407"/>
        <v>0</v>
      </c>
      <c r="BS595" s="7">
        <f t="shared" si="408"/>
        <v>0</v>
      </c>
      <c r="BT595" s="7">
        <f t="shared" si="409"/>
        <v>0</v>
      </c>
      <c r="BU595" s="17">
        <f t="shared" si="390"/>
        <v>81.62</v>
      </c>
      <c r="BV595">
        <f t="shared" si="410"/>
        <v>3</v>
      </c>
      <c r="BW595" s="7">
        <f t="shared" si="411"/>
        <v>3.225399310425892</v>
      </c>
      <c r="BX595" s="7">
        <f t="shared" si="412"/>
        <v>2.3847796151461438</v>
      </c>
      <c r="BY595" s="7">
        <f t="shared" si="413"/>
        <v>44.354310700841928</v>
      </c>
      <c r="BZ595" s="7">
        <f t="shared" si="414"/>
        <v>47.579710011267821</v>
      </c>
      <c r="CA595" s="17">
        <f t="shared" si="391"/>
        <v>81.62</v>
      </c>
      <c r="CB595">
        <f t="shared" si="415"/>
        <v>2</v>
      </c>
      <c r="CC595" s="7">
        <f t="shared" si="416"/>
        <v>2.1502662069505947</v>
      </c>
      <c r="CD595" s="7">
        <f t="shared" si="417"/>
        <v>1.5898530767640959</v>
      </c>
      <c r="CE595" s="7">
        <f t="shared" si="418"/>
        <v>29.569540467227952</v>
      </c>
      <c r="CF595" s="69">
        <f t="shared" si="419"/>
        <v>31.719806674178546</v>
      </c>
      <c r="CG595" s="17">
        <f t="shared" si="392"/>
        <v>81.62</v>
      </c>
      <c r="CH595">
        <f t="shared" si="420"/>
        <v>0</v>
      </c>
      <c r="CI595" s="7">
        <f t="shared" si="421"/>
        <v>0</v>
      </c>
      <c r="CJ595" s="7">
        <f t="shared" si="422"/>
        <v>0</v>
      </c>
      <c r="CK595" s="7">
        <f t="shared" si="423"/>
        <v>0</v>
      </c>
      <c r="CL595" s="7">
        <f t="shared" si="424"/>
        <v>0</v>
      </c>
      <c r="CM595" s="17">
        <f t="shared" si="393"/>
        <v>81.62</v>
      </c>
      <c r="CN595">
        <f t="shared" si="425"/>
        <v>0</v>
      </c>
      <c r="CO595" s="7">
        <f t="shared" si="426"/>
        <v>0</v>
      </c>
      <c r="CP595" s="7">
        <f t="shared" si="427"/>
        <v>0</v>
      </c>
      <c r="CQ595" s="7">
        <f t="shared" si="428"/>
        <v>0</v>
      </c>
      <c r="CR595" s="7">
        <f t="shared" si="429"/>
        <v>0</v>
      </c>
    </row>
    <row r="596" spans="1:96" ht="14.5">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394"/>
        <v>0</v>
      </c>
      <c r="M596" s="63" t="b">
        <v>1</v>
      </c>
      <c r="N596" s="63">
        <v>180</v>
      </c>
      <c r="O596" s="63">
        <v>10</v>
      </c>
      <c r="P596" s="63">
        <v>10</v>
      </c>
      <c r="Q596" s="63">
        <v>10</v>
      </c>
      <c r="R596" s="63">
        <v>500</v>
      </c>
      <c r="S596" s="65" t="b">
        <v>0</v>
      </c>
      <c r="Y596" s="66" t="b">
        <v>0</v>
      </c>
      <c r="AE596" s="67" t="b">
        <v>0</v>
      </c>
      <c r="AK596" s="68" t="b">
        <v>0</v>
      </c>
      <c r="AQ596" s="45" t="b">
        <v>0</v>
      </c>
      <c r="AW596" s="47" t="b">
        <v>0</v>
      </c>
      <c r="BC596" s="17">
        <f t="shared" si="387"/>
        <v>104.50000000000001</v>
      </c>
      <c r="BD596">
        <f t="shared" si="395"/>
        <v>0</v>
      </c>
      <c r="BE596" s="7">
        <f t="shared" si="396"/>
        <v>0</v>
      </c>
      <c r="BF596" s="7">
        <f t="shared" si="397"/>
        <v>0</v>
      </c>
      <c r="BG596" s="7">
        <f t="shared" si="398"/>
        <v>0</v>
      </c>
      <c r="BH596" s="7">
        <f t="shared" si="399"/>
        <v>0</v>
      </c>
      <c r="BI596" s="17">
        <f t="shared" si="388"/>
        <v>104.50000000000001</v>
      </c>
      <c r="BJ596">
        <f t="shared" si="400"/>
        <v>0</v>
      </c>
      <c r="BK596" s="7">
        <f t="shared" si="401"/>
        <v>0</v>
      </c>
      <c r="BL596" s="7">
        <f t="shared" si="402"/>
        <v>0</v>
      </c>
      <c r="BM596" s="7">
        <f t="shared" si="403"/>
        <v>0</v>
      </c>
      <c r="BN596" s="7">
        <f t="shared" si="404"/>
        <v>0</v>
      </c>
      <c r="BO596" s="17">
        <f t="shared" si="389"/>
        <v>104.50000000000001</v>
      </c>
      <c r="BP596">
        <f t="shared" si="405"/>
        <v>0</v>
      </c>
      <c r="BQ596" s="7">
        <f t="shared" si="406"/>
        <v>0</v>
      </c>
      <c r="BR596" s="7">
        <f t="shared" si="407"/>
        <v>0</v>
      </c>
      <c r="BS596" s="7">
        <f t="shared" si="408"/>
        <v>0</v>
      </c>
      <c r="BT596" s="7">
        <f t="shared" si="409"/>
        <v>0</v>
      </c>
      <c r="BU596" s="17">
        <f t="shared" si="390"/>
        <v>104.50000000000001</v>
      </c>
      <c r="BV596">
        <f t="shared" si="410"/>
        <v>0</v>
      </c>
      <c r="BW596" s="7">
        <f t="shared" si="411"/>
        <v>0</v>
      </c>
      <c r="BX596" s="7">
        <f t="shared" si="412"/>
        <v>0</v>
      </c>
      <c r="BY596" s="7">
        <f t="shared" si="413"/>
        <v>0</v>
      </c>
      <c r="BZ596" s="7">
        <f t="shared" si="414"/>
        <v>0</v>
      </c>
      <c r="CA596" s="17">
        <f t="shared" si="391"/>
        <v>104.50000000000001</v>
      </c>
      <c r="CB596">
        <f t="shared" si="415"/>
        <v>0</v>
      </c>
      <c r="CC596" s="7">
        <f t="shared" si="416"/>
        <v>0</v>
      </c>
      <c r="CD596" s="7">
        <f t="shared" si="417"/>
        <v>0</v>
      </c>
      <c r="CE596" s="7">
        <f t="shared" si="418"/>
        <v>0</v>
      </c>
      <c r="CF596" s="69">
        <f t="shared" si="419"/>
        <v>0</v>
      </c>
      <c r="CG596" s="17">
        <f t="shared" si="392"/>
        <v>104.50000000000001</v>
      </c>
      <c r="CH596">
        <f t="shared" si="420"/>
        <v>0</v>
      </c>
      <c r="CI596" s="7">
        <f t="shared" si="421"/>
        <v>0</v>
      </c>
      <c r="CJ596" s="7">
        <f t="shared" si="422"/>
        <v>0</v>
      </c>
      <c r="CK596" s="7">
        <f t="shared" si="423"/>
        <v>0</v>
      </c>
      <c r="CL596" s="7">
        <f t="shared" si="424"/>
        <v>0</v>
      </c>
      <c r="CM596" s="17">
        <f t="shared" si="393"/>
        <v>104.50000000000001</v>
      </c>
      <c r="CN596">
        <f t="shared" si="425"/>
        <v>0</v>
      </c>
      <c r="CO596" s="7">
        <f t="shared" si="426"/>
        <v>0</v>
      </c>
      <c r="CP596" s="7">
        <f t="shared" si="427"/>
        <v>0</v>
      </c>
      <c r="CQ596" s="7">
        <f t="shared" si="428"/>
        <v>0</v>
      </c>
      <c r="CR596" s="7">
        <f t="shared" si="429"/>
        <v>0</v>
      </c>
    </row>
    <row r="597" spans="1:96" ht="14.5">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394"/>
        <v>1</v>
      </c>
      <c r="M597" s="63" t="b">
        <v>1</v>
      </c>
      <c r="N597" s="63">
        <v>0</v>
      </c>
      <c r="O597" s="63">
        <v>10</v>
      </c>
      <c r="P597" s="63">
        <v>10</v>
      </c>
      <c r="Q597" s="63">
        <v>10</v>
      </c>
      <c r="R597" s="63">
        <v>0</v>
      </c>
      <c r="S597" s="65" t="b">
        <v>1</v>
      </c>
      <c r="T597" s="65">
        <v>0</v>
      </c>
      <c r="U597" s="65">
        <v>10</v>
      </c>
      <c r="V597" s="65">
        <v>10</v>
      </c>
      <c r="W597" s="65">
        <v>10</v>
      </c>
      <c r="X597" s="65">
        <v>0</v>
      </c>
      <c r="Y597" s="66" t="b">
        <v>0</v>
      </c>
      <c r="AE597" s="67" t="b">
        <v>1</v>
      </c>
      <c r="AF597" s="67">
        <v>0</v>
      </c>
      <c r="AG597" s="67">
        <v>15</v>
      </c>
      <c r="AH597" s="67">
        <v>15</v>
      </c>
      <c r="AI597" s="67">
        <v>15</v>
      </c>
      <c r="AJ597" s="67">
        <v>0</v>
      </c>
      <c r="AK597" s="68" t="b">
        <v>1</v>
      </c>
      <c r="AL597" s="68">
        <v>0</v>
      </c>
      <c r="AM597" s="68">
        <v>20</v>
      </c>
      <c r="AN597" s="68">
        <v>20</v>
      </c>
      <c r="AO597" s="68">
        <v>20</v>
      </c>
      <c r="AP597" s="68">
        <v>0</v>
      </c>
      <c r="AQ597" s="45" t="b">
        <v>0</v>
      </c>
      <c r="AW597" s="47" t="b">
        <v>0</v>
      </c>
      <c r="BC597" s="17">
        <f t="shared" si="387"/>
        <v>104.61</v>
      </c>
      <c r="BD597">
        <f t="shared" si="395"/>
        <v>8</v>
      </c>
      <c r="BE597" s="7">
        <f t="shared" si="396"/>
        <v>8.6010648278023787</v>
      </c>
      <c r="BF597" s="7">
        <f t="shared" si="397"/>
        <v>6.3594123070563837</v>
      </c>
      <c r="BG597" s="7">
        <f t="shared" si="398"/>
        <v>118.27816186891181</v>
      </c>
      <c r="BH597" s="7">
        <f t="shared" si="399"/>
        <v>126.87922669671418</v>
      </c>
      <c r="BI597" s="17">
        <f t="shared" si="388"/>
        <v>104.61</v>
      </c>
      <c r="BJ597">
        <f t="shared" si="400"/>
        <v>8</v>
      </c>
      <c r="BK597" s="7">
        <f t="shared" si="401"/>
        <v>8.6010648278023787</v>
      </c>
      <c r="BL597" s="7">
        <f t="shared" si="402"/>
        <v>6.3594123070563837</v>
      </c>
      <c r="BM597" s="7">
        <f t="shared" si="403"/>
        <v>118.27816186891181</v>
      </c>
      <c r="BN597" s="7">
        <f t="shared" si="404"/>
        <v>126.87922669671418</v>
      </c>
      <c r="BO597" s="17">
        <f t="shared" si="389"/>
        <v>104.61</v>
      </c>
      <c r="BP597">
        <f t="shared" si="405"/>
        <v>0</v>
      </c>
      <c r="BQ597" s="7">
        <f t="shared" si="406"/>
        <v>0</v>
      </c>
      <c r="BR597" s="7">
        <f t="shared" si="407"/>
        <v>0</v>
      </c>
      <c r="BS597" s="7">
        <f t="shared" si="408"/>
        <v>0</v>
      </c>
      <c r="BT597" s="7">
        <f t="shared" si="409"/>
        <v>0</v>
      </c>
      <c r="BU597" s="17">
        <f t="shared" si="390"/>
        <v>104.61</v>
      </c>
      <c r="BV597">
        <f t="shared" si="410"/>
        <v>5</v>
      </c>
      <c r="BW597" s="7">
        <f t="shared" si="411"/>
        <v>5.3756655173764862</v>
      </c>
      <c r="BX597" s="7">
        <f t="shared" si="412"/>
        <v>3.9746326919102399</v>
      </c>
      <c r="BY597" s="7">
        <f t="shared" si="413"/>
        <v>73.923851168069888</v>
      </c>
      <c r="BZ597" s="7">
        <f t="shared" si="414"/>
        <v>79.299516685446378</v>
      </c>
      <c r="CA597" s="17">
        <f t="shared" si="391"/>
        <v>104.61</v>
      </c>
      <c r="CB597">
        <f t="shared" si="415"/>
        <v>3</v>
      </c>
      <c r="CC597" s="7">
        <f t="shared" si="416"/>
        <v>3.225399310425892</v>
      </c>
      <c r="CD597" s="7">
        <f t="shared" si="417"/>
        <v>2.3847796151461438</v>
      </c>
      <c r="CE597" s="7">
        <f t="shared" si="418"/>
        <v>44.354310700841928</v>
      </c>
      <c r="CF597" s="69">
        <f t="shared" si="419"/>
        <v>47.579710011267821</v>
      </c>
      <c r="CG597" s="17">
        <f t="shared" si="392"/>
        <v>104.61</v>
      </c>
      <c r="CH597">
        <f t="shared" si="420"/>
        <v>0</v>
      </c>
      <c r="CI597" s="7">
        <f t="shared" si="421"/>
        <v>0</v>
      </c>
      <c r="CJ597" s="7">
        <f t="shared" si="422"/>
        <v>0</v>
      </c>
      <c r="CK597" s="7">
        <f t="shared" si="423"/>
        <v>0</v>
      </c>
      <c r="CL597" s="7">
        <f t="shared" si="424"/>
        <v>0</v>
      </c>
      <c r="CM597" s="17">
        <f t="shared" si="393"/>
        <v>104.61</v>
      </c>
      <c r="CN597">
        <f t="shared" si="425"/>
        <v>0</v>
      </c>
      <c r="CO597" s="7">
        <f t="shared" si="426"/>
        <v>0</v>
      </c>
      <c r="CP597" s="7">
        <f t="shared" si="427"/>
        <v>0</v>
      </c>
      <c r="CQ597" s="7">
        <f t="shared" si="428"/>
        <v>0</v>
      </c>
      <c r="CR597" s="7">
        <f t="shared" si="429"/>
        <v>0</v>
      </c>
    </row>
    <row r="598" spans="1:96" ht="14.5">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394"/>
        <v>0</v>
      </c>
      <c r="M598" s="63" t="b">
        <v>1</v>
      </c>
      <c r="N598" s="63">
        <v>0</v>
      </c>
      <c r="O598" s="63">
        <v>10</v>
      </c>
      <c r="P598" s="63">
        <v>10</v>
      </c>
      <c r="Q598" s="63">
        <v>10</v>
      </c>
      <c r="R598" s="63">
        <v>0</v>
      </c>
      <c r="S598" s="65" t="b">
        <v>0</v>
      </c>
      <c r="Y598" s="66" t="b">
        <v>0</v>
      </c>
      <c r="AE598" s="67" t="b">
        <v>0</v>
      </c>
      <c r="AK598" s="68" t="b">
        <v>0</v>
      </c>
      <c r="AQ598" s="45" t="b">
        <v>0</v>
      </c>
      <c r="AW598" s="47" t="b">
        <v>0</v>
      </c>
      <c r="BC598" s="17">
        <f t="shared" si="387"/>
        <v>66.88</v>
      </c>
      <c r="BD598">
        <f t="shared" si="395"/>
        <v>0</v>
      </c>
      <c r="BE598" s="7">
        <f t="shared" si="396"/>
        <v>0</v>
      </c>
      <c r="BF598" s="7">
        <f t="shared" si="397"/>
        <v>0</v>
      </c>
      <c r="BG598" s="7">
        <f t="shared" si="398"/>
        <v>0</v>
      </c>
      <c r="BH598" s="7">
        <f t="shared" si="399"/>
        <v>0</v>
      </c>
      <c r="BI598" s="17">
        <f t="shared" si="388"/>
        <v>66.88</v>
      </c>
      <c r="BJ598">
        <f t="shared" si="400"/>
        <v>0</v>
      </c>
      <c r="BK598" s="7">
        <f t="shared" si="401"/>
        <v>0</v>
      </c>
      <c r="BL598" s="7">
        <f t="shared" si="402"/>
        <v>0</v>
      </c>
      <c r="BM598" s="7">
        <f t="shared" si="403"/>
        <v>0</v>
      </c>
      <c r="BN598" s="7">
        <f t="shared" si="404"/>
        <v>0</v>
      </c>
      <c r="BO598" s="17">
        <f t="shared" si="389"/>
        <v>66.88</v>
      </c>
      <c r="BP598">
        <f t="shared" si="405"/>
        <v>0</v>
      </c>
      <c r="BQ598" s="7">
        <f t="shared" si="406"/>
        <v>0</v>
      </c>
      <c r="BR598" s="7">
        <f t="shared" si="407"/>
        <v>0</v>
      </c>
      <c r="BS598" s="7">
        <f t="shared" si="408"/>
        <v>0</v>
      </c>
      <c r="BT598" s="7">
        <f t="shared" si="409"/>
        <v>0</v>
      </c>
      <c r="BU598" s="17">
        <f t="shared" si="390"/>
        <v>66.88</v>
      </c>
      <c r="BV598">
        <f t="shared" si="410"/>
        <v>0</v>
      </c>
      <c r="BW598" s="7">
        <f t="shared" si="411"/>
        <v>0</v>
      </c>
      <c r="BX598" s="7">
        <f t="shared" si="412"/>
        <v>0</v>
      </c>
      <c r="BY598" s="7">
        <f t="shared" si="413"/>
        <v>0</v>
      </c>
      <c r="BZ598" s="7">
        <f t="shared" si="414"/>
        <v>0</v>
      </c>
      <c r="CA598" s="17">
        <f t="shared" si="391"/>
        <v>66.88</v>
      </c>
      <c r="CB598">
        <f t="shared" si="415"/>
        <v>0</v>
      </c>
      <c r="CC598" s="7">
        <f t="shared" si="416"/>
        <v>0</v>
      </c>
      <c r="CD598" s="7">
        <f t="shared" si="417"/>
        <v>0</v>
      </c>
      <c r="CE598" s="7">
        <f t="shared" si="418"/>
        <v>0</v>
      </c>
      <c r="CF598" s="69">
        <f t="shared" si="419"/>
        <v>0</v>
      </c>
      <c r="CG598" s="17">
        <f t="shared" si="392"/>
        <v>66.88</v>
      </c>
      <c r="CH598">
        <f t="shared" si="420"/>
        <v>0</v>
      </c>
      <c r="CI598" s="7">
        <f t="shared" si="421"/>
        <v>0</v>
      </c>
      <c r="CJ598" s="7">
        <f t="shared" si="422"/>
        <v>0</v>
      </c>
      <c r="CK598" s="7">
        <f t="shared" si="423"/>
        <v>0</v>
      </c>
      <c r="CL598" s="7">
        <f t="shared" si="424"/>
        <v>0</v>
      </c>
      <c r="CM598" s="17">
        <f t="shared" si="393"/>
        <v>66.88</v>
      </c>
      <c r="CN598">
        <f t="shared" si="425"/>
        <v>0</v>
      </c>
      <c r="CO598" s="7">
        <f t="shared" si="426"/>
        <v>0</v>
      </c>
      <c r="CP598" s="7">
        <f t="shared" si="427"/>
        <v>0</v>
      </c>
      <c r="CQ598" s="7">
        <f t="shared" si="428"/>
        <v>0</v>
      </c>
      <c r="CR598" s="7">
        <f t="shared" si="429"/>
        <v>0</v>
      </c>
    </row>
    <row r="599" spans="1:96" ht="14.5">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394"/>
        <v>0</v>
      </c>
      <c r="M599" s="63" t="b">
        <v>1</v>
      </c>
      <c r="N599" s="63">
        <v>0</v>
      </c>
      <c r="O599" s="63">
        <v>10</v>
      </c>
      <c r="P599" s="63">
        <v>10</v>
      </c>
      <c r="Q599" s="63">
        <v>10</v>
      </c>
      <c r="R599" s="63">
        <v>500</v>
      </c>
      <c r="S599" s="65" t="b">
        <v>1</v>
      </c>
      <c r="T599" s="65">
        <v>0</v>
      </c>
      <c r="U599" s="65">
        <v>10</v>
      </c>
      <c r="V599" s="65">
        <v>10</v>
      </c>
      <c r="W599" s="65">
        <v>10</v>
      </c>
      <c r="X599" s="65">
        <v>500</v>
      </c>
      <c r="Y599" s="66" t="b">
        <v>0</v>
      </c>
      <c r="AE599" s="67" t="b">
        <v>1</v>
      </c>
      <c r="AF599" s="67">
        <v>0</v>
      </c>
      <c r="AG599" s="67">
        <v>15</v>
      </c>
      <c r="AH599" s="67">
        <v>15</v>
      </c>
      <c r="AI599" s="67">
        <v>15</v>
      </c>
      <c r="AJ599" s="67">
        <v>500</v>
      </c>
      <c r="AK599" s="68" t="b">
        <v>1</v>
      </c>
      <c r="AL599" s="68">
        <v>0</v>
      </c>
      <c r="AM599" s="68">
        <v>20</v>
      </c>
      <c r="AN599" s="68">
        <v>20</v>
      </c>
      <c r="AO599" s="68">
        <v>20</v>
      </c>
      <c r="AP599" s="68">
        <v>500</v>
      </c>
      <c r="AQ599" s="45" t="b">
        <v>0</v>
      </c>
      <c r="AW599" s="47" t="b">
        <v>0</v>
      </c>
      <c r="BC599" s="17">
        <f t="shared" si="387"/>
        <v>93.280000000000015</v>
      </c>
      <c r="BD599">
        <f t="shared" si="395"/>
        <v>0</v>
      </c>
      <c r="BE599" s="7">
        <f t="shared" si="396"/>
        <v>0</v>
      </c>
      <c r="BF599" s="7">
        <f t="shared" si="397"/>
        <v>0</v>
      </c>
      <c r="BG599" s="7">
        <f t="shared" si="398"/>
        <v>0</v>
      </c>
      <c r="BH599" s="7">
        <f t="shared" si="399"/>
        <v>0</v>
      </c>
      <c r="BI599" s="17">
        <f t="shared" si="388"/>
        <v>93.280000000000015</v>
      </c>
      <c r="BJ599">
        <f t="shared" si="400"/>
        <v>0</v>
      </c>
      <c r="BK599" s="7">
        <f t="shared" si="401"/>
        <v>0</v>
      </c>
      <c r="BL599" s="7">
        <f t="shared" si="402"/>
        <v>0</v>
      </c>
      <c r="BM599" s="7">
        <f t="shared" si="403"/>
        <v>0</v>
      </c>
      <c r="BN599" s="7">
        <f t="shared" si="404"/>
        <v>0</v>
      </c>
      <c r="BO599" s="17">
        <f t="shared" si="389"/>
        <v>93.280000000000015</v>
      </c>
      <c r="BP599">
        <f t="shared" si="405"/>
        <v>0</v>
      </c>
      <c r="BQ599" s="7">
        <f t="shared" si="406"/>
        <v>0</v>
      </c>
      <c r="BR599" s="7">
        <f t="shared" si="407"/>
        <v>0</v>
      </c>
      <c r="BS599" s="7">
        <f t="shared" si="408"/>
        <v>0</v>
      </c>
      <c r="BT599" s="7">
        <f t="shared" si="409"/>
        <v>0</v>
      </c>
      <c r="BU599" s="17">
        <f t="shared" si="390"/>
        <v>93.280000000000015</v>
      </c>
      <c r="BV599">
        <f t="shared" si="410"/>
        <v>0</v>
      </c>
      <c r="BW599" s="7">
        <f t="shared" si="411"/>
        <v>0</v>
      </c>
      <c r="BX599" s="7">
        <f t="shared" si="412"/>
        <v>0</v>
      </c>
      <c r="BY599" s="7">
        <f t="shared" si="413"/>
        <v>0</v>
      </c>
      <c r="BZ599" s="7">
        <f t="shared" si="414"/>
        <v>0</v>
      </c>
      <c r="CA599" s="17">
        <f t="shared" si="391"/>
        <v>93.280000000000015</v>
      </c>
      <c r="CB599">
        <f t="shared" si="415"/>
        <v>0</v>
      </c>
      <c r="CC599" s="7">
        <f t="shared" si="416"/>
        <v>0</v>
      </c>
      <c r="CD599" s="7">
        <f t="shared" si="417"/>
        <v>0</v>
      </c>
      <c r="CE599" s="7">
        <f t="shared" si="418"/>
        <v>0</v>
      </c>
      <c r="CF599" s="69">
        <f t="shared" si="419"/>
        <v>0</v>
      </c>
      <c r="CG599" s="17">
        <f t="shared" si="392"/>
        <v>93.280000000000015</v>
      </c>
      <c r="CH599">
        <f t="shared" si="420"/>
        <v>0</v>
      </c>
      <c r="CI599" s="7">
        <f t="shared" si="421"/>
        <v>0</v>
      </c>
      <c r="CJ599" s="7">
        <f t="shared" si="422"/>
        <v>0</v>
      </c>
      <c r="CK599" s="7">
        <f t="shared" si="423"/>
        <v>0</v>
      </c>
      <c r="CL599" s="7">
        <f t="shared" si="424"/>
        <v>0</v>
      </c>
      <c r="CM599" s="17">
        <f t="shared" si="393"/>
        <v>93.280000000000015</v>
      </c>
      <c r="CN599">
        <f t="shared" si="425"/>
        <v>0</v>
      </c>
      <c r="CO599" s="7">
        <f t="shared" si="426"/>
        <v>0</v>
      </c>
      <c r="CP599" s="7">
        <f t="shared" si="427"/>
        <v>0</v>
      </c>
      <c r="CQ599" s="7">
        <f t="shared" si="428"/>
        <v>0</v>
      </c>
      <c r="CR599" s="7">
        <f t="shared" si="429"/>
        <v>0</v>
      </c>
    </row>
    <row r="600" spans="1:9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394"/>
        <v>1</v>
      </c>
      <c r="M600" s="63" t="b">
        <v>0</v>
      </c>
      <c r="S600" s="65" t="b">
        <v>0</v>
      </c>
      <c r="Y600" s="66" t="b">
        <v>0</v>
      </c>
      <c r="AE600" s="67" t="b">
        <v>0</v>
      </c>
      <c r="AK600" s="68" t="b">
        <v>0</v>
      </c>
      <c r="AQ600" s="45" t="b">
        <v>0</v>
      </c>
      <c r="AW600" s="47" t="b">
        <v>0</v>
      </c>
      <c r="BC600" s="17">
        <f t="shared" si="387"/>
        <v>117.81000000000003</v>
      </c>
      <c r="BD600">
        <f t="shared" si="395"/>
        <v>0</v>
      </c>
      <c r="BE600" s="7">
        <f t="shared" si="396"/>
        <v>0</v>
      </c>
      <c r="BF600" s="7">
        <f t="shared" si="397"/>
        <v>0</v>
      </c>
      <c r="BG600" s="7">
        <f t="shared" si="398"/>
        <v>0</v>
      </c>
      <c r="BH600" s="7">
        <f t="shared" si="399"/>
        <v>0</v>
      </c>
      <c r="BI600" s="17">
        <f t="shared" si="388"/>
        <v>117.81000000000003</v>
      </c>
      <c r="BJ600">
        <f t="shared" si="400"/>
        <v>0</v>
      </c>
      <c r="BK600" s="7">
        <f t="shared" si="401"/>
        <v>0</v>
      </c>
      <c r="BL600" s="7">
        <f t="shared" si="402"/>
        <v>0</v>
      </c>
      <c r="BM600" s="7">
        <f t="shared" si="403"/>
        <v>0</v>
      </c>
      <c r="BN600" s="7">
        <f t="shared" si="404"/>
        <v>0</v>
      </c>
      <c r="BO600" s="17">
        <f t="shared" si="389"/>
        <v>117.81000000000003</v>
      </c>
      <c r="BP600">
        <f t="shared" si="405"/>
        <v>0</v>
      </c>
      <c r="BQ600" s="7">
        <f t="shared" si="406"/>
        <v>0</v>
      </c>
      <c r="BR600" s="7">
        <f t="shared" si="407"/>
        <v>0</v>
      </c>
      <c r="BS600" s="7">
        <f t="shared" si="408"/>
        <v>0</v>
      </c>
      <c r="BT600" s="7">
        <f t="shared" si="409"/>
        <v>0</v>
      </c>
      <c r="BU600" s="17">
        <f t="shared" si="390"/>
        <v>117.81000000000003</v>
      </c>
      <c r="BV600">
        <f t="shared" si="410"/>
        <v>0</v>
      </c>
      <c r="BW600" s="7">
        <f t="shared" si="411"/>
        <v>0</v>
      </c>
      <c r="BX600" s="7">
        <f t="shared" si="412"/>
        <v>0</v>
      </c>
      <c r="BY600" s="7">
        <f t="shared" si="413"/>
        <v>0</v>
      </c>
      <c r="BZ600" s="7">
        <f t="shared" si="414"/>
        <v>0</v>
      </c>
      <c r="CA600" s="17">
        <f t="shared" si="391"/>
        <v>117.81000000000003</v>
      </c>
      <c r="CB600">
        <f t="shared" si="415"/>
        <v>0</v>
      </c>
      <c r="CC600" s="7">
        <f t="shared" si="416"/>
        <v>0</v>
      </c>
      <c r="CD600" s="7">
        <f t="shared" si="417"/>
        <v>0</v>
      </c>
      <c r="CE600" s="7">
        <f t="shared" si="418"/>
        <v>0</v>
      </c>
      <c r="CF600" s="69">
        <f t="shared" si="419"/>
        <v>0</v>
      </c>
      <c r="CG600" s="17">
        <f t="shared" si="392"/>
        <v>117.81000000000003</v>
      </c>
      <c r="CH600">
        <f t="shared" si="420"/>
        <v>0</v>
      </c>
      <c r="CI600" s="7">
        <f t="shared" si="421"/>
        <v>0</v>
      </c>
      <c r="CJ600" s="7">
        <f t="shared" si="422"/>
        <v>0</v>
      </c>
      <c r="CK600" s="7">
        <f t="shared" si="423"/>
        <v>0</v>
      </c>
      <c r="CL600" s="7">
        <f t="shared" si="424"/>
        <v>0</v>
      </c>
      <c r="CM600" s="17">
        <f t="shared" si="393"/>
        <v>117.81000000000003</v>
      </c>
      <c r="CN600">
        <f t="shared" si="425"/>
        <v>0</v>
      </c>
      <c r="CO600" s="7">
        <f t="shared" si="426"/>
        <v>0</v>
      </c>
      <c r="CP600" s="7">
        <f t="shared" si="427"/>
        <v>0</v>
      </c>
      <c r="CQ600" s="7">
        <f t="shared" si="428"/>
        <v>0</v>
      </c>
      <c r="CR600" s="7">
        <f t="shared" si="429"/>
        <v>0</v>
      </c>
    </row>
    <row r="601" spans="1:9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394"/>
        <v>0</v>
      </c>
      <c r="M601" s="63" t="b">
        <v>0</v>
      </c>
      <c r="S601" s="65" t="b">
        <v>0</v>
      </c>
      <c r="Y601" s="66" t="b">
        <v>0</v>
      </c>
      <c r="AE601" s="67" t="b">
        <v>0</v>
      </c>
      <c r="AK601" s="68" t="b">
        <v>0</v>
      </c>
      <c r="AQ601" s="45" t="b">
        <v>0</v>
      </c>
      <c r="AW601" s="47" t="b">
        <v>0</v>
      </c>
      <c r="BC601" s="17">
        <f t="shared" si="387"/>
        <v>117.36999999999999</v>
      </c>
      <c r="BD601">
        <f t="shared" si="395"/>
        <v>0</v>
      </c>
      <c r="BE601" s="7">
        <f t="shared" si="396"/>
        <v>0</v>
      </c>
      <c r="BF601" s="7">
        <f t="shared" si="397"/>
        <v>0</v>
      </c>
      <c r="BG601" s="7">
        <f t="shared" si="398"/>
        <v>0</v>
      </c>
      <c r="BH601" s="7">
        <f t="shared" si="399"/>
        <v>0</v>
      </c>
      <c r="BI601" s="17">
        <f t="shared" si="388"/>
        <v>117.36999999999999</v>
      </c>
      <c r="BJ601">
        <f t="shared" si="400"/>
        <v>0</v>
      </c>
      <c r="BK601" s="7">
        <f t="shared" si="401"/>
        <v>0</v>
      </c>
      <c r="BL601" s="7">
        <f t="shared" si="402"/>
        <v>0</v>
      </c>
      <c r="BM601" s="7">
        <f t="shared" si="403"/>
        <v>0</v>
      </c>
      <c r="BN601" s="7">
        <f t="shared" si="404"/>
        <v>0</v>
      </c>
      <c r="BO601" s="17">
        <f t="shared" si="389"/>
        <v>117.36999999999999</v>
      </c>
      <c r="BP601">
        <f t="shared" si="405"/>
        <v>0</v>
      </c>
      <c r="BQ601" s="7">
        <f t="shared" si="406"/>
        <v>0</v>
      </c>
      <c r="BR601" s="7">
        <f t="shared" si="407"/>
        <v>0</v>
      </c>
      <c r="BS601" s="7">
        <f t="shared" si="408"/>
        <v>0</v>
      </c>
      <c r="BT601" s="7">
        <f t="shared" si="409"/>
        <v>0</v>
      </c>
      <c r="BU601" s="17">
        <f t="shared" si="390"/>
        <v>117.36999999999999</v>
      </c>
      <c r="BV601">
        <f t="shared" si="410"/>
        <v>0</v>
      </c>
      <c r="BW601" s="7">
        <f t="shared" si="411"/>
        <v>0</v>
      </c>
      <c r="BX601" s="7">
        <f t="shared" si="412"/>
        <v>0</v>
      </c>
      <c r="BY601" s="7">
        <f t="shared" si="413"/>
        <v>0</v>
      </c>
      <c r="BZ601" s="7">
        <f t="shared" si="414"/>
        <v>0</v>
      </c>
      <c r="CA601" s="17">
        <f t="shared" si="391"/>
        <v>117.36999999999999</v>
      </c>
      <c r="CB601">
        <f t="shared" si="415"/>
        <v>0</v>
      </c>
      <c r="CC601" s="7">
        <f t="shared" si="416"/>
        <v>0</v>
      </c>
      <c r="CD601" s="7">
        <f t="shared" si="417"/>
        <v>0</v>
      </c>
      <c r="CE601" s="7">
        <f t="shared" si="418"/>
        <v>0</v>
      </c>
      <c r="CF601" s="69">
        <f t="shared" si="419"/>
        <v>0</v>
      </c>
      <c r="CG601" s="17">
        <f t="shared" si="392"/>
        <v>117.36999999999999</v>
      </c>
      <c r="CH601">
        <f t="shared" si="420"/>
        <v>0</v>
      </c>
      <c r="CI601" s="7">
        <f t="shared" si="421"/>
        <v>0</v>
      </c>
      <c r="CJ601" s="7">
        <f t="shared" si="422"/>
        <v>0</v>
      </c>
      <c r="CK601" s="7">
        <f t="shared" si="423"/>
        <v>0</v>
      </c>
      <c r="CL601" s="7">
        <f t="shared" si="424"/>
        <v>0</v>
      </c>
      <c r="CM601" s="17">
        <f t="shared" si="393"/>
        <v>117.36999999999999</v>
      </c>
      <c r="CN601">
        <f t="shared" si="425"/>
        <v>0</v>
      </c>
      <c r="CO601" s="7">
        <f t="shared" si="426"/>
        <v>0</v>
      </c>
      <c r="CP601" s="7">
        <f t="shared" si="427"/>
        <v>0</v>
      </c>
      <c r="CQ601" s="7">
        <f t="shared" si="428"/>
        <v>0</v>
      </c>
      <c r="CR601" s="7">
        <f t="shared" si="429"/>
        <v>0</v>
      </c>
    </row>
    <row r="602" spans="1:9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394"/>
        <v>1</v>
      </c>
      <c r="M602" s="63" t="b">
        <v>0</v>
      </c>
      <c r="S602" s="65" t="b">
        <v>0</v>
      </c>
      <c r="Y602" s="66" t="b">
        <v>0</v>
      </c>
      <c r="AE602" s="67" t="b">
        <v>0</v>
      </c>
      <c r="AK602" s="68" t="b">
        <v>0</v>
      </c>
      <c r="AQ602" s="45" t="b">
        <v>0</v>
      </c>
      <c r="AW602" s="47" t="b">
        <v>0</v>
      </c>
      <c r="BC602" s="17">
        <f t="shared" si="387"/>
        <v>52.47</v>
      </c>
      <c r="BD602">
        <f t="shared" si="395"/>
        <v>0</v>
      </c>
      <c r="BE602" s="7">
        <f t="shared" si="396"/>
        <v>0</v>
      </c>
      <c r="BF602" s="7">
        <f t="shared" si="397"/>
        <v>0</v>
      </c>
      <c r="BG602" s="7">
        <f t="shared" si="398"/>
        <v>0</v>
      </c>
      <c r="BH602" s="7">
        <f t="shared" si="399"/>
        <v>0</v>
      </c>
      <c r="BI602" s="17">
        <f t="shared" si="388"/>
        <v>52.47</v>
      </c>
      <c r="BJ602">
        <f t="shared" si="400"/>
        <v>0</v>
      </c>
      <c r="BK602" s="7">
        <f t="shared" si="401"/>
        <v>0</v>
      </c>
      <c r="BL602" s="7">
        <f t="shared" si="402"/>
        <v>0</v>
      </c>
      <c r="BM602" s="7">
        <f t="shared" si="403"/>
        <v>0</v>
      </c>
      <c r="BN602" s="7">
        <f t="shared" si="404"/>
        <v>0</v>
      </c>
      <c r="BO602" s="17">
        <f t="shared" si="389"/>
        <v>52.47</v>
      </c>
      <c r="BP602">
        <f t="shared" si="405"/>
        <v>0</v>
      </c>
      <c r="BQ602" s="7">
        <f t="shared" si="406"/>
        <v>0</v>
      </c>
      <c r="BR602" s="7">
        <f t="shared" si="407"/>
        <v>0</v>
      </c>
      <c r="BS602" s="7">
        <f t="shared" si="408"/>
        <v>0</v>
      </c>
      <c r="BT602" s="7">
        <f t="shared" si="409"/>
        <v>0</v>
      </c>
      <c r="BU602" s="17">
        <f t="shared" si="390"/>
        <v>52.47</v>
      </c>
      <c r="BV602">
        <f t="shared" si="410"/>
        <v>0</v>
      </c>
      <c r="BW602" s="7">
        <f t="shared" si="411"/>
        <v>0</v>
      </c>
      <c r="BX602" s="7">
        <f t="shared" si="412"/>
        <v>0</v>
      </c>
      <c r="BY602" s="7">
        <f t="shared" si="413"/>
        <v>0</v>
      </c>
      <c r="BZ602" s="7">
        <f t="shared" si="414"/>
        <v>0</v>
      </c>
      <c r="CA602" s="17">
        <f t="shared" si="391"/>
        <v>52.47</v>
      </c>
      <c r="CB602">
        <f t="shared" si="415"/>
        <v>0</v>
      </c>
      <c r="CC602" s="7">
        <f t="shared" si="416"/>
        <v>0</v>
      </c>
      <c r="CD602" s="7">
        <f t="shared" si="417"/>
        <v>0</v>
      </c>
      <c r="CE602" s="7">
        <f t="shared" si="418"/>
        <v>0</v>
      </c>
      <c r="CF602" s="69">
        <f t="shared" si="419"/>
        <v>0</v>
      </c>
      <c r="CG602" s="17">
        <f t="shared" si="392"/>
        <v>52.47</v>
      </c>
      <c r="CH602">
        <f t="shared" si="420"/>
        <v>0</v>
      </c>
      <c r="CI602" s="7">
        <f t="shared" si="421"/>
        <v>0</v>
      </c>
      <c r="CJ602" s="7">
        <f t="shared" si="422"/>
        <v>0</v>
      </c>
      <c r="CK602" s="7">
        <f t="shared" si="423"/>
        <v>0</v>
      </c>
      <c r="CL602" s="7">
        <f t="shared" si="424"/>
        <v>0</v>
      </c>
      <c r="CM602" s="17">
        <f t="shared" si="393"/>
        <v>52.47</v>
      </c>
      <c r="CN602">
        <f t="shared" si="425"/>
        <v>0</v>
      </c>
      <c r="CO602" s="7">
        <f t="shared" si="426"/>
        <v>0</v>
      </c>
      <c r="CP602" s="7">
        <f t="shared" si="427"/>
        <v>0</v>
      </c>
      <c r="CQ602" s="7">
        <f t="shared" si="428"/>
        <v>0</v>
      </c>
      <c r="CR602" s="7">
        <f t="shared" si="429"/>
        <v>0</v>
      </c>
    </row>
    <row r="603" spans="1:9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394"/>
        <v>1</v>
      </c>
      <c r="M603" s="63" t="b">
        <v>0</v>
      </c>
      <c r="S603" s="65" t="b">
        <v>0</v>
      </c>
      <c r="Y603" s="66" t="b">
        <v>0</v>
      </c>
      <c r="AE603" s="67" t="b">
        <v>0</v>
      </c>
      <c r="AK603" s="68" t="b">
        <v>0</v>
      </c>
      <c r="AQ603" s="45" t="b">
        <v>0</v>
      </c>
      <c r="AW603" s="47" t="b">
        <v>0</v>
      </c>
      <c r="BC603" s="17">
        <f t="shared" si="387"/>
        <v>72.38000000000001</v>
      </c>
      <c r="BD603">
        <f t="shared" si="395"/>
        <v>0</v>
      </c>
      <c r="BE603" s="7">
        <f t="shared" si="396"/>
        <v>0</v>
      </c>
      <c r="BF603" s="7">
        <f t="shared" si="397"/>
        <v>0</v>
      </c>
      <c r="BG603" s="7">
        <f t="shared" si="398"/>
        <v>0</v>
      </c>
      <c r="BH603" s="7">
        <f t="shared" si="399"/>
        <v>0</v>
      </c>
      <c r="BI603" s="17">
        <f t="shared" si="388"/>
        <v>72.38000000000001</v>
      </c>
      <c r="BJ603">
        <f t="shared" si="400"/>
        <v>0</v>
      </c>
      <c r="BK603" s="7">
        <f t="shared" si="401"/>
        <v>0</v>
      </c>
      <c r="BL603" s="7">
        <f t="shared" si="402"/>
        <v>0</v>
      </c>
      <c r="BM603" s="7">
        <f t="shared" si="403"/>
        <v>0</v>
      </c>
      <c r="BN603" s="7">
        <f t="shared" si="404"/>
        <v>0</v>
      </c>
      <c r="BO603" s="17">
        <f t="shared" si="389"/>
        <v>72.38000000000001</v>
      </c>
      <c r="BP603">
        <f t="shared" si="405"/>
        <v>0</v>
      </c>
      <c r="BQ603" s="7">
        <f t="shared" si="406"/>
        <v>0</v>
      </c>
      <c r="BR603" s="7">
        <f t="shared" si="407"/>
        <v>0</v>
      </c>
      <c r="BS603" s="7">
        <f t="shared" si="408"/>
        <v>0</v>
      </c>
      <c r="BT603" s="7">
        <f t="shared" si="409"/>
        <v>0</v>
      </c>
      <c r="BU603" s="17">
        <f t="shared" si="390"/>
        <v>72.38000000000001</v>
      </c>
      <c r="BV603">
        <f t="shared" si="410"/>
        <v>0</v>
      </c>
      <c r="BW603" s="7">
        <f t="shared" si="411"/>
        <v>0</v>
      </c>
      <c r="BX603" s="7">
        <f t="shared" si="412"/>
        <v>0</v>
      </c>
      <c r="BY603" s="7">
        <f t="shared" si="413"/>
        <v>0</v>
      </c>
      <c r="BZ603" s="7">
        <f t="shared" si="414"/>
        <v>0</v>
      </c>
      <c r="CA603" s="17">
        <f t="shared" si="391"/>
        <v>72.38000000000001</v>
      </c>
      <c r="CB603">
        <f t="shared" si="415"/>
        <v>0</v>
      </c>
      <c r="CC603" s="7">
        <f t="shared" si="416"/>
        <v>0</v>
      </c>
      <c r="CD603" s="7">
        <f t="shared" si="417"/>
        <v>0</v>
      </c>
      <c r="CE603" s="7">
        <f t="shared" si="418"/>
        <v>0</v>
      </c>
      <c r="CF603" s="69">
        <f t="shared" si="419"/>
        <v>0</v>
      </c>
      <c r="CG603" s="17">
        <f t="shared" si="392"/>
        <v>72.38000000000001</v>
      </c>
      <c r="CH603">
        <f t="shared" si="420"/>
        <v>0</v>
      </c>
      <c r="CI603" s="7">
        <f t="shared" si="421"/>
        <v>0</v>
      </c>
      <c r="CJ603" s="7">
        <f t="shared" si="422"/>
        <v>0</v>
      </c>
      <c r="CK603" s="7">
        <f t="shared" si="423"/>
        <v>0</v>
      </c>
      <c r="CL603" s="7">
        <f t="shared" si="424"/>
        <v>0</v>
      </c>
      <c r="CM603" s="17">
        <f t="shared" si="393"/>
        <v>72.38000000000001</v>
      </c>
      <c r="CN603">
        <f t="shared" si="425"/>
        <v>0</v>
      </c>
      <c r="CO603" s="7">
        <f t="shared" si="426"/>
        <v>0</v>
      </c>
      <c r="CP603" s="7">
        <f t="shared" si="427"/>
        <v>0</v>
      </c>
      <c r="CQ603" s="7">
        <f t="shared" si="428"/>
        <v>0</v>
      </c>
      <c r="CR603" s="7">
        <f t="shared" si="429"/>
        <v>0</v>
      </c>
    </row>
    <row r="604" spans="1:9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394"/>
        <v>0</v>
      </c>
      <c r="M604" s="63" t="b">
        <v>0</v>
      </c>
      <c r="S604" s="65" t="b">
        <v>0</v>
      </c>
      <c r="Y604" s="66" t="b">
        <v>0</v>
      </c>
      <c r="AE604" s="67" t="b">
        <v>0</v>
      </c>
      <c r="AK604" s="68" t="b">
        <v>0</v>
      </c>
      <c r="AQ604" s="45" t="b">
        <v>0</v>
      </c>
      <c r="AW604" s="47" t="b">
        <v>0</v>
      </c>
      <c r="BC604" s="17">
        <f t="shared" si="387"/>
        <v>71.17</v>
      </c>
      <c r="BD604">
        <f t="shared" si="395"/>
        <v>0</v>
      </c>
      <c r="BE604" s="7">
        <f t="shared" si="396"/>
        <v>0</v>
      </c>
      <c r="BF604" s="7">
        <f t="shared" si="397"/>
        <v>0</v>
      </c>
      <c r="BG604" s="7">
        <f t="shared" si="398"/>
        <v>0</v>
      </c>
      <c r="BH604" s="7">
        <f t="shared" si="399"/>
        <v>0</v>
      </c>
      <c r="BI604" s="17">
        <f t="shared" si="388"/>
        <v>71.17</v>
      </c>
      <c r="BJ604">
        <f t="shared" si="400"/>
        <v>0</v>
      </c>
      <c r="BK604" s="7">
        <f t="shared" si="401"/>
        <v>0</v>
      </c>
      <c r="BL604" s="7">
        <f t="shared" si="402"/>
        <v>0</v>
      </c>
      <c r="BM604" s="7">
        <f t="shared" si="403"/>
        <v>0</v>
      </c>
      <c r="BN604" s="7">
        <f t="shared" si="404"/>
        <v>0</v>
      </c>
      <c r="BO604" s="17">
        <f t="shared" si="389"/>
        <v>71.17</v>
      </c>
      <c r="BP604">
        <f t="shared" si="405"/>
        <v>0</v>
      </c>
      <c r="BQ604" s="7">
        <f t="shared" si="406"/>
        <v>0</v>
      </c>
      <c r="BR604" s="7">
        <f t="shared" si="407"/>
        <v>0</v>
      </c>
      <c r="BS604" s="7">
        <f t="shared" si="408"/>
        <v>0</v>
      </c>
      <c r="BT604" s="7">
        <f t="shared" si="409"/>
        <v>0</v>
      </c>
      <c r="BU604" s="17">
        <f t="shared" si="390"/>
        <v>71.17</v>
      </c>
      <c r="BV604">
        <f t="shared" si="410"/>
        <v>0</v>
      </c>
      <c r="BW604" s="7">
        <f t="shared" si="411"/>
        <v>0</v>
      </c>
      <c r="BX604" s="7">
        <f t="shared" si="412"/>
        <v>0</v>
      </c>
      <c r="BY604" s="7">
        <f t="shared" si="413"/>
        <v>0</v>
      </c>
      <c r="BZ604" s="7">
        <f t="shared" si="414"/>
        <v>0</v>
      </c>
      <c r="CA604" s="17">
        <f t="shared" si="391"/>
        <v>71.17</v>
      </c>
      <c r="CB604">
        <f t="shared" si="415"/>
        <v>0</v>
      </c>
      <c r="CC604" s="7">
        <f t="shared" si="416"/>
        <v>0</v>
      </c>
      <c r="CD604" s="7">
        <f t="shared" si="417"/>
        <v>0</v>
      </c>
      <c r="CE604" s="7">
        <f t="shared" si="418"/>
        <v>0</v>
      </c>
      <c r="CF604" s="69">
        <f t="shared" si="419"/>
        <v>0</v>
      </c>
      <c r="CG604" s="17">
        <f t="shared" si="392"/>
        <v>71.17</v>
      </c>
      <c r="CH604">
        <f t="shared" si="420"/>
        <v>0</v>
      </c>
      <c r="CI604" s="7">
        <f t="shared" si="421"/>
        <v>0</v>
      </c>
      <c r="CJ604" s="7">
        <f t="shared" si="422"/>
        <v>0</v>
      </c>
      <c r="CK604" s="7">
        <f t="shared" si="423"/>
        <v>0</v>
      </c>
      <c r="CL604" s="7">
        <f t="shared" si="424"/>
        <v>0</v>
      </c>
      <c r="CM604" s="17">
        <f t="shared" si="393"/>
        <v>71.17</v>
      </c>
      <c r="CN604">
        <f t="shared" si="425"/>
        <v>0</v>
      </c>
      <c r="CO604" s="7">
        <f t="shared" si="426"/>
        <v>0</v>
      </c>
      <c r="CP604" s="7">
        <f t="shared" si="427"/>
        <v>0</v>
      </c>
      <c r="CQ604" s="7">
        <f t="shared" si="428"/>
        <v>0</v>
      </c>
      <c r="CR604" s="7">
        <f t="shared" si="429"/>
        <v>0</v>
      </c>
    </row>
    <row r="605" spans="1:9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394"/>
        <v>1</v>
      </c>
      <c r="M605" s="63" t="b">
        <v>0</v>
      </c>
      <c r="S605" s="65" t="b">
        <v>0</v>
      </c>
      <c r="Y605" s="66" t="b">
        <v>0</v>
      </c>
      <c r="AE605" s="67" t="b">
        <v>0</v>
      </c>
      <c r="AK605" s="68" t="b">
        <v>0</v>
      </c>
      <c r="AQ605" s="45" t="b">
        <v>0</v>
      </c>
      <c r="AW605" s="47" t="b">
        <v>0</v>
      </c>
      <c r="BC605" s="17">
        <f t="shared" si="387"/>
        <v>47.63000000000001</v>
      </c>
      <c r="BD605">
        <f t="shared" si="395"/>
        <v>0</v>
      </c>
      <c r="BE605" s="7">
        <f t="shared" si="396"/>
        <v>0</v>
      </c>
      <c r="BF605" s="7">
        <f t="shared" si="397"/>
        <v>0</v>
      </c>
      <c r="BG605" s="7">
        <f t="shared" si="398"/>
        <v>0</v>
      </c>
      <c r="BH605" s="7">
        <f t="shared" si="399"/>
        <v>0</v>
      </c>
      <c r="BI605" s="17">
        <f t="shared" si="388"/>
        <v>47.63000000000001</v>
      </c>
      <c r="BJ605">
        <f t="shared" si="400"/>
        <v>0</v>
      </c>
      <c r="BK605" s="7">
        <f t="shared" si="401"/>
        <v>0</v>
      </c>
      <c r="BL605" s="7">
        <f t="shared" si="402"/>
        <v>0</v>
      </c>
      <c r="BM605" s="7">
        <f t="shared" si="403"/>
        <v>0</v>
      </c>
      <c r="BN605" s="7">
        <f t="shared" si="404"/>
        <v>0</v>
      </c>
      <c r="BO605" s="17">
        <f t="shared" si="389"/>
        <v>47.63000000000001</v>
      </c>
      <c r="BP605">
        <f t="shared" si="405"/>
        <v>0</v>
      </c>
      <c r="BQ605" s="7">
        <f t="shared" si="406"/>
        <v>0</v>
      </c>
      <c r="BR605" s="7">
        <f t="shared" si="407"/>
        <v>0</v>
      </c>
      <c r="BS605" s="7">
        <f t="shared" si="408"/>
        <v>0</v>
      </c>
      <c r="BT605" s="7">
        <f t="shared" si="409"/>
        <v>0</v>
      </c>
      <c r="BU605" s="17">
        <f t="shared" si="390"/>
        <v>47.63000000000001</v>
      </c>
      <c r="BV605">
        <f t="shared" si="410"/>
        <v>0</v>
      </c>
      <c r="BW605" s="7">
        <f t="shared" si="411"/>
        <v>0</v>
      </c>
      <c r="BX605" s="7">
        <f t="shared" si="412"/>
        <v>0</v>
      </c>
      <c r="BY605" s="7">
        <f t="shared" si="413"/>
        <v>0</v>
      </c>
      <c r="BZ605" s="7">
        <f t="shared" si="414"/>
        <v>0</v>
      </c>
      <c r="CA605" s="17">
        <f t="shared" si="391"/>
        <v>47.63000000000001</v>
      </c>
      <c r="CB605">
        <f t="shared" si="415"/>
        <v>0</v>
      </c>
      <c r="CC605" s="7">
        <f t="shared" si="416"/>
        <v>0</v>
      </c>
      <c r="CD605" s="7">
        <f t="shared" si="417"/>
        <v>0</v>
      </c>
      <c r="CE605" s="7">
        <f t="shared" si="418"/>
        <v>0</v>
      </c>
      <c r="CF605" s="69">
        <f t="shared" si="419"/>
        <v>0</v>
      </c>
      <c r="CG605" s="17">
        <f t="shared" si="392"/>
        <v>47.63000000000001</v>
      </c>
      <c r="CH605">
        <f t="shared" si="420"/>
        <v>0</v>
      </c>
      <c r="CI605" s="7">
        <f t="shared" si="421"/>
        <v>0</v>
      </c>
      <c r="CJ605" s="7">
        <f t="shared" si="422"/>
        <v>0</v>
      </c>
      <c r="CK605" s="7">
        <f t="shared" si="423"/>
        <v>0</v>
      </c>
      <c r="CL605" s="7">
        <f t="shared" si="424"/>
        <v>0</v>
      </c>
      <c r="CM605" s="17">
        <f t="shared" si="393"/>
        <v>47.63000000000001</v>
      </c>
      <c r="CN605">
        <f t="shared" si="425"/>
        <v>0</v>
      </c>
      <c r="CO605" s="7">
        <f t="shared" si="426"/>
        <v>0</v>
      </c>
      <c r="CP605" s="7">
        <f t="shared" si="427"/>
        <v>0</v>
      </c>
      <c r="CQ605" s="7">
        <f t="shared" si="428"/>
        <v>0</v>
      </c>
      <c r="CR605" s="7">
        <f t="shared" si="429"/>
        <v>0</v>
      </c>
    </row>
    <row r="606" spans="1:9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394"/>
        <v>1</v>
      </c>
      <c r="M606" s="63" t="b">
        <v>0</v>
      </c>
      <c r="S606" s="65" t="b">
        <v>0</v>
      </c>
      <c r="Y606" s="66" t="b">
        <v>0</v>
      </c>
      <c r="AE606" s="67" t="b">
        <v>0</v>
      </c>
      <c r="AK606" s="68" t="b">
        <v>0</v>
      </c>
      <c r="AQ606" s="45" t="b">
        <v>0</v>
      </c>
      <c r="AW606" s="47" t="b">
        <v>0</v>
      </c>
      <c r="BC606" s="17">
        <f t="shared" si="387"/>
        <v>70.62</v>
      </c>
      <c r="BD606">
        <f t="shared" si="395"/>
        <v>0</v>
      </c>
      <c r="BE606" s="7">
        <f t="shared" si="396"/>
        <v>0</v>
      </c>
      <c r="BF606" s="7">
        <f t="shared" si="397"/>
        <v>0</v>
      </c>
      <c r="BG606" s="7">
        <f t="shared" si="398"/>
        <v>0</v>
      </c>
      <c r="BH606" s="7">
        <f t="shared" si="399"/>
        <v>0</v>
      </c>
      <c r="BI606" s="17">
        <f t="shared" si="388"/>
        <v>70.62</v>
      </c>
      <c r="BJ606">
        <f t="shared" si="400"/>
        <v>0</v>
      </c>
      <c r="BK606" s="7">
        <f t="shared" si="401"/>
        <v>0</v>
      </c>
      <c r="BL606" s="7">
        <f t="shared" si="402"/>
        <v>0</v>
      </c>
      <c r="BM606" s="7">
        <f t="shared" si="403"/>
        <v>0</v>
      </c>
      <c r="BN606" s="7">
        <f t="shared" si="404"/>
        <v>0</v>
      </c>
      <c r="BO606" s="17">
        <f t="shared" si="389"/>
        <v>70.62</v>
      </c>
      <c r="BP606">
        <f t="shared" si="405"/>
        <v>0</v>
      </c>
      <c r="BQ606" s="7">
        <f t="shared" si="406"/>
        <v>0</v>
      </c>
      <c r="BR606" s="7">
        <f t="shared" si="407"/>
        <v>0</v>
      </c>
      <c r="BS606" s="7">
        <f t="shared" si="408"/>
        <v>0</v>
      </c>
      <c r="BT606" s="7">
        <f t="shared" si="409"/>
        <v>0</v>
      </c>
      <c r="BU606" s="17">
        <f t="shared" si="390"/>
        <v>70.62</v>
      </c>
      <c r="BV606">
        <f t="shared" si="410"/>
        <v>0</v>
      </c>
      <c r="BW606" s="7">
        <f t="shared" si="411"/>
        <v>0</v>
      </c>
      <c r="BX606" s="7">
        <f t="shared" si="412"/>
        <v>0</v>
      </c>
      <c r="BY606" s="7">
        <f t="shared" si="413"/>
        <v>0</v>
      </c>
      <c r="BZ606" s="7">
        <f t="shared" si="414"/>
        <v>0</v>
      </c>
      <c r="CA606" s="17">
        <f t="shared" si="391"/>
        <v>70.62</v>
      </c>
      <c r="CB606">
        <f t="shared" si="415"/>
        <v>0</v>
      </c>
      <c r="CC606" s="7">
        <f t="shared" si="416"/>
        <v>0</v>
      </c>
      <c r="CD606" s="7">
        <f t="shared" si="417"/>
        <v>0</v>
      </c>
      <c r="CE606" s="7">
        <f t="shared" si="418"/>
        <v>0</v>
      </c>
      <c r="CF606" s="69">
        <f t="shared" si="419"/>
        <v>0</v>
      </c>
      <c r="CG606" s="17">
        <f t="shared" si="392"/>
        <v>70.62</v>
      </c>
      <c r="CH606">
        <f t="shared" si="420"/>
        <v>0</v>
      </c>
      <c r="CI606" s="7">
        <f t="shared" si="421"/>
        <v>0</v>
      </c>
      <c r="CJ606" s="7">
        <f t="shared" si="422"/>
        <v>0</v>
      </c>
      <c r="CK606" s="7">
        <f t="shared" si="423"/>
        <v>0</v>
      </c>
      <c r="CL606" s="7">
        <f t="shared" si="424"/>
        <v>0</v>
      </c>
      <c r="CM606" s="17">
        <f t="shared" si="393"/>
        <v>70.62</v>
      </c>
      <c r="CN606">
        <f t="shared" si="425"/>
        <v>0</v>
      </c>
      <c r="CO606" s="7">
        <f t="shared" si="426"/>
        <v>0</v>
      </c>
      <c r="CP606" s="7">
        <f t="shared" si="427"/>
        <v>0</v>
      </c>
      <c r="CQ606" s="7">
        <f t="shared" si="428"/>
        <v>0</v>
      </c>
      <c r="CR606" s="7">
        <f t="shared" si="429"/>
        <v>0</v>
      </c>
    </row>
    <row r="607" spans="1:9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394"/>
        <v>0</v>
      </c>
      <c r="M607" s="63" t="b">
        <v>0</v>
      </c>
      <c r="S607" s="65" t="b">
        <v>0</v>
      </c>
      <c r="Y607" s="66" t="b">
        <v>0</v>
      </c>
      <c r="AE607" s="67" t="b">
        <v>0</v>
      </c>
      <c r="AK607" s="68" t="b">
        <v>0</v>
      </c>
      <c r="AQ607" s="45" t="b">
        <v>0</v>
      </c>
      <c r="AW607" s="47" t="b">
        <v>0</v>
      </c>
      <c r="BC607" s="17">
        <f t="shared" si="387"/>
        <v>39.71</v>
      </c>
      <c r="BD607">
        <f t="shared" si="395"/>
        <v>0</v>
      </c>
      <c r="BE607" s="7">
        <f t="shared" si="396"/>
        <v>0</v>
      </c>
      <c r="BF607" s="7">
        <f t="shared" si="397"/>
        <v>0</v>
      </c>
      <c r="BG607" s="7">
        <f t="shared" si="398"/>
        <v>0</v>
      </c>
      <c r="BH607" s="7">
        <f t="shared" si="399"/>
        <v>0</v>
      </c>
      <c r="BI607" s="17">
        <f t="shared" si="388"/>
        <v>39.71</v>
      </c>
      <c r="BJ607">
        <f t="shared" si="400"/>
        <v>0</v>
      </c>
      <c r="BK607" s="7">
        <f t="shared" si="401"/>
        <v>0</v>
      </c>
      <c r="BL607" s="7">
        <f t="shared" si="402"/>
        <v>0</v>
      </c>
      <c r="BM607" s="7">
        <f t="shared" si="403"/>
        <v>0</v>
      </c>
      <c r="BN607" s="7">
        <f t="shared" si="404"/>
        <v>0</v>
      </c>
      <c r="BO607" s="17">
        <f t="shared" si="389"/>
        <v>39.71</v>
      </c>
      <c r="BP607">
        <f t="shared" si="405"/>
        <v>0</v>
      </c>
      <c r="BQ607" s="7">
        <f t="shared" si="406"/>
        <v>0</v>
      </c>
      <c r="BR607" s="7">
        <f t="shared" si="407"/>
        <v>0</v>
      </c>
      <c r="BS607" s="7">
        <f t="shared" si="408"/>
        <v>0</v>
      </c>
      <c r="BT607" s="7">
        <f t="shared" si="409"/>
        <v>0</v>
      </c>
      <c r="BU607" s="17">
        <f t="shared" si="390"/>
        <v>39.71</v>
      </c>
      <c r="BV607">
        <f t="shared" si="410"/>
        <v>0</v>
      </c>
      <c r="BW607" s="7">
        <f t="shared" si="411"/>
        <v>0</v>
      </c>
      <c r="BX607" s="7">
        <f t="shared" si="412"/>
        <v>0</v>
      </c>
      <c r="BY607" s="7">
        <f t="shared" si="413"/>
        <v>0</v>
      </c>
      <c r="BZ607" s="7">
        <f t="shared" si="414"/>
        <v>0</v>
      </c>
      <c r="CA607" s="17">
        <f t="shared" si="391"/>
        <v>39.71</v>
      </c>
      <c r="CB607">
        <f t="shared" si="415"/>
        <v>0</v>
      </c>
      <c r="CC607" s="7">
        <f t="shared" si="416"/>
        <v>0</v>
      </c>
      <c r="CD607" s="7">
        <f t="shared" si="417"/>
        <v>0</v>
      </c>
      <c r="CE607" s="7">
        <f t="shared" si="418"/>
        <v>0</v>
      </c>
      <c r="CF607" s="69">
        <f t="shared" si="419"/>
        <v>0</v>
      </c>
      <c r="CG607" s="17">
        <f t="shared" si="392"/>
        <v>39.71</v>
      </c>
      <c r="CH607">
        <f t="shared" si="420"/>
        <v>0</v>
      </c>
      <c r="CI607" s="7">
        <f t="shared" si="421"/>
        <v>0</v>
      </c>
      <c r="CJ607" s="7">
        <f t="shared" si="422"/>
        <v>0</v>
      </c>
      <c r="CK607" s="7">
        <f t="shared" si="423"/>
        <v>0</v>
      </c>
      <c r="CL607" s="7">
        <f t="shared" si="424"/>
        <v>0</v>
      </c>
      <c r="CM607" s="17">
        <f t="shared" si="393"/>
        <v>39.71</v>
      </c>
      <c r="CN607">
        <f t="shared" si="425"/>
        <v>0</v>
      </c>
      <c r="CO607" s="7">
        <f t="shared" si="426"/>
        <v>0</v>
      </c>
      <c r="CP607" s="7">
        <f t="shared" si="427"/>
        <v>0</v>
      </c>
      <c r="CQ607" s="7">
        <f t="shared" si="428"/>
        <v>0</v>
      </c>
      <c r="CR607" s="7">
        <f t="shared" si="429"/>
        <v>0</v>
      </c>
    </row>
    <row r="608" spans="1:96" ht="14.5">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394"/>
        <v>1</v>
      </c>
      <c r="M608" s="63" t="b">
        <v>1</v>
      </c>
      <c r="N608" s="63">
        <v>0</v>
      </c>
      <c r="O608" s="63">
        <v>10</v>
      </c>
      <c r="P608" s="63">
        <v>10</v>
      </c>
      <c r="Q608" s="63">
        <v>10</v>
      </c>
      <c r="R608" s="63">
        <v>500</v>
      </c>
      <c r="S608" s="65" t="b">
        <v>1</v>
      </c>
      <c r="T608" s="65">
        <v>0</v>
      </c>
      <c r="U608" s="65">
        <v>10</v>
      </c>
      <c r="V608" s="65">
        <v>10</v>
      </c>
      <c r="W608" s="65">
        <v>10</v>
      </c>
      <c r="X608" s="65">
        <v>500</v>
      </c>
      <c r="Y608" s="66" t="b">
        <v>0</v>
      </c>
      <c r="AE608" s="67" t="b">
        <v>1</v>
      </c>
      <c r="AF608" s="67">
        <v>0</v>
      </c>
      <c r="AG608" s="67">
        <v>15</v>
      </c>
      <c r="AH608" s="67">
        <v>15</v>
      </c>
      <c r="AI608" s="67">
        <v>15</v>
      </c>
      <c r="AJ608" s="67">
        <v>500</v>
      </c>
      <c r="AK608" s="68" t="b">
        <v>1</v>
      </c>
      <c r="AL608" s="68">
        <v>0</v>
      </c>
      <c r="AM608" s="68">
        <v>20</v>
      </c>
      <c r="AN608" s="68">
        <v>20</v>
      </c>
      <c r="AO608" s="68">
        <v>20</v>
      </c>
      <c r="AP608" s="68">
        <v>500</v>
      </c>
      <c r="AQ608" s="45" t="b">
        <v>0</v>
      </c>
      <c r="AW608" s="47" t="b">
        <v>0</v>
      </c>
      <c r="BC608" s="17">
        <f t="shared" si="387"/>
        <v>62.04</v>
      </c>
      <c r="BD608">
        <f t="shared" si="395"/>
        <v>5</v>
      </c>
      <c r="BE608" s="7">
        <f t="shared" si="396"/>
        <v>5.3756655173764862</v>
      </c>
      <c r="BF608" s="7">
        <f t="shared" si="397"/>
        <v>3.9746326919102399</v>
      </c>
      <c r="BG608" s="7">
        <f t="shared" si="398"/>
        <v>73.923851168069888</v>
      </c>
      <c r="BH608" s="7">
        <f t="shared" si="399"/>
        <v>79.299516685446378</v>
      </c>
      <c r="BI608" s="17">
        <f t="shared" si="388"/>
        <v>62.04</v>
      </c>
      <c r="BJ608">
        <f t="shared" si="400"/>
        <v>5</v>
      </c>
      <c r="BK608" s="7">
        <f t="shared" si="401"/>
        <v>5.3756655173764862</v>
      </c>
      <c r="BL608" s="7">
        <f t="shared" si="402"/>
        <v>3.9746326919102399</v>
      </c>
      <c r="BM608" s="7">
        <f t="shared" si="403"/>
        <v>73.923851168069888</v>
      </c>
      <c r="BN608" s="7">
        <f t="shared" si="404"/>
        <v>79.299516685446378</v>
      </c>
      <c r="BO608" s="17">
        <f t="shared" si="389"/>
        <v>62.04</v>
      </c>
      <c r="BP608">
        <f t="shared" si="405"/>
        <v>0</v>
      </c>
      <c r="BQ608" s="7">
        <f t="shared" si="406"/>
        <v>0</v>
      </c>
      <c r="BR608" s="7">
        <f t="shared" si="407"/>
        <v>0</v>
      </c>
      <c r="BS608" s="7">
        <f t="shared" si="408"/>
        <v>0</v>
      </c>
      <c r="BT608" s="7">
        <f t="shared" si="409"/>
        <v>0</v>
      </c>
      <c r="BU608" s="17">
        <f t="shared" si="390"/>
        <v>62.04</v>
      </c>
      <c r="BV608">
        <f t="shared" si="410"/>
        <v>3</v>
      </c>
      <c r="BW608" s="7">
        <f t="shared" si="411"/>
        <v>3.225399310425892</v>
      </c>
      <c r="BX608" s="7">
        <f t="shared" si="412"/>
        <v>2.3847796151461438</v>
      </c>
      <c r="BY608" s="7">
        <f t="shared" si="413"/>
        <v>44.354310700841928</v>
      </c>
      <c r="BZ608" s="7">
        <f t="shared" si="414"/>
        <v>47.579710011267821</v>
      </c>
      <c r="CA608" s="17">
        <f t="shared" si="391"/>
        <v>62.04</v>
      </c>
      <c r="CB608">
        <f t="shared" si="415"/>
        <v>2</v>
      </c>
      <c r="CC608" s="7">
        <f t="shared" si="416"/>
        <v>2.1502662069505947</v>
      </c>
      <c r="CD608" s="7">
        <f t="shared" si="417"/>
        <v>1.5898530767640959</v>
      </c>
      <c r="CE608" s="7">
        <f t="shared" si="418"/>
        <v>29.569540467227952</v>
      </c>
      <c r="CF608" s="69">
        <f t="shared" si="419"/>
        <v>31.719806674178546</v>
      </c>
      <c r="CG608" s="17">
        <f t="shared" si="392"/>
        <v>62.04</v>
      </c>
      <c r="CH608">
        <f t="shared" si="420"/>
        <v>0</v>
      </c>
      <c r="CI608" s="7">
        <f t="shared" si="421"/>
        <v>0</v>
      </c>
      <c r="CJ608" s="7">
        <f t="shared" si="422"/>
        <v>0</v>
      </c>
      <c r="CK608" s="7">
        <f t="shared" si="423"/>
        <v>0</v>
      </c>
      <c r="CL608" s="7">
        <f t="shared" si="424"/>
        <v>0</v>
      </c>
      <c r="CM608" s="17">
        <f t="shared" si="393"/>
        <v>62.04</v>
      </c>
      <c r="CN608">
        <f t="shared" si="425"/>
        <v>0</v>
      </c>
      <c r="CO608" s="7">
        <f t="shared" si="426"/>
        <v>0</v>
      </c>
      <c r="CP608" s="7">
        <f t="shared" si="427"/>
        <v>0</v>
      </c>
      <c r="CQ608" s="7">
        <f t="shared" si="428"/>
        <v>0</v>
      </c>
      <c r="CR608" s="7">
        <f t="shared" si="429"/>
        <v>0</v>
      </c>
    </row>
    <row r="609" spans="1:96" ht="14.5">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394"/>
        <v>0</v>
      </c>
      <c r="M609" s="63" t="b">
        <v>1</v>
      </c>
      <c r="N609" s="63">
        <v>0</v>
      </c>
      <c r="O609" s="63">
        <v>10</v>
      </c>
      <c r="P609" s="63">
        <v>10</v>
      </c>
      <c r="Q609" s="63">
        <v>10</v>
      </c>
      <c r="R609" s="63">
        <v>250</v>
      </c>
      <c r="S609" s="65" t="b">
        <v>1</v>
      </c>
      <c r="T609" s="65">
        <v>0</v>
      </c>
      <c r="U609" s="65">
        <v>10</v>
      </c>
      <c r="V609" s="65">
        <v>10</v>
      </c>
      <c r="W609" s="65">
        <v>10</v>
      </c>
      <c r="X609" s="65">
        <v>250</v>
      </c>
      <c r="Y609" s="66" t="b">
        <v>0</v>
      </c>
      <c r="AE609" s="67" t="b">
        <v>1</v>
      </c>
      <c r="AF609" s="67">
        <v>0</v>
      </c>
      <c r="AG609" s="67">
        <v>15</v>
      </c>
      <c r="AH609" s="67">
        <v>15</v>
      </c>
      <c r="AI609" s="67">
        <v>15</v>
      </c>
      <c r="AJ609" s="67">
        <v>250</v>
      </c>
      <c r="AK609" s="68" t="b">
        <v>1</v>
      </c>
      <c r="AL609" s="68">
        <v>0</v>
      </c>
      <c r="AM609" s="68">
        <v>20</v>
      </c>
      <c r="AN609" s="68">
        <v>20</v>
      </c>
      <c r="AO609" s="68">
        <v>20</v>
      </c>
      <c r="AP609" s="68">
        <v>250</v>
      </c>
      <c r="AQ609" s="45" t="b">
        <v>0</v>
      </c>
      <c r="AW609" s="47" t="b">
        <v>0</v>
      </c>
      <c r="BC609" s="17">
        <f t="shared" si="387"/>
        <v>62.04</v>
      </c>
      <c r="BD609">
        <f t="shared" si="395"/>
        <v>0</v>
      </c>
      <c r="BE609" s="7">
        <f t="shared" si="396"/>
        <v>0</v>
      </c>
      <c r="BF609" s="7">
        <f t="shared" si="397"/>
        <v>0</v>
      </c>
      <c r="BG609" s="7">
        <f t="shared" si="398"/>
        <v>0</v>
      </c>
      <c r="BH609" s="7">
        <f t="shared" si="399"/>
        <v>0</v>
      </c>
      <c r="BI609" s="17">
        <f t="shared" si="388"/>
        <v>62.04</v>
      </c>
      <c r="BJ609">
        <f t="shared" si="400"/>
        <v>0</v>
      </c>
      <c r="BK609" s="7">
        <f t="shared" si="401"/>
        <v>0</v>
      </c>
      <c r="BL609" s="7">
        <f t="shared" si="402"/>
        <v>0</v>
      </c>
      <c r="BM609" s="7">
        <f t="shared" si="403"/>
        <v>0</v>
      </c>
      <c r="BN609" s="7">
        <f t="shared" si="404"/>
        <v>0</v>
      </c>
      <c r="BO609" s="17">
        <f t="shared" si="389"/>
        <v>62.04</v>
      </c>
      <c r="BP609">
        <f t="shared" si="405"/>
        <v>0</v>
      </c>
      <c r="BQ609" s="7">
        <f t="shared" si="406"/>
        <v>0</v>
      </c>
      <c r="BR609" s="7">
        <f t="shared" si="407"/>
        <v>0</v>
      </c>
      <c r="BS609" s="7">
        <f t="shared" si="408"/>
        <v>0</v>
      </c>
      <c r="BT609" s="7">
        <f t="shared" si="409"/>
        <v>0</v>
      </c>
      <c r="BU609" s="17">
        <f t="shared" si="390"/>
        <v>62.04</v>
      </c>
      <c r="BV609">
        <f t="shared" si="410"/>
        <v>0</v>
      </c>
      <c r="BW609" s="7">
        <f t="shared" si="411"/>
        <v>0</v>
      </c>
      <c r="BX609" s="7">
        <f t="shared" si="412"/>
        <v>0</v>
      </c>
      <c r="BY609" s="7">
        <f t="shared" si="413"/>
        <v>0</v>
      </c>
      <c r="BZ609" s="7">
        <f t="shared" si="414"/>
        <v>0</v>
      </c>
      <c r="CA609" s="17">
        <f t="shared" si="391"/>
        <v>62.04</v>
      </c>
      <c r="CB609">
        <f t="shared" si="415"/>
        <v>0</v>
      </c>
      <c r="CC609" s="7">
        <f t="shared" si="416"/>
        <v>0</v>
      </c>
      <c r="CD609" s="7">
        <f t="shared" si="417"/>
        <v>0</v>
      </c>
      <c r="CE609" s="7">
        <f t="shared" si="418"/>
        <v>0</v>
      </c>
      <c r="CF609" s="69">
        <f t="shared" si="419"/>
        <v>0</v>
      </c>
      <c r="CG609" s="17">
        <f t="shared" si="392"/>
        <v>62.04</v>
      </c>
      <c r="CH609">
        <f t="shared" si="420"/>
        <v>0</v>
      </c>
      <c r="CI609" s="7">
        <f t="shared" si="421"/>
        <v>0</v>
      </c>
      <c r="CJ609" s="7">
        <f t="shared" si="422"/>
        <v>0</v>
      </c>
      <c r="CK609" s="7">
        <f t="shared" si="423"/>
        <v>0</v>
      </c>
      <c r="CL609" s="7">
        <f t="shared" si="424"/>
        <v>0</v>
      </c>
      <c r="CM609" s="17">
        <f t="shared" si="393"/>
        <v>62.04</v>
      </c>
      <c r="CN609">
        <f t="shared" si="425"/>
        <v>0</v>
      </c>
      <c r="CO609" s="7">
        <f t="shared" si="426"/>
        <v>0</v>
      </c>
      <c r="CP609" s="7">
        <f t="shared" si="427"/>
        <v>0</v>
      </c>
      <c r="CQ609" s="7">
        <f t="shared" si="428"/>
        <v>0</v>
      </c>
      <c r="CR609" s="7">
        <f t="shared" si="429"/>
        <v>0</v>
      </c>
    </row>
    <row r="610" spans="1:9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394"/>
        <v>1</v>
      </c>
      <c r="M610" s="63" t="b">
        <v>0</v>
      </c>
      <c r="S610" s="65" t="b">
        <v>0</v>
      </c>
      <c r="Y610" s="66" t="b">
        <v>0</v>
      </c>
      <c r="AE610" s="67" t="b">
        <v>0</v>
      </c>
      <c r="AK610" s="68" t="b">
        <v>0</v>
      </c>
      <c r="AQ610" s="45" t="b">
        <v>0</v>
      </c>
      <c r="AW610" s="47" t="b">
        <v>0</v>
      </c>
      <c r="BC610" s="17">
        <f t="shared" si="387"/>
        <v>65.450000000000017</v>
      </c>
      <c r="BD610">
        <f t="shared" si="395"/>
        <v>0</v>
      </c>
      <c r="BE610" s="7">
        <f t="shared" si="396"/>
        <v>0</v>
      </c>
      <c r="BF610" s="7">
        <f t="shared" si="397"/>
        <v>0</v>
      </c>
      <c r="BG610" s="7">
        <f t="shared" si="398"/>
        <v>0</v>
      </c>
      <c r="BH610" s="7">
        <f t="shared" si="399"/>
        <v>0</v>
      </c>
      <c r="BI610" s="17">
        <f t="shared" si="388"/>
        <v>65.450000000000017</v>
      </c>
      <c r="BJ610">
        <f t="shared" si="400"/>
        <v>0</v>
      </c>
      <c r="BK610" s="7">
        <f t="shared" si="401"/>
        <v>0</v>
      </c>
      <c r="BL610" s="7">
        <f t="shared" si="402"/>
        <v>0</v>
      </c>
      <c r="BM610" s="7">
        <f t="shared" si="403"/>
        <v>0</v>
      </c>
      <c r="BN610" s="7">
        <f t="shared" si="404"/>
        <v>0</v>
      </c>
      <c r="BO610" s="17">
        <f t="shared" si="389"/>
        <v>65.450000000000017</v>
      </c>
      <c r="BP610">
        <f t="shared" si="405"/>
        <v>0</v>
      </c>
      <c r="BQ610" s="7">
        <f t="shared" si="406"/>
        <v>0</v>
      </c>
      <c r="BR610" s="7">
        <f t="shared" si="407"/>
        <v>0</v>
      </c>
      <c r="BS610" s="7">
        <f t="shared" si="408"/>
        <v>0</v>
      </c>
      <c r="BT610" s="7">
        <f t="shared" si="409"/>
        <v>0</v>
      </c>
      <c r="BU610" s="17">
        <f t="shared" si="390"/>
        <v>65.450000000000017</v>
      </c>
      <c r="BV610">
        <f t="shared" si="410"/>
        <v>0</v>
      </c>
      <c r="BW610" s="7">
        <f t="shared" si="411"/>
        <v>0</v>
      </c>
      <c r="BX610" s="7">
        <f t="shared" si="412"/>
        <v>0</v>
      </c>
      <c r="BY610" s="7">
        <f t="shared" si="413"/>
        <v>0</v>
      </c>
      <c r="BZ610" s="7">
        <f t="shared" si="414"/>
        <v>0</v>
      </c>
      <c r="CA610" s="17">
        <f t="shared" si="391"/>
        <v>65.450000000000017</v>
      </c>
      <c r="CB610">
        <f t="shared" si="415"/>
        <v>0</v>
      </c>
      <c r="CC610" s="7">
        <f t="shared" si="416"/>
        <v>0</v>
      </c>
      <c r="CD610" s="7">
        <f t="shared" si="417"/>
        <v>0</v>
      </c>
      <c r="CE610" s="7">
        <f t="shared" si="418"/>
        <v>0</v>
      </c>
      <c r="CF610" s="69">
        <f t="shared" si="419"/>
        <v>0</v>
      </c>
      <c r="CG610" s="17">
        <f t="shared" si="392"/>
        <v>65.450000000000017</v>
      </c>
      <c r="CH610">
        <f t="shared" si="420"/>
        <v>0</v>
      </c>
      <c r="CI610" s="7">
        <f t="shared" si="421"/>
        <v>0</v>
      </c>
      <c r="CJ610" s="7">
        <f t="shared" si="422"/>
        <v>0</v>
      </c>
      <c r="CK610" s="7">
        <f t="shared" si="423"/>
        <v>0</v>
      </c>
      <c r="CL610" s="7">
        <f t="shared" si="424"/>
        <v>0</v>
      </c>
      <c r="CM610" s="17">
        <f t="shared" si="393"/>
        <v>65.450000000000017</v>
      </c>
      <c r="CN610">
        <f t="shared" si="425"/>
        <v>0</v>
      </c>
      <c r="CO610" s="7">
        <f t="shared" si="426"/>
        <v>0</v>
      </c>
      <c r="CP610" s="7">
        <f t="shared" si="427"/>
        <v>0</v>
      </c>
      <c r="CQ610" s="7">
        <f t="shared" si="428"/>
        <v>0</v>
      </c>
      <c r="CR610" s="7">
        <f t="shared" si="429"/>
        <v>0</v>
      </c>
    </row>
    <row r="611" spans="1:9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394"/>
        <v>0</v>
      </c>
      <c r="M611" s="63" t="b">
        <v>0</v>
      </c>
      <c r="S611" s="65" t="b">
        <v>0</v>
      </c>
      <c r="Y611" s="66" t="b">
        <v>0</v>
      </c>
      <c r="AE611" s="67" t="b">
        <v>0</v>
      </c>
      <c r="AK611" s="68" t="b">
        <v>0</v>
      </c>
      <c r="AQ611" s="45" t="b">
        <v>0</v>
      </c>
      <c r="AW611" s="47" t="b">
        <v>0</v>
      </c>
      <c r="BC611" s="17">
        <f t="shared" si="387"/>
        <v>65.450000000000017</v>
      </c>
      <c r="BD611">
        <f t="shared" si="395"/>
        <v>0</v>
      </c>
      <c r="BE611" s="7">
        <f t="shared" si="396"/>
        <v>0</v>
      </c>
      <c r="BF611" s="7">
        <f t="shared" si="397"/>
        <v>0</v>
      </c>
      <c r="BG611" s="7">
        <f t="shared" si="398"/>
        <v>0</v>
      </c>
      <c r="BH611" s="7">
        <f t="shared" si="399"/>
        <v>0</v>
      </c>
      <c r="BI611" s="17">
        <f t="shared" si="388"/>
        <v>65.450000000000017</v>
      </c>
      <c r="BJ611">
        <f t="shared" si="400"/>
        <v>0</v>
      </c>
      <c r="BK611" s="7">
        <f t="shared" si="401"/>
        <v>0</v>
      </c>
      <c r="BL611" s="7">
        <f t="shared" si="402"/>
        <v>0</v>
      </c>
      <c r="BM611" s="7">
        <f t="shared" si="403"/>
        <v>0</v>
      </c>
      <c r="BN611" s="7">
        <f t="shared" si="404"/>
        <v>0</v>
      </c>
      <c r="BO611" s="17">
        <f t="shared" si="389"/>
        <v>65.450000000000017</v>
      </c>
      <c r="BP611">
        <f t="shared" si="405"/>
        <v>0</v>
      </c>
      <c r="BQ611" s="7">
        <f t="shared" si="406"/>
        <v>0</v>
      </c>
      <c r="BR611" s="7">
        <f t="shared" si="407"/>
        <v>0</v>
      </c>
      <c r="BS611" s="7">
        <f t="shared" si="408"/>
        <v>0</v>
      </c>
      <c r="BT611" s="7">
        <f t="shared" si="409"/>
        <v>0</v>
      </c>
      <c r="BU611" s="17">
        <f t="shared" si="390"/>
        <v>65.450000000000017</v>
      </c>
      <c r="BV611">
        <f t="shared" si="410"/>
        <v>0</v>
      </c>
      <c r="BW611" s="7">
        <f t="shared" si="411"/>
        <v>0</v>
      </c>
      <c r="BX611" s="7">
        <f t="shared" si="412"/>
        <v>0</v>
      </c>
      <c r="BY611" s="7">
        <f t="shared" si="413"/>
        <v>0</v>
      </c>
      <c r="BZ611" s="7">
        <f t="shared" si="414"/>
        <v>0</v>
      </c>
      <c r="CA611" s="17">
        <f t="shared" si="391"/>
        <v>65.450000000000017</v>
      </c>
      <c r="CB611">
        <f t="shared" si="415"/>
        <v>0</v>
      </c>
      <c r="CC611" s="7">
        <f t="shared" si="416"/>
        <v>0</v>
      </c>
      <c r="CD611" s="7">
        <f t="shared" si="417"/>
        <v>0</v>
      </c>
      <c r="CE611" s="7">
        <f t="shared" si="418"/>
        <v>0</v>
      </c>
      <c r="CF611" s="69">
        <f t="shared" si="419"/>
        <v>0</v>
      </c>
      <c r="CG611" s="17">
        <f t="shared" si="392"/>
        <v>65.450000000000017</v>
      </c>
      <c r="CH611">
        <f t="shared" si="420"/>
        <v>0</v>
      </c>
      <c r="CI611" s="7">
        <f t="shared" si="421"/>
        <v>0</v>
      </c>
      <c r="CJ611" s="7">
        <f t="shared" si="422"/>
        <v>0</v>
      </c>
      <c r="CK611" s="7">
        <f t="shared" si="423"/>
        <v>0</v>
      </c>
      <c r="CL611" s="7">
        <f t="shared" si="424"/>
        <v>0</v>
      </c>
      <c r="CM611" s="17">
        <f t="shared" si="393"/>
        <v>65.450000000000017</v>
      </c>
      <c r="CN611">
        <f t="shared" si="425"/>
        <v>0</v>
      </c>
      <c r="CO611" s="7">
        <f t="shared" si="426"/>
        <v>0</v>
      </c>
      <c r="CP611" s="7">
        <f t="shared" si="427"/>
        <v>0</v>
      </c>
      <c r="CQ611" s="7">
        <f t="shared" si="428"/>
        <v>0</v>
      </c>
      <c r="CR611" s="7">
        <f t="shared" si="429"/>
        <v>0</v>
      </c>
    </row>
    <row r="612" spans="1:96" ht="14.5">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394"/>
        <v>1</v>
      </c>
      <c r="M612" s="63" t="b">
        <v>1</v>
      </c>
      <c r="N612" s="63">
        <v>0</v>
      </c>
      <c r="O612" s="63">
        <v>10</v>
      </c>
      <c r="P612" s="63">
        <v>10</v>
      </c>
      <c r="Q612" s="63">
        <v>10</v>
      </c>
      <c r="R612" s="63">
        <v>500</v>
      </c>
      <c r="S612" s="65" t="b">
        <v>1</v>
      </c>
      <c r="T612" s="65">
        <v>0</v>
      </c>
      <c r="U612" s="65">
        <v>10</v>
      </c>
      <c r="V612" s="65">
        <v>10</v>
      </c>
      <c r="W612" s="65">
        <v>10</v>
      </c>
      <c r="X612" s="65">
        <v>500</v>
      </c>
      <c r="Y612" s="66" t="b">
        <v>0</v>
      </c>
      <c r="AE612" s="67" t="b">
        <v>1</v>
      </c>
      <c r="AF612" s="67">
        <v>0</v>
      </c>
      <c r="AG612" s="67">
        <v>15</v>
      </c>
      <c r="AH612" s="67">
        <v>15</v>
      </c>
      <c r="AI612" s="67">
        <v>15</v>
      </c>
      <c r="AJ612" s="67">
        <v>500</v>
      </c>
      <c r="AK612" s="68" t="b">
        <v>1</v>
      </c>
      <c r="AL612" s="68">
        <v>0</v>
      </c>
      <c r="AM612" s="68">
        <v>20</v>
      </c>
      <c r="AN612" s="68">
        <v>20</v>
      </c>
      <c r="AO612" s="68">
        <v>20</v>
      </c>
      <c r="AP612" s="68">
        <v>500</v>
      </c>
      <c r="AQ612" s="45" t="b">
        <v>0</v>
      </c>
      <c r="AW612" s="47" t="b">
        <v>0</v>
      </c>
      <c r="BC612" s="17">
        <f t="shared" si="387"/>
        <v>63.690000000000005</v>
      </c>
      <c r="BD612">
        <f t="shared" si="395"/>
        <v>5</v>
      </c>
      <c r="BE612" s="7">
        <f t="shared" si="396"/>
        <v>5.3756655173764862</v>
      </c>
      <c r="BF612" s="7">
        <f t="shared" si="397"/>
        <v>3.9746326919102399</v>
      </c>
      <c r="BG612" s="7">
        <f t="shared" si="398"/>
        <v>73.923851168069888</v>
      </c>
      <c r="BH612" s="7">
        <f t="shared" si="399"/>
        <v>79.299516685446378</v>
      </c>
      <c r="BI612" s="17">
        <f t="shared" si="388"/>
        <v>63.690000000000005</v>
      </c>
      <c r="BJ612">
        <f t="shared" si="400"/>
        <v>5</v>
      </c>
      <c r="BK612" s="7">
        <f t="shared" si="401"/>
        <v>5.3756655173764862</v>
      </c>
      <c r="BL612" s="7">
        <f t="shared" si="402"/>
        <v>3.9746326919102399</v>
      </c>
      <c r="BM612" s="7">
        <f t="shared" si="403"/>
        <v>73.923851168069888</v>
      </c>
      <c r="BN612" s="7">
        <f t="shared" si="404"/>
        <v>79.299516685446378</v>
      </c>
      <c r="BO612" s="17">
        <f t="shared" si="389"/>
        <v>63.690000000000005</v>
      </c>
      <c r="BP612">
        <f t="shared" si="405"/>
        <v>0</v>
      </c>
      <c r="BQ612" s="7">
        <f t="shared" si="406"/>
        <v>0</v>
      </c>
      <c r="BR612" s="7">
        <f t="shared" si="407"/>
        <v>0</v>
      </c>
      <c r="BS612" s="7">
        <f t="shared" si="408"/>
        <v>0</v>
      </c>
      <c r="BT612" s="7">
        <f t="shared" si="409"/>
        <v>0</v>
      </c>
      <c r="BU612" s="17">
        <f t="shared" si="390"/>
        <v>63.690000000000005</v>
      </c>
      <c r="BV612">
        <f t="shared" si="410"/>
        <v>3</v>
      </c>
      <c r="BW612" s="7">
        <f t="shared" si="411"/>
        <v>3.225399310425892</v>
      </c>
      <c r="BX612" s="7">
        <f t="shared" si="412"/>
        <v>2.3847796151461438</v>
      </c>
      <c r="BY612" s="7">
        <f t="shared" si="413"/>
        <v>44.354310700841928</v>
      </c>
      <c r="BZ612" s="7">
        <f t="shared" si="414"/>
        <v>47.579710011267821</v>
      </c>
      <c r="CA612" s="17">
        <f t="shared" si="391"/>
        <v>63.690000000000005</v>
      </c>
      <c r="CB612">
        <f t="shared" si="415"/>
        <v>2</v>
      </c>
      <c r="CC612" s="7">
        <f t="shared" si="416"/>
        <v>2.1502662069505947</v>
      </c>
      <c r="CD612" s="7">
        <f t="shared" si="417"/>
        <v>1.5898530767640959</v>
      </c>
      <c r="CE612" s="7">
        <f t="shared" si="418"/>
        <v>29.569540467227952</v>
      </c>
      <c r="CF612" s="69">
        <f t="shared" si="419"/>
        <v>31.719806674178546</v>
      </c>
      <c r="CG612" s="17">
        <f t="shared" si="392"/>
        <v>63.690000000000005</v>
      </c>
      <c r="CH612">
        <f t="shared" si="420"/>
        <v>0</v>
      </c>
      <c r="CI612" s="7">
        <f t="shared" si="421"/>
        <v>0</v>
      </c>
      <c r="CJ612" s="7">
        <f t="shared" si="422"/>
        <v>0</v>
      </c>
      <c r="CK612" s="7">
        <f t="shared" si="423"/>
        <v>0</v>
      </c>
      <c r="CL612" s="7">
        <f t="shared" si="424"/>
        <v>0</v>
      </c>
      <c r="CM612" s="17">
        <f t="shared" si="393"/>
        <v>63.690000000000005</v>
      </c>
      <c r="CN612">
        <f t="shared" si="425"/>
        <v>0</v>
      </c>
      <c r="CO612" s="7">
        <f t="shared" si="426"/>
        <v>0</v>
      </c>
      <c r="CP612" s="7">
        <f t="shared" si="427"/>
        <v>0</v>
      </c>
      <c r="CQ612" s="7">
        <f t="shared" si="428"/>
        <v>0</v>
      </c>
      <c r="CR612" s="7">
        <f t="shared" si="429"/>
        <v>0</v>
      </c>
    </row>
    <row r="613" spans="1:9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394"/>
        <v>0</v>
      </c>
      <c r="M613" s="63" t="b">
        <v>0</v>
      </c>
      <c r="S613" s="65" t="b">
        <v>0</v>
      </c>
      <c r="Y613" s="66" t="b">
        <v>0</v>
      </c>
      <c r="AE613" s="67" t="b">
        <v>0</v>
      </c>
      <c r="AK613" s="68" t="b">
        <v>0</v>
      </c>
      <c r="AQ613" s="45" t="b">
        <v>0</v>
      </c>
      <c r="AW613" s="47" t="b">
        <v>0</v>
      </c>
      <c r="BC613" s="17">
        <f t="shared" si="387"/>
        <v>56.430000000000007</v>
      </c>
      <c r="BD613">
        <f t="shared" si="395"/>
        <v>0</v>
      </c>
      <c r="BE613" s="7">
        <f t="shared" si="396"/>
        <v>0</v>
      </c>
      <c r="BF613" s="7">
        <f t="shared" si="397"/>
        <v>0</v>
      </c>
      <c r="BG613" s="7">
        <f t="shared" si="398"/>
        <v>0</v>
      </c>
      <c r="BH613" s="7">
        <f t="shared" si="399"/>
        <v>0</v>
      </c>
      <c r="BI613" s="17">
        <f t="shared" si="388"/>
        <v>56.430000000000007</v>
      </c>
      <c r="BJ613">
        <f t="shared" si="400"/>
        <v>0</v>
      </c>
      <c r="BK613" s="7">
        <f t="shared" si="401"/>
        <v>0</v>
      </c>
      <c r="BL613" s="7">
        <f t="shared" si="402"/>
        <v>0</v>
      </c>
      <c r="BM613" s="7">
        <f t="shared" si="403"/>
        <v>0</v>
      </c>
      <c r="BN613" s="7">
        <f t="shared" si="404"/>
        <v>0</v>
      </c>
      <c r="BO613" s="17">
        <f t="shared" si="389"/>
        <v>56.430000000000007</v>
      </c>
      <c r="BP613">
        <f t="shared" si="405"/>
        <v>0</v>
      </c>
      <c r="BQ613" s="7">
        <f t="shared" si="406"/>
        <v>0</v>
      </c>
      <c r="BR613" s="7">
        <f t="shared" si="407"/>
        <v>0</v>
      </c>
      <c r="BS613" s="7">
        <f t="shared" si="408"/>
        <v>0</v>
      </c>
      <c r="BT613" s="7">
        <f t="shared" si="409"/>
        <v>0</v>
      </c>
      <c r="BU613" s="17">
        <f t="shared" si="390"/>
        <v>56.430000000000007</v>
      </c>
      <c r="BV613">
        <f t="shared" si="410"/>
        <v>0</v>
      </c>
      <c r="BW613" s="7">
        <f t="shared" si="411"/>
        <v>0</v>
      </c>
      <c r="BX613" s="7">
        <f t="shared" si="412"/>
        <v>0</v>
      </c>
      <c r="BY613" s="7">
        <f t="shared" si="413"/>
        <v>0</v>
      </c>
      <c r="BZ613" s="7">
        <f t="shared" si="414"/>
        <v>0</v>
      </c>
      <c r="CA613" s="17">
        <f t="shared" si="391"/>
        <v>56.430000000000007</v>
      </c>
      <c r="CB613">
        <f t="shared" si="415"/>
        <v>0</v>
      </c>
      <c r="CC613" s="7">
        <f t="shared" si="416"/>
        <v>0</v>
      </c>
      <c r="CD613" s="7">
        <f t="shared" si="417"/>
        <v>0</v>
      </c>
      <c r="CE613" s="7">
        <f t="shared" si="418"/>
        <v>0</v>
      </c>
      <c r="CF613" s="69">
        <f t="shared" si="419"/>
        <v>0</v>
      </c>
      <c r="CG613" s="17">
        <f t="shared" si="392"/>
        <v>56.430000000000007</v>
      </c>
      <c r="CH613">
        <f t="shared" si="420"/>
        <v>0</v>
      </c>
      <c r="CI613" s="7">
        <f t="shared" si="421"/>
        <v>0</v>
      </c>
      <c r="CJ613" s="7">
        <f t="shared" si="422"/>
        <v>0</v>
      </c>
      <c r="CK613" s="7">
        <f t="shared" si="423"/>
        <v>0</v>
      </c>
      <c r="CL613" s="7">
        <f t="shared" si="424"/>
        <v>0</v>
      </c>
      <c r="CM613" s="17">
        <f t="shared" si="393"/>
        <v>56.430000000000007</v>
      </c>
      <c r="CN613">
        <f t="shared" si="425"/>
        <v>0</v>
      </c>
      <c r="CO613" s="7">
        <f t="shared" si="426"/>
        <v>0</v>
      </c>
      <c r="CP613" s="7">
        <f t="shared" si="427"/>
        <v>0</v>
      </c>
      <c r="CQ613" s="7">
        <f t="shared" si="428"/>
        <v>0</v>
      </c>
      <c r="CR613" s="7">
        <f t="shared" si="429"/>
        <v>0</v>
      </c>
    </row>
    <row r="614" spans="1:9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394"/>
        <v>1</v>
      </c>
      <c r="M614" s="63" t="b">
        <v>0</v>
      </c>
      <c r="S614" s="65" t="b">
        <v>0</v>
      </c>
      <c r="Y614" s="66" t="b">
        <v>0</v>
      </c>
      <c r="AE614" s="67" t="b">
        <v>0</v>
      </c>
      <c r="AK614" s="68" t="b">
        <v>0</v>
      </c>
      <c r="AQ614" s="45" t="b">
        <v>0</v>
      </c>
      <c r="AW614" s="47" t="b">
        <v>0</v>
      </c>
      <c r="BC614" s="17">
        <f t="shared" si="387"/>
        <v>78.98</v>
      </c>
      <c r="BD614">
        <f t="shared" si="395"/>
        <v>0</v>
      </c>
      <c r="BE614" s="7">
        <f t="shared" si="396"/>
        <v>0</v>
      </c>
      <c r="BF614" s="7">
        <f t="shared" si="397"/>
        <v>0</v>
      </c>
      <c r="BG614" s="7">
        <f t="shared" si="398"/>
        <v>0</v>
      </c>
      <c r="BH614" s="7">
        <f t="shared" si="399"/>
        <v>0</v>
      </c>
      <c r="BI614" s="17">
        <f t="shared" si="388"/>
        <v>78.98</v>
      </c>
      <c r="BJ614">
        <f t="shared" si="400"/>
        <v>0</v>
      </c>
      <c r="BK614" s="7">
        <f t="shared" si="401"/>
        <v>0</v>
      </c>
      <c r="BL614" s="7">
        <f t="shared" si="402"/>
        <v>0</v>
      </c>
      <c r="BM614" s="7">
        <f t="shared" si="403"/>
        <v>0</v>
      </c>
      <c r="BN614" s="7">
        <f t="shared" si="404"/>
        <v>0</v>
      </c>
      <c r="BO614" s="17">
        <f t="shared" si="389"/>
        <v>78.98</v>
      </c>
      <c r="BP614">
        <f t="shared" si="405"/>
        <v>0</v>
      </c>
      <c r="BQ614" s="7">
        <f t="shared" si="406"/>
        <v>0</v>
      </c>
      <c r="BR614" s="7">
        <f t="shared" si="407"/>
        <v>0</v>
      </c>
      <c r="BS614" s="7">
        <f t="shared" si="408"/>
        <v>0</v>
      </c>
      <c r="BT614" s="7">
        <f t="shared" si="409"/>
        <v>0</v>
      </c>
      <c r="BU614" s="17">
        <f t="shared" si="390"/>
        <v>78.98</v>
      </c>
      <c r="BV614">
        <f t="shared" si="410"/>
        <v>0</v>
      </c>
      <c r="BW614" s="7">
        <f t="shared" si="411"/>
        <v>0</v>
      </c>
      <c r="BX614" s="7">
        <f t="shared" si="412"/>
        <v>0</v>
      </c>
      <c r="BY614" s="7">
        <f t="shared" si="413"/>
        <v>0</v>
      </c>
      <c r="BZ614" s="7">
        <f t="shared" si="414"/>
        <v>0</v>
      </c>
      <c r="CA614" s="17">
        <f t="shared" si="391"/>
        <v>78.98</v>
      </c>
      <c r="CB614">
        <f t="shared" si="415"/>
        <v>0</v>
      </c>
      <c r="CC614" s="7">
        <f t="shared" si="416"/>
        <v>0</v>
      </c>
      <c r="CD614" s="7">
        <f t="shared" si="417"/>
        <v>0</v>
      </c>
      <c r="CE614" s="7">
        <f t="shared" si="418"/>
        <v>0</v>
      </c>
      <c r="CF614" s="69">
        <f t="shared" si="419"/>
        <v>0</v>
      </c>
      <c r="CG614" s="17">
        <f t="shared" si="392"/>
        <v>78.98</v>
      </c>
      <c r="CH614">
        <f t="shared" si="420"/>
        <v>0</v>
      </c>
      <c r="CI614" s="7">
        <f t="shared" si="421"/>
        <v>0</v>
      </c>
      <c r="CJ614" s="7">
        <f t="shared" si="422"/>
        <v>0</v>
      </c>
      <c r="CK614" s="7">
        <f t="shared" si="423"/>
        <v>0</v>
      </c>
      <c r="CL614" s="7">
        <f t="shared" si="424"/>
        <v>0</v>
      </c>
      <c r="CM614" s="17">
        <f t="shared" si="393"/>
        <v>78.98</v>
      </c>
      <c r="CN614">
        <f t="shared" si="425"/>
        <v>0</v>
      </c>
      <c r="CO614" s="7">
        <f t="shared" si="426"/>
        <v>0</v>
      </c>
      <c r="CP614" s="7">
        <f t="shared" si="427"/>
        <v>0</v>
      </c>
      <c r="CQ614" s="7">
        <f t="shared" si="428"/>
        <v>0</v>
      </c>
      <c r="CR614" s="7">
        <f t="shared" si="429"/>
        <v>0</v>
      </c>
    </row>
    <row r="615" spans="1:9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394"/>
        <v>0</v>
      </c>
      <c r="M615" s="63" t="b">
        <v>0</v>
      </c>
      <c r="S615" s="65" t="b">
        <v>0</v>
      </c>
      <c r="Y615" s="66" t="b">
        <v>0</v>
      </c>
      <c r="AE615" s="67" t="b">
        <v>0</v>
      </c>
      <c r="AK615" s="68" t="b">
        <v>0</v>
      </c>
      <c r="AQ615" s="45" t="b">
        <v>0</v>
      </c>
      <c r="AW615" s="47" t="b">
        <v>0</v>
      </c>
      <c r="BC615" s="17">
        <f t="shared" si="387"/>
        <v>78.98</v>
      </c>
      <c r="BD615">
        <f t="shared" si="395"/>
        <v>0</v>
      </c>
      <c r="BE615" s="7">
        <f t="shared" si="396"/>
        <v>0</v>
      </c>
      <c r="BF615" s="7">
        <f t="shared" si="397"/>
        <v>0</v>
      </c>
      <c r="BG615" s="7">
        <f t="shared" si="398"/>
        <v>0</v>
      </c>
      <c r="BH615" s="7">
        <f t="shared" si="399"/>
        <v>0</v>
      </c>
      <c r="BI615" s="17">
        <f t="shared" si="388"/>
        <v>78.98</v>
      </c>
      <c r="BJ615">
        <f t="shared" si="400"/>
        <v>0</v>
      </c>
      <c r="BK615" s="7">
        <f t="shared" si="401"/>
        <v>0</v>
      </c>
      <c r="BL615" s="7">
        <f t="shared" si="402"/>
        <v>0</v>
      </c>
      <c r="BM615" s="7">
        <f t="shared" si="403"/>
        <v>0</v>
      </c>
      <c r="BN615" s="7">
        <f t="shared" si="404"/>
        <v>0</v>
      </c>
      <c r="BO615" s="17">
        <f t="shared" si="389"/>
        <v>78.98</v>
      </c>
      <c r="BP615">
        <f t="shared" si="405"/>
        <v>0</v>
      </c>
      <c r="BQ615" s="7">
        <f t="shared" si="406"/>
        <v>0</v>
      </c>
      <c r="BR615" s="7">
        <f t="shared" si="407"/>
        <v>0</v>
      </c>
      <c r="BS615" s="7">
        <f t="shared" si="408"/>
        <v>0</v>
      </c>
      <c r="BT615" s="7">
        <f t="shared" si="409"/>
        <v>0</v>
      </c>
      <c r="BU615" s="17">
        <f t="shared" si="390"/>
        <v>78.98</v>
      </c>
      <c r="BV615">
        <f t="shared" si="410"/>
        <v>0</v>
      </c>
      <c r="BW615" s="7">
        <f t="shared" si="411"/>
        <v>0</v>
      </c>
      <c r="BX615" s="7">
        <f t="shared" si="412"/>
        <v>0</v>
      </c>
      <c r="BY615" s="7">
        <f t="shared" si="413"/>
        <v>0</v>
      </c>
      <c r="BZ615" s="7">
        <f t="shared" si="414"/>
        <v>0</v>
      </c>
      <c r="CA615" s="17">
        <f t="shared" si="391"/>
        <v>78.98</v>
      </c>
      <c r="CB615">
        <f t="shared" si="415"/>
        <v>0</v>
      </c>
      <c r="CC615" s="7">
        <f t="shared" si="416"/>
        <v>0</v>
      </c>
      <c r="CD615" s="7">
        <f t="shared" si="417"/>
        <v>0</v>
      </c>
      <c r="CE615" s="7">
        <f t="shared" si="418"/>
        <v>0</v>
      </c>
      <c r="CF615" s="69">
        <f t="shared" si="419"/>
        <v>0</v>
      </c>
      <c r="CG615" s="17">
        <f t="shared" si="392"/>
        <v>78.98</v>
      </c>
      <c r="CH615">
        <f t="shared" si="420"/>
        <v>0</v>
      </c>
      <c r="CI615" s="7">
        <f t="shared" si="421"/>
        <v>0</v>
      </c>
      <c r="CJ615" s="7">
        <f t="shared" si="422"/>
        <v>0</v>
      </c>
      <c r="CK615" s="7">
        <f t="shared" si="423"/>
        <v>0</v>
      </c>
      <c r="CL615" s="7">
        <f t="shared" si="424"/>
        <v>0</v>
      </c>
      <c r="CM615" s="17">
        <f t="shared" si="393"/>
        <v>78.98</v>
      </c>
      <c r="CN615">
        <f t="shared" si="425"/>
        <v>0</v>
      </c>
      <c r="CO615" s="7">
        <f t="shared" si="426"/>
        <v>0</v>
      </c>
      <c r="CP615" s="7">
        <f t="shared" si="427"/>
        <v>0</v>
      </c>
      <c r="CQ615" s="7">
        <f t="shared" si="428"/>
        <v>0</v>
      </c>
      <c r="CR615" s="7">
        <f t="shared" si="429"/>
        <v>0</v>
      </c>
    </row>
    <row r="616" spans="1:9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394"/>
        <v>1</v>
      </c>
      <c r="M616" s="63" t="b">
        <v>0</v>
      </c>
      <c r="S616" s="65" t="b">
        <v>0</v>
      </c>
      <c r="Y616" s="66" t="b">
        <v>0</v>
      </c>
      <c r="AE616" s="67" t="b">
        <v>0</v>
      </c>
      <c r="AK616" s="68" t="b">
        <v>0</v>
      </c>
      <c r="AQ616" s="45" t="b">
        <v>0</v>
      </c>
      <c r="AW616" s="47" t="b">
        <v>0</v>
      </c>
      <c r="BC616" s="17">
        <f t="shared" si="387"/>
        <v>91.52000000000001</v>
      </c>
      <c r="BD616">
        <f t="shared" si="395"/>
        <v>0</v>
      </c>
      <c r="BE616" s="7">
        <f t="shared" si="396"/>
        <v>0</v>
      </c>
      <c r="BF616" s="7">
        <f t="shared" si="397"/>
        <v>0</v>
      </c>
      <c r="BG616" s="7">
        <f t="shared" si="398"/>
        <v>0</v>
      </c>
      <c r="BH616" s="7">
        <f t="shared" si="399"/>
        <v>0</v>
      </c>
      <c r="BI616" s="17">
        <f t="shared" si="388"/>
        <v>91.52000000000001</v>
      </c>
      <c r="BJ616">
        <f t="shared" si="400"/>
        <v>0</v>
      </c>
      <c r="BK616" s="7">
        <f t="shared" si="401"/>
        <v>0</v>
      </c>
      <c r="BL616" s="7">
        <f t="shared" si="402"/>
        <v>0</v>
      </c>
      <c r="BM616" s="7">
        <f t="shared" si="403"/>
        <v>0</v>
      </c>
      <c r="BN616" s="7">
        <f t="shared" si="404"/>
        <v>0</v>
      </c>
      <c r="BO616" s="17">
        <f t="shared" si="389"/>
        <v>91.52000000000001</v>
      </c>
      <c r="BP616">
        <f t="shared" si="405"/>
        <v>0</v>
      </c>
      <c r="BQ616" s="7">
        <f t="shared" si="406"/>
        <v>0</v>
      </c>
      <c r="BR616" s="7">
        <f t="shared" si="407"/>
        <v>0</v>
      </c>
      <c r="BS616" s="7">
        <f t="shared" si="408"/>
        <v>0</v>
      </c>
      <c r="BT616" s="7">
        <f t="shared" si="409"/>
        <v>0</v>
      </c>
      <c r="BU616" s="17">
        <f t="shared" si="390"/>
        <v>91.52000000000001</v>
      </c>
      <c r="BV616">
        <f t="shared" si="410"/>
        <v>0</v>
      </c>
      <c r="BW616" s="7">
        <f t="shared" si="411"/>
        <v>0</v>
      </c>
      <c r="BX616" s="7">
        <f t="shared" si="412"/>
        <v>0</v>
      </c>
      <c r="BY616" s="7">
        <f t="shared" si="413"/>
        <v>0</v>
      </c>
      <c r="BZ616" s="7">
        <f t="shared" si="414"/>
        <v>0</v>
      </c>
      <c r="CA616" s="17">
        <f t="shared" si="391"/>
        <v>91.52000000000001</v>
      </c>
      <c r="CB616">
        <f t="shared" si="415"/>
        <v>0</v>
      </c>
      <c r="CC616" s="7">
        <f t="shared" si="416"/>
        <v>0</v>
      </c>
      <c r="CD616" s="7">
        <f t="shared" si="417"/>
        <v>0</v>
      </c>
      <c r="CE616" s="7">
        <f t="shared" si="418"/>
        <v>0</v>
      </c>
      <c r="CF616" s="69">
        <f t="shared" si="419"/>
        <v>0</v>
      </c>
      <c r="CG616" s="17">
        <f t="shared" si="392"/>
        <v>91.52000000000001</v>
      </c>
      <c r="CH616">
        <f t="shared" si="420"/>
        <v>0</v>
      </c>
      <c r="CI616" s="7">
        <f t="shared" si="421"/>
        <v>0</v>
      </c>
      <c r="CJ616" s="7">
        <f t="shared" si="422"/>
        <v>0</v>
      </c>
      <c r="CK616" s="7">
        <f t="shared" si="423"/>
        <v>0</v>
      </c>
      <c r="CL616" s="7">
        <f t="shared" si="424"/>
        <v>0</v>
      </c>
      <c r="CM616" s="17">
        <f t="shared" si="393"/>
        <v>91.52000000000001</v>
      </c>
      <c r="CN616">
        <f t="shared" si="425"/>
        <v>0</v>
      </c>
      <c r="CO616" s="7">
        <f t="shared" si="426"/>
        <v>0</v>
      </c>
      <c r="CP616" s="7">
        <f t="shared" si="427"/>
        <v>0</v>
      </c>
      <c r="CQ616" s="7">
        <f t="shared" si="428"/>
        <v>0</v>
      </c>
      <c r="CR616" s="7">
        <f t="shared" si="429"/>
        <v>0</v>
      </c>
    </row>
    <row r="617" spans="1:9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394"/>
        <v>0</v>
      </c>
      <c r="M617" s="63" t="b">
        <v>0</v>
      </c>
      <c r="S617" s="65" t="b">
        <v>0</v>
      </c>
      <c r="Y617" s="66" t="b">
        <v>0</v>
      </c>
      <c r="AE617" s="67" t="b">
        <v>0</v>
      </c>
      <c r="AK617" s="68" t="b">
        <v>0</v>
      </c>
      <c r="AQ617" s="45" t="b">
        <v>0</v>
      </c>
      <c r="AW617" s="47" t="b">
        <v>0</v>
      </c>
      <c r="BC617" s="17">
        <f t="shared" si="387"/>
        <v>75.680000000000007</v>
      </c>
      <c r="BD617">
        <f t="shared" si="395"/>
        <v>0</v>
      </c>
      <c r="BE617" s="7">
        <f t="shared" si="396"/>
        <v>0</v>
      </c>
      <c r="BF617" s="7">
        <f t="shared" si="397"/>
        <v>0</v>
      </c>
      <c r="BG617" s="7">
        <f t="shared" si="398"/>
        <v>0</v>
      </c>
      <c r="BH617" s="7">
        <f t="shared" si="399"/>
        <v>0</v>
      </c>
      <c r="BI617" s="17">
        <f t="shared" si="388"/>
        <v>75.680000000000007</v>
      </c>
      <c r="BJ617">
        <f t="shared" si="400"/>
        <v>0</v>
      </c>
      <c r="BK617" s="7">
        <f t="shared" si="401"/>
        <v>0</v>
      </c>
      <c r="BL617" s="7">
        <f t="shared" si="402"/>
        <v>0</v>
      </c>
      <c r="BM617" s="7">
        <f t="shared" si="403"/>
        <v>0</v>
      </c>
      <c r="BN617" s="7">
        <f t="shared" si="404"/>
        <v>0</v>
      </c>
      <c r="BO617" s="17">
        <f t="shared" si="389"/>
        <v>75.680000000000007</v>
      </c>
      <c r="BP617">
        <f t="shared" si="405"/>
        <v>0</v>
      </c>
      <c r="BQ617" s="7">
        <f t="shared" si="406"/>
        <v>0</v>
      </c>
      <c r="BR617" s="7">
        <f t="shared" si="407"/>
        <v>0</v>
      </c>
      <c r="BS617" s="7">
        <f t="shared" si="408"/>
        <v>0</v>
      </c>
      <c r="BT617" s="7">
        <f t="shared" si="409"/>
        <v>0</v>
      </c>
      <c r="BU617" s="17">
        <f t="shared" si="390"/>
        <v>75.680000000000007</v>
      </c>
      <c r="BV617">
        <f t="shared" si="410"/>
        <v>0</v>
      </c>
      <c r="BW617" s="7">
        <f t="shared" si="411"/>
        <v>0</v>
      </c>
      <c r="BX617" s="7">
        <f t="shared" si="412"/>
        <v>0</v>
      </c>
      <c r="BY617" s="7">
        <f t="shared" si="413"/>
        <v>0</v>
      </c>
      <c r="BZ617" s="7">
        <f t="shared" si="414"/>
        <v>0</v>
      </c>
      <c r="CA617" s="17">
        <f t="shared" si="391"/>
        <v>75.680000000000007</v>
      </c>
      <c r="CB617">
        <f t="shared" si="415"/>
        <v>0</v>
      </c>
      <c r="CC617" s="7">
        <f t="shared" si="416"/>
        <v>0</v>
      </c>
      <c r="CD617" s="7">
        <f t="shared" si="417"/>
        <v>0</v>
      </c>
      <c r="CE617" s="7">
        <f t="shared" si="418"/>
        <v>0</v>
      </c>
      <c r="CF617" s="69">
        <f t="shared" si="419"/>
        <v>0</v>
      </c>
      <c r="CG617" s="17">
        <f t="shared" si="392"/>
        <v>75.680000000000007</v>
      </c>
      <c r="CH617">
        <f t="shared" si="420"/>
        <v>0</v>
      </c>
      <c r="CI617" s="7">
        <f t="shared" si="421"/>
        <v>0</v>
      </c>
      <c r="CJ617" s="7">
        <f t="shared" si="422"/>
        <v>0</v>
      </c>
      <c r="CK617" s="7">
        <f t="shared" si="423"/>
        <v>0</v>
      </c>
      <c r="CL617" s="7">
        <f t="shared" si="424"/>
        <v>0</v>
      </c>
      <c r="CM617" s="17">
        <f t="shared" si="393"/>
        <v>75.680000000000007</v>
      </c>
      <c r="CN617">
        <f t="shared" si="425"/>
        <v>0</v>
      </c>
      <c r="CO617" s="7">
        <f t="shared" si="426"/>
        <v>0</v>
      </c>
      <c r="CP617" s="7">
        <f t="shared" si="427"/>
        <v>0</v>
      </c>
      <c r="CQ617" s="7">
        <f t="shared" si="428"/>
        <v>0</v>
      </c>
      <c r="CR617" s="7">
        <f t="shared" si="429"/>
        <v>0</v>
      </c>
    </row>
    <row r="618" spans="1:9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394"/>
        <v>0</v>
      </c>
      <c r="M618" s="63" t="b">
        <v>0</v>
      </c>
      <c r="S618" s="65" t="b">
        <v>0</v>
      </c>
      <c r="Y618" s="66" t="b">
        <v>0</v>
      </c>
      <c r="AE618" s="67" t="b">
        <v>0</v>
      </c>
      <c r="AK618" s="68" t="b">
        <v>0</v>
      </c>
      <c r="AQ618" s="45" t="b">
        <v>0</v>
      </c>
      <c r="AW618" s="47" t="b">
        <v>0</v>
      </c>
      <c r="BC618" s="17">
        <f t="shared" si="387"/>
        <v>129.80000000000001</v>
      </c>
      <c r="BD618">
        <f t="shared" si="395"/>
        <v>0</v>
      </c>
      <c r="BE618" s="7">
        <f t="shared" si="396"/>
        <v>0</v>
      </c>
      <c r="BF618" s="7">
        <f t="shared" si="397"/>
        <v>0</v>
      </c>
      <c r="BG618" s="7">
        <f t="shared" si="398"/>
        <v>0</v>
      </c>
      <c r="BH618" s="7">
        <f t="shared" si="399"/>
        <v>0</v>
      </c>
      <c r="BI618" s="17">
        <f t="shared" si="388"/>
        <v>129.80000000000001</v>
      </c>
      <c r="BJ618">
        <f t="shared" si="400"/>
        <v>0</v>
      </c>
      <c r="BK618" s="7">
        <f t="shared" si="401"/>
        <v>0</v>
      </c>
      <c r="BL618" s="7">
        <f t="shared" si="402"/>
        <v>0</v>
      </c>
      <c r="BM618" s="7">
        <f t="shared" si="403"/>
        <v>0</v>
      </c>
      <c r="BN618" s="7">
        <f t="shared" si="404"/>
        <v>0</v>
      </c>
      <c r="BO618" s="17">
        <f t="shared" si="389"/>
        <v>129.80000000000001</v>
      </c>
      <c r="BP618">
        <f t="shared" si="405"/>
        <v>0</v>
      </c>
      <c r="BQ618" s="7">
        <f t="shared" si="406"/>
        <v>0</v>
      </c>
      <c r="BR618" s="7">
        <f t="shared" si="407"/>
        <v>0</v>
      </c>
      <c r="BS618" s="7">
        <f t="shared" si="408"/>
        <v>0</v>
      </c>
      <c r="BT618" s="7">
        <f t="shared" si="409"/>
        <v>0</v>
      </c>
      <c r="BU618" s="17">
        <f t="shared" si="390"/>
        <v>129.80000000000001</v>
      </c>
      <c r="BV618">
        <f t="shared" si="410"/>
        <v>0</v>
      </c>
      <c r="BW618" s="7">
        <f t="shared" si="411"/>
        <v>0</v>
      </c>
      <c r="BX618" s="7">
        <f t="shared" si="412"/>
        <v>0</v>
      </c>
      <c r="BY618" s="7">
        <f t="shared" si="413"/>
        <v>0</v>
      </c>
      <c r="BZ618" s="7">
        <f t="shared" si="414"/>
        <v>0</v>
      </c>
      <c r="CA618" s="17">
        <f t="shared" si="391"/>
        <v>129.80000000000001</v>
      </c>
      <c r="CB618">
        <f t="shared" si="415"/>
        <v>0</v>
      </c>
      <c r="CC618" s="7">
        <f t="shared" si="416"/>
        <v>0</v>
      </c>
      <c r="CD618" s="7">
        <f t="shared" si="417"/>
        <v>0</v>
      </c>
      <c r="CE618" s="7">
        <f t="shared" si="418"/>
        <v>0</v>
      </c>
      <c r="CF618" s="69">
        <f t="shared" si="419"/>
        <v>0</v>
      </c>
      <c r="CG618" s="17">
        <f t="shared" si="392"/>
        <v>129.80000000000001</v>
      </c>
      <c r="CH618">
        <f t="shared" si="420"/>
        <v>0</v>
      </c>
      <c r="CI618" s="7">
        <f t="shared" si="421"/>
        <v>0</v>
      </c>
      <c r="CJ618" s="7">
        <f t="shared" si="422"/>
        <v>0</v>
      </c>
      <c r="CK618" s="7">
        <f t="shared" si="423"/>
        <v>0</v>
      </c>
      <c r="CL618" s="7">
        <f t="shared" si="424"/>
        <v>0</v>
      </c>
      <c r="CM618" s="17">
        <f t="shared" si="393"/>
        <v>129.80000000000001</v>
      </c>
      <c r="CN618">
        <f t="shared" si="425"/>
        <v>0</v>
      </c>
      <c r="CO618" s="7">
        <f t="shared" si="426"/>
        <v>0</v>
      </c>
      <c r="CP618" s="7">
        <f t="shared" si="427"/>
        <v>0</v>
      </c>
      <c r="CQ618" s="7">
        <f t="shared" si="428"/>
        <v>0</v>
      </c>
      <c r="CR618" s="7">
        <f t="shared" si="429"/>
        <v>0</v>
      </c>
    </row>
    <row r="619" spans="1:9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394"/>
        <v>0</v>
      </c>
      <c r="M619" s="63" t="b">
        <v>0</v>
      </c>
      <c r="S619" s="65" t="b">
        <v>0</v>
      </c>
      <c r="Y619" s="66" t="b">
        <v>0</v>
      </c>
      <c r="AE619" s="67" t="b">
        <v>0</v>
      </c>
      <c r="AK619" s="68" t="b">
        <v>0</v>
      </c>
      <c r="AQ619" s="45" t="b">
        <v>0</v>
      </c>
      <c r="AW619" s="47" t="b">
        <v>0</v>
      </c>
      <c r="BC619" s="17">
        <f t="shared" si="387"/>
        <v>116.27000000000001</v>
      </c>
      <c r="BD619">
        <f t="shared" si="395"/>
        <v>0</v>
      </c>
      <c r="BE619" s="7">
        <f t="shared" si="396"/>
        <v>0</v>
      </c>
      <c r="BF619" s="7">
        <f t="shared" si="397"/>
        <v>0</v>
      </c>
      <c r="BG619" s="7">
        <f t="shared" si="398"/>
        <v>0</v>
      </c>
      <c r="BH619" s="7">
        <f t="shared" si="399"/>
        <v>0</v>
      </c>
      <c r="BI619" s="17">
        <f t="shared" si="388"/>
        <v>116.27000000000001</v>
      </c>
      <c r="BJ619">
        <f t="shared" si="400"/>
        <v>0</v>
      </c>
      <c r="BK619" s="7">
        <f t="shared" si="401"/>
        <v>0</v>
      </c>
      <c r="BL619" s="7">
        <f t="shared" si="402"/>
        <v>0</v>
      </c>
      <c r="BM619" s="7">
        <f t="shared" si="403"/>
        <v>0</v>
      </c>
      <c r="BN619" s="7">
        <f t="shared" si="404"/>
        <v>0</v>
      </c>
      <c r="BO619" s="17">
        <f t="shared" si="389"/>
        <v>116.27000000000001</v>
      </c>
      <c r="BP619">
        <f t="shared" si="405"/>
        <v>0</v>
      </c>
      <c r="BQ619" s="7">
        <f t="shared" si="406"/>
        <v>0</v>
      </c>
      <c r="BR619" s="7">
        <f t="shared" si="407"/>
        <v>0</v>
      </c>
      <c r="BS619" s="7">
        <f t="shared" si="408"/>
        <v>0</v>
      </c>
      <c r="BT619" s="7">
        <f t="shared" si="409"/>
        <v>0</v>
      </c>
      <c r="BU619" s="17">
        <f t="shared" si="390"/>
        <v>116.27000000000001</v>
      </c>
      <c r="BV619">
        <f t="shared" si="410"/>
        <v>0</v>
      </c>
      <c r="BW619" s="7">
        <f t="shared" si="411"/>
        <v>0</v>
      </c>
      <c r="BX619" s="7">
        <f t="shared" si="412"/>
        <v>0</v>
      </c>
      <c r="BY619" s="7">
        <f t="shared" si="413"/>
        <v>0</v>
      </c>
      <c r="BZ619" s="7">
        <f t="shared" si="414"/>
        <v>0</v>
      </c>
      <c r="CA619" s="17">
        <f t="shared" si="391"/>
        <v>116.27000000000001</v>
      </c>
      <c r="CB619">
        <f t="shared" si="415"/>
        <v>0</v>
      </c>
      <c r="CC619" s="7">
        <f t="shared" si="416"/>
        <v>0</v>
      </c>
      <c r="CD619" s="7">
        <f t="shared" si="417"/>
        <v>0</v>
      </c>
      <c r="CE619" s="7">
        <f t="shared" si="418"/>
        <v>0</v>
      </c>
      <c r="CF619" s="69">
        <f t="shared" si="419"/>
        <v>0</v>
      </c>
      <c r="CG619" s="17">
        <f t="shared" si="392"/>
        <v>116.27000000000001</v>
      </c>
      <c r="CH619">
        <f t="shared" si="420"/>
        <v>0</v>
      </c>
      <c r="CI619" s="7">
        <f t="shared" si="421"/>
        <v>0</v>
      </c>
      <c r="CJ619" s="7">
        <f t="shared" si="422"/>
        <v>0</v>
      </c>
      <c r="CK619" s="7">
        <f t="shared" si="423"/>
        <v>0</v>
      </c>
      <c r="CL619" s="7">
        <f t="shared" si="424"/>
        <v>0</v>
      </c>
      <c r="CM619" s="17">
        <f t="shared" si="393"/>
        <v>116.27000000000001</v>
      </c>
      <c r="CN619">
        <f t="shared" si="425"/>
        <v>0</v>
      </c>
      <c r="CO619" s="7">
        <f t="shared" si="426"/>
        <v>0</v>
      </c>
      <c r="CP619" s="7">
        <f t="shared" si="427"/>
        <v>0</v>
      </c>
      <c r="CQ619" s="7">
        <f t="shared" si="428"/>
        <v>0</v>
      </c>
      <c r="CR619" s="7">
        <f t="shared" si="429"/>
        <v>0</v>
      </c>
    </row>
    <row r="620" spans="1:9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394"/>
        <v>0</v>
      </c>
      <c r="M620" s="63" t="b">
        <v>0</v>
      </c>
      <c r="S620" s="65" t="b">
        <v>0</v>
      </c>
      <c r="Y620" s="66" t="b">
        <v>0</v>
      </c>
      <c r="AE620" s="67" t="b">
        <v>0</v>
      </c>
      <c r="AK620" s="68" t="b">
        <v>0</v>
      </c>
      <c r="AQ620" s="45" t="b">
        <v>0</v>
      </c>
      <c r="AW620" s="47" t="b">
        <v>0</v>
      </c>
      <c r="BC620" s="17">
        <f t="shared" si="387"/>
        <v>39.38000000000001</v>
      </c>
      <c r="BD620">
        <f t="shared" si="395"/>
        <v>0</v>
      </c>
      <c r="BE620" s="7">
        <f t="shared" si="396"/>
        <v>0</v>
      </c>
      <c r="BF620" s="7">
        <f t="shared" si="397"/>
        <v>0</v>
      </c>
      <c r="BG620" s="7">
        <f t="shared" si="398"/>
        <v>0</v>
      </c>
      <c r="BH620" s="7">
        <f t="shared" si="399"/>
        <v>0</v>
      </c>
      <c r="BI620" s="17">
        <f t="shared" si="388"/>
        <v>39.38000000000001</v>
      </c>
      <c r="BJ620">
        <f t="shared" si="400"/>
        <v>0</v>
      </c>
      <c r="BK620" s="7">
        <f t="shared" si="401"/>
        <v>0</v>
      </c>
      <c r="BL620" s="7">
        <f t="shared" si="402"/>
        <v>0</v>
      </c>
      <c r="BM620" s="7">
        <f t="shared" si="403"/>
        <v>0</v>
      </c>
      <c r="BN620" s="7">
        <f t="shared" si="404"/>
        <v>0</v>
      </c>
      <c r="BO620" s="17">
        <f t="shared" si="389"/>
        <v>39.38000000000001</v>
      </c>
      <c r="BP620">
        <f t="shared" si="405"/>
        <v>0</v>
      </c>
      <c r="BQ620" s="7">
        <f t="shared" si="406"/>
        <v>0</v>
      </c>
      <c r="BR620" s="7">
        <f t="shared" si="407"/>
        <v>0</v>
      </c>
      <c r="BS620" s="7">
        <f t="shared" si="408"/>
        <v>0</v>
      </c>
      <c r="BT620" s="7">
        <f t="shared" si="409"/>
        <v>0</v>
      </c>
      <c r="BU620" s="17">
        <f t="shared" si="390"/>
        <v>39.38000000000001</v>
      </c>
      <c r="BV620">
        <f t="shared" si="410"/>
        <v>0</v>
      </c>
      <c r="BW620" s="7">
        <f t="shared" si="411"/>
        <v>0</v>
      </c>
      <c r="BX620" s="7">
        <f t="shared" si="412"/>
        <v>0</v>
      </c>
      <c r="BY620" s="7">
        <f t="shared" si="413"/>
        <v>0</v>
      </c>
      <c r="BZ620" s="7">
        <f t="shared" si="414"/>
        <v>0</v>
      </c>
      <c r="CA620" s="17">
        <f t="shared" si="391"/>
        <v>39.38000000000001</v>
      </c>
      <c r="CB620">
        <f t="shared" si="415"/>
        <v>0</v>
      </c>
      <c r="CC620" s="7">
        <f t="shared" si="416"/>
        <v>0</v>
      </c>
      <c r="CD620" s="7">
        <f t="shared" si="417"/>
        <v>0</v>
      </c>
      <c r="CE620" s="7">
        <f t="shared" si="418"/>
        <v>0</v>
      </c>
      <c r="CF620" s="69">
        <f t="shared" si="419"/>
        <v>0</v>
      </c>
      <c r="CG620" s="17">
        <f t="shared" si="392"/>
        <v>39.38000000000001</v>
      </c>
      <c r="CH620">
        <f t="shared" si="420"/>
        <v>0</v>
      </c>
      <c r="CI620" s="7">
        <f t="shared" si="421"/>
        <v>0</v>
      </c>
      <c r="CJ620" s="7">
        <f t="shared" si="422"/>
        <v>0</v>
      </c>
      <c r="CK620" s="7">
        <f t="shared" si="423"/>
        <v>0</v>
      </c>
      <c r="CL620" s="7">
        <f t="shared" si="424"/>
        <v>0</v>
      </c>
      <c r="CM620" s="17">
        <f t="shared" si="393"/>
        <v>39.38000000000001</v>
      </c>
      <c r="CN620">
        <f t="shared" si="425"/>
        <v>0</v>
      </c>
      <c r="CO620" s="7">
        <f t="shared" si="426"/>
        <v>0</v>
      </c>
      <c r="CP620" s="7">
        <f t="shared" si="427"/>
        <v>0</v>
      </c>
      <c r="CQ620" s="7">
        <f t="shared" si="428"/>
        <v>0</v>
      </c>
      <c r="CR620" s="7">
        <f t="shared" si="429"/>
        <v>0</v>
      </c>
    </row>
    <row r="621" spans="1:9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394"/>
        <v>0</v>
      </c>
      <c r="M621" s="63" t="b">
        <v>0</v>
      </c>
      <c r="S621" s="65" t="b">
        <v>0</v>
      </c>
      <c r="Y621" s="66" t="b">
        <v>0</v>
      </c>
      <c r="AE621" s="67" t="b">
        <v>0</v>
      </c>
      <c r="AK621" s="68" t="b">
        <v>0</v>
      </c>
      <c r="AQ621" s="45" t="b">
        <v>0</v>
      </c>
      <c r="AW621" s="47" t="b">
        <v>0</v>
      </c>
      <c r="BC621" s="17">
        <f t="shared" si="387"/>
        <v>93.83</v>
      </c>
      <c r="BD621">
        <f t="shared" si="395"/>
        <v>0</v>
      </c>
      <c r="BE621" s="7">
        <f t="shared" si="396"/>
        <v>0</v>
      </c>
      <c r="BF621" s="7">
        <f t="shared" si="397"/>
        <v>0</v>
      </c>
      <c r="BG621" s="7">
        <f t="shared" si="398"/>
        <v>0</v>
      </c>
      <c r="BH621" s="7">
        <f t="shared" si="399"/>
        <v>0</v>
      </c>
      <c r="BI621" s="17">
        <f t="shared" si="388"/>
        <v>93.83</v>
      </c>
      <c r="BJ621">
        <f t="shared" si="400"/>
        <v>0</v>
      </c>
      <c r="BK621" s="7">
        <f t="shared" si="401"/>
        <v>0</v>
      </c>
      <c r="BL621" s="7">
        <f t="shared" si="402"/>
        <v>0</v>
      </c>
      <c r="BM621" s="7">
        <f t="shared" si="403"/>
        <v>0</v>
      </c>
      <c r="BN621" s="7">
        <f t="shared" si="404"/>
        <v>0</v>
      </c>
      <c r="BO621" s="17">
        <f t="shared" si="389"/>
        <v>93.83</v>
      </c>
      <c r="BP621">
        <f t="shared" si="405"/>
        <v>0</v>
      </c>
      <c r="BQ621" s="7">
        <f t="shared" si="406"/>
        <v>0</v>
      </c>
      <c r="BR621" s="7">
        <f t="shared" si="407"/>
        <v>0</v>
      </c>
      <c r="BS621" s="7">
        <f t="shared" si="408"/>
        <v>0</v>
      </c>
      <c r="BT621" s="7">
        <f t="shared" si="409"/>
        <v>0</v>
      </c>
      <c r="BU621" s="17">
        <f t="shared" si="390"/>
        <v>93.83</v>
      </c>
      <c r="BV621">
        <f t="shared" si="410"/>
        <v>0</v>
      </c>
      <c r="BW621" s="7">
        <f t="shared" si="411"/>
        <v>0</v>
      </c>
      <c r="BX621" s="7">
        <f t="shared" si="412"/>
        <v>0</v>
      </c>
      <c r="BY621" s="7">
        <f t="shared" si="413"/>
        <v>0</v>
      </c>
      <c r="BZ621" s="7">
        <f t="shared" si="414"/>
        <v>0</v>
      </c>
      <c r="CA621" s="17">
        <f t="shared" si="391"/>
        <v>93.83</v>
      </c>
      <c r="CB621">
        <f t="shared" si="415"/>
        <v>0</v>
      </c>
      <c r="CC621" s="7">
        <f t="shared" si="416"/>
        <v>0</v>
      </c>
      <c r="CD621" s="7">
        <f t="shared" si="417"/>
        <v>0</v>
      </c>
      <c r="CE621" s="7">
        <f t="shared" si="418"/>
        <v>0</v>
      </c>
      <c r="CF621" s="69">
        <f t="shared" si="419"/>
        <v>0</v>
      </c>
      <c r="CG621" s="17">
        <f t="shared" si="392"/>
        <v>93.83</v>
      </c>
      <c r="CH621">
        <f t="shared" si="420"/>
        <v>0</v>
      </c>
      <c r="CI621" s="7">
        <f t="shared" si="421"/>
        <v>0</v>
      </c>
      <c r="CJ621" s="7">
        <f t="shared" si="422"/>
        <v>0</v>
      </c>
      <c r="CK621" s="7">
        <f t="shared" si="423"/>
        <v>0</v>
      </c>
      <c r="CL621" s="7">
        <f t="shared" si="424"/>
        <v>0</v>
      </c>
      <c r="CM621" s="17">
        <f t="shared" si="393"/>
        <v>93.83</v>
      </c>
      <c r="CN621">
        <f t="shared" si="425"/>
        <v>0</v>
      </c>
      <c r="CO621" s="7">
        <f t="shared" si="426"/>
        <v>0</v>
      </c>
      <c r="CP621" s="7">
        <f t="shared" si="427"/>
        <v>0</v>
      </c>
      <c r="CQ621" s="7">
        <f t="shared" si="428"/>
        <v>0</v>
      </c>
      <c r="CR621" s="7">
        <f t="shared" si="429"/>
        <v>0</v>
      </c>
    </row>
    <row r="622" spans="1:96" ht="14.5">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394"/>
        <v>1</v>
      </c>
      <c r="M622" s="63" t="b">
        <v>1</v>
      </c>
      <c r="N622" s="63">
        <v>0</v>
      </c>
      <c r="O622" s="63">
        <v>10</v>
      </c>
      <c r="P622" s="63">
        <v>10</v>
      </c>
      <c r="Q622" s="63">
        <v>10</v>
      </c>
      <c r="R622" s="63">
        <v>0</v>
      </c>
      <c r="S622" s="65" t="b">
        <v>1</v>
      </c>
      <c r="T622" s="65">
        <v>0</v>
      </c>
      <c r="U622" s="65">
        <v>10</v>
      </c>
      <c r="V622" s="65">
        <v>10</v>
      </c>
      <c r="W622" s="65">
        <v>10</v>
      </c>
      <c r="X622" s="65">
        <v>0</v>
      </c>
      <c r="Y622" s="66" t="b">
        <v>0</v>
      </c>
      <c r="AE622" s="67" t="b">
        <v>1</v>
      </c>
      <c r="AF622" s="67">
        <v>0</v>
      </c>
      <c r="AG622" s="67">
        <v>15</v>
      </c>
      <c r="AH622" s="67">
        <v>15</v>
      </c>
      <c r="AI622" s="67">
        <v>15</v>
      </c>
      <c r="AJ622" s="67">
        <v>0</v>
      </c>
      <c r="AK622" s="68" t="b">
        <v>1</v>
      </c>
      <c r="AL622" s="68">
        <v>0</v>
      </c>
      <c r="AM622" s="68">
        <v>20</v>
      </c>
      <c r="AN622" s="68">
        <v>20</v>
      </c>
      <c r="AO622" s="68">
        <v>20</v>
      </c>
      <c r="AP622" s="68">
        <v>0</v>
      </c>
      <c r="AQ622" s="45" t="b">
        <v>0</v>
      </c>
      <c r="AW622" s="47" t="b">
        <v>0</v>
      </c>
      <c r="BC622" s="17">
        <f t="shared" si="387"/>
        <v>77.220000000000013</v>
      </c>
      <c r="BD622">
        <f t="shared" si="395"/>
        <v>6</v>
      </c>
      <c r="BE622" s="7">
        <f t="shared" si="396"/>
        <v>6.450798620851784</v>
      </c>
      <c r="BF622" s="7">
        <f t="shared" si="397"/>
        <v>4.7695592302922876</v>
      </c>
      <c r="BG622" s="7">
        <f t="shared" si="398"/>
        <v>88.708621401683857</v>
      </c>
      <c r="BH622" s="7">
        <f t="shared" si="399"/>
        <v>95.159420022535642</v>
      </c>
      <c r="BI622" s="17">
        <f t="shared" si="388"/>
        <v>77.220000000000013</v>
      </c>
      <c r="BJ622">
        <f t="shared" si="400"/>
        <v>6</v>
      </c>
      <c r="BK622" s="7">
        <f t="shared" si="401"/>
        <v>6.450798620851784</v>
      </c>
      <c r="BL622" s="7">
        <f t="shared" si="402"/>
        <v>4.7695592302922876</v>
      </c>
      <c r="BM622" s="7">
        <f t="shared" si="403"/>
        <v>88.708621401683857</v>
      </c>
      <c r="BN622" s="7">
        <f t="shared" si="404"/>
        <v>95.159420022535642</v>
      </c>
      <c r="BO622" s="17">
        <f t="shared" si="389"/>
        <v>77.220000000000013</v>
      </c>
      <c r="BP622">
        <f t="shared" si="405"/>
        <v>0</v>
      </c>
      <c r="BQ622" s="7">
        <f t="shared" si="406"/>
        <v>0</v>
      </c>
      <c r="BR622" s="7">
        <f t="shared" si="407"/>
        <v>0</v>
      </c>
      <c r="BS622" s="7">
        <f t="shared" si="408"/>
        <v>0</v>
      </c>
      <c r="BT622" s="7">
        <f t="shared" si="409"/>
        <v>0</v>
      </c>
      <c r="BU622" s="17">
        <f t="shared" si="390"/>
        <v>77.220000000000013</v>
      </c>
      <c r="BV622">
        <f t="shared" si="410"/>
        <v>3</v>
      </c>
      <c r="BW622" s="7">
        <f t="shared" si="411"/>
        <v>3.225399310425892</v>
      </c>
      <c r="BX622" s="7">
        <f t="shared" si="412"/>
        <v>2.3847796151461438</v>
      </c>
      <c r="BY622" s="7">
        <f t="shared" si="413"/>
        <v>44.354310700841928</v>
      </c>
      <c r="BZ622" s="7">
        <f t="shared" si="414"/>
        <v>47.579710011267821</v>
      </c>
      <c r="CA622" s="17">
        <f t="shared" si="391"/>
        <v>77.220000000000013</v>
      </c>
      <c r="CB622">
        <f t="shared" si="415"/>
        <v>2</v>
      </c>
      <c r="CC622" s="7">
        <f t="shared" si="416"/>
        <v>2.1502662069505947</v>
      </c>
      <c r="CD622" s="7">
        <f t="shared" si="417"/>
        <v>1.5898530767640959</v>
      </c>
      <c r="CE622" s="7">
        <f t="shared" si="418"/>
        <v>29.569540467227952</v>
      </c>
      <c r="CF622" s="69">
        <f t="shared" si="419"/>
        <v>31.719806674178546</v>
      </c>
      <c r="CG622" s="17">
        <f t="shared" si="392"/>
        <v>77.220000000000013</v>
      </c>
      <c r="CH622">
        <f t="shared" si="420"/>
        <v>0</v>
      </c>
      <c r="CI622" s="7">
        <f t="shared" si="421"/>
        <v>0</v>
      </c>
      <c r="CJ622" s="7">
        <f t="shared" si="422"/>
        <v>0</v>
      </c>
      <c r="CK622" s="7">
        <f t="shared" si="423"/>
        <v>0</v>
      </c>
      <c r="CL622" s="7">
        <f t="shared" si="424"/>
        <v>0</v>
      </c>
      <c r="CM622" s="17">
        <f t="shared" si="393"/>
        <v>77.220000000000013</v>
      </c>
      <c r="CN622">
        <f t="shared" si="425"/>
        <v>0</v>
      </c>
      <c r="CO622" s="7">
        <f t="shared" si="426"/>
        <v>0</v>
      </c>
      <c r="CP622" s="7">
        <f t="shared" si="427"/>
        <v>0</v>
      </c>
      <c r="CQ622" s="7">
        <f t="shared" si="428"/>
        <v>0</v>
      </c>
      <c r="CR622" s="7">
        <f t="shared" si="429"/>
        <v>0</v>
      </c>
    </row>
    <row r="623" spans="1:96" ht="14.5">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394"/>
        <v>0</v>
      </c>
      <c r="M623" s="63" t="b">
        <v>1</v>
      </c>
      <c r="N623" s="63">
        <v>0</v>
      </c>
      <c r="O623" s="63">
        <v>10</v>
      </c>
      <c r="P623" s="63">
        <v>10</v>
      </c>
      <c r="Q623" s="63">
        <v>10</v>
      </c>
      <c r="R623" s="63">
        <v>0</v>
      </c>
      <c r="S623" s="65" t="b">
        <v>0</v>
      </c>
      <c r="Y623" s="66" t="b">
        <v>0</v>
      </c>
      <c r="AE623" s="67" t="b">
        <v>0</v>
      </c>
      <c r="AK623" s="68" t="b">
        <v>0</v>
      </c>
      <c r="AQ623" s="45" t="b">
        <v>0</v>
      </c>
      <c r="AW623" s="47" t="b">
        <v>0</v>
      </c>
      <c r="BC623" s="17">
        <f t="shared" si="387"/>
        <v>73.15000000000002</v>
      </c>
      <c r="BD623">
        <f t="shared" si="395"/>
        <v>0</v>
      </c>
      <c r="BE623" s="7">
        <f t="shared" si="396"/>
        <v>0</v>
      </c>
      <c r="BF623" s="7">
        <f t="shared" si="397"/>
        <v>0</v>
      </c>
      <c r="BG623" s="7">
        <f t="shared" si="398"/>
        <v>0</v>
      </c>
      <c r="BH623" s="7">
        <f t="shared" si="399"/>
        <v>0</v>
      </c>
      <c r="BI623" s="17">
        <f t="shared" si="388"/>
        <v>73.15000000000002</v>
      </c>
      <c r="BJ623">
        <f t="shared" si="400"/>
        <v>0</v>
      </c>
      <c r="BK623" s="7">
        <f t="shared" si="401"/>
        <v>0</v>
      </c>
      <c r="BL623" s="7">
        <f t="shared" si="402"/>
        <v>0</v>
      </c>
      <c r="BM623" s="7">
        <f t="shared" si="403"/>
        <v>0</v>
      </c>
      <c r="BN623" s="7">
        <f t="shared" si="404"/>
        <v>0</v>
      </c>
      <c r="BO623" s="17">
        <f t="shared" si="389"/>
        <v>73.15000000000002</v>
      </c>
      <c r="BP623">
        <f t="shared" si="405"/>
        <v>0</v>
      </c>
      <c r="BQ623" s="7">
        <f t="shared" si="406"/>
        <v>0</v>
      </c>
      <c r="BR623" s="7">
        <f t="shared" si="407"/>
        <v>0</v>
      </c>
      <c r="BS623" s="7">
        <f t="shared" si="408"/>
        <v>0</v>
      </c>
      <c r="BT623" s="7">
        <f t="shared" si="409"/>
        <v>0</v>
      </c>
      <c r="BU623" s="17">
        <f t="shared" si="390"/>
        <v>73.15000000000002</v>
      </c>
      <c r="BV623">
        <f t="shared" si="410"/>
        <v>0</v>
      </c>
      <c r="BW623" s="7">
        <f t="shared" si="411"/>
        <v>0</v>
      </c>
      <c r="BX623" s="7">
        <f t="shared" si="412"/>
        <v>0</v>
      </c>
      <c r="BY623" s="7">
        <f t="shared" si="413"/>
        <v>0</v>
      </c>
      <c r="BZ623" s="7">
        <f t="shared" si="414"/>
        <v>0</v>
      </c>
      <c r="CA623" s="17">
        <f t="shared" si="391"/>
        <v>73.15000000000002</v>
      </c>
      <c r="CB623">
        <f t="shared" si="415"/>
        <v>0</v>
      </c>
      <c r="CC623" s="7">
        <f t="shared" si="416"/>
        <v>0</v>
      </c>
      <c r="CD623" s="7">
        <f t="shared" si="417"/>
        <v>0</v>
      </c>
      <c r="CE623" s="7">
        <f t="shared" si="418"/>
        <v>0</v>
      </c>
      <c r="CF623" s="69">
        <f t="shared" si="419"/>
        <v>0</v>
      </c>
      <c r="CG623" s="17">
        <f t="shared" si="392"/>
        <v>73.15000000000002</v>
      </c>
      <c r="CH623">
        <f t="shared" si="420"/>
        <v>0</v>
      </c>
      <c r="CI623" s="7">
        <f t="shared" si="421"/>
        <v>0</v>
      </c>
      <c r="CJ623" s="7">
        <f t="shared" si="422"/>
        <v>0</v>
      </c>
      <c r="CK623" s="7">
        <f t="shared" si="423"/>
        <v>0</v>
      </c>
      <c r="CL623" s="7">
        <f t="shared" si="424"/>
        <v>0</v>
      </c>
      <c r="CM623" s="17">
        <f t="shared" si="393"/>
        <v>73.15000000000002</v>
      </c>
      <c r="CN623">
        <f t="shared" si="425"/>
        <v>0</v>
      </c>
      <c r="CO623" s="7">
        <f t="shared" si="426"/>
        <v>0</v>
      </c>
      <c r="CP623" s="7">
        <f t="shared" si="427"/>
        <v>0</v>
      </c>
      <c r="CQ623" s="7">
        <f t="shared" si="428"/>
        <v>0</v>
      </c>
      <c r="CR623" s="7">
        <f t="shared" si="429"/>
        <v>0</v>
      </c>
    </row>
    <row r="624" spans="1:9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394"/>
        <v>0</v>
      </c>
      <c r="M624" s="63" t="b">
        <v>0</v>
      </c>
      <c r="S624" s="65" t="b">
        <v>0</v>
      </c>
      <c r="Y624" s="66" t="b">
        <v>0</v>
      </c>
      <c r="AE624" s="67" t="b">
        <v>0</v>
      </c>
      <c r="AK624" s="68" t="b">
        <v>0</v>
      </c>
      <c r="AQ624" s="45" t="b">
        <v>0</v>
      </c>
      <c r="AW624" s="47" t="b">
        <v>0</v>
      </c>
      <c r="BC624" s="17">
        <f t="shared" si="387"/>
        <v>41.03</v>
      </c>
      <c r="BD624">
        <f t="shared" si="395"/>
        <v>0</v>
      </c>
      <c r="BE624" s="7">
        <f t="shared" si="396"/>
        <v>0</v>
      </c>
      <c r="BF624" s="7">
        <f t="shared" si="397"/>
        <v>0</v>
      </c>
      <c r="BG624" s="7">
        <f t="shared" si="398"/>
        <v>0</v>
      </c>
      <c r="BH624" s="7">
        <f t="shared" si="399"/>
        <v>0</v>
      </c>
      <c r="BI624" s="17">
        <f t="shared" si="388"/>
        <v>41.03</v>
      </c>
      <c r="BJ624">
        <f t="shared" si="400"/>
        <v>0</v>
      </c>
      <c r="BK624" s="7">
        <f t="shared" si="401"/>
        <v>0</v>
      </c>
      <c r="BL624" s="7">
        <f t="shared" si="402"/>
        <v>0</v>
      </c>
      <c r="BM624" s="7">
        <f t="shared" si="403"/>
        <v>0</v>
      </c>
      <c r="BN624" s="7">
        <f t="shared" si="404"/>
        <v>0</v>
      </c>
      <c r="BO624" s="17">
        <f t="shared" si="389"/>
        <v>41.03</v>
      </c>
      <c r="BP624">
        <f t="shared" si="405"/>
        <v>0</v>
      </c>
      <c r="BQ624" s="7">
        <f t="shared" si="406"/>
        <v>0</v>
      </c>
      <c r="BR624" s="7">
        <f t="shared" si="407"/>
        <v>0</v>
      </c>
      <c r="BS624" s="7">
        <f t="shared" si="408"/>
        <v>0</v>
      </c>
      <c r="BT624" s="7">
        <f t="shared" si="409"/>
        <v>0</v>
      </c>
      <c r="BU624" s="17">
        <f t="shared" si="390"/>
        <v>41.03</v>
      </c>
      <c r="BV624">
        <f t="shared" si="410"/>
        <v>0</v>
      </c>
      <c r="BW624" s="7">
        <f t="shared" si="411"/>
        <v>0</v>
      </c>
      <c r="BX624" s="7">
        <f t="shared" si="412"/>
        <v>0</v>
      </c>
      <c r="BY624" s="7">
        <f t="shared" si="413"/>
        <v>0</v>
      </c>
      <c r="BZ624" s="7">
        <f t="shared" si="414"/>
        <v>0</v>
      </c>
      <c r="CA624" s="17">
        <f t="shared" si="391"/>
        <v>41.03</v>
      </c>
      <c r="CB624">
        <f t="shared" si="415"/>
        <v>0</v>
      </c>
      <c r="CC624" s="7">
        <f t="shared" si="416"/>
        <v>0</v>
      </c>
      <c r="CD624" s="7">
        <f t="shared" si="417"/>
        <v>0</v>
      </c>
      <c r="CE624" s="7">
        <f t="shared" si="418"/>
        <v>0</v>
      </c>
      <c r="CF624" s="69">
        <f t="shared" si="419"/>
        <v>0</v>
      </c>
      <c r="CG624" s="17">
        <f t="shared" si="392"/>
        <v>41.03</v>
      </c>
      <c r="CH624">
        <f t="shared" si="420"/>
        <v>0</v>
      </c>
      <c r="CI624" s="7">
        <f t="shared" si="421"/>
        <v>0</v>
      </c>
      <c r="CJ624" s="7">
        <f t="shared" si="422"/>
        <v>0</v>
      </c>
      <c r="CK624" s="7">
        <f t="shared" si="423"/>
        <v>0</v>
      </c>
      <c r="CL624" s="7">
        <f t="shared" si="424"/>
        <v>0</v>
      </c>
      <c r="CM624" s="17">
        <f t="shared" si="393"/>
        <v>41.03</v>
      </c>
      <c r="CN624">
        <f t="shared" si="425"/>
        <v>0</v>
      </c>
      <c r="CO624" s="7">
        <f t="shared" si="426"/>
        <v>0</v>
      </c>
      <c r="CP624" s="7">
        <f t="shared" si="427"/>
        <v>0</v>
      </c>
      <c r="CQ624" s="7">
        <f t="shared" si="428"/>
        <v>0</v>
      </c>
      <c r="CR624" s="7">
        <f t="shared" si="429"/>
        <v>0</v>
      </c>
    </row>
    <row r="625" spans="1:96" ht="14.5">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394"/>
        <v>0</v>
      </c>
      <c r="M625" s="63" t="b">
        <v>1</v>
      </c>
      <c r="N625" s="63">
        <v>0</v>
      </c>
      <c r="O625" s="63">
        <v>10</v>
      </c>
      <c r="P625" s="63">
        <v>10</v>
      </c>
      <c r="Q625" s="63">
        <v>10</v>
      </c>
      <c r="R625" s="63">
        <v>0</v>
      </c>
      <c r="S625" s="65" t="b">
        <v>0</v>
      </c>
      <c r="Y625" s="66" t="b">
        <v>0</v>
      </c>
      <c r="AE625" s="67" t="b">
        <v>0</v>
      </c>
      <c r="AK625" s="68" t="b">
        <v>0</v>
      </c>
      <c r="AQ625" s="45" t="b">
        <v>0</v>
      </c>
      <c r="AW625" s="47" t="b">
        <v>0</v>
      </c>
      <c r="BC625" s="17">
        <f t="shared" si="387"/>
        <v>77.330000000000013</v>
      </c>
      <c r="BD625">
        <f t="shared" si="395"/>
        <v>0</v>
      </c>
      <c r="BE625" s="7">
        <f t="shared" si="396"/>
        <v>0</v>
      </c>
      <c r="BF625" s="7">
        <f t="shared" si="397"/>
        <v>0</v>
      </c>
      <c r="BG625" s="7">
        <f t="shared" si="398"/>
        <v>0</v>
      </c>
      <c r="BH625" s="7">
        <f t="shared" si="399"/>
        <v>0</v>
      </c>
      <c r="BI625" s="17">
        <f t="shared" si="388"/>
        <v>77.330000000000013</v>
      </c>
      <c r="BJ625">
        <f t="shared" si="400"/>
        <v>0</v>
      </c>
      <c r="BK625" s="7">
        <f t="shared" si="401"/>
        <v>0</v>
      </c>
      <c r="BL625" s="7">
        <f t="shared" si="402"/>
        <v>0</v>
      </c>
      <c r="BM625" s="7">
        <f t="shared" si="403"/>
        <v>0</v>
      </c>
      <c r="BN625" s="7">
        <f t="shared" si="404"/>
        <v>0</v>
      </c>
      <c r="BO625" s="17">
        <f t="shared" si="389"/>
        <v>77.330000000000013</v>
      </c>
      <c r="BP625">
        <f t="shared" si="405"/>
        <v>0</v>
      </c>
      <c r="BQ625" s="7">
        <f t="shared" si="406"/>
        <v>0</v>
      </c>
      <c r="BR625" s="7">
        <f t="shared" si="407"/>
        <v>0</v>
      </c>
      <c r="BS625" s="7">
        <f t="shared" si="408"/>
        <v>0</v>
      </c>
      <c r="BT625" s="7">
        <f t="shared" si="409"/>
        <v>0</v>
      </c>
      <c r="BU625" s="17">
        <f t="shared" si="390"/>
        <v>77.330000000000013</v>
      </c>
      <c r="BV625">
        <f t="shared" si="410"/>
        <v>0</v>
      </c>
      <c r="BW625" s="7">
        <f t="shared" si="411"/>
        <v>0</v>
      </c>
      <c r="BX625" s="7">
        <f t="shared" si="412"/>
        <v>0</v>
      </c>
      <c r="BY625" s="7">
        <f t="shared" si="413"/>
        <v>0</v>
      </c>
      <c r="BZ625" s="7">
        <f t="shared" si="414"/>
        <v>0</v>
      </c>
      <c r="CA625" s="17">
        <f t="shared" si="391"/>
        <v>77.330000000000013</v>
      </c>
      <c r="CB625">
        <f t="shared" si="415"/>
        <v>0</v>
      </c>
      <c r="CC625" s="7">
        <f t="shared" si="416"/>
        <v>0</v>
      </c>
      <c r="CD625" s="7">
        <f t="shared" si="417"/>
        <v>0</v>
      </c>
      <c r="CE625" s="7">
        <f t="shared" si="418"/>
        <v>0</v>
      </c>
      <c r="CF625" s="69">
        <f t="shared" si="419"/>
        <v>0</v>
      </c>
      <c r="CG625" s="17">
        <f t="shared" si="392"/>
        <v>77.330000000000013</v>
      </c>
      <c r="CH625">
        <f t="shared" si="420"/>
        <v>0</v>
      </c>
      <c r="CI625" s="7">
        <f t="shared" si="421"/>
        <v>0</v>
      </c>
      <c r="CJ625" s="7">
        <f t="shared" si="422"/>
        <v>0</v>
      </c>
      <c r="CK625" s="7">
        <f t="shared" si="423"/>
        <v>0</v>
      </c>
      <c r="CL625" s="7">
        <f t="shared" si="424"/>
        <v>0</v>
      </c>
      <c r="CM625" s="17">
        <f t="shared" si="393"/>
        <v>77.330000000000013</v>
      </c>
      <c r="CN625">
        <f t="shared" si="425"/>
        <v>0</v>
      </c>
      <c r="CO625" s="7">
        <f t="shared" si="426"/>
        <v>0</v>
      </c>
      <c r="CP625" s="7">
        <f t="shared" si="427"/>
        <v>0</v>
      </c>
      <c r="CQ625" s="7">
        <f t="shared" si="428"/>
        <v>0</v>
      </c>
      <c r="CR625" s="7">
        <f t="shared" si="429"/>
        <v>0</v>
      </c>
    </row>
    <row r="626" spans="1:9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394"/>
        <v>0</v>
      </c>
      <c r="M626" s="63" t="b">
        <v>0</v>
      </c>
      <c r="S626" s="65" t="b">
        <v>0</v>
      </c>
      <c r="Y626" s="66" t="b">
        <v>0</v>
      </c>
      <c r="AE626" s="67" t="b">
        <v>0</v>
      </c>
      <c r="AK626" s="68" t="b">
        <v>0</v>
      </c>
      <c r="AQ626" s="45" t="b">
        <v>0</v>
      </c>
      <c r="AW626" s="47" t="b">
        <v>0</v>
      </c>
      <c r="BC626" s="17">
        <f t="shared" si="387"/>
        <v>81.290000000000006</v>
      </c>
      <c r="BD626">
        <f t="shared" si="395"/>
        <v>0</v>
      </c>
      <c r="BE626" s="7">
        <f t="shared" si="396"/>
        <v>0</v>
      </c>
      <c r="BF626" s="7">
        <f t="shared" si="397"/>
        <v>0</v>
      </c>
      <c r="BG626" s="7">
        <f t="shared" si="398"/>
        <v>0</v>
      </c>
      <c r="BH626" s="7">
        <f t="shared" si="399"/>
        <v>0</v>
      </c>
      <c r="BI626" s="17">
        <f t="shared" si="388"/>
        <v>81.290000000000006</v>
      </c>
      <c r="BJ626">
        <f t="shared" si="400"/>
        <v>0</v>
      </c>
      <c r="BK626" s="7">
        <f t="shared" si="401"/>
        <v>0</v>
      </c>
      <c r="BL626" s="7">
        <f t="shared" si="402"/>
        <v>0</v>
      </c>
      <c r="BM626" s="7">
        <f t="shared" si="403"/>
        <v>0</v>
      </c>
      <c r="BN626" s="7">
        <f t="shared" si="404"/>
        <v>0</v>
      </c>
      <c r="BO626" s="17">
        <f t="shared" si="389"/>
        <v>81.290000000000006</v>
      </c>
      <c r="BP626">
        <f t="shared" si="405"/>
        <v>0</v>
      </c>
      <c r="BQ626" s="7">
        <f t="shared" si="406"/>
        <v>0</v>
      </c>
      <c r="BR626" s="7">
        <f t="shared" si="407"/>
        <v>0</v>
      </c>
      <c r="BS626" s="7">
        <f t="shared" si="408"/>
        <v>0</v>
      </c>
      <c r="BT626" s="7">
        <f t="shared" si="409"/>
        <v>0</v>
      </c>
      <c r="BU626" s="17">
        <f t="shared" si="390"/>
        <v>81.290000000000006</v>
      </c>
      <c r="BV626">
        <f t="shared" si="410"/>
        <v>0</v>
      </c>
      <c r="BW626" s="7">
        <f t="shared" si="411"/>
        <v>0</v>
      </c>
      <c r="BX626" s="7">
        <f t="shared" si="412"/>
        <v>0</v>
      </c>
      <c r="BY626" s="7">
        <f t="shared" si="413"/>
        <v>0</v>
      </c>
      <c r="BZ626" s="7">
        <f t="shared" si="414"/>
        <v>0</v>
      </c>
      <c r="CA626" s="17">
        <f t="shared" si="391"/>
        <v>81.290000000000006</v>
      </c>
      <c r="CB626">
        <f t="shared" si="415"/>
        <v>0</v>
      </c>
      <c r="CC626" s="7">
        <f t="shared" si="416"/>
        <v>0</v>
      </c>
      <c r="CD626" s="7">
        <f t="shared" si="417"/>
        <v>0</v>
      </c>
      <c r="CE626" s="7">
        <f t="shared" si="418"/>
        <v>0</v>
      </c>
      <c r="CF626" s="69">
        <f t="shared" si="419"/>
        <v>0</v>
      </c>
      <c r="CG626" s="17">
        <f t="shared" si="392"/>
        <v>81.290000000000006</v>
      </c>
      <c r="CH626">
        <f t="shared" si="420"/>
        <v>0</v>
      </c>
      <c r="CI626" s="7">
        <f t="shared" si="421"/>
        <v>0</v>
      </c>
      <c r="CJ626" s="7">
        <f t="shared" si="422"/>
        <v>0</v>
      </c>
      <c r="CK626" s="7">
        <f t="shared" si="423"/>
        <v>0</v>
      </c>
      <c r="CL626" s="7">
        <f t="shared" si="424"/>
        <v>0</v>
      </c>
      <c r="CM626" s="17">
        <f t="shared" si="393"/>
        <v>81.290000000000006</v>
      </c>
      <c r="CN626">
        <f t="shared" si="425"/>
        <v>0</v>
      </c>
      <c r="CO626" s="7">
        <f t="shared" si="426"/>
        <v>0</v>
      </c>
      <c r="CP626" s="7">
        <f t="shared" si="427"/>
        <v>0</v>
      </c>
      <c r="CQ626" s="7">
        <f t="shared" si="428"/>
        <v>0</v>
      </c>
      <c r="CR626" s="7">
        <f t="shared" si="429"/>
        <v>0</v>
      </c>
    </row>
    <row r="627" spans="1:9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394"/>
        <v>1</v>
      </c>
      <c r="M627" s="63" t="b">
        <v>0</v>
      </c>
      <c r="S627" s="65" t="b">
        <v>0</v>
      </c>
      <c r="Y627" s="66" t="b">
        <v>0</v>
      </c>
      <c r="AE627" s="67" t="b">
        <v>0</v>
      </c>
      <c r="AK627" s="68" t="b">
        <v>0</v>
      </c>
      <c r="AQ627" s="45" t="b">
        <v>0</v>
      </c>
      <c r="AW627" s="47" t="b">
        <v>0</v>
      </c>
      <c r="BC627" s="17">
        <f t="shared" si="387"/>
        <v>171.05</v>
      </c>
      <c r="BD627">
        <f t="shared" si="395"/>
        <v>0</v>
      </c>
      <c r="BE627" s="7">
        <f t="shared" si="396"/>
        <v>0</v>
      </c>
      <c r="BF627" s="7">
        <f t="shared" si="397"/>
        <v>0</v>
      </c>
      <c r="BG627" s="7">
        <f t="shared" si="398"/>
        <v>0</v>
      </c>
      <c r="BH627" s="7">
        <f t="shared" si="399"/>
        <v>0</v>
      </c>
      <c r="BI627" s="17">
        <f t="shared" si="388"/>
        <v>171.05</v>
      </c>
      <c r="BJ627">
        <f t="shared" si="400"/>
        <v>0</v>
      </c>
      <c r="BK627" s="7">
        <f t="shared" si="401"/>
        <v>0</v>
      </c>
      <c r="BL627" s="7">
        <f t="shared" si="402"/>
        <v>0</v>
      </c>
      <c r="BM627" s="7">
        <f t="shared" si="403"/>
        <v>0</v>
      </c>
      <c r="BN627" s="7">
        <f t="shared" si="404"/>
        <v>0</v>
      </c>
      <c r="BO627" s="17">
        <f t="shared" si="389"/>
        <v>171.05</v>
      </c>
      <c r="BP627">
        <f t="shared" si="405"/>
        <v>0</v>
      </c>
      <c r="BQ627" s="7">
        <f t="shared" si="406"/>
        <v>0</v>
      </c>
      <c r="BR627" s="7">
        <f t="shared" si="407"/>
        <v>0</v>
      </c>
      <c r="BS627" s="7">
        <f t="shared" si="408"/>
        <v>0</v>
      </c>
      <c r="BT627" s="7">
        <f t="shared" si="409"/>
        <v>0</v>
      </c>
      <c r="BU627" s="17">
        <f t="shared" si="390"/>
        <v>171.05</v>
      </c>
      <c r="BV627">
        <f t="shared" si="410"/>
        <v>0</v>
      </c>
      <c r="BW627" s="7">
        <f t="shared" si="411"/>
        <v>0</v>
      </c>
      <c r="BX627" s="7">
        <f t="shared" si="412"/>
        <v>0</v>
      </c>
      <c r="BY627" s="7">
        <f t="shared" si="413"/>
        <v>0</v>
      </c>
      <c r="BZ627" s="7">
        <f t="shared" si="414"/>
        <v>0</v>
      </c>
      <c r="CA627" s="17">
        <f t="shared" si="391"/>
        <v>171.05</v>
      </c>
      <c r="CB627">
        <f t="shared" si="415"/>
        <v>0</v>
      </c>
      <c r="CC627" s="7">
        <f t="shared" si="416"/>
        <v>0</v>
      </c>
      <c r="CD627" s="7">
        <f t="shared" si="417"/>
        <v>0</v>
      </c>
      <c r="CE627" s="7">
        <f t="shared" si="418"/>
        <v>0</v>
      </c>
      <c r="CF627" s="69">
        <f t="shared" si="419"/>
        <v>0</v>
      </c>
      <c r="CG627" s="17">
        <f t="shared" si="392"/>
        <v>171.05</v>
      </c>
      <c r="CH627">
        <f t="shared" si="420"/>
        <v>0</v>
      </c>
      <c r="CI627" s="7">
        <f t="shared" si="421"/>
        <v>0</v>
      </c>
      <c r="CJ627" s="7">
        <f t="shared" si="422"/>
        <v>0</v>
      </c>
      <c r="CK627" s="7">
        <f t="shared" si="423"/>
        <v>0</v>
      </c>
      <c r="CL627" s="7">
        <f t="shared" si="424"/>
        <v>0</v>
      </c>
      <c r="CM627" s="17">
        <f t="shared" si="393"/>
        <v>171.05</v>
      </c>
      <c r="CN627">
        <f t="shared" si="425"/>
        <v>0</v>
      </c>
      <c r="CO627" s="7">
        <f t="shared" si="426"/>
        <v>0</v>
      </c>
      <c r="CP627" s="7">
        <f t="shared" si="427"/>
        <v>0</v>
      </c>
      <c r="CQ627" s="7">
        <f t="shared" si="428"/>
        <v>0</v>
      </c>
      <c r="CR627" s="7">
        <f t="shared" si="429"/>
        <v>0</v>
      </c>
    </row>
    <row r="628" spans="1:9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394"/>
        <v>0</v>
      </c>
      <c r="M628" s="63" t="b">
        <v>0</v>
      </c>
      <c r="S628" s="65" t="b">
        <v>0</v>
      </c>
      <c r="Y628" s="66" t="b">
        <v>0</v>
      </c>
      <c r="AE628" s="67" t="b">
        <v>0</v>
      </c>
      <c r="AK628" s="68" t="b">
        <v>0</v>
      </c>
      <c r="AQ628" s="45" t="b">
        <v>0</v>
      </c>
      <c r="AW628" s="47" t="b">
        <v>0</v>
      </c>
      <c r="BC628" s="17">
        <f t="shared" si="387"/>
        <v>172.37000000000003</v>
      </c>
      <c r="BD628">
        <f t="shared" si="395"/>
        <v>0</v>
      </c>
      <c r="BE628" s="7">
        <f t="shared" si="396"/>
        <v>0</v>
      </c>
      <c r="BF628" s="7">
        <f t="shared" si="397"/>
        <v>0</v>
      </c>
      <c r="BG628" s="7">
        <f t="shared" si="398"/>
        <v>0</v>
      </c>
      <c r="BH628" s="7">
        <f t="shared" si="399"/>
        <v>0</v>
      </c>
      <c r="BI628" s="17">
        <f t="shared" si="388"/>
        <v>172.37000000000003</v>
      </c>
      <c r="BJ628">
        <f t="shared" si="400"/>
        <v>0</v>
      </c>
      <c r="BK628" s="7">
        <f t="shared" si="401"/>
        <v>0</v>
      </c>
      <c r="BL628" s="7">
        <f t="shared" si="402"/>
        <v>0</v>
      </c>
      <c r="BM628" s="7">
        <f t="shared" si="403"/>
        <v>0</v>
      </c>
      <c r="BN628" s="7">
        <f t="shared" si="404"/>
        <v>0</v>
      </c>
      <c r="BO628" s="17">
        <f t="shared" si="389"/>
        <v>172.37000000000003</v>
      </c>
      <c r="BP628">
        <f t="shared" si="405"/>
        <v>0</v>
      </c>
      <c r="BQ628" s="7">
        <f t="shared" si="406"/>
        <v>0</v>
      </c>
      <c r="BR628" s="7">
        <f t="shared" si="407"/>
        <v>0</v>
      </c>
      <c r="BS628" s="7">
        <f t="shared" si="408"/>
        <v>0</v>
      </c>
      <c r="BT628" s="7">
        <f t="shared" si="409"/>
        <v>0</v>
      </c>
      <c r="BU628" s="17">
        <f t="shared" si="390"/>
        <v>172.37000000000003</v>
      </c>
      <c r="BV628">
        <f t="shared" si="410"/>
        <v>0</v>
      </c>
      <c r="BW628" s="7">
        <f t="shared" si="411"/>
        <v>0</v>
      </c>
      <c r="BX628" s="7">
        <f t="shared" si="412"/>
        <v>0</v>
      </c>
      <c r="BY628" s="7">
        <f t="shared" si="413"/>
        <v>0</v>
      </c>
      <c r="BZ628" s="7">
        <f t="shared" si="414"/>
        <v>0</v>
      </c>
      <c r="CA628" s="17">
        <f t="shared" si="391"/>
        <v>172.37000000000003</v>
      </c>
      <c r="CB628">
        <f t="shared" si="415"/>
        <v>0</v>
      </c>
      <c r="CC628" s="7">
        <f t="shared" si="416"/>
        <v>0</v>
      </c>
      <c r="CD628" s="7">
        <f t="shared" si="417"/>
        <v>0</v>
      </c>
      <c r="CE628" s="7">
        <f t="shared" si="418"/>
        <v>0</v>
      </c>
      <c r="CF628" s="69">
        <f t="shared" si="419"/>
        <v>0</v>
      </c>
      <c r="CG628" s="17">
        <f t="shared" si="392"/>
        <v>172.37000000000003</v>
      </c>
      <c r="CH628">
        <f t="shared" si="420"/>
        <v>0</v>
      </c>
      <c r="CI628" s="7">
        <f t="shared" si="421"/>
        <v>0</v>
      </c>
      <c r="CJ628" s="7">
        <f t="shared" si="422"/>
        <v>0</v>
      </c>
      <c r="CK628" s="7">
        <f t="shared" si="423"/>
        <v>0</v>
      </c>
      <c r="CL628" s="7">
        <f t="shared" si="424"/>
        <v>0</v>
      </c>
      <c r="CM628" s="17">
        <f t="shared" si="393"/>
        <v>172.37000000000003</v>
      </c>
      <c r="CN628">
        <f t="shared" si="425"/>
        <v>0</v>
      </c>
      <c r="CO628" s="7">
        <f t="shared" si="426"/>
        <v>0</v>
      </c>
      <c r="CP628" s="7">
        <f t="shared" si="427"/>
        <v>0</v>
      </c>
      <c r="CQ628" s="7">
        <f t="shared" si="428"/>
        <v>0</v>
      </c>
      <c r="CR628" s="7">
        <f t="shared" si="429"/>
        <v>0</v>
      </c>
    </row>
    <row r="629" spans="1:96" ht="14.5">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394"/>
        <v>1</v>
      </c>
      <c r="M629" s="63" t="b">
        <v>1</v>
      </c>
      <c r="N629" s="63">
        <v>180</v>
      </c>
      <c r="O629" s="63">
        <v>10</v>
      </c>
      <c r="P629" s="63">
        <v>10</v>
      </c>
      <c r="Q629" s="63">
        <v>10</v>
      </c>
      <c r="R629" s="63">
        <v>500</v>
      </c>
      <c r="S629" s="65" t="b">
        <v>1</v>
      </c>
      <c r="T629" s="65">
        <v>180</v>
      </c>
      <c r="U629" s="65">
        <v>10</v>
      </c>
      <c r="V629" s="65">
        <v>10</v>
      </c>
      <c r="W629" s="65">
        <v>10</v>
      </c>
      <c r="X629" s="65">
        <v>500</v>
      </c>
      <c r="Y629" s="66" t="b">
        <v>1</v>
      </c>
      <c r="Z629" s="66">
        <v>180</v>
      </c>
      <c r="AA629" s="66">
        <v>10</v>
      </c>
      <c r="AB629" s="66">
        <v>10</v>
      </c>
      <c r="AC629" s="66">
        <v>10</v>
      </c>
      <c r="AD629" s="66">
        <v>500</v>
      </c>
      <c r="AE629" s="67" t="b">
        <v>1</v>
      </c>
      <c r="AF629" s="67">
        <v>180</v>
      </c>
      <c r="AG629" s="67">
        <v>15</v>
      </c>
      <c r="AH629" s="67">
        <v>15</v>
      </c>
      <c r="AI629" s="67">
        <v>15</v>
      </c>
      <c r="AJ629" s="67">
        <v>500</v>
      </c>
      <c r="AK629" s="68" t="b">
        <v>1</v>
      </c>
      <c r="AL629" s="68">
        <v>180</v>
      </c>
      <c r="AM629" s="68">
        <v>20</v>
      </c>
      <c r="AN629" s="68">
        <v>20</v>
      </c>
      <c r="AO629" s="68">
        <v>20</v>
      </c>
      <c r="AP629" s="68">
        <v>500</v>
      </c>
      <c r="AQ629" s="45" t="b">
        <v>1</v>
      </c>
      <c r="AR629" s="45">
        <v>180</v>
      </c>
      <c r="AS629" s="45">
        <v>20</v>
      </c>
      <c r="AT629" s="45">
        <v>20</v>
      </c>
      <c r="AU629" s="45">
        <v>20</v>
      </c>
      <c r="AV629" s="45">
        <v>500</v>
      </c>
      <c r="AW629" s="47" t="b">
        <v>1</v>
      </c>
      <c r="AX629" s="47">
        <v>180</v>
      </c>
      <c r="AY629" s="47">
        <v>20</v>
      </c>
      <c r="AZ629" s="47">
        <v>20</v>
      </c>
      <c r="BA629" s="47">
        <v>20</v>
      </c>
      <c r="BB629" s="47">
        <v>500</v>
      </c>
      <c r="BC629" s="17">
        <f t="shared" si="387"/>
        <v>217.69000000000003</v>
      </c>
      <c r="BD629">
        <f t="shared" si="395"/>
        <v>15</v>
      </c>
      <c r="BE629" s="7">
        <f t="shared" si="396"/>
        <v>16.126996552129462</v>
      </c>
      <c r="BF629" s="7">
        <f t="shared" si="397"/>
        <v>11.923898075730721</v>
      </c>
      <c r="BG629" s="7">
        <f t="shared" si="398"/>
        <v>221.77155350420966</v>
      </c>
      <c r="BH629" s="7">
        <f t="shared" si="399"/>
        <v>237.89855005633913</v>
      </c>
      <c r="BI629" s="17">
        <f t="shared" si="388"/>
        <v>217.69000000000003</v>
      </c>
      <c r="BJ629">
        <f t="shared" si="400"/>
        <v>15</v>
      </c>
      <c r="BK629" s="7">
        <f t="shared" si="401"/>
        <v>16.126996552129462</v>
      </c>
      <c r="BL629" s="7">
        <f t="shared" si="402"/>
        <v>11.923898075730721</v>
      </c>
      <c r="BM629" s="7">
        <f t="shared" si="403"/>
        <v>221.77155350420966</v>
      </c>
      <c r="BN629" s="7">
        <f t="shared" si="404"/>
        <v>237.89855005633913</v>
      </c>
      <c r="BO629" s="17">
        <f t="shared" si="389"/>
        <v>217.69000000000003</v>
      </c>
      <c r="BP629">
        <f t="shared" si="405"/>
        <v>15</v>
      </c>
      <c r="BQ629" s="7">
        <f t="shared" si="406"/>
        <v>16.126996552129462</v>
      </c>
      <c r="BR629" s="7">
        <f t="shared" si="407"/>
        <v>11.923898075730721</v>
      </c>
      <c r="BS629" s="7">
        <f t="shared" si="408"/>
        <v>221.77155350420966</v>
      </c>
      <c r="BT629" s="7">
        <f t="shared" si="409"/>
        <v>237.89855005633913</v>
      </c>
      <c r="BU629" s="17">
        <f t="shared" si="390"/>
        <v>217.69000000000003</v>
      </c>
      <c r="BV629">
        <f t="shared" si="410"/>
        <v>8</v>
      </c>
      <c r="BW629" s="7">
        <f t="shared" si="411"/>
        <v>8.6010648278023787</v>
      </c>
      <c r="BX629" s="7">
        <f t="shared" si="412"/>
        <v>6.3594123070563837</v>
      </c>
      <c r="BY629" s="7">
        <f t="shared" si="413"/>
        <v>118.27816186891181</v>
      </c>
      <c r="BZ629" s="7">
        <f t="shared" si="414"/>
        <v>126.87922669671418</v>
      </c>
      <c r="CA629" s="17">
        <f t="shared" si="391"/>
        <v>217.69000000000003</v>
      </c>
      <c r="CB629">
        <f t="shared" si="415"/>
        <v>4</v>
      </c>
      <c r="CC629" s="7">
        <f t="shared" si="416"/>
        <v>4.3005324139011893</v>
      </c>
      <c r="CD629" s="7">
        <f t="shared" si="417"/>
        <v>3.1797061535281919</v>
      </c>
      <c r="CE629" s="7">
        <f t="shared" si="418"/>
        <v>59.139080934455905</v>
      </c>
      <c r="CF629" s="69">
        <f t="shared" si="419"/>
        <v>63.439613348357092</v>
      </c>
      <c r="CG629" s="17">
        <f t="shared" si="392"/>
        <v>217.69000000000003</v>
      </c>
      <c r="CH629">
        <f t="shared" si="420"/>
        <v>4</v>
      </c>
      <c r="CI629" s="7">
        <f t="shared" si="421"/>
        <v>4.3005324139011893</v>
      </c>
      <c r="CJ629" s="7">
        <f t="shared" si="422"/>
        <v>3.1797061535281919</v>
      </c>
      <c r="CK629" s="7">
        <f t="shared" si="423"/>
        <v>59.139080934455905</v>
      </c>
      <c r="CL629" s="7">
        <f t="shared" si="424"/>
        <v>63.439613348357092</v>
      </c>
      <c r="CM629" s="17">
        <f t="shared" si="393"/>
        <v>217.69000000000003</v>
      </c>
      <c r="CN629">
        <f t="shared" si="425"/>
        <v>4</v>
      </c>
      <c r="CO629" s="7">
        <f t="shared" si="426"/>
        <v>4.3005324139011893</v>
      </c>
      <c r="CP629" s="7">
        <f t="shared" si="427"/>
        <v>3.1797061535281919</v>
      </c>
      <c r="CQ629" s="7">
        <f t="shared" si="428"/>
        <v>59.139080934455905</v>
      </c>
      <c r="CR629" s="7">
        <f t="shared" si="429"/>
        <v>63.439613348357092</v>
      </c>
    </row>
    <row r="630" spans="1:96" ht="14.5">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394"/>
        <v>1</v>
      </c>
      <c r="M630" s="63" t="b">
        <v>1</v>
      </c>
      <c r="N630" s="63">
        <v>0</v>
      </c>
      <c r="O630" s="63">
        <v>10</v>
      </c>
      <c r="P630" s="63">
        <v>10</v>
      </c>
      <c r="Q630" s="63">
        <v>10</v>
      </c>
      <c r="R630" s="63">
        <v>240</v>
      </c>
      <c r="S630" s="65" t="b">
        <v>0</v>
      </c>
      <c r="Y630" s="66" t="b">
        <v>0</v>
      </c>
      <c r="AE630" s="67" t="b">
        <v>0</v>
      </c>
      <c r="AK630" s="68" t="b">
        <v>0</v>
      </c>
      <c r="AQ630" s="45" t="b">
        <v>0</v>
      </c>
      <c r="AW630" s="47" t="b">
        <v>0</v>
      </c>
      <c r="BC630" s="17">
        <f t="shared" si="387"/>
        <v>347.05000000000007</v>
      </c>
      <c r="BD630">
        <f t="shared" si="395"/>
        <v>29</v>
      </c>
      <c r="BE630" s="7">
        <f t="shared" si="396"/>
        <v>31.178860000783622</v>
      </c>
      <c r="BF630" s="7">
        <f t="shared" si="397"/>
        <v>23.052869613079391</v>
      </c>
      <c r="BG630" s="7">
        <f t="shared" si="398"/>
        <v>428.75833677480534</v>
      </c>
      <c r="BH630" s="7">
        <f t="shared" si="399"/>
        <v>459.93719677558897</v>
      </c>
      <c r="BI630" s="17">
        <f t="shared" si="388"/>
        <v>347.05000000000007</v>
      </c>
      <c r="BJ630">
        <f t="shared" si="400"/>
        <v>0</v>
      </c>
      <c r="BK630" s="7">
        <f t="shared" si="401"/>
        <v>0</v>
      </c>
      <c r="BL630" s="7">
        <f t="shared" si="402"/>
        <v>0</v>
      </c>
      <c r="BM630" s="7">
        <f t="shared" si="403"/>
        <v>0</v>
      </c>
      <c r="BN630" s="7">
        <f t="shared" si="404"/>
        <v>0</v>
      </c>
      <c r="BO630" s="17">
        <f t="shared" si="389"/>
        <v>347.05000000000007</v>
      </c>
      <c r="BP630">
        <f t="shared" si="405"/>
        <v>0</v>
      </c>
      <c r="BQ630" s="7">
        <f t="shared" si="406"/>
        <v>0</v>
      </c>
      <c r="BR630" s="7">
        <f t="shared" si="407"/>
        <v>0</v>
      </c>
      <c r="BS630" s="7">
        <f t="shared" si="408"/>
        <v>0</v>
      </c>
      <c r="BT630" s="7">
        <f t="shared" si="409"/>
        <v>0</v>
      </c>
      <c r="BU630" s="17">
        <f t="shared" si="390"/>
        <v>347.05000000000007</v>
      </c>
      <c r="BV630">
        <f t="shared" si="410"/>
        <v>0</v>
      </c>
      <c r="BW630" s="7">
        <f t="shared" si="411"/>
        <v>0</v>
      </c>
      <c r="BX630" s="7">
        <f t="shared" si="412"/>
        <v>0</v>
      </c>
      <c r="BY630" s="7">
        <f t="shared" si="413"/>
        <v>0</v>
      </c>
      <c r="BZ630" s="7">
        <f t="shared" si="414"/>
        <v>0</v>
      </c>
      <c r="CA630" s="17">
        <f t="shared" si="391"/>
        <v>347.05000000000007</v>
      </c>
      <c r="CB630">
        <f t="shared" si="415"/>
        <v>0</v>
      </c>
      <c r="CC630" s="7">
        <f t="shared" si="416"/>
        <v>0</v>
      </c>
      <c r="CD630" s="7">
        <f t="shared" si="417"/>
        <v>0</v>
      </c>
      <c r="CE630" s="7">
        <f t="shared" si="418"/>
        <v>0</v>
      </c>
      <c r="CF630" s="69">
        <f t="shared" si="419"/>
        <v>0</v>
      </c>
      <c r="CG630" s="17">
        <f t="shared" si="392"/>
        <v>347.05000000000007</v>
      </c>
      <c r="CH630">
        <f t="shared" si="420"/>
        <v>0</v>
      </c>
      <c r="CI630" s="7">
        <f t="shared" si="421"/>
        <v>0</v>
      </c>
      <c r="CJ630" s="7">
        <f t="shared" si="422"/>
        <v>0</v>
      </c>
      <c r="CK630" s="7">
        <f t="shared" si="423"/>
        <v>0</v>
      </c>
      <c r="CL630" s="7">
        <f t="shared" si="424"/>
        <v>0</v>
      </c>
      <c r="CM630" s="17">
        <f t="shared" si="393"/>
        <v>347.05000000000007</v>
      </c>
      <c r="CN630">
        <f t="shared" si="425"/>
        <v>0</v>
      </c>
      <c r="CO630" s="7">
        <f t="shared" si="426"/>
        <v>0</v>
      </c>
      <c r="CP630" s="7">
        <f t="shared" si="427"/>
        <v>0</v>
      </c>
      <c r="CQ630" s="7">
        <f t="shared" si="428"/>
        <v>0</v>
      </c>
      <c r="CR630" s="7">
        <f t="shared" si="429"/>
        <v>0</v>
      </c>
    </row>
    <row r="631" spans="1:96" ht="14.5">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394"/>
        <v>1</v>
      </c>
      <c r="M631" s="63" t="b">
        <v>1</v>
      </c>
      <c r="N631" s="63">
        <v>90</v>
      </c>
      <c r="O631" s="63">
        <v>10</v>
      </c>
      <c r="P631" s="63">
        <v>0</v>
      </c>
      <c r="Q631" s="63">
        <v>0</v>
      </c>
      <c r="R631" s="63">
        <v>0</v>
      </c>
      <c r="S631" s="65" t="b">
        <v>0</v>
      </c>
      <c r="Y631" s="66" t="b">
        <v>0</v>
      </c>
      <c r="AE631" s="67" t="b">
        <v>0</v>
      </c>
      <c r="AK631" s="68" t="b">
        <v>0</v>
      </c>
      <c r="AQ631" s="45" t="b">
        <v>0</v>
      </c>
      <c r="AW631" s="47" t="b">
        <v>0</v>
      </c>
      <c r="BC631" s="17">
        <f t="shared" si="387"/>
        <v>326.70000000000005</v>
      </c>
      <c r="BD631">
        <f t="shared" si="395"/>
        <v>29</v>
      </c>
      <c r="BE631" s="7">
        <f t="shared" si="396"/>
        <v>31.178860000783622</v>
      </c>
      <c r="BF631" s="7">
        <f t="shared" si="397"/>
        <v>23.052869613079391</v>
      </c>
      <c r="BG631" s="7">
        <f t="shared" si="398"/>
        <v>428.75833677480534</v>
      </c>
      <c r="BH631" s="7">
        <f t="shared" si="399"/>
        <v>459.93719677558897</v>
      </c>
      <c r="BI631" s="17">
        <f t="shared" si="388"/>
        <v>326.70000000000005</v>
      </c>
      <c r="BJ631">
        <f t="shared" si="400"/>
        <v>0</v>
      </c>
      <c r="BK631" s="7">
        <f t="shared" si="401"/>
        <v>0</v>
      </c>
      <c r="BL631" s="7">
        <f t="shared" si="402"/>
        <v>0</v>
      </c>
      <c r="BM631" s="7">
        <f t="shared" si="403"/>
        <v>0</v>
      </c>
      <c r="BN631" s="7">
        <f t="shared" si="404"/>
        <v>0</v>
      </c>
      <c r="BO631" s="17">
        <f t="shared" si="389"/>
        <v>326.70000000000005</v>
      </c>
      <c r="BP631">
        <f t="shared" si="405"/>
        <v>0</v>
      </c>
      <c r="BQ631" s="7">
        <f t="shared" si="406"/>
        <v>0</v>
      </c>
      <c r="BR631" s="7">
        <f t="shared" si="407"/>
        <v>0</v>
      </c>
      <c r="BS631" s="7">
        <f t="shared" si="408"/>
        <v>0</v>
      </c>
      <c r="BT631" s="7">
        <f t="shared" si="409"/>
        <v>0</v>
      </c>
      <c r="BU631" s="17">
        <f t="shared" si="390"/>
        <v>326.70000000000005</v>
      </c>
      <c r="BV631">
        <f t="shared" si="410"/>
        <v>0</v>
      </c>
      <c r="BW631" s="7">
        <f t="shared" si="411"/>
        <v>0</v>
      </c>
      <c r="BX631" s="7">
        <f t="shared" si="412"/>
        <v>0</v>
      </c>
      <c r="BY631" s="7">
        <f t="shared" si="413"/>
        <v>0</v>
      </c>
      <c r="BZ631" s="7">
        <f t="shared" si="414"/>
        <v>0</v>
      </c>
      <c r="CA631" s="17">
        <f t="shared" si="391"/>
        <v>326.70000000000005</v>
      </c>
      <c r="CB631">
        <f t="shared" si="415"/>
        <v>0</v>
      </c>
      <c r="CC631" s="7">
        <f t="shared" si="416"/>
        <v>0</v>
      </c>
      <c r="CD631" s="7">
        <f t="shared" si="417"/>
        <v>0</v>
      </c>
      <c r="CE631" s="7">
        <f t="shared" si="418"/>
        <v>0</v>
      </c>
      <c r="CF631" s="69">
        <f t="shared" si="419"/>
        <v>0</v>
      </c>
      <c r="CG631" s="17">
        <f t="shared" si="392"/>
        <v>326.70000000000005</v>
      </c>
      <c r="CH631">
        <f t="shared" si="420"/>
        <v>0</v>
      </c>
      <c r="CI631" s="7">
        <f t="shared" si="421"/>
        <v>0</v>
      </c>
      <c r="CJ631" s="7">
        <f t="shared" si="422"/>
        <v>0</v>
      </c>
      <c r="CK631" s="7">
        <f t="shared" si="423"/>
        <v>0</v>
      </c>
      <c r="CL631" s="7">
        <f t="shared" si="424"/>
        <v>0</v>
      </c>
      <c r="CM631" s="17">
        <f t="shared" si="393"/>
        <v>326.70000000000005</v>
      </c>
      <c r="CN631">
        <f t="shared" si="425"/>
        <v>0</v>
      </c>
      <c r="CO631" s="7">
        <f t="shared" si="426"/>
        <v>0</v>
      </c>
      <c r="CP631" s="7">
        <f t="shared" si="427"/>
        <v>0</v>
      </c>
      <c r="CQ631" s="7">
        <f t="shared" si="428"/>
        <v>0</v>
      </c>
      <c r="CR631" s="7">
        <f t="shared" si="429"/>
        <v>0</v>
      </c>
    </row>
    <row r="632" spans="1:96" ht="14.5">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394"/>
        <v>1</v>
      </c>
      <c r="M632" s="63" t="b">
        <v>1</v>
      </c>
      <c r="N632" s="63">
        <v>0</v>
      </c>
      <c r="O632" s="63">
        <v>10</v>
      </c>
      <c r="P632" s="63">
        <v>10</v>
      </c>
      <c r="Q632" s="63">
        <v>10</v>
      </c>
      <c r="R632" s="63">
        <v>240</v>
      </c>
      <c r="S632" s="65" t="b">
        <v>0</v>
      </c>
      <c r="Y632" s="66" t="b">
        <v>0</v>
      </c>
      <c r="AE632" s="67" t="b">
        <v>0</v>
      </c>
      <c r="AK632" s="68" t="b">
        <v>0</v>
      </c>
      <c r="AQ632" s="45" t="b">
        <v>0</v>
      </c>
      <c r="AW632" s="47" t="b">
        <v>0</v>
      </c>
      <c r="BC632" s="17">
        <f t="shared" si="387"/>
        <v>344.08</v>
      </c>
      <c r="BD632">
        <f t="shared" si="395"/>
        <v>23</v>
      </c>
      <c r="BE632" s="7">
        <f t="shared" si="396"/>
        <v>24.728061379931837</v>
      </c>
      <c r="BF632" s="7">
        <f t="shared" si="397"/>
        <v>18.283310382787104</v>
      </c>
      <c r="BG632" s="7">
        <f t="shared" si="398"/>
        <v>340.04971537312144</v>
      </c>
      <c r="BH632" s="7">
        <f t="shared" si="399"/>
        <v>364.77777675305327</v>
      </c>
      <c r="BI632" s="17">
        <f t="shared" si="388"/>
        <v>344.08</v>
      </c>
      <c r="BJ632">
        <f t="shared" si="400"/>
        <v>0</v>
      </c>
      <c r="BK632" s="7">
        <f t="shared" si="401"/>
        <v>0</v>
      </c>
      <c r="BL632" s="7">
        <f t="shared" si="402"/>
        <v>0</v>
      </c>
      <c r="BM632" s="7">
        <f t="shared" si="403"/>
        <v>0</v>
      </c>
      <c r="BN632" s="7">
        <f t="shared" si="404"/>
        <v>0</v>
      </c>
      <c r="BO632" s="17">
        <f t="shared" si="389"/>
        <v>344.08</v>
      </c>
      <c r="BP632">
        <f t="shared" si="405"/>
        <v>0</v>
      </c>
      <c r="BQ632" s="7">
        <f t="shared" si="406"/>
        <v>0</v>
      </c>
      <c r="BR632" s="7">
        <f t="shared" si="407"/>
        <v>0</v>
      </c>
      <c r="BS632" s="7">
        <f t="shared" si="408"/>
        <v>0</v>
      </c>
      <c r="BT632" s="7">
        <f t="shared" si="409"/>
        <v>0</v>
      </c>
      <c r="BU632" s="17">
        <f t="shared" si="390"/>
        <v>344.08</v>
      </c>
      <c r="BV632">
        <f t="shared" si="410"/>
        <v>0</v>
      </c>
      <c r="BW632" s="7">
        <f t="shared" si="411"/>
        <v>0</v>
      </c>
      <c r="BX632" s="7">
        <f t="shared" si="412"/>
        <v>0</v>
      </c>
      <c r="BY632" s="7">
        <f t="shared" si="413"/>
        <v>0</v>
      </c>
      <c r="BZ632" s="7">
        <f t="shared" si="414"/>
        <v>0</v>
      </c>
      <c r="CA632" s="17">
        <f t="shared" si="391"/>
        <v>344.08</v>
      </c>
      <c r="CB632">
        <f t="shared" si="415"/>
        <v>0</v>
      </c>
      <c r="CC632" s="7">
        <f t="shared" si="416"/>
        <v>0</v>
      </c>
      <c r="CD632" s="7">
        <f t="shared" si="417"/>
        <v>0</v>
      </c>
      <c r="CE632" s="7">
        <f t="shared" si="418"/>
        <v>0</v>
      </c>
      <c r="CF632" s="69">
        <f t="shared" si="419"/>
        <v>0</v>
      </c>
      <c r="CG632" s="17">
        <f t="shared" si="392"/>
        <v>344.08</v>
      </c>
      <c r="CH632">
        <f t="shared" si="420"/>
        <v>0</v>
      </c>
      <c r="CI632" s="7">
        <f t="shared" si="421"/>
        <v>0</v>
      </c>
      <c r="CJ632" s="7">
        <f t="shared" si="422"/>
        <v>0</v>
      </c>
      <c r="CK632" s="7">
        <f t="shared" si="423"/>
        <v>0</v>
      </c>
      <c r="CL632" s="7">
        <f t="shared" si="424"/>
        <v>0</v>
      </c>
      <c r="CM632" s="17">
        <f t="shared" si="393"/>
        <v>344.08</v>
      </c>
      <c r="CN632">
        <f t="shared" si="425"/>
        <v>0</v>
      </c>
      <c r="CO632" s="7">
        <f t="shared" si="426"/>
        <v>0</v>
      </c>
      <c r="CP632" s="7">
        <f t="shared" si="427"/>
        <v>0</v>
      </c>
      <c r="CQ632" s="7">
        <f t="shared" si="428"/>
        <v>0</v>
      </c>
      <c r="CR632" s="7">
        <f t="shared" si="429"/>
        <v>0</v>
      </c>
    </row>
    <row r="633" spans="1:96" ht="14.5">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394"/>
        <v>1</v>
      </c>
      <c r="M633" s="63" t="b">
        <v>1</v>
      </c>
      <c r="N633" s="63">
        <v>0</v>
      </c>
      <c r="O633" s="63">
        <v>10</v>
      </c>
      <c r="P633" s="63">
        <v>10</v>
      </c>
      <c r="Q633" s="63">
        <v>0</v>
      </c>
      <c r="R633" s="63">
        <v>240</v>
      </c>
      <c r="S633" s="65" t="b">
        <v>0</v>
      </c>
      <c r="Y633" s="66" t="b">
        <v>0</v>
      </c>
      <c r="AE633" s="67" t="b">
        <v>0</v>
      </c>
      <c r="AK633" s="68" t="b">
        <v>0</v>
      </c>
      <c r="AQ633" s="45" t="b">
        <v>0</v>
      </c>
      <c r="AW633" s="47" t="b">
        <v>0</v>
      </c>
      <c r="BC633" s="17">
        <f t="shared" si="387"/>
        <v>58.3</v>
      </c>
      <c r="BD633">
        <f t="shared" si="395"/>
        <v>6</v>
      </c>
      <c r="BE633" s="7">
        <f t="shared" si="396"/>
        <v>6.450798620851784</v>
      </c>
      <c r="BF633" s="7">
        <f t="shared" si="397"/>
        <v>4.7695592302922876</v>
      </c>
      <c r="BG633" s="7">
        <f t="shared" si="398"/>
        <v>88.708621401683857</v>
      </c>
      <c r="BH633" s="7">
        <f t="shared" si="399"/>
        <v>95.159420022535642</v>
      </c>
      <c r="BI633" s="17">
        <f t="shared" si="388"/>
        <v>58.3</v>
      </c>
      <c r="BJ633">
        <f t="shared" si="400"/>
        <v>0</v>
      </c>
      <c r="BK633" s="7">
        <f t="shared" si="401"/>
        <v>0</v>
      </c>
      <c r="BL633" s="7">
        <f t="shared" si="402"/>
        <v>0</v>
      </c>
      <c r="BM633" s="7">
        <f t="shared" si="403"/>
        <v>0</v>
      </c>
      <c r="BN633" s="7">
        <f t="shared" si="404"/>
        <v>0</v>
      </c>
      <c r="BO633" s="17">
        <f t="shared" si="389"/>
        <v>58.3</v>
      </c>
      <c r="BP633">
        <f t="shared" si="405"/>
        <v>0</v>
      </c>
      <c r="BQ633" s="7">
        <f t="shared" si="406"/>
        <v>0</v>
      </c>
      <c r="BR633" s="7">
        <f t="shared" si="407"/>
        <v>0</v>
      </c>
      <c r="BS633" s="7">
        <f t="shared" si="408"/>
        <v>0</v>
      </c>
      <c r="BT633" s="7">
        <f t="shared" si="409"/>
        <v>0</v>
      </c>
      <c r="BU633" s="17">
        <f t="shared" si="390"/>
        <v>58.3</v>
      </c>
      <c r="BV633">
        <f t="shared" si="410"/>
        <v>0</v>
      </c>
      <c r="BW633" s="7">
        <f t="shared" si="411"/>
        <v>0</v>
      </c>
      <c r="BX633" s="7">
        <f t="shared" si="412"/>
        <v>0</v>
      </c>
      <c r="BY633" s="7">
        <f t="shared" si="413"/>
        <v>0</v>
      </c>
      <c r="BZ633" s="7">
        <f t="shared" si="414"/>
        <v>0</v>
      </c>
      <c r="CA633" s="17">
        <f t="shared" si="391"/>
        <v>58.3</v>
      </c>
      <c r="CB633">
        <f t="shared" si="415"/>
        <v>0</v>
      </c>
      <c r="CC633" s="7">
        <f t="shared" si="416"/>
        <v>0</v>
      </c>
      <c r="CD633" s="7">
        <f t="shared" si="417"/>
        <v>0</v>
      </c>
      <c r="CE633" s="7">
        <f t="shared" si="418"/>
        <v>0</v>
      </c>
      <c r="CF633" s="69">
        <f t="shared" si="419"/>
        <v>0</v>
      </c>
      <c r="CG633" s="17">
        <f t="shared" si="392"/>
        <v>58.3</v>
      </c>
      <c r="CH633">
        <f t="shared" si="420"/>
        <v>0</v>
      </c>
      <c r="CI633" s="7">
        <f t="shared" si="421"/>
        <v>0</v>
      </c>
      <c r="CJ633" s="7">
        <f t="shared" si="422"/>
        <v>0</v>
      </c>
      <c r="CK633" s="7">
        <f t="shared" si="423"/>
        <v>0</v>
      </c>
      <c r="CL633" s="7">
        <f t="shared" si="424"/>
        <v>0</v>
      </c>
      <c r="CM633" s="17">
        <f t="shared" si="393"/>
        <v>58.3</v>
      </c>
      <c r="CN633">
        <f t="shared" si="425"/>
        <v>0</v>
      </c>
      <c r="CO633" s="7">
        <f t="shared" si="426"/>
        <v>0</v>
      </c>
      <c r="CP633" s="7">
        <f t="shared" si="427"/>
        <v>0</v>
      </c>
      <c r="CQ633" s="7">
        <f t="shared" si="428"/>
        <v>0</v>
      </c>
      <c r="CR633" s="7">
        <f t="shared" si="429"/>
        <v>0</v>
      </c>
    </row>
    <row r="634" spans="1:9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394"/>
        <v>1</v>
      </c>
      <c r="M634" s="63" t="b">
        <v>0</v>
      </c>
      <c r="S634" s="65" t="b">
        <v>0</v>
      </c>
      <c r="Y634" s="66" t="b">
        <v>0</v>
      </c>
      <c r="AE634" s="67" t="b">
        <v>0</v>
      </c>
      <c r="AK634" s="68" t="b">
        <v>0</v>
      </c>
      <c r="AQ634" s="45" t="b">
        <v>0</v>
      </c>
      <c r="AW634" s="47" t="b">
        <v>0</v>
      </c>
      <c r="BC634" s="17">
        <f t="shared" si="387"/>
        <v>0</v>
      </c>
      <c r="BD634">
        <f t="shared" si="395"/>
        <v>0</v>
      </c>
      <c r="BE634" s="7">
        <f t="shared" si="396"/>
        <v>0</v>
      </c>
      <c r="BF634" s="7">
        <f t="shared" si="397"/>
        <v>0</v>
      </c>
      <c r="BG634" s="7">
        <f t="shared" si="398"/>
        <v>0</v>
      </c>
      <c r="BH634" s="7">
        <f t="shared" si="399"/>
        <v>0</v>
      </c>
      <c r="BI634" s="17">
        <f t="shared" si="388"/>
        <v>0</v>
      </c>
      <c r="BJ634">
        <f t="shared" si="400"/>
        <v>0</v>
      </c>
      <c r="BK634" s="7">
        <f t="shared" si="401"/>
        <v>0</v>
      </c>
      <c r="BL634" s="7">
        <f t="shared" si="402"/>
        <v>0</v>
      </c>
      <c r="BM634" s="7">
        <f t="shared" si="403"/>
        <v>0</v>
      </c>
      <c r="BN634" s="7">
        <f t="shared" si="404"/>
        <v>0</v>
      </c>
      <c r="BO634" s="17">
        <f t="shared" si="389"/>
        <v>0</v>
      </c>
      <c r="BP634">
        <f t="shared" si="405"/>
        <v>0</v>
      </c>
      <c r="BQ634" s="7">
        <f t="shared" si="406"/>
        <v>0</v>
      </c>
      <c r="BR634" s="7">
        <f t="shared" si="407"/>
        <v>0</v>
      </c>
      <c r="BS634" s="7">
        <f t="shared" si="408"/>
        <v>0</v>
      </c>
      <c r="BT634" s="7">
        <f t="shared" si="409"/>
        <v>0</v>
      </c>
      <c r="BU634" s="17">
        <f t="shared" si="390"/>
        <v>0</v>
      </c>
      <c r="BV634">
        <f t="shared" si="410"/>
        <v>0</v>
      </c>
      <c r="BW634" s="7">
        <f t="shared" si="411"/>
        <v>0</v>
      </c>
      <c r="BX634" s="7">
        <f t="shared" si="412"/>
        <v>0</v>
      </c>
      <c r="BY634" s="7">
        <f t="shared" si="413"/>
        <v>0</v>
      </c>
      <c r="BZ634" s="7">
        <f t="shared" si="414"/>
        <v>0</v>
      </c>
      <c r="CA634" s="17">
        <f t="shared" si="391"/>
        <v>0</v>
      </c>
      <c r="CB634">
        <f t="shared" si="415"/>
        <v>0</v>
      </c>
      <c r="CC634" s="7">
        <f t="shared" si="416"/>
        <v>0</v>
      </c>
      <c r="CD634" s="7">
        <f t="shared" si="417"/>
        <v>0</v>
      </c>
      <c r="CE634" s="7">
        <f t="shared" si="418"/>
        <v>0</v>
      </c>
      <c r="CF634" s="69">
        <f t="shared" si="419"/>
        <v>0</v>
      </c>
      <c r="CG634" s="17">
        <f t="shared" si="392"/>
        <v>0</v>
      </c>
      <c r="CH634">
        <f t="shared" si="420"/>
        <v>0</v>
      </c>
      <c r="CI634" s="7">
        <f t="shared" si="421"/>
        <v>0</v>
      </c>
      <c r="CJ634" s="7">
        <f t="shared" si="422"/>
        <v>0</v>
      </c>
      <c r="CK634" s="7">
        <f t="shared" si="423"/>
        <v>0</v>
      </c>
      <c r="CL634" s="7">
        <f t="shared" si="424"/>
        <v>0</v>
      </c>
      <c r="CM634" s="17">
        <f t="shared" si="393"/>
        <v>0</v>
      </c>
      <c r="CN634">
        <f t="shared" si="425"/>
        <v>0</v>
      </c>
      <c r="CO634" s="7">
        <f t="shared" si="426"/>
        <v>0</v>
      </c>
      <c r="CP634" s="7">
        <f t="shared" si="427"/>
        <v>0</v>
      </c>
      <c r="CQ634" s="7">
        <f t="shared" si="428"/>
        <v>0</v>
      </c>
      <c r="CR634" s="7">
        <f t="shared" si="429"/>
        <v>0</v>
      </c>
    </row>
    <row r="635" spans="1:96" ht="14.5">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394"/>
        <v>1</v>
      </c>
      <c r="M635" s="63" t="b">
        <v>1</v>
      </c>
      <c r="N635" s="63">
        <v>0</v>
      </c>
      <c r="O635" s="63">
        <v>10</v>
      </c>
      <c r="P635" s="63">
        <v>10</v>
      </c>
      <c r="Q635" s="63">
        <v>10</v>
      </c>
      <c r="R635" s="63">
        <v>0</v>
      </c>
      <c r="S635" s="65" t="b">
        <v>0</v>
      </c>
      <c r="Y635" s="66" t="b">
        <v>0</v>
      </c>
      <c r="AE635" s="67" t="b">
        <v>0</v>
      </c>
      <c r="AK635" s="68" t="b">
        <v>0</v>
      </c>
      <c r="AQ635" s="45" t="b">
        <v>0</v>
      </c>
      <c r="AW635" s="47" t="b">
        <v>0</v>
      </c>
      <c r="BC635" s="17">
        <f t="shared" si="387"/>
        <v>40.589999999999996</v>
      </c>
      <c r="BD635">
        <f t="shared" si="395"/>
        <v>4</v>
      </c>
      <c r="BE635" s="7">
        <f t="shared" si="396"/>
        <v>4.3005324139011893</v>
      </c>
      <c r="BF635" s="7">
        <f t="shared" si="397"/>
        <v>3.1797061535281919</v>
      </c>
      <c r="BG635" s="7">
        <f t="shared" si="398"/>
        <v>59.139080934455905</v>
      </c>
      <c r="BH635" s="7">
        <f t="shared" si="399"/>
        <v>63.439613348357092</v>
      </c>
      <c r="BI635" s="17">
        <f t="shared" si="388"/>
        <v>40.589999999999996</v>
      </c>
      <c r="BJ635">
        <f t="shared" si="400"/>
        <v>0</v>
      </c>
      <c r="BK635" s="7">
        <f t="shared" si="401"/>
        <v>0</v>
      </c>
      <c r="BL635" s="7">
        <f t="shared" si="402"/>
        <v>0</v>
      </c>
      <c r="BM635" s="7">
        <f t="shared" si="403"/>
        <v>0</v>
      </c>
      <c r="BN635" s="7">
        <f t="shared" si="404"/>
        <v>0</v>
      </c>
      <c r="BO635" s="17">
        <f t="shared" si="389"/>
        <v>40.589999999999996</v>
      </c>
      <c r="BP635">
        <f t="shared" si="405"/>
        <v>0</v>
      </c>
      <c r="BQ635" s="7">
        <f t="shared" si="406"/>
        <v>0</v>
      </c>
      <c r="BR635" s="7">
        <f t="shared" si="407"/>
        <v>0</v>
      </c>
      <c r="BS635" s="7">
        <f t="shared" si="408"/>
        <v>0</v>
      </c>
      <c r="BT635" s="7">
        <f t="shared" si="409"/>
        <v>0</v>
      </c>
      <c r="BU635" s="17">
        <f t="shared" si="390"/>
        <v>40.589999999999996</v>
      </c>
      <c r="BV635">
        <f t="shared" si="410"/>
        <v>0</v>
      </c>
      <c r="BW635" s="7">
        <f t="shared" si="411"/>
        <v>0</v>
      </c>
      <c r="BX635" s="7">
        <f t="shared" si="412"/>
        <v>0</v>
      </c>
      <c r="BY635" s="7">
        <f t="shared" si="413"/>
        <v>0</v>
      </c>
      <c r="BZ635" s="7">
        <f t="shared" si="414"/>
        <v>0</v>
      </c>
      <c r="CA635" s="17">
        <f t="shared" si="391"/>
        <v>40.589999999999996</v>
      </c>
      <c r="CB635">
        <f t="shared" si="415"/>
        <v>0</v>
      </c>
      <c r="CC635" s="7">
        <f t="shared" si="416"/>
        <v>0</v>
      </c>
      <c r="CD635" s="7">
        <f t="shared" si="417"/>
        <v>0</v>
      </c>
      <c r="CE635" s="7">
        <f t="shared" si="418"/>
        <v>0</v>
      </c>
      <c r="CF635" s="69">
        <f t="shared" si="419"/>
        <v>0</v>
      </c>
      <c r="CG635" s="17">
        <f t="shared" si="392"/>
        <v>40.589999999999996</v>
      </c>
      <c r="CH635">
        <f t="shared" si="420"/>
        <v>0</v>
      </c>
      <c r="CI635" s="7">
        <f t="shared" si="421"/>
        <v>0</v>
      </c>
      <c r="CJ635" s="7">
        <f t="shared" si="422"/>
        <v>0</v>
      </c>
      <c r="CK635" s="7">
        <f t="shared" si="423"/>
        <v>0</v>
      </c>
      <c r="CL635" s="7">
        <f t="shared" si="424"/>
        <v>0</v>
      </c>
      <c r="CM635" s="17">
        <f t="shared" si="393"/>
        <v>40.589999999999996</v>
      </c>
      <c r="CN635">
        <f t="shared" si="425"/>
        <v>0</v>
      </c>
      <c r="CO635" s="7">
        <f t="shared" si="426"/>
        <v>0</v>
      </c>
      <c r="CP635" s="7">
        <f t="shared" si="427"/>
        <v>0</v>
      </c>
      <c r="CQ635" s="7">
        <f t="shared" si="428"/>
        <v>0</v>
      </c>
      <c r="CR635" s="7">
        <f t="shared" si="429"/>
        <v>0</v>
      </c>
    </row>
    <row r="636" spans="1:9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394"/>
        <v>0</v>
      </c>
      <c r="M636" s="63" t="b">
        <v>0</v>
      </c>
      <c r="S636" s="65" t="b">
        <v>0</v>
      </c>
      <c r="Y636" s="66" t="b">
        <v>0</v>
      </c>
      <c r="AE636" s="67" t="b">
        <v>0</v>
      </c>
      <c r="AK636" s="68" t="b">
        <v>0</v>
      </c>
      <c r="AQ636" s="45" t="b">
        <v>0</v>
      </c>
      <c r="AW636" s="47" t="b">
        <v>0</v>
      </c>
      <c r="BC636" s="17">
        <f t="shared" si="387"/>
        <v>40.589999999999996</v>
      </c>
      <c r="BD636">
        <f t="shared" si="395"/>
        <v>0</v>
      </c>
      <c r="BE636" s="7">
        <f t="shared" si="396"/>
        <v>0</v>
      </c>
      <c r="BF636" s="7">
        <f t="shared" si="397"/>
        <v>0</v>
      </c>
      <c r="BG636" s="7">
        <f t="shared" si="398"/>
        <v>0</v>
      </c>
      <c r="BH636" s="7">
        <f t="shared" si="399"/>
        <v>0</v>
      </c>
      <c r="BI636" s="17">
        <f t="shared" si="388"/>
        <v>40.589999999999996</v>
      </c>
      <c r="BJ636">
        <f t="shared" si="400"/>
        <v>0</v>
      </c>
      <c r="BK636" s="7">
        <f t="shared" si="401"/>
        <v>0</v>
      </c>
      <c r="BL636" s="7">
        <f t="shared" si="402"/>
        <v>0</v>
      </c>
      <c r="BM636" s="7">
        <f t="shared" si="403"/>
        <v>0</v>
      </c>
      <c r="BN636" s="7">
        <f t="shared" si="404"/>
        <v>0</v>
      </c>
      <c r="BO636" s="17">
        <f t="shared" si="389"/>
        <v>40.589999999999996</v>
      </c>
      <c r="BP636">
        <f t="shared" si="405"/>
        <v>0</v>
      </c>
      <c r="BQ636" s="7">
        <f t="shared" si="406"/>
        <v>0</v>
      </c>
      <c r="BR636" s="7">
        <f t="shared" si="407"/>
        <v>0</v>
      </c>
      <c r="BS636" s="7">
        <f t="shared" si="408"/>
        <v>0</v>
      </c>
      <c r="BT636" s="7">
        <f t="shared" si="409"/>
        <v>0</v>
      </c>
      <c r="BU636" s="17">
        <f t="shared" si="390"/>
        <v>40.589999999999996</v>
      </c>
      <c r="BV636">
        <f t="shared" si="410"/>
        <v>0</v>
      </c>
      <c r="BW636" s="7">
        <f t="shared" si="411"/>
        <v>0</v>
      </c>
      <c r="BX636" s="7">
        <f t="shared" si="412"/>
        <v>0</v>
      </c>
      <c r="BY636" s="7">
        <f t="shared" si="413"/>
        <v>0</v>
      </c>
      <c r="BZ636" s="7">
        <f t="shared" si="414"/>
        <v>0</v>
      </c>
      <c r="CA636" s="17">
        <f t="shared" si="391"/>
        <v>40.589999999999996</v>
      </c>
      <c r="CB636">
        <f t="shared" si="415"/>
        <v>0</v>
      </c>
      <c r="CC636" s="7">
        <f t="shared" si="416"/>
        <v>0</v>
      </c>
      <c r="CD636" s="7">
        <f t="shared" si="417"/>
        <v>0</v>
      </c>
      <c r="CE636" s="7">
        <f t="shared" si="418"/>
        <v>0</v>
      </c>
      <c r="CF636" s="69">
        <f t="shared" si="419"/>
        <v>0</v>
      </c>
      <c r="CG636" s="17">
        <f t="shared" si="392"/>
        <v>40.589999999999996</v>
      </c>
      <c r="CH636">
        <f t="shared" si="420"/>
        <v>0</v>
      </c>
      <c r="CI636" s="7">
        <f t="shared" si="421"/>
        <v>0</v>
      </c>
      <c r="CJ636" s="7">
        <f t="shared" si="422"/>
        <v>0</v>
      </c>
      <c r="CK636" s="7">
        <f t="shared" si="423"/>
        <v>0</v>
      </c>
      <c r="CL636" s="7">
        <f t="shared" si="424"/>
        <v>0</v>
      </c>
      <c r="CM636" s="17">
        <f t="shared" si="393"/>
        <v>40.589999999999996</v>
      </c>
      <c r="CN636">
        <f t="shared" si="425"/>
        <v>0</v>
      </c>
      <c r="CO636" s="7">
        <f t="shared" si="426"/>
        <v>0</v>
      </c>
      <c r="CP636" s="7">
        <f t="shared" si="427"/>
        <v>0</v>
      </c>
      <c r="CQ636" s="7">
        <f t="shared" si="428"/>
        <v>0</v>
      </c>
      <c r="CR636" s="7">
        <f t="shared" si="429"/>
        <v>0</v>
      </c>
    </row>
    <row r="637" spans="1:9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394"/>
        <v>1</v>
      </c>
      <c r="M637" s="63" t="b">
        <v>0</v>
      </c>
      <c r="S637" s="65" t="b">
        <v>0</v>
      </c>
      <c r="Y637" s="66" t="b">
        <v>0</v>
      </c>
      <c r="AE637" s="67" t="b">
        <v>0</v>
      </c>
      <c r="AK637" s="68" t="b">
        <v>0</v>
      </c>
      <c r="AQ637" s="45" t="b">
        <v>0</v>
      </c>
      <c r="AW637" s="47" t="b">
        <v>0</v>
      </c>
      <c r="BC637" s="17">
        <f t="shared" si="387"/>
        <v>73.59</v>
      </c>
      <c r="BD637">
        <f t="shared" si="395"/>
        <v>0</v>
      </c>
      <c r="BE637" s="7">
        <f t="shared" si="396"/>
        <v>0</v>
      </c>
      <c r="BF637" s="7">
        <f t="shared" si="397"/>
        <v>0</v>
      </c>
      <c r="BG637" s="7">
        <f t="shared" si="398"/>
        <v>0</v>
      </c>
      <c r="BH637" s="7">
        <f t="shared" si="399"/>
        <v>0</v>
      </c>
      <c r="BI637" s="17">
        <f t="shared" si="388"/>
        <v>73.59</v>
      </c>
      <c r="BJ637">
        <f t="shared" si="400"/>
        <v>0</v>
      </c>
      <c r="BK637" s="7">
        <f t="shared" si="401"/>
        <v>0</v>
      </c>
      <c r="BL637" s="7">
        <f t="shared" si="402"/>
        <v>0</v>
      </c>
      <c r="BM637" s="7">
        <f t="shared" si="403"/>
        <v>0</v>
      </c>
      <c r="BN637" s="7">
        <f t="shared" si="404"/>
        <v>0</v>
      </c>
      <c r="BO637" s="17">
        <f t="shared" si="389"/>
        <v>73.59</v>
      </c>
      <c r="BP637">
        <f t="shared" si="405"/>
        <v>0</v>
      </c>
      <c r="BQ637" s="7">
        <f t="shared" si="406"/>
        <v>0</v>
      </c>
      <c r="BR637" s="7">
        <f t="shared" si="407"/>
        <v>0</v>
      </c>
      <c r="BS637" s="7">
        <f t="shared" si="408"/>
        <v>0</v>
      </c>
      <c r="BT637" s="7">
        <f t="shared" si="409"/>
        <v>0</v>
      </c>
      <c r="BU637" s="17">
        <f t="shared" si="390"/>
        <v>73.59</v>
      </c>
      <c r="BV637">
        <f t="shared" si="410"/>
        <v>0</v>
      </c>
      <c r="BW637" s="7">
        <f t="shared" si="411"/>
        <v>0</v>
      </c>
      <c r="BX637" s="7">
        <f t="shared" si="412"/>
        <v>0</v>
      </c>
      <c r="BY637" s="7">
        <f t="shared" si="413"/>
        <v>0</v>
      </c>
      <c r="BZ637" s="7">
        <f t="shared" si="414"/>
        <v>0</v>
      </c>
      <c r="CA637" s="17">
        <f t="shared" si="391"/>
        <v>73.59</v>
      </c>
      <c r="CB637">
        <f t="shared" si="415"/>
        <v>0</v>
      </c>
      <c r="CC637" s="7">
        <f t="shared" si="416"/>
        <v>0</v>
      </c>
      <c r="CD637" s="7">
        <f t="shared" si="417"/>
        <v>0</v>
      </c>
      <c r="CE637" s="7">
        <f t="shared" si="418"/>
        <v>0</v>
      </c>
      <c r="CF637" s="69">
        <f t="shared" si="419"/>
        <v>0</v>
      </c>
      <c r="CG637" s="17">
        <f t="shared" si="392"/>
        <v>73.59</v>
      </c>
      <c r="CH637">
        <f t="shared" si="420"/>
        <v>0</v>
      </c>
      <c r="CI637" s="7">
        <f t="shared" si="421"/>
        <v>0</v>
      </c>
      <c r="CJ637" s="7">
        <f t="shared" si="422"/>
        <v>0</v>
      </c>
      <c r="CK637" s="7">
        <f t="shared" si="423"/>
        <v>0</v>
      </c>
      <c r="CL637" s="7">
        <f t="shared" si="424"/>
        <v>0</v>
      </c>
      <c r="CM637" s="17">
        <f t="shared" si="393"/>
        <v>73.59</v>
      </c>
      <c r="CN637">
        <f t="shared" si="425"/>
        <v>0</v>
      </c>
      <c r="CO637" s="7">
        <f t="shared" si="426"/>
        <v>0</v>
      </c>
      <c r="CP637" s="7">
        <f t="shared" si="427"/>
        <v>0</v>
      </c>
      <c r="CQ637" s="7">
        <f t="shared" si="428"/>
        <v>0</v>
      </c>
      <c r="CR637" s="7">
        <f t="shared" si="429"/>
        <v>0</v>
      </c>
    </row>
    <row r="638" spans="1:9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394"/>
        <v>1</v>
      </c>
      <c r="M638" s="63" t="b">
        <v>0</v>
      </c>
      <c r="S638" s="65" t="b">
        <v>0</v>
      </c>
      <c r="Y638" s="66" t="b">
        <v>0</v>
      </c>
      <c r="AE638" s="67" t="b">
        <v>0</v>
      </c>
      <c r="AK638" s="68" t="b">
        <v>0</v>
      </c>
      <c r="AQ638" s="45" t="b">
        <v>0</v>
      </c>
      <c r="AW638" s="47" t="b">
        <v>0</v>
      </c>
      <c r="BC638" s="17">
        <f t="shared" si="387"/>
        <v>36.850000000000009</v>
      </c>
      <c r="BD638">
        <f t="shared" si="395"/>
        <v>0</v>
      </c>
      <c r="BE638" s="7">
        <f t="shared" si="396"/>
        <v>0</v>
      </c>
      <c r="BF638" s="7">
        <f t="shared" si="397"/>
        <v>0</v>
      </c>
      <c r="BG638" s="7">
        <f t="shared" si="398"/>
        <v>0</v>
      </c>
      <c r="BH638" s="7">
        <f t="shared" si="399"/>
        <v>0</v>
      </c>
      <c r="BI638" s="17">
        <f t="shared" si="388"/>
        <v>36.850000000000009</v>
      </c>
      <c r="BJ638">
        <f t="shared" si="400"/>
        <v>0</v>
      </c>
      <c r="BK638" s="7">
        <f t="shared" si="401"/>
        <v>0</v>
      </c>
      <c r="BL638" s="7">
        <f t="shared" si="402"/>
        <v>0</v>
      </c>
      <c r="BM638" s="7">
        <f t="shared" si="403"/>
        <v>0</v>
      </c>
      <c r="BN638" s="7">
        <f t="shared" si="404"/>
        <v>0</v>
      </c>
      <c r="BO638" s="17">
        <f t="shared" si="389"/>
        <v>36.850000000000009</v>
      </c>
      <c r="BP638">
        <f t="shared" si="405"/>
        <v>0</v>
      </c>
      <c r="BQ638" s="7">
        <f t="shared" si="406"/>
        <v>0</v>
      </c>
      <c r="BR638" s="7">
        <f t="shared" si="407"/>
        <v>0</v>
      </c>
      <c r="BS638" s="7">
        <f t="shared" si="408"/>
        <v>0</v>
      </c>
      <c r="BT638" s="7">
        <f t="shared" si="409"/>
        <v>0</v>
      </c>
      <c r="BU638" s="17">
        <f t="shared" si="390"/>
        <v>36.850000000000009</v>
      </c>
      <c r="BV638">
        <f t="shared" si="410"/>
        <v>0</v>
      </c>
      <c r="BW638" s="7">
        <f t="shared" si="411"/>
        <v>0</v>
      </c>
      <c r="BX638" s="7">
        <f t="shared" si="412"/>
        <v>0</v>
      </c>
      <c r="BY638" s="7">
        <f t="shared" si="413"/>
        <v>0</v>
      </c>
      <c r="BZ638" s="7">
        <f t="shared" si="414"/>
        <v>0</v>
      </c>
      <c r="CA638" s="17">
        <f t="shared" si="391"/>
        <v>36.850000000000009</v>
      </c>
      <c r="CB638">
        <f t="shared" si="415"/>
        <v>0</v>
      </c>
      <c r="CC638" s="7">
        <f t="shared" si="416"/>
        <v>0</v>
      </c>
      <c r="CD638" s="7">
        <f t="shared" si="417"/>
        <v>0</v>
      </c>
      <c r="CE638" s="7">
        <f t="shared" si="418"/>
        <v>0</v>
      </c>
      <c r="CF638" s="69">
        <f t="shared" si="419"/>
        <v>0</v>
      </c>
      <c r="CG638" s="17">
        <f t="shared" si="392"/>
        <v>36.850000000000009</v>
      </c>
      <c r="CH638">
        <f t="shared" si="420"/>
        <v>0</v>
      </c>
      <c r="CI638" s="7">
        <f t="shared" si="421"/>
        <v>0</v>
      </c>
      <c r="CJ638" s="7">
        <f t="shared" si="422"/>
        <v>0</v>
      </c>
      <c r="CK638" s="7">
        <f t="shared" si="423"/>
        <v>0</v>
      </c>
      <c r="CL638" s="7">
        <f t="shared" si="424"/>
        <v>0</v>
      </c>
      <c r="CM638" s="17">
        <f t="shared" si="393"/>
        <v>36.850000000000009</v>
      </c>
      <c r="CN638">
        <f t="shared" si="425"/>
        <v>0</v>
      </c>
      <c r="CO638" s="7">
        <f t="shared" si="426"/>
        <v>0</v>
      </c>
      <c r="CP638" s="7">
        <f t="shared" si="427"/>
        <v>0</v>
      </c>
      <c r="CQ638" s="7">
        <f t="shared" si="428"/>
        <v>0</v>
      </c>
      <c r="CR638" s="7">
        <f t="shared" si="429"/>
        <v>0</v>
      </c>
    </row>
    <row r="639" spans="1:96" ht="14.5">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394"/>
        <v>0</v>
      </c>
      <c r="M639" s="63" t="b">
        <v>1</v>
      </c>
      <c r="N639" s="63">
        <v>0</v>
      </c>
      <c r="O639" s="63">
        <v>10</v>
      </c>
      <c r="P639" s="63">
        <v>10</v>
      </c>
      <c r="Q639" s="63">
        <v>10</v>
      </c>
      <c r="R639" s="63">
        <v>0</v>
      </c>
      <c r="S639" s="65" t="b">
        <v>0</v>
      </c>
      <c r="Y639" s="66" t="b">
        <v>0</v>
      </c>
      <c r="AE639" s="67" t="b">
        <v>0</v>
      </c>
      <c r="AK639" s="68" t="b">
        <v>0</v>
      </c>
      <c r="AQ639" s="45" t="b">
        <v>0</v>
      </c>
      <c r="AW639" s="47" t="b">
        <v>0</v>
      </c>
      <c r="BC639" s="17">
        <f t="shared" si="387"/>
        <v>37.290000000000006</v>
      </c>
      <c r="BD639">
        <f t="shared" si="395"/>
        <v>0</v>
      </c>
      <c r="BE639" s="7">
        <f t="shared" si="396"/>
        <v>0</v>
      </c>
      <c r="BF639" s="7">
        <f t="shared" si="397"/>
        <v>0</v>
      </c>
      <c r="BG639" s="7">
        <f t="shared" si="398"/>
        <v>0</v>
      </c>
      <c r="BH639" s="7">
        <f t="shared" si="399"/>
        <v>0</v>
      </c>
      <c r="BI639" s="17">
        <f t="shared" si="388"/>
        <v>37.290000000000006</v>
      </c>
      <c r="BJ639">
        <f t="shared" si="400"/>
        <v>0</v>
      </c>
      <c r="BK639" s="7">
        <f t="shared" si="401"/>
        <v>0</v>
      </c>
      <c r="BL639" s="7">
        <f t="shared" si="402"/>
        <v>0</v>
      </c>
      <c r="BM639" s="7">
        <f t="shared" si="403"/>
        <v>0</v>
      </c>
      <c r="BN639" s="7">
        <f t="shared" si="404"/>
        <v>0</v>
      </c>
      <c r="BO639" s="17">
        <f t="shared" si="389"/>
        <v>37.290000000000006</v>
      </c>
      <c r="BP639">
        <f t="shared" si="405"/>
        <v>0</v>
      </c>
      <c r="BQ639" s="7">
        <f t="shared" si="406"/>
        <v>0</v>
      </c>
      <c r="BR639" s="7">
        <f t="shared" si="407"/>
        <v>0</v>
      </c>
      <c r="BS639" s="7">
        <f t="shared" si="408"/>
        <v>0</v>
      </c>
      <c r="BT639" s="7">
        <f t="shared" si="409"/>
        <v>0</v>
      </c>
      <c r="BU639" s="17">
        <f t="shared" si="390"/>
        <v>37.290000000000006</v>
      </c>
      <c r="BV639">
        <f t="shared" si="410"/>
        <v>0</v>
      </c>
      <c r="BW639" s="7">
        <f t="shared" si="411"/>
        <v>0</v>
      </c>
      <c r="BX639" s="7">
        <f t="shared" si="412"/>
        <v>0</v>
      </c>
      <c r="BY639" s="7">
        <f t="shared" si="413"/>
        <v>0</v>
      </c>
      <c r="BZ639" s="7">
        <f t="shared" si="414"/>
        <v>0</v>
      </c>
      <c r="CA639" s="17">
        <f t="shared" si="391"/>
        <v>37.290000000000006</v>
      </c>
      <c r="CB639">
        <f t="shared" si="415"/>
        <v>0</v>
      </c>
      <c r="CC639" s="7">
        <f t="shared" si="416"/>
        <v>0</v>
      </c>
      <c r="CD639" s="7">
        <f t="shared" si="417"/>
        <v>0</v>
      </c>
      <c r="CE639" s="7">
        <f t="shared" si="418"/>
        <v>0</v>
      </c>
      <c r="CF639" s="69">
        <f t="shared" si="419"/>
        <v>0</v>
      </c>
      <c r="CG639" s="17">
        <f t="shared" si="392"/>
        <v>37.290000000000006</v>
      </c>
      <c r="CH639">
        <f t="shared" si="420"/>
        <v>0</v>
      </c>
      <c r="CI639" s="7">
        <f t="shared" si="421"/>
        <v>0</v>
      </c>
      <c r="CJ639" s="7">
        <f t="shared" si="422"/>
        <v>0</v>
      </c>
      <c r="CK639" s="7">
        <f t="shared" si="423"/>
        <v>0</v>
      </c>
      <c r="CL639" s="7">
        <f t="shared" si="424"/>
        <v>0</v>
      </c>
      <c r="CM639" s="17">
        <f t="shared" si="393"/>
        <v>37.290000000000006</v>
      </c>
      <c r="CN639">
        <f t="shared" si="425"/>
        <v>0</v>
      </c>
      <c r="CO639" s="7">
        <f t="shared" si="426"/>
        <v>0</v>
      </c>
      <c r="CP639" s="7">
        <f t="shared" si="427"/>
        <v>0</v>
      </c>
      <c r="CQ639" s="7">
        <f t="shared" si="428"/>
        <v>0</v>
      </c>
      <c r="CR639" s="7">
        <f t="shared" si="429"/>
        <v>0</v>
      </c>
    </row>
    <row r="640" spans="1:96" ht="14.5">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394"/>
        <v>1</v>
      </c>
      <c r="M640" s="63" t="b">
        <v>1</v>
      </c>
      <c r="N640" s="63">
        <v>90</v>
      </c>
      <c r="O640" s="63">
        <v>10</v>
      </c>
      <c r="P640" s="63">
        <v>10</v>
      </c>
      <c r="Q640" s="63">
        <v>10</v>
      </c>
      <c r="R640" s="63">
        <v>0</v>
      </c>
      <c r="S640" s="65" t="b">
        <v>1</v>
      </c>
      <c r="T640" s="65">
        <v>90</v>
      </c>
      <c r="U640" s="65">
        <v>10</v>
      </c>
      <c r="V640" s="65">
        <v>10</v>
      </c>
      <c r="W640" s="65">
        <v>10</v>
      </c>
      <c r="X640" s="65">
        <v>0</v>
      </c>
      <c r="Y640" s="66" t="b">
        <v>1</v>
      </c>
      <c r="Z640" s="66">
        <v>90</v>
      </c>
      <c r="AA640" s="66">
        <v>10</v>
      </c>
      <c r="AB640" s="66">
        <v>10</v>
      </c>
      <c r="AC640" s="66">
        <v>10</v>
      </c>
      <c r="AD640" s="66">
        <v>0</v>
      </c>
      <c r="AE640" s="67" t="b">
        <v>1</v>
      </c>
      <c r="AF640" s="67">
        <v>90</v>
      </c>
      <c r="AG640" s="67">
        <v>15</v>
      </c>
      <c r="AH640" s="67">
        <v>15</v>
      </c>
      <c r="AI640" s="67">
        <v>15</v>
      </c>
      <c r="AJ640" s="67">
        <v>0</v>
      </c>
      <c r="AK640" s="68" t="b">
        <v>1</v>
      </c>
      <c r="AL640" s="68">
        <v>90</v>
      </c>
      <c r="AM640" s="68">
        <v>20</v>
      </c>
      <c r="AN640" s="68">
        <v>20</v>
      </c>
      <c r="AO640" s="68">
        <v>20</v>
      </c>
      <c r="AP640" s="68">
        <v>0</v>
      </c>
      <c r="AQ640" s="45" t="b">
        <v>1</v>
      </c>
      <c r="AR640" s="45">
        <v>90</v>
      </c>
      <c r="AS640" s="45">
        <v>20</v>
      </c>
      <c r="AT640" s="45">
        <v>20</v>
      </c>
      <c r="AU640" s="45">
        <v>20</v>
      </c>
      <c r="AV640" s="45">
        <v>0</v>
      </c>
      <c r="AW640" s="47" t="b">
        <v>1</v>
      </c>
      <c r="AX640" s="47">
        <v>90</v>
      </c>
      <c r="AY640" s="47">
        <v>20</v>
      </c>
      <c r="AZ640" s="47">
        <v>20</v>
      </c>
      <c r="BA640" s="47">
        <v>20</v>
      </c>
      <c r="BB640" s="47">
        <v>0</v>
      </c>
      <c r="BC640" s="17">
        <f t="shared" si="387"/>
        <v>198.22000000000003</v>
      </c>
      <c r="BD640">
        <f t="shared" si="395"/>
        <v>14</v>
      </c>
      <c r="BE640" s="7">
        <f t="shared" si="396"/>
        <v>15.051863448654164</v>
      </c>
      <c r="BF640" s="7">
        <f t="shared" si="397"/>
        <v>11.128971537348672</v>
      </c>
      <c r="BG640" s="7">
        <f t="shared" si="398"/>
        <v>206.98678327059568</v>
      </c>
      <c r="BH640" s="7">
        <f t="shared" si="399"/>
        <v>222.03864671924984</v>
      </c>
      <c r="BI640" s="17">
        <f t="shared" si="388"/>
        <v>198.22000000000003</v>
      </c>
      <c r="BJ640">
        <f t="shared" si="400"/>
        <v>14</v>
      </c>
      <c r="BK640" s="7">
        <f t="shared" si="401"/>
        <v>15.051863448654164</v>
      </c>
      <c r="BL640" s="7">
        <f t="shared" si="402"/>
        <v>11.128971537348672</v>
      </c>
      <c r="BM640" s="7">
        <f t="shared" si="403"/>
        <v>206.98678327059568</v>
      </c>
      <c r="BN640" s="7">
        <f t="shared" si="404"/>
        <v>222.03864671924984</v>
      </c>
      <c r="BO640" s="17">
        <f t="shared" si="389"/>
        <v>198.22000000000003</v>
      </c>
      <c r="BP640">
        <f t="shared" si="405"/>
        <v>14</v>
      </c>
      <c r="BQ640" s="7">
        <f t="shared" si="406"/>
        <v>15.051863448654164</v>
      </c>
      <c r="BR640" s="7">
        <f t="shared" si="407"/>
        <v>11.128971537348672</v>
      </c>
      <c r="BS640" s="7">
        <f t="shared" si="408"/>
        <v>206.98678327059568</v>
      </c>
      <c r="BT640" s="7">
        <f t="shared" si="409"/>
        <v>222.03864671924984</v>
      </c>
      <c r="BU640" s="17">
        <f t="shared" si="390"/>
        <v>198.22000000000003</v>
      </c>
      <c r="BV640">
        <f t="shared" si="410"/>
        <v>7</v>
      </c>
      <c r="BW640" s="7">
        <f t="shared" si="411"/>
        <v>7.5259317243270818</v>
      </c>
      <c r="BX640" s="7">
        <f t="shared" si="412"/>
        <v>5.5644857686743361</v>
      </c>
      <c r="BY640" s="7">
        <f t="shared" si="413"/>
        <v>103.49339163529784</v>
      </c>
      <c r="BZ640" s="7">
        <f t="shared" si="414"/>
        <v>111.01932335962492</v>
      </c>
      <c r="CA640" s="17">
        <f t="shared" si="391"/>
        <v>198.22000000000003</v>
      </c>
      <c r="CB640">
        <f t="shared" si="415"/>
        <v>4</v>
      </c>
      <c r="CC640" s="7">
        <f t="shared" si="416"/>
        <v>4.3005324139011893</v>
      </c>
      <c r="CD640" s="7">
        <f t="shared" si="417"/>
        <v>3.1797061535281919</v>
      </c>
      <c r="CE640" s="7">
        <f t="shared" si="418"/>
        <v>59.139080934455905</v>
      </c>
      <c r="CF640" s="69">
        <f t="shared" si="419"/>
        <v>63.439613348357092</v>
      </c>
      <c r="CG640" s="17">
        <f t="shared" si="392"/>
        <v>198.22000000000003</v>
      </c>
      <c r="CH640">
        <f t="shared" si="420"/>
        <v>4</v>
      </c>
      <c r="CI640" s="7">
        <f t="shared" si="421"/>
        <v>4.3005324139011893</v>
      </c>
      <c r="CJ640" s="7">
        <f t="shared" si="422"/>
        <v>3.1797061535281919</v>
      </c>
      <c r="CK640" s="7">
        <f t="shared" si="423"/>
        <v>59.139080934455905</v>
      </c>
      <c r="CL640" s="7">
        <f t="shared" si="424"/>
        <v>63.439613348357092</v>
      </c>
      <c r="CM640" s="17">
        <f t="shared" si="393"/>
        <v>198.22000000000003</v>
      </c>
      <c r="CN640">
        <f t="shared" si="425"/>
        <v>4</v>
      </c>
      <c r="CO640" s="7">
        <f t="shared" si="426"/>
        <v>4.3005324139011893</v>
      </c>
      <c r="CP640" s="7">
        <f t="shared" si="427"/>
        <v>3.1797061535281919</v>
      </c>
      <c r="CQ640" s="7">
        <f t="shared" si="428"/>
        <v>59.139080934455905</v>
      </c>
      <c r="CR640" s="7">
        <f t="shared" si="429"/>
        <v>63.439613348357092</v>
      </c>
    </row>
    <row r="641" spans="1:96" ht="14.5">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394"/>
        <v>0</v>
      </c>
      <c r="M641" s="63" t="b">
        <v>1</v>
      </c>
      <c r="N641" s="63">
        <v>0</v>
      </c>
      <c r="O641" s="63">
        <v>10</v>
      </c>
      <c r="P641" s="63">
        <v>10</v>
      </c>
      <c r="Q641" s="63">
        <v>10</v>
      </c>
      <c r="R641" s="63">
        <v>480</v>
      </c>
      <c r="S641" s="65" t="b">
        <v>0</v>
      </c>
      <c r="Y641" s="66" t="b">
        <v>0</v>
      </c>
      <c r="AE641" s="67" t="b">
        <v>0</v>
      </c>
      <c r="AK641" s="68" t="b">
        <v>0</v>
      </c>
      <c r="AQ641" s="45" t="b">
        <v>0</v>
      </c>
      <c r="AW641" s="47" t="b">
        <v>0</v>
      </c>
      <c r="BC641" s="17">
        <f t="shared" si="387"/>
        <v>198.00000000000003</v>
      </c>
      <c r="BD641">
        <f t="shared" si="395"/>
        <v>0</v>
      </c>
      <c r="BE641" s="7">
        <f t="shared" si="396"/>
        <v>0</v>
      </c>
      <c r="BF641" s="7">
        <f t="shared" si="397"/>
        <v>0</v>
      </c>
      <c r="BG641" s="7">
        <f t="shared" si="398"/>
        <v>0</v>
      </c>
      <c r="BH641" s="7">
        <f t="shared" si="399"/>
        <v>0</v>
      </c>
      <c r="BI641" s="17">
        <f t="shared" si="388"/>
        <v>198.00000000000003</v>
      </c>
      <c r="BJ641">
        <f t="shared" si="400"/>
        <v>0</v>
      </c>
      <c r="BK641" s="7">
        <f t="shared" si="401"/>
        <v>0</v>
      </c>
      <c r="BL641" s="7">
        <f t="shared" si="402"/>
        <v>0</v>
      </c>
      <c r="BM641" s="7">
        <f t="shared" si="403"/>
        <v>0</v>
      </c>
      <c r="BN641" s="7">
        <f t="shared" si="404"/>
        <v>0</v>
      </c>
      <c r="BO641" s="17">
        <f t="shared" si="389"/>
        <v>198.00000000000003</v>
      </c>
      <c r="BP641">
        <f t="shared" si="405"/>
        <v>0</v>
      </c>
      <c r="BQ641" s="7">
        <f t="shared" si="406"/>
        <v>0</v>
      </c>
      <c r="BR641" s="7">
        <f t="shared" si="407"/>
        <v>0</v>
      </c>
      <c r="BS641" s="7">
        <f t="shared" si="408"/>
        <v>0</v>
      </c>
      <c r="BT641" s="7">
        <f t="shared" si="409"/>
        <v>0</v>
      </c>
      <c r="BU641" s="17">
        <f t="shared" si="390"/>
        <v>198.00000000000003</v>
      </c>
      <c r="BV641">
        <f t="shared" si="410"/>
        <v>0</v>
      </c>
      <c r="BW641" s="7">
        <f t="shared" si="411"/>
        <v>0</v>
      </c>
      <c r="BX641" s="7">
        <f t="shared" si="412"/>
        <v>0</v>
      </c>
      <c r="BY641" s="7">
        <f t="shared" si="413"/>
        <v>0</v>
      </c>
      <c r="BZ641" s="7">
        <f t="shared" si="414"/>
        <v>0</v>
      </c>
      <c r="CA641" s="17">
        <f t="shared" si="391"/>
        <v>198.00000000000003</v>
      </c>
      <c r="CB641">
        <f t="shared" si="415"/>
        <v>0</v>
      </c>
      <c r="CC641" s="7">
        <f t="shared" si="416"/>
        <v>0</v>
      </c>
      <c r="CD641" s="7">
        <f t="shared" si="417"/>
        <v>0</v>
      </c>
      <c r="CE641" s="7">
        <f t="shared" si="418"/>
        <v>0</v>
      </c>
      <c r="CF641" s="69">
        <f t="shared" si="419"/>
        <v>0</v>
      </c>
      <c r="CG641" s="17">
        <f t="shared" si="392"/>
        <v>198.00000000000003</v>
      </c>
      <c r="CH641">
        <f t="shared" si="420"/>
        <v>0</v>
      </c>
      <c r="CI641" s="7">
        <f t="shared" si="421"/>
        <v>0</v>
      </c>
      <c r="CJ641" s="7">
        <f t="shared" si="422"/>
        <v>0</v>
      </c>
      <c r="CK641" s="7">
        <f t="shared" si="423"/>
        <v>0</v>
      </c>
      <c r="CL641" s="7">
        <f t="shared" si="424"/>
        <v>0</v>
      </c>
      <c r="CM641" s="17">
        <f t="shared" si="393"/>
        <v>198.00000000000003</v>
      </c>
      <c r="CN641">
        <f t="shared" si="425"/>
        <v>0</v>
      </c>
      <c r="CO641" s="7">
        <f t="shared" si="426"/>
        <v>0</v>
      </c>
      <c r="CP641" s="7">
        <f t="shared" si="427"/>
        <v>0</v>
      </c>
      <c r="CQ641" s="7">
        <f t="shared" si="428"/>
        <v>0</v>
      </c>
      <c r="CR641" s="7">
        <f t="shared" si="429"/>
        <v>0</v>
      </c>
    </row>
    <row r="642" spans="1:9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394"/>
        <v>1</v>
      </c>
      <c r="M642" s="63" t="b">
        <v>0</v>
      </c>
      <c r="S642" s="65" t="b">
        <v>0</v>
      </c>
      <c r="Y642" s="66" t="b">
        <v>0</v>
      </c>
      <c r="AE642" s="67" t="b">
        <v>0</v>
      </c>
      <c r="AK642" s="68" t="b">
        <v>0</v>
      </c>
      <c r="AQ642" s="45" t="b">
        <v>0</v>
      </c>
      <c r="AW642" s="47" t="b">
        <v>0</v>
      </c>
      <c r="BC642" s="17">
        <f t="shared" si="387"/>
        <v>92.949999999999989</v>
      </c>
      <c r="BD642">
        <f t="shared" si="395"/>
        <v>0</v>
      </c>
      <c r="BE642" s="7">
        <f t="shared" si="396"/>
        <v>0</v>
      </c>
      <c r="BF642" s="7">
        <f t="shared" si="397"/>
        <v>0</v>
      </c>
      <c r="BG642" s="7">
        <f t="shared" si="398"/>
        <v>0</v>
      </c>
      <c r="BH642" s="7">
        <f t="shared" si="399"/>
        <v>0</v>
      </c>
      <c r="BI642" s="17">
        <f t="shared" si="388"/>
        <v>92.949999999999989</v>
      </c>
      <c r="BJ642">
        <f t="shared" si="400"/>
        <v>0</v>
      </c>
      <c r="BK642" s="7">
        <f t="shared" si="401"/>
        <v>0</v>
      </c>
      <c r="BL642" s="7">
        <f t="shared" si="402"/>
        <v>0</v>
      </c>
      <c r="BM642" s="7">
        <f t="shared" si="403"/>
        <v>0</v>
      </c>
      <c r="BN642" s="7">
        <f t="shared" si="404"/>
        <v>0</v>
      </c>
      <c r="BO642" s="17">
        <f t="shared" si="389"/>
        <v>92.949999999999989</v>
      </c>
      <c r="BP642">
        <f t="shared" si="405"/>
        <v>0</v>
      </c>
      <c r="BQ642" s="7">
        <f t="shared" si="406"/>
        <v>0</v>
      </c>
      <c r="BR642" s="7">
        <f t="shared" si="407"/>
        <v>0</v>
      </c>
      <c r="BS642" s="7">
        <f t="shared" si="408"/>
        <v>0</v>
      </c>
      <c r="BT642" s="7">
        <f t="shared" si="409"/>
        <v>0</v>
      </c>
      <c r="BU642" s="17">
        <f t="shared" si="390"/>
        <v>92.949999999999989</v>
      </c>
      <c r="BV642">
        <f t="shared" si="410"/>
        <v>0</v>
      </c>
      <c r="BW642" s="7">
        <f t="shared" si="411"/>
        <v>0</v>
      </c>
      <c r="BX642" s="7">
        <f t="shared" si="412"/>
        <v>0</v>
      </c>
      <c r="BY642" s="7">
        <f t="shared" si="413"/>
        <v>0</v>
      </c>
      <c r="BZ642" s="7">
        <f t="shared" si="414"/>
        <v>0</v>
      </c>
      <c r="CA642" s="17">
        <f t="shared" si="391"/>
        <v>92.949999999999989</v>
      </c>
      <c r="CB642">
        <f t="shared" si="415"/>
        <v>0</v>
      </c>
      <c r="CC642" s="7">
        <f t="shared" si="416"/>
        <v>0</v>
      </c>
      <c r="CD642" s="7">
        <f t="shared" si="417"/>
        <v>0</v>
      </c>
      <c r="CE642" s="7">
        <f t="shared" si="418"/>
        <v>0</v>
      </c>
      <c r="CF642" s="69">
        <f t="shared" si="419"/>
        <v>0</v>
      </c>
      <c r="CG642" s="17">
        <f t="shared" si="392"/>
        <v>92.949999999999989</v>
      </c>
      <c r="CH642">
        <f t="shared" si="420"/>
        <v>0</v>
      </c>
      <c r="CI642" s="7">
        <f t="shared" si="421"/>
        <v>0</v>
      </c>
      <c r="CJ642" s="7">
        <f t="shared" si="422"/>
        <v>0</v>
      </c>
      <c r="CK642" s="7">
        <f t="shared" si="423"/>
        <v>0</v>
      </c>
      <c r="CL642" s="7">
        <f t="shared" si="424"/>
        <v>0</v>
      </c>
      <c r="CM642" s="17">
        <f t="shared" si="393"/>
        <v>92.949999999999989</v>
      </c>
      <c r="CN642">
        <f t="shared" si="425"/>
        <v>0</v>
      </c>
      <c r="CO642" s="7">
        <f t="shared" si="426"/>
        <v>0</v>
      </c>
      <c r="CP642" s="7">
        <f t="shared" si="427"/>
        <v>0</v>
      </c>
      <c r="CQ642" s="7">
        <f t="shared" si="428"/>
        <v>0</v>
      </c>
      <c r="CR642" s="7">
        <f t="shared" si="429"/>
        <v>0</v>
      </c>
    </row>
    <row r="643" spans="1:96" ht="14.5">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394"/>
        <v>0</v>
      </c>
      <c r="M643" s="63" t="b">
        <v>1</v>
      </c>
      <c r="N643" s="63">
        <v>0</v>
      </c>
      <c r="O643" s="63">
        <v>10</v>
      </c>
      <c r="P643" s="63">
        <v>10</v>
      </c>
      <c r="Q643" s="63">
        <v>10</v>
      </c>
      <c r="R643" s="63">
        <v>0</v>
      </c>
      <c r="S643" s="65" t="b">
        <v>1</v>
      </c>
      <c r="T643" s="65">
        <v>0</v>
      </c>
      <c r="U643" s="65">
        <v>10</v>
      </c>
      <c r="V643" s="65">
        <v>10</v>
      </c>
      <c r="W643" s="65">
        <v>10</v>
      </c>
      <c r="X643" s="65">
        <v>0</v>
      </c>
      <c r="Y643" s="66" t="b">
        <v>0</v>
      </c>
      <c r="AE643" s="67" t="b">
        <v>1</v>
      </c>
      <c r="AF643" s="67">
        <v>0</v>
      </c>
      <c r="AG643" s="67">
        <v>15</v>
      </c>
      <c r="AH643" s="67">
        <v>15</v>
      </c>
      <c r="AI643" s="67">
        <v>15</v>
      </c>
      <c r="AJ643" s="67">
        <v>0</v>
      </c>
      <c r="AK643" s="68" t="b">
        <v>1</v>
      </c>
      <c r="AL643" s="68">
        <v>0</v>
      </c>
      <c r="AM643" s="68">
        <v>20</v>
      </c>
      <c r="AN643" s="68">
        <v>20</v>
      </c>
      <c r="AO643" s="68">
        <v>20</v>
      </c>
      <c r="AP643" s="68">
        <v>0</v>
      </c>
      <c r="AQ643" s="45" t="b">
        <v>0</v>
      </c>
      <c r="AW643" s="47" t="b">
        <v>0</v>
      </c>
      <c r="BC643" s="17">
        <f t="shared" si="387"/>
        <v>133.1</v>
      </c>
      <c r="BD643">
        <f t="shared" si="395"/>
        <v>0</v>
      </c>
      <c r="BE643" s="7">
        <f t="shared" si="396"/>
        <v>0</v>
      </c>
      <c r="BF643" s="7">
        <f t="shared" si="397"/>
        <v>0</v>
      </c>
      <c r="BG643" s="7">
        <f t="shared" si="398"/>
        <v>0</v>
      </c>
      <c r="BH643" s="7">
        <f t="shared" si="399"/>
        <v>0</v>
      </c>
      <c r="BI643" s="17">
        <f t="shared" si="388"/>
        <v>133.1</v>
      </c>
      <c r="BJ643">
        <f t="shared" si="400"/>
        <v>0</v>
      </c>
      <c r="BK643" s="7">
        <f t="shared" si="401"/>
        <v>0</v>
      </c>
      <c r="BL643" s="7">
        <f t="shared" si="402"/>
        <v>0</v>
      </c>
      <c r="BM643" s="7">
        <f t="shared" si="403"/>
        <v>0</v>
      </c>
      <c r="BN643" s="7">
        <f t="shared" si="404"/>
        <v>0</v>
      </c>
      <c r="BO643" s="17">
        <f t="shared" si="389"/>
        <v>133.1</v>
      </c>
      <c r="BP643">
        <f t="shared" si="405"/>
        <v>0</v>
      </c>
      <c r="BQ643" s="7">
        <f t="shared" si="406"/>
        <v>0</v>
      </c>
      <c r="BR643" s="7">
        <f t="shared" si="407"/>
        <v>0</v>
      </c>
      <c r="BS643" s="7">
        <f t="shared" si="408"/>
        <v>0</v>
      </c>
      <c r="BT643" s="7">
        <f t="shared" si="409"/>
        <v>0</v>
      </c>
      <c r="BU643" s="17">
        <f t="shared" si="390"/>
        <v>133.1</v>
      </c>
      <c r="BV643">
        <f t="shared" si="410"/>
        <v>0</v>
      </c>
      <c r="BW643" s="7">
        <f t="shared" si="411"/>
        <v>0</v>
      </c>
      <c r="BX643" s="7">
        <f t="shared" si="412"/>
        <v>0</v>
      </c>
      <c r="BY643" s="7">
        <f t="shared" si="413"/>
        <v>0</v>
      </c>
      <c r="BZ643" s="7">
        <f t="shared" si="414"/>
        <v>0</v>
      </c>
      <c r="CA643" s="17">
        <f t="shared" si="391"/>
        <v>133.1</v>
      </c>
      <c r="CB643">
        <f t="shared" si="415"/>
        <v>0</v>
      </c>
      <c r="CC643" s="7">
        <f t="shared" si="416"/>
        <v>0</v>
      </c>
      <c r="CD643" s="7">
        <f t="shared" si="417"/>
        <v>0</v>
      </c>
      <c r="CE643" s="7">
        <f t="shared" si="418"/>
        <v>0</v>
      </c>
      <c r="CF643" s="69">
        <f t="shared" si="419"/>
        <v>0</v>
      </c>
      <c r="CG643" s="17">
        <f t="shared" si="392"/>
        <v>133.1</v>
      </c>
      <c r="CH643">
        <f t="shared" si="420"/>
        <v>0</v>
      </c>
      <c r="CI643" s="7">
        <f t="shared" si="421"/>
        <v>0</v>
      </c>
      <c r="CJ643" s="7">
        <f t="shared" si="422"/>
        <v>0</v>
      </c>
      <c r="CK643" s="7">
        <f t="shared" si="423"/>
        <v>0</v>
      </c>
      <c r="CL643" s="7">
        <f t="shared" si="424"/>
        <v>0</v>
      </c>
      <c r="CM643" s="17">
        <f t="shared" si="393"/>
        <v>133.1</v>
      </c>
      <c r="CN643">
        <f t="shared" si="425"/>
        <v>0</v>
      </c>
      <c r="CO643" s="7">
        <f t="shared" si="426"/>
        <v>0</v>
      </c>
      <c r="CP643" s="7">
        <f t="shared" si="427"/>
        <v>0</v>
      </c>
      <c r="CQ643" s="7">
        <f t="shared" si="428"/>
        <v>0</v>
      </c>
      <c r="CR643" s="7">
        <f t="shared" si="429"/>
        <v>0</v>
      </c>
    </row>
    <row r="644" spans="1:96" ht="14.5">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394"/>
        <v>0</v>
      </c>
      <c r="M644" s="63" t="b">
        <v>1</v>
      </c>
      <c r="N644" s="63">
        <v>0</v>
      </c>
      <c r="O644" s="63">
        <v>10</v>
      </c>
      <c r="P644" s="63">
        <v>10</v>
      </c>
      <c r="Q644" s="63">
        <v>10</v>
      </c>
      <c r="R644" s="63">
        <v>0</v>
      </c>
      <c r="S644" s="65" t="b">
        <v>1</v>
      </c>
      <c r="T644" s="65">
        <v>0</v>
      </c>
      <c r="U644" s="65">
        <v>10</v>
      </c>
      <c r="V644" s="65">
        <v>10</v>
      </c>
      <c r="W644" s="65">
        <v>10</v>
      </c>
      <c r="X644" s="65">
        <v>0</v>
      </c>
      <c r="Y644" s="66" t="b">
        <v>0</v>
      </c>
      <c r="AE644" s="67" t="b">
        <v>1</v>
      </c>
      <c r="AF644" s="67">
        <v>0</v>
      </c>
      <c r="AG644" s="67">
        <v>15</v>
      </c>
      <c r="AH644" s="67">
        <v>15</v>
      </c>
      <c r="AI644" s="67">
        <v>15</v>
      </c>
      <c r="AJ644" s="67">
        <v>0</v>
      </c>
      <c r="AK644" s="68" t="b">
        <v>1</v>
      </c>
      <c r="AL644" s="68">
        <v>0</v>
      </c>
      <c r="AM644" s="68">
        <v>20</v>
      </c>
      <c r="AN644" s="68">
        <v>20</v>
      </c>
      <c r="AO644" s="68">
        <v>20</v>
      </c>
      <c r="AP644" s="68">
        <v>0</v>
      </c>
      <c r="AQ644" s="45" t="b">
        <v>0</v>
      </c>
      <c r="AW644" s="47" t="b">
        <v>0</v>
      </c>
      <c r="BC644" s="17">
        <f t="shared" si="387"/>
        <v>133.1</v>
      </c>
      <c r="BD644">
        <f t="shared" si="395"/>
        <v>0</v>
      </c>
      <c r="BE644" s="7">
        <f t="shared" si="396"/>
        <v>0</v>
      </c>
      <c r="BF644" s="7">
        <f t="shared" si="397"/>
        <v>0</v>
      </c>
      <c r="BG644" s="7">
        <f t="shared" si="398"/>
        <v>0</v>
      </c>
      <c r="BH644" s="7">
        <f t="shared" si="399"/>
        <v>0</v>
      </c>
      <c r="BI644" s="17">
        <f t="shared" si="388"/>
        <v>133.1</v>
      </c>
      <c r="BJ644">
        <f t="shared" si="400"/>
        <v>0</v>
      </c>
      <c r="BK644" s="7">
        <f t="shared" si="401"/>
        <v>0</v>
      </c>
      <c r="BL644" s="7">
        <f t="shared" si="402"/>
        <v>0</v>
      </c>
      <c r="BM644" s="7">
        <f t="shared" si="403"/>
        <v>0</v>
      </c>
      <c r="BN644" s="7">
        <f t="shared" si="404"/>
        <v>0</v>
      </c>
      <c r="BO644" s="17">
        <f t="shared" si="389"/>
        <v>133.1</v>
      </c>
      <c r="BP644">
        <f t="shared" si="405"/>
        <v>0</v>
      </c>
      <c r="BQ644" s="7">
        <f t="shared" si="406"/>
        <v>0</v>
      </c>
      <c r="BR644" s="7">
        <f t="shared" si="407"/>
        <v>0</v>
      </c>
      <c r="BS644" s="7">
        <f t="shared" si="408"/>
        <v>0</v>
      </c>
      <c r="BT644" s="7">
        <f t="shared" si="409"/>
        <v>0</v>
      </c>
      <c r="BU644" s="17">
        <f t="shared" si="390"/>
        <v>133.1</v>
      </c>
      <c r="BV644">
        <f t="shared" si="410"/>
        <v>0</v>
      </c>
      <c r="BW644" s="7">
        <f t="shared" si="411"/>
        <v>0</v>
      </c>
      <c r="BX644" s="7">
        <f t="shared" si="412"/>
        <v>0</v>
      </c>
      <c r="BY644" s="7">
        <f t="shared" si="413"/>
        <v>0</v>
      </c>
      <c r="BZ644" s="7">
        <f t="shared" si="414"/>
        <v>0</v>
      </c>
      <c r="CA644" s="17">
        <f t="shared" si="391"/>
        <v>133.1</v>
      </c>
      <c r="CB644">
        <f t="shared" si="415"/>
        <v>0</v>
      </c>
      <c r="CC644" s="7">
        <f t="shared" si="416"/>
        <v>0</v>
      </c>
      <c r="CD644" s="7">
        <f t="shared" si="417"/>
        <v>0</v>
      </c>
      <c r="CE644" s="7">
        <f t="shared" si="418"/>
        <v>0</v>
      </c>
      <c r="CF644" s="69">
        <f t="shared" si="419"/>
        <v>0</v>
      </c>
      <c r="CG644" s="17">
        <f t="shared" si="392"/>
        <v>133.1</v>
      </c>
      <c r="CH644">
        <f t="shared" si="420"/>
        <v>0</v>
      </c>
      <c r="CI644" s="7">
        <f t="shared" si="421"/>
        <v>0</v>
      </c>
      <c r="CJ644" s="7">
        <f t="shared" si="422"/>
        <v>0</v>
      </c>
      <c r="CK644" s="7">
        <f t="shared" si="423"/>
        <v>0</v>
      </c>
      <c r="CL644" s="7">
        <f t="shared" si="424"/>
        <v>0</v>
      </c>
      <c r="CM644" s="17">
        <f t="shared" si="393"/>
        <v>133.1</v>
      </c>
      <c r="CN644">
        <f t="shared" si="425"/>
        <v>0</v>
      </c>
      <c r="CO644" s="7">
        <f t="shared" si="426"/>
        <v>0</v>
      </c>
      <c r="CP644" s="7">
        <f t="shared" si="427"/>
        <v>0</v>
      </c>
      <c r="CQ644" s="7">
        <f t="shared" si="428"/>
        <v>0</v>
      </c>
      <c r="CR644" s="7">
        <f t="shared" si="429"/>
        <v>0</v>
      </c>
    </row>
    <row r="645" spans="1:9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394"/>
        <v>0</v>
      </c>
      <c r="M645" s="63" t="b">
        <v>0</v>
      </c>
      <c r="S645" s="65" t="b">
        <v>0</v>
      </c>
      <c r="Y645" s="66" t="b">
        <v>0</v>
      </c>
      <c r="AE645" s="67" t="b">
        <v>0</v>
      </c>
      <c r="AK645" s="68" t="b">
        <v>0</v>
      </c>
      <c r="AQ645" s="45" t="b">
        <v>0</v>
      </c>
      <c r="AW645" s="47" t="b">
        <v>0</v>
      </c>
      <c r="BC645" s="17">
        <f t="shared" si="387"/>
        <v>149.60000000000002</v>
      </c>
      <c r="BD645">
        <f t="shared" si="395"/>
        <v>0</v>
      </c>
      <c r="BE645" s="7">
        <f t="shared" si="396"/>
        <v>0</v>
      </c>
      <c r="BF645" s="7">
        <f t="shared" si="397"/>
        <v>0</v>
      </c>
      <c r="BG645" s="7">
        <f t="shared" si="398"/>
        <v>0</v>
      </c>
      <c r="BH645" s="7">
        <f t="shared" si="399"/>
        <v>0</v>
      </c>
      <c r="BI645" s="17">
        <f t="shared" si="388"/>
        <v>149.60000000000002</v>
      </c>
      <c r="BJ645">
        <f t="shared" si="400"/>
        <v>0</v>
      </c>
      <c r="BK645" s="7">
        <f t="shared" si="401"/>
        <v>0</v>
      </c>
      <c r="BL645" s="7">
        <f t="shared" si="402"/>
        <v>0</v>
      </c>
      <c r="BM645" s="7">
        <f t="shared" si="403"/>
        <v>0</v>
      </c>
      <c r="BN645" s="7">
        <f t="shared" si="404"/>
        <v>0</v>
      </c>
      <c r="BO645" s="17">
        <f t="shared" si="389"/>
        <v>149.60000000000002</v>
      </c>
      <c r="BP645">
        <f t="shared" si="405"/>
        <v>0</v>
      </c>
      <c r="BQ645" s="7">
        <f t="shared" si="406"/>
        <v>0</v>
      </c>
      <c r="BR645" s="7">
        <f t="shared" si="407"/>
        <v>0</v>
      </c>
      <c r="BS645" s="7">
        <f t="shared" si="408"/>
        <v>0</v>
      </c>
      <c r="BT645" s="7">
        <f t="shared" si="409"/>
        <v>0</v>
      </c>
      <c r="BU645" s="17">
        <f t="shared" si="390"/>
        <v>149.60000000000002</v>
      </c>
      <c r="BV645">
        <f t="shared" si="410"/>
        <v>0</v>
      </c>
      <c r="BW645" s="7">
        <f t="shared" si="411"/>
        <v>0</v>
      </c>
      <c r="BX645" s="7">
        <f t="shared" si="412"/>
        <v>0</v>
      </c>
      <c r="BY645" s="7">
        <f t="shared" si="413"/>
        <v>0</v>
      </c>
      <c r="BZ645" s="7">
        <f t="shared" si="414"/>
        <v>0</v>
      </c>
      <c r="CA645" s="17">
        <f t="shared" si="391"/>
        <v>149.60000000000002</v>
      </c>
      <c r="CB645">
        <f t="shared" si="415"/>
        <v>0</v>
      </c>
      <c r="CC645" s="7">
        <f t="shared" si="416"/>
        <v>0</v>
      </c>
      <c r="CD645" s="7">
        <f t="shared" si="417"/>
        <v>0</v>
      </c>
      <c r="CE645" s="7">
        <f t="shared" si="418"/>
        <v>0</v>
      </c>
      <c r="CF645" s="69">
        <f t="shared" si="419"/>
        <v>0</v>
      </c>
      <c r="CG645" s="17">
        <f t="shared" si="392"/>
        <v>149.60000000000002</v>
      </c>
      <c r="CH645">
        <f t="shared" si="420"/>
        <v>0</v>
      </c>
      <c r="CI645" s="7">
        <f t="shared" si="421"/>
        <v>0</v>
      </c>
      <c r="CJ645" s="7">
        <f t="shared" si="422"/>
        <v>0</v>
      </c>
      <c r="CK645" s="7">
        <f t="shared" si="423"/>
        <v>0</v>
      </c>
      <c r="CL645" s="7">
        <f t="shared" si="424"/>
        <v>0</v>
      </c>
      <c r="CM645" s="17">
        <f t="shared" si="393"/>
        <v>149.60000000000002</v>
      </c>
      <c r="CN645">
        <f t="shared" si="425"/>
        <v>0</v>
      </c>
      <c r="CO645" s="7">
        <f t="shared" si="426"/>
        <v>0</v>
      </c>
      <c r="CP645" s="7">
        <f t="shared" si="427"/>
        <v>0</v>
      </c>
      <c r="CQ645" s="7">
        <f t="shared" si="428"/>
        <v>0</v>
      </c>
      <c r="CR645" s="7">
        <f t="shared" si="429"/>
        <v>0</v>
      </c>
    </row>
    <row r="646" spans="1:9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394"/>
        <v>0</v>
      </c>
      <c r="M646" s="63" t="b">
        <v>0</v>
      </c>
      <c r="S646" s="65" t="b">
        <v>0</v>
      </c>
      <c r="Y646" s="66" t="b">
        <v>0</v>
      </c>
      <c r="AE646" s="67" t="b">
        <v>0</v>
      </c>
      <c r="AK646" s="68" t="b">
        <v>0</v>
      </c>
      <c r="AQ646" s="45" t="b">
        <v>0</v>
      </c>
      <c r="AW646" s="47" t="b">
        <v>0</v>
      </c>
      <c r="BC646" s="17">
        <f t="shared" si="387"/>
        <v>106.7</v>
      </c>
      <c r="BD646">
        <f t="shared" si="395"/>
        <v>0</v>
      </c>
      <c r="BE646" s="7">
        <f t="shared" si="396"/>
        <v>0</v>
      </c>
      <c r="BF646" s="7">
        <f t="shared" si="397"/>
        <v>0</v>
      </c>
      <c r="BG646" s="7">
        <f t="shared" si="398"/>
        <v>0</v>
      </c>
      <c r="BH646" s="7">
        <f t="shared" si="399"/>
        <v>0</v>
      </c>
      <c r="BI646" s="17">
        <f t="shared" si="388"/>
        <v>106.7</v>
      </c>
      <c r="BJ646">
        <f t="shared" si="400"/>
        <v>0</v>
      </c>
      <c r="BK646" s="7">
        <f t="shared" si="401"/>
        <v>0</v>
      </c>
      <c r="BL646" s="7">
        <f t="shared" si="402"/>
        <v>0</v>
      </c>
      <c r="BM646" s="7">
        <f t="shared" si="403"/>
        <v>0</v>
      </c>
      <c r="BN646" s="7">
        <f t="shared" si="404"/>
        <v>0</v>
      </c>
      <c r="BO646" s="17">
        <f t="shared" si="389"/>
        <v>106.7</v>
      </c>
      <c r="BP646">
        <f t="shared" si="405"/>
        <v>0</v>
      </c>
      <c r="BQ646" s="7">
        <f t="shared" si="406"/>
        <v>0</v>
      </c>
      <c r="BR646" s="7">
        <f t="shared" si="407"/>
        <v>0</v>
      </c>
      <c r="BS646" s="7">
        <f t="shared" si="408"/>
        <v>0</v>
      </c>
      <c r="BT646" s="7">
        <f t="shared" si="409"/>
        <v>0</v>
      </c>
      <c r="BU646" s="17">
        <f t="shared" si="390"/>
        <v>106.7</v>
      </c>
      <c r="BV646">
        <f t="shared" si="410"/>
        <v>0</v>
      </c>
      <c r="BW646" s="7">
        <f t="shared" si="411"/>
        <v>0</v>
      </c>
      <c r="BX646" s="7">
        <f t="shared" si="412"/>
        <v>0</v>
      </c>
      <c r="BY646" s="7">
        <f t="shared" si="413"/>
        <v>0</v>
      </c>
      <c r="BZ646" s="7">
        <f t="shared" si="414"/>
        <v>0</v>
      </c>
      <c r="CA646" s="17">
        <f t="shared" si="391"/>
        <v>106.7</v>
      </c>
      <c r="CB646">
        <f t="shared" si="415"/>
        <v>0</v>
      </c>
      <c r="CC646" s="7">
        <f t="shared" si="416"/>
        <v>0</v>
      </c>
      <c r="CD646" s="7">
        <f t="shared" si="417"/>
        <v>0</v>
      </c>
      <c r="CE646" s="7">
        <f t="shared" si="418"/>
        <v>0</v>
      </c>
      <c r="CF646" s="69">
        <f t="shared" si="419"/>
        <v>0</v>
      </c>
      <c r="CG646" s="17">
        <f t="shared" si="392"/>
        <v>106.7</v>
      </c>
      <c r="CH646">
        <f t="shared" si="420"/>
        <v>0</v>
      </c>
      <c r="CI646" s="7">
        <f t="shared" si="421"/>
        <v>0</v>
      </c>
      <c r="CJ646" s="7">
        <f t="shared" si="422"/>
        <v>0</v>
      </c>
      <c r="CK646" s="7">
        <f t="shared" si="423"/>
        <v>0</v>
      </c>
      <c r="CL646" s="7">
        <f t="shared" si="424"/>
        <v>0</v>
      </c>
      <c r="CM646" s="17">
        <f t="shared" si="393"/>
        <v>106.7</v>
      </c>
      <c r="CN646">
        <f t="shared" si="425"/>
        <v>0</v>
      </c>
      <c r="CO646" s="7">
        <f t="shared" si="426"/>
        <v>0</v>
      </c>
      <c r="CP646" s="7">
        <f t="shared" si="427"/>
        <v>0</v>
      </c>
      <c r="CQ646" s="7">
        <f t="shared" si="428"/>
        <v>0</v>
      </c>
      <c r="CR646" s="7">
        <f t="shared" si="429"/>
        <v>0</v>
      </c>
    </row>
    <row r="647" spans="1:9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394"/>
        <v>0</v>
      </c>
      <c r="M647" s="63" t="b">
        <v>0</v>
      </c>
      <c r="S647" s="65" t="b">
        <v>0</v>
      </c>
      <c r="Y647" s="66" t="b">
        <v>0</v>
      </c>
      <c r="AE647" s="67" t="b">
        <v>0</v>
      </c>
      <c r="AK647" s="68" t="b">
        <v>0</v>
      </c>
      <c r="AQ647" s="45" t="b">
        <v>0</v>
      </c>
      <c r="AW647" s="47" t="b">
        <v>0</v>
      </c>
      <c r="BC647" s="17">
        <f t="shared" ref="BC647:BC710" si="430">(IF($D647,$F647*2,$F647)/100 * $D$3)/$D$4 *60</f>
        <v>99.77000000000001</v>
      </c>
      <c r="BD647">
        <f t="shared" si="395"/>
        <v>0</v>
      </c>
      <c r="BE647" s="7">
        <f t="shared" si="396"/>
        <v>0</v>
      </c>
      <c r="BF647" s="7">
        <f t="shared" si="397"/>
        <v>0</v>
      </c>
      <c r="BG647" s="7">
        <f t="shared" si="398"/>
        <v>0</v>
      </c>
      <c r="BH647" s="7">
        <f t="shared" si="399"/>
        <v>0</v>
      </c>
      <c r="BI647" s="17">
        <f t="shared" ref="BI647:BI710" si="431">(IF($D647,$F647*2,$F647)/100 * $D$3)/$D$4 *60</f>
        <v>99.77000000000001</v>
      </c>
      <c r="BJ647">
        <f t="shared" si="400"/>
        <v>0</v>
      </c>
      <c r="BK647" s="7">
        <f t="shared" si="401"/>
        <v>0</v>
      </c>
      <c r="BL647" s="7">
        <f t="shared" si="402"/>
        <v>0</v>
      </c>
      <c r="BM647" s="7">
        <f t="shared" si="403"/>
        <v>0</v>
      </c>
      <c r="BN647" s="7">
        <f t="shared" si="404"/>
        <v>0</v>
      </c>
      <c r="BO647" s="17">
        <f t="shared" ref="BO647:BO710" si="432">(IF($D647,$F647*2,$F647)/100 * $D$3)/$D$4 *60</f>
        <v>99.77000000000001</v>
      </c>
      <c r="BP647">
        <f t="shared" si="405"/>
        <v>0</v>
      </c>
      <c r="BQ647" s="7">
        <f t="shared" si="406"/>
        <v>0</v>
      </c>
      <c r="BR647" s="7">
        <f t="shared" si="407"/>
        <v>0</v>
      </c>
      <c r="BS647" s="7">
        <f t="shared" si="408"/>
        <v>0</v>
      </c>
      <c r="BT647" s="7">
        <f t="shared" si="409"/>
        <v>0</v>
      </c>
      <c r="BU647" s="17">
        <f t="shared" ref="BU647:BU710" si="433">(IF($D647,$F647*2,$F647)/100 * $D$3)/$D$4 *60</f>
        <v>99.77000000000001</v>
      </c>
      <c r="BV647">
        <f t="shared" si="410"/>
        <v>0</v>
      </c>
      <c r="BW647" s="7">
        <f t="shared" si="411"/>
        <v>0</v>
      </c>
      <c r="BX647" s="7">
        <f t="shared" si="412"/>
        <v>0</v>
      </c>
      <c r="BY647" s="7">
        <f t="shared" si="413"/>
        <v>0</v>
      </c>
      <c r="BZ647" s="7">
        <f t="shared" si="414"/>
        <v>0</v>
      </c>
      <c r="CA647" s="17">
        <f t="shared" ref="CA647:CA710" si="434">(IF($D647,$F647*2,$F647)/100 * $D$3)/$D$4 *60</f>
        <v>99.77000000000001</v>
      </c>
      <c r="CB647">
        <f t="shared" si="415"/>
        <v>0</v>
      </c>
      <c r="CC647" s="7">
        <f t="shared" si="416"/>
        <v>0</v>
      </c>
      <c r="CD647" s="7">
        <f t="shared" si="417"/>
        <v>0</v>
      </c>
      <c r="CE647" s="7">
        <f t="shared" si="418"/>
        <v>0</v>
      </c>
      <c r="CF647" s="69">
        <f t="shared" si="419"/>
        <v>0</v>
      </c>
      <c r="CG647" s="17">
        <f t="shared" ref="CG647:CG710" si="435">(IF($D647,$F647*2,$F647)/100 * $D$3)/$D$4 *60</f>
        <v>99.77000000000001</v>
      </c>
      <c r="CH647">
        <f t="shared" si="420"/>
        <v>0</v>
      </c>
      <c r="CI647" s="7">
        <f t="shared" si="421"/>
        <v>0</v>
      </c>
      <c r="CJ647" s="7">
        <f t="shared" si="422"/>
        <v>0</v>
      </c>
      <c r="CK647" s="7">
        <f t="shared" si="423"/>
        <v>0</v>
      </c>
      <c r="CL647" s="7">
        <f t="shared" si="424"/>
        <v>0</v>
      </c>
      <c r="CM647" s="17">
        <f t="shared" ref="CM647:CM710" si="436">(IF($D647,$F647*2,$F647)/100 * $D$3)/$D$4 *60</f>
        <v>99.77000000000001</v>
      </c>
      <c r="CN647">
        <f t="shared" si="425"/>
        <v>0</v>
      </c>
      <c r="CO647" s="7">
        <f t="shared" si="426"/>
        <v>0</v>
      </c>
      <c r="CP647" s="7">
        <f t="shared" si="427"/>
        <v>0</v>
      </c>
      <c r="CQ647" s="7">
        <f t="shared" si="428"/>
        <v>0</v>
      </c>
      <c r="CR647" s="7">
        <f t="shared" si="429"/>
        <v>0</v>
      </c>
    </row>
    <row r="648" spans="1:9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437">IF(LEFT(C648,LEN(C648)-2)=LEFT(C647,LEN(C647)-2),0,1)</f>
        <v>1</v>
      </c>
      <c r="M648" s="63" t="b">
        <v>0</v>
      </c>
      <c r="S648" s="65" t="b">
        <v>0</v>
      </c>
      <c r="Y648" s="66" t="b">
        <v>0</v>
      </c>
      <c r="AE648" s="67" t="b">
        <v>0</v>
      </c>
      <c r="AK648" s="68" t="b">
        <v>0</v>
      </c>
      <c r="AQ648" s="45" t="b">
        <v>0</v>
      </c>
      <c r="AW648" s="47" t="b">
        <v>0</v>
      </c>
      <c r="BC648" s="17">
        <f t="shared" si="430"/>
        <v>100.43</v>
      </c>
      <c r="BD648">
        <f t="shared" ref="BD648:BD711" si="438">IF($L648=0,0,IFERROR(ROUNDUP((($BC648/IF(O648=0,Q648,O648))-IFERROR(($BC648/IF($H648=0,$J648,$H648)),0)),0),0))</f>
        <v>0</v>
      </c>
      <c r="BE648" s="7">
        <f t="shared" ref="BE648:BE711" si="439">BD648*$F$3/1000000</f>
        <v>0</v>
      </c>
      <c r="BF648" s="7">
        <f t="shared" ref="BF648:BF711" si="440">BD648*$H$5*$J$3*$F$5/1000000</f>
        <v>0</v>
      </c>
      <c r="BG648" s="7">
        <f t="shared" ref="BG648:BG711" si="441">BF648*(($J$5^$J$4)-1)/($J$5-1)</f>
        <v>0</v>
      </c>
      <c r="BH648" s="7">
        <f t="shared" ref="BH648:BH711" si="442">BE648+BG648</f>
        <v>0</v>
      </c>
      <c r="BI648" s="17">
        <f t="shared" si="431"/>
        <v>100.43</v>
      </c>
      <c r="BJ648">
        <f t="shared" ref="BJ648:BJ711" si="443">IF($L648=0,0,IFERROR(ROUNDUP((($BC648/IF(U648=0,W648,U648))-IFERROR(($BC648/IF($H648=0,$J648,$H648)),0)),0),0))</f>
        <v>0</v>
      </c>
      <c r="BK648" s="7">
        <f t="shared" ref="BK648:BK711" si="444">BJ648*$F$3/1000000</f>
        <v>0</v>
      </c>
      <c r="BL648" s="7">
        <f t="shared" ref="BL648:BL711" si="445">BJ648*$H$5*$J$3*$F$5/1000000</f>
        <v>0</v>
      </c>
      <c r="BM648" s="7">
        <f t="shared" ref="BM648:BM711" si="446">BL648*(($J$5^$J$4)-1)/($J$5-1)</f>
        <v>0</v>
      </c>
      <c r="BN648" s="7">
        <f t="shared" ref="BN648:BN711" si="447">BK648+BM648</f>
        <v>0</v>
      </c>
      <c r="BO648" s="17">
        <f t="shared" si="432"/>
        <v>100.43</v>
      </c>
      <c r="BP648">
        <f t="shared" ref="BP648:BP711" si="448">IF($L648=0,0,IFERROR(ROUNDUP((($BC648/IF(AA648=0,AC648,AA648))-IFERROR(($BC648/IF($H648=0,$J648,$H648)),0)),0),0))</f>
        <v>0</v>
      </c>
      <c r="BQ648" s="7">
        <f t="shared" ref="BQ648:BQ711" si="449">BP648*$F$3/1000000</f>
        <v>0</v>
      </c>
      <c r="BR648" s="7">
        <f t="shared" ref="BR648:BR711" si="450">BP648*$H$5*$J$3*$F$5/1000000</f>
        <v>0</v>
      </c>
      <c r="BS648" s="7">
        <f t="shared" ref="BS648:BS711" si="451">BR648*(($J$5^$J$4)-1)/($J$5-1)</f>
        <v>0</v>
      </c>
      <c r="BT648" s="7">
        <f t="shared" ref="BT648:BT711" si="452">BQ648+BS648</f>
        <v>0</v>
      </c>
      <c r="BU648" s="17">
        <f t="shared" si="433"/>
        <v>100.43</v>
      </c>
      <c r="BV648">
        <f t="shared" ref="BV648:BV711" si="453">IF($L648=0,0,IFERROR(ROUNDUP((($BC648/IF(AG648=0,AI648,AG648))-IFERROR(($BC648/IF($H648=0,$J648,$H648)),0)),0),0))</f>
        <v>0</v>
      </c>
      <c r="BW648" s="7">
        <f t="shared" ref="BW648:BW711" si="454">BV648*$F$3/1000000</f>
        <v>0</v>
      </c>
      <c r="BX648" s="7">
        <f t="shared" ref="BX648:BX711" si="455">BV648*$H$5*$J$3*$F$5/1000000</f>
        <v>0</v>
      </c>
      <c r="BY648" s="7">
        <f t="shared" ref="BY648:BY711" si="456">BX648*(($J$5^$J$4)-1)/($J$5-1)</f>
        <v>0</v>
      </c>
      <c r="BZ648" s="7">
        <f t="shared" ref="BZ648:BZ711" si="457">BW648+BY648</f>
        <v>0</v>
      </c>
      <c r="CA648" s="17">
        <f t="shared" si="434"/>
        <v>100.43</v>
      </c>
      <c r="CB648">
        <f t="shared" ref="CB648:CB711" si="458">IF($L648=0,0,IFERROR(ROUNDUP((($BC648/IF(AM648=0,AO648,AM648))-IFERROR(($BC648/IF($H648=0,$J648,$H648)),0)),0),0))</f>
        <v>0</v>
      </c>
      <c r="CC648" s="7">
        <f t="shared" ref="CC648:CC711" si="459">CB648*$F$3/1000000</f>
        <v>0</v>
      </c>
      <c r="CD648" s="7">
        <f t="shared" ref="CD648:CD711" si="460">CB648*$H$5*$J$3*$F$5/1000000</f>
        <v>0</v>
      </c>
      <c r="CE648" s="7">
        <f t="shared" ref="CE648:CE711" si="461">CD648*(($J$5^$J$4)-1)/($J$5-1)</f>
        <v>0</v>
      </c>
      <c r="CF648" s="69">
        <f t="shared" ref="CF648:CF711" si="462">CC648+CE648</f>
        <v>0</v>
      </c>
      <c r="CG648" s="17">
        <f t="shared" si="435"/>
        <v>100.43</v>
      </c>
      <c r="CH648">
        <f t="shared" ref="CH648:CH711" si="463">IF($L648=0,0,IFERROR(ROUNDUP((($BC648/IF(AS648=0,AU648,AS648))-IFERROR(($BC648/IF($H648=0,$J648,$H648)),0)),0),0))</f>
        <v>0</v>
      </c>
      <c r="CI648" s="7">
        <f t="shared" ref="CI648:CI711" si="464">CH648*$F$3/1000000</f>
        <v>0</v>
      </c>
      <c r="CJ648" s="7">
        <f t="shared" ref="CJ648:CJ711" si="465">CH648*$H$5*$J$3*$F$5/1000000</f>
        <v>0</v>
      </c>
      <c r="CK648" s="7">
        <f t="shared" ref="CK648:CK711" si="466">CJ648*(($J$5^$J$4)-1)/($J$5-1)</f>
        <v>0</v>
      </c>
      <c r="CL648" s="7">
        <f t="shared" ref="CL648:CL711" si="467">CI648+CK648</f>
        <v>0</v>
      </c>
      <c r="CM648" s="17">
        <f t="shared" si="436"/>
        <v>100.43</v>
      </c>
      <c r="CN648">
        <f t="shared" ref="CN648:CN711" si="468">IF($L648=0,0,IFERROR(ROUNDUP((($BC648/IF(AY648=0,BA648,AY648))-IFERROR(($BC648/IF($H648=0,$J648,$H648)),0)),0),0))</f>
        <v>0</v>
      </c>
      <c r="CO648" s="7">
        <f t="shared" ref="CO648:CO711" si="469">CN648*$F$3/1000000</f>
        <v>0</v>
      </c>
      <c r="CP648" s="7">
        <f t="shared" ref="CP648:CP711" si="470">CN648*$H$5*$J$3*$F$5/1000000</f>
        <v>0</v>
      </c>
      <c r="CQ648" s="7">
        <f t="shared" ref="CQ648:CQ711" si="471">CP648*(($J$5^$J$4)-1)/($J$5-1)</f>
        <v>0</v>
      </c>
      <c r="CR648" s="7">
        <f t="shared" ref="CR648:CR711" si="472">CO648+CQ648</f>
        <v>0</v>
      </c>
    </row>
    <row r="649" spans="1:9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437"/>
        <v>1</v>
      </c>
      <c r="M649" s="63" t="b">
        <v>0</v>
      </c>
      <c r="S649" s="65" t="b">
        <v>0</v>
      </c>
      <c r="Y649" s="66" t="b">
        <v>0</v>
      </c>
      <c r="AE649" s="67" t="b">
        <v>0</v>
      </c>
      <c r="AK649" s="68" t="b">
        <v>0</v>
      </c>
      <c r="AQ649" s="45" t="b">
        <v>0</v>
      </c>
      <c r="AW649" s="47" t="b">
        <v>0</v>
      </c>
      <c r="BC649" s="17">
        <f t="shared" si="430"/>
        <v>32.56</v>
      </c>
      <c r="BD649">
        <f t="shared" si="438"/>
        <v>0</v>
      </c>
      <c r="BE649" s="7">
        <f t="shared" si="439"/>
        <v>0</v>
      </c>
      <c r="BF649" s="7">
        <f t="shared" si="440"/>
        <v>0</v>
      </c>
      <c r="BG649" s="7">
        <f t="shared" si="441"/>
        <v>0</v>
      </c>
      <c r="BH649" s="7">
        <f t="shared" si="442"/>
        <v>0</v>
      </c>
      <c r="BI649" s="17">
        <f t="shared" si="431"/>
        <v>32.56</v>
      </c>
      <c r="BJ649">
        <f t="shared" si="443"/>
        <v>0</v>
      </c>
      <c r="BK649" s="7">
        <f t="shared" si="444"/>
        <v>0</v>
      </c>
      <c r="BL649" s="7">
        <f t="shared" si="445"/>
        <v>0</v>
      </c>
      <c r="BM649" s="7">
        <f t="shared" si="446"/>
        <v>0</v>
      </c>
      <c r="BN649" s="7">
        <f t="shared" si="447"/>
        <v>0</v>
      </c>
      <c r="BO649" s="17">
        <f t="shared" si="432"/>
        <v>32.56</v>
      </c>
      <c r="BP649">
        <f t="shared" si="448"/>
        <v>0</v>
      </c>
      <c r="BQ649" s="7">
        <f t="shared" si="449"/>
        <v>0</v>
      </c>
      <c r="BR649" s="7">
        <f t="shared" si="450"/>
        <v>0</v>
      </c>
      <c r="BS649" s="7">
        <f t="shared" si="451"/>
        <v>0</v>
      </c>
      <c r="BT649" s="7">
        <f t="shared" si="452"/>
        <v>0</v>
      </c>
      <c r="BU649" s="17">
        <f t="shared" si="433"/>
        <v>32.56</v>
      </c>
      <c r="BV649">
        <f t="shared" si="453"/>
        <v>0</v>
      </c>
      <c r="BW649" s="7">
        <f t="shared" si="454"/>
        <v>0</v>
      </c>
      <c r="BX649" s="7">
        <f t="shared" si="455"/>
        <v>0</v>
      </c>
      <c r="BY649" s="7">
        <f t="shared" si="456"/>
        <v>0</v>
      </c>
      <c r="BZ649" s="7">
        <f t="shared" si="457"/>
        <v>0</v>
      </c>
      <c r="CA649" s="17">
        <f t="shared" si="434"/>
        <v>32.56</v>
      </c>
      <c r="CB649">
        <f t="shared" si="458"/>
        <v>0</v>
      </c>
      <c r="CC649" s="7">
        <f t="shared" si="459"/>
        <v>0</v>
      </c>
      <c r="CD649" s="7">
        <f t="shared" si="460"/>
        <v>0</v>
      </c>
      <c r="CE649" s="7">
        <f t="shared" si="461"/>
        <v>0</v>
      </c>
      <c r="CF649" s="69">
        <f t="shared" si="462"/>
        <v>0</v>
      </c>
      <c r="CG649" s="17">
        <f t="shared" si="435"/>
        <v>32.56</v>
      </c>
      <c r="CH649">
        <f t="shared" si="463"/>
        <v>0</v>
      </c>
      <c r="CI649" s="7">
        <f t="shared" si="464"/>
        <v>0</v>
      </c>
      <c r="CJ649" s="7">
        <f t="shared" si="465"/>
        <v>0</v>
      </c>
      <c r="CK649" s="7">
        <f t="shared" si="466"/>
        <v>0</v>
      </c>
      <c r="CL649" s="7">
        <f t="shared" si="467"/>
        <v>0</v>
      </c>
      <c r="CM649" s="17">
        <f t="shared" si="436"/>
        <v>32.56</v>
      </c>
      <c r="CN649">
        <f t="shared" si="468"/>
        <v>0</v>
      </c>
      <c r="CO649" s="7">
        <f t="shared" si="469"/>
        <v>0</v>
      </c>
      <c r="CP649" s="7">
        <f t="shared" si="470"/>
        <v>0</v>
      </c>
      <c r="CQ649" s="7">
        <f t="shared" si="471"/>
        <v>0</v>
      </c>
      <c r="CR649" s="7">
        <f t="shared" si="472"/>
        <v>0</v>
      </c>
    </row>
    <row r="650" spans="1:9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437"/>
        <v>1</v>
      </c>
      <c r="M650" s="63" t="b">
        <v>0</v>
      </c>
      <c r="S650" s="65" t="b">
        <v>0</v>
      </c>
      <c r="Y650" s="66" t="b">
        <v>0</v>
      </c>
      <c r="AE650" s="67" t="b">
        <v>0</v>
      </c>
      <c r="AK650" s="68" t="b">
        <v>0</v>
      </c>
      <c r="AQ650" s="45" t="b">
        <v>0</v>
      </c>
      <c r="AW650" s="47" t="b">
        <v>0</v>
      </c>
      <c r="BC650" s="17">
        <f t="shared" si="430"/>
        <v>0</v>
      </c>
      <c r="BD650">
        <f t="shared" si="438"/>
        <v>0</v>
      </c>
      <c r="BE650" s="7">
        <f t="shared" si="439"/>
        <v>0</v>
      </c>
      <c r="BF650" s="7">
        <f t="shared" si="440"/>
        <v>0</v>
      </c>
      <c r="BG650" s="7">
        <f t="shared" si="441"/>
        <v>0</v>
      </c>
      <c r="BH650" s="7">
        <f t="shared" si="442"/>
        <v>0</v>
      </c>
      <c r="BI650" s="17">
        <f t="shared" si="431"/>
        <v>0</v>
      </c>
      <c r="BJ650">
        <f t="shared" si="443"/>
        <v>0</v>
      </c>
      <c r="BK650" s="7">
        <f t="shared" si="444"/>
        <v>0</v>
      </c>
      <c r="BL650" s="7">
        <f t="shared" si="445"/>
        <v>0</v>
      </c>
      <c r="BM650" s="7">
        <f t="shared" si="446"/>
        <v>0</v>
      </c>
      <c r="BN650" s="7">
        <f t="shared" si="447"/>
        <v>0</v>
      </c>
      <c r="BO650" s="17">
        <f t="shared" si="432"/>
        <v>0</v>
      </c>
      <c r="BP650">
        <f t="shared" si="448"/>
        <v>0</v>
      </c>
      <c r="BQ650" s="7">
        <f t="shared" si="449"/>
        <v>0</v>
      </c>
      <c r="BR650" s="7">
        <f t="shared" si="450"/>
        <v>0</v>
      </c>
      <c r="BS650" s="7">
        <f t="shared" si="451"/>
        <v>0</v>
      </c>
      <c r="BT650" s="7">
        <f t="shared" si="452"/>
        <v>0</v>
      </c>
      <c r="BU650" s="17">
        <f t="shared" si="433"/>
        <v>0</v>
      </c>
      <c r="BV650">
        <f t="shared" si="453"/>
        <v>0</v>
      </c>
      <c r="BW650" s="7">
        <f t="shared" si="454"/>
        <v>0</v>
      </c>
      <c r="BX650" s="7">
        <f t="shared" si="455"/>
        <v>0</v>
      </c>
      <c r="BY650" s="7">
        <f t="shared" si="456"/>
        <v>0</v>
      </c>
      <c r="BZ650" s="7">
        <f t="shared" si="457"/>
        <v>0</v>
      </c>
      <c r="CA650" s="17">
        <f t="shared" si="434"/>
        <v>0</v>
      </c>
      <c r="CB650">
        <f t="shared" si="458"/>
        <v>0</v>
      </c>
      <c r="CC650" s="7">
        <f t="shared" si="459"/>
        <v>0</v>
      </c>
      <c r="CD650" s="7">
        <f t="shared" si="460"/>
        <v>0</v>
      </c>
      <c r="CE650" s="7">
        <f t="shared" si="461"/>
        <v>0</v>
      </c>
      <c r="CF650" s="69">
        <f t="shared" si="462"/>
        <v>0</v>
      </c>
      <c r="CG650" s="17">
        <f t="shared" si="435"/>
        <v>0</v>
      </c>
      <c r="CH650">
        <f t="shared" si="463"/>
        <v>0</v>
      </c>
      <c r="CI650" s="7">
        <f t="shared" si="464"/>
        <v>0</v>
      </c>
      <c r="CJ650" s="7">
        <f t="shared" si="465"/>
        <v>0</v>
      </c>
      <c r="CK650" s="7">
        <f t="shared" si="466"/>
        <v>0</v>
      </c>
      <c r="CL650" s="7">
        <f t="shared" si="467"/>
        <v>0</v>
      </c>
      <c r="CM650" s="17">
        <f t="shared" si="436"/>
        <v>0</v>
      </c>
      <c r="CN650">
        <f t="shared" si="468"/>
        <v>0</v>
      </c>
      <c r="CO650" s="7">
        <f t="shared" si="469"/>
        <v>0</v>
      </c>
      <c r="CP650" s="7">
        <f t="shared" si="470"/>
        <v>0</v>
      </c>
      <c r="CQ650" s="7">
        <f t="shared" si="471"/>
        <v>0</v>
      </c>
      <c r="CR650" s="7">
        <f t="shared" si="472"/>
        <v>0</v>
      </c>
    </row>
    <row r="651" spans="1:96" ht="14.5">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437"/>
        <v>1</v>
      </c>
      <c r="M651" s="63" t="b">
        <v>1</v>
      </c>
      <c r="N651" s="63">
        <v>0</v>
      </c>
      <c r="O651" s="63">
        <v>10</v>
      </c>
      <c r="P651" s="63">
        <v>0</v>
      </c>
      <c r="Q651" s="63">
        <v>10</v>
      </c>
      <c r="R651" s="63">
        <v>0</v>
      </c>
      <c r="S651" s="65" t="b">
        <v>0</v>
      </c>
      <c r="Y651" s="66" t="b">
        <v>0</v>
      </c>
      <c r="AE651" s="67" t="b">
        <v>0</v>
      </c>
      <c r="AK651" s="68" t="b">
        <v>0</v>
      </c>
      <c r="AQ651" s="45" t="b">
        <v>0</v>
      </c>
      <c r="AW651" s="47" t="b">
        <v>0</v>
      </c>
      <c r="BC651" s="17">
        <f t="shared" si="430"/>
        <v>467.17</v>
      </c>
      <c r="BD651">
        <f t="shared" si="438"/>
        <v>43</v>
      </c>
      <c r="BE651" s="7">
        <f t="shared" si="439"/>
        <v>46.230723449437782</v>
      </c>
      <c r="BF651" s="7">
        <f t="shared" si="440"/>
        <v>34.181841150428063</v>
      </c>
      <c r="BG651" s="7">
        <f t="shared" si="441"/>
        <v>635.74512004540111</v>
      </c>
      <c r="BH651" s="7">
        <f t="shared" si="442"/>
        <v>681.97584349483884</v>
      </c>
      <c r="BI651" s="17">
        <f t="shared" si="431"/>
        <v>467.17</v>
      </c>
      <c r="BJ651">
        <f t="shared" si="443"/>
        <v>0</v>
      </c>
      <c r="BK651" s="7">
        <f t="shared" si="444"/>
        <v>0</v>
      </c>
      <c r="BL651" s="7">
        <f t="shared" si="445"/>
        <v>0</v>
      </c>
      <c r="BM651" s="7">
        <f t="shared" si="446"/>
        <v>0</v>
      </c>
      <c r="BN651" s="7">
        <f t="shared" si="447"/>
        <v>0</v>
      </c>
      <c r="BO651" s="17">
        <f t="shared" si="432"/>
        <v>467.17</v>
      </c>
      <c r="BP651">
        <f t="shared" si="448"/>
        <v>0</v>
      </c>
      <c r="BQ651" s="7">
        <f t="shared" si="449"/>
        <v>0</v>
      </c>
      <c r="BR651" s="7">
        <f t="shared" si="450"/>
        <v>0</v>
      </c>
      <c r="BS651" s="7">
        <f t="shared" si="451"/>
        <v>0</v>
      </c>
      <c r="BT651" s="7">
        <f t="shared" si="452"/>
        <v>0</v>
      </c>
      <c r="BU651" s="17">
        <f t="shared" si="433"/>
        <v>467.17</v>
      </c>
      <c r="BV651">
        <f t="shared" si="453"/>
        <v>0</v>
      </c>
      <c r="BW651" s="7">
        <f t="shared" si="454"/>
        <v>0</v>
      </c>
      <c r="BX651" s="7">
        <f t="shared" si="455"/>
        <v>0</v>
      </c>
      <c r="BY651" s="7">
        <f t="shared" si="456"/>
        <v>0</v>
      </c>
      <c r="BZ651" s="7">
        <f t="shared" si="457"/>
        <v>0</v>
      </c>
      <c r="CA651" s="17">
        <f t="shared" si="434"/>
        <v>467.17</v>
      </c>
      <c r="CB651">
        <f t="shared" si="458"/>
        <v>0</v>
      </c>
      <c r="CC651" s="7">
        <f t="shared" si="459"/>
        <v>0</v>
      </c>
      <c r="CD651" s="7">
        <f t="shared" si="460"/>
        <v>0</v>
      </c>
      <c r="CE651" s="7">
        <f t="shared" si="461"/>
        <v>0</v>
      </c>
      <c r="CF651" s="69">
        <f t="shared" si="462"/>
        <v>0</v>
      </c>
      <c r="CG651" s="17">
        <f t="shared" si="435"/>
        <v>467.17</v>
      </c>
      <c r="CH651">
        <f t="shared" si="463"/>
        <v>0</v>
      </c>
      <c r="CI651" s="7">
        <f t="shared" si="464"/>
        <v>0</v>
      </c>
      <c r="CJ651" s="7">
        <f t="shared" si="465"/>
        <v>0</v>
      </c>
      <c r="CK651" s="7">
        <f t="shared" si="466"/>
        <v>0</v>
      </c>
      <c r="CL651" s="7">
        <f t="shared" si="467"/>
        <v>0</v>
      </c>
      <c r="CM651" s="17">
        <f t="shared" si="436"/>
        <v>467.17</v>
      </c>
      <c r="CN651">
        <f t="shared" si="468"/>
        <v>0</v>
      </c>
      <c r="CO651" s="7">
        <f t="shared" si="469"/>
        <v>0</v>
      </c>
      <c r="CP651" s="7">
        <f t="shared" si="470"/>
        <v>0</v>
      </c>
      <c r="CQ651" s="7">
        <f t="shared" si="471"/>
        <v>0</v>
      </c>
      <c r="CR651" s="7">
        <f t="shared" si="472"/>
        <v>0</v>
      </c>
    </row>
    <row r="652" spans="1:96" ht="14.5">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437"/>
        <v>0</v>
      </c>
      <c r="M652" s="63" t="b">
        <v>1</v>
      </c>
      <c r="N652" s="63">
        <v>0</v>
      </c>
      <c r="O652" s="63">
        <v>10</v>
      </c>
      <c r="P652" s="63">
        <v>0</v>
      </c>
      <c r="Q652" s="63">
        <v>10</v>
      </c>
      <c r="R652" s="63">
        <v>0</v>
      </c>
      <c r="S652" s="65" t="b">
        <v>0</v>
      </c>
      <c r="Y652" s="66" t="b">
        <v>0</v>
      </c>
      <c r="AE652" s="67" t="b">
        <v>0</v>
      </c>
      <c r="AK652" s="68" t="b">
        <v>0</v>
      </c>
      <c r="AQ652" s="45" t="b">
        <v>0</v>
      </c>
      <c r="AW652" s="47" t="b">
        <v>0</v>
      </c>
      <c r="BC652" s="17">
        <f t="shared" si="430"/>
        <v>470.58000000000004</v>
      </c>
      <c r="BD652">
        <f t="shared" si="438"/>
        <v>0</v>
      </c>
      <c r="BE652" s="7">
        <f t="shared" si="439"/>
        <v>0</v>
      </c>
      <c r="BF652" s="7">
        <f t="shared" si="440"/>
        <v>0</v>
      </c>
      <c r="BG652" s="7">
        <f t="shared" si="441"/>
        <v>0</v>
      </c>
      <c r="BH652" s="7">
        <f t="shared" si="442"/>
        <v>0</v>
      </c>
      <c r="BI652" s="17">
        <f t="shared" si="431"/>
        <v>470.58000000000004</v>
      </c>
      <c r="BJ652">
        <f t="shared" si="443"/>
        <v>0</v>
      </c>
      <c r="BK652" s="7">
        <f t="shared" si="444"/>
        <v>0</v>
      </c>
      <c r="BL652" s="7">
        <f t="shared" si="445"/>
        <v>0</v>
      </c>
      <c r="BM652" s="7">
        <f t="shared" si="446"/>
        <v>0</v>
      </c>
      <c r="BN652" s="7">
        <f t="shared" si="447"/>
        <v>0</v>
      </c>
      <c r="BO652" s="17">
        <f t="shared" si="432"/>
        <v>470.58000000000004</v>
      </c>
      <c r="BP652">
        <f t="shared" si="448"/>
        <v>0</v>
      </c>
      <c r="BQ652" s="7">
        <f t="shared" si="449"/>
        <v>0</v>
      </c>
      <c r="BR652" s="7">
        <f t="shared" si="450"/>
        <v>0</v>
      </c>
      <c r="BS652" s="7">
        <f t="shared" si="451"/>
        <v>0</v>
      </c>
      <c r="BT652" s="7">
        <f t="shared" si="452"/>
        <v>0</v>
      </c>
      <c r="BU652" s="17">
        <f t="shared" si="433"/>
        <v>470.58000000000004</v>
      </c>
      <c r="BV652">
        <f t="shared" si="453"/>
        <v>0</v>
      </c>
      <c r="BW652" s="7">
        <f t="shared" si="454"/>
        <v>0</v>
      </c>
      <c r="BX652" s="7">
        <f t="shared" si="455"/>
        <v>0</v>
      </c>
      <c r="BY652" s="7">
        <f t="shared" si="456"/>
        <v>0</v>
      </c>
      <c r="BZ652" s="7">
        <f t="shared" si="457"/>
        <v>0</v>
      </c>
      <c r="CA652" s="17">
        <f t="shared" si="434"/>
        <v>470.58000000000004</v>
      </c>
      <c r="CB652">
        <f t="shared" si="458"/>
        <v>0</v>
      </c>
      <c r="CC652" s="7">
        <f t="shared" si="459"/>
        <v>0</v>
      </c>
      <c r="CD652" s="7">
        <f t="shared" si="460"/>
        <v>0</v>
      </c>
      <c r="CE652" s="7">
        <f t="shared" si="461"/>
        <v>0</v>
      </c>
      <c r="CF652" s="69">
        <f t="shared" si="462"/>
        <v>0</v>
      </c>
      <c r="CG652" s="17">
        <f t="shared" si="435"/>
        <v>470.58000000000004</v>
      </c>
      <c r="CH652">
        <f t="shared" si="463"/>
        <v>0</v>
      </c>
      <c r="CI652" s="7">
        <f t="shared" si="464"/>
        <v>0</v>
      </c>
      <c r="CJ652" s="7">
        <f t="shared" si="465"/>
        <v>0</v>
      </c>
      <c r="CK652" s="7">
        <f t="shared" si="466"/>
        <v>0</v>
      </c>
      <c r="CL652" s="7">
        <f t="shared" si="467"/>
        <v>0</v>
      </c>
      <c r="CM652" s="17">
        <f t="shared" si="436"/>
        <v>470.58000000000004</v>
      </c>
      <c r="CN652">
        <f t="shared" si="468"/>
        <v>0</v>
      </c>
      <c r="CO652" s="7">
        <f t="shared" si="469"/>
        <v>0</v>
      </c>
      <c r="CP652" s="7">
        <f t="shared" si="470"/>
        <v>0</v>
      </c>
      <c r="CQ652" s="7">
        <f t="shared" si="471"/>
        <v>0</v>
      </c>
      <c r="CR652" s="7">
        <f t="shared" si="472"/>
        <v>0</v>
      </c>
    </row>
    <row r="653" spans="1:96" ht="14.5">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437"/>
        <v>1</v>
      </c>
      <c r="M653" s="63" t="b">
        <v>1</v>
      </c>
      <c r="N653" s="63">
        <v>0</v>
      </c>
      <c r="O653" s="63">
        <v>10</v>
      </c>
      <c r="P653" s="63">
        <v>0</v>
      </c>
      <c r="Q653" s="63">
        <v>0</v>
      </c>
      <c r="R653" s="63">
        <v>0</v>
      </c>
      <c r="S653" s="65" t="b">
        <v>0</v>
      </c>
      <c r="Y653" s="66" t="b">
        <v>0</v>
      </c>
      <c r="AE653" s="67" t="b">
        <v>0</v>
      </c>
      <c r="AK653" s="68" t="b">
        <v>0</v>
      </c>
      <c r="AQ653" s="45" t="b">
        <v>0</v>
      </c>
      <c r="AW653" s="47" t="b">
        <v>0</v>
      </c>
      <c r="BC653" s="17">
        <f t="shared" si="430"/>
        <v>212.08</v>
      </c>
      <c r="BD653">
        <f t="shared" si="438"/>
        <v>20</v>
      </c>
      <c r="BE653" s="7">
        <f t="shared" si="439"/>
        <v>21.502662069505945</v>
      </c>
      <c r="BF653" s="7">
        <f t="shared" si="440"/>
        <v>15.89853076764096</v>
      </c>
      <c r="BG653" s="7">
        <f t="shared" si="441"/>
        <v>295.69540467227955</v>
      </c>
      <c r="BH653" s="7">
        <f t="shared" si="442"/>
        <v>317.19806674178551</v>
      </c>
      <c r="BI653" s="17">
        <f t="shared" si="431"/>
        <v>212.08</v>
      </c>
      <c r="BJ653">
        <f t="shared" si="443"/>
        <v>0</v>
      </c>
      <c r="BK653" s="7">
        <f t="shared" si="444"/>
        <v>0</v>
      </c>
      <c r="BL653" s="7">
        <f t="shared" si="445"/>
        <v>0</v>
      </c>
      <c r="BM653" s="7">
        <f t="shared" si="446"/>
        <v>0</v>
      </c>
      <c r="BN653" s="7">
        <f t="shared" si="447"/>
        <v>0</v>
      </c>
      <c r="BO653" s="17">
        <f t="shared" si="432"/>
        <v>212.08</v>
      </c>
      <c r="BP653">
        <f t="shared" si="448"/>
        <v>0</v>
      </c>
      <c r="BQ653" s="7">
        <f t="shared" si="449"/>
        <v>0</v>
      </c>
      <c r="BR653" s="7">
        <f t="shared" si="450"/>
        <v>0</v>
      </c>
      <c r="BS653" s="7">
        <f t="shared" si="451"/>
        <v>0</v>
      </c>
      <c r="BT653" s="7">
        <f t="shared" si="452"/>
        <v>0</v>
      </c>
      <c r="BU653" s="17">
        <f t="shared" si="433"/>
        <v>212.08</v>
      </c>
      <c r="BV653">
        <f t="shared" si="453"/>
        <v>0</v>
      </c>
      <c r="BW653" s="7">
        <f t="shared" si="454"/>
        <v>0</v>
      </c>
      <c r="BX653" s="7">
        <f t="shared" si="455"/>
        <v>0</v>
      </c>
      <c r="BY653" s="7">
        <f t="shared" si="456"/>
        <v>0</v>
      </c>
      <c r="BZ653" s="7">
        <f t="shared" si="457"/>
        <v>0</v>
      </c>
      <c r="CA653" s="17">
        <f t="shared" si="434"/>
        <v>212.08</v>
      </c>
      <c r="CB653">
        <f t="shared" si="458"/>
        <v>0</v>
      </c>
      <c r="CC653" s="7">
        <f t="shared" si="459"/>
        <v>0</v>
      </c>
      <c r="CD653" s="7">
        <f t="shared" si="460"/>
        <v>0</v>
      </c>
      <c r="CE653" s="7">
        <f t="shared" si="461"/>
        <v>0</v>
      </c>
      <c r="CF653" s="69">
        <f t="shared" si="462"/>
        <v>0</v>
      </c>
      <c r="CG653" s="17">
        <f t="shared" si="435"/>
        <v>212.08</v>
      </c>
      <c r="CH653">
        <f t="shared" si="463"/>
        <v>0</v>
      </c>
      <c r="CI653" s="7">
        <f t="shared" si="464"/>
        <v>0</v>
      </c>
      <c r="CJ653" s="7">
        <f t="shared" si="465"/>
        <v>0</v>
      </c>
      <c r="CK653" s="7">
        <f t="shared" si="466"/>
        <v>0</v>
      </c>
      <c r="CL653" s="7">
        <f t="shared" si="467"/>
        <v>0</v>
      </c>
      <c r="CM653" s="17">
        <f t="shared" si="436"/>
        <v>212.08</v>
      </c>
      <c r="CN653">
        <f t="shared" si="468"/>
        <v>0</v>
      </c>
      <c r="CO653" s="7">
        <f t="shared" si="469"/>
        <v>0</v>
      </c>
      <c r="CP653" s="7">
        <f t="shared" si="470"/>
        <v>0</v>
      </c>
      <c r="CQ653" s="7">
        <f t="shared" si="471"/>
        <v>0</v>
      </c>
      <c r="CR653" s="7">
        <f t="shared" si="472"/>
        <v>0</v>
      </c>
    </row>
    <row r="654" spans="1:96" ht="14.5">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437"/>
        <v>1</v>
      </c>
      <c r="M654" s="63" t="b">
        <v>1</v>
      </c>
      <c r="N654" s="63">
        <v>0</v>
      </c>
      <c r="O654" s="63">
        <v>10</v>
      </c>
      <c r="P654" s="63">
        <v>10</v>
      </c>
      <c r="Q654" s="63">
        <v>10</v>
      </c>
      <c r="R654" s="63">
        <v>240</v>
      </c>
      <c r="S654" s="65" t="b">
        <v>0</v>
      </c>
      <c r="Y654" s="66" t="b">
        <v>0</v>
      </c>
      <c r="AE654" s="67" t="b">
        <v>0</v>
      </c>
      <c r="AK654" s="68" t="b">
        <v>0</v>
      </c>
      <c r="AQ654" s="45" t="b">
        <v>0</v>
      </c>
      <c r="AW654" s="47" t="b">
        <v>0</v>
      </c>
      <c r="BC654" s="17">
        <f t="shared" si="430"/>
        <v>329.12000000000006</v>
      </c>
      <c r="BD654">
        <f t="shared" si="438"/>
        <v>30</v>
      </c>
      <c r="BE654" s="7">
        <f t="shared" si="439"/>
        <v>32.253993104258925</v>
      </c>
      <c r="BF654" s="7">
        <f t="shared" si="440"/>
        <v>23.847796151461441</v>
      </c>
      <c r="BG654" s="7">
        <f t="shared" si="441"/>
        <v>443.54310700841933</v>
      </c>
      <c r="BH654" s="7">
        <f t="shared" si="442"/>
        <v>475.79710011267827</v>
      </c>
      <c r="BI654" s="17">
        <f t="shared" si="431"/>
        <v>329.12000000000006</v>
      </c>
      <c r="BJ654">
        <f t="shared" si="443"/>
        <v>0</v>
      </c>
      <c r="BK654" s="7">
        <f t="shared" si="444"/>
        <v>0</v>
      </c>
      <c r="BL654" s="7">
        <f t="shared" si="445"/>
        <v>0</v>
      </c>
      <c r="BM654" s="7">
        <f t="shared" si="446"/>
        <v>0</v>
      </c>
      <c r="BN654" s="7">
        <f t="shared" si="447"/>
        <v>0</v>
      </c>
      <c r="BO654" s="17">
        <f t="shared" si="432"/>
        <v>329.12000000000006</v>
      </c>
      <c r="BP654">
        <f t="shared" si="448"/>
        <v>0</v>
      </c>
      <c r="BQ654" s="7">
        <f t="shared" si="449"/>
        <v>0</v>
      </c>
      <c r="BR654" s="7">
        <f t="shared" si="450"/>
        <v>0</v>
      </c>
      <c r="BS654" s="7">
        <f t="shared" si="451"/>
        <v>0</v>
      </c>
      <c r="BT654" s="7">
        <f t="shared" si="452"/>
        <v>0</v>
      </c>
      <c r="BU654" s="17">
        <f t="shared" si="433"/>
        <v>329.12000000000006</v>
      </c>
      <c r="BV654">
        <f t="shared" si="453"/>
        <v>0</v>
      </c>
      <c r="BW654" s="7">
        <f t="shared" si="454"/>
        <v>0</v>
      </c>
      <c r="BX654" s="7">
        <f t="shared" si="455"/>
        <v>0</v>
      </c>
      <c r="BY654" s="7">
        <f t="shared" si="456"/>
        <v>0</v>
      </c>
      <c r="BZ654" s="7">
        <f t="shared" si="457"/>
        <v>0</v>
      </c>
      <c r="CA654" s="17">
        <f t="shared" si="434"/>
        <v>329.12000000000006</v>
      </c>
      <c r="CB654">
        <f t="shared" si="458"/>
        <v>0</v>
      </c>
      <c r="CC654" s="7">
        <f t="shared" si="459"/>
        <v>0</v>
      </c>
      <c r="CD654" s="7">
        <f t="shared" si="460"/>
        <v>0</v>
      </c>
      <c r="CE654" s="7">
        <f t="shared" si="461"/>
        <v>0</v>
      </c>
      <c r="CF654" s="69">
        <f t="shared" si="462"/>
        <v>0</v>
      </c>
      <c r="CG654" s="17">
        <f t="shared" si="435"/>
        <v>329.12000000000006</v>
      </c>
      <c r="CH654">
        <f t="shared" si="463"/>
        <v>0</v>
      </c>
      <c r="CI654" s="7">
        <f t="shared" si="464"/>
        <v>0</v>
      </c>
      <c r="CJ654" s="7">
        <f t="shared" si="465"/>
        <v>0</v>
      </c>
      <c r="CK654" s="7">
        <f t="shared" si="466"/>
        <v>0</v>
      </c>
      <c r="CL654" s="7">
        <f t="shared" si="467"/>
        <v>0</v>
      </c>
      <c r="CM654" s="17">
        <f t="shared" si="436"/>
        <v>329.12000000000006</v>
      </c>
      <c r="CN654">
        <f t="shared" si="468"/>
        <v>0</v>
      </c>
      <c r="CO654" s="7">
        <f t="shared" si="469"/>
        <v>0</v>
      </c>
      <c r="CP654" s="7">
        <f t="shared" si="470"/>
        <v>0</v>
      </c>
      <c r="CQ654" s="7">
        <f t="shared" si="471"/>
        <v>0</v>
      </c>
      <c r="CR654" s="7">
        <f t="shared" si="472"/>
        <v>0</v>
      </c>
    </row>
    <row r="655" spans="1:96" ht="14.5">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437"/>
        <v>0</v>
      </c>
      <c r="M655" s="63" t="b">
        <v>1</v>
      </c>
      <c r="N655" s="63">
        <v>0</v>
      </c>
      <c r="O655" s="63">
        <v>10</v>
      </c>
      <c r="P655" s="63">
        <v>10</v>
      </c>
      <c r="Q655" s="63">
        <v>10</v>
      </c>
      <c r="R655" s="63">
        <v>0</v>
      </c>
      <c r="S655" s="65" t="b">
        <v>0</v>
      </c>
      <c r="Y655" s="66" t="b">
        <v>0</v>
      </c>
      <c r="AE655" s="67" t="b">
        <v>0</v>
      </c>
      <c r="AK655" s="68" t="b">
        <v>0</v>
      </c>
      <c r="AQ655" s="45" t="b">
        <v>0</v>
      </c>
      <c r="AW655" s="47" t="b">
        <v>0</v>
      </c>
      <c r="BC655" s="17">
        <f t="shared" si="430"/>
        <v>328.24</v>
      </c>
      <c r="BD655">
        <f t="shared" si="438"/>
        <v>0</v>
      </c>
      <c r="BE655" s="7">
        <f t="shared" si="439"/>
        <v>0</v>
      </c>
      <c r="BF655" s="7">
        <f t="shared" si="440"/>
        <v>0</v>
      </c>
      <c r="BG655" s="7">
        <f t="shared" si="441"/>
        <v>0</v>
      </c>
      <c r="BH655" s="7">
        <f t="shared" si="442"/>
        <v>0</v>
      </c>
      <c r="BI655" s="17">
        <f t="shared" si="431"/>
        <v>328.24</v>
      </c>
      <c r="BJ655">
        <f t="shared" si="443"/>
        <v>0</v>
      </c>
      <c r="BK655" s="7">
        <f t="shared" si="444"/>
        <v>0</v>
      </c>
      <c r="BL655" s="7">
        <f t="shared" si="445"/>
        <v>0</v>
      </c>
      <c r="BM655" s="7">
        <f t="shared" si="446"/>
        <v>0</v>
      </c>
      <c r="BN655" s="7">
        <f t="shared" si="447"/>
        <v>0</v>
      </c>
      <c r="BO655" s="17">
        <f t="shared" si="432"/>
        <v>328.24</v>
      </c>
      <c r="BP655">
        <f t="shared" si="448"/>
        <v>0</v>
      </c>
      <c r="BQ655" s="7">
        <f t="shared" si="449"/>
        <v>0</v>
      </c>
      <c r="BR655" s="7">
        <f t="shared" si="450"/>
        <v>0</v>
      </c>
      <c r="BS655" s="7">
        <f t="shared" si="451"/>
        <v>0</v>
      </c>
      <c r="BT655" s="7">
        <f t="shared" si="452"/>
        <v>0</v>
      </c>
      <c r="BU655" s="17">
        <f t="shared" si="433"/>
        <v>328.24</v>
      </c>
      <c r="BV655">
        <f t="shared" si="453"/>
        <v>0</v>
      </c>
      <c r="BW655" s="7">
        <f t="shared" si="454"/>
        <v>0</v>
      </c>
      <c r="BX655" s="7">
        <f t="shared" si="455"/>
        <v>0</v>
      </c>
      <c r="BY655" s="7">
        <f t="shared" si="456"/>
        <v>0</v>
      </c>
      <c r="BZ655" s="7">
        <f t="shared" si="457"/>
        <v>0</v>
      </c>
      <c r="CA655" s="17">
        <f t="shared" si="434"/>
        <v>328.24</v>
      </c>
      <c r="CB655">
        <f t="shared" si="458"/>
        <v>0</v>
      </c>
      <c r="CC655" s="7">
        <f t="shared" si="459"/>
        <v>0</v>
      </c>
      <c r="CD655" s="7">
        <f t="shared" si="460"/>
        <v>0</v>
      </c>
      <c r="CE655" s="7">
        <f t="shared" si="461"/>
        <v>0</v>
      </c>
      <c r="CF655" s="69">
        <f t="shared" si="462"/>
        <v>0</v>
      </c>
      <c r="CG655" s="17">
        <f t="shared" si="435"/>
        <v>328.24</v>
      </c>
      <c r="CH655">
        <f t="shared" si="463"/>
        <v>0</v>
      </c>
      <c r="CI655" s="7">
        <f t="shared" si="464"/>
        <v>0</v>
      </c>
      <c r="CJ655" s="7">
        <f t="shared" si="465"/>
        <v>0</v>
      </c>
      <c r="CK655" s="7">
        <f t="shared" si="466"/>
        <v>0</v>
      </c>
      <c r="CL655" s="7">
        <f t="shared" si="467"/>
        <v>0</v>
      </c>
      <c r="CM655" s="17">
        <f t="shared" si="436"/>
        <v>328.24</v>
      </c>
      <c r="CN655">
        <f t="shared" si="468"/>
        <v>0</v>
      </c>
      <c r="CO655" s="7">
        <f t="shared" si="469"/>
        <v>0</v>
      </c>
      <c r="CP655" s="7">
        <f t="shared" si="470"/>
        <v>0</v>
      </c>
      <c r="CQ655" s="7">
        <f t="shared" si="471"/>
        <v>0</v>
      </c>
      <c r="CR655" s="7">
        <f t="shared" si="472"/>
        <v>0</v>
      </c>
    </row>
    <row r="656" spans="1:9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437"/>
        <v>1</v>
      </c>
      <c r="M656" s="63" t="b">
        <v>0</v>
      </c>
      <c r="S656" s="65" t="b">
        <v>0</v>
      </c>
      <c r="Y656" s="66" t="b">
        <v>0</v>
      </c>
      <c r="AE656" s="67" t="b">
        <v>0</v>
      </c>
      <c r="AK656" s="68" t="b">
        <v>0</v>
      </c>
      <c r="AQ656" s="45" t="b">
        <v>0</v>
      </c>
      <c r="AW656" s="47" t="b">
        <v>0</v>
      </c>
      <c r="BC656" s="17">
        <f t="shared" si="430"/>
        <v>114.73</v>
      </c>
      <c r="BD656">
        <f t="shared" si="438"/>
        <v>0</v>
      </c>
      <c r="BE656" s="7">
        <f t="shared" si="439"/>
        <v>0</v>
      </c>
      <c r="BF656" s="7">
        <f t="shared" si="440"/>
        <v>0</v>
      </c>
      <c r="BG656" s="7">
        <f t="shared" si="441"/>
        <v>0</v>
      </c>
      <c r="BH656" s="7">
        <f t="shared" si="442"/>
        <v>0</v>
      </c>
      <c r="BI656" s="17">
        <f t="shared" si="431"/>
        <v>114.73</v>
      </c>
      <c r="BJ656">
        <f t="shared" si="443"/>
        <v>0</v>
      </c>
      <c r="BK656" s="7">
        <f t="shared" si="444"/>
        <v>0</v>
      </c>
      <c r="BL656" s="7">
        <f t="shared" si="445"/>
        <v>0</v>
      </c>
      <c r="BM656" s="7">
        <f t="shared" si="446"/>
        <v>0</v>
      </c>
      <c r="BN656" s="7">
        <f t="shared" si="447"/>
        <v>0</v>
      </c>
      <c r="BO656" s="17">
        <f t="shared" si="432"/>
        <v>114.73</v>
      </c>
      <c r="BP656">
        <f t="shared" si="448"/>
        <v>0</v>
      </c>
      <c r="BQ656" s="7">
        <f t="shared" si="449"/>
        <v>0</v>
      </c>
      <c r="BR656" s="7">
        <f t="shared" si="450"/>
        <v>0</v>
      </c>
      <c r="BS656" s="7">
        <f t="shared" si="451"/>
        <v>0</v>
      </c>
      <c r="BT656" s="7">
        <f t="shared" si="452"/>
        <v>0</v>
      </c>
      <c r="BU656" s="17">
        <f t="shared" si="433"/>
        <v>114.73</v>
      </c>
      <c r="BV656">
        <f t="shared" si="453"/>
        <v>0</v>
      </c>
      <c r="BW656" s="7">
        <f t="shared" si="454"/>
        <v>0</v>
      </c>
      <c r="BX656" s="7">
        <f t="shared" si="455"/>
        <v>0</v>
      </c>
      <c r="BY656" s="7">
        <f t="shared" si="456"/>
        <v>0</v>
      </c>
      <c r="BZ656" s="7">
        <f t="shared" si="457"/>
        <v>0</v>
      </c>
      <c r="CA656" s="17">
        <f t="shared" si="434"/>
        <v>114.73</v>
      </c>
      <c r="CB656">
        <f t="shared" si="458"/>
        <v>0</v>
      </c>
      <c r="CC656" s="7">
        <f t="shared" si="459"/>
        <v>0</v>
      </c>
      <c r="CD656" s="7">
        <f t="shared" si="460"/>
        <v>0</v>
      </c>
      <c r="CE656" s="7">
        <f t="shared" si="461"/>
        <v>0</v>
      </c>
      <c r="CF656" s="69">
        <f t="shared" si="462"/>
        <v>0</v>
      </c>
      <c r="CG656" s="17">
        <f t="shared" si="435"/>
        <v>114.73</v>
      </c>
      <c r="CH656">
        <f t="shared" si="463"/>
        <v>0</v>
      </c>
      <c r="CI656" s="7">
        <f t="shared" si="464"/>
        <v>0</v>
      </c>
      <c r="CJ656" s="7">
        <f t="shared" si="465"/>
        <v>0</v>
      </c>
      <c r="CK656" s="7">
        <f t="shared" si="466"/>
        <v>0</v>
      </c>
      <c r="CL656" s="7">
        <f t="shared" si="467"/>
        <v>0</v>
      </c>
      <c r="CM656" s="17">
        <f t="shared" si="436"/>
        <v>114.73</v>
      </c>
      <c r="CN656">
        <f t="shared" si="468"/>
        <v>0</v>
      </c>
      <c r="CO656" s="7">
        <f t="shared" si="469"/>
        <v>0</v>
      </c>
      <c r="CP656" s="7">
        <f t="shared" si="470"/>
        <v>0</v>
      </c>
      <c r="CQ656" s="7">
        <f t="shared" si="471"/>
        <v>0</v>
      </c>
      <c r="CR656" s="7">
        <f t="shared" si="472"/>
        <v>0</v>
      </c>
    </row>
    <row r="657" spans="1:9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437"/>
        <v>0</v>
      </c>
      <c r="M657" s="63" t="b">
        <v>0</v>
      </c>
      <c r="S657" s="65" t="b">
        <v>0</v>
      </c>
      <c r="Y657" s="66" t="b">
        <v>0</v>
      </c>
      <c r="AE657" s="67" t="b">
        <v>0</v>
      </c>
      <c r="AK657" s="68" t="b">
        <v>0</v>
      </c>
      <c r="AQ657" s="45" t="b">
        <v>0</v>
      </c>
      <c r="AW657" s="47" t="b">
        <v>0</v>
      </c>
      <c r="BC657" s="17">
        <f t="shared" si="430"/>
        <v>114.73</v>
      </c>
      <c r="BD657">
        <f t="shared" si="438"/>
        <v>0</v>
      </c>
      <c r="BE657" s="7">
        <f t="shared" si="439"/>
        <v>0</v>
      </c>
      <c r="BF657" s="7">
        <f t="shared" si="440"/>
        <v>0</v>
      </c>
      <c r="BG657" s="7">
        <f t="shared" si="441"/>
        <v>0</v>
      </c>
      <c r="BH657" s="7">
        <f t="shared" si="442"/>
        <v>0</v>
      </c>
      <c r="BI657" s="17">
        <f t="shared" si="431"/>
        <v>114.73</v>
      </c>
      <c r="BJ657">
        <f t="shared" si="443"/>
        <v>0</v>
      </c>
      <c r="BK657" s="7">
        <f t="shared" si="444"/>
        <v>0</v>
      </c>
      <c r="BL657" s="7">
        <f t="shared" si="445"/>
        <v>0</v>
      </c>
      <c r="BM657" s="7">
        <f t="shared" si="446"/>
        <v>0</v>
      </c>
      <c r="BN657" s="7">
        <f t="shared" si="447"/>
        <v>0</v>
      </c>
      <c r="BO657" s="17">
        <f t="shared" si="432"/>
        <v>114.73</v>
      </c>
      <c r="BP657">
        <f t="shared" si="448"/>
        <v>0</v>
      </c>
      <c r="BQ657" s="7">
        <f t="shared" si="449"/>
        <v>0</v>
      </c>
      <c r="BR657" s="7">
        <f t="shared" si="450"/>
        <v>0</v>
      </c>
      <c r="BS657" s="7">
        <f t="shared" si="451"/>
        <v>0</v>
      </c>
      <c r="BT657" s="7">
        <f t="shared" si="452"/>
        <v>0</v>
      </c>
      <c r="BU657" s="17">
        <f t="shared" si="433"/>
        <v>114.73</v>
      </c>
      <c r="BV657">
        <f t="shared" si="453"/>
        <v>0</v>
      </c>
      <c r="BW657" s="7">
        <f t="shared" si="454"/>
        <v>0</v>
      </c>
      <c r="BX657" s="7">
        <f t="shared" si="455"/>
        <v>0</v>
      </c>
      <c r="BY657" s="7">
        <f t="shared" si="456"/>
        <v>0</v>
      </c>
      <c r="BZ657" s="7">
        <f t="shared" si="457"/>
        <v>0</v>
      </c>
      <c r="CA657" s="17">
        <f t="shared" si="434"/>
        <v>114.73</v>
      </c>
      <c r="CB657">
        <f t="shared" si="458"/>
        <v>0</v>
      </c>
      <c r="CC657" s="7">
        <f t="shared" si="459"/>
        <v>0</v>
      </c>
      <c r="CD657" s="7">
        <f t="shared" si="460"/>
        <v>0</v>
      </c>
      <c r="CE657" s="7">
        <f t="shared" si="461"/>
        <v>0</v>
      </c>
      <c r="CF657" s="69">
        <f t="shared" si="462"/>
        <v>0</v>
      </c>
      <c r="CG657" s="17">
        <f t="shared" si="435"/>
        <v>114.73</v>
      </c>
      <c r="CH657">
        <f t="shared" si="463"/>
        <v>0</v>
      </c>
      <c r="CI657" s="7">
        <f t="shared" si="464"/>
        <v>0</v>
      </c>
      <c r="CJ657" s="7">
        <f t="shared" si="465"/>
        <v>0</v>
      </c>
      <c r="CK657" s="7">
        <f t="shared" si="466"/>
        <v>0</v>
      </c>
      <c r="CL657" s="7">
        <f t="shared" si="467"/>
        <v>0</v>
      </c>
      <c r="CM657" s="17">
        <f t="shared" si="436"/>
        <v>114.73</v>
      </c>
      <c r="CN657">
        <f t="shared" si="468"/>
        <v>0</v>
      </c>
      <c r="CO657" s="7">
        <f t="shared" si="469"/>
        <v>0</v>
      </c>
      <c r="CP657" s="7">
        <f t="shared" si="470"/>
        <v>0</v>
      </c>
      <c r="CQ657" s="7">
        <f t="shared" si="471"/>
        <v>0</v>
      </c>
      <c r="CR657" s="7">
        <f t="shared" si="472"/>
        <v>0</v>
      </c>
    </row>
    <row r="658" spans="1:9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437"/>
        <v>1</v>
      </c>
      <c r="M658" s="63" t="b">
        <v>0</v>
      </c>
      <c r="S658" s="65" t="b">
        <v>0</v>
      </c>
      <c r="Y658" s="66" t="b">
        <v>0</v>
      </c>
      <c r="AE658" s="67" t="b">
        <v>0</v>
      </c>
      <c r="AK658" s="68" t="b">
        <v>0</v>
      </c>
      <c r="AQ658" s="45" t="b">
        <v>0</v>
      </c>
      <c r="AW658" s="47" t="b">
        <v>0</v>
      </c>
      <c r="BC658" s="17">
        <f t="shared" si="430"/>
        <v>290.84000000000003</v>
      </c>
      <c r="BD658">
        <f t="shared" si="438"/>
        <v>0</v>
      </c>
      <c r="BE658" s="7">
        <f t="shared" si="439"/>
        <v>0</v>
      </c>
      <c r="BF658" s="7">
        <f t="shared" si="440"/>
        <v>0</v>
      </c>
      <c r="BG658" s="7">
        <f t="shared" si="441"/>
        <v>0</v>
      </c>
      <c r="BH658" s="7">
        <f t="shared" si="442"/>
        <v>0</v>
      </c>
      <c r="BI658" s="17">
        <f t="shared" si="431"/>
        <v>290.84000000000003</v>
      </c>
      <c r="BJ658">
        <f t="shared" si="443"/>
        <v>0</v>
      </c>
      <c r="BK658" s="7">
        <f t="shared" si="444"/>
        <v>0</v>
      </c>
      <c r="BL658" s="7">
        <f t="shared" si="445"/>
        <v>0</v>
      </c>
      <c r="BM658" s="7">
        <f t="shared" si="446"/>
        <v>0</v>
      </c>
      <c r="BN658" s="7">
        <f t="shared" si="447"/>
        <v>0</v>
      </c>
      <c r="BO658" s="17">
        <f t="shared" si="432"/>
        <v>290.84000000000003</v>
      </c>
      <c r="BP658">
        <f t="shared" si="448"/>
        <v>0</v>
      </c>
      <c r="BQ658" s="7">
        <f t="shared" si="449"/>
        <v>0</v>
      </c>
      <c r="BR658" s="7">
        <f t="shared" si="450"/>
        <v>0</v>
      </c>
      <c r="BS658" s="7">
        <f t="shared" si="451"/>
        <v>0</v>
      </c>
      <c r="BT658" s="7">
        <f t="shared" si="452"/>
        <v>0</v>
      </c>
      <c r="BU658" s="17">
        <f t="shared" si="433"/>
        <v>290.84000000000003</v>
      </c>
      <c r="BV658">
        <f t="shared" si="453"/>
        <v>0</v>
      </c>
      <c r="BW658" s="7">
        <f t="shared" si="454"/>
        <v>0</v>
      </c>
      <c r="BX658" s="7">
        <f t="shared" si="455"/>
        <v>0</v>
      </c>
      <c r="BY658" s="7">
        <f t="shared" si="456"/>
        <v>0</v>
      </c>
      <c r="BZ658" s="7">
        <f t="shared" si="457"/>
        <v>0</v>
      </c>
      <c r="CA658" s="17">
        <f t="shared" si="434"/>
        <v>290.84000000000003</v>
      </c>
      <c r="CB658">
        <f t="shared" si="458"/>
        <v>0</v>
      </c>
      <c r="CC658" s="7">
        <f t="shared" si="459"/>
        <v>0</v>
      </c>
      <c r="CD658" s="7">
        <f t="shared" si="460"/>
        <v>0</v>
      </c>
      <c r="CE658" s="7">
        <f t="shared" si="461"/>
        <v>0</v>
      </c>
      <c r="CF658" s="69">
        <f t="shared" si="462"/>
        <v>0</v>
      </c>
      <c r="CG658" s="17">
        <f t="shared" si="435"/>
        <v>290.84000000000003</v>
      </c>
      <c r="CH658">
        <f t="shared" si="463"/>
        <v>0</v>
      </c>
      <c r="CI658" s="7">
        <f t="shared" si="464"/>
        <v>0</v>
      </c>
      <c r="CJ658" s="7">
        <f t="shared" si="465"/>
        <v>0</v>
      </c>
      <c r="CK658" s="7">
        <f t="shared" si="466"/>
        <v>0</v>
      </c>
      <c r="CL658" s="7">
        <f t="shared" si="467"/>
        <v>0</v>
      </c>
      <c r="CM658" s="17">
        <f t="shared" si="436"/>
        <v>290.84000000000003</v>
      </c>
      <c r="CN658">
        <f t="shared" si="468"/>
        <v>0</v>
      </c>
      <c r="CO658" s="7">
        <f t="shared" si="469"/>
        <v>0</v>
      </c>
      <c r="CP658" s="7">
        <f t="shared" si="470"/>
        <v>0</v>
      </c>
      <c r="CQ658" s="7">
        <f t="shared" si="471"/>
        <v>0</v>
      </c>
      <c r="CR658" s="7">
        <f t="shared" si="472"/>
        <v>0</v>
      </c>
    </row>
    <row r="659" spans="1:9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437"/>
        <v>0</v>
      </c>
      <c r="M659" s="63" t="b">
        <v>0</v>
      </c>
      <c r="S659" s="65" t="b">
        <v>0</v>
      </c>
      <c r="Y659" s="66" t="b">
        <v>0</v>
      </c>
      <c r="AE659" s="67" t="b">
        <v>0</v>
      </c>
      <c r="AK659" s="68" t="b">
        <v>0</v>
      </c>
      <c r="AQ659" s="45" t="b">
        <v>0</v>
      </c>
      <c r="AW659" s="47" t="b">
        <v>0</v>
      </c>
      <c r="BC659" s="17">
        <f t="shared" si="430"/>
        <v>290.84000000000003</v>
      </c>
      <c r="BD659">
        <f t="shared" si="438"/>
        <v>0</v>
      </c>
      <c r="BE659" s="7">
        <f t="shared" si="439"/>
        <v>0</v>
      </c>
      <c r="BF659" s="7">
        <f t="shared" si="440"/>
        <v>0</v>
      </c>
      <c r="BG659" s="7">
        <f t="shared" si="441"/>
        <v>0</v>
      </c>
      <c r="BH659" s="7">
        <f t="shared" si="442"/>
        <v>0</v>
      </c>
      <c r="BI659" s="17">
        <f t="shared" si="431"/>
        <v>290.84000000000003</v>
      </c>
      <c r="BJ659">
        <f t="shared" si="443"/>
        <v>0</v>
      </c>
      <c r="BK659" s="7">
        <f t="shared" si="444"/>
        <v>0</v>
      </c>
      <c r="BL659" s="7">
        <f t="shared" si="445"/>
        <v>0</v>
      </c>
      <c r="BM659" s="7">
        <f t="shared" si="446"/>
        <v>0</v>
      </c>
      <c r="BN659" s="7">
        <f t="shared" si="447"/>
        <v>0</v>
      </c>
      <c r="BO659" s="17">
        <f t="shared" si="432"/>
        <v>290.84000000000003</v>
      </c>
      <c r="BP659">
        <f t="shared" si="448"/>
        <v>0</v>
      </c>
      <c r="BQ659" s="7">
        <f t="shared" si="449"/>
        <v>0</v>
      </c>
      <c r="BR659" s="7">
        <f t="shared" si="450"/>
        <v>0</v>
      </c>
      <c r="BS659" s="7">
        <f t="shared" si="451"/>
        <v>0</v>
      </c>
      <c r="BT659" s="7">
        <f t="shared" si="452"/>
        <v>0</v>
      </c>
      <c r="BU659" s="17">
        <f t="shared" si="433"/>
        <v>290.84000000000003</v>
      </c>
      <c r="BV659">
        <f t="shared" si="453"/>
        <v>0</v>
      </c>
      <c r="BW659" s="7">
        <f t="shared" si="454"/>
        <v>0</v>
      </c>
      <c r="BX659" s="7">
        <f t="shared" si="455"/>
        <v>0</v>
      </c>
      <c r="BY659" s="7">
        <f t="shared" si="456"/>
        <v>0</v>
      </c>
      <c r="BZ659" s="7">
        <f t="shared" si="457"/>
        <v>0</v>
      </c>
      <c r="CA659" s="17">
        <f t="shared" si="434"/>
        <v>290.84000000000003</v>
      </c>
      <c r="CB659">
        <f t="shared" si="458"/>
        <v>0</v>
      </c>
      <c r="CC659" s="7">
        <f t="shared" si="459"/>
        <v>0</v>
      </c>
      <c r="CD659" s="7">
        <f t="shared" si="460"/>
        <v>0</v>
      </c>
      <c r="CE659" s="7">
        <f t="shared" si="461"/>
        <v>0</v>
      </c>
      <c r="CF659" s="69">
        <f t="shared" si="462"/>
        <v>0</v>
      </c>
      <c r="CG659" s="17">
        <f t="shared" si="435"/>
        <v>290.84000000000003</v>
      </c>
      <c r="CH659">
        <f t="shared" si="463"/>
        <v>0</v>
      </c>
      <c r="CI659" s="7">
        <f t="shared" si="464"/>
        <v>0</v>
      </c>
      <c r="CJ659" s="7">
        <f t="shared" si="465"/>
        <v>0</v>
      </c>
      <c r="CK659" s="7">
        <f t="shared" si="466"/>
        <v>0</v>
      </c>
      <c r="CL659" s="7">
        <f t="shared" si="467"/>
        <v>0</v>
      </c>
      <c r="CM659" s="17">
        <f t="shared" si="436"/>
        <v>290.84000000000003</v>
      </c>
      <c r="CN659">
        <f t="shared" si="468"/>
        <v>0</v>
      </c>
      <c r="CO659" s="7">
        <f t="shared" si="469"/>
        <v>0</v>
      </c>
      <c r="CP659" s="7">
        <f t="shared" si="470"/>
        <v>0</v>
      </c>
      <c r="CQ659" s="7">
        <f t="shared" si="471"/>
        <v>0</v>
      </c>
      <c r="CR659" s="7">
        <f t="shared" si="472"/>
        <v>0</v>
      </c>
    </row>
    <row r="660" spans="1:9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437"/>
        <v>1</v>
      </c>
      <c r="M660" s="63" t="b">
        <v>0</v>
      </c>
      <c r="S660" s="65" t="b">
        <v>0</v>
      </c>
      <c r="Y660" s="66" t="b">
        <v>0</v>
      </c>
      <c r="AE660" s="67" t="b">
        <v>0</v>
      </c>
      <c r="AK660" s="68" t="b">
        <v>0</v>
      </c>
      <c r="AQ660" s="45" t="b">
        <v>0</v>
      </c>
      <c r="AW660" s="47" t="b">
        <v>0</v>
      </c>
      <c r="BC660" s="17">
        <f t="shared" si="430"/>
        <v>162.58000000000001</v>
      </c>
      <c r="BD660">
        <f t="shared" si="438"/>
        <v>0</v>
      </c>
      <c r="BE660" s="7">
        <f t="shared" si="439"/>
        <v>0</v>
      </c>
      <c r="BF660" s="7">
        <f t="shared" si="440"/>
        <v>0</v>
      </c>
      <c r="BG660" s="7">
        <f t="shared" si="441"/>
        <v>0</v>
      </c>
      <c r="BH660" s="7">
        <f t="shared" si="442"/>
        <v>0</v>
      </c>
      <c r="BI660" s="17">
        <f t="shared" si="431"/>
        <v>162.58000000000001</v>
      </c>
      <c r="BJ660">
        <f t="shared" si="443"/>
        <v>0</v>
      </c>
      <c r="BK660" s="7">
        <f t="shared" si="444"/>
        <v>0</v>
      </c>
      <c r="BL660" s="7">
        <f t="shared" si="445"/>
        <v>0</v>
      </c>
      <c r="BM660" s="7">
        <f t="shared" si="446"/>
        <v>0</v>
      </c>
      <c r="BN660" s="7">
        <f t="shared" si="447"/>
        <v>0</v>
      </c>
      <c r="BO660" s="17">
        <f t="shared" si="432"/>
        <v>162.58000000000001</v>
      </c>
      <c r="BP660">
        <f t="shared" si="448"/>
        <v>0</v>
      </c>
      <c r="BQ660" s="7">
        <f t="shared" si="449"/>
        <v>0</v>
      </c>
      <c r="BR660" s="7">
        <f t="shared" si="450"/>
        <v>0</v>
      </c>
      <c r="BS660" s="7">
        <f t="shared" si="451"/>
        <v>0</v>
      </c>
      <c r="BT660" s="7">
        <f t="shared" si="452"/>
        <v>0</v>
      </c>
      <c r="BU660" s="17">
        <f t="shared" si="433"/>
        <v>162.58000000000001</v>
      </c>
      <c r="BV660">
        <f t="shared" si="453"/>
        <v>0</v>
      </c>
      <c r="BW660" s="7">
        <f t="shared" si="454"/>
        <v>0</v>
      </c>
      <c r="BX660" s="7">
        <f t="shared" si="455"/>
        <v>0</v>
      </c>
      <c r="BY660" s="7">
        <f t="shared" si="456"/>
        <v>0</v>
      </c>
      <c r="BZ660" s="7">
        <f t="shared" si="457"/>
        <v>0</v>
      </c>
      <c r="CA660" s="17">
        <f t="shared" si="434"/>
        <v>162.58000000000001</v>
      </c>
      <c r="CB660">
        <f t="shared" si="458"/>
        <v>0</v>
      </c>
      <c r="CC660" s="7">
        <f t="shared" si="459"/>
        <v>0</v>
      </c>
      <c r="CD660" s="7">
        <f t="shared" si="460"/>
        <v>0</v>
      </c>
      <c r="CE660" s="7">
        <f t="shared" si="461"/>
        <v>0</v>
      </c>
      <c r="CF660" s="69">
        <f t="shared" si="462"/>
        <v>0</v>
      </c>
      <c r="CG660" s="17">
        <f t="shared" si="435"/>
        <v>162.58000000000001</v>
      </c>
      <c r="CH660">
        <f t="shared" si="463"/>
        <v>0</v>
      </c>
      <c r="CI660" s="7">
        <f t="shared" si="464"/>
        <v>0</v>
      </c>
      <c r="CJ660" s="7">
        <f t="shared" si="465"/>
        <v>0</v>
      </c>
      <c r="CK660" s="7">
        <f t="shared" si="466"/>
        <v>0</v>
      </c>
      <c r="CL660" s="7">
        <f t="shared" si="467"/>
        <v>0</v>
      </c>
      <c r="CM660" s="17">
        <f t="shared" si="436"/>
        <v>162.58000000000001</v>
      </c>
      <c r="CN660">
        <f t="shared" si="468"/>
        <v>0</v>
      </c>
      <c r="CO660" s="7">
        <f t="shared" si="469"/>
        <v>0</v>
      </c>
      <c r="CP660" s="7">
        <f t="shared" si="470"/>
        <v>0</v>
      </c>
      <c r="CQ660" s="7">
        <f t="shared" si="471"/>
        <v>0</v>
      </c>
      <c r="CR660" s="7">
        <f t="shared" si="472"/>
        <v>0</v>
      </c>
    </row>
    <row r="661" spans="1:9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437"/>
        <v>0</v>
      </c>
      <c r="M661" s="63" t="b">
        <v>0</v>
      </c>
      <c r="S661" s="65" t="b">
        <v>0</v>
      </c>
      <c r="Y661" s="66" t="b">
        <v>0</v>
      </c>
      <c r="AE661" s="67" t="b">
        <v>0</v>
      </c>
      <c r="AK661" s="68" t="b">
        <v>0</v>
      </c>
      <c r="AQ661" s="45" t="b">
        <v>0</v>
      </c>
      <c r="AW661" s="47" t="b">
        <v>0</v>
      </c>
      <c r="BC661" s="17">
        <f t="shared" si="430"/>
        <v>162.58000000000001</v>
      </c>
      <c r="BD661">
        <f t="shared" si="438"/>
        <v>0</v>
      </c>
      <c r="BE661" s="7">
        <f t="shared" si="439"/>
        <v>0</v>
      </c>
      <c r="BF661" s="7">
        <f t="shared" si="440"/>
        <v>0</v>
      </c>
      <c r="BG661" s="7">
        <f t="shared" si="441"/>
        <v>0</v>
      </c>
      <c r="BH661" s="7">
        <f t="shared" si="442"/>
        <v>0</v>
      </c>
      <c r="BI661" s="17">
        <f t="shared" si="431"/>
        <v>162.58000000000001</v>
      </c>
      <c r="BJ661">
        <f t="shared" si="443"/>
        <v>0</v>
      </c>
      <c r="BK661" s="7">
        <f t="shared" si="444"/>
        <v>0</v>
      </c>
      <c r="BL661" s="7">
        <f t="shared" si="445"/>
        <v>0</v>
      </c>
      <c r="BM661" s="7">
        <f t="shared" si="446"/>
        <v>0</v>
      </c>
      <c r="BN661" s="7">
        <f t="shared" si="447"/>
        <v>0</v>
      </c>
      <c r="BO661" s="17">
        <f t="shared" si="432"/>
        <v>162.58000000000001</v>
      </c>
      <c r="BP661">
        <f t="shared" si="448"/>
        <v>0</v>
      </c>
      <c r="BQ661" s="7">
        <f t="shared" si="449"/>
        <v>0</v>
      </c>
      <c r="BR661" s="7">
        <f t="shared" si="450"/>
        <v>0</v>
      </c>
      <c r="BS661" s="7">
        <f t="shared" si="451"/>
        <v>0</v>
      </c>
      <c r="BT661" s="7">
        <f t="shared" si="452"/>
        <v>0</v>
      </c>
      <c r="BU661" s="17">
        <f t="shared" si="433"/>
        <v>162.58000000000001</v>
      </c>
      <c r="BV661">
        <f t="shared" si="453"/>
        <v>0</v>
      </c>
      <c r="BW661" s="7">
        <f t="shared" si="454"/>
        <v>0</v>
      </c>
      <c r="BX661" s="7">
        <f t="shared" si="455"/>
        <v>0</v>
      </c>
      <c r="BY661" s="7">
        <f t="shared" si="456"/>
        <v>0</v>
      </c>
      <c r="BZ661" s="7">
        <f t="shared" si="457"/>
        <v>0</v>
      </c>
      <c r="CA661" s="17">
        <f t="shared" si="434"/>
        <v>162.58000000000001</v>
      </c>
      <c r="CB661">
        <f t="shared" si="458"/>
        <v>0</v>
      </c>
      <c r="CC661" s="7">
        <f t="shared" si="459"/>
        <v>0</v>
      </c>
      <c r="CD661" s="7">
        <f t="shared" si="460"/>
        <v>0</v>
      </c>
      <c r="CE661" s="7">
        <f t="shared" si="461"/>
        <v>0</v>
      </c>
      <c r="CF661" s="69">
        <f t="shared" si="462"/>
        <v>0</v>
      </c>
      <c r="CG661" s="17">
        <f t="shared" si="435"/>
        <v>162.58000000000001</v>
      </c>
      <c r="CH661">
        <f t="shared" si="463"/>
        <v>0</v>
      </c>
      <c r="CI661" s="7">
        <f t="shared" si="464"/>
        <v>0</v>
      </c>
      <c r="CJ661" s="7">
        <f t="shared" si="465"/>
        <v>0</v>
      </c>
      <c r="CK661" s="7">
        <f t="shared" si="466"/>
        <v>0</v>
      </c>
      <c r="CL661" s="7">
        <f t="shared" si="467"/>
        <v>0</v>
      </c>
      <c r="CM661" s="17">
        <f t="shared" si="436"/>
        <v>162.58000000000001</v>
      </c>
      <c r="CN661">
        <f t="shared" si="468"/>
        <v>0</v>
      </c>
      <c r="CO661" s="7">
        <f t="shared" si="469"/>
        <v>0</v>
      </c>
      <c r="CP661" s="7">
        <f t="shared" si="470"/>
        <v>0</v>
      </c>
      <c r="CQ661" s="7">
        <f t="shared" si="471"/>
        <v>0</v>
      </c>
      <c r="CR661" s="7">
        <f t="shared" si="472"/>
        <v>0</v>
      </c>
    </row>
    <row r="662" spans="1:9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437"/>
        <v>1</v>
      </c>
      <c r="M662" s="63" t="b">
        <v>0</v>
      </c>
      <c r="S662" s="65" t="b">
        <v>0</v>
      </c>
      <c r="Y662" s="66" t="b">
        <v>0</v>
      </c>
      <c r="AE662" s="67" t="b">
        <v>0</v>
      </c>
      <c r="AK662" s="68" t="b">
        <v>0</v>
      </c>
      <c r="AQ662" s="45" t="b">
        <v>0</v>
      </c>
      <c r="AW662" s="47" t="b">
        <v>0</v>
      </c>
      <c r="BC662" s="17">
        <f t="shared" si="430"/>
        <v>57.310000000000009</v>
      </c>
      <c r="BD662">
        <f t="shared" si="438"/>
        <v>0</v>
      </c>
      <c r="BE662" s="7">
        <f t="shared" si="439"/>
        <v>0</v>
      </c>
      <c r="BF662" s="7">
        <f t="shared" si="440"/>
        <v>0</v>
      </c>
      <c r="BG662" s="7">
        <f t="shared" si="441"/>
        <v>0</v>
      </c>
      <c r="BH662" s="7">
        <f t="shared" si="442"/>
        <v>0</v>
      </c>
      <c r="BI662" s="17">
        <f t="shared" si="431"/>
        <v>57.310000000000009</v>
      </c>
      <c r="BJ662">
        <f t="shared" si="443"/>
        <v>0</v>
      </c>
      <c r="BK662" s="7">
        <f t="shared" si="444"/>
        <v>0</v>
      </c>
      <c r="BL662" s="7">
        <f t="shared" si="445"/>
        <v>0</v>
      </c>
      <c r="BM662" s="7">
        <f t="shared" si="446"/>
        <v>0</v>
      </c>
      <c r="BN662" s="7">
        <f t="shared" si="447"/>
        <v>0</v>
      </c>
      <c r="BO662" s="17">
        <f t="shared" si="432"/>
        <v>57.310000000000009</v>
      </c>
      <c r="BP662">
        <f t="shared" si="448"/>
        <v>0</v>
      </c>
      <c r="BQ662" s="7">
        <f t="shared" si="449"/>
        <v>0</v>
      </c>
      <c r="BR662" s="7">
        <f t="shared" si="450"/>
        <v>0</v>
      </c>
      <c r="BS662" s="7">
        <f t="shared" si="451"/>
        <v>0</v>
      </c>
      <c r="BT662" s="7">
        <f t="shared" si="452"/>
        <v>0</v>
      </c>
      <c r="BU662" s="17">
        <f t="shared" si="433"/>
        <v>57.310000000000009</v>
      </c>
      <c r="BV662">
        <f t="shared" si="453"/>
        <v>0</v>
      </c>
      <c r="BW662" s="7">
        <f t="shared" si="454"/>
        <v>0</v>
      </c>
      <c r="BX662" s="7">
        <f t="shared" si="455"/>
        <v>0</v>
      </c>
      <c r="BY662" s="7">
        <f t="shared" si="456"/>
        <v>0</v>
      </c>
      <c r="BZ662" s="7">
        <f t="shared" si="457"/>
        <v>0</v>
      </c>
      <c r="CA662" s="17">
        <f t="shared" si="434"/>
        <v>57.310000000000009</v>
      </c>
      <c r="CB662">
        <f t="shared" si="458"/>
        <v>0</v>
      </c>
      <c r="CC662" s="7">
        <f t="shared" si="459"/>
        <v>0</v>
      </c>
      <c r="CD662" s="7">
        <f t="shared" si="460"/>
        <v>0</v>
      </c>
      <c r="CE662" s="7">
        <f t="shared" si="461"/>
        <v>0</v>
      </c>
      <c r="CF662" s="69">
        <f t="shared" si="462"/>
        <v>0</v>
      </c>
      <c r="CG662" s="17">
        <f t="shared" si="435"/>
        <v>57.310000000000009</v>
      </c>
      <c r="CH662">
        <f t="shared" si="463"/>
        <v>0</v>
      </c>
      <c r="CI662" s="7">
        <f t="shared" si="464"/>
        <v>0</v>
      </c>
      <c r="CJ662" s="7">
        <f t="shared" si="465"/>
        <v>0</v>
      </c>
      <c r="CK662" s="7">
        <f t="shared" si="466"/>
        <v>0</v>
      </c>
      <c r="CL662" s="7">
        <f t="shared" si="467"/>
        <v>0</v>
      </c>
      <c r="CM662" s="17">
        <f t="shared" si="436"/>
        <v>57.310000000000009</v>
      </c>
      <c r="CN662">
        <f t="shared" si="468"/>
        <v>0</v>
      </c>
      <c r="CO662" s="7">
        <f t="shared" si="469"/>
        <v>0</v>
      </c>
      <c r="CP662" s="7">
        <f t="shared" si="470"/>
        <v>0</v>
      </c>
      <c r="CQ662" s="7">
        <f t="shared" si="471"/>
        <v>0</v>
      </c>
      <c r="CR662" s="7">
        <f t="shared" si="472"/>
        <v>0</v>
      </c>
    </row>
    <row r="663" spans="1:9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437"/>
        <v>0</v>
      </c>
      <c r="M663" s="63" t="b">
        <v>0</v>
      </c>
      <c r="S663" s="65" t="b">
        <v>0</v>
      </c>
      <c r="Y663" s="66" t="b">
        <v>0</v>
      </c>
      <c r="AE663" s="67" t="b">
        <v>0</v>
      </c>
      <c r="AK663" s="68" t="b">
        <v>0</v>
      </c>
      <c r="AQ663" s="45" t="b">
        <v>0</v>
      </c>
      <c r="AW663" s="47" t="b">
        <v>0</v>
      </c>
      <c r="BC663" s="17">
        <f t="shared" si="430"/>
        <v>57.310000000000009</v>
      </c>
      <c r="BD663">
        <f t="shared" si="438"/>
        <v>0</v>
      </c>
      <c r="BE663" s="7">
        <f t="shared" si="439"/>
        <v>0</v>
      </c>
      <c r="BF663" s="7">
        <f t="shared" si="440"/>
        <v>0</v>
      </c>
      <c r="BG663" s="7">
        <f t="shared" si="441"/>
        <v>0</v>
      </c>
      <c r="BH663" s="7">
        <f t="shared" si="442"/>
        <v>0</v>
      </c>
      <c r="BI663" s="17">
        <f t="shared" si="431"/>
        <v>57.310000000000009</v>
      </c>
      <c r="BJ663">
        <f t="shared" si="443"/>
        <v>0</v>
      </c>
      <c r="BK663" s="7">
        <f t="shared" si="444"/>
        <v>0</v>
      </c>
      <c r="BL663" s="7">
        <f t="shared" si="445"/>
        <v>0</v>
      </c>
      <c r="BM663" s="7">
        <f t="shared" si="446"/>
        <v>0</v>
      </c>
      <c r="BN663" s="7">
        <f t="shared" si="447"/>
        <v>0</v>
      </c>
      <c r="BO663" s="17">
        <f t="shared" si="432"/>
        <v>57.310000000000009</v>
      </c>
      <c r="BP663">
        <f t="shared" si="448"/>
        <v>0</v>
      </c>
      <c r="BQ663" s="7">
        <f t="shared" si="449"/>
        <v>0</v>
      </c>
      <c r="BR663" s="7">
        <f t="shared" si="450"/>
        <v>0</v>
      </c>
      <c r="BS663" s="7">
        <f t="shared" si="451"/>
        <v>0</v>
      </c>
      <c r="BT663" s="7">
        <f t="shared" si="452"/>
        <v>0</v>
      </c>
      <c r="BU663" s="17">
        <f t="shared" si="433"/>
        <v>57.310000000000009</v>
      </c>
      <c r="BV663">
        <f t="shared" si="453"/>
        <v>0</v>
      </c>
      <c r="BW663" s="7">
        <f t="shared" si="454"/>
        <v>0</v>
      </c>
      <c r="BX663" s="7">
        <f t="shared" si="455"/>
        <v>0</v>
      </c>
      <c r="BY663" s="7">
        <f t="shared" si="456"/>
        <v>0</v>
      </c>
      <c r="BZ663" s="7">
        <f t="shared" si="457"/>
        <v>0</v>
      </c>
      <c r="CA663" s="17">
        <f t="shared" si="434"/>
        <v>57.310000000000009</v>
      </c>
      <c r="CB663">
        <f t="shared" si="458"/>
        <v>0</v>
      </c>
      <c r="CC663" s="7">
        <f t="shared" si="459"/>
        <v>0</v>
      </c>
      <c r="CD663" s="7">
        <f t="shared" si="460"/>
        <v>0</v>
      </c>
      <c r="CE663" s="7">
        <f t="shared" si="461"/>
        <v>0</v>
      </c>
      <c r="CF663" s="69">
        <f t="shared" si="462"/>
        <v>0</v>
      </c>
      <c r="CG663" s="17">
        <f t="shared" si="435"/>
        <v>57.310000000000009</v>
      </c>
      <c r="CH663">
        <f t="shared" si="463"/>
        <v>0</v>
      </c>
      <c r="CI663" s="7">
        <f t="shared" si="464"/>
        <v>0</v>
      </c>
      <c r="CJ663" s="7">
        <f t="shared" si="465"/>
        <v>0</v>
      </c>
      <c r="CK663" s="7">
        <f t="shared" si="466"/>
        <v>0</v>
      </c>
      <c r="CL663" s="7">
        <f t="shared" si="467"/>
        <v>0</v>
      </c>
      <c r="CM663" s="17">
        <f t="shared" si="436"/>
        <v>57.310000000000009</v>
      </c>
      <c r="CN663">
        <f t="shared" si="468"/>
        <v>0</v>
      </c>
      <c r="CO663" s="7">
        <f t="shared" si="469"/>
        <v>0</v>
      </c>
      <c r="CP663" s="7">
        <f t="shared" si="470"/>
        <v>0</v>
      </c>
      <c r="CQ663" s="7">
        <f t="shared" si="471"/>
        <v>0</v>
      </c>
      <c r="CR663" s="7">
        <f t="shared" si="472"/>
        <v>0</v>
      </c>
    </row>
    <row r="664" spans="1:96" ht="14.5">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437"/>
        <v>1</v>
      </c>
      <c r="M664" s="63" t="b">
        <v>1</v>
      </c>
      <c r="N664" s="63">
        <v>99.99</v>
      </c>
      <c r="O664" s="63">
        <v>10</v>
      </c>
      <c r="P664" s="63">
        <v>10</v>
      </c>
      <c r="Q664" s="63">
        <v>10</v>
      </c>
      <c r="R664" s="63">
        <v>240</v>
      </c>
      <c r="S664" s="65" t="b">
        <v>1</v>
      </c>
      <c r="T664" s="65">
        <v>99.99</v>
      </c>
      <c r="U664" s="65">
        <v>10</v>
      </c>
      <c r="V664" s="65">
        <v>10</v>
      </c>
      <c r="W664" s="65">
        <v>10</v>
      </c>
      <c r="X664" s="65">
        <v>240</v>
      </c>
      <c r="Y664" s="66" t="b">
        <v>0</v>
      </c>
      <c r="AE664" s="67" t="b">
        <v>1</v>
      </c>
      <c r="AF664" s="67">
        <v>99.99</v>
      </c>
      <c r="AG664" s="67">
        <v>15</v>
      </c>
      <c r="AH664" s="67">
        <v>15</v>
      </c>
      <c r="AI664" s="67">
        <v>15</v>
      </c>
      <c r="AJ664" s="67">
        <v>240</v>
      </c>
      <c r="AK664" s="68" t="b">
        <v>1</v>
      </c>
      <c r="AL664" s="68">
        <v>99.99</v>
      </c>
      <c r="AM664" s="68">
        <v>20</v>
      </c>
      <c r="AN664" s="68">
        <v>20</v>
      </c>
      <c r="AO664" s="68">
        <v>20</v>
      </c>
      <c r="AP664" s="68">
        <v>240</v>
      </c>
      <c r="AQ664" s="45" t="b">
        <v>0</v>
      </c>
      <c r="AW664" s="47" t="b">
        <v>0</v>
      </c>
      <c r="BC664" s="17">
        <f t="shared" si="430"/>
        <v>260.7</v>
      </c>
      <c r="BD664">
        <f t="shared" si="438"/>
        <v>21</v>
      </c>
      <c r="BE664" s="7">
        <f t="shared" si="439"/>
        <v>22.577795172981244</v>
      </c>
      <c r="BF664" s="7">
        <f t="shared" si="440"/>
        <v>16.693457306023006</v>
      </c>
      <c r="BG664" s="7">
        <f t="shared" si="441"/>
        <v>310.48017490589348</v>
      </c>
      <c r="BH664" s="7">
        <f t="shared" si="442"/>
        <v>333.05797007887475</v>
      </c>
      <c r="BI664" s="17">
        <f t="shared" si="431"/>
        <v>260.7</v>
      </c>
      <c r="BJ664">
        <f t="shared" si="443"/>
        <v>21</v>
      </c>
      <c r="BK664" s="7">
        <f t="shared" si="444"/>
        <v>22.577795172981244</v>
      </c>
      <c r="BL664" s="7">
        <f t="shared" si="445"/>
        <v>16.693457306023006</v>
      </c>
      <c r="BM664" s="7">
        <f t="shared" si="446"/>
        <v>310.48017490589348</v>
      </c>
      <c r="BN664" s="7">
        <f t="shared" si="447"/>
        <v>333.05797007887475</v>
      </c>
      <c r="BO664" s="17">
        <f t="shared" si="432"/>
        <v>260.7</v>
      </c>
      <c r="BP664">
        <f t="shared" si="448"/>
        <v>0</v>
      </c>
      <c r="BQ664" s="7">
        <f t="shared" si="449"/>
        <v>0</v>
      </c>
      <c r="BR664" s="7">
        <f t="shared" si="450"/>
        <v>0</v>
      </c>
      <c r="BS664" s="7">
        <f t="shared" si="451"/>
        <v>0</v>
      </c>
      <c r="BT664" s="7">
        <f t="shared" si="452"/>
        <v>0</v>
      </c>
      <c r="BU664" s="17">
        <f t="shared" si="433"/>
        <v>260.7</v>
      </c>
      <c r="BV664">
        <f t="shared" si="453"/>
        <v>13</v>
      </c>
      <c r="BW664" s="7">
        <f t="shared" si="454"/>
        <v>13.976730345178865</v>
      </c>
      <c r="BX664" s="7">
        <f t="shared" si="455"/>
        <v>10.334044998966624</v>
      </c>
      <c r="BY664" s="7">
        <f t="shared" si="456"/>
        <v>192.2020130369817</v>
      </c>
      <c r="BZ664" s="7">
        <f t="shared" si="457"/>
        <v>206.17874338216058</v>
      </c>
      <c r="CA664" s="17">
        <f t="shared" si="434"/>
        <v>260.7</v>
      </c>
      <c r="CB664">
        <f t="shared" si="458"/>
        <v>8</v>
      </c>
      <c r="CC664" s="7">
        <f t="shared" si="459"/>
        <v>8.6010648278023787</v>
      </c>
      <c r="CD664" s="7">
        <f t="shared" si="460"/>
        <v>6.3594123070563837</v>
      </c>
      <c r="CE664" s="7">
        <f t="shared" si="461"/>
        <v>118.27816186891181</v>
      </c>
      <c r="CF664" s="69">
        <f t="shared" si="462"/>
        <v>126.87922669671418</v>
      </c>
      <c r="CG664" s="17">
        <f t="shared" si="435"/>
        <v>260.7</v>
      </c>
      <c r="CH664">
        <f t="shared" si="463"/>
        <v>0</v>
      </c>
      <c r="CI664" s="7">
        <f t="shared" si="464"/>
        <v>0</v>
      </c>
      <c r="CJ664" s="7">
        <f t="shared" si="465"/>
        <v>0</v>
      </c>
      <c r="CK664" s="7">
        <f t="shared" si="466"/>
        <v>0</v>
      </c>
      <c r="CL664" s="7">
        <f t="shared" si="467"/>
        <v>0</v>
      </c>
      <c r="CM664" s="17">
        <f t="shared" si="436"/>
        <v>260.7</v>
      </c>
      <c r="CN664">
        <f t="shared" si="468"/>
        <v>0</v>
      </c>
      <c r="CO664" s="7">
        <f t="shared" si="469"/>
        <v>0</v>
      </c>
      <c r="CP664" s="7">
        <f t="shared" si="470"/>
        <v>0</v>
      </c>
      <c r="CQ664" s="7">
        <f t="shared" si="471"/>
        <v>0</v>
      </c>
      <c r="CR664" s="7">
        <f t="shared" si="472"/>
        <v>0</v>
      </c>
    </row>
    <row r="665" spans="1:96" ht="14.5">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437"/>
        <v>0</v>
      </c>
      <c r="M665" s="63" t="b">
        <v>1</v>
      </c>
      <c r="N665" s="63">
        <v>0</v>
      </c>
      <c r="O665" s="63">
        <v>10</v>
      </c>
      <c r="P665" s="63">
        <v>10</v>
      </c>
      <c r="Q665" s="63">
        <v>10</v>
      </c>
      <c r="R665" s="63">
        <v>240</v>
      </c>
      <c r="S665" s="65" t="b">
        <v>0</v>
      </c>
      <c r="Y665" s="66" t="b">
        <v>0</v>
      </c>
      <c r="AE665" s="67" t="b">
        <v>0</v>
      </c>
      <c r="AK665" s="68" t="b">
        <v>0</v>
      </c>
      <c r="AQ665" s="45" t="b">
        <v>0</v>
      </c>
      <c r="AW665" s="47" t="b">
        <v>0</v>
      </c>
      <c r="BC665" s="17">
        <f t="shared" si="430"/>
        <v>260.7</v>
      </c>
      <c r="BD665">
        <f t="shared" si="438"/>
        <v>0</v>
      </c>
      <c r="BE665" s="7">
        <f t="shared" si="439"/>
        <v>0</v>
      </c>
      <c r="BF665" s="7">
        <f t="shared" si="440"/>
        <v>0</v>
      </c>
      <c r="BG665" s="7">
        <f t="shared" si="441"/>
        <v>0</v>
      </c>
      <c r="BH665" s="7">
        <f t="shared" si="442"/>
        <v>0</v>
      </c>
      <c r="BI665" s="17">
        <f t="shared" si="431"/>
        <v>260.7</v>
      </c>
      <c r="BJ665">
        <f t="shared" si="443"/>
        <v>0</v>
      </c>
      <c r="BK665" s="7">
        <f t="shared" si="444"/>
        <v>0</v>
      </c>
      <c r="BL665" s="7">
        <f t="shared" si="445"/>
        <v>0</v>
      </c>
      <c r="BM665" s="7">
        <f t="shared" si="446"/>
        <v>0</v>
      </c>
      <c r="BN665" s="7">
        <f t="shared" si="447"/>
        <v>0</v>
      </c>
      <c r="BO665" s="17">
        <f t="shared" si="432"/>
        <v>260.7</v>
      </c>
      <c r="BP665">
        <f t="shared" si="448"/>
        <v>0</v>
      </c>
      <c r="BQ665" s="7">
        <f t="shared" si="449"/>
        <v>0</v>
      </c>
      <c r="BR665" s="7">
        <f t="shared" si="450"/>
        <v>0</v>
      </c>
      <c r="BS665" s="7">
        <f t="shared" si="451"/>
        <v>0</v>
      </c>
      <c r="BT665" s="7">
        <f t="shared" si="452"/>
        <v>0</v>
      </c>
      <c r="BU665" s="17">
        <f t="shared" si="433"/>
        <v>260.7</v>
      </c>
      <c r="BV665">
        <f t="shared" si="453"/>
        <v>0</v>
      </c>
      <c r="BW665" s="7">
        <f t="shared" si="454"/>
        <v>0</v>
      </c>
      <c r="BX665" s="7">
        <f t="shared" si="455"/>
        <v>0</v>
      </c>
      <c r="BY665" s="7">
        <f t="shared" si="456"/>
        <v>0</v>
      </c>
      <c r="BZ665" s="7">
        <f t="shared" si="457"/>
        <v>0</v>
      </c>
      <c r="CA665" s="17">
        <f t="shared" si="434"/>
        <v>260.7</v>
      </c>
      <c r="CB665">
        <f t="shared" si="458"/>
        <v>0</v>
      </c>
      <c r="CC665" s="7">
        <f t="shared" si="459"/>
        <v>0</v>
      </c>
      <c r="CD665" s="7">
        <f t="shared" si="460"/>
        <v>0</v>
      </c>
      <c r="CE665" s="7">
        <f t="shared" si="461"/>
        <v>0</v>
      </c>
      <c r="CF665" s="69">
        <f t="shared" si="462"/>
        <v>0</v>
      </c>
      <c r="CG665" s="17">
        <f t="shared" si="435"/>
        <v>260.7</v>
      </c>
      <c r="CH665">
        <f t="shared" si="463"/>
        <v>0</v>
      </c>
      <c r="CI665" s="7">
        <f t="shared" si="464"/>
        <v>0</v>
      </c>
      <c r="CJ665" s="7">
        <f t="shared" si="465"/>
        <v>0</v>
      </c>
      <c r="CK665" s="7">
        <f t="shared" si="466"/>
        <v>0</v>
      </c>
      <c r="CL665" s="7">
        <f t="shared" si="467"/>
        <v>0</v>
      </c>
      <c r="CM665" s="17">
        <f t="shared" si="436"/>
        <v>260.7</v>
      </c>
      <c r="CN665">
        <f t="shared" si="468"/>
        <v>0</v>
      </c>
      <c r="CO665" s="7">
        <f t="shared" si="469"/>
        <v>0</v>
      </c>
      <c r="CP665" s="7">
        <f t="shared" si="470"/>
        <v>0</v>
      </c>
      <c r="CQ665" s="7">
        <f t="shared" si="471"/>
        <v>0</v>
      </c>
      <c r="CR665" s="7">
        <f t="shared" si="472"/>
        <v>0</v>
      </c>
    </row>
    <row r="666" spans="1:96" ht="14.5">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437"/>
        <v>1</v>
      </c>
      <c r="M666" s="63" t="b">
        <v>1</v>
      </c>
      <c r="N666" s="63">
        <v>0</v>
      </c>
      <c r="O666" s="63">
        <v>10</v>
      </c>
      <c r="P666" s="63">
        <v>10</v>
      </c>
      <c r="Q666" s="63">
        <v>10</v>
      </c>
      <c r="R666" s="63">
        <v>0</v>
      </c>
      <c r="S666" s="65" t="b">
        <v>1</v>
      </c>
      <c r="T666" s="65">
        <v>0</v>
      </c>
      <c r="U666" s="65">
        <v>10</v>
      </c>
      <c r="V666" s="65">
        <v>10</v>
      </c>
      <c r="W666" s="65">
        <v>10</v>
      </c>
      <c r="X666" s="65">
        <v>0</v>
      </c>
      <c r="Y666" s="66" t="b">
        <v>0</v>
      </c>
      <c r="AE666" s="67" t="b">
        <v>1</v>
      </c>
      <c r="AF666" s="67">
        <v>0</v>
      </c>
      <c r="AG666" s="67">
        <v>15</v>
      </c>
      <c r="AH666" s="67">
        <v>15</v>
      </c>
      <c r="AI666" s="67">
        <v>15</v>
      </c>
      <c r="AJ666" s="67">
        <v>0</v>
      </c>
      <c r="AK666" s="68" t="b">
        <v>1</v>
      </c>
      <c r="AL666" s="68">
        <v>0</v>
      </c>
      <c r="AM666" s="68">
        <v>20</v>
      </c>
      <c r="AN666" s="68">
        <v>20</v>
      </c>
      <c r="AO666" s="68">
        <v>20</v>
      </c>
      <c r="AP666" s="68">
        <v>0</v>
      </c>
      <c r="AQ666" s="45" t="b">
        <v>0</v>
      </c>
      <c r="AW666" s="47" t="b">
        <v>0</v>
      </c>
      <c r="BC666" s="17">
        <f t="shared" si="430"/>
        <v>234.19000000000003</v>
      </c>
      <c r="BD666">
        <f t="shared" si="438"/>
        <v>19</v>
      </c>
      <c r="BE666" s="7">
        <f t="shared" si="439"/>
        <v>20.42752896603065</v>
      </c>
      <c r="BF666" s="7">
        <f t="shared" si="440"/>
        <v>15.103604229258911</v>
      </c>
      <c r="BG666" s="7">
        <f t="shared" si="441"/>
        <v>280.91063443866557</v>
      </c>
      <c r="BH666" s="7">
        <f t="shared" si="442"/>
        <v>301.33816340469622</v>
      </c>
      <c r="BI666" s="17">
        <f t="shared" si="431"/>
        <v>234.19000000000003</v>
      </c>
      <c r="BJ666">
        <f t="shared" si="443"/>
        <v>19</v>
      </c>
      <c r="BK666" s="7">
        <f t="shared" si="444"/>
        <v>20.42752896603065</v>
      </c>
      <c r="BL666" s="7">
        <f t="shared" si="445"/>
        <v>15.103604229258911</v>
      </c>
      <c r="BM666" s="7">
        <f t="shared" si="446"/>
        <v>280.91063443866557</v>
      </c>
      <c r="BN666" s="7">
        <f t="shared" si="447"/>
        <v>301.33816340469622</v>
      </c>
      <c r="BO666" s="17">
        <f t="shared" si="432"/>
        <v>234.19000000000003</v>
      </c>
      <c r="BP666">
        <f t="shared" si="448"/>
        <v>0</v>
      </c>
      <c r="BQ666" s="7">
        <f t="shared" si="449"/>
        <v>0</v>
      </c>
      <c r="BR666" s="7">
        <f t="shared" si="450"/>
        <v>0</v>
      </c>
      <c r="BS666" s="7">
        <f t="shared" si="451"/>
        <v>0</v>
      </c>
      <c r="BT666" s="7">
        <f t="shared" si="452"/>
        <v>0</v>
      </c>
      <c r="BU666" s="17">
        <f t="shared" si="433"/>
        <v>234.19000000000003</v>
      </c>
      <c r="BV666">
        <f t="shared" si="453"/>
        <v>11</v>
      </c>
      <c r="BW666" s="7">
        <f t="shared" si="454"/>
        <v>11.826464138228271</v>
      </c>
      <c r="BX666" s="7">
        <f t="shared" si="455"/>
        <v>8.7441919222025284</v>
      </c>
      <c r="BY666" s="7">
        <f t="shared" si="456"/>
        <v>162.63247256975376</v>
      </c>
      <c r="BZ666" s="7">
        <f t="shared" si="457"/>
        <v>174.45893670798202</v>
      </c>
      <c r="CA666" s="17">
        <f t="shared" si="434"/>
        <v>234.19000000000003</v>
      </c>
      <c r="CB666">
        <f t="shared" si="458"/>
        <v>8</v>
      </c>
      <c r="CC666" s="7">
        <f t="shared" si="459"/>
        <v>8.6010648278023787</v>
      </c>
      <c r="CD666" s="7">
        <f t="shared" si="460"/>
        <v>6.3594123070563837</v>
      </c>
      <c r="CE666" s="7">
        <f t="shared" si="461"/>
        <v>118.27816186891181</v>
      </c>
      <c r="CF666" s="69">
        <f t="shared" si="462"/>
        <v>126.87922669671418</v>
      </c>
      <c r="CG666" s="17">
        <f t="shared" si="435"/>
        <v>234.19000000000003</v>
      </c>
      <c r="CH666">
        <f t="shared" si="463"/>
        <v>0</v>
      </c>
      <c r="CI666" s="7">
        <f t="shared" si="464"/>
        <v>0</v>
      </c>
      <c r="CJ666" s="7">
        <f t="shared" si="465"/>
        <v>0</v>
      </c>
      <c r="CK666" s="7">
        <f t="shared" si="466"/>
        <v>0</v>
      </c>
      <c r="CL666" s="7">
        <f t="shared" si="467"/>
        <v>0</v>
      </c>
      <c r="CM666" s="17">
        <f t="shared" si="436"/>
        <v>234.19000000000003</v>
      </c>
      <c r="CN666">
        <f t="shared" si="468"/>
        <v>0</v>
      </c>
      <c r="CO666" s="7">
        <f t="shared" si="469"/>
        <v>0</v>
      </c>
      <c r="CP666" s="7">
        <f t="shared" si="470"/>
        <v>0</v>
      </c>
      <c r="CQ666" s="7">
        <f t="shared" si="471"/>
        <v>0</v>
      </c>
      <c r="CR666" s="7">
        <f t="shared" si="472"/>
        <v>0</v>
      </c>
    </row>
    <row r="667" spans="1:96" ht="14.5">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437"/>
        <v>0</v>
      </c>
      <c r="M667" s="63" t="b">
        <v>1</v>
      </c>
      <c r="N667" s="63">
        <v>0</v>
      </c>
      <c r="O667" s="63">
        <v>10</v>
      </c>
      <c r="P667" s="63">
        <v>10</v>
      </c>
      <c r="Q667" s="63">
        <v>10</v>
      </c>
      <c r="R667" s="63">
        <v>0</v>
      </c>
      <c r="S667" s="65" t="b">
        <v>1</v>
      </c>
      <c r="T667" s="65">
        <v>0</v>
      </c>
      <c r="U667" s="65">
        <v>10</v>
      </c>
      <c r="V667" s="65">
        <v>10</v>
      </c>
      <c r="W667" s="65">
        <v>10</v>
      </c>
      <c r="X667" s="65">
        <v>0</v>
      </c>
      <c r="Y667" s="66" t="b">
        <v>0</v>
      </c>
      <c r="AE667" s="67" t="b">
        <v>1</v>
      </c>
      <c r="AF667" s="67">
        <v>0</v>
      </c>
      <c r="AG667" s="67">
        <v>15</v>
      </c>
      <c r="AH667" s="67">
        <v>15</v>
      </c>
      <c r="AI667" s="67">
        <v>15</v>
      </c>
      <c r="AJ667" s="67">
        <v>0</v>
      </c>
      <c r="AK667" s="68" t="b">
        <v>1</v>
      </c>
      <c r="AL667" s="68">
        <v>0</v>
      </c>
      <c r="AM667" s="68">
        <v>20</v>
      </c>
      <c r="AN667" s="68">
        <v>20</v>
      </c>
      <c r="AO667" s="68">
        <v>20</v>
      </c>
      <c r="AP667" s="68">
        <v>0</v>
      </c>
      <c r="AQ667" s="45" t="b">
        <v>0</v>
      </c>
      <c r="AW667" s="47" t="b">
        <v>0</v>
      </c>
      <c r="BC667" s="17">
        <f t="shared" si="430"/>
        <v>234.19000000000003</v>
      </c>
      <c r="BD667">
        <f t="shared" si="438"/>
        <v>0</v>
      </c>
      <c r="BE667" s="7">
        <f t="shared" si="439"/>
        <v>0</v>
      </c>
      <c r="BF667" s="7">
        <f t="shared" si="440"/>
        <v>0</v>
      </c>
      <c r="BG667" s="7">
        <f t="shared" si="441"/>
        <v>0</v>
      </c>
      <c r="BH667" s="7">
        <f t="shared" si="442"/>
        <v>0</v>
      </c>
      <c r="BI667" s="17">
        <f t="shared" si="431"/>
        <v>234.19000000000003</v>
      </c>
      <c r="BJ667">
        <f t="shared" si="443"/>
        <v>0</v>
      </c>
      <c r="BK667" s="7">
        <f t="shared" si="444"/>
        <v>0</v>
      </c>
      <c r="BL667" s="7">
        <f t="shared" si="445"/>
        <v>0</v>
      </c>
      <c r="BM667" s="7">
        <f t="shared" si="446"/>
        <v>0</v>
      </c>
      <c r="BN667" s="7">
        <f t="shared" si="447"/>
        <v>0</v>
      </c>
      <c r="BO667" s="17">
        <f t="shared" si="432"/>
        <v>234.19000000000003</v>
      </c>
      <c r="BP667">
        <f t="shared" si="448"/>
        <v>0</v>
      </c>
      <c r="BQ667" s="7">
        <f t="shared" si="449"/>
        <v>0</v>
      </c>
      <c r="BR667" s="7">
        <f t="shared" si="450"/>
        <v>0</v>
      </c>
      <c r="BS667" s="7">
        <f t="shared" si="451"/>
        <v>0</v>
      </c>
      <c r="BT667" s="7">
        <f t="shared" si="452"/>
        <v>0</v>
      </c>
      <c r="BU667" s="17">
        <f t="shared" si="433"/>
        <v>234.19000000000003</v>
      </c>
      <c r="BV667">
        <f t="shared" si="453"/>
        <v>0</v>
      </c>
      <c r="BW667" s="7">
        <f t="shared" si="454"/>
        <v>0</v>
      </c>
      <c r="BX667" s="7">
        <f t="shared" si="455"/>
        <v>0</v>
      </c>
      <c r="BY667" s="7">
        <f t="shared" si="456"/>
        <v>0</v>
      </c>
      <c r="BZ667" s="7">
        <f t="shared" si="457"/>
        <v>0</v>
      </c>
      <c r="CA667" s="17">
        <f t="shared" si="434"/>
        <v>234.19000000000003</v>
      </c>
      <c r="CB667">
        <f t="shared" si="458"/>
        <v>0</v>
      </c>
      <c r="CC667" s="7">
        <f t="shared" si="459"/>
        <v>0</v>
      </c>
      <c r="CD667" s="7">
        <f t="shared" si="460"/>
        <v>0</v>
      </c>
      <c r="CE667" s="7">
        <f t="shared" si="461"/>
        <v>0</v>
      </c>
      <c r="CF667" s="69">
        <f t="shared" si="462"/>
        <v>0</v>
      </c>
      <c r="CG667" s="17">
        <f t="shared" si="435"/>
        <v>234.19000000000003</v>
      </c>
      <c r="CH667">
        <f t="shared" si="463"/>
        <v>0</v>
      </c>
      <c r="CI667" s="7">
        <f t="shared" si="464"/>
        <v>0</v>
      </c>
      <c r="CJ667" s="7">
        <f t="shared" si="465"/>
        <v>0</v>
      </c>
      <c r="CK667" s="7">
        <f t="shared" si="466"/>
        <v>0</v>
      </c>
      <c r="CL667" s="7">
        <f t="shared" si="467"/>
        <v>0</v>
      </c>
      <c r="CM667" s="17">
        <f t="shared" si="436"/>
        <v>234.19000000000003</v>
      </c>
      <c r="CN667">
        <f t="shared" si="468"/>
        <v>0</v>
      </c>
      <c r="CO667" s="7">
        <f t="shared" si="469"/>
        <v>0</v>
      </c>
      <c r="CP667" s="7">
        <f t="shared" si="470"/>
        <v>0</v>
      </c>
      <c r="CQ667" s="7">
        <f t="shared" si="471"/>
        <v>0</v>
      </c>
      <c r="CR667" s="7">
        <f t="shared" si="472"/>
        <v>0</v>
      </c>
    </row>
    <row r="668" spans="1:96" ht="14.5">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437"/>
        <v>1</v>
      </c>
      <c r="M668" s="63" t="b">
        <v>1</v>
      </c>
      <c r="N668" s="63">
        <v>0</v>
      </c>
      <c r="O668" s="63">
        <v>10</v>
      </c>
      <c r="P668" s="63">
        <v>0</v>
      </c>
      <c r="Q668" s="63">
        <v>0</v>
      </c>
      <c r="R668" s="63">
        <v>0</v>
      </c>
      <c r="S668" s="65" t="b">
        <v>0</v>
      </c>
      <c r="Y668" s="66" t="b">
        <v>0</v>
      </c>
      <c r="AE668" s="67" t="b">
        <v>0</v>
      </c>
      <c r="AK668" s="68" t="b">
        <v>0</v>
      </c>
      <c r="AQ668" s="45" t="b">
        <v>0</v>
      </c>
      <c r="AW668" s="47" t="b">
        <v>0</v>
      </c>
      <c r="BC668" s="17">
        <f t="shared" si="430"/>
        <v>174.90000000000003</v>
      </c>
      <c r="BD668">
        <f t="shared" si="438"/>
        <v>17</v>
      </c>
      <c r="BE668" s="7">
        <f t="shared" si="439"/>
        <v>18.277262759080056</v>
      </c>
      <c r="BF668" s="7">
        <f t="shared" si="440"/>
        <v>13.513751152494816</v>
      </c>
      <c r="BG668" s="7">
        <f t="shared" si="441"/>
        <v>251.3410939714376</v>
      </c>
      <c r="BH668" s="7">
        <f t="shared" si="442"/>
        <v>269.61835673051763</v>
      </c>
      <c r="BI668" s="17">
        <f t="shared" si="431"/>
        <v>174.90000000000003</v>
      </c>
      <c r="BJ668">
        <f t="shared" si="443"/>
        <v>0</v>
      </c>
      <c r="BK668" s="7">
        <f t="shared" si="444"/>
        <v>0</v>
      </c>
      <c r="BL668" s="7">
        <f t="shared" si="445"/>
        <v>0</v>
      </c>
      <c r="BM668" s="7">
        <f t="shared" si="446"/>
        <v>0</v>
      </c>
      <c r="BN668" s="7">
        <f t="shared" si="447"/>
        <v>0</v>
      </c>
      <c r="BO668" s="17">
        <f t="shared" si="432"/>
        <v>174.90000000000003</v>
      </c>
      <c r="BP668">
        <f t="shared" si="448"/>
        <v>0</v>
      </c>
      <c r="BQ668" s="7">
        <f t="shared" si="449"/>
        <v>0</v>
      </c>
      <c r="BR668" s="7">
        <f t="shared" si="450"/>
        <v>0</v>
      </c>
      <c r="BS668" s="7">
        <f t="shared" si="451"/>
        <v>0</v>
      </c>
      <c r="BT668" s="7">
        <f t="shared" si="452"/>
        <v>0</v>
      </c>
      <c r="BU668" s="17">
        <f t="shared" si="433"/>
        <v>174.90000000000003</v>
      </c>
      <c r="BV668">
        <f t="shared" si="453"/>
        <v>0</v>
      </c>
      <c r="BW668" s="7">
        <f t="shared" si="454"/>
        <v>0</v>
      </c>
      <c r="BX668" s="7">
        <f t="shared" si="455"/>
        <v>0</v>
      </c>
      <c r="BY668" s="7">
        <f t="shared" si="456"/>
        <v>0</v>
      </c>
      <c r="BZ668" s="7">
        <f t="shared" si="457"/>
        <v>0</v>
      </c>
      <c r="CA668" s="17">
        <f t="shared" si="434"/>
        <v>174.90000000000003</v>
      </c>
      <c r="CB668">
        <f t="shared" si="458"/>
        <v>0</v>
      </c>
      <c r="CC668" s="7">
        <f t="shared" si="459"/>
        <v>0</v>
      </c>
      <c r="CD668" s="7">
        <f t="shared" si="460"/>
        <v>0</v>
      </c>
      <c r="CE668" s="7">
        <f t="shared" si="461"/>
        <v>0</v>
      </c>
      <c r="CF668" s="69">
        <f t="shared" si="462"/>
        <v>0</v>
      </c>
      <c r="CG668" s="17">
        <f t="shared" si="435"/>
        <v>174.90000000000003</v>
      </c>
      <c r="CH668">
        <f t="shared" si="463"/>
        <v>0</v>
      </c>
      <c r="CI668" s="7">
        <f t="shared" si="464"/>
        <v>0</v>
      </c>
      <c r="CJ668" s="7">
        <f t="shared" si="465"/>
        <v>0</v>
      </c>
      <c r="CK668" s="7">
        <f t="shared" si="466"/>
        <v>0</v>
      </c>
      <c r="CL668" s="7">
        <f t="shared" si="467"/>
        <v>0</v>
      </c>
      <c r="CM668" s="17">
        <f t="shared" si="436"/>
        <v>174.90000000000003</v>
      </c>
      <c r="CN668">
        <f t="shared" si="468"/>
        <v>0</v>
      </c>
      <c r="CO668" s="7">
        <f t="shared" si="469"/>
        <v>0</v>
      </c>
      <c r="CP668" s="7">
        <f t="shared" si="470"/>
        <v>0</v>
      </c>
      <c r="CQ668" s="7">
        <f t="shared" si="471"/>
        <v>0</v>
      </c>
      <c r="CR668" s="7">
        <f t="shared" si="472"/>
        <v>0</v>
      </c>
    </row>
    <row r="669" spans="1:9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437"/>
        <v>0</v>
      </c>
      <c r="M669" s="63" t="b">
        <v>0</v>
      </c>
      <c r="S669" s="65" t="b">
        <v>0</v>
      </c>
      <c r="Y669" s="66" t="b">
        <v>0</v>
      </c>
      <c r="AE669" s="67" t="b">
        <v>0</v>
      </c>
      <c r="AK669" s="68" t="b">
        <v>0</v>
      </c>
      <c r="AQ669" s="45" t="b">
        <v>0</v>
      </c>
      <c r="AW669" s="47" t="b">
        <v>0</v>
      </c>
      <c r="BC669" s="17">
        <f t="shared" si="430"/>
        <v>163.46</v>
      </c>
      <c r="BD669">
        <f t="shared" si="438"/>
        <v>0</v>
      </c>
      <c r="BE669" s="7">
        <f t="shared" si="439"/>
        <v>0</v>
      </c>
      <c r="BF669" s="7">
        <f t="shared" si="440"/>
        <v>0</v>
      </c>
      <c r="BG669" s="7">
        <f t="shared" si="441"/>
        <v>0</v>
      </c>
      <c r="BH669" s="7">
        <f t="shared" si="442"/>
        <v>0</v>
      </c>
      <c r="BI669" s="17">
        <f t="shared" si="431"/>
        <v>163.46</v>
      </c>
      <c r="BJ669">
        <f t="shared" si="443"/>
        <v>0</v>
      </c>
      <c r="BK669" s="7">
        <f t="shared" si="444"/>
        <v>0</v>
      </c>
      <c r="BL669" s="7">
        <f t="shared" si="445"/>
        <v>0</v>
      </c>
      <c r="BM669" s="7">
        <f t="shared" si="446"/>
        <v>0</v>
      </c>
      <c r="BN669" s="7">
        <f t="shared" si="447"/>
        <v>0</v>
      </c>
      <c r="BO669" s="17">
        <f t="shared" si="432"/>
        <v>163.46</v>
      </c>
      <c r="BP669">
        <f t="shared" si="448"/>
        <v>0</v>
      </c>
      <c r="BQ669" s="7">
        <f t="shared" si="449"/>
        <v>0</v>
      </c>
      <c r="BR669" s="7">
        <f t="shared" si="450"/>
        <v>0</v>
      </c>
      <c r="BS669" s="7">
        <f t="shared" si="451"/>
        <v>0</v>
      </c>
      <c r="BT669" s="7">
        <f t="shared" si="452"/>
        <v>0</v>
      </c>
      <c r="BU669" s="17">
        <f t="shared" si="433"/>
        <v>163.46</v>
      </c>
      <c r="BV669">
        <f t="shared" si="453"/>
        <v>0</v>
      </c>
      <c r="BW669" s="7">
        <f t="shared" si="454"/>
        <v>0</v>
      </c>
      <c r="BX669" s="7">
        <f t="shared" si="455"/>
        <v>0</v>
      </c>
      <c r="BY669" s="7">
        <f t="shared" si="456"/>
        <v>0</v>
      </c>
      <c r="BZ669" s="7">
        <f t="shared" si="457"/>
        <v>0</v>
      </c>
      <c r="CA669" s="17">
        <f t="shared" si="434"/>
        <v>163.46</v>
      </c>
      <c r="CB669">
        <f t="shared" si="458"/>
        <v>0</v>
      </c>
      <c r="CC669" s="7">
        <f t="shared" si="459"/>
        <v>0</v>
      </c>
      <c r="CD669" s="7">
        <f t="shared" si="460"/>
        <v>0</v>
      </c>
      <c r="CE669" s="7">
        <f t="shared" si="461"/>
        <v>0</v>
      </c>
      <c r="CF669" s="69">
        <f t="shared" si="462"/>
        <v>0</v>
      </c>
      <c r="CG669" s="17">
        <f t="shared" si="435"/>
        <v>163.46</v>
      </c>
      <c r="CH669">
        <f t="shared" si="463"/>
        <v>0</v>
      </c>
      <c r="CI669" s="7">
        <f t="shared" si="464"/>
        <v>0</v>
      </c>
      <c r="CJ669" s="7">
        <f t="shared" si="465"/>
        <v>0</v>
      </c>
      <c r="CK669" s="7">
        <f t="shared" si="466"/>
        <v>0</v>
      </c>
      <c r="CL669" s="7">
        <f t="shared" si="467"/>
        <v>0</v>
      </c>
      <c r="CM669" s="17">
        <f t="shared" si="436"/>
        <v>163.46</v>
      </c>
      <c r="CN669">
        <f t="shared" si="468"/>
        <v>0</v>
      </c>
      <c r="CO669" s="7">
        <f t="shared" si="469"/>
        <v>0</v>
      </c>
      <c r="CP669" s="7">
        <f t="shared" si="470"/>
        <v>0</v>
      </c>
      <c r="CQ669" s="7">
        <f t="shared" si="471"/>
        <v>0</v>
      </c>
      <c r="CR669" s="7">
        <f t="shared" si="472"/>
        <v>0</v>
      </c>
    </row>
    <row r="670" spans="1:9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437"/>
        <v>1</v>
      </c>
      <c r="M670" s="63" t="b">
        <v>0</v>
      </c>
      <c r="S670" s="65" t="b">
        <v>0</v>
      </c>
      <c r="Y670" s="66" t="b">
        <v>0</v>
      </c>
      <c r="AE670" s="67" t="b">
        <v>0</v>
      </c>
      <c r="AK670" s="68" t="b">
        <v>0</v>
      </c>
      <c r="AQ670" s="45" t="b">
        <v>0</v>
      </c>
      <c r="AW670" s="47" t="b">
        <v>0</v>
      </c>
      <c r="BC670" s="17">
        <f t="shared" si="430"/>
        <v>130.35</v>
      </c>
      <c r="BD670">
        <f t="shared" si="438"/>
        <v>0</v>
      </c>
      <c r="BE670" s="7">
        <f t="shared" si="439"/>
        <v>0</v>
      </c>
      <c r="BF670" s="7">
        <f t="shared" si="440"/>
        <v>0</v>
      </c>
      <c r="BG670" s="7">
        <f t="shared" si="441"/>
        <v>0</v>
      </c>
      <c r="BH670" s="7">
        <f t="shared" si="442"/>
        <v>0</v>
      </c>
      <c r="BI670" s="17">
        <f t="shared" si="431"/>
        <v>130.35</v>
      </c>
      <c r="BJ670">
        <f t="shared" si="443"/>
        <v>0</v>
      </c>
      <c r="BK670" s="7">
        <f t="shared" si="444"/>
        <v>0</v>
      </c>
      <c r="BL670" s="7">
        <f t="shared" si="445"/>
        <v>0</v>
      </c>
      <c r="BM670" s="7">
        <f t="shared" si="446"/>
        <v>0</v>
      </c>
      <c r="BN670" s="7">
        <f t="shared" si="447"/>
        <v>0</v>
      </c>
      <c r="BO670" s="17">
        <f t="shared" si="432"/>
        <v>130.35</v>
      </c>
      <c r="BP670">
        <f t="shared" si="448"/>
        <v>0</v>
      </c>
      <c r="BQ670" s="7">
        <f t="shared" si="449"/>
        <v>0</v>
      </c>
      <c r="BR670" s="7">
        <f t="shared" si="450"/>
        <v>0</v>
      </c>
      <c r="BS670" s="7">
        <f t="shared" si="451"/>
        <v>0</v>
      </c>
      <c r="BT670" s="7">
        <f t="shared" si="452"/>
        <v>0</v>
      </c>
      <c r="BU670" s="17">
        <f t="shared" si="433"/>
        <v>130.35</v>
      </c>
      <c r="BV670">
        <f t="shared" si="453"/>
        <v>0</v>
      </c>
      <c r="BW670" s="7">
        <f t="shared" si="454"/>
        <v>0</v>
      </c>
      <c r="BX670" s="7">
        <f t="shared" si="455"/>
        <v>0</v>
      </c>
      <c r="BY670" s="7">
        <f t="shared" si="456"/>
        <v>0</v>
      </c>
      <c r="BZ670" s="7">
        <f t="shared" si="457"/>
        <v>0</v>
      </c>
      <c r="CA670" s="17">
        <f t="shared" si="434"/>
        <v>130.35</v>
      </c>
      <c r="CB670">
        <f t="shared" si="458"/>
        <v>0</v>
      </c>
      <c r="CC670" s="7">
        <f t="shared" si="459"/>
        <v>0</v>
      </c>
      <c r="CD670" s="7">
        <f t="shared" si="460"/>
        <v>0</v>
      </c>
      <c r="CE670" s="7">
        <f t="shared" si="461"/>
        <v>0</v>
      </c>
      <c r="CF670" s="69">
        <f t="shared" si="462"/>
        <v>0</v>
      </c>
      <c r="CG670" s="17">
        <f t="shared" si="435"/>
        <v>130.35</v>
      </c>
      <c r="CH670">
        <f t="shared" si="463"/>
        <v>0</v>
      </c>
      <c r="CI670" s="7">
        <f t="shared" si="464"/>
        <v>0</v>
      </c>
      <c r="CJ670" s="7">
        <f t="shared" si="465"/>
        <v>0</v>
      </c>
      <c r="CK670" s="7">
        <f t="shared" si="466"/>
        <v>0</v>
      </c>
      <c r="CL670" s="7">
        <f t="shared" si="467"/>
        <v>0</v>
      </c>
      <c r="CM670" s="17">
        <f t="shared" si="436"/>
        <v>130.35</v>
      </c>
      <c r="CN670">
        <f t="shared" si="468"/>
        <v>0</v>
      </c>
      <c r="CO670" s="7">
        <f t="shared" si="469"/>
        <v>0</v>
      </c>
      <c r="CP670" s="7">
        <f t="shared" si="470"/>
        <v>0</v>
      </c>
      <c r="CQ670" s="7">
        <f t="shared" si="471"/>
        <v>0</v>
      </c>
      <c r="CR670" s="7">
        <f t="shared" si="472"/>
        <v>0</v>
      </c>
    </row>
    <row r="671" spans="1:9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437"/>
        <v>1</v>
      </c>
      <c r="M671" s="63" t="b">
        <v>0</v>
      </c>
      <c r="S671" s="65" t="b">
        <v>0</v>
      </c>
      <c r="Y671" s="66" t="b">
        <v>0</v>
      </c>
      <c r="AE671" s="67" t="b">
        <v>0</v>
      </c>
      <c r="AK671" s="68" t="b">
        <v>0</v>
      </c>
      <c r="AQ671" s="45" t="b">
        <v>0</v>
      </c>
      <c r="AW671" s="47" t="b">
        <v>0</v>
      </c>
      <c r="BC671" s="17">
        <f t="shared" si="430"/>
        <v>293.48</v>
      </c>
      <c r="BD671">
        <f t="shared" si="438"/>
        <v>0</v>
      </c>
      <c r="BE671" s="7">
        <f t="shared" si="439"/>
        <v>0</v>
      </c>
      <c r="BF671" s="7">
        <f t="shared" si="440"/>
        <v>0</v>
      </c>
      <c r="BG671" s="7">
        <f t="shared" si="441"/>
        <v>0</v>
      </c>
      <c r="BH671" s="7">
        <f t="shared" si="442"/>
        <v>0</v>
      </c>
      <c r="BI671" s="17">
        <f t="shared" si="431"/>
        <v>293.48</v>
      </c>
      <c r="BJ671">
        <f t="shared" si="443"/>
        <v>0</v>
      </c>
      <c r="BK671" s="7">
        <f t="shared" si="444"/>
        <v>0</v>
      </c>
      <c r="BL671" s="7">
        <f t="shared" si="445"/>
        <v>0</v>
      </c>
      <c r="BM671" s="7">
        <f t="shared" si="446"/>
        <v>0</v>
      </c>
      <c r="BN671" s="7">
        <f t="shared" si="447"/>
        <v>0</v>
      </c>
      <c r="BO671" s="17">
        <f t="shared" si="432"/>
        <v>293.48</v>
      </c>
      <c r="BP671">
        <f t="shared" si="448"/>
        <v>0</v>
      </c>
      <c r="BQ671" s="7">
        <f t="shared" si="449"/>
        <v>0</v>
      </c>
      <c r="BR671" s="7">
        <f t="shared" si="450"/>
        <v>0</v>
      </c>
      <c r="BS671" s="7">
        <f t="shared" si="451"/>
        <v>0</v>
      </c>
      <c r="BT671" s="7">
        <f t="shared" si="452"/>
        <v>0</v>
      </c>
      <c r="BU671" s="17">
        <f t="shared" si="433"/>
        <v>293.48</v>
      </c>
      <c r="BV671">
        <f t="shared" si="453"/>
        <v>0</v>
      </c>
      <c r="BW671" s="7">
        <f t="shared" si="454"/>
        <v>0</v>
      </c>
      <c r="BX671" s="7">
        <f t="shared" si="455"/>
        <v>0</v>
      </c>
      <c r="BY671" s="7">
        <f t="shared" si="456"/>
        <v>0</v>
      </c>
      <c r="BZ671" s="7">
        <f t="shared" si="457"/>
        <v>0</v>
      </c>
      <c r="CA671" s="17">
        <f t="shared" si="434"/>
        <v>293.48</v>
      </c>
      <c r="CB671">
        <f t="shared" si="458"/>
        <v>0</v>
      </c>
      <c r="CC671" s="7">
        <f t="shared" si="459"/>
        <v>0</v>
      </c>
      <c r="CD671" s="7">
        <f t="shared" si="460"/>
        <v>0</v>
      </c>
      <c r="CE671" s="7">
        <f t="shared" si="461"/>
        <v>0</v>
      </c>
      <c r="CF671" s="69">
        <f t="shared" si="462"/>
        <v>0</v>
      </c>
      <c r="CG671" s="17">
        <f t="shared" si="435"/>
        <v>293.48</v>
      </c>
      <c r="CH671">
        <f t="shared" si="463"/>
        <v>0</v>
      </c>
      <c r="CI671" s="7">
        <f t="shared" si="464"/>
        <v>0</v>
      </c>
      <c r="CJ671" s="7">
        <f t="shared" si="465"/>
        <v>0</v>
      </c>
      <c r="CK671" s="7">
        <f t="shared" si="466"/>
        <v>0</v>
      </c>
      <c r="CL671" s="7">
        <f t="shared" si="467"/>
        <v>0</v>
      </c>
      <c r="CM671" s="17">
        <f t="shared" si="436"/>
        <v>293.48</v>
      </c>
      <c r="CN671">
        <f t="shared" si="468"/>
        <v>0</v>
      </c>
      <c r="CO671" s="7">
        <f t="shared" si="469"/>
        <v>0</v>
      </c>
      <c r="CP671" s="7">
        <f t="shared" si="470"/>
        <v>0</v>
      </c>
      <c r="CQ671" s="7">
        <f t="shared" si="471"/>
        <v>0</v>
      </c>
      <c r="CR671" s="7">
        <f t="shared" si="472"/>
        <v>0</v>
      </c>
    </row>
    <row r="672" spans="1:9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437"/>
        <v>1</v>
      </c>
      <c r="M672" s="63" t="b">
        <v>0</v>
      </c>
      <c r="S672" s="65" t="b">
        <v>0</v>
      </c>
      <c r="Y672" s="66" t="b">
        <v>0</v>
      </c>
      <c r="AE672" s="67" t="b">
        <v>0</v>
      </c>
      <c r="AK672" s="68" t="b">
        <v>0</v>
      </c>
      <c r="AQ672" s="45" t="b">
        <v>0</v>
      </c>
      <c r="AW672" s="47" t="b">
        <v>0</v>
      </c>
      <c r="BC672" s="17">
        <f t="shared" si="430"/>
        <v>288.64000000000004</v>
      </c>
      <c r="BD672">
        <f t="shared" si="438"/>
        <v>0</v>
      </c>
      <c r="BE672" s="7">
        <f t="shared" si="439"/>
        <v>0</v>
      </c>
      <c r="BF672" s="7">
        <f t="shared" si="440"/>
        <v>0</v>
      </c>
      <c r="BG672" s="7">
        <f t="shared" si="441"/>
        <v>0</v>
      </c>
      <c r="BH672" s="7">
        <f t="shared" si="442"/>
        <v>0</v>
      </c>
      <c r="BI672" s="17">
        <f t="shared" si="431"/>
        <v>288.64000000000004</v>
      </c>
      <c r="BJ672">
        <f t="shared" si="443"/>
        <v>0</v>
      </c>
      <c r="BK672" s="7">
        <f t="shared" si="444"/>
        <v>0</v>
      </c>
      <c r="BL672" s="7">
        <f t="shared" si="445"/>
        <v>0</v>
      </c>
      <c r="BM672" s="7">
        <f t="shared" si="446"/>
        <v>0</v>
      </c>
      <c r="BN672" s="7">
        <f t="shared" si="447"/>
        <v>0</v>
      </c>
      <c r="BO672" s="17">
        <f t="shared" si="432"/>
        <v>288.64000000000004</v>
      </c>
      <c r="BP672">
        <f t="shared" si="448"/>
        <v>0</v>
      </c>
      <c r="BQ672" s="7">
        <f t="shared" si="449"/>
        <v>0</v>
      </c>
      <c r="BR672" s="7">
        <f t="shared" si="450"/>
        <v>0</v>
      </c>
      <c r="BS672" s="7">
        <f t="shared" si="451"/>
        <v>0</v>
      </c>
      <c r="BT672" s="7">
        <f t="shared" si="452"/>
        <v>0</v>
      </c>
      <c r="BU672" s="17">
        <f t="shared" si="433"/>
        <v>288.64000000000004</v>
      </c>
      <c r="BV672">
        <f t="shared" si="453"/>
        <v>0</v>
      </c>
      <c r="BW672" s="7">
        <f t="shared" si="454"/>
        <v>0</v>
      </c>
      <c r="BX672" s="7">
        <f t="shared" si="455"/>
        <v>0</v>
      </c>
      <c r="BY672" s="7">
        <f t="shared" si="456"/>
        <v>0</v>
      </c>
      <c r="BZ672" s="7">
        <f t="shared" si="457"/>
        <v>0</v>
      </c>
      <c r="CA672" s="17">
        <f t="shared" si="434"/>
        <v>288.64000000000004</v>
      </c>
      <c r="CB672">
        <f t="shared" si="458"/>
        <v>0</v>
      </c>
      <c r="CC672" s="7">
        <f t="shared" si="459"/>
        <v>0</v>
      </c>
      <c r="CD672" s="7">
        <f t="shared" si="460"/>
        <v>0</v>
      </c>
      <c r="CE672" s="7">
        <f t="shared" si="461"/>
        <v>0</v>
      </c>
      <c r="CF672" s="69">
        <f t="shared" si="462"/>
        <v>0</v>
      </c>
      <c r="CG672" s="17">
        <f t="shared" si="435"/>
        <v>288.64000000000004</v>
      </c>
      <c r="CH672">
        <f t="shared" si="463"/>
        <v>0</v>
      </c>
      <c r="CI672" s="7">
        <f t="shared" si="464"/>
        <v>0</v>
      </c>
      <c r="CJ672" s="7">
        <f t="shared" si="465"/>
        <v>0</v>
      </c>
      <c r="CK672" s="7">
        <f t="shared" si="466"/>
        <v>0</v>
      </c>
      <c r="CL672" s="7">
        <f t="shared" si="467"/>
        <v>0</v>
      </c>
      <c r="CM672" s="17">
        <f t="shared" si="436"/>
        <v>288.64000000000004</v>
      </c>
      <c r="CN672">
        <f t="shared" si="468"/>
        <v>0</v>
      </c>
      <c r="CO672" s="7">
        <f t="shared" si="469"/>
        <v>0</v>
      </c>
      <c r="CP672" s="7">
        <f t="shared" si="470"/>
        <v>0</v>
      </c>
      <c r="CQ672" s="7">
        <f t="shared" si="471"/>
        <v>0</v>
      </c>
      <c r="CR672" s="7">
        <f t="shared" si="472"/>
        <v>0</v>
      </c>
    </row>
    <row r="673" spans="1:9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437"/>
        <v>1</v>
      </c>
      <c r="M673" s="63" t="b">
        <v>0</v>
      </c>
      <c r="S673" s="65" t="b">
        <v>0</v>
      </c>
      <c r="Y673" s="66" t="b">
        <v>0</v>
      </c>
      <c r="AE673" s="67" t="b">
        <v>0</v>
      </c>
      <c r="AK673" s="68" t="b">
        <v>0</v>
      </c>
      <c r="AQ673" s="45" t="b">
        <v>0</v>
      </c>
      <c r="AW673" s="47" t="b">
        <v>0</v>
      </c>
      <c r="BC673" s="17">
        <f t="shared" si="430"/>
        <v>0</v>
      </c>
      <c r="BD673">
        <f t="shared" si="438"/>
        <v>0</v>
      </c>
      <c r="BE673" s="7">
        <f t="shared" si="439"/>
        <v>0</v>
      </c>
      <c r="BF673" s="7">
        <f t="shared" si="440"/>
        <v>0</v>
      </c>
      <c r="BG673" s="7">
        <f t="shared" si="441"/>
        <v>0</v>
      </c>
      <c r="BH673" s="7">
        <f t="shared" si="442"/>
        <v>0</v>
      </c>
      <c r="BI673" s="17">
        <f t="shared" si="431"/>
        <v>0</v>
      </c>
      <c r="BJ673">
        <f t="shared" si="443"/>
        <v>0</v>
      </c>
      <c r="BK673" s="7">
        <f t="shared" si="444"/>
        <v>0</v>
      </c>
      <c r="BL673" s="7">
        <f t="shared" si="445"/>
        <v>0</v>
      </c>
      <c r="BM673" s="7">
        <f t="shared" si="446"/>
        <v>0</v>
      </c>
      <c r="BN673" s="7">
        <f t="shared" si="447"/>
        <v>0</v>
      </c>
      <c r="BO673" s="17">
        <f t="shared" si="432"/>
        <v>0</v>
      </c>
      <c r="BP673">
        <f t="shared" si="448"/>
        <v>0</v>
      </c>
      <c r="BQ673" s="7">
        <f t="shared" si="449"/>
        <v>0</v>
      </c>
      <c r="BR673" s="7">
        <f t="shared" si="450"/>
        <v>0</v>
      </c>
      <c r="BS673" s="7">
        <f t="shared" si="451"/>
        <v>0</v>
      </c>
      <c r="BT673" s="7">
        <f t="shared" si="452"/>
        <v>0</v>
      </c>
      <c r="BU673" s="17">
        <f t="shared" si="433"/>
        <v>0</v>
      </c>
      <c r="BV673">
        <f t="shared" si="453"/>
        <v>0</v>
      </c>
      <c r="BW673" s="7">
        <f t="shared" si="454"/>
        <v>0</v>
      </c>
      <c r="BX673" s="7">
        <f t="shared" si="455"/>
        <v>0</v>
      </c>
      <c r="BY673" s="7">
        <f t="shared" si="456"/>
        <v>0</v>
      </c>
      <c r="BZ673" s="7">
        <f t="shared" si="457"/>
        <v>0</v>
      </c>
      <c r="CA673" s="17">
        <f t="shared" si="434"/>
        <v>0</v>
      </c>
      <c r="CB673">
        <f t="shared" si="458"/>
        <v>0</v>
      </c>
      <c r="CC673" s="7">
        <f t="shared" si="459"/>
        <v>0</v>
      </c>
      <c r="CD673" s="7">
        <f t="shared" si="460"/>
        <v>0</v>
      </c>
      <c r="CE673" s="7">
        <f t="shared" si="461"/>
        <v>0</v>
      </c>
      <c r="CF673" s="69">
        <f t="shared" si="462"/>
        <v>0</v>
      </c>
      <c r="CG673" s="17">
        <f t="shared" si="435"/>
        <v>0</v>
      </c>
      <c r="CH673">
        <f t="shared" si="463"/>
        <v>0</v>
      </c>
      <c r="CI673" s="7">
        <f t="shared" si="464"/>
        <v>0</v>
      </c>
      <c r="CJ673" s="7">
        <f t="shared" si="465"/>
        <v>0</v>
      </c>
      <c r="CK673" s="7">
        <f t="shared" si="466"/>
        <v>0</v>
      </c>
      <c r="CL673" s="7">
        <f t="shared" si="467"/>
        <v>0</v>
      </c>
      <c r="CM673" s="17">
        <f t="shared" si="436"/>
        <v>0</v>
      </c>
      <c r="CN673">
        <f t="shared" si="468"/>
        <v>0</v>
      </c>
      <c r="CO673" s="7">
        <f t="shared" si="469"/>
        <v>0</v>
      </c>
      <c r="CP673" s="7">
        <f t="shared" si="470"/>
        <v>0</v>
      </c>
      <c r="CQ673" s="7">
        <f t="shared" si="471"/>
        <v>0</v>
      </c>
      <c r="CR673" s="7">
        <f t="shared" si="472"/>
        <v>0</v>
      </c>
    </row>
    <row r="674" spans="1:9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437"/>
        <v>1</v>
      </c>
      <c r="M674" s="63" t="b">
        <v>0</v>
      </c>
      <c r="S674" s="65" t="b">
        <v>0</v>
      </c>
      <c r="Y674" s="66" t="b">
        <v>0</v>
      </c>
      <c r="AE674" s="67" t="b">
        <v>0</v>
      </c>
      <c r="AK674" s="68" t="b">
        <v>0</v>
      </c>
      <c r="AQ674" s="45" t="b">
        <v>0</v>
      </c>
      <c r="AW674" s="47" t="b">
        <v>0</v>
      </c>
      <c r="BC674" s="17">
        <f t="shared" si="430"/>
        <v>276.76</v>
      </c>
      <c r="BD674">
        <f t="shared" si="438"/>
        <v>0</v>
      </c>
      <c r="BE674" s="7">
        <f t="shared" si="439"/>
        <v>0</v>
      </c>
      <c r="BF674" s="7">
        <f t="shared" si="440"/>
        <v>0</v>
      </c>
      <c r="BG674" s="7">
        <f t="shared" si="441"/>
        <v>0</v>
      </c>
      <c r="BH674" s="7">
        <f t="shared" si="442"/>
        <v>0</v>
      </c>
      <c r="BI674" s="17">
        <f t="shared" si="431"/>
        <v>276.76</v>
      </c>
      <c r="BJ674">
        <f t="shared" si="443"/>
        <v>0</v>
      </c>
      <c r="BK674" s="7">
        <f t="shared" si="444"/>
        <v>0</v>
      </c>
      <c r="BL674" s="7">
        <f t="shared" si="445"/>
        <v>0</v>
      </c>
      <c r="BM674" s="7">
        <f t="shared" si="446"/>
        <v>0</v>
      </c>
      <c r="BN674" s="7">
        <f t="shared" si="447"/>
        <v>0</v>
      </c>
      <c r="BO674" s="17">
        <f t="shared" si="432"/>
        <v>276.76</v>
      </c>
      <c r="BP674">
        <f t="shared" si="448"/>
        <v>0</v>
      </c>
      <c r="BQ674" s="7">
        <f t="shared" si="449"/>
        <v>0</v>
      </c>
      <c r="BR674" s="7">
        <f t="shared" si="450"/>
        <v>0</v>
      </c>
      <c r="BS674" s="7">
        <f t="shared" si="451"/>
        <v>0</v>
      </c>
      <c r="BT674" s="7">
        <f t="shared" si="452"/>
        <v>0</v>
      </c>
      <c r="BU674" s="17">
        <f t="shared" si="433"/>
        <v>276.76</v>
      </c>
      <c r="BV674">
        <f t="shared" si="453"/>
        <v>0</v>
      </c>
      <c r="BW674" s="7">
        <f t="shared" si="454"/>
        <v>0</v>
      </c>
      <c r="BX674" s="7">
        <f t="shared" si="455"/>
        <v>0</v>
      </c>
      <c r="BY674" s="7">
        <f t="shared" si="456"/>
        <v>0</v>
      </c>
      <c r="BZ674" s="7">
        <f t="shared" si="457"/>
        <v>0</v>
      </c>
      <c r="CA674" s="17">
        <f t="shared" si="434"/>
        <v>276.76</v>
      </c>
      <c r="CB674">
        <f t="shared" si="458"/>
        <v>0</v>
      </c>
      <c r="CC674" s="7">
        <f t="shared" si="459"/>
        <v>0</v>
      </c>
      <c r="CD674" s="7">
        <f t="shared" si="460"/>
        <v>0</v>
      </c>
      <c r="CE674" s="7">
        <f t="shared" si="461"/>
        <v>0</v>
      </c>
      <c r="CF674" s="69">
        <f t="shared" si="462"/>
        <v>0</v>
      </c>
      <c r="CG674" s="17">
        <f t="shared" si="435"/>
        <v>276.76</v>
      </c>
      <c r="CH674">
        <f t="shared" si="463"/>
        <v>0</v>
      </c>
      <c r="CI674" s="7">
        <f t="shared" si="464"/>
        <v>0</v>
      </c>
      <c r="CJ674" s="7">
        <f t="shared" si="465"/>
        <v>0</v>
      </c>
      <c r="CK674" s="7">
        <f t="shared" si="466"/>
        <v>0</v>
      </c>
      <c r="CL674" s="7">
        <f t="shared" si="467"/>
        <v>0</v>
      </c>
      <c r="CM674" s="17">
        <f t="shared" si="436"/>
        <v>276.76</v>
      </c>
      <c r="CN674">
        <f t="shared" si="468"/>
        <v>0</v>
      </c>
      <c r="CO674" s="7">
        <f t="shared" si="469"/>
        <v>0</v>
      </c>
      <c r="CP674" s="7">
        <f t="shared" si="470"/>
        <v>0</v>
      </c>
      <c r="CQ674" s="7">
        <f t="shared" si="471"/>
        <v>0</v>
      </c>
      <c r="CR674" s="7">
        <f t="shared" si="472"/>
        <v>0</v>
      </c>
    </row>
    <row r="675" spans="1:9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437"/>
        <v>1</v>
      </c>
      <c r="M675" s="63" t="b">
        <v>0</v>
      </c>
      <c r="S675" s="65" t="b">
        <v>0</v>
      </c>
      <c r="Y675" s="66" t="b">
        <v>0</v>
      </c>
      <c r="AE675" s="67" t="b">
        <v>0</v>
      </c>
      <c r="AK675" s="68" t="b">
        <v>0</v>
      </c>
      <c r="AQ675" s="45" t="b">
        <v>0</v>
      </c>
      <c r="AW675" s="47" t="b">
        <v>0</v>
      </c>
      <c r="BC675" s="17">
        <f t="shared" si="430"/>
        <v>284.68</v>
      </c>
      <c r="BD675">
        <f t="shared" si="438"/>
        <v>0</v>
      </c>
      <c r="BE675" s="7">
        <f t="shared" si="439"/>
        <v>0</v>
      </c>
      <c r="BF675" s="7">
        <f t="shared" si="440"/>
        <v>0</v>
      </c>
      <c r="BG675" s="7">
        <f t="shared" si="441"/>
        <v>0</v>
      </c>
      <c r="BH675" s="7">
        <f t="shared" si="442"/>
        <v>0</v>
      </c>
      <c r="BI675" s="17">
        <f t="shared" si="431"/>
        <v>284.68</v>
      </c>
      <c r="BJ675">
        <f t="shared" si="443"/>
        <v>0</v>
      </c>
      <c r="BK675" s="7">
        <f t="shared" si="444"/>
        <v>0</v>
      </c>
      <c r="BL675" s="7">
        <f t="shared" si="445"/>
        <v>0</v>
      </c>
      <c r="BM675" s="7">
        <f t="shared" si="446"/>
        <v>0</v>
      </c>
      <c r="BN675" s="7">
        <f t="shared" si="447"/>
        <v>0</v>
      </c>
      <c r="BO675" s="17">
        <f t="shared" si="432"/>
        <v>284.68</v>
      </c>
      <c r="BP675">
        <f t="shared" si="448"/>
        <v>0</v>
      </c>
      <c r="BQ675" s="7">
        <f t="shared" si="449"/>
        <v>0</v>
      </c>
      <c r="BR675" s="7">
        <f t="shared" si="450"/>
        <v>0</v>
      </c>
      <c r="BS675" s="7">
        <f t="shared" si="451"/>
        <v>0</v>
      </c>
      <c r="BT675" s="7">
        <f t="shared" si="452"/>
        <v>0</v>
      </c>
      <c r="BU675" s="17">
        <f t="shared" si="433"/>
        <v>284.68</v>
      </c>
      <c r="BV675">
        <f t="shared" si="453"/>
        <v>0</v>
      </c>
      <c r="BW675" s="7">
        <f t="shared" si="454"/>
        <v>0</v>
      </c>
      <c r="BX675" s="7">
        <f t="shared" si="455"/>
        <v>0</v>
      </c>
      <c r="BY675" s="7">
        <f t="shared" si="456"/>
        <v>0</v>
      </c>
      <c r="BZ675" s="7">
        <f t="shared" si="457"/>
        <v>0</v>
      </c>
      <c r="CA675" s="17">
        <f t="shared" si="434"/>
        <v>284.68</v>
      </c>
      <c r="CB675">
        <f t="shared" si="458"/>
        <v>0</v>
      </c>
      <c r="CC675" s="7">
        <f t="shared" si="459"/>
        <v>0</v>
      </c>
      <c r="CD675" s="7">
        <f t="shared" si="460"/>
        <v>0</v>
      </c>
      <c r="CE675" s="7">
        <f t="shared" si="461"/>
        <v>0</v>
      </c>
      <c r="CF675" s="69">
        <f t="shared" si="462"/>
        <v>0</v>
      </c>
      <c r="CG675" s="17">
        <f t="shared" si="435"/>
        <v>284.68</v>
      </c>
      <c r="CH675">
        <f t="shared" si="463"/>
        <v>0</v>
      </c>
      <c r="CI675" s="7">
        <f t="shared" si="464"/>
        <v>0</v>
      </c>
      <c r="CJ675" s="7">
        <f t="shared" si="465"/>
        <v>0</v>
      </c>
      <c r="CK675" s="7">
        <f t="shared" si="466"/>
        <v>0</v>
      </c>
      <c r="CL675" s="7">
        <f t="shared" si="467"/>
        <v>0</v>
      </c>
      <c r="CM675" s="17">
        <f t="shared" si="436"/>
        <v>284.68</v>
      </c>
      <c r="CN675">
        <f t="shared" si="468"/>
        <v>0</v>
      </c>
      <c r="CO675" s="7">
        <f t="shared" si="469"/>
        <v>0</v>
      </c>
      <c r="CP675" s="7">
        <f t="shared" si="470"/>
        <v>0</v>
      </c>
      <c r="CQ675" s="7">
        <f t="shared" si="471"/>
        <v>0</v>
      </c>
      <c r="CR675" s="7">
        <f t="shared" si="472"/>
        <v>0</v>
      </c>
    </row>
    <row r="676" spans="1:9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437"/>
        <v>0</v>
      </c>
      <c r="M676" s="63" t="b">
        <v>0</v>
      </c>
      <c r="S676" s="65" t="b">
        <v>0</v>
      </c>
      <c r="Y676" s="66" t="b">
        <v>0</v>
      </c>
      <c r="AE676" s="67" t="b">
        <v>0</v>
      </c>
      <c r="AK676" s="68" t="b">
        <v>0</v>
      </c>
      <c r="AQ676" s="45" t="b">
        <v>0</v>
      </c>
      <c r="AW676" s="47" t="b">
        <v>0</v>
      </c>
      <c r="BC676" s="17">
        <f t="shared" si="430"/>
        <v>284.68</v>
      </c>
      <c r="BD676">
        <f t="shared" si="438"/>
        <v>0</v>
      </c>
      <c r="BE676" s="7">
        <f t="shared" si="439"/>
        <v>0</v>
      </c>
      <c r="BF676" s="7">
        <f t="shared" si="440"/>
        <v>0</v>
      </c>
      <c r="BG676" s="7">
        <f t="shared" si="441"/>
        <v>0</v>
      </c>
      <c r="BH676" s="7">
        <f t="shared" si="442"/>
        <v>0</v>
      </c>
      <c r="BI676" s="17">
        <f t="shared" si="431"/>
        <v>284.68</v>
      </c>
      <c r="BJ676">
        <f t="shared" si="443"/>
        <v>0</v>
      </c>
      <c r="BK676" s="7">
        <f t="shared" si="444"/>
        <v>0</v>
      </c>
      <c r="BL676" s="7">
        <f t="shared" si="445"/>
        <v>0</v>
      </c>
      <c r="BM676" s="7">
        <f t="shared" si="446"/>
        <v>0</v>
      </c>
      <c r="BN676" s="7">
        <f t="shared" si="447"/>
        <v>0</v>
      </c>
      <c r="BO676" s="17">
        <f t="shared" si="432"/>
        <v>284.68</v>
      </c>
      <c r="BP676">
        <f t="shared" si="448"/>
        <v>0</v>
      </c>
      <c r="BQ676" s="7">
        <f t="shared" si="449"/>
        <v>0</v>
      </c>
      <c r="BR676" s="7">
        <f t="shared" si="450"/>
        <v>0</v>
      </c>
      <c r="BS676" s="7">
        <f t="shared" si="451"/>
        <v>0</v>
      </c>
      <c r="BT676" s="7">
        <f t="shared" si="452"/>
        <v>0</v>
      </c>
      <c r="BU676" s="17">
        <f t="shared" si="433"/>
        <v>284.68</v>
      </c>
      <c r="BV676">
        <f t="shared" si="453"/>
        <v>0</v>
      </c>
      <c r="BW676" s="7">
        <f t="shared" si="454"/>
        <v>0</v>
      </c>
      <c r="BX676" s="7">
        <f t="shared" si="455"/>
        <v>0</v>
      </c>
      <c r="BY676" s="7">
        <f t="shared" si="456"/>
        <v>0</v>
      </c>
      <c r="BZ676" s="7">
        <f t="shared" si="457"/>
        <v>0</v>
      </c>
      <c r="CA676" s="17">
        <f t="shared" si="434"/>
        <v>284.68</v>
      </c>
      <c r="CB676">
        <f t="shared" si="458"/>
        <v>0</v>
      </c>
      <c r="CC676" s="7">
        <f t="shared" si="459"/>
        <v>0</v>
      </c>
      <c r="CD676" s="7">
        <f t="shared" si="460"/>
        <v>0</v>
      </c>
      <c r="CE676" s="7">
        <f t="shared" si="461"/>
        <v>0</v>
      </c>
      <c r="CF676" s="69">
        <f t="shared" si="462"/>
        <v>0</v>
      </c>
      <c r="CG676" s="17">
        <f t="shared" si="435"/>
        <v>284.68</v>
      </c>
      <c r="CH676">
        <f t="shared" si="463"/>
        <v>0</v>
      </c>
      <c r="CI676" s="7">
        <f t="shared" si="464"/>
        <v>0</v>
      </c>
      <c r="CJ676" s="7">
        <f t="shared" si="465"/>
        <v>0</v>
      </c>
      <c r="CK676" s="7">
        <f t="shared" si="466"/>
        <v>0</v>
      </c>
      <c r="CL676" s="7">
        <f t="shared" si="467"/>
        <v>0</v>
      </c>
      <c r="CM676" s="17">
        <f t="shared" si="436"/>
        <v>284.68</v>
      </c>
      <c r="CN676">
        <f t="shared" si="468"/>
        <v>0</v>
      </c>
      <c r="CO676" s="7">
        <f t="shared" si="469"/>
        <v>0</v>
      </c>
      <c r="CP676" s="7">
        <f t="shared" si="470"/>
        <v>0</v>
      </c>
      <c r="CQ676" s="7">
        <f t="shared" si="471"/>
        <v>0</v>
      </c>
      <c r="CR676" s="7">
        <f t="shared" si="472"/>
        <v>0</v>
      </c>
    </row>
    <row r="677" spans="1:96" ht="14.5">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437"/>
        <v>1</v>
      </c>
      <c r="M677" s="63" t="b">
        <v>1</v>
      </c>
      <c r="N677" s="63">
        <v>0</v>
      </c>
      <c r="O677" s="63">
        <v>0</v>
      </c>
      <c r="P677" s="63">
        <v>10</v>
      </c>
      <c r="Q677" s="63">
        <v>10</v>
      </c>
      <c r="R677" s="63">
        <v>0</v>
      </c>
      <c r="S677" s="65" t="b">
        <v>1</v>
      </c>
      <c r="T677" s="65">
        <v>0</v>
      </c>
      <c r="U677" s="65">
        <v>0</v>
      </c>
      <c r="V677" s="65">
        <v>10</v>
      </c>
      <c r="W677" s="65">
        <v>10</v>
      </c>
      <c r="X677" s="65">
        <v>0</v>
      </c>
      <c r="Y677" s="66" t="b">
        <v>0</v>
      </c>
      <c r="AE677" s="67" t="b">
        <v>1</v>
      </c>
      <c r="AF677" s="67">
        <v>0</v>
      </c>
      <c r="AG677" s="67">
        <v>0</v>
      </c>
      <c r="AH677" s="67">
        <v>15</v>
      </c>
      <c r="AI677" s="67">
        <v>15</v>
      </c>
      <c r="AJ677" s="67">
        <v>0</v>
      </c>
      <c r="AK677" s="68" t="b">
        <v>1</v>
      </c>
      <c r="AL677" s="68">
        <v>0</v>
      </c>
      <c r="AM677" s="68">
        <v>0</v>
      </c>
      <c r="AN677" s="68">
        <v>20</v>
      </c>
      <c r="AO677" s="68">
        <v>20</v>
      </c>
      <c r="AP677" s="68">
        <v>0</v>
      </c>
      <c r="AQ677" s="45" t="b">
        <v>0</v>
      </c>
      <c r="AW677" s="47" t="b">
        <v>0</v>
      </c>
      <c r="BC677" s="17">
        <f t="shared" si="430"/>
        <v>216.70000000000002</v>
      </c>
      <c r="BD677">
        <f t="shared" si="438"/>
        <v>20</v>
      </c>
      <c r="BE677" s="7">
        <f t="shared" si="439"/>
        <v>21.502662069505945</v>
      </c>
      <c r="BF677" s="7">
        <f t="shared" si="440"/>
        <v>15.89853076764096</v>
      </c>
      <c r="BG677" s="7">
        <f t="shared" si="441"/>
        <v>295.69540467227955</v>
      </c>
      <c r="BH677" s="7">
        <f t="shared" si="442"/>
        <v>317.19806674178551</v>
      </c>
      <c r="BI677" s="17">
        <f t="shared" si="431"/>
        <v>216.70000000000002</v>
      </c>
      <c r="BJ677">
        <f t="shared" si="443"/>
        <v>20</v>
      </c>
      <c r="BK677" s="7">
        <f t="shared" si="444"/>
        <v>21.502662069505945</v>
      </c>
      <c r="BL677" s="7">
        <f t="shared" si="445"/>
        <v>15.89853076764096</v>
      </c>
      <c r="BM677" s="7">
        <f t="shared" si="446"/>
        <v>295.69540467227955</v>
      </c>
      <c r="BN677" s="7">
        <f t="shared" si="447"/>
        <v>317.19806674178551</v>
      </c>
      <c r="BO677" s="17">
        <f t="shared" si="432"/>
        <v>216.70000000000002</v>
      </c>
      <c r="BP677">
        <f t="shared" si="448"/>
        <v>0</v>
      </c>
      <c r="BQ677" s="7">
        <f t="shared" si="449"/>
        <v>0</v>
      </c>
      <c r="BR677" s="7">
        <f t="shared" si="450"/>
        <v>0</v>
      </c>
      <c r="BS677" s="7">
        <f t="shared" si="451"/>
        <v>0</v>
      </c>
      <c r="BT677" s="7">
        <f t="shared" si="452"/>
        <v>0</v>
      </c>
      <c r="BU677" s="17">
        <f t="shared" si="433"/>
        <v>216.70000000000002</v>
      </c>
      <c r="BV677">
        <f t="shared" si="453"/>
        <v>13</v>
      </c>
      <c r="BW677" s="7">
        <f t="shared" si="454"/>
        <v>13.976730345178865</v>
      </c>
      <c r="BX677" s="7">
        <f t="shared" si="455"/>
        <v>10.334044998966624</v>
      </c>
      <c r="BY677" s="7">
        <f t="shared" si="456"/>
        <v>192.2020130369817</v>
      </c>
      <c r="BZ677" s="7">
        <f t="shared" si="457"/>
        <v>206.17874338216058</v>
      </c>
      <c r="CA677" s="17">
        <f t="shared" si="434"/>
        <v>216.70000000000002</v>
      </c>
      <c r="CB677">
        <f t="shared" si="458"/>
        <v>10</v>
      </c>
      <c r="CC677" s="7">
        <f t="shared" si="459"/>
        <v>10.751331034752972</v>
      </c>
      <c r="CD677" s="7">
        <f t="shared" si="460"/>
        <v>7.9492653838204799</v>
      </c>
      <c r="CE677" s="7">
        <f t="shared" si="461"/>
        <v>147.84770233613978</v>
      </c>
      <c r="CF677" s="69">
        <f t="shared" si="462"/>
        <v>158.59903337089276</v>
      </c>
      <c r="CG677" s="17">
        <f t="shared" si="435"/>
        <v>216.70000000000002</v>
      </c>
      <c r="CH677">
        <f t="shared" si="463"/>
        <v>0</v>
      </c>
      <c r="CI677" s="7">
        <f t="shared" si="464"/>
        <v>0</v>
      </c>
      <c r="CJ677" s="7">
        <f t="shared" si="465"/>
        <v>0</v>
      </c>
      <c r="CK677" s="7">
        <f t="shared" si="466"/>
        <v>0</v>
      </c>
      <c r="CL677" s="7">
        <f t="shared" si="467"/>
        <v>0</v>
      </c>
      <c r="CM677" s="17">
        <f t="shared" si="436"/>
        <v>216.70000000000002</v>
      </c>
      <c r="CN677">
        <f t="shared" si="468"/>
        <v>0</v>
      </c>
      <c r="CO677" s="7">
        <f t="shared" si="469"/>
        <v>0</v>
      </c>
      <c r="CP677" s="7">
        <f t="shared" si="470"/>
        <v>0</v>
      </c>
      <c r="CQ677" s="7">
        <f t="shared" si="471"/>
        <v>0</v>
      </c>
      <c r="CR677" s="7">
        <f t="shared" si="472"/>
        <v>0</v>
      </c>
    </row>
    <row r="678" spans="1:9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437"/>
        <v>1</v>
      </c>
      <c r="M678" s="63" t="b">
        <v>0</v>
      </c>
      <c r="S678" s="65" t="b">
        <v>0</v>
      </c>
      <c r="Y678" s="66" t="b">
        <v>0</v>
      </c>
      <c r="AE678" s="67" t="b">
        <v>0</v>
      </c>
      <c r="AK678" s="68" t="b">
        <v>0</v>
      </c>
      <c r="AQ678" s="45" t="b">
        <v>0</v>
      </c>
      <c r="AW678" s="47" t="b">
        <v>0</v>
      </c>
      <c r="BC678" s="17">
        <f t="shared" si="430"/>
        <v>111.21000000000001</v>
      </c>
      <c r="BD678">
        <f t="shared" si="438"/>
        <v>0</v>
      </c>
      <c r="BE678" s="7">
        <f t="shared" si="439"/>
        <v>0</v>
      </c>
      <c r="BF678" s="7">
        <f t="shared" si="440"/>
        <v>0</v>
      </c>
      <c r="BG678" s="7">
        <f t="shared" si="441"/>
        <v>0</v>
      </c>
      <c r="BH678" s="7">
        <f t="shared" si="442"/>
        <v>0</v>
      </c>
      <c r="BI678" s="17">
        <f t="shared" si="431"/>
        <v>111.21000000000001</v>
      </c>
      <c r="BJ678">
        <f t="shared" si="443"/>
        <v>0</v>
      </c>
      <c r="BK678" s="7">
        <f t="shared" si="444"/>
        <v>0</v>
      </c>
      <c r="BL678" s="7">
        <f t="shared" si="445"/>
        <v>0</v>
      </c>
      <c r="BM678" s="7">
        <f t="shared" si="446"/>
        <v>0</v>
      </c>
      <c r="BN678" s="7">
        <f t="shared" si="447"/>
        <v>0</v>
      </c>
      <c r="BO678" s="17">
        <f t="shared" si="432"/>
        <v>111.21000000000001</v>
      </c>
      <c r="BP678">
        <f t="shared" si="448"/>
        <v>0</v>
      </c>
      <c r="BQ678" s="7">
        <f t="shared" si="449"/>
        <v>0</v>
      </c>
      <c r="BR678" s="7">
        <f t="shared" si="450"/>
        <v>0</v>
      </c>
      <c r="BS678" s="7">
        <f t="shared" si="451"/>
        <v>0</v>
      </c>
      <c r="BT678" s="7">
        <f t="shared" si="452"/>
        <v>0</v>
      </c>
      <c r="BU678" s="17">
        <f t="shared" si="433"/>
        <v>111.21000000000001</v>
      </c>
      <c r="BV678">
        <f t="shared" si="453"/>
        <v>0</v>
      </c>
      <c r="BW678" s="7">
        <f t="shared" si="454"/>
        <v>0</v>
      </c>
      <c r="BX678" s="7">
        <f t="shared" si="455"/>
        <v>0</v>
      </c>
      <c r="BY678" s="7">
        <f t="shared" si="456"/>
        <v>0</v>
      </c>
      <c r="BZ678" s="7">
        <f t="shared" si="457"/>
        <v>0</v>
      </c>
      <c r="CA678" s="17">
        <f t="shared" si="434"/>
        <v>111.21000000000001</v>
      </c>
      <c r="CB678">
        <f t="shared" si="458"/>
        <v>0</v>
      </c>
      <c r="CC678" s="7">
        <f t="shared" si="459"/>
        <v>0</v>
      </c>
      <c r="CD678" s="7">
        <f t="shared" si="460"/>
        <v>0</v>
      </c>
      <c r="CE678" s="7">
        <f t="shared" si="461"/>
        <v>0</v>
      </c>
      <c r="CF678" s="69">
        <f t="shared" si="462"/>
        <v>0</v>
      </c>
      <c r="CG678" s="17">
        <f t="shared" si="435"/>
        <v>111.21000000000001</v>
      </c>
      <c r="CH678">
        <f t="shared" si="463"/>
        <v>0</v>
      </c>
      <c r="CI678" s="7">
        <f t="shared" si="464"/>
        <v>0</v>
      </c>
      <c r="CJ678" s="7">
        <f t="shared" si="465"/>
        <v>0</v>
      </c>
      <c r="CK678" s="7">
        <f t="shared" si="466"/>
        <v>0</v>
      </c>
      <c r="CL678" s="7">
        <f t="shared" si="467"/>
        <v>0</v>
      </c>
      <c r="CM678" s="17">
        <f t="shared" si="436"/>
        <v>111.21000000000001</v>
      </c>
      <c r="CN678">
        <f t="shared" si="468"/>
        <v>0</v>
      </c>
      <c r="CO678" s="7">
        <f t="shared" si="469"/>
        <v>0</v>
      </c>
      <c r="CP678" s="7">
        <f t="shared" si="470"/>
        <v>0</v>
      </c>
      <c r="CQ678" s="7">
        <f t="shared" si="471"/>
        <v>0</v>
      </c>
      <c r="CR678" s="7">
        <f t="shared" si="472"/>
        <v>0</v>
      </c>
    </row>
    <row r="679" spans="1:9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437"/>
        <v>0</v>
      </c>
      <c r="M679" s="63" t="b">
        <v>0</v>
      </c>
      <c r="S679" s="65" t="b">
        <v>0</v>
      </c>
      <c r="Y679" s="66" t="b">
        <v>0</v>
      </c>
      <c r="AE679" s="67" t="b">
        <v>0</v>
      </c>
      <c r="AK679" s="68" t="b">
        <v>0</v>
      </c>
      <c r="AQ679" s="45" t="b">
        <v>0</v>
      </c>
      <c r="AW679" s="47" t="b">
        <v>0</v>
      </c>
      <c r="BC679" s="17">
        <f t="shared" si="430"/>
        <v>111.21000000000001</v>
      </c>
      <c r="BD679">
        <f t="shared" si="438"/>
        <v>0</v>
      </c>
      <c r="BE679" s="7">
        <f t="shared" si="439"/>
        <v>0</v>
      </c>
      <c r="BF679" s="7">
        <f t="shared" si="440"/>
        <v>0</v>
      </c>
      <c r="BG679" s="7">
        <f t="shared" si="441"/>
        <v>0</v>
      </c>
      <c r="BH679" s="7">
        <f t="shared" si="442"/>
        <v>0</v>
      </c>
      <c r="BI679" s="17">
        <f t="shared" si="431"/>
        <v>111.21000000000001</v>
      </c>
      <c r="BJ679">
        <f t="shared" si="443"/>
        <v>0</v>
      </c>
      <c r="BK679" s="7">
        <f t="shared" si="444"/>
        <v>0</v>
      </c>
      <c r="BL679" s="7">
        <f t="shared" si="445"/>
        <v>0</v>
      </c>
      <c r="BM679" s="7">
        <f t="shared" si="446"/>
        <v>0</v>
      </c>
      <c r="BN679" s="7">
        <f t="shared" si="447"/>
        <v>0</v>
      </c>
      <c r="BO679" s="17">
        <f t="shared" si="432"/>
        <v>111.21000000000001</v>
      </c>
      <c r="BP679">
        <f t="shared" si="448"/>
        <v>0</v>
      </c>
      <c r="BQ679" s="7">
        <f t="shared" si="449"/>
        <v>0</v>
      </c>
      <c r="BR679" s="7">
        <f t="shared" si="450"/>
        <v>0</v>
      </c>
      <c r="BS679" s="7">
        <f t="shared" si="451"/>
        <v>0</v>
      </c>
      <c r="BT679" s="7">
        <f t="shared" si="452"/>
        <v>0</v>
      </c>
      <c r="BU679" s="17">
        <f t="shared" si="433"/>
        <v>111.21000000000001</v>
      </c>
      <c r="BV679">
        <f t="shared" si="453"/>
        <v>0</v>
      </c>
      <c r="BW679" s="7">
        <f t="shared" si="454"/>
        <v>0</v>
      </c>
      <c r="BX679" s="7">
        <f t="shared" si="455"/>
        <v>0</v>
      </c>
      <c r="BY679" s="7">
        <f t="shared" si="456"/>
        <v>0</v>
      </c>
      <c r="BZ679" s="7">
        <f t="shared" si="457"/>
        <v>0</v>
      </c>
      <c r="CA679" s="17">
        <f t="shared" si="434"/>
        <v>111.21000000000001</v>
      </c>
      <c r="CB679">
        <f t="shared" si="458"/>
        <v>0</v>
      </c>
      <c r="CC679" s="7">
        <f t="shared" si="459"/>
        <v>0</v>
      </c>
      <c r="CD679" s="7">
        <f t="shared" si="460"/>
        <v>0</v>
      </c>
      <c r="CE679" s="7">
        <f t="shared" si="461"/>
        <v>0</v>
      </c>
      <c r="CF679" s="69">
        <f t="shared" si="462"/>
        <v>0</v>
      </c>
      <c r="CG679" s="17">
        <f t="shared" si="435"/>
        <v>111.21000000000001</v>
      </c>
      <c r="CH679">
        <f t="shared" si="463"/>
        <v>0</v>
      </c>
      <c r="CI679" s="7">
        <f t="shared" si="464"/>
        <v>0</v>
      </c>
      <c r="CJ679" s="7">
        <f t="shared" si="465"/>
        <v>0</v>
      </c>
      <c r="CK679" s="7">
        <f t="shared" si="466"/>
        <v>0</v>
      </c>
      <c r="CL679" s="7">
        <f t="shared" si="467"/>
        <v>0</v>
      </c>
      <c r="CM679" s="17">
        <f t="shared" si="436"/>
        <v>111.21000000000001</v>
      </c>
      <c r="CN679">
        <f t="shared" si="468"/>
        <v>0</v>
      </c>
      <c r="CO679" s="7">
        <f t="shared" si="469"/>
        <v>0</v>
      </c>
      <c r="CP679" s="7">
        <f t="shared" si="470"/>
        <v>0</v>
      </c>
      <c r="CQ679" s="7">
        <f t="shared" si="471"/>
        <v>0</v>
      </c>
      <c r="CR679" s="7">
        <f t="shared" si="472"/>
        <v>0</v>
      </c>
    </row>
    <row r="680" spans="1:96" ht="14.5">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437"/>
        <v>1</v>
      </c>
      <c r="M680" s="63" t="b">
        <v>1</v>
      </c>
      <c r="N680" s="63">
        <v>0</v>
      </c>
      <c r="O680" s="63">
        <v>10</v>
      </c>
      <c r="P680" s="63">
        <v>10</v>
      </c>
      <c r="Q680" s="63">
        <v>10</v>
      </c>
      <c r="R680" s="63">
        <v>500</v>
      </c>
      <c r="S680" s="65" t="b">
        <v>1</v>
      </c>
      <c r="T680" s="65">
        <v>0</v>
      </c>
      <c r="U680" s="65">
        <v>10</v>
      </c>
      <c r="V680" s="65">
        <v>10</v>
      </c>
      <c r="W680" s="65">
        <v>10</v>
      </c>
      <c r="X680" s="65">
        <v>500</v>
      </c>
      <c r="Y680" s="66" t="b">
        <v>0</v>
      </c>
      <c r="AE680" s="67" t="b">
        <v>1</v>
      </c>
      <c r="AF680" s="67">
        <v>0</v>
      </c>
      <c r="AG680" s="67">
        <v>15</v>
      </c>
      <c r="AH680" s="67">
        <v>15</v>
      </c>
      <c r="AI680" s="67">
        <v>15</v>
      </c>
      <c r="AJ680" s="67">
        <v>500</v>
      </c>
      <c r="AK680" s="68" t="b">
        <v>1</v>
      </c>
      <c r="AL680" s="68">
        <v>0</v>
      </c>
      <c r="AM680" s="68">
        <v>20</v>
      </c>
      <c r="AN680" s="68">
        <v>20</v>
      </c>
      <c r="AO680" s="68">
        <v>20</v>
      </c>
      <c r="AP680" s="68">
        <v>500</v>
      </c>
      <c r="AQ680" s="45" t="b">
        <v>0</v>
      </c>
      <c r="AW680" s="47" t="b">
        <v>0</v>
      </c>
      <c r="BC680" s="17">
        <f t="shared" si="430"/>
        <v>364.76</v>
      </c>
      <c r="BD680">
        <f t="shared" si="438"/>
        <v>31</v>
      </c>
      <c r="BE680" s="7">
        <f t="shared" si="439"/>
        <v>33.329126207734213</v>
      </c>
      <c r="BF680" s="7">
        <f t="shared" si="440"/>
        <v>24.642722689843488</v>
      </c>
      <c r="BG680" s="7">
        <f t="shared" si="441"/>
        <v>458.32787724203331</v>
      </c>
      <c r="BH680" s="7">
        <f t="shared" si="442"/>
        <v>491.6570034497675</v>
      </c>
      <c r="BI680" s="17">
        <f t="shared" si="431"/>
        <v>364.76</v>
      </c>
      <c r="BJ680">
        <f t="shared" si="443"/>
        <v>31</v>
      </c>
      <c r="BK680" s="7">
        <f t="shared" si="444"/>
        <v>33.329126207734213</v>
      </c>
      <c r="BL680" s="7">
        <f t="shared" si="445"/>
        <v>24.642722689843488</v>
      </c>
      <c r="BM680" s="7">
        <f t="shared" si="446"/>
        <v>458.32787724203331</v>
      </c>
      <c r="BN680" s="7">
        <f t="shared" si="447"/>
        <v>491.6570034497675</v>
      </c>
      <c r="BO680" s="17">
        <f t="shared" si="432"/>
        <v>364.76</v>
      </c>
      <c r="BP680">
        <f t="shared" si="448"/>
        <v>0</v>
      </c>
      <c r="BQ680" s="7">
        <f t="shared" si="449"/>
        <v>0</v>
      </c>
      <c r="BR680" s="7">
        <f t="shared" si="450"/>
        <v>0</v>
      </c>
      <c r="BS680" s="7">
        <f t="shared" si="451"/>
        <v>0</v>
      </c>
      <c r="BT680" s="7">
        <f t="shared" si="452"/>
        <v>0</v>
      </c>
      <c r="BU680" s="17">
        <f t="shared" si="433"/>
        <v>364.76</v>
      </c>
      <c r="BV680">
        <f t="shared" si="453"/>
        <v>19</v>
      </c>
      <c r="BW680" s="7">
        <f t="shared" si="454"/>
        <v>20.42752896603065</v>
      </c>
      <c r="BX680" s="7">
        <f t="shared" si="455"/>
        <v>15.103604229258911</v>
      </c>
      <c r="BY680" s="7">
        <f t="shared" si="456"/>
        <v>280.91063443866557</v>
      </c>
      <c r="BZ680" s="7">
        <f t="shared" si="457"/>
        <v>301.33816340469622</v>
      </c>
      <c r="CA680" s="17">
        <f t="shared" si="434"/>
        <v>364.76</v>
      </c>
      <c r="CB680">
        <f t="shared" si="458"/>
        <v>13</v>
      </c>
      <c r="CC680" s="7">
        <f t="shared" si="459"/>
        <v>13.976730345178865</v>
      </c>
      <c r="CD680" s="7">
        <f t="shared" si="460"/>
        <v>10.334044998966624</v>
      </c>
      <c r="CE680" s="7">
        <f t="shared" si="461"/>
        <v>192.2020130369817</v>
      </c>
      <c r="CF680" s="69">
        <f t="shared" si="462"/>
        <v>206.17874338216058</v>
      </c>
      <c r="CG680" s="17">
        <f t="shared" si="435"/>
        <v>364.76</v>
      </c>
      <c r="CH680">
        <f t="shared" si="463"/>
        <v>0</v>
      </c>
      <c r="CI680" s="7">
        <f t="shared" si="464"/>
        <v>0</v>
      </c>
      <c r="CJ680" s="7">
        <f t="shared" si="465"/>
        <v>0</v>
      </c>
      <c r="CK680" s="7">
        <f t="shared" si="466"/>
        <v>0</v>
      </c>
      <c r="CL680" s="7">
        <f t="shared" si="467"/>
        <v>0</v>
      </c>
      <c r="CM680" s="17">
        <f t="shared" si="436"/>
        <v>364.76</v>
      </c>
      <c r="CN680">
        <f t="shared" si="468"/>
        <v>0</v>
      </c>
      <c r="CO680" s="7">
        <f t="shared" si="469"/>
        <v>0</v>
      </c>
      <c r="CP680" s="7">
        <f t="shared" si="470"/>
        <v>0</v>
      </c>
      <c r="CQ680" s="7">
        <f t="shared" si="471"/>
        <v>0</v>
      </c>
      <c r="CR680" s="7">
        <f t="shared" si="472"/>
        <v>0</v>
      </c>
    </row>
    <row r="681" spans="1:96" ht="14.5">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437"/>
        <v>0</v>
      </c>
      <c r="M681" s="63" t="b">
        <v>1</v>
      </c>
      <c r="N681" s="63">
        <v>0</v>
      </c>
      <c r="O681" s="63">
        <v>10</v>
      </c>
      <c r="P681" s="63">
        <v>10</v>
      </c>
      <c r="Q681" s="63">
        <v>10</v>
      </c>
      <c r="R681" s="63">
        <v>240</v>
      </c>
      <c r="S681" s="65" t="b">
        <v>0</v>
      </c>
      <c r="Y681" s="66" t="b">
        <v>0</v>
      </c>
      <c r="AE681" s="67" t="b">
        <v>0</v>
      </c>
      <c r="AK681" s="68" t="b">
        <v>0</v>
      </c>
      <c r="AQ681" s="45" t="b">
        <v>0</v>
      </c>
      <c r="AW681" s="47" t="b">
        <v>0</v>
      </c>
      <c r="BC681" s="17">
        <f t="shared" si="430"/>
        <v>179.41</v>
      </c>
      <c r="BD681">
        <f t="shared" si="438"/>
        <v>0</v>
      </c>
      <c r="BE681" s="7">
        <f t="shared" si="439"/>
        <v>0</v>
      </c>
      <c r="BF681" s="7">
        <f t="shared" si="440"/>
        <v>0</v>
      </c>
      <c r="BG681" s="7">
        <f t="shared" si="441"/>
        <v>0</v>
      </c>
      <c r="BH681" s="7">
        <f t="shared" si="442"/>
        <v>0</v>
      </c>
      <c r="BI681" s="17">
        <f t="shared" si="431"/>
        <v>179.41</v>
      </c>
      <c r="BJ681">
        <f t="shared" si="443"/>
        <v>0</v>
      </c>
      <c r="BK681" s="7">
        <f t="shared" si="444"/>
        <v>0</v>
      </c>
      <c r="BL681" s="7">
        <f t="shared" si="445"/>
        <v>0</v>
      </c>
      <c r="BM681" s="7">
        <f t="shared" si="446"/>
        <v>0</v>
      </c>
      <c r="BN681" s="7">
        <f t="shared" si="447"/>
        <v>0</v>
      </c>
      <c r="BO681" s="17">
        <f t="shared" si="432"/>
        <v>179.41</v>
      </c>
      <c r="BP681">
        <f t="shared" si="448"/>
        <v>0</v>
      </c>
      <c r="BQ681" s="7">
        <f t="shared" si="449"/>
        <v>0</v>
      </c>
      <c r="BR681" s="7">
        <f t="shared" si="450"/>
        <v>0</v>
      </c>
      <c r="BS681" s="7">
        <f t="shared" si="451"/>
        <v>0</v>
      </c>
      <c r="BT681" s="7">
        <f t="shared" si="452"/>
        <v>0</v>
      </c>
      <c r="BU681" s="17">
        <f t="shared" si="433"/>
        <v>179.41</v>
      </c>
      <c r="BV681">
        <f t="shared" si="453"/>
        <v>0</v>
      </c>
      <c r="BW681" s="7">
        <f t="shared" si="454"/>
        <v>0</v>
      </c>
      <c r="BX681" s="7">
        <f t="shared" si="455"/>
        <v>0</v>
      </c>
      <c r="BY681" s="7">
        <f t="shared" si="456"/>
        <v>0</v>
      </c>
      <c r="BZ681" s="7">
        <f t="shared" si="457"/>
        <v>0</v>
      </c>
      <c r="CA681" s="17">
        <f t="shared" si="434"/>
        <v>179.41</v>
      </c>
      <c r="CB681">
        <f t="shared" si="458"/>
        <v>0</v>
      </c>
      <c r="CC681" s="7">
        <f t="shared" si="459"/>
        <v>0</v>
      </c>
      <c r="CD681" s="7">
        <f t="shared" si="460"/>
        <v>0</v>
      </c>
      <c r="CE681" s="7">
        <f t="shared" si="461"/>
        <v>0</v>
      </c>
      <c r="CF681" s="69">
        <f t="shared" si="462"/>
        <v>0</v>
      </c>
      <c r="CG681" s="17">
        <f t="shared" si="435"/>
        <v>179.41</v>
      </c>
      <c r="CH681">
        <f t="shared" si="463"/>
        <v>0</v>
      </c>
      <c r="CI681" s="7">
        <f t="shared" si="464"/>
        <v>0</v>
      </c>
      <c r="CJ681" s="7">
        <f t="shared" si="465"/>
        <v>0</v>
      </c>
      <c r="CK681" s="7">
        <f t="shared" si="466"/>
        <v>0</v>
      </c>
      <c r="CL681" s="7">
        <f t="shared" si="467"/>
        <v>0</v>
      </c>
      <c r="CM681" s="17">
        <f t="shared" si="436"/>
        <v>179.41</v>
      </c>
      <c r="CN681">
        <f t="shared" si="468"/>
        <v>0</v>
      </c>
      <c r="CO681" s="7">
        <f t="shared" si="469"/>
        <v>0</v>
      </c>
      <c r="CP681" s="7">
        <f t="shared" si="470"/>
        <v>0</v>
      </c>
      <c r="CQ681" s="7">
        <f t="shared" si="471"/>
        <v>0</v>
      </c>
      <c r="CR681" s="7">
        <f t="shared" si="472"/>
        <v>0</v>
      </c>
    </row>
    <row r="682" spans="1:96" ht="14.5">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437"/>
        <v>1</v>
      </c>
      <c r="M682" s="63" t="b">
        <v>1</v>
      </c>
      <c r="N682" s="63">
        <v>0</v>
      </c>
      <c r="O682" s="63">
        <v>10</v>
      </c>
      <c r="P682" s="63">
        <v>10</v>
      </c>
      <c r="Q682" s="63">
        <v>10</v>
      </c>
      <c r="R682" s="63">
        <v>0</v>
      </c>
      <c r="S682" s="65" t="b">
        <v>0</v>
      </c>
      <c r="Y682" s="66" t="b">
        <v>0</v>
      </c>
      <c r="AE682" s="67" t="b">
        <v>0</v>
      </c>
      <c r="AK682" s="68" t="b">
        <v>0</v>
      </c>
      <c r="AQ682" s="45" t="b">
        <v>0</v>
      </c>
      <c r="AW682" s="47" t="b">
        <v>0</v>
      </c>
      <c r="BC682" s="17">
        <f t="shared" si="430"/>
        <v>366.63000000000005</v>
      </c>
      <c r="BD682">
        <f t="shared" si="438"/>
        <v>31</v>
      </c>
      <c r="BE682" s="7">
        <f t="shared" si="439"/>
        <v>33.329126207734213</v>
      </c>
      <c r="BF682" s="7">
        <f t="shared" si="440"/>
        <v>24.642722689843488</v>
      </c>
      <c r="BG682" s="7">
        <f t="shared" si="441"/>
        <v>458.32787724203331</v>
      </c>
      <c r="BH682" s="7">
        <f t="shared" si="442"/>
        <v>491.6570034497675</v>
      </c>
      <c r="BI682" s="17">
        <f t="shared" si="431"/>
        <v>366.63000000000005</v>
      </c>
      <c r="BJ682">
        <f t="shared" si="443"/>
        <v>0</v>
      </c>
      <c r="BK682" s="7">
        <f t="shared" si="444"/>
        <v>0</v>
      </c>
      <c r="BL682" s="7">
        <f t="shared" si="445"/>
        <v>0</v>
      </c>
      <c r="BM682" s="7">
        <f t="shared" si="446"/>
        <v>0</v>
      </c>
      <c r="BN682" s="7">
        <f t="shared" si="447"/>
        <v>0</v>
      </c>
      <c r="BO682" s="17">
        <f t="shared" si="432"/>
        <v>366.63000000000005</v>
      </c>
      <c r="BP682">
        <f t="shared" si="448"/>
        <v>0</v>
      </c>
      <c r="BQ682" s="7">
        <f t="shared" si="449"/>
        <v>0</v>
      </c>
      <c r="BR682" s="7">
        <f t="shared" si="450"/>
        <v>0</v>
      </c>
      <c r="BS682" s="7">
        <f t="shared" si="451"/>
        <v>0</v>
      </c>
      <c r="BT682" s="7">
        <f t="shared" si="452"/>
        <v>0</v>
      </c>
      <c r="BU682" s="17">
        <f t="shared" si="433"/>
        <v>366.63000000000005</v>
      </c>
      <c r="BV682">
        <f t="shared" si="453"/>
        <v>0</v>
      </c>
      <c r="BW682" s="7">
        <f t="shared" si="454"/>
        <v>0</v>
      </c>
      <c r="BX682" s="7">
        <f t="shared" si="455"/>
        <v>0</v>
      </c>
      <c r="BY682" s="7">
        <f t="shared" si="456"/>
        <v>0</v>
      </c>
      <c r="BZ682" s="7">
        <f t="shared" si="457"/>
        <v>0</v>
      </c>
      <c r="CA682" s="17">
        <f t="shared" si="434"/>
        <v>366.63000000000005</v>
      </c>
      <c r="CB682">
        <f t="shared" si="458"/>
        <v>0</v>
      </c>
      <c r="CC682" s="7">
        <f t="shared" si="459"/>
        <v>0</v>
      </c>
      <c r="CD682" s="7">
        <f t="shared" si="460"/>
        <v>0</v>
      </c>
      <c r="CE682" s="7">
        <f t="shared" si="461"/>
        <v>0</v>
      </c>
      <c r="CF682" s="69">
        <f t="shared" si="462"/>
        <v>0</v>
      </c>
      <c r="CG682" s="17">
        <f t="shared" si="435"/>
        <v>366.63000000000005</v>
      </c>
      <c r="CH682">
        <f t="shared" si="463"/>
        <v>0</v>
      </c>
      <c r="CI682" s="7">
        <f t="shared" si="464"/>
        <v>0</v>
      </c>
      <c r="CJ682" s="7">
        <f t="shared" si="465"/>
        <v>0</v>
      </c>
      <c r="CK682" s="7">
        <f t="shared" si="466"/>
        <v>0</v>
      </c>
      <c r="CL682" s="7">
        <f t="shared" si="467"/>
        <v>0</v>
      </c>
      <c r="CM682" s="17">
        <f t="shared" si="436"/>
        <v>366.63000000000005</v>
      </c>
      <c r="CN682">
        <f t="shared" si="468"/>
        <v>0</v>
      </c>
      <c r="CO682" s="7">
        <f t="shared" si="469"/>
        <v>0</v>
      </c>
      <c r="CP682" s="7">
        <f t="shared" si="470"/>
        <v>0</v>
      </c>
      <c r="CQ682" s="7">
        <f t="shared" si="471"/>
        <v>0</v>
      </c>
      <c r="CR682" s="7">
        <f t="shared" si="472"/>
        <v>0</v>
      </c>
    </row>
    <row r="683" spans="1:96" ht="14.5">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437"/>
        <v>0</v>
      </c>
      <c r="M683" s="63" t="b">
        <v>1</v>
      </c>
      <c r="N683" s="63">
        <v>99.99</v>
      </c>
      <c r="O683" s="63">
        <v>10</v>
      </c>
      <c r="P683" s="63">
        <v>10</v>
      </c>
      <c r="Q683" s="63">
        <v>10</v>
      </c>
      <c r="R683" s="63">
        <v>240</v>
      </c>
      <c r="S683" s="65" t="b">
        <v>0</v>
      </c>
      <c r="Y683" s="66" t="b">
        <v>0</v>
      </c>
      <c r="AE683" s="67" t="b">
        <v>0</v>
      </c>
      <c r="AK683" s="68" t="b">
        <v>0</v>
      </c>
      <c r="AQ683" s="45" t="b">
        <v>0</v>
      </c>
      <c r="AW683" s="47" t="b">
        <v>0</v>
      </c>
      <c r="BC683" s="17">
        <f t="shared" si="430"/>
        <v>179.41</v>
      </c>
      <c r="BD683">
        <f t="shared" si="438"/>
        <v>0</v>
      </c>
      <c r="BE683" s="7">
        <f t="shared" si="439"/>
        <v>0</v>
      </c>
      <c r="BF683" s="7">
        <f t="shared" si="440"/>
        <v>0</v>
      </c>
      <c r="BG683" s="7">
        <f t="shared" si="441"/>
        <v>0</v>
      </c>
      <c r="BH683" s="7">
        <f t="shared" si="442"/>
        <v>0</v>
      </c>
      <c r="BI683" s="17">
        <f t="shared" si="431"/>
        <v>179.41</v>
      </c>
      <c r="BJ683">
        <f t="shared" si="443"/>
        <v>0</v>
      </c>
      <c r="BK683" s="7">
        <f t="shared" si="444"/>
        <v>0</v>
      </c>
      <c r="BL683" s="7">
        <f t="shared" si="445"/>
        <v>0</v>
      </c>
      <c r="BM683" s="7">
        <f t="shared" si="446"/>
        <v>0</v>
      </c>
      <c r="BN683" s="7">
        <f t="shared" si="447"/>
        <v>0</v>
      </c>
      <c r="BO683" s="17">
        <f t="shared" si="432"/>
        <v>179.41</v>
      </c>
      <c r="BP683">
        <f t="shared" si="448"/>
        <v>0</v>
      </c>
      <c r="BQ683" s="7">
        <f t="shared" si="449"/>
        <v>0</v>
      </c>
      <c r="BR683" s="7">
        <f t="shared" si="450"/>
        <v>0</v>
      </c>
      <c r="BS683" s="7">
        <f t="shared" si="451"/>
        <v>0</v>
      </c>
      <c r="BT683" s="7">
        <f t="shared" si="452"/>
        <v>0</v>
      </c>
      <c r="BU683" s="17">
        <f t="shared" si="433"/>
        <v>179.41</v>
      </c>
      <c r="BV683">
        <f t="shared" si="453"/>
        <v>0</v>
      </c>
      <c r="BW683" s="7">
        <f t="shared" si="454"/>
        <v>0</v>
      </c>
      <c r="BX683" s="7">
        <f t="shared" si="455"/>
        <v>0</v>
      </c>
      <c r="BY683" s="7">
        <f t="shared" si="456"/>
        <v>0</v>
      </c>
      <c r="BZ683" s="7">
        <f t="shared" si="457"/>
        <v>0</v>
      </c>
      <c r="CA683" s="17">
        <f t="shared" si="434"/>
        <v>179.41</v>
      </c>
      <c r="CB683">
        <f t="shared" si="458"/>
        <v>0</v>
      </c>
      <c r="CC683" s="7">
        <f t="shared" si="459"/>
        <v>0</v>
      </c>
      <c r="CD683" s="7">
        <f t="shared" si="460"/>
        <v>0</v>
      </c>
      <c r="CE683" s="7">
        <f t="shared" si="461"/>
        <v>0</v>
      </c>
      <c r="CF683" s="69">
        <f t="shared" si="462"/>
        <v>0</v>
      </c>
      <c r="CG683" s="17">
        <f t="shared" si="435"/>
        <v>179.41</v>
      </c>
      <c r="CH683">
        <f t="shared" si="463"/>
        <v>0</v>
      </c>
      <c r="CI683" s="7">
        <f t="shared" si="464"/>
        <v>0</v>
      </c>
      <c r="CJ683" s="7">
        <f t="shared" si="465"/>
        <v>0</v>
      </c>
      <c r="CK683" s="7">
        <f t="shared" si="466"/>
        <v>0</v>
      </c>
      <c r="CL683" s="7">
        <f t="shared" si="467"/>
        <v>0</v>
      </c>
      <c r="CM683" s="17">
        <f t="shared" si="436"/>
        <v>179.41</v>
      </c>
      <c r="CN683">
        <f t="shared" si="468"/>
        <v>0</v>
      </c>
      <c r="CO683" s="7">
        <f t="shared" si="469"/>
        <v>0</v>
      </c>
      <c r="CP683" s="7">
        <f t="shared" si="470"/>
        <v>0</v>
      </c>
      <c r="CQ683" s="7">
        <f t="shared" si="471"/>
        <v>0</v>
      </c>
      <c r="CR683" s="7">
        <f t="shared" si="472"/>
        <v>0</v>
      </c>
    </row>
    <row r="684" spans="1:9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437"/>
        <v>1</v>
      </c>
      <c r="M684" s="63" t="b">
        <v>0</v>
      </c>
      <c r="S684" s="65" t="b">
        <v>0</v>
      </c>
      <c r="Y684" s="66" t="b">
        <v>0</v>
      </c>
      <c r="AE684" s="67" t="b">
        <v>0</v>
      </c>
      <c r="AK684" s="68" t="b">
        <v>0</v>
      </c>
      <c r="AQ684" s="45" t="b">
        <v>0</v>
      </c>
      <c r="AW684" s="47" t="b">
        <v>0</v>
      </c>
      <c r="BC684" s="17">
        <f t="shared" si="430"/>
        <v>0</v>
      </c>
      <c r="BD684">
        <f t="shared" si="438"/>
        <v>0</v>
      </c>
      <c r="BE684" s="7">
        <f t="shared" si="439"/>
        <v>0</v>
      </c>
      <c r="BF684" s="7">
        <f t="shared" si="440"/>
        <v>0</v>
      </c>
      <c r="BG684" s="7">
        <f t="shared" si="441"/>
        <v>0</v>
      </c>
      <c r="BH684" s="7">
        <f t="shared" si="442"/>
        <v>0</v>
      </c>
      <c r="BI684" s="17">
        <f t="shared" si="431"/>
        <v>0</v>
      </c>
      <c r="BJ684">
        <f t="shared" si="443"/>
        <v>0</v>
      </c>
      <c r="BK684" s="7">
        <f t="shared" si="444"/>
        <v>0</v>
      </c>
      <c r="BL684" s="7">
        <f t="shared" si="445"/>
        <v>0</v>
      </c>
      <c r="BM684" s="7">
        <f t="shared" si="446"/>
        <v>0</v>
      </c>
      <c r="BN684" s="7">
        <f t="shared" si="447"/>
        <v>0</v>
      </c>
      <c r="BO684" s="17">
        <f t="shared" si="432"/>
        <v>0</v>
      </c>
      <c r="BP684">
        <f t="shared" si="448"/>
        <v>0</v>
      </c>
      <c r="BQ684" s="7">
        <f t="shared" si="449"/>
        <v>0</v>
      </c>
      <c r="BR684" s="7">
        <f t="shared" si="450"/>
        <v>0</v>
      </c>
      <c r="BS684" s="7">
        <f t="shared" si="451"/>
        <v>0</v>
      </c>
      <c r="BT684" s="7">
        <f t="shared" si="452"/>
        <v>0</v>
      </c>
      <c r="BU684" s="17">
        <f t="shared" si="433"/>
        <v>0</v>
      </c>
      <c r="BV684">
        <f t="shared" si="453"/>
        <v>0</v>
      </c>
      <c r="BW684" s="7">
        <f t="shared" si="454"/>
        <v>0</v>
      </c>
      <c r="BX684" s="7">
        <f t="shared" si="455"/>
        <v>0</v>
      </c>
      <c r="BY684" s="7">
        <f t="shared" si="456"/>
        <v>0</v>
      </c>
      <c r="BZ684" s="7">
        <f t="shared" si="457"/>
        <v>0</v>
      </c>
      <c r="CA684" s="17">
        <f t="shared" si="434"/>
        <v>0</v>
      </c>
      <c r="CB684">
        <f t="shared" si="458"/>
        <v>0</v>
      </c>
      <c r="CC684" s="7">
        <f t="shared" si="459"/>
        <v>0</v>
      </c>
      <c r="CD684" s="7">
        <f t="shared" si="460"/>
        <v>0</v>
      </c>
      <c r="CE684" s="7">
        <f t="shared" si="461"/>
        <v>0</v>
      </c>
      <c r="CF684" s="69">
        <f t="shared" si="462"/>
        <v>0</v>
      </c>
      <c r="CG684" s="17">
        <f t="shared" si="435"/>
        <v>0</v>
      </c>
      <c r="CH684">
        <f t="shared" si="463"/>
        <v>0</v>
      </c>
      <c r="CI684" s="7">
        <f t="shared" si="464"/>
        <v>0</v>
      </c>
      <c r="CJ684" s="7">
        <f t="shared" si="465"/>
        <v>0</v>
      </c>
      <c r="CK684" s="7">
        <f t="shared" si="466"/>
        <v>0</v>
      </c>
      <c r="CL684" s="7">
        <f t="shared" si="467"/>
        <v>0</v>
      </c>
      <c r="CM684" s="17">
        <f t="shared" si="436"/>
        <v>0</v>
      </c>
      <c r="CN684">
        <f t="shared" si="468"/>
        <v>0</v>
      </c>
      <c r="CO684" s="7">
        <f t="shared" si="469"/>
        <v>0</v>
      </c>
      <c r="CP684" s="7">
        <f t="shared" si="470"/>
        <v>0</v>
      </c>
      <c r="CQ684" s="7">
        <f t="shared" si="471"/>
        <v>0</v>
      </c>
      <c r="CR684" s="7">
        <f t="shared" si="472"/>
        <v>0</v>
      </c>
    </row>
    <row r="685" spans="1:96" ht="14.5">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437"/>
        <v>1</v>
      </c>
      <c r="M685" s="63" t="b">
        <v>1</v>
      </c>
      <c r="N685" s="63">
        <v>0</v>
      </c>
      <c r="O685" s="63">
        <v>0</v>
      </c>
      <c r="P685" s="63">
        <v>0</v>
      </c>
      <c r="Q685" s="63">
        <v>10</v>
      </c>
      <c r="R685" s="63">
        <v>0</v>
      </c>
      <c r="S685" s="65" t="b">
        <v>1</v>
      </c>
      <c r="T685" s="65">
        <v>0</v>
      </c>
      <c r="U685" s="65">
        <v>0</v>
      </c>
      <c r="V685" s="65">
        <v>0</v>
      </c>
      <c r="W685" s="65">
        <v>10</v>
      </c>
      <c r="X685" s="65">
        <v>0</v>
      </c>
      <c r="Y685" s="66" t="b">
        <v>0</v>
      </c>
      <c r="AE685" s="67" t="b">
        <v>1</v>
      </c>
      <c r="AF685" s="67">
        <v>0</v>
      </c>
      <c r="AG685" s="67">
        <v>0</v>
      </c>
      <c r="AH685" s="67">
        <v>0</v>
      </c>
      <c r="AI685" s="67">
        <v>15</v>
      </c>
      <c r="AJ685" s="67">
        <v>0</v>
      </c>
      <c r="AK685" s="68" t="b">
        <v>1</v>
      </c>
      <c r="AL685" s="68">
        <v>0</v>
      </c>
      <c r="AM685" s="68">
        <v>0</v>
      </c>
      <c r="AN685" s="68">
        <v>0</v>
      </c>
      <c r="AO685" s="68">
        <v>20</v>
      </c>
      <c r="AP685" s="68">
        <v>0</v>
      </c>
      <c r="AQ685" s="45" t="b">
        <v>0</v>
      </c>
      <c r="AW685" s="47" t="b">
        <v>0</v>
      </c>
      <c r="BC685" s="17">
        <f t="shared" si="430"/>
        <v>545.49000000000012</v>
      </c>
      <c r="BD685">
        <f t="shared" si="438"/>
        <v>53</v>
      </c>
      <c r="BE685" s="7">
        <f t="shared" si="439"/>
        <v>56.982054484190762</v>
      </c>
      <c r="BF685" s="7">
        <f t="shared" si="440"/>
        <v>42.131106534248545</v>
      </c>
      <c r="BG685" s="7">
        <f t="shared" si="441"/>
        <v>783.59282238154083</v>
      </c>
      <c r="BH685" s="7">
        <f t="shared" si="442"/>
        <v>840.57487686573154</v>
      </c>
      <c r="BI685" s="17">
        <f t="shared" si="431"/>
        <v>545.49000000000012</v>
      </c>
      <c r="BJ685">
        <f t="shared" si="443"/>
        <v>53</v>
      </c>
      <c r="BK685" s="7">
        <f t="shared" si="444"/>
        <v>56.982054484190762</v>
      </c>
      <c r="BL685" s="7">
        <f t="shared" si="445"/>
        <v>42.131106534248545</v>
      </c>
      <c r="BM685" s="7">
        <f t="shared" si="446"/>
        <v>783.59282238154083</v>
      </c>
      <c r="BN685" s="7">
        <f t="shared" si="447"/>
        <v>840.57487686573154</v>
      </c>
      <c r="BO685" s="17">
        <f t="shared" si="432"/>
        <v>545.49000000000012</v>
      </c>
      <c r="BP685">
        <f t="shared" si="448"/>
        <v>0</v>
      </c>
      <c r="BQ685" s="7">
        <f t="shared" si="449"/>
        <v>0</v>
      </c>
      <c r="BR685" s="7">
        <f t="shared" si="450"/>
        <v>0</v>
      </c>
      <c r="BS685" s="7">
        <f t="shared" si="451"/>
        <v>0</v>
      </c>
      <c r="BT685" s="7">
        <f t="shared" si="452"/>
        <v>0</v>
      </c>
      <c r="BU685" s="17">
        <f t="shared" si="433"/>
        <v>545.49000000000012</v>
      </c>
      <c r="BV685">
        <f t="shared" si="453"/>
        <v>35</v>
      </c>
      <c r="BW685" s="7">
        <f t="shared" si="454"/>
        <v>37.629658621635407</v>
      </c>
      <c r="BX685" s="7">
        <f t="shared" si="455"/>
        <v>27.822428843371679</v>
      </c>
      <c r="BY685" s="7">
        <f t="shared" si="456"/>
        <v>517.46695817648924</v>
      </c>
      <c r="BZ685" s="7">
        <f t="shared" si="457"/>
        <v>555.09661679812461</v>
      </c>
      <c r="CA685" s="17">
        <f t="shared" si="434"/>
        <v>545.49000000000012</v>
      </c>
      <c r="CB685">
        <f t="shared" si="458"/>
        <v>26</v>
      </c>
      <c r="CC685" s="7">
        <f t="shared" si="459"/>
        <v>27.95346069035773</v>
      </c>
      <c r="CD685" s="7">
        <f t="shared" si="460"/>
        <v>20.668089997933247</v>
      </c>
      <c r="CE685" s="7">
        <f t="shared" si="461"/>
        <v>384.40402607396339</v>
      </c>
      <c r="CF685" s="69">
        <f t="shared" si="462"/>
        <v>412.35748676432115</v>
      </c>
      <c r="CG685" s="17">
        <f t="shared" si="435"/>
        <v>545.49000000000012</v>
      </c>
      <c r="CH685">
        <f t="shared" si="463"/>
        <v>0</v>
      </c>
      <c r="CI685" s="7">
        <f t="shared" si="464"/>
        <v>0</v>
      </c>
      <c r="CJ685" s="7">
        <f t="shared" si="465"/>
        <v>0</v>
      </c>
      <c r="CK685" s="7">
        <f t="shared" si="466"/>
        <v>0</v>
      </c>
      <c r="CL685" s="7">
        <f t="shared" si="467"/>
        <v>0</v>
      </c>
      <c r="CM685" s="17">
        <f t="shared" si="436"/>
        <v>545.49000000000012</v>
      </c>
      <c r="CN685">
        <f t="shared" si="468"/>
        <v>0</v>
      </c>
      <c r="CO685" s="7">
        <f t="shared" si="469"/>
        <v>0</v>
      </c>
      <c r="CP685" s="7">
        <f t="shared" si="470"/>
        <v>0</v>
      </c>
      <c r="CQ685" s="7">
        <f t="shared" si="471"/>
        <v>0</v>
      </c>
      <c r="CR685" s="7">
        <f t="shared" si="472"/>
        <v>0</v>
      </c>
    </row>
    <row r="686" spans="1:9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437"/>
        <v>1</v>
      </c>
      <c r="M686" s="63" t="b">
        <v>0</v>
      </c>
      <c r="S686" s="65" t="b">
        <v>0</v>
      </c>
      <c r="Y686" s="66" t="b">
        <v>0</v>
      </c>
      <c r="AE686" s="67" t="b">
        <v>0</v>
      </c>
      <c r="AK686" s="68" t="b">
        <v>0</v>
      </c>
      <c r="AQ686" s="45" t="b">
        <v>0</v>
      </c>
      <c r="AW686" s="47" t="b">
        <v>0</v>
      </c>
      <c r="BC686" s="17">
        <f t="shared" si="430"/>
        <v>334.18</v>
      </c>
      <c r="BD686">
        <f t="shared" si="438"/>
        <v>0</v>
      </c>
      <c r="BE686" s="7">
        <f t="shared" si="439"/>
        <v>0</v>
      </c>
      <c r="BF686" s="7">
        <f t="shared" si="440"/>
        <v>0</v>
      </c>
      <c r="BG686" s="7">
        <f t="shared" si="441"/>
        <v>0</v>
      </c>
      <c r="BH686" s="7">
        <f t="shared" si="442"/>
        <v>0</v>
      </c>
      <c r="BI686" s="17">
        <f t="shared" si="431"/>
        <v>334.18</v>
      </c>
      <c r="BJ686">
        <f t="shared" si="443"/>
        <v>0</v>
      </c>
      <c r="BK686" s="7">
        <f t="shared" si="444"/>
        <v>0</v>
      </c>
      <c r="BL686" s="7">
        <f t="shared" si="445"/>
        <v>0</v>
      </c>
      <c r="BM686" s="7">
        <f t="shared" si="446"/>
        <v>0</v>
      </c>
      <c r="BN686" s="7">
        <f t="shared" si="447"/>
        <v>0</v>
      </c>
      <c r="BO686" s="17">
        <f t="shared" si="432"/>
        <v>334.18</v>
      </c>
      <c r="BP686">
        <f t="shared" si="448"/>
        <v>0</v>
      </c>
      <c r="BQ686" s="7">
        <f t="shared" si="449"/>
        <v>0</v>
      </c>
      <c r="BR686" s="7">
        <f t="shared" si="450"/>
        <v>0</v>
      </c>
      <c r="BS686" s="7">
        <f t="shared" si="451"/>
        <v>0</v>
      </c>
      <c r="BT686" s="7">
        <f t="shared" si="452"/>
        <v>0</v>
      </c>
      <c r="BU686" s="17">
        <f t="shared" si="433"/>
        <v>334.18</v>
      </c>
      <c r="BV686">
        <f t="shared" si="453"/>
        <v>0</v>
      </c>
      <c r="BW686" s="7">
        <f t="shared" si="454"/>
        <v>0</v>
      </c>
      <c r="BX686" s="7">
        <f t="shared" si="455"/>
        <v>0</v>
      </c>
      <c r="BY686" s="7">
        <f t="shared" si="456"/>
        <v>0</v>
      </c>
      <c r="BZ686" s="7">
        <f t="shared" si="457"/>
        <v>0</v>
      </c>
      <c r="CA686" s="17">
        <f t="shared" si="434"/>
        <v>334.18</v>
      </c>
      <c r="CB686">
        <f t="shared" si="458"/>
        <v>0</v>
      </c>
      <c r="CC686" s="7">
        <f t="shared" si="459"/>
        <v>0</v>
      </c>
      <c r="CD686" s="7">
        <f t="shared" si="460"/>
        <v>0</v>
      </c>
      <c r="CE686" s="7">
        <f t="shared" si="461"/>
        <v>0</v>
      </c>
      <c r="CF686" s="69">
        <f t="shared" si="462"/>
        <v>0</v>
      </c>
      <c r="CG686" s="17">
        <f t="shared" si="435"/>
        <v>334.18</v>
      </c>
      <c r="CH686">
        <f t="shared" si="463"/>
        <v>0</v>
      </c>
      <c r="CI686" s="7">
        <f t="shared" si="464"/>
        <v>0</v>
      </c>
      <c r="CJ686" s="7">
        <f t="shared" si="465"/>
        <v>0</v>
      </c>
      <c r="CK686" s="7">
        <f t="shared" si="466"/>
        <v>0</v>
      </c>
      <c r="CL686" s="7">
        <f t="shared" si="467"/>
        <v>0</v>
      </c>
      <c r="CM686" s="17">
        <f t="shared" si="436"/>
        <v>334.18</v>
      </c>
      <c r="CN686">
        <f t="shared" si="468"/>
        <v>0</v>
      </c>
      <c r="CO686" s="7">
        <f t="shared" si="469"/>
        <v>0</v>
      </c>
      <c r="CP686" s="7">
        <f t="shared" si="470"/>
        <v>0</v>
      </c>
      <c r="CQ686" s="7">
        <f t="shared" si="471"/>
        <v>0</v>
      </c>
      <c r="CR686" s="7">
        <f t="shared" si="472"/>
        <v>0</v>
      </c>
    </row>
    <row r="687" spans="1:9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437"/>
        <v>0</v>
      </c>
      <c r="M687" s="63" t="b">
        <v>0</v>
      </c>
      <c r="S687" s="65" t="b">
        <v>0</v>
      </c>
      <c r="Y687" s="66" t="b">
        <v>0</v>
      </c>
      <c r="AE687" s="67" t="b">
        <v>0</v>
      </c>
      <c r="AK687" s="68" t="b">
        <v>0</v>
      </c>
      <c r="AQ687" s="45" t="b">
        <v>0</v>
      </c>
      <c r="AW687" s="47" t="b">
        <v>0</v>
      </c>
      <c r="BC687" s="17">
        <f t="shared" si="430"/>
        <v>334.18</v>
      </c>
      <c r="BD687">
        <f t="shared" si="438"/>
        <v>0</v>
      </c>
      <c r="BE687" s="7">
        <f t="shared" si="439"/>
        <v>0</v>
      </c>
      <c r="BF687" s="7">
        <f t="shared" si="440"/>
        <v>0</v>
      </c>
      <c r="BG687" s="7">
        <f t="shared" si="441"/>
        <v>0</v>
      </c>
      <c r="BH687" s="7">
        <f t="shared" si="442"/>
        <v>0</v>
      </c>
      <c r="BI687" s="17">
        <f t="shared" si="431"/>
        <v>334.18</v>
      </c>
      <c r="BJ687">
        <f t="shared" si="443"/>
        <v>0</v>
      </c>
      <c r="BK687" s="7">
        <f t="shared" si="444"/>
        <v>0</v>
      </c>
      <c r="BL687" s="7">
        <f t="shared" si="445"/>
        <v>0</v>
      </c>
      <c r="BM687" s="7">
        <f t="shared" si="446"/>
        <v>0</v>
      </c>
      <c r="BN687" s="7">
        <f t="shared" si="447"/>
        <v>0</v>
      </c>
      <c r="BO687" s="17">
        <f t="shared" si="432"/>
        <v>334.18</v>
      </c>
      <c r="BP687">
        <f t="shared" si="448"/>
        <v>0</v>
      </c>
      <c r="BQ687" s="7">
        <f t="shared" si="449"/>
        <v>0</v>
      </c>
      <c r="BR687" s="7">
        <f t="shared" si="450"/>
        <v>0</v>
      </c>
      <c r="BS687" s="7">
        <f t="shared" si="451"/>
        <v>0</v>
      </c>
      <c r="BT687" s="7">
        <f t="shared" si="452"/>
        <v>0</v>
      </c>
      <c r="BU687" s="17">
        <f t="shared" si="433"/>
        <v>334.18</v>
      </c>
      <c r="BV687">
        <f t="shared" si="453"/>
        <v>0</v>
      </c>
      <c r="BW687" s="7">
        <f t="shared" si="454"/>
        <v>0</v>
      </c>
      <c r="BX687" s="7">
        <f t="shared" si="455"/>
        <v>0</v>
      </c>
      <c r="BY687" s="7">
        <f t="shared" si="456"/>
        <v>0</v>
      </c>
      <c r="BZ687" s="7">
        <f t="shared" si="457"/>
        <v>0</v>
      </c>
      <c r="CA687" s="17">
        <f t="shared" si="434"/>
        <v>334.18</v>
      </c>
      <c r="CB687">
        <f t="shared" si="458"/>
        <v>0</v>
      </c>
      <c r="CC687" s="7">
        <f t="shared" si="459"/>
        <v>0</v>
      </c>
      <c r="CD687" s="7">
        <f t="shared" si="460"/>
        <v>0</v>
      </c>
      <c r="CE687" s="7">
        <f t="shared" si="461"/>
        <v>0</v>
      </c>
      <c r="CF687" s="69">
        <f t="shared" si="462"/>
        <v>0</v>
      </c>
      <c r="CG687" s="17">
        <f t="shared" si="435"/>
        <v>334.18</v>
      </c>
      <c r="CH687">
        <f t="shared" si="463"/>
        <v>0</v>
      </c>
      <c r="CI687" s="7">
        <f t="shared" si="464"/>
        <v>0</v>
      </c>
      <c r="CJ687" s="7">
        <f t="shared" si="465"/>
        <v>0</v>
      </c>
      <c r="CK687" s="7">
        <f t="shared" si="466"/>
        <v>0</v>
      </c>
      <c r="CL687" s="7">
        <f t="shared" si="467"/>
        <v>0</v>
      </c>
      <c r="CM687" s="17">
        <f t="shared" si="436"/>
        <v>334.18</v>
      </c>
      <c r="CN687">
        <f t="shared" si="468"/>
        <v>0</v>
      </c>
      <c r="CO687" s="7">
        <f t="shared" si="469"/>
        <v>0</v>
      </c>
      <c r="CP687" s="7">
        <f t="shared" si="470"/>
        <v>0</v>
      </c>
      <c r="CQ687" s="7">
        <f t="shared" si="471"/>
        <v>0</v>
      </c>
      <c r="CR687" s="7">
        <f t="shared" si="472"/>
        <v>0</v>
      </c>
    </row>
    <row r="688" spans="1:9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437"/>
        <v>1</v>
      </c>
      <c r="M688" s="63" t="b">
        <v>0</v>
      </c>
      <c r="S688" s="65" t="b">
        <v>0</v>
      </c>
      <c r="Y688" s="66" t="b">
        <v>0</v>
      </c>
      <c r="AE688" s="67" t="b">
        <v>0</v>
      </c>
      <c r="AK688" s="68" t="b">
        <v>0</v>
      </c>
      <c r="AQ688" s="45" t="b">
        <v>0</v>
      </c>
      <c r="AW688" s="47" t="b">
        <v>0</v>
      </c>
      <c r="BC688" s="17">
        <f t="shared" si="430"/>
        <v>0</v>
      </c>
      <c r="BD688">
        <f t="shared" si="438"/>
        <v>0</v>
      </c>
      <c r="BE688" s="7">
        <f t="shared" si="439"/>
        <v>0</v>
      </c>
      <c r="BF688" s="7">
        <f t="shared" si="440"/>
        <v>0</v>
      </c>
      <c r="BG688" s="7">
        <f t="shared" si="441"/>
        <v>0</v>
      </c>
      <c r="BH688" s="7">
        <f t="shared" si="442"/>
        <v>0</v>
      </c>
      <c r="BI688" s="17">
        <f t="shared" si="431"/>
        <v>0</v>
      </c>
      <c r="BJ688">
        <f t="shared" si="443"/>
        <v>0</v>
      </c>
      <c r="BK688" s="7">
        <f t="shared" si="444"/>
        <v>0</v>
      </c>
      <c r="BL688" s="7">
        <f t="shared" si="445"/>
        <v>0</v>
      </c>
      <c r="BM688" s="7">
        <f t="shared" si="446"/>
        <v>0</v>
      </c>
      <c r="BN688" s="7">
        <f t="shared" si="447"/>
        <v>0</v>
      </c>
      <c r="BO688" s="17">
        <f t="shared" si="432"/>
        <v>0</v>
      </c>
      <c r="BP688">
        <f t="shared" si="448"/>
        <v>0</v>
      </c>
      <c r="BQ688" s="7">
        <f t="shared" si="449"/>
        <v>0</v>
      </c>
      <c r="BR688" s="7">
        <f t="shared" si="450"/>
        <v>0</v>
      </c>
      <c r="BS688" s="7">
        <f t="shared" si="451"/>
        <v>0</v>
      </c>
      <c r="BT688" s="7">
        <f t="shared" si="452"/>
        <v>0</v>
      </c>
      <c r="BU688" s="17">
        <f t="shared" si="433"/>
        <v>0</v>
      </c>
      <c r="BV688">
        <f t="shared" si="453"/>
        <v>0</v>
      </c>
      <c r="BW688" s="7">
        <f t="shared" si="454"/>
        <v>0</v>
      </c>
      <c r="BX688" s="7">
        <f t="shared" si="455"/>
        <v>0</v>
      </c>
      <c r="BY688" s="7">
        <f t="shared" si="456"/>
        <v>0</v>
      </c>
      <c r="BZ688" s="7">
        <f t="shared" si="457"/>
        <v>0</v>
      </c>
      <c r="CA688" s="17">
        <f t="shared" si="434"/>
        <v>0</v>
      </c>
      <c r="CB688">
        <f t="shared" si="458"/>
        <v>0</v>
      </c>
      <c r="CC688" s="7">
        <f t="shared" si="459"/>
        <v>0</v>
      </c>
      <c r="CD688" s="7">
        <f t="shared" si="460"/>
        <v>0</v>
      </c>
      <c r="CE688" s="7">
        <f t="shared" si="461"/>
        <v>0</v>
      </c>
      <c r="CF688" s="69">
        <f t="shared" si="462"/>
        <v>0</v>
      </c>
      <c r="CG688" s="17">
        <f t="shared" si="435"/>
        <v>0</v>
      </c>
      <c r="CH688">
        <f t="shared" si="463"/>
        <v>0</v>
      </c>
      <c r="CI688" s="7">
        <f t="shared" si="464"/>
        <v>0</v>
      </c>
      <c r="CJ688" s="7">
        <f t="shared" si="465"/>
        <v>0</v>
      </c>
      <c r="CK688" s="7">
        <f t="shared" si="466"/>
        <v>0</v>
      </c>
      <c r="CL688" s="7">
        <f t="shared" si="467"/>
        <v>0</v>
      </c>
      <c r="CM688" s="17">
        <f t="shared" si="436"/>
        <v>0</v>
      </c>
      <c r="CN688">
        <f t="shared" si="468"/>
        <v>0</v>
      </c>
      <c r="CO688" s="7">
        <f t="shared" si="469"/>
        <v>0</v>
      </c>
      <c r="CP688" s="7">
        <f t="shared" si="470"/>
        <v>0</v>
      </c>
      <c r="CQ688" s="7">
        <f t="shared" si="471"/>
        <v>0</v>
      </c>
      <c r="CR688" s="7">
        <f t="shared" si="472"/>
        <v>0</v>
      </c>
    </row>
    <row r="689" spans="1:9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437"/>
        <v>1</v>
      </c>
      <c r="M689" s="63" t="b">
        <v>0</v>
      </c>
      <c r="S689" s="65" t="b">
        <v>0</v>
      </c>
      <c r="Y689" s="66" t="b">
        <v>0</v>
      </c>
      <c r="AE689" s="67" t="b">
        <v>0</v>
      </c>
      <c r="AK689" s="68" t="b">
        <v>0</v>
      </c>
      <c r="AQ689" s="45" t="b">
        <v>0</v>
      </c>
      <c r="AW689" s="47" t="b">
        <v>0</v>
      </c>
      <c r="BC689" s="17">
        <f t="shared" si="430"/>
        <v>103.73</v>
      </c>
      <c r="BD689">
        <f t="shared" si="438"/>
        <v>0</v>
      </c>
      <c r="BE689" s="7">
        <f t="shared" si="439"/>
        <v>0</v>
      </c>
      <c r="BF689" s="7">
        <f t="shared" si="440"/>
        <v>0</v>
      </c>
      <c r="BG689" s="7">
        <f t="shared" si="441"/>
        <v>0</v>
      </c>
      <c r="BH689" s="7">
        <f t="shared" si="442"/>
        <v>0</v>
      </c>
      <c r="BI689" s="17">
        <f t="shared" si="431"/>
        <v>103.73</v>
      </c>
      <c r="BJ689">
        <f t="shared" si="443"/>
        <v>0</v>
      </c>
      <c r="BK689" s="7">
        <f t="shared" si="444"/>
        <v>0</v>
      </c>
      <c r="BL689" s="7">
        <f t="shared" si="445"/>
        <v>0</v>
      </c>
      <c r="BM689" s="7">
        <f t="shared" si="446"/>
        <v>0</v>
      </c>
      <c r="BN689" s="7">
        <f t="shared" si="447"/>
        <v>0</v>
      </c>
      <c r="BO689" s="17">
        <f t="shared" si="432"/>
        <v>103.73</v>
      </c>
      <c r="BP689">
        <f t="shared" si="448"/>
        <v>0</v>
      </c>
      <c r="BQ689" s="7">
        <f t="shared" si="449"/>
        <v>0</v>
      </c>
      <c r="BR689" s="7">
        <f t="shared" si="450"/>
        <v>0</v>
      </c>
      <c r="BS689" s="7">
        <f t="shared" si="451"/>
        <v>0</v>
      </c>
      <c r="BT689" s="7">
        <f t="shared" si="452"/>
        <v>0</v>
      </c>
      <c r="BU689" s="17">
        <f t="shared" si="433"/>
        <v>103.73</v>
      </c>
      <c r="BV689">
        <f t="shared" si="453"/>
        <v>0</v>
      </c>
      <c r="BW689" s="7">
        <f t="shared" si="454"/>
        <v>0</v>
      </c>
      <c r="BX689" s="7">
        <f t="shared" si="455"/>
        <v>0</v>
      </c>
      <c r="BY689" s="7">
        <f t="shared" si="456"/>
        <v>0</v>
      </c>
      <c r="BZ689" s="7">
        <f t="shared" si="457"/>
        <v>0</v>
      </c>
      <c r="CA689" s="17">
        <f t="shared" si="434"/>
        <v>103.73</v>
      </c>
      <c r="CB689">
        <f t="shared" si="458"/>
        <v>0</v>
      </c>
      <c r="CC689" s="7">
        <f t="shared" si="459"/>
        <v>0</v>
      </c>
      <c r="CD689" s="7">
        <f t="shared" si="460"/>
        <v>0</v>
      </c>
      <c r="CE689" s="7">
        <f t="shared" si="461"/>
        <v>0</v>
      </c>
      <c r="CF689" s="69">
        <f t="shared" si="462"/>
        <v>0</v>
      </c>
      <c r="CG689" s="17">
        <f t="shared" si="435"/>
        <v>103.73</v>
      </c>
      <c r="CH689">
        <f t="shared" si="463"/>
        <v>0</v>
      </c>
      <c r="CI689" s="7">
        <f t="shared" si="464"/>
        <v>0</v>
      </c>
      <c r="CJ689" s="7">
        <f t="shared" si="465"/>
        <v>0</v>
      </c>
      <c r="CK689" s="7">
        <f t="shared" si="466"/>
        <v>0</v>
      </c>
      <c r="CL689" s="7">
        <f t="shared" si="467"/>
        <v>0</v>
      </c>
      <c r="CM689" s="17">
        <f t="shared" si="436"/>
        <v>103.73</v>
      </c>
      <c r="CN689">
        <f t="shared" si="468"/>
        <v>0</v>
      </c>
      <c r="CO689" s="7">
        <f t="shared" si="469"/>
        <v>0</v>
      </c>
      <c r="CP689" s="7">
        <f t="shared" si="470"/>
        <v>0</v>
      </c>
      <c r="CQ689" s="7">
        <f t="shared" si="471"/>
        <v>0</v>
      </c>
      <c r="CR689" s="7">
        <f t="shared" si="472"/>
        <v>0</v>
      </c>
    </row>
    <row r="690" spans="1:9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437"/>
        <v>0</v>
      </c>
      <c r="M690" s="63" t="b">
        <v>0</v>
      </c>
      <c r="S690" s="65" t="b">
        <v>0</v>
      </c>
      <c r="Y690" s="66" t="b">
        <v>0</v>
      </c>
      <c r="AE690" s="67" t="b">
        <v>0</v>
      </c>
      <c r="AK690" s="68" t="b">
        <v>0</v>
      </c>
      <c r="AQ690" s="45" t="b">
        <v>0</v>
      </c>
      <c r="AW690" s="47" t="b">
        <v>0</v>
      </c>
      <c r="BC690" s="17">
        <f t="shared" si="430"/>
        <v>103.73</v>
      </c>
      <c r="BD690">
        <f t="shared" si="438"/>
        <v>0</v>
      </c>
      <c r="BE690" s="7">
        <f t="shared" si="439"/>
        <v>0</v>
      </c>
      <c r="BF690" s="7">
        <f t="shared" si="440"/>
        <v>0</v>
      </c>
      <c r="BG690" s="7">
        <f t="shared" si="441"/>
        <v>0</v>
      </c>
      <c r="BH690" s="7">
        <f t="shared" si="442"/>
        <v>0</v>
      </c>
      <c r="BI690" s="17">
        <f t="shared" si="431"/>
        <v>103.73</v>
      </c>
      <c r="BJ690">
        <f t="shared" si="443"/>
        <v>0</v>
      </c>
      <c r="BK690" s="7">
        <f t="shared" si="444"/>
        <v>0</v>
      </c>
      <c r="BL690" s="7">
        <f t="shared" si="445"/>
        <v>0</v>
      </c>
      <c r="BM690" s="7">
        <f t="shared" si="446"/>
        <v>0</v>
      </c>
      <c r="BN690" s="7">
        <f t="shared" si="447"/>
        <v>0</v>
      </c>
      <c r="BO690" s="17">
        <f t="shared" si="432"/>
        <v>103.73</v>
      </c>
      <c r="BP690">
        <f t="shared" si="448"/>
        <v>0</v>
      </c>
      <c r="BQ690" s="7">
        <f t="shared" si="449"/>
        <v>0</v>
      </c>
      <c r="BR690" s="7">
        <f t="shared" si="450"/>
        <v>0</v>
      </c>
      <c r="BS690" s="7">
        <f t="shared" si="451"/>
        <v>0</v>
      </c>
      <c r="BT690" s="7">
        <f t="shared" si="452"/>
        <v>0</v>
      </c>
      <c r="BU690" s="17">
        <f t="shared" si="433"/>
        <v>103.73</v>
      </c>
      <c r="BV690">
        <f t="shared" si="453"/>
        <v>0</v>
      </c>
      <c r="BW690" s="7">
        <f t="shared" si="454"/>
        <v>0</v>
      </c>
      <c r="BX690" s="7">
        <f t="shared" si="455"/>
        <v>0</v>
      </c>
      <c r="BY690" s="7">
        <f t="shared" si="456"/>
        <v>0</v>
      </c>
      <c r="BZ690" s="7">
        <f t="shared" si="457"/>
        <v>0</v>
      </c>
      <c r="CA690" s="17">
        <f t="shared" si="434"/>
        <v>103.73</v>
      </c>
      <c r="CB690">
        <f t="shared" si="458"/>
        <v>0</v>
      </c>
      <c r="CC690" s="7">
        <f t="shared" si="459"/>
        <v>0</v>
      </c>
      <c r="CD690" s="7">
        <f t="shared" si="460"/>
        <v>0</v>
      </c>
      <c r="CE690" s="7">
        <f t="shared" si="461"/>
        <v>0</v>
      </c>
      <c r="CF690" s="69">
        <f t="shared" si="462"/>
        <v>0</v>
      </c>
      <c r="CG690" s="17">
        <f t="shared" si="435"/>
        <v>103.73</v>
      </c>
      <c r="CH690">
        <f t="shared" si="463"/>
        <v>0</v>
      </c>
      <c r="CI690" s="7">
        <f t="shared" si="464"/>
        <v>0</v>
      </c>
      <c r="CJ690" s="7">
        <f t="shared" si="465"/>
        <v>0</v>
      </c>
      <c r="CK690" s="7">
        <f t="shared" si="466"/>
        <v>0</v>
      </c>
      <c r="CL690" s="7">
        <f t="shared" si="467"/>
        <v>0</v>
      </c>
      <c r="CM690" s="17">
        <f t="shared" si="436"/>
        <v>103.73</v>
      </c>
      <c r="CN690">
        <f t="shared" si="468"/>
        <v>0</v>
      </c>
      <c r="CO690" s="7">
        <f t="shared" si="469"/>
        <v>0</v>
      </c>
      <c r="CP690" s="7">
        <f t="shared" si="470"/>
        <v>0</v>
      </c>
      <c r="CQ690" s="7">
        <f t="shared" si="471"/>
        <v>0</v>
      </c>
      <c r="CR690" s="7">
        <f t="shared" si="472"/>
        <v>0</v>
      </c>
    </row>
    <row r="691" spans="1:96" ht="14.5">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437"/>
        <v>1</v>
      </c>
      <c r="M691" s="63" t="b">
        <v>1</v>
      </c>
      <c r="N691" s="63">
        <v>0</v>
      </c>
      <c r="O691" s="63">
        <v>0</v>
      </c>
      <c r="P691" s="63">
        <v>10</v>
      </c>
      <c r="Q691" s="63">
        <v>10</v>
      </c>
      <c r="R691" s="63">
        <v>0</v>
      </c>
      <c r="S691" s="65" t="b">
        <v>0</v>
      </c>
      <c r="Y691" s="66" t="b">
        <v>0</v>
      </c>
      <c r="AE691" s="67" t="b">
        <v>0</v>
      </c>
      <c r="AK691" s="68" t="b">
        <v>0</v>
      </c>
      <c r="AQ691" s="45" t="b">
        <v>0</v>
      </c>
      <c r="AW691" s="47" t="b">
        <v>0</v>
      </c>
      <c r="BC691" s="17">
        <f t="shared" si="430"/>
        <v>234.41</v>
      </c>
      <c r="BD691">
        <f t="shared" si="438"/>
        <v>23</v>
      </c>
      <c r="BE691" s="7">
        <f t="shared" si="439"/>
        <v>24.728061379931837</v>
      </c>
      <c r="BF691" s="7">
        <f t="shared" si="440"/>
        <v>18.283310382787104</v>
      </c>
      <c r="BG691" s="7">
        <f t="shared" si="441"/>
        <v>340.04971537312144</v>
      </c>
      <c r="BH691" s="7">
        <f t="shared" si="442"/>
        <v>364.77777675305327</v>
      </c>
      <c r="BI691" s="17">
        <f t="shared" si="431"/>
        <v>234.41</v>
      </c>
      <c r="BJ691">
        <f t="shared" si="443"/>
        <v>0</v>
      </c>
      <c r="BK691" s="7">
        <f t="shared" si="444"/>
        <v>0</v>
      </c>
      <c r="BL691" s="7">
        <f t="shared" si="445"/>
        <v>0</v>
      </c>
      <c r="BM691" s="7">
        <f t="shared" si="446"/>
        <v>0</v>
      </c>
      <c r="BN691" s="7">
        <f t="shared" si="447"/>
        <v>0</v>
      </c>
      <c r="BO691" s="17">
        <f t="shared" si="432"/>
        <v>234.41</v>
      </c>
      <c r="BP691">
        <f t="shared" si="448"/>
        <v>0</v>
      </c>
      <c r="BQ691" s="7">
        <f t="shared" si="449"/>
        <v>0</v>
      </c>
      <c r="BR691" s="7">
        <f t="shared" si="450"/>
        <v>0</v>
      </c>
      <c r="BS691" s="7">
        <f t="shared" si="451"/>
        <v>0</v>
      </c>
      <c r="BT691" s="7">
        <f t="shared" si="452"/>
        <v>0</v>
      </c>
      <c r="BU691" s="17">
        <f t="shared" si="433"/>
        <v>234.41</v>
      </c>
      <c r="BV691">
        <f t="shared" si="453"/>
        <v>0</v>
      </c>
      <c r="BW691" s="7">
        <f t="shared" si="454"/>
        <v>0</v>
      </c>
      <c r="BX691" s="7">
        <f t="shared" si="455"/>
        <v>0</v>
      </c>
      <c r="BY691" s="7">
        <f t="shared" si="456"/>
        <v>0</v>
      </c>
      <c r="BZ691" s="7">
        <f t="shared" si="457"/>
        <v>0</v>
      </c>
      <c r="CA691" s="17">
        <f t="shared" si="434"/>
        <v>234.41</v>
      </c>
      <c r="CB691">
        <f t="shared" si="458"/>
        <v>0</v>
      </c>
      <c r="CC691" s="7">
        <f t="shared" si="459"/>
        <v>0</v>
      </c>
      <c r="CD691" s="7">
        <f t="shared" si="460"/>
        <v>0</v>
      </c>
      <c r="CE691" s="7">
        <f t="shared" si="461"/>
        <v>0</v>
      </c>
      <c r="CF691" s="69">
        <f t="shared" si="462"/>
        <v>0</v>
      </c>
      <c r="CG691" s="17">
        <f t="shared" si="435"/>
        <v>234.41</v>
      </c>
      <c r="CH691">
        <f t="shared" si="463"/>
        <v>0</v>
      </c>
      <c r="CI691" s="7">
        <f t="shared" si="464"/>
        <v>0</v>
      </c>
      <c r="CJ691" s="7">
        <f t="shared" si="465"/>
        <v>0</v>
      </c>
      <c r="CK691" s="7">
        <f t="shared" si="466"/>
        <v>0</v>
      </c>
      <c r="CL691" s="7">
        <f t="shared" si="467"/>
        <v>0</v>
      </c>
      <c r="CM691" s="17">
        <f t="shared" si="436"/>
        <v>234.41</v>
      </c>
      <c r="CN691">
        <f t="shared" si="468"/>
        <v>0</v>
      </c>
      <c r="CO691" s="7">
        <f t="shared" si="469"/>
        <v>0</v>
      </c>
      <c r="CP691" s="7">
        <f t="shared" si="470"/>
        <v>0</v>
      </c>
      <c r="CQ691" s="7">
        <f t="shared" si="471"/>
        <v>0</v>
      </c>
      <c r="CR691" s="7">
        <f t="shared" si="472"/>
        <v>0</v>
      </c>
    </row>
    <row r="692" spans="1:96" ht="14.5">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437"/>
        <v>0</v>
      </c>
      <c r="M692" s="63" t="b">
        <v>1</v>
      </c>
      <c r="N692" s="63">
        <v>0</v>
      </c>
      <c r="O692" s="63">
        <v>10</v>
      </c>
      <c r="P692" s="63">
        <v>0</v>
      </c>
      <c r="Q692" s="63">
        <v>10</v>
      </c>
      <c r="R692" s="63">
        <v>0</v>
      </c>
      <c r="S692" s="65" t="b">
        <v>0</v>
      </c>
      <c r="Y692" s="66" t="b">
        <v>0</v>
      </c>
      <c r="AE692" s="67" t="b">
        <v>0</v>
      </c>
      <c r="AK692" s="68" t="b">
        <v>0</v>
      </c>
      <c r="AQ692" s="45" t="b">
        <v>0</v>
      </c>
      <c r="AW692" s="47" t="b">
        <v>0</v>
      </c>
      <c r="BC692" s="17">
        <f t="shared" si="430"/>
        <v>236.83000000000004</v>
      </c>
      <c r="BD692">
        <f t="shared" si="438"/>
        <v>0</v>
      </c>
      <c r="BE692" s="7">
        <f t="shared" si="439"/>
        <v>0</v>
      </c>
      <c r="BF692" s="7">
        <f t="shared" si="440"/>
        <v>0</v>
      </c>
      <c r="BG692" s="7">
        <f t="shared" si="441"/>
        <v>0</v>
      </c>
      <c r="BH692" s="7">
        <f t="shared" si="442"/>
        <v>0</v>
      </c>
      <c r="BI692" s="17">
        <f t="shared" si="431"/>
        <v>236.83000000000004</v>
      </c>
      <c r="BJ692">
        <f t="shared" si="443"/>
        <v>0</v>
      </c>
      <c r="BK692" s="7">
        <f t="shared" si="444"/>
        <v>0</v>
      </c>
      <c r="BL692" s="7">
        <f t="shared" si="445"/>
        <v>0</v>
      </c>
      <c r="BM692" s="7">
        <f t="shared" si="446"/>
        <v>0</v>
      </c>
      <c r="BN692" s="7">
        <f t="shared" si="447"/>
        <v>0</v>
      </c>
      <c r="BO692" s="17">
        <f t="shared" si="432"/>
        <v>236.83000000000004</v>
      </c>
      <c r="BP692">
        <f t="shared" si="448"/>
        <v>0</v>
      </c>
      <c r="BQ692" s="7">
        <f t="shared" si="449"/>
        <v>0</v>
      </c>
      <c r="BR692" s="7">
        <f t="shared" si="450"/>
        <v>0</v>
      </c>
      <c r="BS692" s="7">
        <f t="shared" si="451"/>
        <v>0</v>
      </c>
      <c r="BT692" s="7">
        <f t="shared" si="452"/>
        <v>0</v>
      </c>
      <c r="BU692" s="17">
        <f t="shared" si="433"/>
        <v>236.83000000000004</v>
      </c>
      <c r="BV692">
        <f t="shared" si="453"/>
        <v>0</v>
      </c>
      <c r="BW692" s="7">
        <f t="shared" si="454"/>
        <v>0</v>
      </c>
      <c r="BX692" s="7">
        <f t="shared" si="455"/>
        <v>0</v>
      </c>
      <c r="BY692" s="7">
        <f t="shared" si="456"/>
        <v>0</v>
      </c>
      <c r="BZ692" s="7">
        <f t="shared" si="457"/>
        <v>0</v>
      </c>
      <c r="CA692" s="17">
        <f t="shared" si="434"/>
        <v>236.83000000000004</v>
      </c>
      <c r="CB692">
        <f t="shared" si="458"/>
        <v>0</v>
      </c>
      <c r="CC692" s="7">
        <f t="shared" si="459"/>
        <v>0</v>
      </c>
      <c r="CD692" s="7">
        <f t="shared" si="460"/>
        <v>0</v>
      </c>
      <c r="CE692" s="7">
        <f t="shared" si="461"/>
        <v>0</v>
      </c>
      <c r="CF692" s="69">
        <f t="shared" si="462"/>
        <v>0</v>
      </c>
      <c r="CG692" s="17">
        <f t="shared" si="435"/>
        <v>236.83000000000004</v>
      </c>
      <c r="CH692">
        <f t="shared" si="463"/>
        <v>0</v>
      </c>
      <c r="CI692" s="7">
        <f t="shared" si="464"/>
        <v>0</v>
      </c>
      <c r="CJ692" s="7">
        <f t="shared" si="465"/>
        <v>0</v>
      </c>
      <c r="CK692" s="7">
        <f t="shared" si="466"/>
        <v>0</v>
      </c>
      <c r="CL692" s="7">
        <f t="shared" si="467"/>
        <v>0</v>
      </c>
      <c r="CM692" s="17">
        <f t="shared" si="436"/>
        <v>236.83000000000004</v>
      </c>
      <c r="CN692">
        <f t="shared" si="468"/>
        <v>0</v>
      </c>
      <c r="CO692" s="7">
        <f t="shared" si="469"/>
        <v>0</v>
      </c>
      <c r="CP692" s="7">
        <f t="shared" si="470"/>
        <v>0</v>
      </c>
      <c r="CQ692" s="7">
        <f t="shared" si="471"/>
        <v>0</v>
      </c>
      <c r="CR692" s="7">
        <f t="shared" si="472"/>
        <v>0</v>
      </c>
    </row>
    <row r="693" spans="1:9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437"/>
        <v>1</v>
      </c>
      <c r="M693" s="63" t="b">
        <v>0</v>
      </c>
      <c r="S693" s="65" t="b">
        <v>0</v>
      </c>
      <c r="Y693" s="66" t="b">
        <v>0</v>
      </c>
      <c r="AE693" s="67" t="b">
        <v>0</v>
      </c>
      <c r="AK693" s="68" t="b">
        <v>0</v>
      </c>
      <c r="AQ693" s="45" t="b">
        <v>0</v>
      </c>
      <c r="AW693" s="47" t="b">
        <v>0</v>
      </c>
      <c r="BC693" s="17">
        <f t="shared" si="430"/>
        <v>79.2</v>
      </c>
      <c r="BD693">
        <f t="shared" si="438"/>
        <v>0</v>
      </c>
      <c r="BE693" s="7">
        <f t="shared" si="439"/>
        <v>0</v>
      </c>
      <c r="BF693" s="7">
        <f t="shared" si="440"/>
        <v>0</v>
      </c>
      <c r="BG693" s="7">
        <f t="shared" si="441"/>
        <v>0</v>
      </c>
      <c r="BH693" s="7">
        <f t="shared" si="442"/>
        <v>0</v>
      </c>
      <c r="BI693" s="17">
        <f t="shared" si="431"/>
        <v>79.2</v>
      </c>
      <c r="BJ693">
        <f t="shared" si="443"/>
        <v>0</v>
      </c>
      <c r="BK693" s="7">
        <f t="shared" si="444"/>
        <v>0</v>
      </c>
      <c r="BL693" s="7">
        <f t="shared" si="445"/>
        <v>0</v>
      </c>
      <c r="BM693" s="7">
        <f t="shared" si="446"/>
        <v>0</v>
      </c>
      <c r="BN693" s="7">
        <f t="shared" si="447"/>
        <v>0</v>
      </c>
      <c r="BO693" s="17">
        <f t="shared" si="432"/>
        <v>79.2</v>
      </c>
      <c r="BP693">
        <f t="shared" si="448"/>
        <v>0</v>
      </c>
      <c r="BQ693" s="7">
        <f t="shared" si="449"/>
        <v>0</v>
      </c>
      <c r="BR693" s="7">
        <f t="shared" si="450"/>
        <v>0</v>
      </c>
      <c r="BS693" s="7">
        <f t="shared" si="451"/>
        <v>0</v>
      </c>
      <c r="BT693" s="7">
        <f t="shared" si="452"/>
        <v>0</v>
      </c>
      <c r="BU693" s="17">
        <f t="shared" si="433"/>
        <v>79.2</v>
      </c>
      <c r="BV693">
        <f t="shared" si="453"/>
        <v>0</v>
      </c>
      <c r="BW693" s="7">
        <f t="shared" si="454"/>
        <v>0</v>
      </c>
      <c r="BX693" s="7">
        <f t="shared" si="455"/>
        <v>0</v>
      </c>
      <c r="BY693" s="7">
        <f t="shared" si="456"/>
        <v>0</v>
      </c>
      <c r="BZ693" s="7">
        <f t="shared" si="457"/>
        <v>0</v>
      </c>
      <c r="CA693" s="17">
        <f t="shared" si="434"/>
        <v>79.2</v>
      </c>
      <c r="CB693">
        <f t="shared" si="458"/>
        <v>0</v>
      </c>
      <c r="CC693" s="7">
        <f t="shared" si="459"/>
        <v>0</v>
      </c>
      <c r="CD693" s="7">
        <f t="shared" si="460"/>
        <v>0</v>
      </c>
      <c r="CE693" s="7">
        <f t="shared" si="461"/>
        <v>0</v>
      </c>
      <c r="CF693" s="69">
        <f t="shared" si="462"/>
        <v>0</v>
      </c>
      <c r="CG693" s="17">
        <f t="shared" si="435"/>
        <v>79.2</v>
      </c>
      <c r="CH693">
        <f t="shared" si="463"/>
        <v>0</v>
      </c>
      <c r="CI693" s="7">
        <f t="shared" si="464"/>
        <v>0</v>
      </c>
      <c r="CJ693" s="7">
        <f t="shared" si="465"/>
        <v>0</v>
      </c>
      <c r="CK693" s="7">
        <f t="shared" si="466"/>
        <v>0</v>
      </c>
      <c r="CL693" s="7">
        <f t="shared" si="467"/>
        <v>0</v>
      </c>
      <c r="CM693" s="17">
        <f t="shared" si="436"/>
        <v>79.2</v>
      </c>
      <c r="CN693">
        <f t="shared" si="468"/>
        <v>0</v>
      </c>
      <c r="CO693" s="7">
        <f t="shared" si="469"/>
        <v>0</v>
      </c>
      <c r="CP693" s="7">
        <f t="shared" si="470"/>
        <v>0</v>
      </c>
      <c r="CQ693" s="7">
        <f t="shared" si="471"/>
        <v>0</v>
      </c>
      <c r="CR693" s="7">
        <f t="shared" si="472"/>
        <v>0</v>
      </c>
    </row>
    <row r="694" spans="1:9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437"/>
        <v>0</v>
      </c>
      <c r="M694" s="63" t="b">
        <v>0</v>
      </c>
      <c r="S694" s="65" t="b">
        <v>0</v>
      </c>
      <c r="Y694" s="66" t="b">
        <v>0</v>
      </c>
      <c r="AE694" s="67" t="b">
        <v>0</v>
      </c>
      <c r="AK694" s="68" t="b">
        <v>0</v>
      </c>
      <c r="AQ694" s="45" t="b">
        <v>0</v>
      </c>
      <c r="AW694" s="47" t="b">
        <v>0</v>
      </c>
      <c r="BC694" s="17">
        <f t="shared" si="430"/>
        <v>70.40000000000002</v>
      </c>
      <c r="BD694">
        <f t="shared" si="438"/>
        <v>0</v>
      </c>
      <c r="BE694" s="7">
        <f t="shared" si="439"/>
        <v>0</v>
      </c>
      <c r="BF694" s="7">
        <f t="shared" si="440"/>
        <v>0</v>
      </c>
      <c r="BG694" s="7">
        <f t="shared" si="441"/>
        <v>0</v>
      </c>
      <c r="BH694" s="7">
        <f t="shared" si="442"/>
        <v>0</v>
      </c>
      <c r="BI694" s="17">
        <f t="shared" si="431"/>
        <v>70.40000000000002</v>
      </c>
      <c r="BJ694">
        <f t="shared" si="443"/>
        <v>0</v>
      </c>
      <c r="BK694" s="7">
        <f t="shared" si="444"/>
        <v>0</v>
      </c>
      <c r="BL694" s="7">
        <f t="shared" si="445"/>
        <v>0</v>
      </c>
      <c r="BM694" s="7">
        <f t="shared" si="446"/>
        <v>0</v>
      </c>
      <c r="BN694" s="7">
        <f t="shared" si="447"/>
        <v>0</v>
      </c>
      <c r="BO694" s="17">
        <f t="shared" si="432"/>
        <v>70.40000000000002</v>
      </c>
      <c r="BP694">
        <f t="shared" si="448"/>
        <v>0</v>
      </c>
      <c r="BQ694" s="7">
        <f t="shared" si="449"/>
        <v>0</v>
      </c>
      <c r="BR694" s="7">
        <f t="shared" si="450"/>
        <v>0</v>
      </c>
      <c r="BS694" s="7">
        <f t="shared" si="451"/>
        <v>0</v>
      </c>
      <c r="BT694" s="7">
        <f t="shared" si="452"/>
        <v>0</v>
      </c>
      <c r="BU694" s="17">
        <f t="shared" si="433"/>
        <v>70.40000000000002</v>
      </c>
      <c r="BV694">
        <f t="shared" si="453"/>
        <v>0</v>
      </c>
      <c r="BW694" s="7">
        <f t="shared" si="454"/>
        <v>0</v>
      </c>
      <c r="BX694" s="7">
        <f t="shared" si="455"/>
        <v>0</v>
      </c>
      <c r="BY694" s="7">
        <f t="shared" si="456"/>
        <v>0</v>
      </c>
      <c r="BZ694" s="7">
        <f t="shared" si="457"/>
        <v>0</v>
      </c>
      <c r="CA694" s="17">
        <f t="shared" si="434"/>
        <v>70.40000000000002</v>
      </c>
      <c r="CB694">
        <f t="shared" si="458"/>
        <v>0</v>
      </c>
      <c r="CC694" s="7">
        <f t="shared" si="459"/>
        <v>0</v>
      </c>
      <c r="CD694" s="7">
        <f t="shared" si="460"/>
        <v>0</v>
      </c>
      <c r="CE694" s="7">
        <f t="shared" si="461"/>
        <v>0</v>
      </c>
      <c r="CF694" s="69">
        <f t="shared" si="462"/>
        <v>0</v>
      </c>
      <c r="CG694" s="17">
        <f t="shared" si="435"/>
        <v>70.40000000000002</v>
      </c>
      <c r="CH694">
        <f t="shared" si="463"/>
        <v>0</v>
      </c>
      <c r="CI694" s="7">
        <f t="shared" si="464"/>
        <v>0</v>
      </c>
      <c r="CJ694" s="7">
        <f t="shared" si="465"/>
        <v>0</v>
      </c>
      <c r="CK694" s="7">
        <f t="shared" si="466"/>
        <v>0</v>
      </c>
      <c r="CL694" s="7">
        <f t="shared" si="467"/>
        <v>0</v>
      </c>
      <c r="CM694" s="17">
        <f t="shared" si="436"/>
        <v>70.40000000000002</v>
      </c>
      <c r="CN694">
        <f t="shared" si="468"/>
        <v>0</v>
      </c>
      <c r="CO694" s="7">
        <f t="shared" si="469"/>
        <v>0</v>
      </c>
      <c r="CP694" s="7">
        <f t="shared" si="470"/>
        <v>0</v>
      </c>
      <c r="CQ694" s="7">
        <f t="shared" si="471"/>
        <v>0</v>
      </c>
      <c r="CR694" s="7">
        <f t="shared" si="472"/>
        <v>0</v>
      </c>
    </row>
    <row r="695" spans="1:9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437"/>
        <v>1</v>
      </c>
      <c r="M695" s="63" t="b">
        <v>0</v>
      </c>
      <c r="S695" s="65" t="b">
        <v>0</v>
      </c>
      <c r="Y695" s="66" t="b">
        <v>0</v>
      </c>
      <c r="AE695" s="67" t="b">
        <v>0</v>
      </c>
      <c r="AK695" s="68" t="b">
        <v>0</v>
      </c>
      <c r="AQ695" s="45" t="b">
        <v>0</v>
      </c>
      <c r="AW695" s="47" t="b">
        <v>0</v>
      </c>
      <c r="BC695" s="17">
        <f t="shared" si="430"/>
        <v>129.58000000000001</v>
      </c>
      <c r="BD695">
        <f t="shared" si="438"/>
        <v>0</v>
      </c>
      <c r="BE695" s="7">
        <f t="shared" si="439"/>
        <v>0</v>
      </c>
      <c r="BF695" s="7">
        <f t="shared" si="440"/>
        <v>0</v>
      </c>
      <c r="BG695" s="7">
        <f t="shared" si="441"/>
        <v>0</v>
      </c>
      <c r="BH695" s="7">
        <f t="shared" si="442"/>
        <v>0</v>
      </c>
      <c r="BI695" s="17">
        <f t="shared" si="431"/>
        <v>129.58000000000001</v>
      </c>
      <c r="BJ695">
        <f t="shared" si="443"/>
        <v>0</v>
      </c>
      <c r="BK695" s="7">
        <f t="shared" si="444"/>
        <v>0</v>
      </c>
      <c r="BL695" s="7">
        <f t="shared" si="445"/>
        <v>0</v>
      </c>
      <c r="BM695" s="7">
        <f t="shared" si="446"/>
        <v>0</v>
      </c>
      <c r="BN695" s="7">
        <f t="shared" si="447"/>
        <v>0</v>
      </c>
      <c r="BO695" s="17">
        <f t="shared" si="432"/>
        <v>129.58000000000001</v>
      </c>
      <c r="BP695">
        <f t="shared" si="448"/>
        <v>0</v>
      </c>
      <c r="BQ695" s="7">
        <f t="shared" si="449"/>
        <v>0</v>
      </c>
      <c r="BR695" s="7">
        <f t="shared" si="450"/>
        <v>0</v>
      </c>
      <c r="BS695" s="7">
        <f t="shared" si="451"/>
        <v>0</v>
      </c>
      <c r="BT695" s="7">
        <f t="shared" si="452"/>
        <v>0</v>
      </c>
      <c r="BU695" s="17">
        <f t="shared" si="433"/>
        <v>129.58000000000001</v>
      </c>
      <c r="BV695">
        <f t="shared" si="453"/>
        <v>0</v>
      </c>
      <c r="BW695" s="7">
        <f t="shared" si="454"/>
        <v>0</v>
      </c>
      <c r="BX695" s="7">
        <f t="shared" si="455"/>
        <v>0</v>
      </c>
      <c r="BY695" s="7">
        <f t="shared" si="456"/>
        <v>0</v>
      </c>
      <c r="BZ695" s="7">
        <f t="shared" si="457"/>
        <v>0</v>
      </c>
      <c r="CA695" s="17">
        <f t="shared" si="434"/>
        <v>129.58000000000001</v>
      </c>
      <c r="CB695">
        <f t="shared" si="458"/>
        <v>0</v>
      </c>
      <c r="CC695" s="7">
        <f t="shared" si="459"/>
        <v>0</v>
      </c>
      <c r="CD695" s="7">
        <f t="shared" si="460"/>
        <v>0</v>
      </c>
      <c r="CE695" s="7">
        <f t="shared" si="461"/>
        <v>0</v>
      </c>
      <c r="CF695" s="69">
        <f t="shared" si="462"/>
        <v>0</v>
      </c>
      <c r="CG695" s="17">
        <f t="shared" si="435"/>
        <v>129.58000000000001</v>
      </c>
      <c r="CH695">
        <f t="shared" si="463"/>
        <v>0</v>
      </c>
      <c r="CI695" s="7">
        <f t="shared" si="464"/>
        <v>0</v>
      </c>
      <c r="CJ695" s="7">
        <f t="shared" si="465"/>
        <v>0</v>
      </c>
      <c r="CK695" s="7">
        <f t="shared" si="466"/>
        <v>0</v>
      </c>
      <c r="CL695" s="7">
        <f t="shared" si="467"/>
        <v>0</v>
      </c>
      <c r="CM695" s="17">
        <f t="shared" si="436"/>
        <v>129.58000000000001</v>
      </c>
      <c r="CN695">
        <f t="shared" si="468"/>
        <v>0</v>
      </c>
      <c r="CO695" s="7">
        <f t="shared" si="469"/>
        <v>0</v>
      </c>
      <c r="CP695" s="7">
        <f t="shared" si="470"/>
        <v>0</v>
      </c>
      <c r="CQ695" s="7">
        <f t="shared" si="471"/>
        <v>0</v>
      </c>
      <c r="CR695" s="7">
        <f t="shared" si="472"/>
        <v>0</v>
      </c>
    </row>
    <row r="696" spans="1:9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437"/>
        <v>0</v>
      </c>
      <c r="M696" s="63" t="b">
        <v>0</v>
      </c>
      <c r="S696" s="65" t="b">
        <v>0</v>
      </c>
      <c r="Y696" s="66" t="b">
        <v>0</v>
      </c>
      <c r="AE696" s="67" t="b">
        <v>0</v>
      </c>
      <c r="AK696" s="68" t="b">
        <v>0</v>
      </c>
      <c r="AQ696" s="45" t="b">
        <v>0</v>
      </c>
      <c r="AW696" s="47" t="b">
        <v>0</v>
      </c>
      <c r="BC696" s="17">
        <f t="shared" si="430"/>
        <v>129.58000000000001</v>
      </c>
      <c r="BD696">
        <f t="shared" si="438"/>
        <v>0</v>
      </c>
      <c r="BE696" s="7">
        <f t="shared" si="439"/>
        <v>0</v>
      </c>
      <c r="BF696" s="7">
        <f t="shared" si="440"/>
        <v>0</v>
      </c>
      <c r="BG696" s="7">
        <f t="shared" si="441"/>
        <v>0</v>
      </c>
      <c r="BH696" s="7">
        <f t="shared" si="442"/>
        <v>0</v>
      </c>
      <c r="BI696" s="17">
        <f t="shared" si="431"/>
        <v>129.58000000000001</v>
      </c>
      <c r="BJ696">
        <f t="shared" si="443"/>
        <v>0</v>
      </c>
      <c r="BK696" s="7">
        <f t="shared" si="444"/>
        <v>0</v>
      </c>
      <c r="BL696" s="7">
        <f t="shared" si="445"/>
        <v>0</v>
      </c>
      <c r="BM696" s="7">
        <f t="shared" si="446"/>
        <v>0</v>
      </c>
      <c r="BN696" s="7">
        <f t="shared" si="447"/>
        <v>0</v>
      </c>
      <c r="BO696" s="17">
        <f t="shared" si="432"/>
        <v>129.58000000000001</v>
      </c>
      <c r="BP696">
        <f t="shared" si="448"/>
        <v>0</v>
      </c>
      <c r="BQ696" s="7">
        <f t="shared" si="449"/>
        <v>0</v>
      </c>
      <c r="BR696" s="7">
        <f t="shared" si="450"/>
        <v>0</v>
      </c>
      <c r="BS696" s="7">
        <f t="shared" si="451"/>
        <v>0</v>
      </c>
      <c r="BT696" s="7">
        <f t="shared" si="452"/>
        <v>0</v>
      </c>
      <c r="BU696" s="17">
        <f t="shared" si="433"/>
        <v>129.58000000000001</v>
      </c>
      <c r="BV696">
        <f t="shared" si="453"/>
        <v>0</v>
      </c>
      <c r="BW696" s="7">
        <f t="shared" si="454"/>
        <v>0</v>
      </c>
      <c r="BX696" s="7">
        <f t="shared" si="455"/>
        <v>0</v>
      </c>
      <c r="BY696" s="7">
        <f t="shared" si="456"/>
        <v>0</v>
      </c>
      <c r="BZ696" s="7">
        <f t="shared" si="457"/>
        <v>0</v>
      </c>
      <c r="CA696" s="17">
        <f t="shared" si="434"/>
        <v>129.58000000000001</v>
      </c>
      <c r="CB696">
        <f t="shared" si="458"/>
        <v>0</v>
      </c>
      <c r="CC696" s="7">
        <f t="shared" si="459"/>
        <v>0</v>
      </c>
      <c r="CD696" s="7">
        <f t="shared" si="460"/>
        <v>0</v>
      </c>
      <c r="CE696" s="7">
        <f t="shared" si="461"/>
        <v>0</v>
      </c>
      <c r="CF696" s="69">
        <f t="shared" si="462"/>
        <v>0</v>
      </c>
      <c r="CG696" s="17">
        <f t="shared" si="435"/>
        <v>129.58000000000001</v>
      </c>
      <c r="CH696">
        <f t="shared" si="463"/>
        <v>0</v>
      </c>
      <c r="CI696" s="7">
        <f t="shared" si="464"/>
        <v>0</v>
      </c>
      <c r="CJ696" s="7">
        <f t="shared" si="465"/>
        <v>0</v>
      </c>
      <c r="CK696" s="7">
        <f t="shared" si="466"/>
        <v>0</v>
      </c>
      <c r="CL696" s="7">
        <f t="shared" si="467"/>
        <v>0</v>
      </c>
      <c r="CM696" s="17">
        <f t="shared" si="436"/>
        <v>129.58000000000001</v>
      </c>
      <c r="CN696">
        <f t="shared" si="468"/>
        <v>0</v>
      </c>
      <c r="CO696" s="7">
        <f t="shared" si="469"/>
        <v>0</v>
      </c>
      <c r="CP696" s="7">
        <f t="shared" si="470"/>
        <v>0</v>
      </c>
      <c r="CQ696" s="7">
        <f t="shared" si="471"/>
        <v>0</v>
      </c>
      <c r="CR696" s="7">
        <f t="shared" si="472"/>
        <v>0</v>
      </c>
    </row>
    <row r="697" spans="1:9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437"/>
        <v>1</v>
      </c>
      <c r="M697" s="63" t="b">
        <v>0</v>
      </c>
      <c r="S697" s="65" t="b">
        <v>0</v>
      </c>
      <c r="Y697" s="66" t="b">
        <v>0</v>
      </c>
      <c r="AE697" s="67" t="b">
        <v>0</v>
      </c>
      <c r="AK697" s="68" t="b">
        <v>0</v>
      </c>
      <c r="AQ697" s="45" t="b">
        <v>0</v>
      </c>
      <c r="AW697" s="47" t="b">
        <v>0</v>
      </c>
      <c r="BC697" s="17">
        <f t="shared" si="430"/>
        <v>73.040000000000006</v>
      </c>
      <c r="BD697">
        <f t="shared" si="438"/>
        <v>0</v>
      </c>
      <c r="BE697" s="7">
        <f t="shared" si="439"/>
        <v>0</v>
      </c>
      <c r="BF697" s="7">
        <f t="shared" si="440"/>
        <v>0</v>
      </c>
      <c r="BG697" s="7">
        <f t="shared" si="441"/>
        <v>0</v>
      </c>
      <c r="BH697" s="7">
        <f t="shared" si="442"/>
        <v>0</v>
      </c>
      <c r="BI697" s="17">
        <f t="shared" si="431"/>
        <v>73.040000000000006</v>
      </c>
      <c r="BJ697">
        <f t="shared" si="443"/>
        <v>0</v>
      </c>
      <c r="BK697" s="7">
        <f t="shared" si="444"/>
        <v>0</v>
      </c>
      <c r="BL697" s="7">
        <f t="shared" si="445"/>
        <v>0</v>
      </c>
      <c r="BM697" s="7">
        <f t="shared" si="446"/>
        <v>0</v>
      </c>
      <c r="BN697" s="7">
        <f t="shared" si="447"/>
        <v>0</v>
      </c>
      <c r="BO697" s="17">
        <f t="shared" si="432"/>
        <v>73.040000000000006</v>
      </c>
      <c r="BP697">
        <f t="shared" si="448"/>
        <v>0</v>
      </c>
      <c r="BQ697" s="7">
        <f t="shared" si="449"/>
        <v>0</v>
      </c>
      <c r="BR697" s="7">
        <f t="shared" si="450"/>
        <v>0</v>
      </c>
      <c r="BS697" s="7">
        <f t="shared" si="451"/>
        <v>0</v>
      </c>
      <c r="BT697" s="7">
        <f t="shared" si="452"/>
        <v>0</v>
      </c>
      <c r="BU697" s="17">
        <f t="shared" si="433"/>
        <v>73.040000000000006</v>
      </c>
      <c r="BV697">
        <f t="shared" si="453"/>
        <v>0</v>
      </c>
      <c r="BW697" s="7">
        <f t="shared" si="454"/>
        <v>0</v>
      </c>
      <c r="BX697" s="7">
        <f t="shared" si="455"/>
        <v>0</v>
      </c>
      <c r="BY697" s="7">
        <f t="shared" si="456"/>
        <v>0</v>
      </c>
      <c r="BZ697" s="7">
        <f t="shared" si="457"/>
        <v>0</v>
      </c>
      <c r="CA697" s="17">
        <f t="shared" si="434"/>
        <v>73.040000000000006</v>
      </c>
      <c r="CB697">
        <f t="shared" si="458"/>
        <v>0</v>
      </c>
      <c r="CC697" s="7">
        <f t="shared" si="459"/>
        <v>0</v>
      </c>
      <c r="CD697" s="7">
        <f t="shared" si="460"/>
        <v>0</v>
      </c>
      <c r="CE697" s="7">
        <f t="shared" si="461"/>
        <v>0</v>
      </c>
      <c r="CF697" s="69">
        <f t="shared" si="462"/>
        <v>0</v>
      </c>
      <c r="CG697" s="17">
        <f t="shared" si="435"/>
        <v>73.040000000000006</v>
      </c>
      <c r="CH697">
        <f t="shared" si="463"/>
        <v>0</v>
      </c>
      <c r="CI697" s="7">
        <f t="shared" si="464"/>
        <v>0</v>
      </c>
      <c r="CJ697" s="7">
        <f t="shared" si="465"/>
        <v>0</v>
      </c>
      <c r="CK697" s="7">
        <f t="shared" si="466"/>
        <v>0</v>
      </c>
      <c r="CL697" s="7">
        <f t="shared" si="467"/>
        <v>0</v>
      </c>
      <c r="CM697" s="17">
        <f t="shared" si="436"/>
        <v>73.040000000000006</v>
      </c>
      <c r="CN697">
        <f t="shared" si="468"/>
        <v>0</v>
      </c>
      <c r="CO697" s="7">
        <f t="shared" si="469"/>
        <v>0</v>
      </c>
      <c r="CP697" s="7">
        <f t="shared" si="470"/>
        <v>0</v>
      </c>
      <c r="CQ697" s="7">
        <f t="shared" si="471"/>
        <v>0</v>
      </c>
      <c r="CR697" s="7">
        <f t="shared" si="472"/>
        <v>0</v>
      </c>
    </row>
    <row r="698" spans="1:9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437"/>
        <v>0</v>
      </c>
      <c r="M698" s="63" t="b">
        <v>0</v>
      </c>
      <c r="S698" s="65" t="b">
        <v>0</v>
      </c>
      <c r="Y698" s="66" t="b">
        <v>0</v>
      </c>
      <c r="AE698" s="67" t="b">
        <v>0</v>
      </c>
      <c r="AK698" s="68" t="b">
        <v>0</v>
      </c>
      <c r="AQ698" s="45" t="b">
        <v>0</v>
      </c>
      <c r="AW698" s="47" t="b">
        <v>0</v>
      </c>
      <c r="BC698" s="17">
        <f t="shared" si="430"/>
        <v>45.54</v>
      </c>
      <c r="BD698">
        <f t="shared" si="438"/>
        <v>0</v>
      </c>
      <c r="BE698" s="7">
        <f t="shared" si="439"/>
        <v>0</v>
      </c>
      <c r="BF698" s="7">
        <f t="shared" si="440"/>
        <v>0</v>
      </c>
      <c r="BG698" s="7">
        <f t="shared" si="441"/>
        <v>0</v>
      </c>
      <c r="BH698" s="7">
        <f t="shared" si="442"/>
        <v>0</v>
      </c>
      <c r="BI698" s="17">
        <f t="shared" si="431"/>
        <v>45.54</v>
      </c>
      <c r="BJ698">
        <f t="shared" si="443"/>
        <v>0</v>
      </c>
      <c r="BK698" s="7">
        <f t="shared" si="444"/>
        <v>0</v>
      </c>
      <c r="BL698" s="7">
        <f t="shared" si="445"/>
        <v>0</v>
      </c>
      <c r="BM698" s="7">
        <f t="shared" si="446"/>
        <v>0</v>
      </c>
      <c r="BN698" s="7">
        <f t="shared" si="447"/>
        <v>0</v>
      </c>
      <c r="BO698" s="17">
        <f t="shared" si="432"/>
        <v>45.54</v>
      </c>
      <c r="BP698">
        <f t="shared" si="448"/>
        <v>0</v>
      </c>
      <c r="BQ698" s="7">
        <f t="shared" si="449"/>
        <v>0</v>
      </c>
      <c r="BR698" s="7">
        <f t="shared" si="450"/>
        <v>0</v>
      </c>
      <c r="BS698" s="7">
        <f t="shared" si="451"/>
        <v>0</v>
      </c>
      <c r="BT698" s="7">
        <f t="shared" si="452"/>
        <v>0</v>
      </c>
      <c r="BU698" s="17">
        <f t="shared" si="433"/>
        <v>45.54</v>
      </c>
      <c r="BV698">
        <f t="shared" si="453"/>
        <v>0</v>
      </c>
      <c r="BW698" s="7">
        <f t="shared" si="454"/>
        <v>0</v>
      </c>
      <c r="BX698" s="7">
        <f t="shared" si="455"/>
        <v>0</v>
      </c>
      <c r="BY698" s="7">
        <f t="shared" si="456"/>
        <v>0</v>
      </c>
      <c r="BZ698" s="7">
        <f t="shared" si="457"/>
        <v>0</v>
      </c>
      <c r="CA698" s="17">
        <f t="shared" si="434"/>
        <v>45.54</v>
      </c>
      <c r="CB698">
        <f t="shared" si="458"/>
        <v>0</v>
      </c>
      <c r="CC698" s="7">
        <f t="shared" si="459"/>
        <v>0</v>
      </c>
      <c r="CD698" s="7">
        <f t="shared" si="460"/>
        <v>0</v>
      </c>
      <c r="CE698" s="7">
        <f t="shared" si="461"/>
        <v>0</v>
      </c>
      <c r="CF698" s="69">
        <f t="shared" si="462"/>
        <v>0</v>
      </c>
      <c r="CG698" s="17">
        <f t="shared" si="435"/>
        <v>45.54</v>
      </c>
      <c r="CH698">
        <f t="shared" si="463"/>
        <v>0</v>
      </c>
      <c r="CI698" s="7">
        <f t="shared" si="464"/>
        <v>0</v>
      </c>
      <c r="CJ698" s="7">
        <f t="shared" si="465"/>
        <v>0</v>
      </c>
      <c r="CK698" s="7">
        <f t="shared" si="466"/>
        <v>0</v>
      </c>
      <c r="CL698" s="7">
        <f t="shared" si="467"/>
        <v>0</v>
      </c>
      <c r="CM698" s="17">
        <f t="shared" si="436"/>
        <v>45.54</v>
      </c>
      <c r="CN698">
        <f t="shared" si="468"/>
        <v>0</v>
      </c>
      <c r="CO698" s="7">
        <f t="shared" si="469"/>
        <v>0</v>
      </c>
      <c r="CP698" s="7">
        <f t="shared" si="470"/>
        <v>0</v>
      </c>
      <c r="CQ698" s="7">
        <f t="shared" si="471"/>
        <v>0</v>
      </c>
      <c r="CR698" s="7">
        <f t="shared" si="472"/>
        <v>0</v>
      </c>
    </row>
    <row r="699" spans="1:96" ht="14.5">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437"/>
        <v>0</v>
      </c>
      <c r="M699" s="63" t="b">
        <v>1</v>
      </c>
      <c r="N699" s="63">
        <v>0</v>
      </c>
      <c r="O699" s="63">
        <v>10</v>
      </c>
      <c r="P699" s="63">
        <v>10</v>
      </c>
      <c r="Q699" s="63">
        <v>10</v>
      </c>
      <c r="R699" s="63">
        <v>500</v>
      </c>
      <c r="S699" s="65" t="b">
        <v>1</v>
      </c>
      <c r="T699" s="65">
        <v>0</v>
      </c>
      <c r="U699" s="65">
        <v>10</v>
      </c>
      <c r="V699" s="65">
        <v>10</v>
      </c>
      <c r="W699" s="65">
        <v>10</v>
      </c>
      <c r="X699" s="65">
        <v>500</v>
      </c>
      <c r="Y699" s="66" t="b">
        <v>0</v>
      </c>
      <c r="AE699" s="67" t="b">
        <v>1</v>
      </c>
      <c r="AF699" s="67">
        <v>0</v>
      </c>
      <c r="AG699" s="67">
        <v>15</v>
      </c>
      <c r="AH699" s="67">
        <v>15</v>
      </c>
      <c r="AI699" s="67">
        <v>15</v>
      </c>
      <c r="AJ699" s="67">
        <v>500</v>
      </c>
      <c r="AK699" s="68" t="b">
        <v>1</v>
      </c>
      <c r="AL699" s="68">
        <v>0</v>
      </c>
      <c r="AM699" s="68">
        <v>20</v>
      </c>
      <c r="AN699" s="68">
        <v>20</v>
      </c>
      <c r="AO699" s="68">
        <v>20</v>
      </c>
      <c r="AP699" s="68">
        <v>500</v>
      </c>
      <c r="AQ699" s="45" t="b">
        <v>0</v>
      </c>
      <c r="AW699" s="47" t="b">
        <v>0</v>
      </c>
      <c r="BC699" s="17">
        <f t="shared" si="430"/>
        <v>79.750000000000014</v>
      </c>
      <c r="BD699">
        <f t="shared" si="438"/>
        <v>0</v>
      </c>
      <c r="BE699" s="7">
        <f t="shared" si="439"/>
        <v>0</v>
      </c>
      <c r="BF699" s="7">
        <f t="shared" si="440"/>
        <v>0</v>
      </c>
      <c r="BG699" s="7">
        <f t="shared" si="441"/>
        <v>0</v>
      </c>
      <c r="BH699" s="7">
        <f t="shared" si="442"/>
        <v>0</v>
      </c>
      <c r="BI699" s="17">
        <f t="shared" si="431"/>
        <v>79.750000000000014</v>
      </c>
      <c r="BJ699">
        <f t="shared" si="443"/>
        <v>0</v>
      </c>
      <c r="BK699" s="7">
        <f t="shared" si="444"/>
        <v>0</v>
      </c>
      <c r="BL699" s="7">
        <f t="shared" si="445"/>
        <v>0</v>
      </c>
      <c r="BM699" s="7">
        <f t="shared" si="446"/>
        <v>0</v>
      </c>
      <c r="BN699" s="7">
        <f t="shared" si="447"/>
        <v>0</v>
      </c>
      <c r="BO699" s="17">
        <f t="shared" si="432"/>
        <v>79.750000000000014</v>
      </c>
      <c r="BP699">
        <f t="shared" si="448"/>
        <v>0</v>
      </c>
      <c r="BQ699" s="7">
        <f t="shared" si="449"/>
        <v>0</v>
      </c>
      <c r="BR699" s="7">
        <f t="shared" si="450"/>
        <v>0</v>
      </c>
      <c r="BS699" s="7">
        <f t="shared" si="451"/>
        <v>0</v>
      </c>
      <c r="BT699" s="7">
        <f t="shared" si="452"/>
        <v>0</v>
      </c>
      <c r="BU699" s="17">
        <f t="shared" si="433"/>
        <v>79.750000000000014</v>
      </c>
      <c r="BV699">
        <f t="shared" si="453"/>
        <v>0</v>
      </c>
      <c r="BW699" s="7">
        <f t="shared" si="454"/>
        <v>0</v>
      </c>
      <c r="BX699" s="7">
        <f t="shared" si="455"/>
        <v>0</v>
      </c>
      <c r="BY699" s="7">
        <f t="shared" si="456"/>
        <v>0</v>
      </c>
      <c r="BZ699" s="7">
        <f t="shared" si="457"/>
        <v>0</v>
      </c>
      <c r="CA699" s="17">
        <f t="shared" si="434"/>
        <v>79.750000000000014</v>
      </c>
      <c r="CB699">
        <f t="shared" si="458"/>
        <v>0</v>
      </c>
      <c r="CC699" s="7">
        <f t="shared" si="459"/>
        <v>0</v>
      </c>
      <c r="CD699" s="7">
        <f t="shared" si="460"/>
        <v>0</v>
      </c>
      <c r="CE699" s="7">
        <f t="shared" si="461"/>
        <v>0</v>
      </c>
      <c r="CF699" s="69">
        <f t="shared" si="462"/>
        <v>0</v>
      </c>
      <c r="CG699" s="17">
        <f t="shared" si="435"/>
        <v>79.750000000000014</v>
      </c>
      <c r="CH699">
        <f t="shared" si="463"/>
        <v>0</v>
      </c>
      <c r="CI699" s="7">
        <f t="shared" si="464"/>
        <v>0</v>
      </c>
      <c r="CJ699" s="7">
        <f t="shared" si="465"/>
        <v>0</v>
      </c>
      <c r="CK699" s="7">
        <f t="shared" si="466"/>
        <v>0</v>
      </c>
      <c r="CL699" s="7">
        <f t="shared" si="467"/>
        <v>0</v>
      </c>
      <c r="CM699" s="17">
        <f t="shared" si="436"/>
        <v>79.750000000000014</v>
      </c>
      <c r="CN699">
        <f t="shared" si="468"/>
        <v>0</v>
      </c>
      <c r="CO699" s="7">
        <f t="shared" si="469"/>
        <v>0</v>
      </c>
      <c r="CP699" s="7">
        <f t="shared" si="470"/>
        <v>0</v>
      </c>
      <c r="CQ699" s="7">
        <f t="shared" si="471"/>
        <v>0</v>
      </c>
      <c r="CR699" s="7">
        <f t="shared" si="472"/>
        <v>0</v>
      </c>
    </row>
    <row r="700" spans="1:9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437"/>
        <v>0</v>
      </c>
      <c r="M700" s="63" t="b">
        <v>0</v>
      </c>
      <c r="S700" s="65" t="b">
        <v>0</v>
      </c>
      <c r="Y700" s="66" t="b">
        <v>0</v>
      </c>
      <c r="AE700" s="67" t="b">
        <v>0</v>
      </c>
      <c r="AK700" s="68" t="b">
        <v>0</v>
      </c>
      <c r="AQ700" s="45" t="b">
        <v>0</v>
      </c>
      <c r="AW700" s="47" t="b">
        <v>0</v>
      </c>
      <c r="BC700" s="17">
        <f t="shared" si="430"/>
        <v>99.33</v>
      </c>
      <c r="BD700">
        <f t="shared" si="438"/>
        <v>0</v>
      </c>
      <c r="BE700" s="7">
        <f t="shared" si="439"/>
        <v>0</v>
      </c>
      <c r="BF700" s="7">
        <f t="shared" si="440"/>
        <v>0</v>
      </c>
      <c r="BG700" s="7">
        <f t="shared" si="441"/>
        <v>0</v>
      </c>
      <c r="BH700" s="7">
        <f t="shared" si="442"/>
        <v>0</v>
      </c>
      <c r="BI700" s="17">
        <f t="shared" si="431"/>
        <v>99.33</v>
      </c>
      <c r="BJ700">
        <f t="shared" si="443"/>
        <v>0</v>
      </c>
      <c r="BK700" s="7">
        <f t="shared" si="444"/>
        <v>0</v>
      </c>
      <c r="BL700" s="7">
        <f t="shared" si="445"/>
        <v>0</v>
      </c>
      <c r="BM700" s="7">
        <f t="shared" si="446"/>
        <v>0</v>
      </c>
      <c r="BN700" s="7">
        <f t="shared" si="447"/>
        <v>0</v>
      </c>
      <c r="BO700" s="17">
        <f t="shared" si="432"/>
        <v>99.33</v>
      </c>
      <c r="BP700">
        <f t="shared" si="448"/>
        <v>0</v>
      </c>
      <c r="BQ700" s="7">
        <f t="shared" si="449"/>
        <v>0</v>
      </c>
      <c r="BR700" s="7">
        <f t="shared" si="450"/>
        <v>0</v>
      </c>
      <c r="BS700" s="7">
        <f t="shared" si="451"/>
        <v>0</v>
      </c>
      <c r="BT700" s="7">
        <f t="shared" si="452"/>
        <v>0</v>
      </c>
      <c r="BU700" s="17">
        <f t="shared" si="433"/>
        <v>99.33</v>
      </c>
      <c r="BV700">
        <f t="shared" si="453"/>
        <v>0</v>
      </c>
      <c r="BW700" s="7">
        <f t="shared" si="454"/>
        <v>0</v>
      </c>
      <c r="BX700" s="7">
        <f t="shared" si="455"/>
        <v>0</v>
      </c>
      <c r="BY700" s="7">
        <f t="shared" si="456"/>
        <v>0</v>
      </c>
      <c r="BZ700" s="7">
        <f t="shared" si="457"/>
        <v>0</v>
      </c>
      <c r="CA700" s="17">
        <f t="shared" si="434"/>
        <v>99.33</v>
      </c>
      <c r="CB700">
        <f t="shared" si="458"/>
        <v>0</v>
      </c>
      <c r="CC700" s="7">
        <f t="shared" si="459"/>
        <v>0</v>
      </c>
      <c r="CD700" s="7">
        <f t="shared" si="460"/>
        <v>0</v>
      </c>
      <c r="CE700" s="7">
        <f t="shared" si="461"/>
        <v>0</v>
      </c>
      <c r="CF700" s="69">
        <f t="shared" si="462"/>
        <v>0</v>
      </c>
      <c r="CG700" s="17">
        <f t="shared" si="435"/>
        <v>99.33</v>
      </c>
      <c r="CH700">
        <f t="shared" si="463"/>
        <v>0</v>
      </c>
      <c r="CI700" s="7">
        <f t="shared" si="464"/>
        <v>0</v>
      </c>
      <c r="CJ700" s="7">
        <f t="shared" si="465"/>
        <v>0</v>
      </c>
      <c r="CK700" s="7">
        <f t="shared" si="466"/>
        <v>0</v>
      </c>
      <c r="CL700" s="7">
        <f t="shared" si="467"/>
        <v>0</v>
      </c>
      <c r="CM700" s="17">
        <f t="shared" si="436"/>
        <v>99.33</v>
      </c>
      <c r="CN700">
        <f t="shared" si="468"/>
        <v>0</v>
      </c>
      <c r="CO700" s="7">
        <f t="shared" si="469"/>
        <v>0</v>
      </c>
      <c r="CP700" s="7">
        <f t="shared" si="470"/>
        <v>0</v>
      </c>
      <c r="CQ700" s="7">
        <f t="shared" si="471"/>
        <v>0</v>
      </c>
      <c r="CR700" s="7">
        <f t="shared" si="472"/>
        <v>0</v>
      </c>
    </row>
    <row r="701" spans="1:9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437"/>
        <v>1</v>
      </c>
      <c r="M701" s="63" t="b">
        <v>0</v>
      </c>
      <c r="S701" s="65" t="b">
        <v>0</v>
      </c>
      <c r="Y701" s="66" t="b">
        <v>0</v>
      </c>
      <c r="AE701" s="67" t="b">
        <v>0</v>
      </c>
      <c r="AK701" s="68" t="b">
        <v>0</v>
      </c>
      <c r="AQ701" s="45" t="b">
        <v>0</v>
      </c>
      <c r="AW701" s="47" t="b">
        <v>0</v>
      </c>
      <c r="BC701" s="17">
        <f t="shared" si="430"/>
        <v>71.94</v>
      </c>
      <c r="BD701">
        <f t="shared" si="438"/>
        <v>0</v>
      </c>
      <c r="BE701" s="7">
        <f t="shared" si="439"/>
        <v>0</v>
      </c>
      <c r="BF701" s="7">
        <f t="shared" si="440"/>
        <v>0</v>
      </c>
      <c r="BG701" s="7">
        <f t="shared" si="441"/>
        <v>0</v>
      </c>
      <c r="BH701" s="7">
        <f t="shared" si="442"/>
        <v>0</v>
      </c>
      <c r="BI701" s="17">
        <f t="shared" si="431"/>
        <v>71.94</v>
      </c>
      <c r="BJ701">
        <f t="shared" si="443"/>
        <v>0</v>
      </c>
      <c r="BK701" s="7">
        <f t="shared" si="444"/>
        <v>0</v>
      </c>
      <c r="BL701" s="7">
        <f t="shared" si="445"/>
        <v>0</v>
      </c>
      <c r="BM701" s="7">
        <f t="shared" si="446"/>
        <v>0</v>
      </c>
      <c r="BN701" s="7">
        <f t="shared" si="447"/>
        <v>0</v>
      </c>
      <c r="BO701" s="17">
        <f t="shared" si="432"/>
        <v>71.94</v>
      </c>
      <c r="BP701">
        <f t="shared" si="448"/>
        <v>0</v>
      </c>
      <c r="BQ701" s="7">
        <f t="shared" si="449"/>
        <v>0</v>
      </c>
      <c r="BR701" s="7">
        <f t="shared" si="450"/>
        <v>0</v>
      </c>
      <c r="BS701" s="7">
        <f t="shared" si="451"/>
        <v>0</v>
      </c>
      <c r="BT701" s="7">
        <f t="shared" si="452"/>
        <v>0</v>
      </c>
      <c r="BU701" s="17">
        <f t="shared" si="433"/>
        <v>71.94</v>
      </c>
      <c r="BV701">
        <f t="shared" si="453"/>
        <v>0</v>
      </c>
      <c r="BW701" s="7">
        <f t="shared" si="454"/>
        <v>0</v>
      </c>
      <c r="BX701" s="7">
        <f t="shared" si="455"/>
        <v>0</v>
      </c>
      <c r="BY701" s="7">
        <f t="shared" si="456"/>
        <v>0</v>
      </c>
      <c r="BZ701" s="7">
        <f t="shared" si="457"/>
        <v>0</v>
      </c>
      <c r="CA701" s="17">
        <f t="shared" si="434"/>
        <v>71.94</v>
      </c>
      <c r="CB701">
        <f t="shared" si="458"/>
        <v>0</v>
      </c>
      <c r="CC701" s="7">
        <f t="shared" si="459"/>
        <v>0</v>
      </c>
      <c r="CD701" s="7">
        <f t="shared" si="460"/>
        <v>0</v>
      </c>
      <c r="CE701" s="7">
        <f t="shared" si="461"/>
        <v>0</v>
      </c>
      <c r="CF701" s="69">
        <f t="shared" si="462"/>
        <v>0</v>
      </c>
      <c r="CG701" s="17">
        <f t="shared" si="435"/>
        <v>71.94</v>
      </c>
      <c r="CH701">
        <f t="shared" si="463"/>
        <v>0</v>
      </c>
      <c r="CI701" s="7">
        <f t="shared" si="464"/>
        <v>0</v>
      </c>
      <c r="CJ701" s="7">
        <f t="shared" si="465"/>
        <v>0</v>
      </c>
      <c r="CK701" s="7">
        <f t="shared" si="466"/>
        <v>0</v>
      </c>
      <c r="CL701" s="7">
        <f t="shared" si="467"/>
        <v>0</v>
      </c>
      <c r="CM701" s="17">
        <f t="shared" si="436"/>
        <v>71.94</v>
      </c>
      <c r="CN701">
        <f t="shared" si="468"/>
        <v>0</v>
      </c>
      <c r="CO701" s="7">
        <f t="shared" si="469"/>
        <v>0</v>
      </c>
      <c r="CP701" s="7">
        <f t="shared" si="470"/>
        <v>0</v>
      </c>
      <c r="CQ701" s="7">
        <f t="shared" si="471"/>
        <v>0</v>
      </c>
      <c r="CR701" s="7">
        <f t="shared" si="472"/>
        <v>0</v>
      </c>
    </row>
    <row r="702" spans="1:9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437"/>
        <v>1</v>
      </c>
      <c r="M702" s="63" t="b">
        <v>0</v>
      </c>
      <c r="S702" s="65" t="b">
        <v>0</v>
      </c>
      <c r="Y702" s="66" t="b">
        <v>0</v>
      </c>
      <c r="AE702" s="67" t="b">
        <v>0</v>
      </c>
      <c r="AK702" s="68" t="b">
        <v>0</v>
      </c>
      <c r="AQ702" s="45" t="b">
        <v>0</v>
      </c>
      <c r="AW702" s="47" t="b">
        <v>0</v>
      </c>
      <c r="BC702" s="17">
        <f t="shared" si="430"/>
        <v>78.760000000000019</v>
      </c>
      <c r="BD702">
        <f t="shared" si="438"/>
        <v>0</v>
      </c>
      <c r="BE702" s="7">
        <f t="shared" si="439"/>
        <v>0</v>
      </c>
      <c r="BF702" s="7">
        <f t="shared" si="440"/>
        <v>0</v>
      </c>
      <c r="BG702" s="7">
        <f t="shared" si="441"/>
        <v>0</v>
      </c>
      <c r="BH702" s="7">
        <f t="shared" si="442"/>
        <v>0</v>
      </c>
      <c r="BI702" s="17">
        <f t="shared" si="431"/>
        <v>78.760000000000019</v>
      </c>
      <c r="BJ702">
        <f t="shared" si="443"/>
        <v>0</v>
      </c>
      <c r="BK702" s="7">
        <f t="shared" si="444"/>
        <v>0</v>
      </c>
      <c r="BL702" s="7">
        <f t="shared" si="445"/>
        <v>0</v>
      </c>
      <c r="BM702" s="7">
        <f t="shared" si="446"/>
        <v>0</v>
      </c>
      <c r="BN702" s="7">
        <f t="shared" si="447"/>
        <v>0</v>
      </c>
      <c r="BO702" s="17">
        <f t="shared" si="432"/>
        <v>78.760000000000019</v>
      </c>
      <c r="BP702">
        <f t="shared" si="448"/>
        <v>0</v>
      </c>
      <c r="BQ702" s="7">
        <f t="shared" si="449"/>
        <v>0</v>
      </c>
      <c r="BR702" s="7">
        <f t="shared" si="450"/>
        <v>0</v>
      </c>
      <c r="BS702" s="7">
        <f t="shared" si="451"/>
        <v>0</v>
      </c>
      <c r="BT702" s="7">
        <f t="shared" si="452"/>
        <v>0</v>
      </c>
      <c r="BU702" s="17">
        <f t="shared" si="433"/>
        <v>78.760000000000019</v>
      </c>
      <c r="BV702">
        <f t="shared" si="453"/>
        <v>0</v>
      </c>
      <c r="BW702" s="7">
        <f t="shared" si="454"/>
        <v>0</v>
      </c>
      <c r="BX702" s="7">
        <f t="shared" si="455"/>
        <v>0</v>
      </c>
      <c r="BY702" s="7">
        <f t="shared" si="456"/>
        <v>0</v>
      </c>
      <c r="BZ702" s="7">
        <f t="shared" si="457"/>
        <v>0</v>
      </c>
      <c r="CA702" s="17">
        <f t="shared" si="434"/>
        <v>78.760000000000019</v>
      </c>
      <c r="CB702">
        <f t="shared" si="458"/>
        <v>0</v>
      </c>
      <c r="CC702" s="7">
        <f t="shared" si="459"/>
        <v>0</v>
      </c>
      <c r="CD702" s="7">
        <f t="shared" si="460"/>
        <v>0</v>
      </c>
      <c r="CE702" s="7">
        <f t="shared" si="461"/>
        <v>0</v>
      </c>
      <c r="CF702" s="69">
        <f t="shared" si="462"/>
        <v>0</v>
      </c>
      <c r="CG702" s="17">
        <f t="shared" si="435"/>
        <v>78.760000000000019</v>
      </c>
      <c r="CH702">
        <f t="shared" si="463"/>
        <v>0</v>
      </c>
      <c r="CI702" s="7">
        <f t="shared" si="464"/>
        <v>0</v>
      </c>
      <c r="CJ702" s="7">
        <f t="shared" si="465"/>
        <v>0</v>
      </c>
      <c r="CK702" s="7">
        <f t="shared" si="466"/>
        <v>0</v>
      </c>
      <c r="CL702" s="7">
        <f t="shared" si="467"/>
        <v>0</v>
      </c>
      <c r="CM702" s="17">
        <f t="shared" si="436"/>
        <v>78.760000000000019</v>
      </c>
      <c r="CN702">
        <f t="shared" si="468"/>
        <v>0</v>
      </c>
      <c r="CO702" s="7">
        <f t="shared" si="469"/>
        <v>0</v>
      </c>
      <c r="CP702" s="7">
        <f t="shared" si="470"/>
        <v>0</v>
      </c>
      <c r="CQ702" s="7">
        <f t="shared" si="471"/>
        <v>0</v>
      </c>
      <c r="CR702" s="7">
        <f t="shared" si="472"/>
        <v>0</v>
      </c>
    </row>
    <row r="703" spans="1:96" ht="14.5">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437"/>
        <v>1</v>
      </c>
      <c r="M703" s="63" t="b">
        <v>1</v>
      </c>
      <c r="N703" s="63">
        <v>0</v>
      </c>
      <c r="O703" s="63">
        <v>10</v>
      </c>
      <c r="P703" s="63">
        <v>10</v>
      </c>
      <c r="Q703" s="63">
        <v>10</v>
      </c>
      <c r="R703" s="63">
        <v>240</v>
      </c>
      <c r="S703" s="65" t="b">
        <v>1</v>
      </c>
      <c r="T703" s="65">
        <v>0</v>
      </c>
      <c r="U703" s="65">
        <v>10</v>
      </c>
      <c r="V703" s="65">
        <v>10</v>
      </c>
      <c r="W703" s="65">
        <v>10</v>
      </c>
      <c r="X703" s="65">
        <v>240</v>
      </c>
      <c r="Y703" s="66" t="b">
        <v>0</v>
      </c>
      <c r="AE703" s="67" t="b">
        <v>1</v>
      </c>
      <c r="AF703" s="67">
        <v>0</v>
      </c>
      <c r="AG703" s="67">
        <v>15</v>
      </c>
      <c r="AH703" s="67">
        <v>10</v>
      </c>
      <c r="AI703" s="67">
        <v>15</v>
      </c>
      <c r="AJ703" s="67">
        <v>240</v>
      </c>
      <c r="AK703" s="68" t="b">
        <v>1</v>
      </c>
      <c r="AL703" s="68">
        <v>0</v>
      </c>
      <c r="AM703" s="68">
        <v>15</v>
      </c>
      <c r="AN703" s="68">
        <v>10</v>
      </c>
      <c r="AO703" s="68">
        <v>15</v>
      </c>
      <c r="AP703" s="68">
        <v>240</v>
      </c>
      <c r="AQ703" s="45" t="b">
        <v>0</v>
      </c>
      <c r="AW703" s="47" t="b">
        <v>0</v>
      </c>
      <c r="BC703" s="17">
        <f t="shared" si="430"/>
        <v>46.20000000000001</v>
      </c>
      <c r="BD703">
        <f t="shared" si="438"/>
        <v>2</v>
      </c>
      <c r="BE703" s="7">
        <f t="shared" si="439"/>
        <v>2.1502662069505947</v>
      </c>
      <c r="BF703" s="7">
        <f t="shared" si="440"/>
        <v>1.5898530767640959</v>
      </c>
      <c r="BG703" s="7">
        <f t="shared" si="441"/>
        <v>29.569540467227952</v>
      </c>
      <c r="BH703" s="7">
        <f t="shared" si="442"/>
        <v>31.719806674178546</v>
      </c>
      <c r="BI703" s="17">
        <f t="shared" si="431"/>
        <v>46.20000000000001</v>
      </c>
      <c r="BJ703">
        <f t="shared" si="443"/>
        <v>2</v>
      </c>
      <c r="BK703" s="7">
        <f t="shared" si="444"/>
        <v>2.1502662069505947</v>
      </c>
      <c r="BL703" s="7">
        <f t="shared" si="445"/>
        <v>1.5898530767640959</v>
      </c>
      <c r="BM703" s="7">
        <f t="shared" si="446"/>
        <v>29.569540467227952</v>
      </c>
      <c r="BN703" s="7">
        <f t="shared" si="447"/>
        <v>31.719806674178546</v>
      </c>
      <c r="BO703" s="17">
        <f t="shared" si="432"/>
        <v>46.20000000000001</v>
      </c>
      <c r="BP703">
        <f t="shared" si="448"/>
        <v>0</v>
      </c>
      <c r="BQ703" s="7">
        <f t="shared" si="449"/>
        <v>0</v>
      </c>
      <c r="BR703" s="7">
        <f t="shared" si="450"/>
        <v>0</v>
      </c>
      <c r="BS703" s="7">
        <f t="shared" si="451"/>
        <v>0</v>
      </c>
      <c r="BT703" s="7">
        <f t="shared" si="452"/>
        <v>0</v>
      </c>
      <c r="BU703" s="17">
        <f t="shared" si="433"/>
        <v>46.20000000000001</v>
      </c>
      <c r="BV703">
        <f t="shared" si="453"/>
        <v>0</v>
      </c>
      <c r="BW703" s="7">
        <f t="shared" si="454"/>
        <v>0</v>
      </c>
      <c r="BX703" s="7">
        <f t="shared" si="455"/>
        <v>0</v>
      </c>
      <c r="BY703" s="7">
        <f t="shared" si="456"/>
        <v>0</v>
      </c>
      <c r="BZ703" s="7">
        <f t="shared" si="457"/>
        <v>0</v>
      </c>
      <c r="CA703" s="17">
        <f t="shared" si="434"/>
        <v>46.20000000000001</v>
      </c>
      <c r="CB703">
        <f t="shared" si="458"/>
        <v>0</v>
      </c>
      <c r="CC703" s="7">
        <f t="shared" si="459"/>
        <v>0</v>
      </c>
      <c r="CD703" s="7">
        <f t="shared" si="460"/>
        <v>0</v>
      </c>
      <c r="CE703" s="7">
        <f t="shared" si="461"/>
        <v>0</v>
      </c>
      <c r="CF703" s="69">
        <f t="shared" si="462"/>
        <v>0</v>
      </c>
      <c r="CG703" s="17">
        <f t="shared" si="435"/>
        <v>46.20000000000001</v>
      </c>
      <c r="CH703">
        <f t="shared" si="463"/>
        <v>0</v>
      </c>
      <c r="CI703" s="7">
        <f t="shared" si="464"/>
        <v>0</v>
      </c>
      <c r="CJ703" s="7">
        <f t="shared" si="465"/>
        <v>0</v>
      </c>
      <c r="CK703" s="7">
        <f t="shared" si="466"/>
        <v>0</v>
      </c>
      <c r="CL703" s="7">
        <f t="shared" si="467"/>
        <v>0</v>
      </c>
      <c r="CM703" s="17">
        <f t="shared" si="436"/>
        <v>46.20000000000001</v>
      </c>
      <c r="CN703">
        <f t="shared" si="468"/>
        <v>0</v>
      </c>
      <c r="CO703" s="7">
        <f t="shared" si="469"/>
        <v>0</v>
      </c>
      <c r="CP703" s="7">
        <f t="shared" si="470"/>
        <v>0</v>
      </c>
      <c r="CQ703" s="7">
        <f t="shared" si="471"/>
        <v>0</v>
      </c>
      <c r="CR703" s="7">
        <f t="shared" si="472"/>
        <v>0</v>
      </c>
    </row>
    <row r="704" spans="1:9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437"/>
        <v>1</v>
      </c>
      <c r="M704" s="63" t="b">
        <v>0</v>
      </c>
      <c r="S704" s="65" t="b">
        <v>0</v>
      </c>
      <c r="Y704" s="66" t="b">
        <v>0</v>
      </c>
      <c r="AE704" s="67" t="b">
        <v>0</v>
      </c>
      <c r="AK704" s="68" t="b">
        <v>0</v>
      </c>
      <c r="AQ704" s="45" t="b">
        <v>0</v>
      </c>
      <c r="AW704" s="47" t="b">
        <v>0</v>
      </c>
      <c r="BC704" s="17">
        <f t="shared" si="430"/>
        <v>43.230000000000004</v>
      </c>
      <c r="BD704">
        <f t="shared" si="438"/>
        <v>0</v>
      </c>
      <c r="BE704" s="7">
        <f t="shared" si="439"/>
        <v>0</v>
      </c>
      <c r="BF704" s="7">
        <f t="shared" si="440"/>
        <v>0</v>
      </c>
      <c r="BG704" s="7">
        <f t="shared" si="441"/>
        <v>0</v>
      </c>
      <c r="BH704" s="7">
        <f t="shared" si="442"/>
        <v>0</v>
      </c>
      <c r="BI704" s="17">
        <f t="shared" si="431"/>
        <v>43.230000000000004</v>
      </c>
      <c r="BJ704">
        <f t="shared" si="443"/>
        <v>0</v>
      </c>
      <c r="BK704" s="7">
        <f t="shared" si="444"/>
        <v>0</v>
      </c>
      <c r="BL704" s="7">
        <f t="shared" si="445"/>
        <v>0</v>
      </c>
      <c r="BM704" s="7">
        <f t="shared" si="446"/>
        <v>0</v>
      </c>
      <c r="BN704" s="7">
        <f t="shared" si="447"/>
        <v>0</v>
      </c>
      <c r="BO704" s="17">
        <f t="shared" si="432"/>
        <v>43.230000000000004</v>
      </c>
      <c r="BP704">
        <f t="shared" si="448"/>
        <v>0</v>
      </c>
      <c r="BQ704" s="7">
        <f t="shared" si="449"/>
        <v>0</v>
      </c>
      <c r="BR704" s="7">
        <f t="shared" si="450"/>
        <v>0</v>
      </c>
      <c r="BS704" s="7">
        <f t="shared" si="451"/>
        <v>0</v>
      </c>
      <c r="BT704" s="7">
        <f t="shared" si="452"/>
        <v>0</v>
      </c>
      <c r="BU704" s="17">
        <f t="shared" si="433"/>
        <v>43.230000000000004</v>
      </c>
      <c r="BV704">
        <f t="shared" si="453"/>
        <v>0</v>
      </c>
      <c r="BW704" s="7">
        <f t="shared" si="454"/>
        <v>0</v>
      </c>
      <c r="BX704" s="7">
        <f t="shared" si="455"/>
        <v>0</v>
      </c>
      <c r="BY704" s="7">
        <f t="shared" si="456"/>
        <v>0</v>
      </c>
      <c r="BZ704" s="7">
        <f t="shared" si="457"/>
        <v>0</v>
      </c>
      <c r="CA704" s="17">
        <f t="shared" si="434"/>
        <v>43.230000000000004</v>
      </c>
      <c r="CB704">
        <f t="shared" si="458"/>
        <v>0</v>
      </c>
      <c r="CC704" s="7">
        <f t="shared" si="459"/>
        <v>0</v>
      </c>
      <c r="CD704" s="7">
        <f t="shared" si="460"/>
        <v>0</v>
      </c>
      <c r="CE704" s="7">
        <f t="shared" si="461"/>
        <v>0</v>
      </c>
      <c r="CF704" s="69">
        <f t="shared" si="462"/>
        <v>0</v>
      </c>
      <c r="CG704" s="17">
        <f t="shared" si="435"/>
        <v>43.230000000000004</v>
      </c>
      <c r="CH704">
        <f t="shared" si="463"/>
        <v>0</v>
      </c>
      <c r="CI704" s="7">
        <f t="shared" si="464"/>
        <v>0</v>
      </c>
      <c r="CJ704" s="7">
        <f t="shared" si="465"/>
        <v>0</v>
      </c>
      <c r="CK704" s="7">
        <f t="shared" si="466"/>
        <v>0</v>
      </c>
      <c r="CL704" s="7">
        <f t="shared" si="467"/>
        <v>0</v>
      </c>
      <c r="CM704" s="17">
        <f t="shared" si="436"/>
        <v>43.230000000000004</v>
      </c>
      <c r="CN704">
        <f t="shared" si="468"/>
        <v>0</v>
      </c>
      <c r="CO704" s="7">
        <f t="shared" si="469"/>
        <v>0</v>
      </c>
      <c r="CP704" s="7">
        <f t="shared" si="470"/>
        <v>0</v>
      </c>
      <c r="CQ704" s="7">
        <f t="shared" si="471"/>
        <v>0</v>
      </c>
      <c r="CR704" s="7">
        <f t="shared" si="472"/>
        <v>0</v>
      </c>
    </row>
    <row r="705" spans="1:9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437"/>
        <v>1</v>
      </c>
      <c r="M705" s="63" t="b">
        <v>0</v>
      </c>
      <c r="S705" s="65" t="b">
        <v>0</v>
      </c>
      <c r="Y705" s="66" t="b">
        <v>0</v>
      </c>
      <c r="AE705" s="67" t="b">
        <v>0</v>
      </c>
      <c r="AK705" s="68" t="b">
        <v>0</v>
      </c>
      <c r="AQ705" s="45" t="b">
        <v>0</v>
      </c>
      <c r="AW705" s="47" t="b">
        <v>0</v>
      </c>
      <c r="BC705" s="17">
        <f t="shared" si="430"/>
        <v>61.599999999999994</v>
      </c>
      <c r="BD705">
        <f t="shared" si="438"/>
        <v>0</v>
      </c>
      <c r="BE705" s="7">
        <f t="shared" si="439"/>
        <v>0</v>
      </c>
      <c r="BF705" s="7">
        <f t="shared" si="440"/>
        <v>0</v>
      </c>
      <c r="BG705" s="7">
        <f t="shared" si="441"/>
        <v>0</v>
      </c>
      <c r="BH705" s="7">
        <f t="shared" si="442"/>
        <v>0</v>
      </c>
      <c r="BI705" s="17">
        <f t="shared" si="431"/>
        <v>61.599999999999994</v>
      </c>
      <c r="BJ705">
        <f t="shared" si="443"/>
        <v>0</v>
      </c>
      <c r="BK705" s="7">
        <f t="shared" si="444"/>
        <v>0</v>
      </c>
      <c r="BL705" s="7">
        <f t="shared" si="445"/>
        <v>0</v>
      </c>
      <c r="BM705" s="7">
        <f t="shared" si="446"/>
        <v>0</v>
      </c>
      <c r="BN705" s="7">
        <f t="shared" si="447"/>
        <v>0</v>
      </c>
      <c r="BO705" s="17">
        <f t="shared" si="432"/>
        <v>61.599999999999994</v>
      </c>
      <c r="BP705">
        <f t="shared" si="448"/>
        <v>0</v>
      </c>
      <c r="BQ705" s="7">
        <f t="shared" si="449"/>
        <v>0</v>
      </c>
      <c r="BR705" s="7">
        <f t="shared" si="450"/>
        <v>0</v>
      </c>
      <c r="BS705" s="7">
        <f t="shared" si="451"/>
        <v>0</v>
      </c>
      <c r="BT705" s="7">
        <f t="shared" si="452"/>
        <v>0</v>
      </c>
      <c r="BU705" s="17">
        <f t="shared" si="433"/>
        <v>61.599999999999994</v>
      </c>
      <c r="BV705">
        <f t="shared" si="453"/>
        <v>0</v>
      </c>
      <c r="BW705" s="7">
        <f t="shared" si="454"/>
        <v>0</v>
      </c>
      <c r="BX705" s="7">
        <f t="shared" si="455"/>
        <v>0</v>
      </c>
      <c r="BY705" s="7">
        <f t="shared" si="456"/>
        <v>0</v>
      </c>
      <c r="BZ705" s="7">
        <f t="shared" si="457"/>
        <v>0</v>
      </c>
      <c r="CA705" s="17">
        <f t="shared" si="434"/>
        <v>61.599999999999994</v>
      </c>
      <c r="CB705">
        <f t="shared" si="458"/>
        <v>0</v>
      </c>
      <c r="CC705" s="7">
        <f t="shared" si="459"/>
        <v>0</v>
      </c>
      <c r="CD705" s="7">
        <f t="shared" si="460"/>
        <v>0</v>
      </c>
      <c r="CE705" s="7">
        <f t="shared" si="461"/>
        <v>0</v>
      </c>
      <c r="CF705" s="69">
        <f t="shared" si="462"/>
        <v>0</v>
      </c>
      <c r="CG705" s="17">
        <f t="shared" si="435"/>
        <v>61.599999999999994</v>
      </c>
      <c r="CH705">
        <f t="shared" si="463"/>
        <v>0</v>
      </c>
      <c r="CI705" s="7">
        <f t="shared" si="464"/>
        <v>0</v>
      </c>
      <c r="CJ705" s="7">
        <f t="shared" si="465"/>
        <v>0</v>
      </c>
      <c r="CK705" s="7">
        <f t="shared" si="466"/>
        <v>0</v>
      </c>
      <c r="CL705" s="7">
        <f t="shared" si="467"/>
        <v>0</v>
      </c>
      <c r="CM705" s="17">
        <f t="shared" si="436"/>
        <v>61.599999999999994</v>
      </c>
      <c r="CN705">
        <f t="shared" si="468"/>
        <v>0</v>
      </c>
      <c r="CO705" s="7">
        <f t="shared" si="469"/>
        <v>0</v>
      </c>
      <c r="CP705" s="7">
        <f t="shared" si="470"/>
        <v>0</v>
      </c>
      <c r="CQ705" s="7">
        <f t="shared" si="471"/>
        <v>0</v>
      </c>
      <c r="CR705" s="7">
        <f t="shared" si="472"/>
        <v>0</v>
      </c>
    </row>
    <row r="706" spans="1:9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437"/>
        <v>1</v>
      </c>
      <c r="M706" s="63" t="b">
        <v>0</v>
      </c>
      <c r="S706" s="65" t="b">
        <v>0</v>
      </c>
      <c r="Y706" s="66" t="b">
        <v>0</v>
      </c>
      <c r="AE706" s="67" t="b">
        <v>0</v>
      </c>
      <c r="AK706" s="68" t="b">
        <v>0</v>
      </c>
      <c r="AQ706" s="45" t="b">
        <v>0</v>
      </c>
      <c r="AW706" s="47" t="b">
        <v>0</v>
      </c>
      <c r="BC706" s="17">
        <f t="shared" si="430"/>
        <v>54.120000000000005</v>
      </c>
      <c r="BD706">
        <f t="shared" si="438"/>
        <v>0</v>
      </c>
      <c r="BE706" s="7">
        <f t="shared" si="439"/>
        <v>0</v>
      </c>
      <c r="BF706" s="7">
        <f t="shared" si="440"/>
        <v>0</v>
      </c>
      <c r="BG706" s="7">
        <f t="shared" si="441"/>
        <v>0</v>
      </c>
      <c r="BH706" s="7">
        <f t="shared" si="442"/>
        <v>0</v>
      </c>
      <c r="BI706" s="17">
        <f t="shared" si="431"/>
        <v>54.120000000000005</v>
      </c>
      <c r="BJ706">
        <f t="shared" si="443"/>
        <v>0</v>
      </c>
      <c r="BK706" s="7">
        <f t="shared" si="444"/>
        <v>0</v>
      </c>
      <c r="BL706" s="7">
        <f t="shared" si="445"/>
        <v>0</v>
      </c>
      <c r="BM706" s="7">
        <f t="shared" si="446"/>
        <v>0</v>
      </c>
      <c r="BN706" s="7">
        <f t="shared" si="447"/>
        <v>0</v>
      </c>
      <c r="BO706" s="17">
        <f t="shared" si="432"/>
        <v>54.120000000000005</v>
      </c>
      <c r="BP706">
        <f t="shared" si="448"/>
        <v>0</v>
      </c>
      <c r="BQ706" s="7">
        <f t="shared" si="449"/>
        <v>0</v>
      </c>
      <c r="BR706" s="7">
        <f t="shared" si="450"/>
        <v>0</v>
      </c>
      <c r="BS706" s="7">
        <f t="shared" si="451"/>
        <v>0</v>
      </c>
      <c r="BT706" s="7">
        <f t="shared" si="452"/>
        <v>0</v>
      </c>
      <c r="BU706" s="17">
        <f t="shared" si="433"/>
        <v>54.120000000000005</v>
      </c>
      <c r="BV706">
        <f t="shared" si="453"/>
        <v>0</v>
      </c>
      <c r="BW706" s="7">
        <f t="shared" si="454"/>
        <v>0</v>
      </c>
      <c r="BX706" s="7">
        <f t="shared" si="455"/>
        <v>0</v>
      </c>
      <c r="BY706" s="7">
        <f t="shared" si="456"/>
        <v>0</v>
      </c>
      <c r="BZ706" s="7">
        <f t="shared" si="457"/>
        <v>0</v>
      </c>
      <c r="CA706" s="17">
        <f t="shared" si="434"/>
        <v>54.120000000000005</v>
      </c>
      <c r="CB706">
        <f t="shared" si="458"/>
        <v>0</v>
      </c>
      <c r="CC706" s="7">
        <f t="shared" si="459"/>
        <v>0</v>
      </c>
      <c r="CD706" s="7">
        <f t="shared" si="460"/>
        <v>0</v>
      </c>
      <c r="CE706" s="7">
        <f t="shared" si="461"/>
        <v>0</v>
      </c>
      <c r="CF706" s="69">
        <f t="shared" si="462"/>
        <v>0</v>
      </c>
      <c r="CG706" s="17">
        <f t="shared" si="435"/>
        <v>54.120000000000005</v>
      </c>
      <c r="CH706">
        <f t="shared" si="463"/>
        <v>0</v>
      </c>
      <c r="CI706" s="7">
        <f t="shared" si="464"/>
        <v>0</v>
      </c>
      <c r="CJ706" s="7">
        <f t="shared" si="465"/>
        <v>0</v>
      </c>
      <c r="CK706" s="7">
        <f t="shared" si="466"/>
        <v>0</v>
      </c>
      <c r="CL706" s="7">
        <f t="shared" si="467"/>
        <v>0</v>
      </c>
      <c r="CM706" s="17">
        <f t="shared" si="436"/>
        <v>54.120000000000005</v>
      </c>
      <c r="CN706">
        <f t="shared" si="468"/>
        <v>0</v>
      </c>
      <c r="CO706" s="7">
        <f t="shared" si="469"/>
        <v>0</v>
      </c>
      <c r="CP706" s="7">
        <f t="shared" si="470"/>
        <v>0</v>
      </c>
      <c r="CQ706" s="7">
        <f t="shared" si="471"/>
        <v>0</v>
      </c>
      <c r="CR706" s="7">
        <f t="shared" si="472"/>
        <v>0</v>
      </c>
    </row>
    <row r="707" spans="1:9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437"/>
        <v>1</v>
      </c>
      <c r="M707" s="63" t="b">
        <v>0</v>
      </c>
      <c r="S707" s="65" t="b">
        <v>0</v>
      </c>
      <c r="Y707" s="66" t="b">
        <v>0</v>
      </c>
      <c r="AE707" s="67" t="b">
        <v>0</v>
      </c>
      <c r="AK707" s="68" t="b">
        <v>0</v>
      </c>
      <c r="AQ707" s="45" t="b">
        <v>0</v>
      </c>
      <c r="AW707" s="47" t="b">
        <v>0</v>
      </c>
      <c r="BC707" s="17">
        <f t="shared" si="430"/>
        <v>69.960000000000008</v>
      </c>
      <c r="BD707">
        <f t="shared" si="438"/>
        <v>0</v>
      </c>
      <c r="BE707" s="7">
        <f t="shared" si="439"/>
        <v>0</v>
      </c>
      <c r="BF707" s="7">
        <f t="shared" si="440"/>
        <v>0</v>
      </c>
      <c r="BG707" s="7">
        <f t="shared" si="441"/>
        <v>0</v>
      </c>
      <c r="BH707" s="7">
        <f t="shared" si="442"/>
        <v>0</v>
      </c>
      <c r="BI707" s="17">
        <f t="shared" si="431"/>
        <v>69.960000000000008</v>
      </c>
      <c r="BJ707">
        <f t="shared" si="443"/>
        <v>0</v>
      </c>
      <c r="BK707" s="7">
        <f t="shared" si="444"/>
        <v>0</v>
      </c>
      <c r="BL707" s="7">
        <f t="shared" si="445"/>
        <v>0</v>
      </c>
      <c r="BM707" s="7">
        <f t="shared" si="446"/>
        <v>0</v>
      </c>
      <c r="BN707" s="7">
        <f t="shared" si="447"/>
        <v>0</v>
      </c>
      <c r="BO707" s="17">
        <f t="shared" si="432"/>
        <v>69.960000000000008</v>
      </c>
      <c r="BP707">
        <f t="shared" si="448"/>
        <v>0</v>
      </c>
      <c r="BQ707" s="7">
        <f t="shared" si="449"/>
        <v>0</v>
      </c>
      <c r="BR707" s="7">
        <f t="shared" si="450"/>
        <v>0</v>
      </c>
      <c r="BS707" s="7">
        <f t="shared" si="451"/>
        <v>0</v>
      </c>
      <c r="BT707" s="7">
        <f t="shared" si="452"/>
        <v>0</v>
      </c>
      <c r="BU707" s="17">
        <f t="shared" si="433"/>
        <v>69.960000000000008</v>
      </c>
      <c r="BV707">
        <f t="shared" si="453"/>
        <v>0</v>
      </c>
      <c r="BW707" s="7">
        <f t="shared" si="454"/>
        <v>0</v>
      </c>
      <c r="BX707" s="7">
        <f t="shared" si="455"/>
        <v>0</v>
      </c>
      <c r="BY707" s="7">
        <f t="shared" si="456"/>
        <v>0</v>
      </c>
      <c r="BZ707" s="7">
        <f t="shared" si="457"/>
        <v>0</v>
      </c>
      <c r="CA707" s="17">
        <f t="shared" si="434"/>
        <v>69.960000000000008</v>
      </c>
      <c r="CB707">
        <f t="shared" si="458"/>
        <v>0</v>
      </c>
      <c r="CC707" s="7">
        <f t="shared" si="459"/>
        <v>0</v>
      </c>
      <c r="CD707" s="7">
        <f t="shared" si="460"/>
        <v>0</v>
      </c>
      <c r="CE707" s="7">
        <f t="shared" si="461"/>
        <v>0</v>
      </c>
      <c r="CF707" s="69">
        <f t="shared" si="462"/>
        <v>0</v>
      </c>
      <c r="CG707" s="17">
        <f t="shared" si="435"/>
        <v>69.960000000000008</v>
      </c>
      <c r="CH707">
        <f t="shared" si="463"/>
        <v>0</v>
      </c>
      <c r="CI707" s="7">
        <f t="shared" si="464"/>
        <v>0</v>
      </c>
      <c r="CJ707" s="7">
        <f t="shared" si="465"/>
        <v>0</v>
      </c>
      <c r="CK707" s="7">
        <f t="shared" si="466"/>
        <v>0</v>
      </c>
      <c r="CL707" s="7">
        <f t="shared" si="467"/>
        <v>0</v>
      </c>
      <c r="CM707" s="17">
        <f t="shared" si="436"/>
        <v>69.960000000000008</v>
      </c>
      <c r="CN707">
        <f t="shared" si="468"/>
        <v>0</v>
      </c>
      <c r="CO707" s="7">
        <f t="shared" si="469"/>
        <v>0</v>
      </c>
      <c r="CP707" s="7">
        <f t="shared" si="470"/>
        <v>0</v>
      </c>
      <c r="CQ707" s="7">
        <f t="shared" si="471"/>
        <v>0</v>
      </c>
      <c r="CR707" s="7">
        <f t="shared" si="472"/>
        <v>0</v>
      </c>
    </row>
    <row r="708" spans="1:9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437"/>
        <v>1</v>
      </c>
      <c r="M708" s="63" t="b">
        <v>0</v>
      </c>
      <c r="S708" s="65" t="b">
        <v>0</v>
      </c>
      <c r="Y708" s="66" t="b">
        <v>0</v>
      </c>
      <c r="AE708" s="67" t="b">
        <v>0</v>
      </c>
      <c r="AK708" s="68" t="b">
        <v>0</v>
      </c>
      <c r="AQ708" s="45" t="b">
        <v>0</v>
      </c>
      <c r="AW708" s="47" t="b">
        <v>0</v>
      </c>
      <c r="BC708" s="17">
        <f t="shared" si="430"/>
        <v>64.239999999999995</v>
      </c>
      <c r="BD708">
        <f t="shared" si="438"/>
        <v>0</v>
      </c>
      <c r="BE708" s="7">
        <f t="shared" si="439"/>
        <v>0</v>
      </c>
      <c r="BF708" s="7">
        <f t="shared" si="440"/>
        <v>0</v>
      </c>
      <c r="BG708" s="7">
        <f t="shared" si="441"/>
        <v>0</v>
      </c>
      <c r="BH708" s="7">
        <f t="shared" si="442"/>
        <v>0</v>
      </c>
      <c r="BI708" s="17">
        <f t="shared" si="431"/>
        <v>64.239999999999995</v>
      </c>
      <c r="BJ708">
        <f t="shared" si="443"/>
        <v>0</v>
      </c>
      <c r="BK708" s="7">
        <f t="shared" si="444"/>
        <v>0</v>
      </c>
      <c r="BL708" s="7">
        <f t="shared" si="445"/>
        <v>0</v>
      </c>
      <c r="BM708" s="7">
        <f t="shared" si="446"/>
        <v>0</v>
      </c>
      <c r="BN708" s="7">
        <f t="shared" si="447"/>
        <v>0</v>
      </c>
      <c r="BO708" s="17">
        <f t="shared" si="432"/>
        <v>64.239999999999995</v>
      </c>
      <c r="BP708">
        <f t="shared" si="448"/>
        <v>0</v>
      </c>
      <c r="BQ708" s="7">
        <f t="shared" si="449"/>
        <v>0</v>
      </c>
      <c r="BR708" s="7">
        <f t="shared" si="450"/>
        <v>0</v>
      </c>
      <c r="BS708" s="7">
        <f t="shared" si="451"/>
        <v>0</v>
      </c>
      <c r="BT708" s="7">
        <f t="shared" si="452"/>
        <v>0</v>
      </c>
      <c r="BU708" s="17">
        <f t="shared" si="433"/>
        <v>64.239999999999995</v>
      </c>
      <c r="BV708">
        <f t="shared" si="453"/>
        <v>0</v>
      </c>
      <c r="BW708" s="7">
        <f t="shared" si="454"/>
        <v>0</v>
      </c>
      <c r="BX708" s="7">
        <f t="shared" si="455"/>
        <v>0</v>
      </c>
      <c r="BY708" s="7">
        <f t="shared" si="456"/>
        <v>0</v>
      </c>
      <c r="BZ708" s="7">
        <f t="shared" si="457"/>
        <v>0</v>
      </c>
      <c r="CA708" s="17">
        <f t="shared" si="434"/>
        <v>64.239999999999995</v>
      </c>
      <c r="CB708">
        <f t="shared" si="458"/>
        <v>0</v>
      </c>
      <c r="CC708" s="7">
        <f t="shared" si="459"/>
        <v>0</v>
      </c>
      <c r="CD708" s="7">
        <f t="shared" si="460"/>
        <v>0</v>
      </c>
      <c r="CE708" s="7">
        <f t="shared" si="461"/>
        <v>0</v>
      </c>
      <c r="CF708" s="69">
        <f t="shared" si="462"/>
        <v>0</v>
      </c>
      <c r="CG708" s="17">
        <f t="shared" si="435"/>
        <v>64.239999999999995</v>
      </c>
      <c r="CH708">
        <f t="shared" si="463"/>
        <v>0</v>
      </c>
      <c r="CI708" s="7">
        <f t="shared" si="464"/>
        <v>0</v>
      </c>
      <c r="CJ708" s="7">
        <f t="shared" si="465"/>
        <v>0</v>
      </c>
      <c r="CK708" s="7">
        <f t="shared" si="466"/>
        <v>0</v>
      </c>
      <c r="CL708" s="7">
        <f t="shared" si="467"/>
        <v>0</v>
      </c>
      <c r="CM708" s="17">
        <f t="shared" si="436"/>
        <v>64.239999999999995</v>
      </c>
      <c r="CN708">
        <f t="shared" si="468"/>
        <v>0</v>
      </c>
      <c r="CO708" s="7">
        <f t="shared" si="469"/>
        <v>0</v>
      </c>
      <c r="CP708" s="7">
        <f t="shared" si="470"/>
        <v>0</v>
      </c>
      <c r="CQ708" s="7">
        <f t="shared" si="471"/>
        <v>0</v>
      </c>
      <c r="CR708" s="7">
        <f t="shared" si="472"/>
        <v>0</v>
      </c>
    </row>
    <row r="709" spans="1:96" ht="14.5">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437"/>
        <v>1</v>
      </c>
      <c r="M709" s="63" t="b">
        <v>1</v>
      </c>
      <c r="N709" s="63">
        <v>0</v>
      </c>
      <c r="O709" s="63">
        <v>10</v>
      </c>
      <c r="P709" s="63">
        <v>10</v>
      </c>
      <c r="Q709" s="63">
        <v>10</v>
      </c>
      <c r="R709" s="63">
        <v>500</v>
      </c>
      <c r="S709" s="65" t="b">
        <v>0</v>
      </c>
      <c r="Y709" s="66" t="b">
        <v>0</v>
      </c>
      <c r="AE709" s="67" t="b">
        <v>0</v>
      </c>
      <c r="AK709" s="68" t="b">
        <v>0</v>
      </c>
      <c r="AQ709" s="45" t="b">
        <v>0</v>
      </c>
      <c r="AW709" s="47" t="b">
        <v>0</v>
      </c>
      <c r="BC709" s="17">
        <f t="shared" si="430"/>
        <v>42.02</v>
      </c>
      <c r="BD709">
        <f t="shared" si="438"/>
        <v>2</v>
      </c>
      <c r="BE709" s="7">
        <f t="shared" si="439"/>
        <v>2.1502662069505947</v>
      </c>
      <c r="BF709" s="7">
        <f t="shared" si="440"/>
        <v>1.5898530767640959</v>
      </c>
      <c r="BG709" s="7">
        <f t="shared" si="441"/>
        <v>29.569540467227952</v>
      </c>
      <c r="BH709" s="7">
        <f t="shared" si="442"/>
        <v>31.719806674178546</v>
      </c>
      <c r="BI709" s="17">
        <f t="shared" si="431"/>
        <v>42.02</v>
      </c>
      <c r="BJ709">
        <f t="shared" si="443"/>
        <v>0</v>
      </c>
      <c r="BK709" s="7">
        <f t="shared" si="444"/>
        <v>0</v>
      </c>
      <c r="BL709" s="7">
        <f t="shared" si="445"/>
        <v>0</v>
      </c>
      <c r="BM709" s="7">
        <f t="shared" si="446"/>
        <v>0</v>
      </c>
      <c r="BN709" s="7">
        <f t="shared" si="447"/>
        <v>0</v>
      </c>
      <c r="BO709" s="17">
        <f t="shared" si="432"/>
        <v>42.02</v>
      </c>
      <c r="BP709">
        <f t="shared" si="448"/>
        <v>0</v>
      </c>
      <c r="BQ709" s="7">
        <f t="shared" si="449"/>
        <v>0</v>
      </c>
      <c r="BR709" s="7">
        <f t="shared" si="450"/>
        <v>0</v>
      </c>
      <c r="BS709" s="7">
        <f t="shared" si="451"/>
        <v>0</v>
      </c>
      <c r="BT709" s="7">
        <f t="shared" si="452"/>
        <v>0</v>
      </c>
      <c r="BU709" s="17">
        <f t="shared" si="433"/>
        <v>42.02</v>
      </c>
      <c r="BV709">
        <f t="shared" si="453"/>
        <v>0</v>
      </c>
      <c r="BW709" s="7">
        <f t="shared" si="454"/>
        <v>0</v>
      </c>
      <c r="BX709" s="7">
        <f t="shared" si="455"/>
        <v>0</v>
      </c>
      <c r="BY709" s="7">
        <f t="shared" si="456"/>
        <v>0</v>
      </c>
      <c r="BZ709" s="7">
        <f t="shared" si="457"/>
        <v>0</v>
      </c>
      <c r="CA709" s="17">
        <f t="shared" si="434"/>
        <v>42.02</v>
      </c>
      <c r="CB709">
        <f t="shared" si="458"/>
        <v>0</v>
      </c>
      <c r="CC709" s="7">
        <f t="shared" si="459"/>
        <v>0</v>
      </c>
      <c r="CD709" s="7">
        <f t="shared" si="460"/>
        <v>0</v>
      </c>
      <c r="CE709" s="7">
        <f t="shared" si="461"/>
        <v>0</v>
      </c>
      <c r="CF709" s="69">
        <f t="shared" si="462"/>
        <v>0</v>
      </c>
      <c r="CG709" s="17">
        <f t="shared" si="435"/>
        <v>42.02</v>
      </c>
      <c r="CH709">
        <f t="shared" si="463"/>
        <v>0</v>
      </c>
      <c r="CI709" s="7">
        <f t="shared" si="464"/>
        <v>0</v>
      </c>
      <c r="CJ709" s="7">
        <f t="shared" si="465"/>
        <v>0</v>
      </c>
      <c r="CK709" s="7">
        <f t="shared" si="466"/>
        <v>0</v>
      </c>
      <c r="CL709" s="7">
        <f t="shared" si="467"/>
        <v>0</v>
      </c>
      <c r="CM709" s="17">
        <f t="shared" si="436"/>
        <v>42.02</v>
      </c>
      <c r="CN709">
        <f t="shared" si="468"/>
        <v>0</v>
      </c>
      <c r="CO709" s="7">
        <f t="shared" si="469"/>
        <v>0</v>
      </c>
      <c r="CP709" s="7">
        <f t="shared" si="470"/>
        <v>0</v>
      </c>
      <c r="CQ709" s="7">
        <f t="shared" si="471"/>
        <v>0</v>
      </c>
      <c r="CR709" s="7">
        <f t="shared" si="472"/>
        <v>0</v>
      </c>
    </row>
    <row r="710" spans="1:96" ht="14.5">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437"/>
        <v>1</v>
      </c>
      <c r="M710" s="63" t="b">
        <v>1</v>
      </c>
      <c r="N710" s="63">
        <v>0</v>
      </c>
      <c r="O710" s="63">
        <v>10</v>
      </c>
      <c r="P710" s="63">
        <v>10</v>
      </c>
      <c r="Q710" s="63">
        <v>10</v>
      </c>
      <c r="R710" s="63">
        <v>500</v>
      </c>
      <c r="S710" s="65" t="b">
        <v>0</v>
      </c>
      <c r="Y710" s="66" t="b">
        <v>0</v>
      </c>
      <c r="AE710" s="67" t="b">
        <v>0</v>
      </c>
      <c r="AK710" s="68" t="b">
        <v>0</v>
      </c>
      <c r="AQ710" s="45" t="b">
        <v>0</v>
      </c>
      <c r="AW710" s="47" t="b">
        <v>0</v>
      </c>
      <c r="BC710" s="17">
        <f t="shared" si="430"/>
        <v>44</v>
      </c>
      <c r="BD710">
        <f t="shared" si="438"/>
        <v>2</v>
      </c>
      <c r="BE710" s="7">
        <f t="shared" si="439"/>
        <v>2.1502662069505947</v>
      </c>
      <c r="BF710" s="7">
        <f t="shared" si="440"/>
        <v>1.5898530767640959</v>
      </c>
      <c r="BG710" s="7">
        <f t="shared" si="441"/>
        <v>29.569540467227952</v>
      </c>
      <c r="BH710" s="7">
        <f t="shared" si="442"/>
        <v>31.719806674178546</v>
      </c>
      <c r="BI710" s="17">
        <f t="shared" si="431"/>
        <v>44</v>
      </c>
      <c r="BJ710">
        <f t="shared" si="443"/>
        <v>0</v>
      </c>
      <c r="BK710" s="7">
        <f t="shared" si="444"/>
        <v>0</v>
      </c>
      <c r="BL710" s="7">
        <f t="shared" si="445"/>
        <v>0</v>
      </c>
      <c r="BM710" s="7">
        <f t="shared" si="446"/>
        <v>0</v>
      </c>
      <c r="BN710" s="7">
        <f t="shared" si="447"/>
        <v>0</v>
      </c>
      <c r="BO710" s="17">
        <f t="shared" si="432"/>
        <v>44</v>
      </c>
      <c r="BP710">
        <f t="shared" si="448"/>
        <v>0</v>
      </c>
      <c r="BQ710" s="7">
        <f t="shared" si="449"/>
        <v>0</v>
      </c>
      <c r="BR710" s="7">
        <f t="shared" si="450"/>
        <v>0</v>
      </c>
      <c r="BS710" s="7">
        <f t="shared" si="451"/>
        <v>0</v>
      </c>
      <c r="BT710" s="7">
        <f t="shared" si="452"/>
        <v>0</v>
      </c>
      <c r="BU710" s="17">
        <f t="shared" si="433"/>
        <v>44</v>
      </c>
      <c r="BV710">
        <f t="shared" si="453"/>
        <v>0</v>
      </c>
      <c r="BW710" s="7">
        <f t="shared" si="454"/>
        <v>0</v>
      </c>
      <c r="BX710" s="7">
        <f t="shared" si="455"/>
        <v>0</v>
      </c>
      <c r="BY710" s="7">
        <f t="shared" si="456"/>
        <v>0</v>
      </c>
      <c r="BZ710" s="7">
        <f t="shared" si="457"/>
        <v>0</v>
      </c>
      <c r="CA710" s="17">
        <f t="shared" si="434"/>
        <v>44</v>
      </c>
      <c r="CB710">
        <f t="shared" si="458"/>
        <v>0</v>
      </c>
      <c r="CC710" s="7">
        <f t="shared" si="459"/>
        <v>0</v>
      </c>
      <c r="CD710" s="7">
        <f t="shared" si="460"/>
        <v>0</v>
      </c>
      <c r="CE710" s="7">
        <f t="shared" si="461"/>
        <v>0</v>
      </c>
      <c r="CF710" s="69">
        <f t="shared" si="462"/>
        <v>0</v>
      </c>
      <c r="CG710" s="17">
        <f t="shared" si="435"/>
        <v>44</v>
      </c>
      <c r="CH710">
        <f t="shared" si="463"/>
        <v>0</v>
      </c>
      <c r="CI710" s="7">
        <f t="shared" si="464"/>
        <v>0</v>
      </c>
      <c r="CJ710" s="7">
        <f t="shared" si="465"/>
        <v>0</v>
      </c>
      <c r="CK710" s="7">
        <f t="shared" si="466"/>
        <v>0</v>
      </c>
      <c r="CL710" s="7">
        <f t="shared" si="467"/>
        <v>0</v>
      </c>
      <c r="CM710" s="17">
        <f t="shared" si="436"/>
        <v>44</v>
      </c>
      <c r="CN710">
        <f t="shared" si="468"/>
        <v>0</v>
      </c>
      <c r="CO710" s="7">
        <f t="shared" si="469"/>
        <v>0</v>
      </c>
      <c r="CP710" s="7">
        <f t="shared" si="470"/>
        <v>0</v>
      </c>
      <c r="CQ710" s="7">
        <f t="shared" si="471"/>
        <v>0</v>
      </c>
      <c r="CR710" s="7">
        <f t="shared" si="472"/>
        <v>0</v>
      </c>
    </row>
    <row r="711" spans="1:9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437"/>
        <v>1</v>
      </c>
      <c r="M711" s="63" t="b">
        <v>0</v>
      </c>
      <c r="S711" s="65" t="b">
        <v>0</v>
      </c>
      <c r="Y711" s="66" t="b">
        <v>0</v>
      </c>
      <c r="AE711" s="67" t="b">
        <v>0</v>
      </c>
      <c r="AK711" s="68" t="b">
        <v>0</v>
      </c>
      <c r="AQ711" s="45" t="b">
        <v>0</v>
      </c>
      <c r="AW711" s="47" t="b">
        <v>0</v>
      </c>
      <c r="BC711" s="17">
        <f t="shared" ref="BC711:BC774" si="473">(IF($D711,$F711*2,$F711)/100 * $D$3)/$D$4 *60</f>
        <v>83.6</v>
      </c>
      <c r="BD711">
        <f t="shared" si="438"/>
        <v>0</v>
      </c>
      <c r="BE711" s="7">
        <f t="shared" si="439"/>
        <v>0</v>
      </c>
      <c r="BF711" s="7">
        <f t="shared" si="440"/>
        <v>0</v>
      </c>
      <c r="BG711" s="7">
        <f t="shared" si="441"/>
        <v>0</v>
      </c>
      <c r="BH711" s="7">
        <f t="shared" si="442"/>
        <v>0</v>
      </c>
      <c r="BI711" s="17">
        <f t="shared" ref="BI711:BI774" si="474">(IF($D711,$F711*2,$F711)/100 * $D$3)/$D$4 *60</f>
        <v>83.6</v>
      </c>
      <c r="BJ711">
        <f t="shared" si="443"/>
        <v>0</v>
      </c>
      <c r="BK711" s="7">
        <f t="shared" si="444"/>
        <v>0</v>
      </c>
      <c r="BL711" s="7">
        <f t="shared" si="445"/>
        <v>0</v>
      </c>
      <c r="BM711" s="7">
        <f t="shared" si="446"/>
        <v>0</v>
      </c>
      <c r="BN711" s="7">
        <f t="shared" si="447"/>
        <v>0</v>
      </c>
      <c r="BO711" s="17">
        <f t="shared" ref="BO711:BO774" si="475">(IF($D711,$F711*2,$F711)/100 * $D$3)/$D$4 *60</f>
        <v>83.6</v>
      </c>
      <c r="BP711">
        <f t="shared" si="448"/>
        <v>0</v>
      </c>
      <c r="BQ711" s="7">
        <f t="shared" si="449"/>
        <v>0</v>
      </c>
      <c r="BR711" s="7">
        <f t="shared" si="450"/>
        <v>0</v>
      </c>
      <c r="BS711" s="7">
        <f t="shared" si="451"/>
        <v>0</v>
      </c>
      <c r="BT711" s="7">
        <f t="shared" si="452"/>
        <v>0</v>
      </c>
      <c r="BU711" s="17">
        <f t="shared" ref="BU711:BU774" si="476">(IF($D711,$F711*2,$F711)/100 * $D$3)/$D$4 *60</f>
        <v>83.6</v>
      </c>
      <c r="BV711">
        <f t="shared" si="453"/>
        <v>0</v>
      </c>
      <c r="BW711" s="7">
        <f t="shared" si="454"/>
        <v>0</v>
      </c>
      <c r="BX711" s="7">
        <f t="shared" si="455"/>
        <v>0</v>
      </c>
      <c r="BY711" s="7">
        <f t="shared" si="456"/>
        <v>0</v>
      </c>
      <c r="BZ711" s="7">
        <f t="shared" si="457"/>
        <v>0</v>
      </c>
      <c r="CA711" s="17">
        <f t="shared" ref="CA711:CA774" si="477">(IF($D711,$F711*2,$F711)/100 * $D$3)/$D$4 *60</f>
        <v>83.6</v>
      </c>
      <c r="CB711">
        <f t="shared" si="458"/>
        <v>0</v>
      </c>
      <c r="CC711" s="7">
        <f t="shared" si="459"/>
        <v>0</v>
      </c>
      <c r="CD711" s="7">
        <f t="shared" si="460"/>
        <v>0</v>
      </c>
      <c r="CE711" s="7">
        <f t="shared" si="461"/>
        <v>0</v>
      </c>
      <c r="CF711" s="69">
        <f t="shared" si="462"/>
        <v>0</v>
      </c>
      <c r="CG711" s="17">
        <f t="shared" ref="CG711:CG774" si="478">(IF($D711,$F711*2,$F711)/100 * $D$3)/$D$4 *60</f>
        <v>83.6</v>
      </c>
      <c r="CH711">
        <f t="shared" si="463"/>
        <v>0</v>
      </c>
      <c r="CI711" s="7">
        <f t="shared" si="464"/>
        <v>0</v>
      </c>
      <c r="CJ711" s="7">
        <f t="shared" si="465"/>
        <v>0</v>
      </c>
      <c r="CK711" s="7">
        <f t="shared" si="466"/>
        <v>0</v>
      </c>
      <c r="CL711" s="7">
        <f t="shared" si="467"/>
        <v>0</v>
      </c>
      <c r="CM711" s="17">
        <f t="shared" ref="CM711:CM774" si="479">(IF($D711,$F711*2,$F711)/100 * $D$3)/$D$4 *60</f>
        <v>83.6</v>
      </c>
      <c r="CN711">
        <f t="shared" si="468"/>
        <v>0</v>
      </c>
      <c r="CO711" s="7">
        <f t="shared" si="469"/>
        <v>0</v>
      </c>
      <c r="CP711" s="7">
        <f t="shared" si="470"/>
        <v>0</v>
      </c>
      <c r="CQ711" s="7">
        <f t="shared" si="471"/>
        <v>0</v>
      </c>
      <c r="CR711" s="7">
        <f t="shared" si="472"/>
        <v>0</v>
      </c>
    </row>
    <row r="712" spans="1:9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480">IF(LEFT(C712,LEN(C712)-2)=LEFT(C711,LEN(C711)-2),0,1)</f>
        <v>1</v>
      </c>
      <c r="M712" s="63" t="b">
        <v>0</v>
      </c>
      <c r="S712" s="65" t="b">
        <v>0</v>
      </c>
      <c r="Y712" s="66" t="b">
        <v>0</v>
      </c>
      <c r="AE712" s="67" t="b">
        <v>0</v>
      </c>
      <c r="AK712" s="68" t="b">
        <v>0</v>
      </c>
      <c r="AQ712" s="45" t="b">
        <v>0</v>
      </c>
      <c r="AW712" s="47" t="b">
        <v>0</v>
      </c>
      <c r="BC712" s="17">
        <f t="shared" si="473"/>
        <v>75.790000000000006</v>
      </c>
      <c r="BD712">
        <f t="shared" ref="BD712:BD775" si="481">IF($L712=0,0,IFERROR(ROUNDUP((($BC712/IF(O712=0,Q712,O712))-IFERROR(($BC712/IF($H712=0,$J712,$H712)),0)),0),0))</f>
        <v>0</v>
      </c>
      <c r="BE712" s="7">
        <f t="shared" ref="BE712:BE775" si="482">BD712*$F$3/1000000</f>
        <v>0</v>
      </c>
      <c r="BF712" s="7">
        <f t="shared" ref="BF712:BF775" si="483">BD712*$H$5*$J$3*$F$5/1000000</f>
        <v>0</v>
      </c>
      <c r="BG712" s="7">
        <f t="shared" ref="BG712:BG775" si="484">BF712*(($J$5^$J$4)-1)/($J$5-1)</f>
        <v>0</v>
      </c>
      <c r="BH712" s="7">
        <f t="shared" ref="BH712:BH775" si="485">BE712+BG712</f>
        <v>0</v>
      </c>
      <c r="BI712" s="17">
        <f t="shared" si="474"/>
        <v>75.790000000000006</v>
      </c>
      <c r="BJ712">
        <f t="shared" ref="BJ712:BJ775" si="486">IF($L712=0,0,IFERROR(ROUNDUP((($BC712/IF(U712=0,W712,U712))-IFERROR(($BC712/IF($H712=0,$J712,$H712)),0)),0),0))</f>
        <v>0</v>
      </c>
      <c r="BK712" s="7">
        <f t="shared" ref="BK712:BK775" si="487">BJ712*$F$3/1000000</f>
        <v>0</v>
      </c>
      <c r="BL712" s="7">
        <f t="shared" ref="BL712:BL775" si="488">BJ712*$H$5*$J$3*$F$5/1000000</f>
        <v>0</v>
      </c>
      <c r="BM712" s="7">
        <f t="shared" ref="BM712:BM775" si="489">BL712*(($J$5^$J$4)-1)/($J$5-1)</f>
        <v>0</v>
      </c>
      <c r="BN712" s="7">
        <f t="shared" ref="BN712:BN775" si="490">BK712+BM712</f>
        <v>0</v>
      </c>
      <c r="BO712" s="17">
        <f t="shared" si="475"/>
        <v>75.790000000000006</v>
      </c>
      <c r="BP712">
        <f t="shared" ref="BP712:BP775" si="491">IF($L712=0,0,IFERROR(ROUNDUP((($BC712/IF(AA712=0,AC712,AA712))-IFERROR(($BC712/IF($H712=0,$J712,$H712)),0)),0),0))</f>
        <v>0</v>
      </c>
      <c r="BQ712" s="7">
        <f t="shared" ref="BQ712:BQ775" si="492">BP712*$F$3/1000000</f>
        <v>0</v>
      </c>
      <c r="BR712" s="7">
        <f t="shared" ref="BR712:BR775" si="493">BP712*$H$5*$J$3*$F$5/1000000</f>
        <v>0</v>
      </c>
      <c r="BS712" s="7">
        <f t="shared" ref="BS712:BS775" si="494">BR712*(($J$5^$J$4)-1)/($J$5-1)</f>
        <v>0</v>
      </c>
      <c r="BT712" s="7">
        <f t="shared" ref="BT712:BT775" si="495">BQ712+BS712</f>
        <v>0</v>
      </c>
      <c r="BU712" s="17">
        <f t="shared" si="476"/>
        <v>75.790000000000006</v>
      </c>
      <c r="BV712">
        <f t="shared" ref="BV712:BV775" si="496">IF($L712=0,0,IFERROR(ROUNDUP((($BC712/IF(AG712=0,AI712,AG712))-IFERROR(($BC712/IF($H712=0,$J712,$H712)),0)),0),0))</f>
        <v>0</v>
      </c>
      <c r="BW712" s="7">
        <f t="shared" ref="BW712:BW775" si="497">BV712*$F$3/1000000</f>
        <v>0</v>
      </c>
      <c r="BX712" s="7">
        <f t="shared" ref="BX712:BX775" si="498">BV712*$H$5*$J$3*$F$5/1000000</f>
        <v>0</v>
      </c>
      <c r="BY712" s="7">
        <f t="shared" ref="BY712:BY775" si="499">BX712*(($J$5^$J$4)-1)/($J$5-1)</f>
        <v>0</v>
      </c>
      <c r="BZ712" s="7">
        <f t="shared" ref="BZ712:BZ775" si="500">BW712+BY712</f>
        <v>0</v>
      </c>
      <c r="CA712" s="17">
        <f t="shared" si="477"/>
        <v>75.790000000000006</v>
      </c>
      <c r="CB712">
        <f t="shared" ref="CB712:CB775" si="501">IF($L712=0,0,IFERROR(ROUNDUP((($BC712/IF(AM712=0,AO712,AM712))-IFERROR(($BC712/IF($H712=0,$J712,$H712)),0)),0),0))</f>
        <v>0</v>
      </c>
      <c r="CC712" s="7">
        <f t="shared" ref="CC712:CC775" si="502">CB712*$F$3/1000000</f>
        <v>0</v>
      </c>
      <c r="CD712" s="7">
        <f t="shared" ref="CD712:CD775" si="503">CB712*$H$5*$J$3*$F$5/1000000</f>
        <v>0</v>
      </c>
      <c r="CE712" s="7">
        <f t="shared" ref="CE712:CE775" si="504">CD712*(($J$5^$J$4)-1)/($J$5-1)</f>
        <v>0</v>
      </c>
      <c r="CF712" s="69">
        <f t="shared" ref="CF712:CF775" si="505">CC712+CE712</f>
        <v>0</v>
      </c>
      <c r="CG712" s="17">
        <f t="shared" si="478"/>
        <v>75.790000000000006</v>
      </c>
      <c r="CH712">
        <f t="shared" ref="CH712:CH775" si="506">IF($L712=0,0,IFERROR(ROUNDUP((($BC712/IF(AS712=0,AU712,AS712))-IFERROR(($BC712/IF($H712=0,$J712,$H712)),0)),0),0))</f>
        <v>0</v>
      </c>
      <c r="CI712" s="7">
        <f t="shared" ref="CI712:CI775" si="507">CH712*$F$3/1000000</f>
        <v>0</v>
      </c>
      <c r="CJ712" s="7">
        <f t="shared" ref="CJ712:CJ775" si="508">CH712*$H$5*$J$3*$F$5/1000000</f>
        <v>0</v>
      </c>
      <c r="CK712" s="7">
        <f t="shared" ref="CK712:CK775" si="509">CJ712*(($J$5^$J$4)-1)/($J$5-1)</f>
        <v>0</v>
      </c>
      <c r="CL712" s="7">
        <f t="shared" ref="CL712:CL775" si="510">CI712+CK712</f>
        <v>0</v>
      </c>
      <c r="CM712" s="17">
        <f t="shared" si="479"/>
        <v>75.790000000000006</v>
      </c>
      <c r="CN712">
        <f t="shared" ref="CN712:CN775" si="511">IF($L712=0,0,IFERROR(ROUNDUP((($BC712/IF(AY712=0,BA712,AY712))-IFERROR(($BC712/IF($H712=0,$J712,$H712)),0)),0),0))</f>
        <v>0</v>
      </c>
      <c r="CO712" s="7">
        <f t="shared" ref="CO712:CO775" si="512">CN712*$F$3/1000000</f>
        <v>0</v>
      </c>
      <c r="CP712" s="7">
        <f t="shared" ref="CP712:CP775" si="513">CN712*$H$5*$J$3*$F$5/1000000</f>
        <v>0</v>
      </c>
      <c r="CQ712" s="7">
        <f t="shared" ref="CQ712:CQ775" si="514">CP712*(($J$5^$J$4)-1)/($J$5-1)</f>
        <v>0</v>
      </c>
      <c r="CR712" s="7">
        <f t="shared" ref="CR712:CR775" si="515">CO712+CQ712</f>
        <v>0</v>
      </c>
    </row>
    <row r="713" spans="1:9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480"/>
        <v>1</v>
      </c>
      <c r="M713" s="63" t="b">
        <v>0</v>
      </c>
      <c r="S713" s="65" t="b">
        <v>0</v>
      </c>
      <c r="Y713" s="66" t="b">
        <v>0</v>
      </c>
      <c r="AE713" s="67" t="b">
        <v>0</v>
      </c>
      <c r="AK713" s="68" t="b">
        <v>0</v>
      </c>
      <c r="AQ713" s="45" t="b">
        <v>0</v>
      </c>
      <c r="AW713" s="47" t="b">
        <v>0</v>
      </c>
      <c r="BC713" s="17">
        <f t="shared" si="473"/>
        <v>44.660000000000004</v>
      </c>
      <c r="BD713">
        <f t="shared" si="481"/>
        <v>0</v>
      </c>
      <c r="BE713" s="7">
        <f t="shared" si="482"/>
        <v>0</v>
      </c>
      <c r="BF713" s="7">
        <f t="shared" si="483"/>
        <v>0</v>
      </c>
      <c r="BG713" s="7">
        <f t="shared" si="484"/>
        <v>0</v>
      </c>
      <c r="BH713" s="7">
        <f t="shared" si="485"/>
        <v>0</v>
      </c>
      <c r="BI713" s="17">
        <f t="shared" si="474"/>
        <v>44.660000000000004</v>
      </c>
      <c r="BJ713">
        <f t="shared" si="486"/>
        <v>0</v>
      </c>
      <c r="BK713" s="7">
        <f t="shared" si="487"/>
        <v>0</v>
      </c>
      <c r="BL713" s="7">
        <f t="shared" si="488"/>
        <v>0</v>
      </c>
      <c r="BM713" s="7">
        <f t="shared" si="489"/>
        <v>0</v>
      </c>
      <c r="BN713" s="7">
        <f t="shared" si="490"/>
        <v>0</v>
      </c>
      <c r="BO713" s="17">
        <f t="shared" si="475"/>
        <v>44.660000000000004</v>
      </c>
      <c r="BP713">
        <f t="shared" si="491"/>
        <v>0</v>
      </c>
      <c r="BQ713" s="7">
        <f t="shared" si="492"/>
        <v>0</v>
      </c>
      <c r="BR713" s="7">
        <f t="shared" si="493"/>
        <v>0</v>
      </c>
      <c r="BS713" s="7">
        <f t="shared" si="494"/>
        <v>0</v>
      </c>
      <c r="BT713" s="7">
        <f t="shared" si="495"/>
        <v>0</v>
      </c>
      <c r="BU713" s="17">
        <f t="shared" si="476"/>
        <v>44.660000000000004</v>
      </c>
      <c r="BV713">
        <f t="shared" si="496"/>
        <v>0</v>
      </c>
      <c r="BW713" s="7">
        <f t="shared" si="497"/>
        <v>0</v>
      </c>
      <c r="BX713" s="7">
        <f t="shared" si="498"/>
        <v>0</v>
      </c>
      <c r="BY713" s="7">
        <f t="shared" si="499"/>
        <v>0</v>
      </c>
      <c r="BZ713" s="7">
        <f t="shared" si="500"/>
        <v>0</v>
      </c>
      <c r="CA713" s="17">
        <f t="shared" si="477"/>
        <v>44.660000000000004</v>
      </c>
      <c r="CB713">
        <f t="shared" si="501"/>
        <v>0</v>
      </c>
      <c r="CC713" s="7">
        <f t="shared" si="502"/>
        <v>0</v>
      </c>
      <c r="CD713" s="7">
        <f t="shared" si="503"/>
        <v>0</v>
      </c>
      <c r="CE713" s="7">
        <f t="shared" si="504"/>
        <v>0</v>
      </c>
      <c r="CF713" s="69">
        <f t="shared" si="505"/>
        <v>0</v>
      </c>
      <c r="CG713" s="17">
        <f t="shared" si="478"/>
        <v>44.660000000000004</v>
      </c>
      <c r="CH713">
        <f t="shared" si="506"/>
        <v>0</v>
      </c>
      <c r="CI713" s="7">
        <f t="shared" si="507"/>
        <v>0</v>
      </c>
      <c r="CJ713" s="7">
        <f t="shared" si="508"/>
        <v>0</v>
      </c>
      <c r="CK713" s="7">
        <f t="shared" si="509"/>
        <v>0</v>
      </c>
      <c r="CL713" s="7">
        <f t="shared" si="510"/>
        <v>0</v>
      </c>
      <c r="CM713" s="17">
        <f t="shared" si="479"/>
        <v>44.660000000000004</v>
      </c>
      <c r="CN713">
        <f t="shared" si="511"/>
        <v>0</v>
      </c>
      <c r="CO713" s="7">
        <f t="shared" si="512"/>
        <v>0</v>
      </c>
      <c r="CP713" s="7">
        <f t="shared" si="513"/>
        <v>0</v>
      </c>
      <c r="CQ713" s="7">
        <f t="shared" si="514"/>
        <v>0</v>
      </c>
      <c r="CR713" s="7">
        <f t="shared" si="515"/>
        <v>0</v>
      </c>
    </row>
    <row r="714" spans="1:9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480"/>
        <v>1</v>
      </c>
      <c r="M714" s="63" t="b">
        <v>0</v>
      </c>
      <c r="S714" s="65" t="b">
        <v>0</v>
      </c>
      <c r="Y714" s="66" t="b">
        <v>0</v>
      </c>
      <c r="AE714" s="67" t="b">
        <v>0</v>
      </c>
      <c r="AK714" s="68" t="b">
        <v>0</v>
      </c>
      <c r="AQ714" s="45" t="b">
        <v>0</v>
      </c>
      <c r="AW714" s="47" t="b">
        <v>0</v>
      </c>
      <c r="BC714" s="17">
        <f t="shared" si="473"/>
        <v>42.24</v>
      </c>
      <c r="BD714">
        <f t="shared" si="481"/>
        <v>0</v>
      </c>
      <c r="BE714" s="7">
        <f t="shared" si="482"/>
        <v>0</v>
      </c>
      <c r="BF714" s="7">
        <f t="shared" si="483"/>
        <v>0</v>
      </c>
      <c r="BG714" s="7">
        <f t="shared" si="484"/>
        <v>0</v>
      </c>
      <c r="BH714" s="7">
        <f t="shared" si="485"/>
        <v>0</v>
      </c>
      <c r="BI714" s="17">
        <f t="shared" si="474"/>
        <v>42.24</v>
      </c>
      <c r="BJ714">
        <f t="shared" si="486"/>
        <v>0</v>
      </c>
      <c r="BK714" s="7">
        <f t="shared" si="487"/>
        <v>0</v>
      </c>
      <c r="BL714" s="7">
        <f t="shared" si="488"/>
        <v>0</v>
      </c>
      <c r="BM714" s="7">
        <f t="shared" si="489"/>
        <v>0</v>
      </c>
      <c r="BN714" s="7">
        <f t="shared" si="490"/>
        <v>0</v>
      </c>
      <c r="BO714" s="17">
        <f t="shared" si="475"/>
        <v>42.24</v>
      </c>
      <c r="BP714">
        <f t="shared" si="491"/>
        <v>0</v>
      </c>
      <c r="BQ714" s="7">
        <f t="shared" si="492"/>
        <v>0</v>
      </c>
      <c r="BR714" s="7">
        <f t="shared" si="493"/>
        <v>0</v>
      </c>
      <c r="BS714" s="7">
        <f t="shared" si="494"/>
        <v>0</v>
      </c>
      <c r="BT714" s="7">
        <f t="shared" si="495"/>
        <v>0</v>
      </c>
      <c r="BU714" s="17">
        <f t="shared" si="476"/>
        <v>42.24</v>
      </c>
      <c r="BV714">
        <f t="shared" si="496"/>
        <v>0</v>
      </c>
      <c r="BW714" s="7">
        <f t="shared" si="497"/>
        <v>0</v>
      </c>
      <c r="BX714" s="7">
        <f t="shared" si="498"/>
        <v>0</v>
      </c>
      <c r="BY714" s="7">
        <f t="shared" si="499"/>
        <v>0</v>
      </c>
      <c r="BZ714" s="7">
        <f t="shared" si="500"/>
        <v>0</v>
      </c>
      <c r="CA714" s="17">
        <f t="shared" si="477"/>
        <v>42.24</v>
      </c>
      <c r="CB714">
        <f t="shared" si="501"/>
        <v>0</v>
      </c>
      <c r="CC714" s="7">
        <f t="shared" si="502"/>
        <v>0</v>
      </c>
      <c r="CD714" s="7">
        <f t="shared" si="503"/>
        <v>0</v>
      </c>
      <c r="CE714" s="7">
        <f t="shared" si="504"/>
        <v>0</v>
      </c>
      <c r="CF714" s="69">
        <f t="shared" si="505"/>
        <v>0</v>
      </c>
      <c r="CG714" s="17">
        <f t="shared" si="478"/>
        <v>42.24</v>
      </c>
      <c r="CH714">
        <f t="shared" si="506"/>
        <v>0</v>
      </c>
      <c r="CI714" s="7">
        <f t="shared" si="507"/>
        <v>0</v>
      </c>
      <c r="CJ714" s="7">
        <f t="shared" si="508"/>
        <v>0</v>
      </c>
      <c r="CK714" s="7">
        <f t="shared" si="509"/>
        <v>0</v>
      </c>
      <c r="CL714" s="7">
        <f t="shared" si="510"/>
        <v>0</v>
      </c>
      <c r="CM714" s="17">
        <f t="shared" si="479"/>
        <v>42.24</v>
      </c>
      <c r="CN714">
        <f t="shared" si="511"/>
        <v>0</v>
      </c>
      <c r="CO714" s="7">
        <f t="shared" si="512"/>
        <v>0</v>
      </c>
      <c r="CP714" s="7">
        <f t="shared" si="513"/>
        <v>0</v>
      </c>
      <c r="CQ714" s="7">
        <f t="shared" si="514"/>
        <v>0</v>
      </c>
      <c r="CR714" s="7">
        <f t="shared" si="515"/>
        <v>0</v>
      </c>
    </row>
    <row r="715" spans="1:96" ht="14.5">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480"/>
        <v>1</v>
      </c>
      <c r="M715" s="63" t="b">
        <v>1</v>
      </c>
      <c r="N715" s="63">
        <v>0</v>
      </c>
      <c r="O715" s="63">
        <v>10</v>
      </c>
      <c r="P715" s="63">
        <v>10</v>
      </c>
      <c r="Q715" s="63">
        <v>10</v>
      </c>
      <c r="R715" s="63">
        <v>240</v>
      </c>
      <c r="S715" s="65" t="b">
        <v>1</v>
      </c>
      <c r="T715" s="65">
        <v>0</v>
      </c>
      <c r="U715" s="65">
        <v>10</v>
      </c>
      <c r="V715" s="65">
        <v>10</v>
      </c>
      <c r="W715" s="65">
        <v>10</v>
      </c>
      <c r="X715" s="65">
        <v>240</v>
      </c>
      <c r="Y715" s="66" t="b">
        <v>0</v>
      </c>
      <c r="AE715" s="67" t="b">
        <v>1</v>
      </c>
      <c r="AF715" s="67">
        <v>0</v>
      </c>
      <c r="AG715" s="67">
        <v>15</v>
      </c>
      <c r="AH715" s="67">
        <v>15</v>
      </c>
      <c r="AI715" s="67">
        <v>15</v>
      </c>
      <c r="AJ715" s="67">
        <v>240</v>
      </c>
      <c r="AK715" s="68" t="b">
        <v>1</v>
      </c>
      <c r="AL715" s="68">
        <v>0</v>
      </c>
      <c r="AM715" s="68">
        <v>15</v>
      </c>
      <c r="AN715" s="68">
        <v>20</v>
      </c>
      <c r="AO715" s="68">
        <v>15</v>
      </c>
      <c r="AP715" s="68">
        <v>240</v>
      </c>
      <c r="AQ715" s="45" t="b">
        <v>0</v>
      </c>
      <c r="AW715" s="47" t="b">
        <v>0</v>
      </c>
      <c r="BC715" s="17">
        <f t="shared" si="473"/>
        <v>58.3</v>
      </c>
      <c r="BD715">
        <f t="shared" si="481"/>
        <v>2</v>
      </c>
      <c r="BE715" s="7">
        <f t="shared" si="482"/>
        <v>2.1502662069505947</v>
      </c>
      <c r="BF715" s="7">
        <f t="shared" si="483"/>
        <v>1.5898530767640959</v>
      </c>
      <c r="BG715" s="7">
        <f t="shared" si="484"/>
        <v>29.569540467227952</v>
      </c>
      <c r="BH715" s="7">
        <f t="shared" si="485"/>
        <v>31.719806674178546</v>
      </c>
      <c r="BI715" s="17">
        <f t="shared" si="474"/>
        <v>58.3</v>
      </c>
      <c r="BJ715">
        <f t="shared" si="486"/>
        <v>2</v>
      </c>
      <c r="BK715" s="7">
        <f t="shared" si="487"/>
        <v>2.1502662069505947</v>
      </c>
      <c r="BL715" s="7">
        <f t="shared" si="488"/>
        <v>1.5898530767640959</v>
      </c>
      <c r="BM715" s="7">
        <f t="shared" si="489"/>
        <v>29.569540467227952</v>
      </c>
      <c r="BN715" s="7">
        <f t="shared" si="490"/>
        <v>31.719806674178546</v>
      </c>
      <c r="BO715" s="17">
        <f t="shared" si="475"/>
        <v>58.3</v>
      </c>
      <c r="BP715">
        <f t="shared" si="491"/>
        <v>0</v>
      </c>
      <c r="BQ715" s="7">
        <f t="shared" si="492"/>
        <v>0</v>
      </c>
      <c r="BR715" s="7">
        <f t="shared" si="493"/>
        <v>0</v>
      </c>
      <c r="BS715" s="7">
        <f t="shared" si="494"/>
        <v>0</v>
      </c>
      <c r="BT715" s="7">
        <f t="shared" si="495"/>
        <v>0</v>
      </c>
      <c r="BU715" s="17">
        <f t="shared" si="476"/>
        <v>58.3</v>
      </c>
      <c r="BV715">
        <f t="shared" si="496"/>
        <v>0</v>
      </c>
      <c r="BW715" s="7">
        <f t="shared" si="497"/>
        <v>0</v>
      </c>
      <c r="BX715" s="7">
        <f t="shared" si="498"/>
        <v>0</v>
      </c>
      <c r="BY715" s="7">
        <f t="shared" si="499"/>
        <v>0</v>
      </c>
      <c r="BZ715" s="7">
        <f t="shared" si="500"/>
        <v>0</v>
      </c>
      <c r="CA715" s="17">
        <f t="shared" si="477"/>
        <v>58.3</v>
      </c>
      <c r="CB715">
        <f t="shared" si="501"/>
        <v>0</v>
      </c>
      <c r="CC715" s="7">
        <f t="shared" si="502"/>
        <v>0</v>
      </c>
      <c r="CD715" s="7">
        <f t="shared" si="503"/>
        <v>0</v>
      </c>
      <c r="CE715" s="7">
        <f t="shared" si="504"/>
        <v>0</v>
      </c>
      <c r="CF715" s="69">
        <f t="shared" si="505"/>
        <v>0</v>
      </c>
      <c r="CG715" s="17">
        <f t="shared" si="478"/>
        <v>58.3</v>
      </c>
      <c r="CH715">
        <f t="shared" si="506"/>
        <v>0</v>
      </c>
      <c r="CI715" s="7">
        <f t="shared" si="507"/>
        <v>0</v>
      </c>
      <c r="CJ715" s="7">
        <f t="shared" si="508"/>
        <v>0</v>
      </c>
      <c r="CK715" s="7">
        <f t="shared" si="509"/>
        <v>0</v>
      </c>
      <c r="CL715" s="7">
        <f t="shared" si="510"/>
        <v>0</v>
      </c>
      <c r="CM715" s="17">
        <f t="shared" si="479"/>
        <v>58.3</v>
      </c>
      <c r="CN715">
        <f t="shared" si="511"/>
        <v>0</v>
      </c>
      <c r="CO715" s="7">
        <f t="shared" si="512"/>
        <v>0</v>
      </c>
      <c r="CP715" s="7">
        <f t="shared" si="513"/>
        <v>0</v>
      </c>
      <c r="CQ715" s="7">
        <f t="shared" si="514"/>
        <v>0</v>
      </c>
      <c r="CR715" s="7">
        <f t="shared" si="515"/>
        <v>0</v>
      </c>
    </row>
    <row r="716" spans="1:96" ht="14.5">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480"/>
        <v>1</v>
      </c>
      <c r="M716" s="63" t="b">
        <v>1</v>
      </c>
      <c r="N716" s="63">
        <v>0</v>
      </c>
      <c r="O716" s="63">
        <v>10</v>
      </c>
      <c r="P716" s="63">
        <v>10</v>
      </c>
      <c r="Q716" s="63">
        <v>10</v>
      </c>
      <c r="R716" s="63">
        <v>240</v>
      </c>
      <c r="S716" s="65" t="b">
        <v>0</v>
      </c>
      <c r="Y716" s="66" t="b">
        <v>0</v>
      </c>
      <c r="AE716" s="67" t="b">
        <v>0</v>
      </c>
      <c r="AK716" s="68" t="b">
        <v>0</v>
      </c>
      <c r="AQ716" s="45" t="b">
        <v>0</v>
      </c>
      <c r="AW716" s="47" t="b">
        <v>0</v>
      </c>
      <c r="BC716" s="17">
        <f t="shared" si="473"/>
        <v>42.570000000000007</v>
      </c>
      <c r="BD716">
        <f t="shared" si="481"/>
        <v>2</v>
      </c>
      <c r="BE716" s="7">
        <f t="shared" si="482"/>
        <v>2.1502662069505947</v>
      </c>
      <c r="BF716" s="7">
        <f t="shared" si="483"/>
        <v>1.5898530767640959</v>
      </c>
      <c r="BG716" s="7">
        <f t="shared" si="484"/>
        <v>29.569540467227952</v>
      </c>
      <c r="BH716" s="7">
        <f t="shared" si="485"/>
        <v>31.719806674178546</v>
      </c>
      <c r="BI716" s="17">
        <f t="shared" si="474"/>
        <v>42.570000000000007</v>
      </c>
      <c r="BJ716">
        <f t="shared" si="486"/>
        <v>0</v>
      </c>
      <c r="BK716" s="7">
        <f t="shared" si="487"/>
        <v>0</v>
      </c>
      <c r="BL716" s="7">
        <f t="shared" si="488"/>
        <v>0</v>
      </c>
      <c r="BM716" s="7">
        <f t="shared" si="489"/>
        <v>0</v>
      </c>
      <c r="BN716" s="7">
        <f t="shared" si="490"/>
        <v>0</v>
      </c>
      <c r="BO716" s="17">
        <f t="shared" si="475"/>
        <v>42.570000000000007</v>
      </c>
      <c r="BP716">
        <f t="shared" si="491"/>
        <v>0</v>
      </c>
      <c r="BQ716" s="7">
        <f t="shared" si="492"/>
        <v>0</v>
      </c>
      <c r="BR716" s="7">
        <f t="shared" si="493"/>
        <v>0</v>
      </c>
      <c r="BS716" s="7">
        <f t="shared" si="494"/>
        <v>0</v>
      </c>
      <c r="BT716" s="7">
        <f t="shared" si="495"/>
        <v>0</v>
      </c>
      <c r="BU716" s="17">
        <f t="shared" si="476"/>
        <v>42.570000000000007</v>
      </c>
      <c r="BV716">
        <f t="shared" si="496"/>
        <v>0</v>
      </c>
      <c r="BW716" s="7">
        <f t="shared" si="497"/>
        <v>0</v>
      </c>
      <c r="BX716" s="7">
        <f t="shared" si="498"/>
        <v>0</v>
      </c>
      <c r="BY716" s="7">
        <f t="shared" si="499"/>
        <v>0</v>
      </c>
      <c r="BZ716" s="7">
        <f t="shared" si="500"/>
        <v>0</v>
      </c>
      <c r="CA716" s="17">
        <f t="shared" si="477"/>
        <v>42.570000000000007</v>
      </c>
      <c r="CB716">
        <f t="shared" si="501"/>
        <v>0</v>
      </c>
      <c r="CC716" s="7">
        <f t="shared" si="502"/>
        <v>0</v>
      </c>
      <c r="CD716" s="7">
        <f t="shared" si="503"/>
        <v>0</v>
      </c>
      <c r="CE716" s="7">
        <f t="shared" si="504"/>
        <v>0</v>
      </c>
      <c r="CF716" s="69">
        <f t="shared" si="505"/>
        <v>0</v>
      </c>
      <c r="CG716" s="17">
        <f t="shared" si="478"/>
        <v>42.570000000000007</v>
      </c>
      <c r="CH716">
        <f t="shared" si="506"/>
        <v>0</v>
      </c>
      <c r="CI716" s="7">
        <f t="shared" si="507"/>
        <v>0</v>
      </c>
      <c r="CJ716" s="7">
        <f t="shared" si="508"/>
        <v>0</v>
      </c>
      <c r="CK716" s="7">
        <f t="shared" si="509"/>
        <v>0</v>
      </c>
      <c r="CL716" s="7">
        <f t="shared" si="510"/>
        <v>0</v>
      </c>
      <c r="CM716" s="17">
        <f t="shared" si="479"/>
        <v>42.570000000000007</v>
      </c>
      <c r="CN716">
        <f t="shared" si="511"/>
        <v>0</v>
      </c>
      <c r="CO716" s="7">
        <f t="shared" si="512"/>
        <v>0</v>
      </c>
      <c r="CP716" s="7">
        <f t="shared" si="513"/>
        <v>0</v>
      </c>
      <c r="CQ716" s="7">
        <f t="shared" si="514"/>
        <v>0</v>
      </c>
      <c r="CR716" s="7">
        <f t="shared" si="515"/>
        <v>0</v>
      </c>
    </row>
    <row r="717" spans="1:9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480"/>
        <v>1</v>
      </c>
      <c r="M717" s="63" t="b">
        <v>0</v>
      </c>
      <c r="S717" s="65" t="b">
        <v>0</v>
      </c>
      <c r="Y717" s="66" t="b">
        <v>0</v>
      </c>
      <c r="AE717" s="67" t="b">
        <v>0</v>
      </c>
      <c r="AK717" s="68" t="b">
        <v>0</v>
      </c>
      <c r="AQ717" s="45" t="b">
        <v>0</v>
      </c>
      <c r="AW717" s="47" t="b">
        <v>0</v>
      </c>
      <c r="BC717" s="17">
        <f t="shared" si="473"/>
        <v>51.59</v>
      </c>
      <c r="BD717">
        <f t="shared" si="481"/>
        <v>0</v>
      </c>
      <c r="BE717" s="7">
        <f t="shared" si="482"/>
        <v>0</v>
      </c>
      <c r="BF717" s="7">
        <f t="shared" si="483"/>
        <v>0</v>
      </c>
      <c r="BG717" s="7">
        <f t="shared" si="484"/>
        <v>0</v>
      </c>
      <c r="BH717" s="7">
        <f t="shared" si="485"/>
        <v>0</v>
      </c>
      <c r="BI717" s="17">
        <f t="shared" si="474"/>
        <v>51.59</v>
      </c>
      <c r="BJ717">
        <f t="shared" si="486"/>
        <v>0</v>
      </c>
      <c r="BK717" s="7">
        <f t="shared" si="487"/>
        <v>0</v>
      </c>
      <c r="BL717" s="7">
        <f t="shared" si="488"/>
        <v>0</v>
      </c>
      <c r="BM717" s="7">
        <f t="shared" si="489"/>
        <v>0</v>
      </c>
      <c r="BN717" s="7">
        <f t="shared" si="490"/>
        <v>0</v>
      </c>
      <c r="BO717" s="17">
        <f t="shared" si="475"/>
        <v>51.59</v>
      </c>
      <c r="BP717">
        <f t="shared" si="491"/>
        <v>0</v>
      </c>
      <c r="BQ717" s="7">
        <f t="shared" si="492"/>
        <v>0</v>
      </c>
      <c r="BR717" s="7">
        <f t="shared" si="493"/>
        <v>0</v>
      </c>
      <c r="BS717" s="7">
        <f t="shared" si="494"/>
        <v>0</v>
      </c>
      <c r="BT717" s="7">
        <f t="shared" si="495"/>
        <v>0</v>
      </c>
      <c r="BU717" s="17">
        <f t="shared" si="476"/>
        <v>51.59</v>
      </c>
      <c r="BV717">
        <f t="shared" si="496"/>
        <v>0</v>
      </c>
      <c r="BW717" s="7">
        <f t="shared" si="497"/>
        <v>0</v>
      </c>
      <c r="BX717" s="7">
        <f t="shared" si="498"/>
        <v>0</v>
      </c>
      <c r="BY717" s="7">
        <f t="shared" si="499"/>
        <v>0</v>
      </c>
      <c r="BZ717" s="7">
        <f t="shared" si="500"/>
        <v>0</v>
      </c>
      <c r="CA717" s="17">
        <f t="shared" si="477"/>
        <v>51.59</v>
      </c>
      <c r="CB717">
        <f t="shared" si="501"/>
        <v>0</v>
      </c>
      <c r="CC717" s="7">
        <f t="shared" si="502"/>
        <v>0</v>
      </c>
      <c r="CD717" s="7">
        <f t="shared" si="503"/>
        <v>0</v>
      </c>
      <c r="CE717" s="7">
        <f t="shared" si="504"/>
        <v>0</v>
      </c>
      <c r="CF717" s="69">
        <f t="shared" si="505"/>
        <v>0</v>
      </c>
      <c r="CG717" s="17">
        <f t="shared" si="478"/>
        <v>51.59</v>
      </c>
      <c r="CH717">
        <f t="shared" si="506"/>
        <v>0</v>
      </c>
      <c r="CI717" s="7">
        <f t="shared" si="507"/>
        <v>0</v>
      </c>
      <c r="CJ717" s="7">
        <f t="shared" si="508"/>
        <v>0</v>
      </c>
      <c r="CK717" s="7">
        <f t="shared" si="509"/>
        <v>0</v>
      </c>
      <c r="CL717" s="7">
        <f t="shared" si="510"/>
        <v>0</v>
      </c>
      <c r="CM717" s="17">
        <f t="shared" si="479"/>
        <v>51.59</v>
      </c>
      <c r="CN717">
        <f t="shared" si="511"/>
        <v>0</v>
      </c>
      <c r="CO717" s="7">
        <f t="shared" si="512"/>
        <v>0</v>
      </c>
      <c r="CP717" s="7">
        <f t="shared" si="513"/>
        <v>0</v>
      </c>
      <c r="CQ717" s="7">
        <f t="shared" si="514"/>
        <v>0</v>
      </c>
      <c r="CR717" s="7">
        <f t="shared" si="515"/>
        <v>0</v>
      </c>
    </row>
    <row r="718" spans="1:9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480"/>
        <v>1</v>
      </c>
      <c r="M718" s="63" t="b">
        <v>0</v>
      </c>
      <c r="S718" s="65" t="b">
        <v>0</v>
      </c>
      <c r="Y718" s="66" t="b">
        <v>0</v>
      </c>
      <c r="AE718" s="67" t="b">
        <v>0</v>
      </c>
      <c r="AK718" s="68" t="b">
        <v>0</v>
      </c>
      <c r="AQ718" s="45" t="b">
        <v>0</v>
      </c>
      <c r="AW718" s="47" t="b">
        <v>0</v>
      </c>
      <c r="BC718" s="17">
        <f t="shared" si="473"/>
        <v>54.45</v>
      </c>
      <c r="BD718">
        <f t="shared" si="481"/>
        <v>0</v>
      </c>
      <c r="BE718" s="7">
        <f t="shared" si="482"/>
        <v>0</v>
      </c>
      <c r="BF718" s="7">
        <f t="shared" si="483"/>
        <v>0</v>
      </c>
      <c r="BG718" s="7">
        <f t="shared" si="484"/>
        <v>0</v>
      </c>
      <c r="BH718" s="7">
        <f t="shared" si="485"/>
        <v>0</v>
      </c>
      <c r="BI718" s="17">
        <f t="shared" si="474"/>
        <v>54.45</v>
      </c>
      <c r="BJ718">
        <f t="shared" si="486"/>
        <v>0</v>
      </c>
      <c r="BK718" s="7">
        <f t="shared" si="487"/>
        <v>0</v>
      </c>
      <c r="BL718" s="7">
        <f t="shared" si="488"/>
        <v>0</v>
      </c>
      <c r="BM718" s="7">
        <f t="shared" si="489"/>
        <v>0</v>
      </c>
      <c r="BN718" s="7">
        <f t="shared" si="490"/>
        <v>0</v>
      </c>
      <c r="BO718" s="17">
        <f t="shared" si="475"/>
        <v>54.45</v>
      </c>
      <c r="BP718">
        <f t="shared" si="491"/>
        <v>0</v>
      </c>
      <c r="BQ718" s="7">
        <f t="shared" si="492"/>
        <v>0</v>
      </c>
      <c r="BR718" s="7">
        <f t="shared" si="493"/>
        <v>0</v>
      </c>
      <c r="BS718" s="7">
        <f t="shared" si="494"/>
        <v>0</v>
      </c>
      <c r="BT718" s="7">
        <f t="shared" si="495"/>
        <v>0</v>
      </c>
      <c r="BU718" s="17">
        <f t="shared" si="476"/>
        <v>54.45</v>
      </c>
      <c r="BV718">
        <f t="shared" si="496"/>
        <v>0</v>
      </c>
      <c r="BW718" s="7">
        <f t="shared" si="497"/>
        <v>0</v>
      </c>
      <c r="BX718" s="7">
        <f t="shared" si="498"/>
        <v>0</v>
      </c>
      <c r="BY718" s="7">
        <f t="shared" si="499"/>
        <v>0</v>
      </c>
      <c r="BZ718" s="7">
        <f t="shared" si="500"/>
        <v>0</v>
      </c>
      <c r="CA718" s="17">
        <f t="shared" si="477"/>
        <v>54.45</v>
      </c>
      <c r="CB718">
        <f t="shared" si="501"/>
        <v>0</v>
      </c>
      <c r="CC718" s="7">
        <f t="shared" si="502"/>
        <v>0</v>
      </c>
      <c r="CD718" s="7">
        <f t="shared" si="503"/>
        <v>0</v>
      </c>
      <c r="CE718" s="7">
        <f t="shared" si="504"/>
        <v>0</v>
      </c>
      <c r="CF718" s="69">
        <f t="shared" si="505"/>
        <v>0</v>
      </c>
      <c r="CG718" s="17">
        <f t="shared" si="478"/>
        <v>54.45</v>
      </c>
      <c r="CH718">
        <f t="shared" si="506"/>
        <v>0</v>
      </c>
      <c r="CI718" s="7">
        <f t="shared" si="507"/>
        <v>0</v>
      </c>
      <c r="CJ718" s="7">
        <f t="shared" si="508"/>
        <v>0</v>
      </c>
      <c r="CK718" s="7">
        <f t="shared" si="509"/>
        <v>0</v>
      </c>
      <c r="CL718" s="7">
        <f t="shared" si="510"/>
        <v>0</v>
      </c>
      <c r="CM718" s="17">
        <f t="shared" si="479"/>
        <v>54.45</v>
      </c>
      <c r="CN718">
        <f t="shared" si="511"/>
        <v>0</v>
      </c>
      <c r="CO718" s="7">
        <f t="shared" si="512"/>
        <v>0</v>
      </c>
      <c r="CP718" s="7">
        <f t="shared" si="513"/>
        <v>0</v>
      </c>
      <c r="CQ718" s="7">
        <f t="shared" si="514"/>
        <v>0</v>
      </c>
      <c r="CR718" s="7">
        <f t="shared" si="515"/>
        <v>0</v>
      </c>
    </row>
    <row r="719" spans="1:9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480"/>
        <v>0</v>
      </c>
      <c r="M719" s="63" t="b">
        <v>0</v>
      </c>
      <c r="S719" s="65" t="b">
        <v>0</v>
      </c>
      <c r="Y719" s="66" t="b">
        <v>0</v>
      </c>
      <c r="AE719" s="67" t="b">
        <v>0</v>
      </c>
      <c r="AK719" s="68" t="b">
        <v>0</v>
      </c>
      <c r="AQ719" s="45" t="b">
        <v>0</v>
      </c>
      <c r="AW719" s="47" t="b">
        <v>0</v>
      </c>
      <c r="BC719" s="17">
        <f t="shared" si="473"/>
        <v>71.5</v>
      </c>
      <c r="BD719">
        <f t="shared" si="481"/>
        <v>0</v>
      </c>
      <c r="BE719" s="7">
        <f t="shared" si="482"/>
        <v>0</v>
      </c>
      <c r="BF719" s="7">
        <f t="shared" si="483"/>
        <v>0</v>
      </c>
      <c r="BG719" s="7">
        <f t="shared" si="484"/>
        <v>0</v>
      </c>
      <c r="BH719" s="7">
        <f t="shared" si="485"/>
        <v>0</v>
      </c>
      <c r="BI719" s="17">
        <f t="shared" si="474"/>
        <v>71.5</v>
      </c>
      <c r="BJ719">
        <f t="shared" si="486"/>
        <v>0</v>
      </c>
      <c r="BK719" s="7">
        <f t="shared" si="487"/>
        <v>0</v>
      </c>
      <c r="BL719" s="7">
        <f t="shared" si="488"/>
        <v>0</v>
      </c>
      <c r="BM719" s="7">
        <f t="shared" si="489"/>
        <v>0</v>
      </c>
      <c r="BN719" s="7">
        <f t="shared" si="490"/>
        <v>0</v>
      </c>
      <c r="BO719" s="17">
        <f t="shared" si="475"/>
        <v>71.5</v>
      </c>
      <c r="BP719">
        <f t="shared" si="491"/>
        <v>0</v>
      </c>
      <c r="BQ719" s="7">
        <f t="shared" si="492"/>
        <v>0</v>
      </c>
      <c r="BR719" s="7">
        <f t="shared" si="493"/>
        <v>0</v>
      </c>
      <c r="BS719" s="7">
        <f t="shared" si="494"/>
        <v>0</v>
      </c>
      <c r="BT719" s="7">
        <f t="shared" si="495"/>
        <v>0</v>
      </c>
      <c r="BU719" s="17">
        <f t="shared" si="476"/>
        <v>71.5</v>
      </c>
      <c r="BV719">
        <f t="shared" si="496"/>
        <v>0</v>
      </c>
      <c r="BW719" s="7">
        <f t="shared" si="497"/>
        <v>0</v>
      </c>
      <c r="BX719" s="7">
        <f t="shared" si="498"/>
        <v>0</v>
      </c>
      <c r="BY719" s="7">
        <f t="shared" si="499"/>
        <v>0</v>
      </c>
      <c r="BZ719" s="7">
        <f t="shared" si="500"/>
        <v>0</v>
      </c>
      <c r="CA719" s="17">
        <f t="shared" si="477"/>
        <v>71.5</v>
      </c>
      <c r="CB719">
        <f t="shared" si="501"/>
        <v>0</v>
      </c>
      <c r="CC719" s="7">
        <f t="shared" si="502"/>
        <v>0</v>
      </c>
      <c r="CD719" s="7">
        <f t="shared" si="503"/>
        <v>0</v>
      </c>
      <c r="CE719" s="7">
        <f t="shared" si="504"/>
        <v>0</v>
      </c>
      <c r="CF719" s="69">
        <f t="shared" si="505"/>
        <v>0</v>
      </c>
      <c r="CG719" s="17">
        <f t="shared" si="478"/>
        <v>71.5</v>
      </c>
      <c r="CH719">
        <f t="shared" si="506"/>
        <v>0</v>
      </c>
      <c r="CI719" s="7">
        <f t="shared" si="507"/>
        <v>0</v>
      </c>
      <c r="CJ719" s="7">
        <f t="shared" si="508"/>
        <v>0</v>
      </c>
      <c r="CK719" s="7">
        <f t="shared" si="509"/>
        <v>0</v>
      </c>
      <c r="CL719" s="7">
        <f t="shared" si="510"/>
        <v>0</v>
      </c>
      <c r="CM719" s="17">
        <f t="shared" si="479"/>
        <v>71.5</v>
      </c>
      <c r="CN719">
        <f t="shared" si="511"/>
        <v>0</v>
      </c>
      <c r="CO719" s="7">
        <f t="shared" si="512"/>
        <v>0</v>
      </c>
      <c r="CP719" s="7">
        <f t="shared" si="513"/>
        <v>0</v>
      </c>
      <c r="CQ719" s="7">
        <f t="shared" si="514"/>
        <v>0</v>
      </c>
      <c r="CR719" s="7">
        <f t="shared" si="515"/>
        <v>0</v>
      </c>
    </row>
    <row r="720" spans="1:96" ht="14.5">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480"/>
        <v>1</v>
      </c>
      <c r="M720" s="63" t="b">
        <v>1</v>
      </c>
      <c r="N720" s="63">
        <v>0</v>
      </c>
      <c r="O720" s="63">
        <v>10</v>
      </c>
      <c r="P720" s="63">
        <v>10</v>
      </c>
      <c r="Q720" s="63">
        <v>10</v>
      </c>
      <c r="R720" s="63">
        <v>240</v>
      </c>
      <c r="S720" s="65" t="b">
        <v>0</v>
      </c>
      <c r="Y720" s="66" t="b">
        <v>0</v>
      </c>
      <c r="AE720" s="67" t="b">
        <v>0</v>
      </c>
      <c r="AK720" s="68" t="b">
        <v>0</v>
      </c>
      <c r="AQ720" s="45" t="b">
        <v>0</v>
      </c>
      <c r="AW720" s="47" t="b">
        <v>0</v>
      </c>
      <c r="BC720" s="17">
        <f t="shared" si="473"/>
        <v>26.619999999999997</v>
      </c>
      <c r="BD720">
        <f t="shared" si="481"/>
        <v>1</v>
      </c>
      <c r="BE720" s="7">
        <f t="shared" si="482"/>
        <v>1.0751331034752973</v>
      </c>
      <c r="BF720" s="7">
        <f t="shared" si="483"/>
        <v>0.79492653838204796</v>
      </c>
      <c r="BG720" s="7">
        <f t="shared" si="484"/>
        <v>14.784770233613976</v>
      </c>
      <c r="BH720" s="7">
        <f t="shared" si="485"/>
        <v>15.859903337089273</v>
      </c>
      <c r="BI720" s="17">
        <f t="shared" si="474"/>
        <v>26.619999999999997</v>
      </c>
      <c r="BJ720">
        <f t="shared" si="486"/>
        <v>0</v>
      </c>
      <c r="BK720" s="7">
        <f t="shared" si="487"/>
        <v>0</v>
      </c>
      <c r="BL720" s="7">
        <f t="shared" si="488"/>
        <v>0</v>
      </c>
      <c r="BM720" s="7">
        <f t="shared" si="489"/>
        <v>0</v>
      </c>
      <c r="BN720" s="7">
        <f t="shared" si="490"/>
        <v>0</v>
      </c>
      <c r="BO720" s="17">
        <f t="shared" si="475"/>
        <v>26.619999999999997</v>
      </c>
      <c r="BP720">
        <f t="shared" si="491"/>
        <v>0</v>
      </c>
      <c r="BQ720" s="7">
        <f t="shared" si="492"/>
        <v>0</v>
      </c>
      <c r="BR720" s="7">
        <f t="shared" si="493"/>
        <v>0</v>
      </c>
      <c r="BS720" s="7">
        <f t="shared" si="494"/>
        <v>0</v>
      </c>
      <c r="BT720" s="7">
        <f t="shared" si="495"/>
        <v>0</v>
      </c>
      <c r="BU720" s="17">
        <f t="shared" si="476"/>
        <v>26.619999999999997</v>
      </c>
      <c r="BV720">
        <f t="shared" si="496"/>
        <v>0</v>
      </c>
      <c r="BW720" s="7">
        <f t="shared" si="497"/>
        <v>0</v>
      </c>
      <c r="BX720" s="7">
        <f t="shared" si="498"/>
        <v>0</v>
      </c>
      <c r="BY720" s="7">
        <f t="shared" si="499"/>
        <v>0</v>
      </c>
      <c r="BZ720" s="7">
        <f t="shared" si="500"/>
        <v>0</v>
      </c>
      <c r="CA720" s="17">
        <f t="shared" si="477"/>
        <v>26.619999999999997</v>
      </c>
      <c r="CB720">
        <f t="shared" si="501"/>
        <v>0</v>
      </c>
      <c r="CC720" s="7">
        <f t="shared" si="502"/>
        <v>0</v>
      </c>
      <c r="CD720" s="7">
        <f t="shared" si="503"/>
        <v>0</v>
      </c>
      <c r="CE720" s="7">
        <f t="shared" si="504"/>
        <v>0</v>
      </c>
      <c r="CF720" s="69">
        <f t="shared" si="505"/>
        <v>0</v>
      </c>
      <c r="CG720" s="17">
        <f t="shared" si="478"/>
        <v>26.619999999999997</v>
      </c>
      <c r="CH720">
        <f t="shared" si="506"/>
        <v>0</v>
      </c>
      <c r="CI720" s="7">
        <f t="shared" si="507"/>
        <v>0</v>
      </c>
      <c r="CJ720" s="7">
        <f t="shared" si="508"/>
        <v>0</v>
      </c>
      <c r="CK720" s="7">
        <f t="shared" si="509"/>
        <v>0</v>
      </c>
      <c r="CL720" s="7">
        <f t="shared" si="510"/>
        <v>0</v>
      </c>
      <c r="CM720" s="17">
        <f t="shared" si="479"/>
        <v>26.619999999999997</v>
      </c>
      <c r="CN720">
        <f t="shared" si="511"/>
        <v>0</v>
      </c>
      <c r="CO720" s="7">
        <f t="shared" si="512"/>
        <v>0</v>
      </c>
      <c r="CP720" s="7">
        <f t="shared" si="513"/>
        <v>0</v>
      </c>
      <c r="CQ720" s="7">
        <f t="shared" si="514"/>
        <v>0</v>
      </c>
      <c r="CR720" s="7">
        <f t="shared" si="515"/>
        <v>0</v>
      </c>
    </row>
    <row r="721" spans="1:96" ht="14.5">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480"/>
        <v>1</v>
      </c>
      <c r="M721" s="63" t="b">
        <v>1</v>
      </c>
      <c r="N721" s="63">
        <v>0</v>
      </c>
      <c r="O721" s="63">
        <v>10</v>
      </c>
      <c r="P721" s="63">
        <v>10</v>
      </c>
      <c r="Q721" s="63">
        <v>10</v>
      </c>
      <c r="R721" s="63">
        <v>240</v>
      </c>
      <c r="S721" s="65" t="b">
        <v>0</v>
      </c>
      <c r="Y721" s="66" t="b">
        <v>0</v>
      </c>
      <c r="AE721" s="67" t="b">
        <v>0</v>
      </c>
      <c r="AK721" s="68" t="b">
        <v>0</v>
      </c>
      <c r="AQ721" s="45" t="b">
        <v>0</v>
      </c>
      <c r="AW721" s="47" t="b">
        <v>0</v>
      </c>
      <c r="BC721" s="17">
        <f t="shared" si="473"/>
        <v>26.619999999999997</v>
      </c>
      <c r="BD721">
        <f t="shared" si="481"/>
        <v>1</v>
      </c>
      <c r="BE721" s="7">
        <f t="shared" si="482"/>
        <v>1.0751331034752973</v>
      </c>
      <c r="BF721" s="7">
        <f t="shared" si="483"/>
        <v>0.79492653838204796</v>
      </c>
      <c r="BG721" s="7">
        <f t="shared" si="484"/>
        <v>14.784770233613976</v>
      </c>
      <c r="BH721" s="7">
        <f t="shared" si="485"/>
        <v>15.859903337089273</v>
      </c>
      <c r="BI721" s="17">
        <f t="shared" si="474"/>
        <v>26.619999999999997</v>
      </c>
      <c r="BJ721">
        <f t="shared" si="486"/>
        <v>0</v>
      </c>
      <c r="BK721" s="7">
        <f t="shared" si="487"/>
        <v>0</v>
      </c>
      <c r="BL721" s="7">
        <f t="shared" si="488"/>
        <v>0</v>
      </c>
      <c r="BM721" s="7">
        <f t="shared" si="489"/>
        <v>0</v>
      </c>
      <c r="BN721" s="7">
        <f t="shared" si="490"/>
        <v>0</v>
      </c>
      <c r="BO721" s="17">
        <f t="shared" si="475"/>
        <v>26.619999999999997</v>
      </c>
      <c r="BP721">
        <f t="shared" si="491"/>
        <v>0</v>
      </c>
      <c r="BQ721" s="7">
        <f t="shared" si="492"/>
        <v>0</v>
      </c>
      <c r="BR721" s="7">
        <f t="shared" si="493"/>
        <v>0</v>
      </c>
      <c r="BS721" s="7">
        <f t="shared" si="494"/>
        <v>0</v>
      </c>
      <c r="BT721" s="7">
        <f t="shared" si="495"/>
        <v>0</v>
      </c>
      <c r="BU721" s="17">
        <f t="shared" si="476"/>
        <v>26.619999999999997</v>
      </c>
      <c r="BV721">
        <f t="shared" si="496"/>
        <v>0</v>
      </c>
      <c r="BW721" s="7">
        <f t="shared" si="497"/>
        <v>0</v>
      </c>
      <c r="BX721" s="7">
        <f t="shared" si="498"/>
        <v>0</v>
      </c>
      <c r="BY721" s="7">
        <f t="shared" si="499"/>
        <v>0</v>
      </c>
      <c r="BZ721" s="7">
        <f t="shared" si="500"/>
        <v>0</v>
      </c>
      <c r="CA721" s="17">
        <f t="shared" si="477"/>
        <v>26.619999999999997</v>
      </c>
      <c r="CB721">
        <f t="shared" si="501"/>
        <v>0</v>
      </c>
      <c r="CC721" s="7">
        <f t="shared" si="502"/>
        <v>0</v>
      </c>
      <c r="CD721" s="7">
        <f t="shared" si="503"/>
        <v>0</v>
      </c>
      <c r="CE721" s="7">
        <f t="shared" si="504"/>
        <v>0</v>
      </c>
      <c r="CF721" s="69">
        <f t="shared" si="505"/>
        <v>0</v>
      </c>
      <c r="CG721" s="17">
        <f t="shared" si="478"/>
        <v>26.619999999999997</v>
      </c>
      <c r="CH721">
        <f t="shared" si="506"/>
        <v>0</v>
      </c>
      <c r="CI721" s="7">
        <f t="shared" si="507"/>
        <v>0</v>
      </c>
      <c r="CJ721" s="7">
        <f t="shared" si="508"/>
        <v>0</v>
      </c>
      <c r="CK721" s="7">
        <f t="shared" si="509"/>
        <v>0</v>
      </c>
      <c r="CL721" s="7">
        <f t="shared" si="510"/>
        <v>0</v>
      </c>
      <c r="CM721" s="17">
        <f t="shared" si="479"/>
        <v>26.619999999999997</v>
      </c>
      <c r="CN721">
        <f t="shared" si="511"/>
        <v>0</v>
      </c>
      <c r="CO721" s="7">
        <f t="shared" si="512"/>
        <v>0</v>
      </c>
      <c r="CP721" s="7">
        <f t="shared" si="513"/>
        <v>0</v>
      </c>
      <c r="CQ721" s="7">
        <f t="shared" si="514"/>
        <v>0</v>
      </c>
      <c r="CR721" s="7">
        <f t="shared" si="515"/>
        <v>0</v>
      </c>
    </row>
    <row r="722" spans="1:96" ht="14.5">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480"/>
        <v>1</v>
      </c>
      <c r="M722" s="63" t="b">
        <v>1</v>
      </c>
      <c r="N722" s="63">
        <v>0</v>
      </c>
      <c r="O722" s="63">
        <v>10</v>
      </c>
      <c r="P722" s="63">
        <v>10</v>
      </c>
      <c r="Q722" s="63">
        <v>10</v>
      </c>
      <c r="R722" s="63">
        <v>240</v>
      </c>
      <c r="S722" s="65" t="b">
        <v>1</v>
      </c>
      <c r="T722" s="65">
        <v>0</v>
      </c>
      <c r="U722" s="65">
        <v>10</v>
      </c>
      <c r="V722" s="65">
        <v>10</v>
      </c>
      <c r="W722" s="65">
        <v>10</v>
      </c>
      <c r="X722" s="65">
        <v>240</v>
      </c>
      <c r="Y722" s="66" t="b">
        <v>0</v>
      </c>
      <c r="AE722" s="67" t="b">
        <v>1</v>
      </c>
      <c r="AF722" s="67">
        <v>0</v>
      </c>
      <c r="AG722" s="67">
        <v>15</v>
      </c>
      <c r="AH722" s="67">
        <v>15</v>
      </c>
      <c r="AI722" s="67">
        <v>15</v>
      </c>
      <c r="AJ722" s="67">
        <v>240</v>
      </c>
      <c r="AK722" s="68" t="b">
        <v>1</v>
      </c>
      <c r="AL722" s="68">
        <v>0</v>
      </c>
      <c r="AM722" s="68">
        <v>20</v>
      </c>
      <c r="AN722" s="68">
        <v>20</v>
      </c>
      <c r="AO722" s="68">
        <v>20</v>
      </c>
      <c r="AP722" s="68">
        <v>240</v>
      </c>
      <c r="AQ722" s="45" t="b">
        <v>0</v>
      </c>
      <c r="AW722" s="47" t="b">
        <v>0</v>
      </c>
      <c r="BC722" s="17">
        <f t="shared" si="473"/>
        <v>45.43</v>
      </c>
      <c r="BD722">
        <f t="shared" si="481"/>
        <v>4</v>
      </c>
      <c r="BE722" s="7">
        <f t="shared" si="482"/>
        <v>4.3005324139011893</v>
      </c>
      <c r="BF722" s="7">
        <f t="shared" si="483"/>
        <v>3.1797061535281919</v>
      </c>
      <c r="BG722" s="7">
        <f t="shared" si="484"/>
        <v>59.139080934455905</v>
      </c>
      <c r="BH722" s="7">
        <f t="shared" si="485"/>
        <v>63.439613348357092</v>
      </c>
      <c r="BI722" s="17">
        <f t="shared" si="474"/>
        <v>45.43</v>
      </c>
      <c r="BJ722">
        <f t="shared" si="486"/>
        <v>4</v>
      </c>
      <c r="BK722" s="7">
        <f t="shared" si="487"/>
        <v>4.3005324139011893</v>
      </c>
      <c r="BL722" s="7">
        <f t="shared" si="488"/>
        <v>3.1797061535281919</v>
      </c>
      <c r="BM722" s="7">
        <f t="shared" si="489"/>
        <v>59.139080934455905</v>
      </c>
      <c r="BN722" s="7">
        <f t="shared" si="490"/>
        <v>63.439613348357092</v>
      </c>
      <c r="BO722" s="17">
        <f t="shared" si="475"/>
        <v>45.43</v>
      </c>
      <c r="BP722">
        <f t="shared" si="491"/>
        <v>0</v>
      </c>
      <c r="BQ722" s="7">
        <f t="shared" si="492"/>
        <v>0</v>
      </c>
      <c r="BR722" s="7">
        <f t="shared" si="493"/>
        <v>0</v>
      </c>
      <c r="BS722" s="7">
        <f t="shared" si="494"/>
        <v>0</v>
      </c>
      <c r="BT722" s="7">
        <f t="shared" si="495"/>
        <v>0</v>
      </c>
      <c r="BU722" s="17">
        <f t="shared" si="476"/>
        <v>45.43</v>
      </c>
      <c r="BV722">
        <f t="shared" si="496"/>
        <v>2</v>
      </c>
      <c r="BW722" s="7">
        <f t="shared" si="497"/>
        <v>2.1502662069505947</v>
      </c>
      <c r="BX722" s="7">
        <f t="shared" si="498"/>
        <v>1.5898530767640959</v>
      </c>
      <c r="BY722" s="7">
        <f t="shared" si="499"/>
        <v>29.569540467227952</v>
      </c>
      <c r="BZ722" s="7">
        <f t="shared" si="500"/>
        <v>31.719806674178546</v>
      </c>
      <c r="CA722" s="17">
        <f t="shared" si="477"/>
        <v>45.43</v>
      </c>
      <c r="CB722">
        <f t="shared" si="501"/>
        <v>1</v>
      </c>
      <c r="CC722" s="7">
        <f t="shared" si="502"/>
        <v>1.0751331034752973</v>
      </c>
      <c r="CD722" s="7">
        <f t="shared" si="503"/>
        <v>0.79492653838204796</v>
      </c>
      <c r="CE722" s="7">
        <f t="shared" si="504"/>
        <v>14.784770233613976</v>
      </c>
      <c r="CF722" s="69">
        <f t="shared" si="505"/>
        <v>15.859903337089273</v>
      </c>
      <c r="CG722" s="17">
        <f t="shared" si="478"/>
        <v>45.43</v>
      </c>
      <c r="CH722">
        <f t="shared" si="506"/>
        <v>0</v>
      </c>
      <c r="CI722" s="7">
        <f t="shared" si="507"/>
        <v>0</v>
      </c>
      <c r="CJ722" s="7">
        <f t="shared" si="508"/>
        <v>0</v>
      </c>
      <c r="CK722" s="7">
        <f t="shared" si="509"/>
        <v>0</v>
      </c>
      <c r="CL722" s="7">
        <f t="shared" si="510"/>
        <v>0</v>
      </c>
      <c r="CM722" s="17">
        <f t="shared" si="479"/>
        <v>45.43</v>
      </c>
      <c r="CN722">
        <f t="shared" si="511"/>
        <v>0</v>
      </c>
      <c r="CO722" s="7">
        <f t="shared" si="512"/>
        <v>0</v>
      </c>
      <c r="CP722" s="7">
        <f t="shared" si="513"/>
        <v>0</v>
      </c>
      <c r="CQ722" s="7">
        <f t="shared" si="514"/>
        <v>0</v>
      </c>
      <c r="CR722" s="7">
        <f t="shared" si="515"/>
        <v>0</v>
      </c>
    </row>
    <row r="723" spans="1:96" ht="14.5">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480"/>
        <v>1</v>
      </c>
      <c r="M723" s="63" t="b">
        <v>1</v>
      </c>
      <c r="N723" s="63">
        <v>0</v>
      </c>
      <c r="O723" s="63">
        <v>10</v>
      </c>
      <c r="P723" s="63">
        <v>10</v>
      </c>
      <c r="Q723" s="63">
        <v>10</v>
      </c>
      <c r="R723" s="63">
        <v>240</v>
      </c>
      <c r="S723" s="65" t="b">
        <v>0</v>
      </c>
      <c r="Y723" s="66" t="b">
        <v>0</v>
      </c>
      <c r="AE723" s="67" t="b">
        <v>0</v>
      </c>
      <c r="AK723" s="68" t="b">
        <v>0</v>
      </c>
      <c r="AQ723" s="45" t="b">
        <v>0</v>
      </c>
      <c r="AW723" s="47" t="b">
        <v>0</v>
      </c>
      <c r="BC723" s="17">
        <f t="shared" si="473"/>
        <v>58.63</v>
      </c>
      <c r="BD723">
        <f t="shared" si="481"/>
        <v>4</v>
      </c>
      <c r="BE723" s="7">
        <f t="shared" si="482"/>
        <v>4.3005324139011893</v>
      </c>
      <c r="BF723" s="7">
        <f t="shared" si="483"/>
        <v>3.1797061535281919</v>
      </c>
      <c r="BG723" s="7">
        <f t="shared" si="484"/>
        <v>59.139080934455905</v>
      </c>
      <c r="BH723" s="7">
        <f t="shared" si="485"/>
        <v>63.439613348357092</v>
      </c>
      <c r="BI723" s="17">
        <f t="shared" si="474"/>
        <v>58.63</v>
      </c>
      <c r="BJ723">
        <f t="shared" si="486"/>
        <v>0</v>
      </c>
      <c r="BK723" s="7">
        <f t="shared" si="487"/>
        <v>0</v>
      </c>
      <c r="BL723" s="7">
        <f t="shared" si="488"/>
        <v>0</v>
      </c>
      <c r="BM723" s="7">
        <f t="shared" si="489"/>
        <v>0</v>
      </c>
      <c r="BN723" s="7">
        <f t="shared" si="490"/>
        <v>0</v>
      </c>
      <c r="BO723" s="17">
        <f t="shared" si="475"/>
        <v>58.63</v>
      </c>
      <c r="BP723">
        <f t="shared" si="491"/>
        <v>0</v>
      </c>
      <c r="BQ723" s="7">
        <f t="shared" si="492"/>
        <v>0</v>
      </c>
      <c r="BR723" s="7">
        <f t="shared" si="493"/>
        <v>0</v>
      </c>
      <c r="BS723" s="7">
        <f t="shared" si="494"/>
        <v>0</v>
      </c>
      <c r="BT723" s="7">
        <f t="shared" si="495"/>
        <v>0</v>
      </c>
      <c r="BU723" s="17">
        <f t="shared" si="476"/>
        <v>58.63</v>
      </c>
      <c r="BV723">
        <f t="shared" si="496"/>
        <v>0</v>
      </c>
      <c r="BW723" s="7">
        <f t="shared" si="497"/>
        <v>0</v>
      </c>
      <c r="BX723" s="7">
        <f t="shared" si="498"/>
        <v>0</v>
      </c>
      <c r="BY723" s="7">
        <f t="shared" si="499"/>
        <v>0</v>
      </c>
      <c r="BZ723" s="7">
        <f t="shared" si="500"/>
        <v>0</v>
      </c>
      <c r="CA723" s="17">
        <f t="shared" si="477"/>
        <v>58.63</v>
      </c>
      <c r="CB723">
        <f t="shared" si="501"/>
        <v>0</v>
      </c>
      <c r="CC723" s="7">
        <f t="shared" si="502"/>
        <v>0</v>
      </c>
      <c r="CD723" s="7">
        <f t="shared" si="503"/>
        <v>0</v>
      </c>
      <c r="CE723" s="7">
        <f t="shared" si="504"/>
        <v>0</v>
      </c>
      <c r="CF723" s="69">
        <f t="shared" si="505"/>
        <v>0</v>
      </c>
      <c r="CG723" s="17">
        <f t="shared" si="478"/>
        <v>58.63</v>
      </c>
      <c r="CH723">
        <f t="shared" si="506"/>
        <v>0</v>
      </c>
      <c r="CI723" s="7">
        <f t="shared" si="507"/>
        <v>0</v>
      </c>
      <c r="CJ723" s="7">
        <f t="shared" si="508"/>
        <v>0</v>
      </c>
      <c r="CK723" s="7">
        <f t="shared" si="509"/>
        <v>0</v>
      </c>
      <c r="CL723" s="7">
        <f t="shared" si="510"/>
        <v>0</v>
      </c>
      <c r="CM723" s="17">
        <f t="shared" si="479"/>
        <v>58.63</v>
      </c>
      <c r="CN723">
        <f t="shared" si="511"/>
        <v>0</v>
      </c>
      <c r="CO723" s="7">
        <f t="shared" si="512"/>
        <v>0</v>
      </c>
      <c r="CP723" s="7">
        <f t="shared" si="513"/>
        <v>0</v>
      </c>
      <c r="CQ723" s="7">
        <f t="shared" si="514"/>
        <v>0</v>
      </c>
      <c r="CR723" s="7">
        <f t="shared" si="515"/>
        <v>0</v>
      </c>
    </row>
    <row r="724" spans="1:9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480"/>
        <v>1</v>
      </c>
      <c r="M724" s="63" t="b">
        <v>0</v>
      </c>
      <c r="S724" s="65" t="b">
        <v>0</v>
      </c>
      <c r="Y724" s="66" t="b">
        <v>0</v>
      </c>
      <c r="AE724" s="67" t="b">
        <v>0</v>
      </c>
      <c r="AK724" s="68" t="b">
        <v>0</v>
      </c>
      <c r="AQ724" s="45" t="b">
        <v>0</v>
      </c>
      <c r="AW724" s="47" t="b">
        <v>0</v>
      </c>
      <c r="BC724" s="17">
        <f t="shared" si="473"/>
        <v>42.24</v>
      </c>
      <c r="BD724">
        <f t="shared" si="481"/>
        <v>0</v>
      </c>
      <c r="BE724" s="7">
        <f t="shared" si="482"/>
        <v>0</v>
      </c>
      <c r="BF724" s="7">
        <f t="shared" si="483"/>
        <v>0</v>
      </c>
      <c r="BG724" s="7">
        <f t="shared" si="484"/>
        <v>0</v>
      </c>
      <c r="BH724" s="7">
        <f t="shared" si="485"/>
        <v>0</v>
      </c>
      <c r="BI724" s="17">
        <f t="shared" si="474"/>
        <v>42.24</v>
      </c>
      <c r="BJ724">
        <f t="shared" si="486"/>
        <v>0</v>
      </c>
      <c r="BK724" s="7">
        <f t="shared" si="487"/>
        <v>0</v>
      </c>
      <c r="BL724" s="7">
        <f t="shared" si="488"/>
        <v>0</v>
      </c>
      <c r="BM724" s="7">
        <f t="shared" si="489"/>
        <v>0</v>
      </c>
      <c r="BN724" s="7">
        <f t="shared" si="490"/>
        <v>0</v>
      </c>
      <c r="BO724" s="17">
        <f t="shared" si="475"/>
        <v>42.24</v>
      </c>
      <c r="BP724">
        <f t="shared" si="491"/>
        <v>0</v>
      </c>
      <c r="BQ724" s="7">
        <f t="shared" si="492"/>
        <v>0</v>
      </c>
      <c r="BR724" s="7">
        <f t="shared" si="493"/>
        <v>0</v>
      </c>
      <c r="BS724" s="7">
        <f t="shared" si="494"/>
        <v>0</v>
      </c>
      <c r="BT724" s="7">
        <f t="shared" si="495"/>
        <v>0</v>
      </c>
      <c r="BU724" s="17">
        <f t="shared" si="476"/>
        <v>42.24</v>
      </c>
      <c r="BV724">
        <f t="shared" si="496"/>
        <v>0</v>
      </c>
      <c r="BW724" s="7">
        <f t="shared" si="497"/>
        <v>0</v>
      </c>
      <c r="BX724" s="7">
        <f t="shared" si="498"/>
        <v>0</v>
      </c>
      <c r="BY724" s="7">
        <f t="shared" si="499"/>
        <v>0</v>
      </c>
      <c r="BZ724" s="7">
        <f t="shared" si="500"/>
        <v>0</v>
      </c>
      <c r="CA724" s="17">
        <f t="shared" si="477"/>
        <v>42.24</v>
      </c>
      <c r="CB724">
        <f t="shared" si="501"/>
        <v>0</v>
      </c>
      <c r="CC724" s="7">
        <f t="shared" si="502"/>
        <v>0</v>
      </c>
      <c r="CD724" s="7">
        <f t="shared" si="503"/>
        <v>0</v>
      </c>
      <c r="CE724" s="7">
        <f t="shared" si="504"/>
        <v>0</v>
      </c>
      <c r="CF724" s="69">
        <f t="shared" si="505"/>
        <v>0</v>
      </c>
      <c r="CG724" s="17">
        <f t="shared" si="478"/>
        <v>42.24</v>
      </c>
      <c r="CH724">
        <f t="shared" si="506"/>
        <v>0</v>
      </c>
      <c r="CI724" s="7">
        <f t="shared" si="507"/>
        <v>0</v>
      </c>
      <c r="CJ724" s="7">
        <f t="shared" si="508"/>
        <v>0</v>
      </c>
      <c r="CK724" s="7">
        <f t="shared" si="509"/>
        <v>0</v>
      </c>
      <c r="CL724" s="7">
        <f t="shared" si="510"/>
        <v>0</v>
      </c>
      <c r="CM724" s="17">
        <f t="shared" si="479"/>
        <v>42.24</v>
      </c>
      <c r="CN724">
        <f t="shared" si="511"/>
        <v>0</v>
      </c>
      <c r="CO724" s="7">
        <f t="shared" si="512"/>
        <v>0</v>
      </c>
      <c r="CP724" s="7">
        <f t="shared" si="513"/>
        <v>0</v>
      </c>
      <c r="CQ724" s="7">
        <f t="shared" si="514"/>
        <v>0</v>
      </c>
      <c r="CR724" s="7">
        <f t="shared" si="515"/>
        <v>0</v>
      </c>
    </row>
    <row r="725" spans="1:9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480"/>
        <v>1</v>
      </c>
      <c r="M725" s="63" t="b">
        <v>0</v>
      </c>
      <c r="S725" s="65" t="b">
        <v>0</v>
      </c>
      <c r="Y725" s="66" t="b">
        <v>0</v>
      </c>
      <c r="AE725" s="67" t="b">
        <v>0</v>
      </c>
      <c r="AK725" s="68" t="b">
        <v>0</v>
      </c>
      <c r="AQ725" s="45" t="b">
        <v>0</v>
      </c>
      <c r="AW725" s="47" t="b">
        <v>0</v>
      </c>
      <c r="BC725" s="17">
        <f t="shared" si="473"/>
        <v>59.290000000000006</v>
      </c>
      <c r="BD725">
        <f t="shared" si="481"/>
        <v>0</v>
      </c>
      <c r="BE725" s="7">
        <f t="shared" si="482"/>
        <v>0</v>
      </c>
      <c r="BF725" s="7">
        <f t="shared" si="483"/>
        <v>0</v>
      </c>
      <c r="BG725" s="7">
        <f t="shared" si="484"/>
        <v>0</v>
      </c>
      <c r="BH725" s="7">
        <f t="shared" si="485"/>
        <v>0</v>
      </c>
      <c r="BI725" s="17">
        <f t="shared" si="474"/>
        <v>59.290000000000006</v>
      </c>
      <c r="BJ725">
        <f t="shared" si="486"/>
        <v>0</v>
      </c>
      <c r="BK725" s="7">
        <f t="shared" si="487"/>
        <v>0</v>
      </c>
      <c r="BL725" s="7">
        <f t="shared" si="488"/>
        <v>0</v>
      </c>
      <c r="BM725" s="7">
        <f t="shared" si="489"/>
        <v>0</v>
      </c>
      <c r="BN725" s="7">
        <f t="shared" si="490"/>
        <v>0</v>
      </c>
      <c r="BO725" s="17">
        <f t="shared" si="475"/>
        <v>59.290000000000006</v>
      </c>
      <c r="BP725">
        <f t="shared" si="491"/>
        <v>0</v>
      </c>
      <c r="BQ725" s="7">
        <f t="shared" si="492"/>
        <v>0</v>
      </c>
      <c r="BR725" s="7">
        <f t="shared" si="493"/>
        <v>0</v>
      </c>
      <c r="BS725" s="7">
        <f t="shared" si="494"/>
        <v>0</v>
      </c>
      <c r="BT725" s="7">
        <f t="shared" si="495"/>
        <v>0</v>
      </c>
      <c r="BU725" s="17">
        <f t="shared" si="476"/>
        <v>59.290000000000006</v>
      </c>
      <c r="BV725">
        <f t="shared" si="496"/>
        <v>0</v>
      </c>
      <c r="BW725" s="7">
        <f t="shared" si="497"/>
        <v>0</v>
      </c>
      <c r="BX725" s="7">
        <f t="shared" si="498"/>
        <v>0</v>
      </c>
      <c r="BY725" s="7">
        <f t="shared" si="499"/>
        <v>0</v>
      </c>
      <c r="BZ725" s="7">
        <f t="shared" si="500"/>
        <v>0</v>
      </c>
      <c r="CA725" s="17">
        <f t="shared" si="477"/>
        <v>59.290000000000006</v>
      </c>
      <c r="CB725">
        <f t="shared" si="501"/>
        <v>0</v>
      </c>
      <c r="CC725" s="7">
        <f t="shared" si="502"/>
        <v>0</v>
      </c>
      <c r="CD725" s="7">
        <f t="shared" si="503"/>
        <v>0</v>
      </c>
      <c r="CE725" s="7">
        <f t="shared" si="504"/>
        <v>0</v>
      </c>
      <c r="CF725" s="69">
        <f t="shared" si="505"/>
        <v>0</v>
      </c>
      <c r="CG725" s="17">
        <f t="shared" si="478"/>
        <v>59.290000000000006</v>
      </c>
      <c r="CH725">
        <f t="shared" si="506"/>
        <v>0</v>
      </c>
      <c r="CI725" s="7">
        <f t="shared" si="507"/>
        <v>0</v>
      </c>
      <c r="CJ725" s="7">
        <f t="shared" si="508"/>
        <v>0</v>
      </c>
      <c r="CK725" s="7">
        <f t="shared" si="509"/>
        <v>0</v>
      </c>
      <c r="CL725" s="7">
        <f t="shared" si="510"/>
        <v>0</v>
      </c>
      <c r="CM725" s="17">
        <f t="shared" si="479"/>
        <v>59.290000000000006</v>
      </c>
      <c r="CN725">
        <f t="shared" si="511"/>
        <v>0</v>
      </c>
      <c r="CO725" s="7">
        <f t="shared" si="512"/>
        <v>0</v>
      </c>
      <c r="CP725" s="7">
        <f t="shared" si="513"/>
        <v>0</v>
      </c>
      <c r="CQ725" s="7">
        <f t="shared" si="514"/>
        <v>0</v>
      </c>
      <c r="CR725" s="7">
        <f t="shared" si="515"/>
        <v>0</v>
      </c>
    </row>
    <row r="726" spans="1:9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480"/>
        <v>0</v>
      </c>
      <c r="M726" s="63" t="b">
        <v>0</v>
      </c>
      <c r="S726" s="65" t="b">
        <v>0</v>
      </c>
      <c r="Y726" s="66" t="b">
        <v>0</v>
      </c>
      <c r="AE726" s="67" t="b">
        <v>0</v>
      </c>
      <c r="AK726" s="68" t="b">
        <v>0</v>
      </c>
      <c r="AQ726" s="45" t="b">
        <v>0</v>
      </c>
      <c r="AW726" s="47" t="b">
        <v>0</v>
      </c>
      <c r="BC726" s="17">
        <f t="shared" si="473"/>
        <v>70.070000000000007</v>
      </c>
      <c r="BD726">
        <f t="shared" si="481"/>
        <v>0</v>
      </c>
      <c r="BE726" s="7">
        <f t="shared" si="482"/>
        <v>0</v>
      </c>
      <c r="BF726" s="7">
        <f t="shared" si="483"/>
        <v>0</v>
      </c>
      <c r="BG726" s="7">
        <f t="shared" si="484"/>
        <v>0</v>
      </c>
      <c r="BH726" s="7">
        <f t="shared" si="485"/>
        <v>0</v>
      </c>
      <c r="BI726" s="17">
        <f t="shared" si="474"/>
        <v>70.070000000000007</v>
      </c>
      <c r="BJ726">
        <f t="shared" si="486"/>
        <v>0</v>
      </c>
      <c r="BK726" s="7">
        <f t="shared" si="487"/>
        <v>0</v>
      </c>
      <c r="BL726" s="7">
        <f t="shared" si="488"/>
        <v>0</v>
      </c>
      <c r="BM726" s="7">
        <f t="shared" si="489"/>
        <v>0</v>
      </c>
      <c r="BN726" s="7">
        <f t="shared" si="490"/>
        <v>0</v>
      </c>
      <c r="BO726" s="17">
        <f t="shared" si="475"/>
        <v>70.070000000000007</v>
      </c>
      <c r="BP726">
        <f t="shared" si="491"/>
        <v>0</v>
      </c>
      <c r="BQ726" s="7">
        <f t="shared" si="492"/>
        <v>0</v>
      </c>
      <c r="BR726" s="7">
        <f t="shared" si="493"/>
        <v>0</v>
      </c>
      <c r="BS726" s="7">
        <f t="shared" si="494"/>
        <v>0</v>
      </c>
      <c r="BT726" s="7">
        <f t="shared" si="495"/>
        <v>0</v>
      </c>
      <c r="BU726" s="17">
        <f t="shared" si="476"/>
        <v>70.070000000000007</v>
      </c>
      <c r="BV726">
        <f t="shared" si="496"/>
        <v>0</v>
      </c>
      <c r="BW726" s="7">
        <f t="shared" si="497"/>
        <v>0</v>
      </c>
      <c r="BX726" s="7">
        <f t="shared" si="498"/>
        <v>0</v>
      </c>
      <c r="BY726" s="7">
        <f t="shared" si="499"/>
        <v>0</v>
      </c>
      <c r="BZ726" s="7">
        <f t="shared" si="500"/>
        <v>0</v>
      </c>
      <c r="CA726" s="17">
        <f t="shared" si="477"/>
        <v>70.070000000000007</v>
      </c>
      <c r="CB726">
        <f t="shared" si="501"/>
        <v>0</v>
      </c>
      <c r="CC726" s="7">
        <f t="shared" si="502"/>
        <v>0</v>
      </c>
      <c r="CD726" s="7">
        <f t="shared" si="503"/>
        <v>0</v>
      </c>
      <c r="CE726" s="7">
        <f t="shared" si="504"/>
        <v>0</v>
      </c>
      <c r="CF726" s="69">
        <f t="shared" si="505"/>
        <v>0</v>
      </c>
      <c r="CG726" s="17">
        <f t="shared" si="478"/>
        <v>70.070000000000007</v>
      </c>
      <c r="CH726">
        <f t="shared" si="506"/>
        <v>0</v>
      </c>
      <c r="CI726" s="7">
        <f t="shared" si="507"/>
        <v>0</v>
      </c>
      <c r="CJ726" s="7">
        <f t="shared" si="508"/>
        <v>0</v>
      </c>
      <c r="CK726" s="7">
        <f t="shared" si="509"/>
        <v>0</v>
      </c>
      <c r="CL726" s="7">
        <f t="shared" si="510"/>
        <v>0</v>
      </c>
      <c r="CM726" s="17">
        <f t="shared" si="479"/>
        <v>70.070000000000007</v>
      </c>
      <c r="CN726">
        <f t="shared" si="511"/>
        <v>0</v>
      </c>
      <c r="CO726" s="7">
        <f t="shared" si="512"/>
        <v>0</v>
      </c>
      <c r="CP726" s="7">
        <f t="shared" si="513"/>
        <v>0</v>
      </c>
      <c r="CQ726" s="7">
        <f t="shared" si="514"/>
        <v>0</v>
      </c>
      <c r="CR726" s="7">
        <f t="shared" si="515"/>
        <v>0</v>
      </c>
    </row>
    <row r="727" spans="1:96" ht="14.5">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480"/>
        <v>1</v>
      </c>
      <c r="M727" s="63" t="b">
        <v>1</v>
      </c>
      <c r="N727" s="63">
        <v>0</v>
      </c>
      <c r="O727" s="63">
        <v>10</v>
      </c>
      <c r="P727" s="63">
        <v>10</v>
      </c>
      <c r="Q727" s="63">
        <v>10</v>
      </c>
      <c r="R727" s="63">
        <v>0</v>
      </c>
      <c r="S727" s="65" t="b">
        <v>1</v>
      </c>
      <c r="T727" s="65">
        <v>0</v>
      </c>
      <c r="U727" s="65">
        <v>10</v>
      </c>
      <c r="V727" s="65">
        <v>10</v>
      </c>
      <c r="W727" s="65">
        <v>10</v>
      </c>
      <c r="X727" s="65">
        <v>0</v>
      </c>
      <c r="Y727" s="66" t="b">
        <v>0</v>
      </c>
      <c r="AE727" s="67" t="b">
        <v>1</v>
      </c>
      <c r="AF727" s="67">
        <v>0</v>
      </c>
      <c r="AG727" s="67">
        <v>15</v>
      </c>
      <c r="AH727" s="67">
        <v>15</v>
      </c>
      <c r="AI727" s="67">
        <v>15</v>
      </c>
      <c r="AJ727" s="67">
        <v>0</v>
      </c>
      <c r="AK727" s="68" t="b">
        <v>1</v>
      </c>
      <c r="AL727" s="68">
        <v>0</v>
      </c>
      <c r="AM727" s="68">
        <v>20</v>
      </c>
      <c r="AN727" s="68">
        <v>20</v>
      </c>
      <c r="AO727" s="68">
        <v>20</v>
      </c>
      <c r="AP727" s="68">
        <v>0</v>
      </c>
      <c r="AQ727" s="45" t="b">
        <v>0</v>
      </c>
      <c r="AW727" s="47" t="b">
        <v>0</v>
      </c>
      <c r="BC727" s="17">
        <f t="shared" si="473"/>
        <v>109.56000000000002</v>
      </c>
      <c r="BD727">
        <f t="shared" si="481"/>
        <v>8</v>
      </c>
      <c r="BE727" s="7">
        <f t="shared" si="482"/>
        <v>8.6010648278023787</v>
      </c>
      <c r="BF727" s="7">
        <f t="shared" si="483"/>
        <v>6.3594123070563837</v>
      </c>
      <c r="BG727" s="7">
        <f t="shared" si="484"/>
        <v>118.27816186891181</v>
      </c>
      <c r="BH727" s="7">
        <f t="shared" si="485"/>
        <v>126.87922669671418</v>
      </c>
      <c r="BI727" s="17">
        <f t="shared" si="474"/>
        <v>109.56000000000002</v>
      </c>
      <c r="BJ727">
        <f t="shared" si="486"/>
        <v>8</v>
      </c>
      <c r="BK727" s="7">
        <f t="shared" si="487"/>
        <v>8.6010648278023787</v>
      </c>
      <c r="BL727" s="7">
        <f t="shared" si="488"/>
        <v>6.3594123070563837</v>
      </c>
      <c r="BM727" s="7">
        <f t="shared" si="489"/>
        <v>118.27816186891181</v>
      </c>
      <c r="BN727" s="7">
        <f t="shared" si="490"/>
        <v>126.87922669671418</v>
      </c>
      <c r="BO727" s="17">
        <f t="shared" si="475"/>
        <v>109.56000000000002</v>
      </c>
      <c r="BP727">
        <f t="shared" si="491"/>
        <v>0</v>
      </c>
      <c r="BQ727" s="7">
        <f t="shared" si="492"/>
        <v>0</v>
      </c>
      <c r="BR727" s="7">
        <f t="shared" si="493"/>
        <v>0</v>
      </c>
      <c r="BS727" s="7">
        <f t="shared" si="494"/>
        <v>0</v>
      </c>
      <c r="BT727" s="7">
        <f t="shared" si="495"/>
        <v>0</v>
      </c>
      <c r="BU727" s="17">
        <f t="shared" si="476"/>
        <v>109.56000000000002</v>
      </c>
      <c r="BV727">
        <f t="shared" si="496"/>
        <v>4</v>
      </c>
      <c r="BW727" s="7">
        <f t="shared" si="497"/>
        <v>4.3005324139011893</v>
      </c>
      <c r="BX727" s="7">
        <f t="shared" si="498"/>
        <v>3.1797061535281919</v>
      </c>
      <c r="BY727" s="7">
        <f t="shared" si="499"/>
        <v>59.139080934455905</v>
      </c>
      <c r="BZ727" s="7">
        <f t="shared" si="500"/>
        <v>63.439613348357092</v>
      </c>
      <c r="CA727" s="17">
        <f t="shared" si="477"/>
        <v>109.56000000000002</v>
      </c>
      <c r="CB727">
        <f t="shared" si="501"/>
        <v>2</v>
      </c>
      <c r="CC727" s="7">
        <f t="shared" si="502"/>
        <v>2.1502662069505947</v>
      </c>
      <c r="CD727" s="7">
        <f t="shared" si="503"/>
        <v>1.5898530767640959</v>
      </c>
      <c r="CE727" s="7">
        <f t="shared" si="504"/>
        <v>29.569540467227952</v>
      </c>
      <c r="CF727" s="69">
        <f t="shared" si="505"/>
        <v>31.719806674178546</v>
      </c>
      <c r="CG727" s="17">
        <f t="shared" si="478"/>
        <v>109.56000000000002</v>
      </c>
      <c r="CH727">
        <f t="shared" si="506"/>
        <v>0</v>
      </c>
      <c r="CI727" s="7">
        <f t="shared" si="507"/>
        <v>0</v>
      </c>
      <c r="CJ727" s="7">
        <f t="shared" si="508"/>
        <v>0</v>
      </c>
      <c r="CK727" s="7">
        <f t="shared" si="509"/>
        <v>0</v>
      </c>
      <c r="CL727" s="7">
        <f t="shared" si="510"/>
        <v>0</v>
      </c>
      <c r="CM727" s="17">
        <f t="shared" si="479"/>
        <v>109.56000000000002</v>
      </c>
      <c r="CN727">
        <f t="shared" si="511"/>
        <v>0</v>
      </c>
      <c r="CO727" s="7">
        <f t="shared" si="512"/>
        <v>0</v>
      </c>
      <c r="CP727" s="7">
        <f t="shared" si="513"/>
        <v>0</v>
      </c>
      <c r="CQ727" s="7">
        <f t="shared" si="514"/>
        <v>0</v>
      </c>
      <c r="CR727" s="7">
        <f t="shared" si="515"/>
        <v>0</v>
      </c>
    </row>
    <row r="728" spans="1:9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480"/>
        <v>1</v>
      </c>
      <c r="M728" s="63" t="b">
        <v>0</v>
      </c>
      <c r="S728" s="65" t="b">
        <v>0</v>
      </c>
      <c r="Y728" s="66" t="b">
        <v>0</v>
      </c>
      <c r="AE728" s="67" t="b">
        <v>0</v>
      </c>
      <c r="AK728" s="68" t="b">
        <v>0</v>
      </c>
      <c r="AQ728" s="45" t="b">
        <v>0</v>
      </c>
      <c r="AW728" s="47" t="b">
        <v>0</v>
      </c>
      <c r="BC728" s="17">
        <f t="shared" si="473"/>
        <v>75.680000000000007</v>
      </c>
      <c r="BD728">
        <f t="shared" si="481"/>
        <v>0</v>
      </c>
      <c r="BE728" s="7">
        <f t="shared" si="482"/>
        <v>0</v>
      </c>
      <c r="BF728" s="7">
        <f t="shared" si="483"/>
        <v>0</v>
      </c>
      <c r="BG728" s="7">
        <f t="shared" si="484"/>
        <v>0</v>
      </c>
      <c r="BH728" s="7">
        <f t="shared" si="485"/>
        <v>0</v>
      </c>
      <c r="BI728" s="17">
        <f t="shared" si="474"/>
        <v>75.680000000000007</v>
      </c>
      <c r="BJ728">
        <f t="shared" si="486"/>
        <v>0</v>
      </c>
      <c r="BK728" s="7">
        <f t="shared" si="487"/>
        <v>0</v>
      </c>
      <c r="BL728" s="7">
        <f t="shared" si="488"/>
        <v>0</v>
      </c>
      <c r="BM728" s="7">
        <f t="shared" si="489"/>
        <v>0</v>
      </c>
      <c r="BN728" s="7">
        <f t="shared" si="490"/>
        <v>0</v>
      </c>
      <c r="BO728" s="17">
        <f t="shared" si="475"/>
        <v>75.680000000000007</v>
      </c>
      <c r="BP728">
        <f t="shared" si="491"/>
        <v>0</v>
      </c>
      <c r="BQ728" s="7">
        <f t="shared" si="492"/>
        <v>0</v>
      </c>
      <c r="BR728" s="7">
        <f t="shared" si="493"/>
        <v>0</v>
      </c>
      <c r="BS728" s="7">
        <f t="shared" si="494"/>
        <v>0</v>
      </c>
      <c r="BT728" s="7">
        <f t="shared" si="495"/>
        <v>0</v>
      </c>
      <c r="BU728" s="17">
        <f t="shared" si="476"/>
        <v>75.680000000000007</v>
      </c>
      <c r="BV728">
        <f t="shared" si="496"/>
        <v>0</v>
      </c>
      <c r="BW728" s="7">
        <f t="shared" si="497"/>
        <v>0</v>
      </c>
      <c r="BX728" s="7">
        <f t="shared" si="498"/>
        <v>0</v>
      </c>
      <c r="BY728" s="7">
        <f t="shared" si="499"/>
        <v>0</v>
      </c>
      <c r="BZ728" s="7">
        <f t="shared" si="500"/>
        <v>0</v>
      </c>
      <c r="CA728" s="17">
        <f t="shared" si="477"/>
        <v>75.680000000000007</v>
      </c>
      <c r="CB728">
        <f t="shared" si="501"/>
        <v>0</v>
      </c>
      <c r="CC728" s="7">
        <f t="shared" si="502"/>
        <v>0</v>
      </c>
      <c r="CD728" s="7">
        <f t="shared" si="503"/>
        <v>0</v>
      </c>
      <c r="CE728" s="7">
        <f t="shared" si="504"/>
        <v>0</v>
      </c>
      <c r="CF728" s="69">
        <f t="shared" si="505"/>
        <v>0</v>
      </c>
      <c r="CG728" s="17">
        <f t="shared" si="478"/>
        <v>75.680000000000007</v>
      </c>
      <c r="CH728">
        <f t="shared" si="506"/>
        <v>0</v>
      </c>
      <c r="CI728" s="7">
        <f t="shared" si="507"/>
        <v>0</v>
      </c>
      <c r="CJ728" s="7">
        <f t="shared" si="508"/>
        <v>0</v>
      </c>
      <c r="CK728" s="7">
        <f t="shared" si="509"/>
        <v>0</v>
      </c>
      <c r="CL728" s="7">
        <f t="shared" si="510"/>
        <v>0</v>
      </c>
      <c r="CM728" s="17">
        <f t="shared" si="479"/>
        <v>75.680000000000007</v>
      </c>
      <c r="CN728">
        <f t="shared" si="511"/>
        <v>0</v>
      </c>
      <c r="CO728" s="7">
        <f t="shared" si="512"/>
        <v>0</v>
      </c>
      <c r="CP728" s="7">
        <f t="shared" si="513"/>
        <v>0</v>
      </c>
      <c r="CQ728" s="7">
        <f t="shared" si="514"/>
        <v>0</v>
      </c>
      <c r="CR728" s="7">
        <f t="shared" si="515"/>
        <v>0</v>
      </c>
    </row>
    <row r="729" spans="1:96" ht="14.5">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480"/>
        <v>1</v>
      </c>
      <c r="M729" s="63" t="b">
        <v>1</v>
      </c>
      <c r="N729" s="63">
        <v>0</v>
      </c>
      <c r="O729" s="63">
        <v>10</v>
      </c>
      <c r="P729" s="63">
        <v>10</v>
      </c>
      <c r="Q729" s="63">
        <v>10</v>
      </c>
      <c r="R729" s="63">
        <v>0</v>
      </c>
      <c r="S729" s="65" t="b">
        <v>0</v>
      </c>
      <c r="Y729" s="66" t="b">
        <v>0</v>
      </c>
      <c r="AE729" s="67" t="b">
        <v>0</v>
      </c>
      <c r="AK729" s="68" t="b">
        <v>0</v>
      </c>
      <c r="AQ729" s="45" t="b">
        <v>0</v>
      </c>
      <c r="AW729" s="47" t="b">
        <v>0</v>
      </c>
      <c r="BC729" s="17">
        <f t="shared" si="473"/>
        <v>91.96</v>
      </c>
      <c r="BD729">
        <f t="shared" si="481"/>
        <v>7</v>
      </c>
      <c r="BE729" s="7">
        <f t="shared" si="482"/>
        <v>7.5259317243270818</v>
      </c>
      <c r="BF729" s="7">
        <f t="shared" si="483"/>
        <v>5.5644857686743361</v>
      </c>
      <c r="BG729" s="7">
        <f t="shared" si="484"/>
        <v>103.49339163529784</v>
      </c>
      <c r="BH729" s="7">
        <f t="shared" si="485"/>
        <v>111.01932335962492</v>
      </c>
      <c r="BI729" s="17">
        <f t="shared" si="474"/>
        <v>91.96</v>
      </c>
      <c r="BJ729">
        <f t="shared" si="486"/>
        <v>0</v>
      </c>
      <c r="BK729" s="7">
        <f t="shared" si="487"/>
        <v>0</v>
      </c>
      <c r="BL729" s="7">
        <f t="shared" si="488"/>
        <v>0</v>
      </c>
      <c r="BM729" s="7">
        <f t="shared" si="489"/>
        <v>0</v>
      </c>
      <c r="BN729" s="7">
        <f t="shared" si="490"/>
        <v>0</v>
      </c>
      <c r="BO729" s="17">
        <f t="shared" si="475"/>
        <v>91.96</v>
      </c>
      <c r="BP729">
        <f t="shared" si="491"/>
        <v>0</v>
      </c>
      <c r="BQ729" s="7">
        <f t="shared" si="492"/>
        <v>0</v>
      </c>
      <c r="BR729" s="7">
        <f t="shared" si="493"/>
        <v>0</v>
      </c>
      <c r="BS729" s="7">
        <f t="shared" si="494"/>
        <v>0</v>
      </c>
      <c r="BT729" s="7">
        <f t="shared" si="495"/>
        <v>0</v>
      </c>
      <c r="BU729" s="17">
        <f t="shared" si="476"/>
        <v>91.96</v>
      </c>
      <c r="BV729">
        <f t="shared" si="496"/>
        <v>0</v>
      </c>
      <c r="BW729" s="7">
        <f t="shared" si="497"/>
        <v>0</v>
      </c>
      <c r="BX729" s="7">
        <f t="shared" si="498"/>
        <v>0</v>
      </c>
      <c r="BY729" s="7">
        <f t="shared" si="499"/>
        <v>0</v>
      </c>
      <c r="BZ729" s="7">
        <f t="shared" si="500"/>
        <v>0</v>
      </c>
      <c r="CA729" s="17">
        <f t="shared" si="477"/>
        <v>91.96</v>
      </c>
      <c r="CB729">
        <f t="shared" si="501"/>
        <v>0</v>
      </c>
      <c r="CC729" s="7">
        <f t="shared" si="502"/>
        <v>0</v>
      </c>
      <c r="CD729" s="7">
        <f t="shared" si="503"/>
        <v>0</v>
      </c>
      <c r="CE729" s="7">
        <f t="shared" si="504"/>
        <v>0</v>
      </c>
      <c r="CF729" s="69">
        <f t="shared" si="505"/>
        <v>0</v>
      </c>
      <c r="CG729" s="17">
        <f t="shared" si="478"/>
        <v>91.96</v>
      </c>
      <c r="CH729">
        <f t="shared" si="506"/>
        <v>0</v>
      </c>
      <c r="CI729" s="7">
        <f t="shared" si="507"/>
        <v>0</v>
      </c>
      <c r="CJ729" s="7">
        <f t="shared" si="508"/>
        <v>0</v>
      </c>
      <c r="CK729" s="7">
        <f t="shared" si="509"/>
        <v>0</v>
      </c>
      <c r="CL729" s="7">
        <f t="shared" si="510"/>
        <v>0</v>
      </c>
      <c r="CM729" s="17">
        <f t="shared" si="479"/>
        <v>91.96</v>
      </c>
      <c r="CN729">
        <f t="shared" si="511"/>
        <v>0</v>
      </c>
      <c r="CO729" s="7">
        <f t="shared" si="512"/>
        <v>0</v>
      </c>
      <c r="CP729" s="7">
        <f t="shared" si="513"/>
        <v>0</v>
      </c>
      <c r="CQ729" s="7">
        <f t="shared" si="514"/>
        <v>0</v>
      </c>
      <c r="CR729" s="7">
        <f t="shared" si="515"/>
        <v>0</v>
      </c>
    </row>
    <row r="730" spans="1:96" ht="14.5">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480"/>
        <v>1</v>
      </c>
      <c r="M730" s="63" t="b">
        <v>1</v>
      </c>
      <c r="N730" s="63">
        <v>0</v>
      </c>
      <c r="O730" s="63">
        <v>10</v>
      </c>
      <c r="P730" s="63">
        <v>10</v>
      </c>
      <c r="Q730" s="63">
        <v>10</v>
      </c>
      <c r="R730" s="63">
        <v>0</v>
      </c>
      <c r="S730" s="65" t="b">
        <v>1</v>
      </c>
      <c r="T730" s="65">
        <v>0</v>
      </c>
      <c r="U730" s="65">
        <v>10</v>
      </c>
      <c r="V730" s="65">
        <v>10</v>
      </c>
      <c r="W730" s="65">
        <v>10</v>
      </c>
      <c r="X730" s="65">
        <v>0</v>
      </c>
      <c r="Y730" s="66" t="b">
        <v>0</v>
      </c>
      <c r="AE730" s="67" t="b">
        <v>1</v>
      </c>
      <c r="AF730" s="67">
        <v>0</v>
      </c>
      <c r="AG730" s="67">
        <v>15</v>
      </c>
      <c r="AH730" s="67">
        <v>15</v>
      </c>
      <c r="AI730" s="67">
        <v>15</v>
      </c>
      <c r="AJ730" s="67">
        <v>0</v>
      </c>
      <c r="AK730" s="68" t="b">
        <v>1</v>
      </c>
      <c r="AL730" s="68">
        <v>0</v>
      </c>
      <c r="AM730" s="68">
        <v>20</v>
      </c>
      <c r="AN730" s="68">
        <v>15</v>
      </c>
      <c r="AO730" s="68">
        <v>20</v>
      </c>
      <c r="AP730" s="68">
        <v>0</v>
      </c>
      <c r="AQ730" s="45" t="b">
        <v>0</v>
      </c>
      <c r="AW730" s="47" t="b">
        <v>0</v>
      </c>
      <c r="BC730" s="17">
        <f t="shared" si="473"/>
        <v>153.23000000000002</v>
      </c>
      <c r="BD730">
        <f t="shared" si="481"/>
        <v>11</v>
      </c>
      <c r="BE730" s="7">
        <f t="shared" si="482"/>
        <v>11.826464138228271</v>
      </c>
      <c r="BF730" s="7">
        <f t="shared" si="483"/>
        <v>8.7441919222025284</v>
      </c>
      <c r="BG730" s="7">
        <f t="shared" si="484"/>
        <v>162.63247256975376</v>
      </c>
      <c r="BH730" s="7">
        <f t="shared" si="485"/>
        <v>174.45893670798202</v>
      </c>
      <c r="BI730" s="17">
        <f t="shared" si="474"/>
        <v>153.23000000000002</v>
      </c>
      <c r="BJ730">
        <f t="shared" si="486"/>
        <v>11</v>
      </c>
      <c r="BK730" s="7">
        <f t="shared" si="487"/>
        <v>11.826464138228271</v>
      </c>
      <c r="BL730" s="7">
        <f t="shared" si="488"/>
        <v>8.7441919222025284</v>
      </c>
      <c r="BM730" s="7">
        <f t="shared" si="489"/>
        <v>162.63247256975376</v>
      </c>
      <c r="BN730" s="7">
        <f t="shared" si="490"/>
        <v>174.45893670798202</v>
      </c>
      <c r="BO730" s="17">
        <f t="shared" si="475"/>
        <v>153.23000000000002</v>
      </c>
      <c r="BP730">
        <f t="shared" si="491"/>
        <v>0</v>
      </c>
      <c r="BQ730" s="7">
        <f t="shared" si="492"/>
        <v>0</v>
      </c>
      <c r="BR730" s="7">
        <f t="shared" si="493"/>
        <v>0</v>
      </c>
      <c r="BS730" s="7">
        <f t="shared" si="494"/>
        <v>0</v>
      </c>
      <c r="BT730" s="7">
        <f t="shared" si="495"/>
        <v>0</v>
      </c>
      <c r="BU730" s="17">
        <f t="shared" si="476"/>
        <v>153.23000000000002</v>
      </c>
      <c r="BV730">
        <f t="shared" si="496"/>
        <v>6</v>
      </c>
      <c r="BW730" s="7">
        <f t="shared" si="497"/>
        <v>6.450798620851784</v>
      </c>
      <c r="BX730" s="7">
        <f t="shared" si="498"/>
        <v>4.7695592302922876</v>
      </c>
      <c r="BY730" s="7">
        <f t="shared" si="499"/>
        <v>88.708621401683857</v>
      </c>
      <c r="BZ730" s="7">
        <f t="shared" si="500"/>
        <v>95.159420022535642</v>
      </c>
      <c r="CA730" s="17">
        <f t="shared" si="477"/>
        <v>153.23000000000002</v>
      </c>
      <c r="CB730">
        <f t="shared" si="501"/>
        <v>3</v>
      </c>
      <c r="CC730" s="7">
        <f t="shared" si="502"/>
        <v>3.225399310425892</v>
      </c>
      <c r="CD730" s="7">
        <f t="shared" si="503"/>
        <v>2.3847796151461438</v>
      </c>
      <c r="CE730" s="7">
        <f t="shared" si="504"/>
        <v>44.354310700841928</v>
      </c>
      <c r="CF730" s="69">
        <f t="shared" si="505"/>
        <v>47.579710011267821</v>
      </c>
      <c r="CG730" s="17">
        <f t="shared" si="478"/>
        <v>153.23000000000002</v>
      </c>
      <c r="CH730">
        <f t="shared" si="506"/>
        <v>0</v>
      </c>
      <c r="CI730" s="7">
        <f t="shared" si="507"/>
        <v>0</v>
      </c>
      <c r="CJ730" s="7">
        <f t="shared" si="508"/>
        <v>0</v>
      </c>
      <c r="CK730" s="7">
        <f t="shared" si="509"/>
        <v>0</v>
      </c>
      <c r="CL730" s="7">
        <f t="shared" si="510"/>
        <v>0</v>
      </c>
      <c r="CM730" s="17">
        <f t="shared" si="479"/>
        <v>153.23000000000002</v>
      </c>
      <c r="CN730">
        <f t="shared" si="511"/>
        <v>0</v>
      </c>
      <c r="CO730" s="7">
        <f t="shared" si="512"/>
        <v>0</v>
      </c>
      <c r="CP730" s="7">
        <f t="shared" si="513"/>
        <v>0</v>
      </c>
      <c r="CQ730" s="7">
        <f t="shared" si="514"/>
        <v>0</v>
      </c>
      <c r="CR730" s="7">
        <f t="shared" si="515"/>
        <v>0</v>
      </c>
    </row>
    <row r="731" spans="1:96" ht="14.5">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480"/>
        <v>1</v>
      </c>
      <c r="M731" s="63" t="b">
        <v>1</v>
      </c>
      <c r="N731" s="63">
        <v>0</v>
      </c>
      <c r="O731" s="63">
        <v>10</v>
      </c>
      <c r="P731" s="63">
        <v>10</v>
      </c>
      <c r="Q731" s="63">
        <v>10</v>
      </c>
      <c r="R731" s="63">
        <v>0</v>
      </c>
      <c r="S731" s="65" t="b">
        <v>1</v>
      </c>
      <c r="T731" s="65">
        <v>0</v>
      </c>
      <c r="U731" s="65">
        <v>10</v>
      </c>
      <c r="V731" s="65">
        <v>10</v>
      </c>
      <c r="W731" s="65">
        <v>10</v>
      </c>
      <c r="X731" s="65">
        <v>0</v>
      </c>
      <c r="Y731" s="66" t="b">
        <v>0</v>
      </c>
      <c r="AE731" s="67" t="b">
        <v>1</v>
      </c>
      <c r="AF731" s="67">
        <v>0</v>
      </c>
      <c r="AG731" s="67">
        <v>10</v>
      </c>
      <c r="AH731" s="67">
        <v>10</v>
      </c>
      <c r="AI731" s="67">
        <v>10</v>
      </c>
      <c r="AJ731" s="67">
        <v>0</v>
      </c>
      <c r="AK731" s="68" t="b">
        <v>1</v>
      </c>
      <c r="AL731" s="68">
        <v>0</v>
      </c>
      <c r="AM731" s="68">
        <v>10</v>
      </c>
      <c r="AN731" s="68">
        <v>10</v>
      </c>
      <c r="AO731" s="68">
        <v>10</v>
      </c>
      <c r="AP731" s="68">
        <v>0</v>
      </c>
      <c r="AQ731" s="45" t="b">
        <v>0</v>
      </c>
      <c r="AW731" s="47" t="b">
        <v>0</v>
      </c>
      <c r="BC731" s="17">
        <f t="shared" si="473"/>
        <v>41.25</v>
      </c>
      <c r="BD731">
        <f t="shared" si="481"/>
        <v>0</v>
      </c>
      <c r="BE731" s="7">
        <f t="shared" si="482"/>
        <v>0</v>
      </c>
      <c r="BF731" s="7">
        <f t="shared" si="483"/>
        <v>0</v>
      </c>
      <c r="BG731" s="7">
        <f t="shared" si="484"/>
        <v>0</v>
      </c>
      <c r="BH731" s="7">
        <f t="shared" si="485"/>
        <v>0</v>
      </c>
      <c r="BI731" s="17">
        <f t="shared" si="474"/>
        <v>41.25</v>
      </c>
      <c r="BJ731">
        <f t="shared" si="486"/>
        <v>0</v>
      </c>
      <c r="BK731" s="7">
        <f t="shared" si="487"/>
        <v>0</v>
      </c>
      <c r="BL731" s="7">
        <f t="shared" si="488"/>
        <v>0</v>
      </c>
      <c r="BM731" s="7">
        <f t="shared" si="489"/>
        <v>0</v>
      </c>
      <c r="BN731" s="7">
        <f t="shared" si="490"/>
        <v>0</v>
      </c>
      <c r="BO731" s="17">
        <f t="shared" si="475"/>
        <v>41.25</v>
      </c>
      <c r="BP731">
        <f t="shared" si="491"/>
        <v>0</v>
      </c>
      <c r="BQ731" s="7">
        <f t="shared" si="492"/>
        <v>0</v>
      </c>
      <c r="BR731" s="7">
        <f t="shared" si="493"/>
        <v>0</v>
      </c>
      <c r="BS731" s="7">
        <f t="shared" si="494"/>
        <v>0</v>
      </c>
      <c r="BT731" s="7">
        <f t="shared" si="495"/>
        <v>0</v>
      </c>
      <c r="BU731" s="17">
        <f t="shared" si="476"/>
        <v>41.25</v>
      </c>
      <c r="BV731">
        <f t="shared" si="496"/>
        <v>0</v>
      </c>
      <c r="BW731" s="7">
        <f t="shared" si="497"/>
        <v>0</v>
      </c>
      <c r="BX731" s="7">
        <f t="shared" si="498"/>
        <v>0</v>
      </c>
      <c r="BY731" s="7">
        <f t="shared" si="499"/>
        <v>0</v>
      </c>
      <c r="BZ731" s="7">
        <f t="shared" si="500"/>
        <v>0</v>
      </c>
      <c r="CA731" s="17">
        <f t="shared" si="477"/>
        <v>41.25</v>
      </c>
      <c r="CB731">
        <f t="shared" si="501"/>
        <v>0</v>
      </c>
      <c r="CC731" s="7">
        <f t="shared" si="502"/>
        <v>0</v>
      </c>
      <c r="CD731" s="7">
        <f t="shared" si="503"/>
        <v>0</v>
      </c>
      <c r="CE731" s="7">
        <f t="shared" si="504"/>
        <v>0</v>
      </c>
      <c r="CF731" s="69">
        <f t="shared" si="505"/>
        <v>0</v>
      </c>
      <c r="CG731" s="17">
        <f t="shared" si="478"/>
        <v>41.25</v>
      </c>
      <c r="CH731">
        <f t="shared" si="506"/>
        <v>0</v>
      </c>
      <c r="CI731" s="7">
        <f t="shared" si="507"/>
        <v>0</v>
      </c>
      <c r="CJ731" s="7">
        <f t="shared" si="508"/>
        <v>0</v>
      </c>
      <c r="CK731" s="7">
        <f t="shared" si="509"/>
        <v>0</v>
      </c>
      <c r="CL731" s="7">
        <f t="shared" si="510"/>
        <v>0</v>
      </c>
      <c r="CM731" s="17">
        <f t="shared" si="479"/>
        <v>41.25</v>
      </c>
      <c r="CN731">
        <f t="shared" si="511"/>
        <v>0</v>
      </c>
      <c r="CO731" s="7">
        <f t="shared" si="512"/>
        <v>0</v>
      </c>
      <c r="CP731" s="7">
        <f t="shared" si="513"/>
        <v>0</v>
      </c>
      <c r="CQ731" s="7">
        <f t="shared" si="514"/>
        <v>0</v>
      </c>
      <c r="CR731" s="7">
        <f t="shared" si="515"/>
        <v>0</v>
      </c>
    </row>
    <row r="732" spans="1:9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480"/>
        <v>0</v>
      </c>
      <c r="M732" s="63" t="b">
        <v>0</v>
      </c>
      <c r="S732" s="65" t="b">
        <v>0</v>
      </c>
      <c r="Y732" s="66" t="b">
        <v>0</v>
      </c>
      <c r="AE732" s="67" t="b">
        <v>0</v>
      </c>
      <c r="AK732" s="68" t="b">
        <v>0</v>
      </c>
      <c r="AQ732" s="45" t="b">
        <v>0</v>
      </c>
      <c r="AW732" s="47" t="b">
        <v>0</v>
      </c>
      <c r="BC732" s="17">
        <f t="shared" si="473"/>
        <v>86.350000000000009</v>
      </c>
      <c r="BD732">
        <f t="shared" si="481"/>
        <v>0</v>
      </c>
      <c r="BE732" s="7">
        <f t="shared" si="482"/>
        <v>0</v>
      </c>
      <c r="BF732" s="7">
        <f t="shared" si="483"/>
        <v>0</v>
      </c>
      <c r="BG732" s="7">
        <f t="shared" si="484"/>
        <v>0</v>
      </c>
      <c r="BH732" s="7">
        <f t="shared" si="485"/>
        <v>0</v>
      </c>
      <c r="BI732" s="17">
        <f t="shared" si="474"/>
        <v>86.350000000000009</v>
      </c>
      <c r="BJ732">
        <f t="shared" si="486"/>
        <v>0</v>
      </c>
      <c r="BK732" s="7">
        <f t="shared" si="487"/>
        <v>0</v>
      </c>
      <c r="BL732" s="7">
        <f t="shared" si="488"/>
        <v>0</v>
      </c>
      <c r="BM732" s="7">
        <f t="shared" si="489"/>
        <v>0</v>
      </c>
      <c r="BN732" s="7">
        <f t="shared" si="490"/>
        <v>0</v>
      </c>
      <c r="BO732" s="17">
        <f t="shared" si="475"/>
        <v>86.350000000000009</v>
      </c>
      <c r="BP732">
        <f t="shared" si="491"/>
        <v>0</v>
      </c>
      <c r="BQ732" s="7">
        <f t="shared" si="492"/>
        <v>0</v>
      </c>
      <c r="BR732" s="7">
        <f t="shared" si="493"/>
        <v>0</v>
      </c>
      <c r="BS732" s="7">
        <f t="shared" si="494"/>
        <v>0</v>
      </c>
      <c r="BT732" s="7">
        <f t="shared" si="495"/>
        <v>0</v>
      </c>
      <c r="BU732" s="17">
        <f t="shared" si="476"/>
        <v>86.350000000000009</v>
      </c>
      <c r="BV732">
        <f t="shared" si="496"/>
        <v>0</v>
      </c>
      <c r="BW732" s="7">
        <f t="shared" si="497"/>
        <v>0</v>
      </c>
      <c r="BX732" s="7">
        <f t="shared" si="498"/>
        <v>0</v>
      </c>
      <c r="BY732" s="7">
        <f t="shared" si="499"/>
        <v>0</v>
      </c>
      <c r="BZ732" s="7">
        <f t="shared" si="500"/>
        <v>0</v>
      </c>
      <c r="CA732" s="17">
        <f t="shared" si="477"/>
        <v>86.350000000000009</v>
      </c>
      <c r="CB732">
        <f t="shared" si="501"/>
        <v>0</v>
      </c>
      <c r="CC732" s="7">
        <f t="shared" si="502"/>
        <v>0</v>
      </c>
      <c r="CD732" s="7">
        <f t="shared" si="503"/>
        <v>0</v>
      </c>
      <c r="CE732" s="7">
        <f t="shared" si="504"/>
        <v>0</v>
      </c>
      <c r="CF732" s="69">
        <f t="shared" si="505"/>
        <v>0</v>
      </c>
      <c r="CG732" s="17">
        <f t="shared" si="478"/>
        <v>86.350000000000009</v>
      </c>
      <c r="CH732">
        <f t="shared" si="506"/>
        <v>0</v>
      </c>
      <c r="CI732" s="7">
        <f t="shared" si="507"/>
        <v>0</v>
      </c>
      <c r="CJ732" s="7">
        <f t="shared" si="508"/>
        <v>0</v>
      </c>
      <c r="CK732" s="7">
        <f t="shared" si="509"/>
        <v>0</v>
      </c>
      <c r="CL732" s="7">
        <f t="shared" si="510"/>
        <v>0</v>
      </c>
      <c r="CM732" s="17">
        <f t="shared" si="479"/>
        <v>86.350000000000009</v>
      </c>
      <c r="CN732">
        <f t="shared" si="511"/>
        <v>0</v>
      </c>
      <c r="CO732" s="7">
        <f t="shared" si="512"/>
        <v>0</v>
      </c>
      <c r="CP732" s="7">
        <f t="shared" si="513"/>
        <v>0</v>
      </c>
      <c r="CQ732" s="7">
        <f t="shared" si="514"/>
        <v>0</v>
      </c>
      <c r="CR732" s="7">
        <f t="shared" si="515"/>
        <v>0</v>
      </c>
    </row>
    <row r="733" spans="1:96" ht="14.5">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480"/>
        <v>1</v>
      </c>
      <c r="M733" s="63" t="b">
        <v>1</v>
      </c>
      <c r="N733" s="63">
        <v>30</v>
      </c>
      <c r="O733" s="63">
        <v>10</v>
      </c>
      <c r="P733" s="63">
        <v>10</v>
      </c>
      <c r="Q733" s="63">
        <v>10</v>
      </c>
      <c r="R733" s="63">
        <v>60</v>
      </c>
      <c r="S733" s="65" t="b">
        <v>1</v>
      </c>
      <c r="T733" s="65">
        <v>30</v>
      </c>
      <c r="U733" s="65">
        <v>10</v>
      </c>
      <c r="V733" s="65">
        <v>10</v>
      </c>
      <c r="W733" s="65">
        <v>10</v>
      </c>
      <c r="X733" s="65">
        <v>60</v>
      </c>
      <c r="Y733" s="66" t="b">
        <v>0</v>
      </c>
      <c r="AE733" s="67" t="b">
        <v>1</v>
      </c>
      <c r="AF733" s="67">
        <v>30</v>
      </c>
      <c r="AG733" s="67">
        <v>15</v>
      </c>
      <c r="AH733" s="67">
        <v>15</v>
      </c>
      <c r="AI733" s="67">
        <v>15</v>
      </c>
      <c r="AJ733" s="67">
        <v>60</v>
      </c>
      <c r="AK733" s="68" t="b">
        <v>1</v>
      </c>
      <c r="AL733" s="68">
        <v>30</v>
      </c>
      <c r="AM733" s="68">
        <v>20</v>
      </c>
      <c r="AN733" s="68">
        <v>20</v>
      </c>
      <c r="AO733" s="68">
        <v>20</v>
      </c>
      <c r="AP733" s="68">
        <v>60</v>
      </c>
      <c r="AQ733" s="45" t="b">
        <v>0</v>
      </c>
      <c r="AW733" s="47" t="b">
        <v>0</v>
      </c>
      <c r="BC733" s="17">
        <f t="shared" si="473"/>
        <v>39.49</v>
      </c>
      <c r="BD733">
        <f t="shared" si="481"/>
        <v>3</v>
      </c>
      <c r="BE733" s="7">
        <f t="shared" si="482"/>
        <v>3.225399310425892</v>
      </c>
      <c r="BF733" s="7">
        <f t="shared" si="483"/>
        <v>2.3847796151461438</v>
      </c>
      <c r="BG733" s="7">
        <f t="shared" si="484"/>
        <v>44.354310700841928</v>
      </c>
      <c r="BH733" s="7">
        <f t="shared" si="485"/>
        <v>47.579710011267821</v>
      </c>
      <c r="BI733" s="17">
        <f t="shared" si="474"/>
        <v>39.49</v>
      </c>
      <c r="BJ733">
        <f t="shared" si="486"/>
        <v>3</v>
      </c>
      <c r="BK733" s="7">
        <f t="shared" si="487"/>
        <v>3.225399310425892</v>
      </c>
      <c r="BL733" s="7">
        <f t="shared" si="488"/>
        <v>2.3847796151461438</v>
      </c>
      <c r="BM733" s="7">
        <f t="shared" si="489"/>
        <v>44.354310700841928</v>
      </c>
      <c r="BN733" s="7">
        <f t="shared" si="490"/>
        <v>47.579710011267821</v>
      </c>
      <c r="BO733" s="17">
        <f t="shared" si="475"/>
        <v>39.49</v>
      </c>
      <c r="BP733">
        <f t="shared" si="491"/>
        <v>0</v>
      </c>
      <c r="BQ733" s="7">
        <f t="shared" si="492"/>
        <v>0</v>
      </c>
      <c r="BR733" s="7">
        <f t="shared" si="493"/>
        <v>0</v>
      </c>
      <c r="BS733" s="7">
        <f t="shared" si="494"/>
        <v>0</v>
      </c>
      <c r="BT733" s="7">
        <f t="shared" si="495"/>
        <v>0</v>
      </c>
      <c r="BU733" s="17">
        <f t="shared" si="476"/>
        <v>39.49</v>
      </c>
      <c r="BV733">
        <f t="shared" si="496"/>
        <v>2</v>
      </c>
      <c r="BW733" s="7">
        <f t="shared" si="497"/>
        <v>2.1502662069505947</v>
      </c>
      <c r="BX733" s="7">
        <f t="shared" si="498"/>
        <v>1.5898530767640959</v>
      </c>
      <c r="BY733" s="7">
        <f t="shared" si="499"/>
        <v>29.569540467227952</v>
      </c>
      <c r="BZ733" s="7">
        <f t="shared" si="500"/>
        <v>31.719806674178546</v>
      </c>
      <c r="CA733" s="17">
        <f t="shared" si="477"/>
        <v>39.49</v>
      </c>
      <c r="CB733">
        <f t="shared" si="501"/>
        <v>1</v>
      </c>
      <c r="CC733" s="7">
        <f t="shared" si="502"/>
        <v>1.0751331034752973</v>
      </c>
      <c r="CD733" s="7">
        <f t="shared" si="503"/>
        <v>0.79492653838204796</v>
      </c>
      <c r="CE733" s="7">
        <f t="shared" si="504"/>
        <v>14.784770233613976</v>
      </c>
      <c r="CF733" s="69">
        <f t="shared" si="505"/>
        <v>15.859903337089273</v>
      </c>
      <c r="CG733" s="17">
        <f t="shared" si="478"/>
        <v>39.49</v>
      </c>
      <c r="CH733">
        <f t="shared" si="506"/>
        <v>0</v>
      </c>
      <c r="CI733" s="7">
        <f t="shared" si="507"/>
        <v>0</v>
      </c>
      <c r="CJ733" s="7">
        <f t="shared" si="508"/>
        <v>0</v>
      </c>
      <c r="CK733" s="7">
        <f t="shared" si="509"/>
        <v>0</v>
      </c>
      <c r="CL733" s="7">
        <f t="shared" si="510"/>
        <v>0</v>
      </c>
      <c r="CM733" s="17">
        <f t="shared" si="479"/>
        <v>39.49</v>
      </c>
      <c r="CN733">
        <f t="shared" si="511"/>
        <v>0</v>
      </c>
      <c r="CO733" s="7">
        <f t="shared" si="512"/>
        <v>0</v>
      </c>
      <c r="CP733" s="7">
        <f t="shared" si="513"/>
        <v>0</v>
      </c>
      <c r="CQ733" s="7">
        <f t="shared" si="514"/>
        <v>0</v>
      </c>
      <c r="CR733" s="7">
        <f t="shared" si="515"/>
        <v>0</v>
      </c>
    </row>
    <row r="734" spans="1:96" ht="14.5">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480"/>
        <v>0</v>
      </c>
      <c r="M734" s="63" t="b">
        <v>1</v>
      </c>
      <c r="N734" s="63">
        <v>30</v>
      </c>
      <c r="O734" s="63">
        <v>10</v>
      </c>
      <c r="P734" s="63">
        <v>10</v>
      </c>
      <c r="Q734" s="63">
        <v>10</v>
      </c>
      <c r="R734" s="63">
        <v>60</v>
      </c>
      <c r="S734" s="65" t="b">
        <v>1</v>
      </c>
      <c r="T734" s="65">
        <v>30</v>
      </c>
      <c r="U734" s="65">
        <v>10</v>
      </c>
      <c r="V734" s="65">
        <v>10</v>
      </c>
      <c r="W734" s="65">
        <v>10</v>
      </c>
      <c r="X734" s="65">
        <v>60</v>
      </c>
      <c r="Y734" s="66" t="b">
        <v>0</v>
      </c>
      <c r="AE734" s="67" t="b">
        <v>1</v>
      </c>
      <c r="AF734" s="67">
        <v>30</v>
      </c>
      <c r="AG734" s="67">
        <v>15</v>
      </c>
      <c r="AH734" s="67">
        <v>15</v>
      </c>
      <c r="AI734" s="67">
        <v>15</v>
      </c>
      <c r="AJ734" s="67">
        <v>60</v>
      </c>
      <c r="AK734" s="68" t="b">
        <v>1</v>
      </c>
      <c r="AL734" s="68">
        <v>30</v>
      </c>
      <c r="AM734" s="68">
        <v>20</v>
      </c>
      <c r="AN734" s="68">
        <v>20</v>
      </c>
      <c r="AO734" s="68">
        <v>20</v>
      </c>
      <c r="AP734" s="68">
        <v>60</v>
      </c>
      <c r="AQ734" s="45" t="b">
        <v>0</v>
      </c>
      <c r="AW734" s="47" t="b">
        <v>0</v>
      </c>
      <c r="BC734" s="17">
        <f t="shared" si="473"/>
        <v>47.300000000000004</v>
      </c>
      <c r="BD734">
        <f t="shared" si="481"/>
        <v>0</v>
      </c>
      <c r="BE734" s="7">
        <f t="shared" si="482"/>
        <v>0</v>
      </c>
      <c r="BF734" s="7">
        <f t="shared" si="483"/>
        <v>0</v>
      </c>
      <c r="BG734" s="7">
        <f t="shared" si="484"/>
        <v>0</v>
      </c>
      <c r="BH734" s="7">
        <f t="shared" si="485"/>
        <v>0</v>
      </c>
      <c r="BI734" s="17">
        <f t="shared" si="474"/>
        <v>47.300000000000004</v>
      </c>
      <c r="BJ734">
        <f t="shared" si="486"/>
        <v>0</v>
      </c>
      <c r="BK734" s="7">
        <f t="shared" si="487"/>
        <v>0</v>
      </c>
      <c r="BL734" s="7">
        <f t="shared" si="488"/>
        <v>0</v>
      </c>
      <c r="BM734" s="7">
        <f t="shared" si="489"/>
        <v>0</v>
      </c>
      <c r="BN734" s="7">
        <f t="shared" si="490"/>
        <v>0</v>
      </c>
      <c r="BO734" s="17">
        <f t="shared" si="475"/>
        <v>47.300000000000004</v>
      </c>
      <c r="BP734">
        <f t="shared" si="491"/>
        <v>0</v>
      </c>
      <c r="BQ734" s="7">
        <f t="shared" si="492"/>
        <v>0</v>
      </c>
      <c r="BR734" s="7">
        <f t="shared" si="493"/>
        <v>0</v>
      </c>
      <c r="BS734" s="7">
        <f t="shared" si="494"/>
        <v>0</v>
      </c>
      <c r="BT734" s="7">
        <f t="shared" si="495"/>
        <v>0</v>
      </c>
      <c r="BU734" s="17">
        <f t="shared" si="476"/>
        <v>47.300000000000004</v>
      </c>
      <c r="BV734">
        <f t="shared" si="496"/>
        <v>0</v>
      </c>
      <c r="BW734" s="7">
        <f t="shared" si="497"/>
        <v>0</v>
      </c>
      <c r="BX734" s="7">
        <f t="shared" si="498"/>
        <v>0</v>
      </c>
      <c r="BY734" s="7">
        <f t="shared" si="499"/>
        <v>0</v>
      </c>
      <c r="BZ734" s="7">
        <f t="shared" si="500"/>
        <v>0</v>
      </c>
      <c r="CA734" s="17">
        <f t="shared" si="477"/>
        <v>47.300000000000004</v>
      </c>
      <c r="CB734">
        <f t="shared" si="501"/>
        <v>0</v>
      </c>
      <c r="CC734" s="7">
        <f t="shared" si="502"/>
        <v>0</v>
      </c>
      <c r="CD734" s="7">
        <f t="shared" si="503"/>
        <v>0</v>
      </c>
      <c r="CE734" s="7">
        <f t="shared" si="504"/>
        <v>0</v>
      </c>
      <c r="CF734" s="69">
        <f t="shared" si="505"/>
        <v>0</v>
      </c>
      <c r="CG734" s="17">
        <f t="shared" si="478"/>
        <v>47.300000000000004</v>
      </c>
      <c r="CH734">
        <f t="shared" si="506"/>
        <v>0</v>
      </c>
      <c r="CI734" s="7">
        <f t="shared" si="507"/>
        <v>0</v>
      </c>
      <c r="CJ734" s="7">
        <f t="shared" si="508"/>
        <v>0</v>
      </c>
      <c r="CK734" s="7">
        <f t="shared" si="509"/>
        <v>0</v>
      </c>
      <c r="CL734" s="7">
        <f t="shared" si="510"/>
        <v>0</v>
      </c>
      <c r="CM734" s="17">
        <f t="shared" si="479"/>
        <v>47.300000000000004</v>
      </c>
      <c r="CN734">
        <f t="shared" si="511"/>
        <v>0</v>
      </c>
      <c r="CO734" s="7">
        <f t="shared" si="512"/>
        <v>0</v>
      </c>
      <c r="CP734" s="7">
        <f t="shared" si="513"/>
        <v>0</v>
      </c>
      <c r="CQ734" s="7">
        <f t="shared" si="514"/>
        <v>0</v>
      </c>
      <c r="CR734" s="7">
        <f t="shared" si="515"/>
        <v>0</v>
      </c>
    </row>
    <row r="735" spans="1:96" ht="14.5">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480"/>
        <v>0</v>
      </c>
      <c r="M735" s="63" t="b">
        <v>1</v>
      </c>
      <c r="N735" s="63">
        <v>30</v>
      </c>
      <c r="O735" s="63">
        <v>10</v>
      </c>
      <c r="P735" s="63">
        <v>10</v>
      </c>
      <c r="Q735" s="63">
        <v>10</v>
      </c>
      <c r="R735" s="63">
        <v>60</v>
      </c>
      <c r="S735" s="65" t="b">
        <v>1</v>
      </c>
      <c r="T735" s="65">
        <v>30</v>
      </c>
      <c r="U735" s="65">
        <v>10</v>
      </c>
      <c r="V735" s="65">
        <v>10</v>
      </c>
      <c r="W735" s="65">
        <v>10</v>
      </c>
      <c r="X735" s="65">
        <v>60</v>
      </c>
      <c r="Y735" s="66" t="b">
        <v>0</v>
      </c>
      <c r="AE735" s="67" t="b">
        <v>1</v>
      </c>
      <c r="AF735" s="67">
        <v>30</v>
      </c>
      <c r="AG735" s="67">
        <v>15</v>
      </c>
      <c r="AH735" s="67">
        <v>15</v>
      </c>
      <c r="AI735" s="67">
        <v>15</v>
      </c>
      <c r="AJ735" s="67">
        <v>60</v>
      </c>
      <c r="AK735" s="68" t="b">
        <v>1</v>
      </c>
      <c r="AL735" s="68">
        <v>30</v>
      </c>
      <c r="AM735" s="68">
        <v>20</v>
      </c>
      <c r="AN735" s="68">
        <v>20</v>
      </c>
      <c r="AO735" s="68">
        <v>20</v>
      </c>
      <c r="AP735" s="68">
        <v>60</v>
      </c>
      <c r="AQ735" s="45" t="b">
        <v>0</v>
      </c>
      <c r="AW735" s="47" t="b">
        <v>0</v>
      </c>
      <c r="BC735" s="17">
        <f t="shared" si="473"/>
        <v>52.8</v>
      </c>
      <c r="BD735">
        <f t="shared" si="481"/>
        <v>0</v>
      </c>
      <c r="BE735" s="7">
        <f t="shared" si="482"/>
        <v>0</v>
      </c>
      <c r="BF735" s="7">
        <f t="shared" si="483"/>
        <v>0</v>
      </c>
      <c r="BG735" s="7">
        <f t="shared" si="484"/>
        <v>0</v>
      </c>
      <c r="BH735" s="7">
        <f t="shared" si="485"/>
        <v>0</v>
      </c>
      <c r="BI735" s="17">
        <f t="shared" si="474"/>
        <v>52.8</v>
      </c>
      <c r="BJ735">
        <f t="shared" si="486"/>
        <v>0</v>
      </c>
      <c r="BK735" s="7">
        <f t="shared" si="487"/>
        <v>0</v>
      </c>
      <c r="BL735" s="7">
        <f t="shared" si="488"/>
        <v>0</v>
      </c>
      <c r="BM735" s="7">
        <f t="shared" si="489"/>
        <v>0</v>
      </c>
      <c r="BN735" s="7">
        <f t="shared" si="490"/>
        <v>0</v>
      </c>
      <c r="BO735" s="17">
        <f t="shared" si="475"/>
        <v>52.8</v>
      </c>
      <c r="BP735">
        <f t="shared" si="491"/>
        <v>0</v>
      </c>
      <c r="BQ735" s="7">
        <f t="shared" si="492"/>
        <v>0</v>
      </c>
      <c r="BR735" s="7">
        <f t="shared" si="493"/>
        <v>0</v>
      </c>
      <c r="BS735" s="7">
        <f t="shared" si="494"/>
        <v>0</v>
      </c>
      <c r="BT735" s="7">
        <f t="shared" si="495"/>
        <v>0</v>
      </c>
      <c r="BU735" s="17">
        <f t="shared" si="476"/>
        <v>52.8</v>
      </c>
      <c r="BV735">
        <f t="shared" si="496"/>
        <v>0</v>
      </c>
      <c r="BW735" s="7">
        <f t="shared" si="497"/>
        <v>0</v>
      </c>
      <c r="BX735" s="7">
        <f t="shared" si="498"/>
        <v>0</v>
      </c>
      <c r="BY735" s="7">
        <f t="shared" si="499"/>
        <v>0</v>
      </c>
      <c r="BZ735" s="7">
        <f t="shared" si="500"/>
        <v>0</v>
      </c>
      <c r="CA735" s="17">
        <f t="shared" si="477"/>
        <v>52.8</v>
      </c>
      <c r="CB735">
        <f t="shared" si="501"/>
        <v>0</v>
      </c>
      <c r="CC735" s="7">
        <f t="shared" si="502"/>
        <v>0</v>
      </c>
      <c r="CD735" s="7">
        <f t="shared" si="503"/>
        <v>0</v>
      </c>
      <c r="CE735" s="7">
        <f t="shared" si="504"/>
        <v>0</v>
      </c>
      <c r="CF735" s="69">
        <f t="shared" si="505"/>
        <v>0</v>
      </c>
      <c r="CG735" s="17">
        <f t="shared" si="478"/>
        <v>52.8</v>
      </c>
      <c r="CH735">
        <f t="shared" si="506"/>
        <v>0</v>
      </c>
      <c r="CI735" s="7">
        <f t="shared" si="507"/>
        <v>0</v>
      </c>
      <c r="CJ735" s="7">
        <f t="shared" si="508"/>
        <v>0</v>
      </c>
      <c r="CK735" s="7">
        <f t="shared" si="509"/>
        <v>0</v>
      </c>
      <c r="CL735" s="7">
        <f t="shared" si="510"/>
        <v>0</v>
      </c>
      <c r="CM735" s="17">
        <f t="shared" si="479"/>
        <v>52.8</v>
      </c>
      <c r="CN735">
        <f t="shared" si="511"/>
        <v>0</v>
      </c>
      <c r="CO735" s="7">
        <f t="shared" si="512"/>
        <v>0</v>
      </c>
      <c r="CP735" s="7">
        <f t="shared" si="513"/>
        <v>0</v>
      </c>
      <c r="CQ735" s="7">
        <f t="shared" si="514"/>
        <v>0</v>
      </c>
      <c r="CR735" s="7">
        <f t="shared" si="515"/>
        <v>0</v>
      </c>
    </row>
    <row r="736" spans="1:96" ht="14.5">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480"/>
        <v>1</v>
      </c>
      <c r="M736" s="63" t="b">
        <v>1</v>
      </c>
      <c r="N736" s="63">
        <v>0</v>
      </c>
      <c r="O736" s="63">
        <v>10</v>
      </c>
      <c r="P736" s="63">
        <v>10</v>
      </c>
      <c r="Q736" s="63">
        <v>10</v>
      </c>
      <c r="R736" s="63">
        <v>120</v>
      </c>
      <c r="S736" s="65" t="b">
        <v>1</v>
      </c>
      <c r="T736" s="65">
        <v>0</v>
      </c>
      <c r="U736" s="65">
        <v>10</v>
      </c>
      <c r="V736" s="65">
        <v>10</v>
      </c>
      <c r="W736" s="65">
        <v>10</v>
      </c>
      <c r="X736" s="65">
        <v>120</v>
      </c>
      <c r="Y736" s="66" t="b">
        <v>0</v>
      </c>
      <c r="AE736" s="67" t="b">
        <v>1</v>
      </c>
      <c r="AF736" s="67">
        <v>0</v>
      </c>
      <c r="AG736" s="67">
        <v>15</v>
      </c>
      <c r="AH736" s="67">
        <v>15</v>
      </c>
      <c r="AI736" s="67">
        <v>15</v>
      </c>
      <c r="AJ736" s="67">
        <v>120</v>
      </c>
      <c r="AK736" s="68" t="b">
        <v>1</v>
      </c>
      <c r="AL736" s="68">
        <v>0</v>
      </c>
      <c r="AM736" s="68">
        <v>20</v>
      </c>
      <c r="AN736" s="68">
        <v>20</v>
      </c>
      <c r="AO736" s="68">
        <v>20</v>
      </c>
      <c r="AP736" s="68">
        <v>120</v>
      </c>
      <c r="AQ736" s="45" t="b">
        <v>0</v>
      </c>
      <c r="AW736" s="47" t="b">
        <v>0</v>
      </c>
      <c r="BC736" s="17">
        <f t="shared" si="473"/>
        <v>130.57</v>
      </c>
      <c r="BD736">
        <f t="shared" si="481"/>
        <v>9</v>
      </c>
      <c r="BE736" s="7">
        <f t="shared" si="482"/>
        <v>9.6761979312776756</v>
      </c>
      <c r="BF736" s="7">
        <f t="shared" si="483"/>
        <v>7.1543388454384322</v>
      </c>
      <c r="BG736" s="7">
        <f t="shared" si="484"/>
        <v>133.06293210252579</v>
      </c>
      <c r="BH736" s="7">
        <f t="shared" si="485"/>
        <v>142.73913003380346</v>
      </c>
      <c r="BI736" s="17">
        <f t="shared" si="474"/>
        <v>130.57</v>
      </c>
      <c r="BJ736">
        <f t="shared" si="486"/>
        <v>9</v>
      </c>
      <c r="BK736" s="7">
        <f t="shared" si="487"/>
        <v>9.6761979312776756</v>
      </c>
      <c r="BL736" s="7">
        <f t="shared" si="488"/>
        <v>7.1543388454384322</v>
      </c>
      <c r="BM736" s="7">
        <f t="shared" si="489"/>
        <v>133.06293210252579</v>
      </c>
      <c r="BN736" s="7">
        <f t="shared" si="490"/>
        <v>142.73913003380346</v>
      </c>
      <c r="BO736" s="17">
        <f t="shared" si="475"/>
        <v>130.57</v>
      </c>
      <c r="BP736">
        <f t="shared" si="491"/>
        <v>0</v>
      </c>
      <c r="BQ736" s="7">
        <f t="shared" si="492"/>
        <v>0</v>
      </c>
      <c r="BR736" s="7">
        <f t="shared" si="493"/>
        <v>0</v>
      </c>
      <c r="BS736" s="7">
        <f t="shared" si="494"/>
        <v>0</v>
      </c>
      <c r="BT736" s="7">
        <f t="shared" si="495"/>
        <v>0</v>
      </c>
      <c r="BU736" s="17">
        <f t="shared" si="476"/>
        <v>130.57</v>
      </c>
      <c r="BV736">
        <f t="shared" si="496"/>
        <v>5</v>
      </c>
      <c r="BW736" s="7">
        <f t="shared" si="497"/>
        <v>5.3756655173764862</v>
      </c>
      <c r="BX736" s="7">
        <f t="shared" si="498"/>
        <v>3.9746326919102399</v>
      </c>
      <c r="BY736" s="7">
        <f t="shared" si="499"/>
        <v>73.923851168069888</v>
      </c>
      <c r="BZ736" s="7">
        <f t="shared" si="500"/>
        <v>79.299516685446378</v>
      </c>
      <c r="CA736" s="17">
        <f t="shared" si="477"/>
        <v>130.57</v>
      </c>
      <c r="CB736">
        <f t="shared" si="501"/>
        <v>3</v>
      </c>
      <c r="CC736" s="7">
        <f t="shared" si="502"/>
        <v>3.225399310425892</v>
      </c>
      <c r="CD736" s="7">
        <f t="shared" si="503"/>
        <v>2.3847796151461438</v>
      </c>
      <c r="CE736" s="7">
        <f t="shared" si="504"/>
        <v>44.354310700841928</v>
      </c>
      <c r="CF736" s="69">
        <f t="shared" si="505"/>
        <v>47.579710011267821</v>
      </c>
      <c r="CG736" s="17">
        <f t="shared" si="478"/>
        <v>130.57</v>
      </c>
      <c r="CH736">
        <f t="shared" si="506"/>
        <v>0</v>
      </c>
      <c r="CI736" s="7">
        <f t="shared" si="507"/>
        <v>0</v>
      </c>
      <c r="CJ736" s="7">
        <f t="shared" si="508"/>
        <v>0</v>
      </c>
      <c r="CK736" s="7">
        <f t="shared" si="509"/>
        <v>0</v>
      </c>
      <c r="CL736" s="7">
        <f t="shared" si="510"/>
        <v>0</v>
      </c>
      <c r="CM736" s="17">
        <f t="shared" si="479"/>
        <v>130.57</v>
      </c>
      <c r="CN736">
        <f t="shared" si="511"/>
        <v>0</v>
      </c>
      <c r="CO736" s="7">
        <f t="shared" si="512"/>
        <v>0</v>
      </c>
      <c r="CP736" s="7">
        <f t="shared" si="513"/>
        <v>0</v>
      </c>
      <c r="CQ736" s="7">
        <f t="shared" si="514"/>
        <v>0</v>
      </c>
      <c r="CR736" s="7">
        <f t="shared" si="515"/>
        <v>0</v>
      </c>
    </row>
    <row r="737" spans="1:96" ht="14.5">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480"/>
        <v>0</v>
      </c>
      <c r="M737" s="63" t="b">
        <v>1</v>
      </c>
      <c r="N737" s="63">
        <v>0</v>
      </c>
      <c r="O737" s="63">
        <v>10</v>
      </c>
      <c r="P737" s="63">
        <v>10</v>
      </c>
      <c r="Q737" s="63">
        <v>10</v>
      </c>
      <c r="R737" s="63">
        <v>120</v>
      </c>
      <c r="S737" s="65" t="b">
        <v>1</v>
      </c>
      <c r="T737" s="65">
        <v>0</v>
      </c>
      <c r="U737" s="65">
        <v>10</v>
      </c>
      <c r="V737" s="65">
        <v>10</v>
      </c>
      <c r="W737" s="65">
        <v>10</v>
      </c>
      <c r="X737" s="65">
        <v>120</v>
      </c>
      <c r="Y737" s="66" t="b">
        <v>0</v>
      </c>
      <c r="AE737" s="67" t="b">
        <v>1</v>
      </c>
      <c r="AF737" s="67">
        <v>0</v>
      </c>
      <c r="AG737" s="67">
        <v>15</v>
      </c>
      <c r="AH737" s="67">
        <v>15</v>
      </c>
      <c r="AI737" s="67">
        <v>15</v>
      </c>
      <c r="AJ737" s="67">
        <v>120</v>
      </c>
      <c r="AK737" s="68" t="b">
        <v>1</v>
      </c>
      <c r="AL737" s="68">
        <v>0</v>
      </c>
      <c r="AM737" s="68">
        <v>20</v>
      </c>
      <c r="AN737" s="68">
        <v>20</v>
      </c>
      <c r="AO737" s="68">
        <v>20</v>
      </c>
      <c r="AP737" s="68">
        <v>120</v>
      </c>
      <c r="AQ737" s="45" t="b">
        <v>0</v>
      </c>
      <c r="AW737" s="47" t="b">
        <v>0</v>
      </c>
      <c r="BC737" s="17">
        <f t="shared" si="473"/>
        <v>137.72</v>
      </c>
      <c r="BD737">
        <f t="shared" si="481"/>
        <v>0</v>
      </c>
      <c r="BE737" s="7">
        <f t="shared" si="482"/>
        <v>0</v>
      </c>
      <c r="BF737" s="7">
        <f t="shared" si="483"/>
        <v>0</v>
      </c>
      <c r="BG737" s="7">
        <f t="shared" si="484"/>
        <v>0</v>
      </c>
      <c r="BH737" s="7">
        <f t="shared" si="485"/>
        <v>0</v>
      </c>
      <c r="BI737" s="17">
        <f t="shared" si="474"/>
        <v>137.72</v>
      </c>
      <c r="BJ737">
        <f t="shared" si="486"/>
        <v>0</v>
      </c>
      <c r="BK737" s="7">
        <f t="shared" si="487"/>
        <v>0</v>
      </c>
      <c r="BL737" s="7">
        <f t="shared" si="488"/>
        <v>0</v>
      </c>
      <c r="BM737" s="7">
        <f t="shared" si="489"/>
        <v>0</v>
      </c>
      <c r="BN737" s="7">
        <f t="shared" si="490"/>
        <v>0</v>
      </c>
      <c r="BO737" s="17">
        <f t="shared" si="475"/>
        <v>137.72</v>
      </c>
      <c r="BP737">
        <f t="shared" si="491"/>
        <v>0</v>
      </c>
      <c r="BQ737" s="7">
        <f t="shared" si="492"/>
        <v>0</v>
      </c>
      <c r="BR737" s="7">
        <f t="shared" si="493"/>
        <v>0</v>
      </c>
      <c r="BS737" s="7">
        <f t="shared" si="494"/>
        <v>0</v>
      </c>
      <c r="BT737" s="7">
        <f t="shared" si="495"/>
        <v>0</v>
      </c>
      <c r="BU737" s="17">
        <f t="shared" si="476"/>
        <v>137.72</v>
      </c>
      <c r="BV737">
        <f t="shared" si="496"/>
        <v>0</v>
      </c>
      <c r="BW737" s="7">
        <f t="shared" si="497"/>
        <v>0</v>
      </c>
      <c r="BX737" s="7">
        <f t="shared" si="498"/>
        <v>0</v>
      </c>
      <c r="BY737" s="7">
        <f t="shared" si="499"/>
        <v>0</v>
      </c>
      <c r="BZ737" s="7">
        <f t="shared" si="500"/>
        <v>0</v>
      </c>
      <c r="CA737" s="17">
        <f t="shared" si="477"/>
        <v>137.72</v>
      </c>
      <c r="CB737">
        <f t="shared" si="501"/>
        <v>0</v>
      </c>
      <c r="CC737" s="7">
        <f t="shared" si="502"/>
        <v>0</v>
      </c>
      <c r="CD737" s="7">
        <f t="shared" si="503"/>
        <v>0</v>
      </c>
      <c r="CE737" s="7">
        <f t="shared" si="504"/>
        <v>0</v>
      </c>
      <c r="CF737" s="69">
        <f t="shared" si="505"/>
        <v>0</v>
      </c>
      <c r="CG737" s="17">
        <f t="shared" si="478"/>
        <v>137.72</v>
      </c>
      <c r="CH737">
        <f t="shared" si="506"/>
        <v>0</v>
      </c>
      <c r="CI737" s="7">
        <f t="shared" si="507"/>
        <v>0</v>
      </c>
      <c r="CJ737" s="7">
        <f t="shared" si="508"/>
        <v>0</v>
      </c>
      <c r="CK737" s="7">
        <f t="shared" si="509"/>
        <v>0</v>
      </c>
      <c r="CL737" s="7">
        <f t="shared" si="510"/>
        <v>0</v>
      </c>
      <c r="CM737" s="17">
        <f t="shared" si="479"/>
        <v>137.72</v>
      </c>
      <c r="CN737">
        <f t="shared" si="511"/>
        <v>0</v>
      </c>
      <c r="CO737" s="7">
        <f t="shared" si="512"/>
        <v>0</v>
      </c>
      <c r="CP737" s="7">
        <f t="shared" si="513"/>
        <v>0</v>
      </c>
      <c r="CQ737" s="7">
        <f t="shared" si="514"/>
        <v>0</v>
      </c>
      <c r="CR737" s="7">
        <f t="shared" si="515"/>
        <v>0</v>
      </c>
    </row>
    <row r="738" spans="1:96" ht="14.5">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480"/>
        <v>1</v>
      </c>
      <c r="M738" s="63" t="b">
        <v>1</v>
      </c>
      <c r="N738" s="63">
        <v>0</v>
      </c>
      <c r="O738" s="63">
        <v>10</v>
      </c>
      <c r="P738" s="63">
        <v>10</v>
      </c>
      <c r="Q738" s="63">
        <v>10</v>
      </c>
      <c r="R738" s="63">
        <v>500</v>
      </c>
      <c r="S738" s="65" t="b">
        <v>1</v>
      </c>
      <c r="T738" s="65">
        <v>0</v>
      </c>
      <c r="U738" s="65">
        <v>10</v>
      </c>
      <c r="V738" s="65">
        <v>10</v>
      </c>
      <c r="W738" s="65">
        <v>10</v>
      </c>
      <c r="X738" s="65">
        <v>500</v>
      </c>
      <c r="Y738" s="66" t="b">
        <v>1</v>
      </c>
      <c r="Z738" s="66">
        <v>0</v>
      </c>
      <c r="AA738" s="66">
        <v>10</v>
      </c>
      <c r="AB738" s="66">
        <v>10</v>
      </c>
      <c r="AC738" s="66">
        <v>10</v>
      </c>
      <c r="AD738" s="66">
        <v>500</v>
      </c>
      <c r="AE738" s="67" t="b">
        <v>1</v>
      </c>
      <c r="AF738" s="67">
        <v>0</v>
      </c>
      <c r="AG738" s="67">
        <v>15</v>
      </c>
      <c r="AH738" s="67">
        <v>15</v>
      </c>
      <c r="AI738" s="67">
        <v>15</v>
      </c>
      <c r="AJ738" s="67">
        <v>500</v>
      </c>
      <c r="AK738" s="68" t="b">
        <v>1</v>
      </c>
      <c r="AL738" s="68">
        <v>0</v>
      </c>
      <c r="AM738" s="68">
        <v>20</v>
      </c>
      <c r="AN738" s="68">
        <v>20</v>
      </c>
      <c r="AO738" s="68">
        <v>20</v>
      </c>
      <c r="AP738" s="68">
        <v>500</v>
      </c>
      <c r="AQ738" s="45" t="b">
        <v>1</v>
      </c>
      <c r="AR738" s="45">
        <v>0</v>
      </c>
      <c r="AS738" s="45">
        <v>20</v>
      </c>
      <c r="AT738" s="45">
        <v>20</v>
      </c>
      <c r="AU738" s="45">
        <v>20</v>
      </c>
      <c r="AV738" s="45">
        <v>500</v>
      </c>
      <c r="AW738" s="47" t="b">
        <v>1</v>
      </c>
      <c r="AX738" s="47">
        <v>0</v>
      </c>
      <c r="AY738" s="47">
        <v>20</v>
      </c>
      <c r="AZ738" s="47">
        <v>20</v>
      </c>
      <c r="BA738" s="47">
        <v>20</v>
      </c>
      <c r="BB738" s="47">
        <v>500</v>
      </c>
      <c r="BC738" s="17">
        <f t="shared" si="473"/>
        <v>114.83999999999999</v>
      </c>
      <c r="BD738">
        <f t="shared" si="481"/>
        <v>8</v>
      </c>
      <c r="BE738" s="7">
        <f t="shared" si="482"/>
        <v>8.6010648278023787</v>
      </c>
      <c r="BF738" s="7">
        <f t="shared" si="483"/>
        <v>6.3594123070563837</v>
      </c>
      <c r="BG738" s="7">
        <f t="shared" si="484"/>
        <v>118.27816186891181</v>
      </c>
      <c r="BH738" s="7">
        <f t="shared" si="485"/>
        <v>126.87922669671418</v>
      </c>
      <c r="BI738" s="17">
        <f t="shared" si="474"/>
        <v>114.83999999999999</v>
      </c>
      <c r="BJ738">
        <f t="shared" si="486"/>
        <v>8</v>
      </c>
      <c r="BK738" s="7">
        <f t="shared" si="487"/>
        <v>8.6010648278023787</v>
      </c>
      <c r="BL738" s="7">
        <f t="shared" si="488"/>
        <v>6.3594123070563837</v>
      </c>
      <c r="BM738" s="7">
        <f t="shared" si="489"/>
        <v>118.27816186891181</v>
      </c>
      <c r="BN738" s="7">
        <f t="shared" si="490"/>
        <v>126.87922669671418</v>
      </c>
      <c r="BO738" s="17">
        <f t="shared" si="475"/>
        <v>114.83999999999999</v>
      </c>
      <c r="BP738">
        <f t="shared" si="491"/>
        <v>8</v>
      </c>
      <c r="BQ738" s="7">
        <f t="shared" si="492"/>
        <v>8.6010648278023787</v>
      </c>
      <c r="BR738" s="7">
        <f t="shared" si="493"/>
        <v>6.3594123070563837</v>
      </c>
      <c r="BS738" s="7">
        <f t="shared" si="494"/>
        <v>118.27816186891181</v>
      </c>
      <c r="BT738" s="7">
        <f t="shared" si="495"/>
        <v>126.87922669671418</v>
      </c>
      <c r="BU738" s="17">
        <f t="shared" si="476"/>
        <v>114.83999999999999</v>
      </c>
      <c r="BV738">
        <f t="shared" si="496"/>
        <v>4</v>
      </c>
      <c r="BW738" s="7">
        <f t="shared" si="497"/>
        <v>4.3005324139011893</v>
      </c>
      <c r="BX738" s="7">
        <f t="shared" si="498"/>
        <v>3.1797061535281919</v>
      </c>
      <c r="BY738" s="7">
        <f t="shared" si="499"/>
        <v>59.139080934455905</v>
      </c>
      <c r="BZ738" s="7">
        <f t="shared" si="500"/>
        <v>63.439613348357092</v>
      </c>
      <c r="CA738" s="17">
        <f t="shared" si="477"/>
        <v>114.83999999999999</v>
      </c>
      <c r="CB738">
        <f t="shared" si="501"/>
        <v>2</v>
      </c>
      <c r="CC738" s="7">
        <f t="shared" si="502"/>
        <v>2.1502662069505947</v>
      </c>
      <c r="CD738" s="7">
        <f t="shared" si="503"/>
        <v>1.5898530767640959</v>
      </c>
      <c r="CE738" s="7">
        <f t="shared" si="504"/>
        <v>29.569540467227952</v>
      </c>
      <c r="CF738" s="69">
        <f t="shared" si="505"/>
        <v>31.719806674178546</v>
      </c>
      <c r="CG738" s="17">
        <f t="shared" si="478"/>
        <v>114.83999999999999</v>
      </c>
      <c r="CH738">
        <f t="shared" si="506"/>
        <v>2</v>
      </c>
      <c r="CI738" s="7">
        <f t="shared" si="507"/>
        <v>2.1502662069505947</v>
      </c>
      <c r="CJ738" s="7">
        <f t="shared" si="508"/>
        <v>1.5898530767640959</v>
      </c>
      <c r="CK738" s="7">
        <f t="shared" si="509"/>
        <v>29.569540467227952</v>
      </c>
      <c r="CL738" s="7">
        <f t="shared" si="510"/>
        <v>31.719806674178546</v>
      </c>
      <c r="CM738" s="17">
        <f t="shared" si="479"/>
        <v>114.83999999999999</v>
      </c>
      <c r="CN738">
        <f t="shared" si="511"/>
        <v>2</v>
      </c>
      <c r="CO738" s="7">
        <f t="shared" si="512"/>
        <v>2.1502662069505947</v>
      </c>
      <c r="CP738" s="7">
        <f t="shared" si="513"/>
        <v>1.5898530767640959</v>
      </c>
      <c r="CQ738" s="7">
        <f t="shared" si="514"/>
        <v>29.569540467227952</v>
      </c>
      <c r="CR738" s="7">
        <f t="shared" si="515"/>
        <v>31.719806674178546</v>
      </c>
    </row>
    <row r="739" spans="1:96" ht="14.5">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480"/>
        <v>0</v>
      </c>
      <c r="M739" s="63" t="b">
        <v>1</v>
      </c>
      <c r="N739" s="63">
        <v>0</v>
      </c>
      <c r="O739" s="63">
        <v>10</v>
      </c>
      <c r="P739" s="63">
        <v>10</v>
      </c>
      <c r="Q739" s="63">
        <v>10</v>
      </c>
      <c r="R739" s="63">
        <v>500</v>
      </c>
      <c r="S739" s="65" t="b">
        <v>1</v>
      </c>
      <c r="T739" s="65">
        <v>0</v>
      </c>
      <c r="U739" s="65">
        <v>10</v>
      </c>
      <c r="V739" s="65">
        <v>10</v>
      </c>
      <c r="W739" s="65">
        <v>10</v>
      </c>
      <c r="X739" s="65">
        <v>500</v>
      </c>
      <c r="Y739" s="66" t="b">
        <v>1</v>
      </c>
      <c r="Z739" s="66">
        <v>0</v>
      </c>
      <c r="AA739" s="66">
        <v>10</v>
      </c>
      <c r="AB739" s="66">
        <v>10</v>
      </c>
      <c r="AC739" s="66">
        <v>10</v>
      </c>
      <c r="AD739" s="66">
        <v>500</v>
      </c>
      <c r="AE739" s="67" t="b">
        <v>1</v>
      </c>
      <c r="AF739" s="67">
        <v>0</v>
      </c>
      <c r="AG739" s="67">
        <v>15</v>
      </c>
      <c r="AH739" s="67">
        <v>15</v>
      </c>
      <c r="AI739" s="67">
        <v>15</v>
      </c>
      <c r="AJ739" s="67">
        <v>500</v>
      </c>
      <c r="AK739" s="68" t="b">
        <v>1</v>
      </c>
      <c r="AL739" s="68">
        <v>0</v>
      </c>
      <c r="AM739" s="68">
        <v>20</v>
      </c>
      <c r="AN739" s="68">
        <v>20</v>
      </c>
      <c r="AO739" s="68">
        <v>20</v>
      </c>
      <c r="AP739" s="68">
        <v>500</v>
      </c>
      <c r="AQ739" s="45" t="b">
        <v>1</v>
      </c>
      <c r="AR739" s="45">
        <v>0</v>
      </c>
      <c r="AS739" s="45">
        <v>20</v>
      </c>
      <c r="AT739" s="45">
        <v>20</v>
      </c>
      <c r="AU739" s="45">
        <v>20</v>
      </c>
      <c r="AV739" s="45">
        <v>500</v>
      </c>
      <c r="AW739" s="47" t="b">
        <v>1</v>
      </c>
      <c r="AX739" s="47">
        <v>0</v>
      </c>
      <c r="AY739" s="47">
        <v>20</v>
      </c>
      <c r="AZ739" s="47">
        <v>20</v>
      </c>
      <c r="BA739" s="47">
        <v>20</v>
      </c>
      <c r="BB739" s="47">
        <v>500</v>
      </c>
      <c r="BC739" s="17">
        <f t="shared" si="473"/>
        <v>119.13</v>
      </c>
      <c r="BD739">
        <f t="shared" si="481"/>
        <v>0</v>
      </c>
      <c r="BE739" s="7">
        <f t="shared" si="482"/>
        <v>0</v>
      </c>
      <c r="BF739" s="7">
        <f t="shared" si="483"/>
        <v>0</v>
      </c>
      <c r="BG739" s="7">
        <f t="shared" si="484"/>
        <v>0</v>
      </c>
      <c r="BH739" s="7">
        <f t="shared" si="485"/>
        <v>0</v>
      </c>
      <c r="BI739" s="17">
        <f t="shared" si="474"/>
        <v>119.13</v>
      </c>
      <c r="BJ739">
        <f t="shared" si="486"/>
        <v>0</v>
      </c>
      <c r="BK739" s="7">
        <f t="shared" si="487"/>
        <v>0</v>
      </c>
      <c r="BL739" s="7">
        <f t="shared" si="488"/>
        <v>0</v>
      </c>
      <c r="BM739" s="7">
        <f t="shared" si="489"/>
        <v>0</v>
      </c>
      <c r="BN739" s="7">
        <f t="shared" si="490"/>
        <v>0</v>
      </c>
      <c r="BO739" s="17">
        <f t="shared" si="475"/>
        <v>119.13</v>
      </c>
      <c r="BP739">
        <f t="shared" si="491"/>
        <v>0</v>
      </c>
      <c r="BQ739" s="7">
        <f t="shared" si="492"/>
        <v>0</v>
      </c>
      <c r="BR739" s="7">
        <f t="shared" si="493"/>
        <v>0</v>
      </c>
      <c r="BS739" s="7">
        <f t="shared" si="494"/>
        <v>0</v>
      </c>
      <c r="BT739" s="7">
        <f t="shared" si="495"/>
        <v>0</v>
      </c>
      <c r="BU739" s="17">
        <f t="shared" si="476"/>
        <v>119.13</v>
      </c>
      <c r="BV739">
        <f t="shared" si="496"/>
        <v>0</v>
      </c>
      <c r="BW739" s="7">
        <f t="shared" si="497"/>
        <v>0</v>
      </c>
      <c r="BX739" s="7">
        <f t="shared" si="498"/>
        <v>0</v>
      </c>
      <c r="BY739" s="7">
        <f t="shared" si="499"/>
        <v>0</v>
      </c>
      <c r="BZ739" s="7">
        <f t="shared" si="500"/>
        <v>0</v>
      </c>
      <c r="CA739" s="17">
        <f t="shared" si="477"/>
        <v>119.13</v>
      </c>
      <c r="CB739">
        <f t="shared" si="501"/>
        <v>0</v>
      </c>
      <c r="CC739" s="7">
        <f t="shared" si="502"/>
        <v>0</v>
      </c>
      <c r="CD739" s="7">
        <f t="shared" si="503"/>
        <v>0</v>
      </c>
      <c r="CE739" s="7">
        <f t="shared" si="504"/>
        <v>0</v>
      </c>
      <c r="CF739" s="69">
        <f t="shared" si="505"/>
        <v>0</v>
      </c>
      <c r="CG739" s="17">
        <f t="shared" si="478"/>
        <v>119.13</v>
      </c>
      <c r="CH739">
        <f t="shared" si="506"/>
        <v>0</v>
      </c>
      <c r="CI739" s="7">
        <f t="shared" si="507"/>
        <v>0</v>
      </c>
      <c r="CJ739" s="7">
        <f t="shared" si="508"/>
        <v>0</v>
      </c>
      <c r="CK739" s="7">
        <f t="shared" si="509"/>
        <v>0</v>
      </c>
      <c r="CL739" s="7">
        <f t="shared" si="510"/>
        <v>0</v>
      </c>
      <c r="CM739" s="17">
        <f t="shared" si="479"/>
        <v>119.13</v>
      </c>
      <c r="CN739">
        <f t="shared" si="511"/>
        <v>0</v>
      </c>
      <c r="CO739" s="7">
        <f t="shared" si="512"/>
        <v>0</v>
      </c>
      <c r="CP739" s="7">
        <f t="shared" si="513"/>
        <v>0</v>
      </c>
      <c r="CQ739" s="7">
        <f t="shared" si="514"/>
        <v>0</v>
      </c>
      <c r="CR739" s="7">
        <f t="shared" si="515"/>
        <v>0</v>
      </c>
    </row>
    <row r="740" spans="1:96" ht="14.5">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480"/>
        <v>1</v>
      </c>
      <c r="M740" s="63" t="b">
        <v>1</v>
      </c>
      <c r="N740" s="63">
        <v>0</v>
      </c>
      <c r="O740" s="63">
        <v>10</v>
      </c>
      <c r="P740" s="63">
        <v>10</v>
      </c>
      <c r="Q740" s="63">
        <v>10</v>
      </c>
      <c r="R740" s="63">
        <v>160</v>
      </c>
      <c r="S740" s="65" t="b">
        <v>1</v>
      </c>
      <c r="T740" s="65">
        <v>0</v>
      </c>
      <c r="U740" s="65">
        <v>10</v>
      </c>
      <c r="V740" s="65">
        <v>10</v>
      </c>
      <c r="W740" s="65">
        <v>10</v>
      </c>
      <c r="X740" s="65">
        <v>160</v>
      </c>
      <c r="Y740" s="66" t="b">
        <v>1</v>
      </c>
      <c r="Z740" s="66">
        <v>0</v>
      </c>
      <c r="AA740" s="66">
        <v>10</v>
      </c>
      <c r="AB740" s="66">
        <v>10</v>
      </c>
      <c r="AC740" s="66">
        <v>10</v>
      </c>
      <c r="AD740" s="66">
        <v>160</v>
      </c>
      <c r="AE740" s="67" t="b">
        <v>1</v>
      </c>
      <c r="AF740" s="67">
        <v>0</v>
      </c>
      <c r="AG740" s="67">
        <v>15</v>
      </c>
      <c r="AH740" s="67">
        <v>15</v>
      </c>
      <c r="AI740" s="67">
        <v>15</v>
      </c>
      <c r="AJ740" s="67">
        <v>160</v>
      </c>
      <c r="AK740" s="68" t="b">
        <v>1</v>
      </c>
      <c r="AL740" s="68">
        <v>0</v>
      </c>
      <c r="AM740" s="68">
        <v>20</v>
      </c>
      <c r="AN740" s="68">
        <v>20</v>
      </c>
      <c r="AO740" s="68">
        <v>20</v>
      </c>
      <c r="AP740" s="68">
        <v>160</v>
      </c>
      <c r="AQ740" s="45" t="b">
        <v>1</v>
      </c>
      <c r="AR740" s="45">
        <v>0</v>
      </c>
      <c r="AS740" s="45">
        <v>20</v>
      </c>
      <c r="AT740" s="45">
        <v>20</v>
      </c>
      <c r="AU740" s="45">
        <v>20</v>
      </c>
      <c r="AV740" s="45">
        <v>160</v>
      </c>
      <c r="AW740" s="47" t="b">
        <v>1</v>
      </c>
      <c r="AX740" s="47">
        <v>0</v>
      </c>
      <c r="AY740" s="47">
        <v>20</v>
      </c>
      <c r="AZ740" s="47">
        <v>20</v>
      </c>
      <c r="BA740" s="47">
        <v>20</v>
      </c>
      <c r="BB740" s="47">
        <v>160</v>
      </c>
      <c r="BC740" s="17">
        <f t="shared" si="473"/>
        <v>167.64000000000004</v>
      </c>
      <c r="BD740">
        <f t="shared" si="481"/>
        <v>12</v>
      </c>
      <c r="BE740" s="7">
        <f t="shared" si="482"/>
        <v>12.901597241703568</v>
      </c>
      <c r="BF740" s="7">
        <f t="shared" si="483"/>
        <v>9.5391184605845751</v>
      </c>
      <c r="BG740" s="7">
        <f t="shared" si="484"/>
        <v>177.41724280336771</v>
      </c>
      <c r="BH740" s="7">
        <f t="shared" si="485"/>
        <v>190.31884004507128</v>
      </c>
      <c r="BI740" s="17">
        <f t="shared" si="474"/>
        <v>167.64000000000004</v>
      </c>
      <c r="BJ740">
        <f t="shared" si="486"/>
        <v>12</v>
      </c>
      <c r="BK740" s="7">
        <f t="shared" si="487"/>
        <v>12.901597241703568</v>
      </c>
      <c r="BL740" s="7">
        <f t="shared" si="488"/>
        <v>9.5391184605845751</v>
      </c>
      <c r="BM740" s="7">
        <f t="shared" si="489"/>
        <v>177.41724280336771</v>
      </c>
      <c r="BN740" s="7">
        <f t="shared" si="490"/>
        <v>190.31884004507128</v>
      </c>
      <c r="BO740" s="17">
        <f t="shared" si="475"/>
        <v>167.64000000000004</v>
      </c>
      <c r="BP740">
        <f t="shared" si="491"/>
        <v>12</v>
      </c>
      <c r="BQ740" s="7">
        <f t="shared" si="492"/>
        <v>12.901597241703568</v>
      </c>
      <c r="BR740" s="7">
        <f t="shared" si="493"/>
        <v>9.5391184605845751</v>
      </c>
      <c r="BS740" s="7">
        <f t="shared" si="494"/>
        <v>177.41724280336771</v>
      </c>
      <c r="BT740" s="7">
        <f t="shared" si="495"/>
        <v>190.31884004507128</v>
      </c>
      <c r="BU740" s="17">
        <f t="shared" si="476"/>
        <v>167.64000000000004</v>
      </c>
      <c r="BV740">
        <f t="shared" si="496"/>
        <v>6</v>
      </c>
      <c r="BW740" s="7">
        <f t="shared" si="497"/>
        <v>6.450798620851784</v>
      </c>
      <c r="BX740" s="7">
        <f t="shared" si="498"/>
        <v>4.7695592302922876</v>
      </c>
      <c r="BY740" s="7">
        <f t="shared" si="499"/>
        <v>88.708621401683857</v>
      </c>
      <c r="BZ740" s="7">
        <f t="shared" si="500"/>
        <v>95.159420022535642</v>
      </c>
      <c r="CA740" s="17">
        <f t="shared" si="477"/>
        <v>167.64000000000004</v>
      </c>
      <c r="CB740">
        <f t="shared" si="501"/>
        <v>3</v>
      </c>
      <c r="CC740" s="7">
        <f t="shared" si="502"/>
        <v>3.225399310425892</v>
      </c>
      <c r="CD740" s="7">
        <f t="shared" si="503"/>
        <v>2.3847796151461438</v>
      </c>
      <c r="CE740" s="7">
        <f t="shared" si="504"/>
        <v>44.354310700841928</v>
      </c>
      <c r="CF740" s="69">
        <f t="shared" si="505"/>
        <v>47.579710011267821</v>
      </c>
      <c r="CG740" s="17">
        <f t="shared" si="478"/>
        <v>167.64000000000004</v>
      </c>
      <c r="CH740">
        <f t="shared" si="506"/>
        <v>3</v>
      </c>
      <c r="CI740" s="7">
        <f t="shared" si="507"/>
        <v>3.225399310425892</v>
      </c>
      <c r="CJ740" s="7">
        <f t="shared" si="508"/>
        <v>2.3847796151461438</v>
      </c>
      <c r="CK740" s="7">
        <f t="shared" si="509"/>
        <v>44.354310700841928</v>
      </c>
      <c r="CL740" s="7">
        <f t="shared" si="510"/>
        <v>47.579710011267821</v>
      </c>
      <c r="CM740" s="17">
        <f t="shared" si="479"/>
        <v>167.64000000000004</v>
      </c>
      <c r="CN740">
        <f t="shared" si="511"/>
        <v>3</v>
      </c>
      <c r="CO740" s="7">
        <f t="shared" si="512"/>
        <v>3.225399310425892</v>
      </c>
      <c r="CP740" s="7">
        <f t="shared" si="513"/>
        <v>2.3847796151461438</v>
      </c>
      <c r="CQ740" s="7">
        <f t="shared" si="514"/>
        <v>44.354310700841928</v>
      </c>
      <c r="CR740" s="7">
        <f t="shared" si="515"/>
        <v>47.579710011267821</v>
      </c>
    </row>
    <row r="741" spans="1:96" ht="14.5">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480"/>
        <v>0</v>
      </c>
      <c r="M741" s="63" t="b">
        <v>1</v>
      </c>
      <c r="N741" s="63">
        <v>99.99</v>
      </c>
      <c r="O741" s="63">
        <v>10</v>
      </c>
      <c r="P741" s="63">
        <v>10</v>
      </c>
      <c r="Q741" s="63">
        <v>10</v>
      </c>
      <c r="R741" s="63">
        <v>160</v>
      </c>
      <c r="S741" s="65" t="b">
        <v>1</v>
      </c>
      <c r="T741" s="65">
        <v>99.99</v>
      </c>
      <c r="U741" s="65">
        <v>10</v>
      </c>
      <c r="V741" s="65">
        <v>10</v>
      </c>
      <c r="W741" s="65">
        <v>10</v>
      </c>
      <c r="X741" s="65">
        <v>160</v>
      </c>
      <c r="Y741" s="66" t="b">
        <v>1</v>
      </c>
      <c r="Z741" s="66">
        <v>99.99</v>
      </c>
      <c r="AA741" s="66">
        <v>10</v>
      </c>
      <c r="AB741" s="66">
        <v>10</v>
      </c>
      <c r="AC741" s="66">
        <v>10</v>
      </c>
      <c r="AD741" s="66">
        <v>160</v>
      </c>
      <c r="AE741" s="67" t="b">
        <v>1</v>
      </c>
      <c r="AF741" s="67">
        <v>99.99</v>
      </c>
      <c r="AG741" s="67">
        <v>15</v>
      </c>
      <c r="AH741" s="67">
        <v>15</v>
      </c>
      <c r="AI741" s="67">
        <v>15</v>
      </c>
      <c r="AJ741" s="67">
        <v>160</v>
      </c>
      <c r="AK741" s="68" t="b">
        <v>1</v>
      </c>
      <c r="AL741" s="68">
        <v>99.99</v>
      </c>
      <c r="AM741" s="68">
        <v>20</v>
      </c>
      <c r="AN741" s="68">
        <v>20</v>
      </c>
      <c r="AO741" s="68">
        <v>20</v>
      </c>
      <c r="AP741" s="68">
        <v>160</v>
      </c>
      <c r="AQ741" s="45" t="b">
        <v>1</v>
      </c>
      <c r="AR741" s="45">
        <v>99.99</v>
      </c>
      <c r="AS741" s="45">
        <v>20</v>
      </c>
      <c r="AT741" s="45">
        <v>20</v>
      </c>
      <c r="AU741" s="45">
        <v>20</v>
      </c>
      <c r="AV741" s="45">
        <v>160</v>
      </c>
      <c r="AW741" s="47" t="b">
        <v>1</v>
      </c>
      <c r="AX741" s="47">
        <v>99.99</v>
      </c>
      <c r="AY741" s="47">
        <v>20</v>
      </c>
      <c r="AZ741" s="47">
        <v>20</v>
      </c>
      <c r="BA741" s="47">
        <v>20</v>
      </c>
      <c r="BB741" s="47">
        <v>160</v>
      </c>
      <c r="BC741" s="17">
        <f t="shared" si="473"/>
        <v>165.99</v>
      </c>
      <c r="BD741">
        <f t="shared" si="481"/>
        <v>0</v>
      </c>
      <c r="BE741" s="7">
        <f t="shared" si="482"/>
        <v>0</v>
      </c>
      <c r="BF741" s="7">
        <f t="shared" si="483"/>
        <v>0</v>
      </c>
      <c r="BG741" s="7">
        <f t="shared" si="484"/>
        <v>0</v>
      </c>
      <c r="BH741" s="7">
        <f t="shared" si="485"/>
        <v>0</v>
      </c>
      <c r="BI741" s="17">
        <f t="shared" si="474"/>
        <v>165.99</v>
      </c>
      <c r="BJ741">
        <f t="shared" si="486"/>
        <v>0</v>
      </c>
      <c r="BK741" s="7">
        <f t="shared" si="487"/>
        <v>0</v>
      </c>
      <c r="BL741" s="7">
        <f t="shared" si="488"/>
        <v>0</v>
      </c>
      <c r="BM741" s="7">
        <f t="shared" si="489"/>
        <v>0</v>
      </c>
      <c r="BN741" s="7">
        <f t="shared" si="490"/>
        <v>0</v>
      </c>
      <c r="BO741" s="17">
        <f t="shared" si="475"/>
        <v>165.99</v>
      </c>
      <c r="BP741">
        <f t="shared" si="491"/>
        <v>0</v>
      </c>
      <c r="BQ741" s="7">
        <f t="shared" si="492"/>
        <v>0</v>
      </c>
      <c r="BR741" s="7">
        <f t="shared" si="493"/>
        <v>0</v>
      </c>
      <c r="BS741" s="7">
        <f t="shared" si="494"/>
        <v>0</v>
      </c>
      <c r="BT741" s="7">
        <f t="shared" si="495"/>
        <v>0</v>
      </c>
      <c r="BU741" s="17">
        <f t="shared" si="476"/>
        <v>165.99</v>
      </c>
      <c r="BV741">
        <f t="shared" si="496"/>
        <v>0</v>
      </c>
      <c r="BW741" s="7">
        <f t="shared" si="497"/>
        <v>0</v>
      </c>
      <c r="BX741" s="7">
        <f t="shared" si="498"/>
        <v>0</v>
      </c>
      <c r="BY741" s="7">
        <f t="shared" si="499"/>
        <v>0</v>
      </c>
      <c r="BZ741" s="7">
        <f t="shared" si="500"/>
        <v>0</v>
      </c>
      <c r="CA741" s="17">
        <f t="shared" si="477"/>
        <v>165.99</v>
      </c>
      <c r="CB741">
        <f t="shared" si="501"/>
        <v>0</v>
      </c>
      <c r="CC741" s="7">
        <f t="shared" si="502"/>
        <v>0</v>
      </c>
      <c r="CD741" s="7">
        <f t="shared" si="503"/>
        <v>0</v>
      </c>
      <c r="CE741" s="7">
        <f t="shared" si="504"/>
        <v>0</v>
      </c>
      <c r="CF741" s="69">
        <f t="shared" si="505"/>
        <v>0</v>
      </c>
      <c r="CG741" s="17">
        <f t="shared" si="478"/>
        <v>165.99</v>
      </c>
      <c r="CH741">
        <f t="shared" si="506"/>
        <v>0</v>
      </c>
      <c r="CI741" s="7">
        <f t="shared" si="507"/>
        <v>0</v>
      </c>
      <c r="CJ741" s="7">
        <f t="shared" si="508"/>
        <v>0</v>
      </c>
      <c r="CK741" s="7">
        <f t="shared" si="509"/>
        <v>0</v>
      </c>
      <c r="CL741" s="7">
        <f t="shared" si="510"/>
        <v>0</v>
      </c>
      <c r="CM741" s="17">
        <f t="shared" si="479"/>
        <v>165.99</v>
      </c>
      <c r="CN741">
        <f t="shared" si="511"/>
        <v>0</v>
      </c>
      <c r="CO741" s="7">
        <f t="shared" si="512"/>
        <v>0</v>
      </c>
      <c r="CP741" s="7">
        <f t="shared" si="513"/>
        <v>0</v>
      </c>
      <c r="CQ741" s="7">
        <f t="shared" si="514"/>
        <v>0</v>
      </c>
      <c r="CR741" s="7">
        <f t="shared" si="515"/>
        <v>0</v>
      </c>
    </row>
    <row r="742" spans="1:96" ht="14.5">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480"/>
        <v>1</v>
      </c>
      <c r="M742" s="63" t="b">
        <v>1</v>
      </c>
      <c r="N742" s="63">
        <v>0</v>
      </c>
      <c r="O742" s="63">
        <v>10</v>
      </c>
      <c r="P742" s="63">
        <v>10</v>
      </c>
      <c r="Q742" s="63">
        <v>10</v>
      </c>
      <c r="R742" s="63">
        <v>240</v>
      </c>
      <c r="S742" s="65" t="b">
        <v>1</v>
      </c>
      <c r="T742" s="65">
        <v>0</v>
      </c>
      <c r="U742" s="65">
        <v>10</v>
      </c>
      <c r="V742" s="65">
        <v>10</v>
      </c>
      <c r="W742" s="65">
        <v>10</v>
      </c>
      <c r="X742" s="65">
        <v>240</v>
      </c>
      <c r="Y742" s="66" t="b">
        <v>0</v>
      </c>
      <c r="AE742" s="67" t="b">
        <v>1</v>
      </c>
      <c r="AF742" s="67">
        <v>0</v>
      </c>
      <c r="AG742" s="67">
        <v>15</v>
      </c>
      <c r="AH742" s="67">
        <v>15</v>
      </c>
      <c r="AI742" s="67">
        <v>15</v>
      </c>
      <c r="AJ742" s="67">
        <v>240</v>
      </c>
      <c r="AK742" s="68" t="b">
        <v>1</v>
      </c>
      <c r="AL742" s="68">
        <v>0</v>
      </c>
      <c r="AM742" s="68">
        <v>20</v>
      </c>
      <c r="AN742" s="68">
        <v>20</v>
      </c>
      <c r="AO742" s="68">
        <v>20</v>
      </c>
      <c r="AP742" s="68">
        <v>240</v>
      </c>
      <c r="AQ742" s="45" t="b">
        <v>0</v>
      </c>
      <c r="AW742" s="47" t="b">
        <v>0</v>
      </c>
      <c r="BC742" s="17">
        <f t="shared" si="473"/>
        <v>85.690000000000012</v>
      </c>
      <c r="BD742">
        <f t="shared" si="481"/>
        <v>8</v>
      </c>
      <c r="BE742" s="7">
        <f t="shared" si="482"/>
        <v>8.6010648278023787</v>
      </c>
      <c r="BF742" s="7">
        <f t="shared" si="483"/>
        <v>6.3594123070563837</v>
      </c>
      <c r="BG742" s="7">
        <f t="shared" si="484"/>
        <v>118.27816186891181</v>
      </c>
      <c r="BH742" s="7">
        <f t="shared" si="485"/>
        <v>126.87922669671418</v>
      </c>
      <c r="BI742" s="17">
        <f t="shared" si="474"/>
        <v>85.690000000000012</v>
      </c>
      <c r="BJ742">
        <f t="shared" si="486"/>
        <v>8</v>
      </c>
      <c r="BK742" s="7">
        <f t="shared" si="487"/>
        <v>8.6010648278023787</v>
      </c>
      <c r="BL742" s="7">
        <f t="shared" si="488"/>
        <v>6.3594123070563837</v>
      </c>
      <c r="BM742" s="7">
        <f t="shared" si="489"/>
        <v>118.27816186891181</v>
      </c>
      <c r="BN742" s="7">
        <f t="shared" si="490"/>
        <v>126.87922669671418</v>
      </c>
      <c r="BO742" s="17">
        <f t="shared" si="475"/>
        <v>85.690000000000012</v>
      </c>
      <c r="BP742">
        <f t="shared" si="491"/>
        <v>0</v>
      </c>
      <c r="BQ742" s="7">
        <f t="shared" si="492"/>
        <v>0</v>
      </c>
      <c r="BR742" s="7">
        <f t="shared" si="493"/>
        <v>0</v>
      </c>
      <c r="BS742" s="7">
        <f t="shared" si="494"/>
        <v>0</v>
      </c>
      <c r="BT742" s="7">
        <f t="shared" si="495"/>
        <v>0</v>
      </c>
      <c r="BU742" s="17">
        <f t="shared" si="476"/>
        <v>85.690000000000012</v>
      </c>
      <c r="BV742">
        <f t="shared" si="496"/>
        <v>5</v>
      </c>
      <c r="BW742" s="7">
        <f t="shared" si="497"/>
        <v>5.3756655173764862</v>
      </c>
      <c r="BX742" s="7">
        <f t="shared" si="498"/>
        <v>3.9746326919102399</v>
      </c>
      <c r="BY742" s="7">
        <f t="shared" si="499"/>
        <v>73.923851168069888</v>
      </c>
      <c r="BZ742" s="7">
        <f t="shared" si="500"/>
        <v>79.299516685446378</v>
      </c>
      <c r="CA742" s="17">
        <f t="shared" si="477"/>
        <v>85.690000000000012</v>
      </c>
      <c r="CB742">
        <f t="shared" si="501"/>
        <v>3</v>
      </c>
      <c r="CC742" s="7">
        <f t="shared" si="502"/>
        <v>3.225399310425892</v>
      </c>
      <c r="CD742" s="7">
        <f t="shared" si="503"/>
        <v>2.3847796151461438</v>
      </c>
      <c r="CE742" s="7">
        <f t="shared" si="504"/>
        <v>44.354310700841928</v>
      </c>
      <c r="CF742" s="69">
        <f t="shared" si="505"/>
        <v>47.579710011267821</v>
      </c>
      <c r="CG742" s="17">
        <f t="shared" si="478"/>
        <v>85.690000000000012</v>
      </c>
      <c r="CH742">
        <f t="shared" si="506"/>
        <v>0</v>
      </c>
      <c r="CI742" s="7">
        <f t="shared" si="507"/>
        <v>0</v>
      </c>
      <c r="CJ742" s="7">
        <f t="shared" si="508"/>
        <v>0</v>
      </c>
      <c r="CK742" s="7">
        <f t="shared" si="509"/>
        <v>0</v>
      </c>
      <c r="CL742" s="7">
        <f t="shared" si="510"/>
        <v>0</v>
      </c>
      <c r="CM742" s="17">
        <f t="shared" si="479"/>
        <v>85.690000000000012</v>
      </c>
      <c r="CN742">
        <f t="shared" si="511"/>
        <v>0</v>
      </c>
      <c r="CO742" s="7">
        <f t="shared" si="512"/>
        <v>0</v>
      </c>
      <c r="CP742" s="7">
        <f t="shared" si="513"/>
        <v>0</v>
      </c>
      <c r="CQ742" s="7">
        <f t="shared" si="514"/>
        <v>0</v>
      </c>
      <c r="CR742" s="7">
        <f t="shared" si="515"/>
        <v>0</v>
      </c>
    </row>
    <row r="743" spans="1:96" ht="14.5">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480"/>
        <v>1</v>
      </c>
      <c r="M743" s="63" t="b">
        <v>1</v>
      </c>
      <c r="N743" s="63">
        <v>0</v>
      </c>
      <c r="O743" s="63">
        <v>10</v>
      </c>
      <c r="P743" s="63">
        <v>10</v>
      </c>
      <c r="Q743" s="63">
        <v>10</v>
      </c>
      <c r="R743" s="63">
        <v>240</v>
      </c>
      <c r="S743" s="65" t="b">
        <v>1</v>
      </c>
      <c r="T743" s="65">
        <v>0</v>
      </c>
      <c r="U743" s="65">
        <v>10</v>
      </c>
      <c r="V743" s="65">
        <v>10</v>
      </c>
      <c r="W743" s="65">
        <v>10</v>
      </c>
      <c r="X743" s="65">
        <v>240</v>
      </c>
      <c r="Y743" s="66" t="b">
        <v>0</v>
      </c>
      <c r="AE743" s="67" t="b">
        <v>1</v>
      </c>
      <c r="AF743" s="67">
        <v>0</v>
      </c>
      <c r="AG743" s="67">
        <v>15</v>
      </c>
      <c r="AH743" s="67">
        <v>15</v>
      </c>
      <c r="AI743" s="67">
        <v>15</v>
      </c>
      <c r="AJ743" s="67">
        <v>240</v>
      </c>
      <c r="AK743" s="68" t="b">
        <v>1</v>
      </c>
      <c r="AL743" s="68">
        <v>0</v>
      </c>
      <c r="AM743" s="68">
        <v>20</v>
      </c>
      <c r="AN743" s="68">
        <v>20</v>
      </c>
      <c r="AO743" s="68">
        <v>20</v>
      </c>
      <c r="AP743" s="68">
        <v>240</v>
      </c>
      <c r="AQ743" s="45" t="b">
        <v>0</v>
      </c>
      <c r="AW743" s="47" t="b">
        <v>0</v>
      </c>
      <c r="BC743" s="17">
        <f t="shared" si="473"/>
        <v>153.78</v>
      </c>
      <c r="BD743">
        <f t="shared" si="481"/>
        <v>11</v>
      </c>
      <c r="BE743" s="7">
        <f t="shared" si="482"/>
        <v>11.826464138228271</v>
      </c>
      <c r="BF743" s="7">
        <f t="shared" si="483"/>
        <v>8.7441919222025284</v>
      </c>
      <c r="BG743" s="7">
        <f t="shared" si="484"/>
        <v>162.63247256975376</v>
      </c>
      <c r="BH743" s="7">
        <f t="shared" si="485"/>
        <v>174.45893670798202</v>
      </c>
      <c r="BI743" s="17">
        <f t="shared" si="474"/>
        <v>153.78</v>
      </c>
      <c r="BJ743">
        <f t="shared" si="486"/>
        <v>11</v>
      </c>
      <c r="BK743" s="7">
        <f t="shared" si="487"/>
        <v>11.826464138228271</v>
      </c>
      <c r="BL743" s="7">
        <f t="shared" si="488"/>
        <v>8.7441919222025284</v>
      </c>
      <c r="BM743" s="7">
        <f t="shared" si="489"/>
        <v>162.63247256975376</v>
      </c>
      <c r="BN743" s="7">
        <f t="shared" si="490"/>
        <v>174.45893670798202</v>
      </c>
      <c r="BO743" s="17">
        <f t="shared" si="475"/>
        <v>153.78</v>
      </c>
      <c r="BP743">
        <f t="shared" si="491"/>
        <v>0</v>
      </c>
      <c r="BQ743" s="7">
        <f t="shared" si="492"/>
        <v>0</v>
      </c>
      <c r="BR743" s="7">
        <f t="shared" si="493"/>
        <v>0</v>
      </c>
      <c r="BS743" s="7">
        <f t="shared" si="494"/>
        <v>0</v>
      </c>
      <c r="BT743" s="7">
        <f t="shared" si="495"/>
        <v>0</v>
      </c>
      <c r="BU743" s="17">
        <f t="shared" si="476"/>
        <v>153.78</v>
      </c>
      <c r="BV743">
        <f t="shared" si="496"/>
        <v>6</v>
      </c>
      <c r="BW743" s="7">
        <f t="shared" si="497"/>
        <v>6.450798620851784</v>
      </c>
      <c r="BX743" s="7">
        <f t="shared" si="498"/>
        <v>4.7695592302922876</v>
      </c>
      <c r="BY743" s="7">
        <f t="shared" si="499"/>
        <v>88.708621401683857</v>
      </c>
      <c r="BZ743" s="7">
        <f t="shared" si="500"/>
        <v>95.159420022535642</v>
      </c>
      <c r="CA743" s="17">
        <f t="shared" si="477"/>
        <v>153.78</v>
      </c>
      <c r="CB743">
        <f t="shared" si="501"/>
        <v>3</v>
      </c>
      <c r="CC743" s="7">
        <f t="shared" si="502"/>
        <v>3.225399310425892</v>
      </c>
      <c r="CD743" s="7">
        <f t="shared" si="503"/>
        <v>2.3847796151461438</v>
      </c>
      <c r="CE743" s="7">
        <f t="shared" si="504"/>
        <v>44.354310700841928</v>
      </c>
      <c r="CF743" s="69">
        <f t="shared" si="505"/>
        <v>47.579710011267821</v>
      </c>
      <c r="CG743" s="17">
        <f t="shared" si="478"/>
        <v>153.78</v>
      </c>
      <c r="CH743">
        <f t="shared" si="506"/>
        <v>0</v>
      </c>
      <c r="CI743" s="7">
        <f t="shared" si="507"/>
        <v>0</v>
      </c>
      <c r="CJ743" s="7">
        <f t="shared" si="508"/>
        <v>0</v>
      </c>
      <c r="CK743" s="7">
        <f t="shared" si="509"/>
        <v>0</v>
      </c>
      <c r="CL743" s="7">
        <f t="shared" si="510"/>
        <v>0</v>
      </c>
      <c r="CM743" s="17">
        <f t="shared" si="479"/>
        <v>153.78</v>
      </c>
      <c r="CN743">
        <f t="shared" si="511"/>
        <v>0</v>
      </c>
      <c r="CO743" s="7">
        <f t="shared" si="512"/>
        <v>0</v>
      </c>
      <c r="CP743" s="7">
        <f t="shared" si="513"/>
        <v>0</v>
      </c>
      <c r="CQ743" s="7">
        <f t="shared" si="514"/>
        <v>0</v>
      </c>
      <c r="CR743" s="7">
        <f t="shared" si="515"/>
        <v>0</v>
      </c>
    </row>
    <row r="744" spans="1:96" ht="14.5">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480"/>
        <v>0</v>
      </c>
      <c r="M744" s="63" t="b">
        <v>1</v>
      </c>
      <c r="N744" s="63">
        <v>0</v>
      </c>
      <c r="O744" s="63">
        <v>10</v>
      </c>
      <c r="P744" s="63">
        <v>10</v>
      </c>
      <c r="Q744" s="63">
        <v>10</v>
      </c>
      <c r="R744" s="63">
        <v>500</v>
      </c>
      <c r="S744" s="65" t="b">
        <v>1</v>
      </c>
      <c r="T744" s="65">
        <v>0</v>
      </c>
      <c r="U744" s="65">
        <v>10</v>
      </c>
      <c r="V744" s="65">
        <v>10</v>
      </c>
      <c r="W744" s="65">
        <v>10</v>
      </c>
      <c r="X744" s="65">
        <v>500</v>
      </c>
      <c r="Y744" s="66" t="b">
        <v>0</v>
      </c>
      <c r="AE744" s="67" t="b">
        <v>1</v>
      </c>
      <c r="AF744" s="67">
        <v>0</v>
      </c>
      <c r="AG744" s="67">
        <v>15</v>
      </c>
      <c r="AH744" s="67">
        <v>15</v>
      </c>
      <c r="AI744" s="67">
        <v>15</v>
      </c>
      <c r="AJ744" s="67">
        <v>500</v>
      </c>
      <c r="AK744" s="68" t="b">
        <v>1</v>
      </c>
      <c r="AL744" s="68">
        <v>0</v>
      </c>
      <c r="AM744" s="68">
        <v>20</v>
      </c>
      <c r="AN744" s="68">
        <v>20</v>
      </c>
      <c r="AO744" s="68">
        <v>20</v>
      </c>
      <c r="AP744" s="68">
        <v>500</v>
      </c>
      <c r="AQ744" s="45" t="b">
        <v>0</v>
      </c>
      <c r="AW744" s="47" t="b">
        <v>0</v>
      </c>
      <c r="BC744" s="17">
        <f t="shared" si="473"/>
        <v>151.69000000000003</v>
      </c>
      <c r="BD744">
        <f t="shared" si="481"/>
        <v>0</v>
      </c>
      <c r="BE744" s="7">
        <f t="shared" si="482"/>
        <v>0</v>
      </c>
      <c r="BF744" s="7">
        <f t="shared" si="483"/>
        <v>0</v>
      </c>
      <c r="BG744" s="7">
        <f t="shared" si="484"/>
        <v>0</v>
      </c>
      <c r="BH744" s="7">
        <f t="shared" si="485"/>
        <v>0</v>
      </c>
      <c r="BI744" s="17">
        <f t="shared" si="474"/>
        <v>151.69000000000003</v>
      </c>
      <c r="BJ744">
        <f t="shared" si="486"/>
        <v>0</v>
      </c>
      <c r="BK744" s="7">
        <f t="shared" si="487"/>
        <v>0</v>
      </c>
      <c r="BL744" s="7">
        <f t="shared" si="488"/>
        <v>0</v>
      </c>
      <c r="BM744" s="7">
        <f t="shared" si="489"/>
        <v>0</v>
      </c>
      <c r="BN744" s="7">
        <f t="shared" si="490"/>
        <v>0</v>
      </c>
      <c r="BO744" s="17">
        <f t="shared" si="475"/>
        <v>151.69000000000003</v>
      </c>
      <c r="BP744">
        <f t="shared" si="491"/>
        <v>0</v>
      </c>
      <c r="BQ744" s="7">
        <f t="shared" si="492"/>
        <v>0</v>
      </c>
      <c r="BR744" s="7">
        <f t="shared" si="493"/>
        <v>0</v>
      </c>
      <c r="BS744" s="7">
        <f t="shared" si="494"/>
        <v>0</v>
      </c>
      <c r="BT744" s="7">
        <f t="shared" si="495"/>
        <v>0</v>
      </c>
      <c r="BU744" s="17">
        <f t="shared" si="476"/>
        <v>151.69000000000003</v>
      </c>
      <c r="BV744">
        <f t="shared" si="496"/>
        <v>0</v>
      </c>
      <c r="BW744" s="7">
        <f t="shared" si="497"/>
        <v>0</v>
      </c>
      <c r="BX744" s="7">
        <f t="shared" si="498"/>
        <v>0</v>
      </c>
      <c r="BY744" s="7">
        <f t="shared" si="499"/>
        <v>0</v>
      </c>
      <c r="BZ744" s="7">
        <f t="shared" si="500"/>
        <v>0</v>
      </c>
      <c r="CA744" s="17">
        <f t="shared" si="477"/>
        <v>151.69000000000003</v>
      </c>
      <c r="CB744">
        <f t="shared" si="501"/>
        <v>0</v>
      </c>
      <c r="CC744" s="7">
        <f t="shared" si="502"/>
        <v>0</v>
      </c>
      <c r="CD744" s="7">
        <f t="shared" si="503"/>
        <v>0</v>
      </c>
      <c r="CE744" s="7">
        <f t="shared" si="504"/>
        <v>0</v>
      </c>
      <c r="CF744" s="69">
        <f t="shared" si="505"/>
        <v>0</v>
      </c>
      <c r="CG744" s="17">
        <f t="shared" si="478"/>
        <v>151.69000000000003</v>
      </c>
      <c r="CH744">
        <f t="shared" si="506"/>
        <v>0</v>
      </c>
      <c r="CI744" s="7">
        <f t="shared" si="507"/>
        <v>0</v>
      </c>
      <c r="CJ744" s="7">
        <f t="shared" si="508"/>
        <v>0</v>
      </c>
      <c r="CK744" s="7">
        <f t="shared" si="509"/>
        <v>0</v>
      </c>
      <c r="CL744" s="7">
        <f t="shared" si="510"/>
        <v>0</v>
      </c>
      <c r="CM744" s="17">
        <f t="shared" si="479"/>
        <v>151.69000000000003</v>
      </c>
      <c r="CN744">
        <f t="shared" si="511"/>
        <v>0</v>
      </c>
      <c r="CO744" s="7">
        <f t="shared" si="512"/>
        <v>0</v>
      </c>
      <c r="CP744" s="7">
        <f t="shared" si="513"/>
        <v>0</v>
      </c>
      <c r="CQ744" s="7">
        <f t="shared" si="514"/>
        <v>0</v>
      </c>
      <c r="CR744" s="7">
        <f t="shared" si="515"/>
        <v>0</v>
      </c>
    </row>
    <row r="745" spans="1:96" ht="14.5">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480"/>
        <v>1</v>
      </c>
      <c r="M745" s="63" t="b">
        <v>1</v>
      </c>
      <c r="N745" s="63">
        <v>0</v>
      </c>
      <c r="O745" s="63">
        <v>10</v>
      </c>
      <c r="P745" s="63">
        <v>10</v>
      </c>
      <c r="Q745" s="63">
        <v>10</v>
      </c>
      <c r="R745" s="63">
        <v>0</v>
      </c>
      <c r="S745" s="65" t="b">
        <v>1</v>
      </c>
      <c r="T745" s="65">
        <v>0</v>
      </c>
      <c r="U745" s="65">
        <v>10</v>
      </c>
      <c r="V745" s="65">
        <v>10</v>
      </c>
      <c r="W745" s="65">
        <v>10</v>
      </c>
      <c r="X745" s="65">
        <v>0</v>
      </c>
      <c r="Y745" s="66" t="b">
        <v>0</v>
      </c>
      <c r="AE745" s="67" t="b">
        <v>1</v>
      </c>
      <c r="AF745" s="67">
        <v>0</v>
      </c>
      <c r="AG745" s="67">
        <v>15</v>
      </c>
      <c r="AH745" s="67">
        <v>15</v>
      </c>
      <c r="AI745" s="67">
        <v>15</v>
      </c>
      <c r="AJ745" s="67">
        <v>0</v>
      </c>
      <c r="AK745" s="68" t="b">
        <v>1</v>
      </c>
      <c r="AL745" s="68">
        <v>0</v>
      </c>
      <c r="AM745" s="68">
        <v>20</v>
      </c>
      <c r="AN745" s="68">
        <v>20</v>
      </c>
      <c r="AO745" s="68">
        <v>20</v>
      </c>
      <c r="AP745" s="68">
        <v>0</v>
      </c>
      <c r="AQ745" s="45" t="b">
        <v>0</v>
      </c>
      <c r="AW745" s="47" t="b">
        <v>0</v>
      </c>
      <c r="BC745" s="17">
        <f t="shared" si="473"/>
        <v>258.83000000000004</v>
      </c>
      <c r="BD745">
        <f t="shared" si="481"/>
        <v>25</v>
      </c>
      <c r="BE745" s="7">
        <f t="shared" si="482"/>
        <v>26.878327586882435</v>
      </c>
      <c r="BF745" s="7">
        <f t="shared" si="483"/>
        <v>19.873163459551201</v>
      </c>
      <c r="BG745" s="7">
        <f t="shared" si="484"/>
        <v>369.61925584034947</v>
      </c>
      <c r="BH745" s="7">
        <f t="shared" si="485"/>
        <v>396.49758342723192</v>
      </c>
      <c r="BI745" s="17">
        <f t="shared" si="474"/>
        <v>258.83000000000004</v>
      </c>
      <c r="BJ745">
        <f t="shared" si="486"/>
        <v>25</v>
      </c>
      <c r="BK745" s="7">
        <f t="shared" si="487"/>
        <v>26.878327586882435</v>
      </c>
      <c r="BL745" s="7">
        <f t="shared" si="488"/>
        <v>19.873163459551201</v>
      </c>
      <c r="BM745" s="7">
        <f t="shared" si="489"/>
        <v>369.61925584034947</v>
      </c>
      <c r="BN745" s="7">
        <f t="shared" si="490"/>
        <v>396.49758342723192</v>
      </c>
      <c r="BO745" s="17">
        <f t="shared" si="475"/>
        <v>258.83000000000004</v>
      </c>
      <c r="BP745">
        <f t="shared" si="491"/>
        <v>0</v>
      </c>
      <c r="BQ745" s="7">
        <f t="shared" si="492"/>
        <v>0</v>
      </c>
      <c r="BR745" s="7">
        <f t="shared" si="493"/>
        <v>0</v>
      </c>
      <c r="BS745" s="7">
        <f t="shared" si="494"/>
        <v>0</v>
      </c>
      <c r="BT745" s="7">
        <f t="shared" si="495"/>
        <v>0</v>
      </c>
      <c r="BU745" s="17">
        <f t="shared" si="476"/>
        <v>258.83000000000004</v>
      </c>
      <c r="BV745">
        <f t="shared" si="496"/>
        <v>17</v>
      </c>
      <c r="BW745" s="7">
        <f t="shared" si="497"/>
        <v>18.277262759080056</v>
      </c>
      <c r="BX745" s="7">
        <f t="shared" si="498"/>
        <v>13.513751152494816</v>
      </c>
      <c r="BY745" s="7">
        <f t="shared" si="499"/>
        <v>251.3410939714376</v>
      </c>
      <c r="BZ745" s="7">
        <f t="shared" si="500"/>
        <v>269.61835673051763</v>
      </c>
      <c r="CA745" s="17">
        <f t="shared" si="477"/>
        <v>258.83000000000004</v>
      </c>
      <c r="CB745">
        <f t="shared" si="501"/>
        <v>12</v>
      </c>
      <c r="CC745" s="7">
        <f t="shared" si="502"/>
        <v>12.901597241703568</v>
      </c>
      <c r="CD745" s="7">
        <f t="shared" si="503"/>
        <v>9.5391184605845751</v>
      </c>
      <c r="CE745" s="7">
        <f t="shared" si="504"/>
        <v>177.41724280336771</v>
      </c>
      <c r="CF745" s="69">
        <f t="shared" si="505"/>
        <v>190.31884004507128</v>
      </c>
      <c r="CG745" s="17">
        <f t="shared" si="478"/>
        <v>258.83000000000004</v>
      </c>
      <c r="CH745">
        <f t="shared" si="506"/>
        <v>0</v>
      </c>
      <c r="CI745" s="7">
        <f t="shared" si="507"/>
        <v>0</v>
      </c>
      <c r="CJ745" s="7">
        <f t="shared" si="508"/>
        <v>0</v>
      </c>
      <c r="CK745" s="7">
        <f t="shared" si="509"/>
        <v>0</v>
      </c>
      <c r="CL745" s="7">
        <f t="shared" si="510"/>
        <v>0</v>
      </c>
      <c r="CM745" s="17">
        <f t="shared" si="479"/>
        <v>258.83000000000004</v>
      </c>
      <c r="CN745">
        <f t="shared" si="511"/>
        <v>0</v>
      </c>
      <c r="CO745" s="7">
        <f t="shared" si="512"/>
        <v>0</v>
      </c>
      <c r="CP745" s="7">
        <f t="shared" si="513"/>
        <v>0</v>
      </c>
      <c r="CQ745" s="7">
        <f t="shared" si="514"/>
        <v>0</v>
      </c>
      <c r="CR745" s="7">
        <f t="shared" si="515"/>
        <v>0</v>
      </c>
    </row>
    <row r="746" spans="1:96" ht="14.5">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480"/>
        <v>1</v>
      </c>
      <c r="M746" s="63" t="b">
        <v>1</v>
      </c>
      <c r="N746" s="63">
        <v>0</v>
      </c>
      <c r="O746" s="63">
        <v>10</v>
      </c>
      <c r="P746" s="63">
        <v>10</v>
      </c>
      <c r="Q746" s="63">
        <v>10</v>
      </c>
      <c r="R746" s="63">
        <v>500</v>
      </c>
      <c r="S746" s="65" t="b">
        <v>1</v>
      </c>
      <c r="T746" s="65">
        <v>0</v>
      </c>
      <c r="U746" s="65">
        <v>10</v>
      </c>
      <c r="V746" s="65">
        <v>10</v>
      </c>
      <c r="W746" s="65">
        <v>10</v>
      </c>
      <c r="X746" s="65">
        <v>500</v>
      </c>
      <c r="Y746" s="66" t="b">
        <v>0</v>
      </c>
      <c r="AE746" s="67" t="b">
        <v>1</v>
      </c>
      <c r="AF746" s="67">
        <v>0</v>
      </c>
      <c r="AG746" s="67">
        <v>15</v>
      </c>
      <c r="AH746" s="67">
        <v>15</v>
      </c>
      <c r="AI746" s="67">
        <v>15</v>
      </c>
      <c r="AJ746" s="67">
        <v>500</v>
      </c>
      <c r="AK746" s="68" t="b">
        <v>1</v>
      </c>
      <c r="AL746" s="68">
        <v>0</v>
      </c>
      <c r="AM746" s="68">
        <v>20</v>
      </c>
      <c r="AN746" s="68">
        <v>20</v>
      </c>
      <c r="AO746" s="68">
        <v>20</v>
      </c>
      <c r="AP746" s="68">
        <v>500</v>
      </c>
      <c r="AQ746" s="45" t="b">
        <v>0</v>
      </c>
      <c r="AW746" s="47" t="b">
        <v>0</v>
      </c>
      <c r="BC746" s="17">
        <f t="shared" si="473"/>
        <v>57.20000000000001</v>
      </c>
      <c r="BD746">
        <f t="shared" si="481"/>
        <v>5</v>
      </c>
      <c r="BE746" s="7">
        <f t="shared" si="482"/>
        <v>5.3756655173764862</v>
      </c>
      <c r="BF746" s="7">
        <f t="shared" si="483"/>
        <v>3.9746326919102399</v>
      </c>
      <c r="BG746" s="7">
        <f t="shared" si="484"/>
        <v>73.923851168069888</v>
      </c>
      <c r="BH746" s="7">
        <f t="shared" si="485"/>
        <v>79.299516685446378</v>
      </c>
      <c r="BI746" s="17">
        <f t="shared" si="474"/>
        <v>57.20000000000001</v>
      </c>
      <c r="BJ746">
        <f t="shared" si="486"/>
        <v>5</v>
      </c>
      <c r="BK746" s="7">
        <f t="shared" si="487"/>
        <v>5.3756655173764862</v>
      </c>
      <c r="BL746" s="7">
        <f t="shared" si="488"/>
        <v>3.9746326919102399</v>
      </c>
      <c r="BM746" s="7">
        <f t="shared" si="489"/>
        <v>73.923851168069888</v>
      </c>
      <c r="BN746" s="7">
        <f t="shared" si="490"/>
        <v>79.299516685446378</v>
      </c>
      <c r="BO746" s="17">
        <f t="shared" si="475"/>
        <v>57.20000000000001</v>
      </c>
      <c r="BP746">
        <f t="shared" si="491"/>
        <v>0</v>
      </c>
      <c r="BQ746" s="7">
        <f t="shared" si="492"/>
        <v>0</v>
      </c>
      <c r="BR746" s="7">
        <f t="shared" si="493"/>
        <v>0</v>
      </c>
      <c r="BS746" s="7">
        <f t="shared" si="494"/>
        <v>0</v>
      </c>
      <c r="BT746" s="7">
        <f t="shared" si="495"/>
        <v>0</v>
      </c>
      <c r="BU746" s="17">
        <f t="shared" si="476"/>
        <v>57.20000000000001</v>
      </c>
      <c r="BV746">
        <f t="shared" si="496"/>
        <v>3</v>
      </c>
      <c r="BW746" s="7">
        <f t="shared" si="497"/>
        <v>3.225399310425892</v>
      </c>
      <c r="BX746" s="7">
        <f t="shared" si="498"/>
        <v>2.3847796151461438</v>
      </c>
      <c r="BY746" s="7">
        <f t="shared" si="499"/>
        <v>44.354310700841928</v>
      </c>
      <c r="BZ746" s="7">
        <f t="shared" si="500"/>
        <v>47.579710011267821</v>
      </c>
      <c r="CA746" s="17">
        <f t="shared" si="477"/>
        <v>57.20000000000001</v>
      </c>
      <c r="CB746">
        <f t="shared" si="501"/>
        <v>2</v>
      </c>
      <c r="CC746" s="7">
        <f t="shared" si="502"/>
        <v>2.1502662069505947</v>
      </c>
      <c r="CD746" s="7">
        <f t="shared" si="503"/>
        <v>1.5898530767640959</v>
      </c>
      <c r="CE746" s="7">
        <f t="shared" si="504"/>
        <v>29.569540467227952</v>
      </c>
      <c r="CF746" s="69">
        <f t="shared" si="505"/>
        <v>31.719806674178546</v>
      </c>
      <c r="CG746" s="17">
        <f t="shared" si="478"/>
        <v>57.20000000000001</v>
      </c>
      <c r="CH746">
        <f t="shared" si="506"/>
        <v>0</v>
      </c>
      <c r="CI746" s="7">
        <f t="shared" si="507"/>
        <v>0</v>
      </c>
      <c r="CJ746" s="7">
        <f t="shared" si="508"/>
        <v>0</v>
      </c>
      <c r="CK746" s="7">
        <f t="shared" si="509"/>
        <v>0</v>
      </c>
      <c r="CL746" s="7">
        <f t="shared" si="510"/>
        <v>0</v>
      </c>
      <c r="CM746" s="17">
        <f t="shared" si="479"/>
        <v>57.20000000000001</v>
      </c>
      <c r="CN746">
        <f t="shared" si="511"/>
        <v>0</v>
      </c>
      <c r="CO746" s="7">
        <f t="shared" si="512"/>
        <v>0</v>
      </c>
      <c r="CP746" s="7">
        <f t="shared" si="513"/>
        <v>0</v>
      </c>
      <c r="CQ746" s="7">
        <f t="shared" si="514"/>
        <v>0</v>
      </c>
      <c r="CR746" s="7">
        <f t="shared" si="515"/>
        <v>0</v>
      </c>
    </row>
    <row r="747" spans="1:96" ht="14.5">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480"/>
        <v>1</v>
      </c>
      <c r="M747" s="63" t="b">
        <v>1</v>
      </c>
      <c r="N747" s="63">
        <v>0</v>
      </c>
      <c r="O747" s="63">
        <v>10</v>
      </c>
      <c r="P747" s="63">
        <v>10</v>
      </c>
      <c r="Q747" s="63">
        <v>10</v>
      </c>
      <c r="R747" s="63">
        <v>500</v>
      </c>
      <c r="S747" s="65" t="b">
        <v>0</v>
      </c>
      <c r="Y747" s="66" t="b">
        <v>0</v>
      </c>
      <c r="AE747" s="67" t="b">
        <v>0</v>
      </c>
      <c r="AK747" s="68" t="b">
        <v>0</v>
      </c>
      <c r="AQ747" s="45" t="b">
        <v>0</v>
      </c>
      <c r="AW747" s="47" t="b">
        <v>0</v>
      </c>
      <c r="BC747" s="17">
        <f t="shared" si="473"/>
        <v>318.56000000000006</v>
      </c>
      <c r="BD747">
        <f t="shared" si="481"/>
        <v>30</v>
      </c>
      <c r="BE747" s="7">
        <f t="shared" si="482"/>
        <v>32.253993104258925</v>
      </c>
      <c r="BF747" s="7">
        <f t="shared" si="483"/>
        <v>23.847796151461441</v>
      </c>
      <c r="BG747" s="7">
        <f t="shared" si="484"/>
        <v>443.54310700841933</v>
      </c>
      <c r="BH747" s="7">
        <f t="shared" si="485"/>
        <v>475.79710011267827</v>
      </c>
      <c r="BI747" s="17">
        <f t="shared" si="474"/>
        <v>318.56000000000006</v>
      </c>
      <c r="BJ747">
        <f t="shared" si="486"/>
        <v>0</v>
      </c>
      <c r="BK747" s="7">
        <f t="shared" si="487"/>
        <v>0</v>
      </c>
      <c r="BL747" s="7">
        <f t="shared" si="488"/>
        <v>0</v>
      </c>
      <c r="BM747" s="7">
        <f t="shared" si="489"/>
        <v>0</v>
      </c>
      <c r="BN747" s="7">
        <f t="shared" si="490"/>
        <v>0</v>
      </c>
      <c r="BO747" s="17">
        <f t="shared" si="475"/>
        <v>318.56000000000006</v>
      </c>
      <c r="BP747">
        <f t="shared" si="491"/>
        <v>0</v>
      </c>
      <c r="BQ747" s="7">
        <f t="shared" si="492"/>
        <v>0</v>
      </c>
      <c r="BR747" s="7">
        <f t="shared" si="493"/>
        <v>0</v>
      </c>
      <c r="BS747" s="7">
        <f t="shared" si="494"/>
        <v>0</v>
      </c>
      <c r="BT747" s="7">
        <f t="shared" si="495"/>
        <v>0</v>
      </c>
      <c r="BU747" s="17">
        <f t="shared" si="476"/>
        <v>318.56000000000006</v>
      </c>
      <c r="BV747">
        <f t="shared" si="496"/>
        <v>0</v>
      </c>
      <c r="BW747" s="7">
        <f t="shared" si="497"/>
        <v>0</v>
      </c>
      <c r="BX747" s="7">
        <f t="shared" si="498"/>
        <v>0</v>
      </c>
      <c r="BY747" s="7">
        <f t="shared" si="499"/>
        <v>0</v>
      </c>
      <c r="BZ747" s="7">
        <f t="shared" si="500"/>
        <v>0</v>
      </c>
      <c r="CA747" s="17">
        <f t="shared" si="477"/>
        <v>318.56000000000006</v>
      </c>
      <c r="CB747">
        <f t="shared" si="501"/>
        <v>0</v>
      </c>
      <c r="CC747" s="7">
        <f t="shared" si="502"/>
        <v>0</v>
      </c>
      <c r="CD747" s="7">
        <f t="shared" si="503"/>
        <v>0</v>
      </c>
      <c r="CE747" s="7">
        <f t="shared" si="504"/>
        <v>0</v>
      </c>
      <c r="CF747" s="69">
        <f t="shared" si="505"/>
        <v>0</v>
      </c>
      <c r="CG747" s="17">
        <f t="shared" si="478"/>
        <v>318.56000000000006</v>
      </c>
      <c r="CH747">
        <f t="shared" si="506"/>
        <v>0</v>
      </c>
      <c r="CI747" s="7">
        <f t="shared" si="507"/>
        <v>0</v>
      </c>
      <c r="CJ747" s="7">
        <f t="shared" si="508"/>
        <v>0</v>
      </c>
      <c r="CK747" s="7">
        <f t="shared" si="509"/>
        <v>0</v>
      </c>
      <c r="CL747" s="7">
        <f t="shared" si="510"/>
        <v>0</v>
      </c>
      <c r="CM747" s="17">
        <f t="shared" si="479"/>
        <v>318.56000000000006</v>
      </c>
      <c r="CN747">
        <f t="shared" si="511"/>
        <v>0</v>
      </c>
      <c r="CO747" s="7">
        <f t="shared" si="512"/>
        <v>0</v>
      </c>
      <c r="CP747" s="7">
        <f t="shared" si="513"/>
        <v>0</v>
      </c>
      <c r="CQ747" s="7">
        <f t="shared" si="514"/>
        <v>0</v>
      </c>
      <c r="CR747" s="7">
        <f t="shared" si="515"/>
        <v>0</v>
      </c>
    </row>
    <row r="748" spans="1:96" ht="14.5">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480"/>
        <v>1</v>
      </c>
      <c r="M748" s="63" t="b">
        <v>1</v>
      </c>
      <c r="N748" s="63">
        <v>0</v>
      </c>
      <c r="O748" s="63">
        <v>10</v>
      </c>
      <c r="P748" s="63">
        <v>10</v>
      </c>
      <c r="Q748" s="63">
        <v>0</v>
      </c>
      <c r="R748" s="63">
        <v>500</v>
      </c>
      <c r="S748" s="65" t="b">
        <v>0</v>
      </c>
      <c r="Y748" s="66" t="b">
        <v>0</v>
      </c>
      <c r="AE748" s="67" t="b">
        <v>0</v>
      </c>
      <c r="AK748" s="68" t="b">
        <v>0</v>
      </c>
      <c r="AQ748" s="45" t="b">
        <v>0</v>
      </c>
      <c r="AW748" s="47" t="b">
        <v>0</v>
      </c>
      <c r="BC748" s="17">
        <f t="shared" si="473"/>
        <v>102.41000000000003</v>
      </c>
      <c r="BD748">
        <f t="shared" si="481"/>
        <v>10</v>
      </c>
      <c r="BE748" s="7">
        <f t="shared" si="482"/>
        <v>10.751331034752972</v>
      </c>
      <c r="BF748" s="7">
        <f t="shared" si="483"/>
        <v>7.9492653838204799</v>
      </c>
      <c r="BG748" s="7">
        <f t="shared" si="484"/>
        <v>147.84770233613978</v>
      </c>
      <c r="BH748" s="7">
        <f t="shared" si="485"/>
        <v>158.59903337089276</v>
      </c>
      <c r="BI748" s="17">
        <f t="shared" si="474"/>
        <v>102.41000000000003</v>
      </c>
      <c r="BJ748">
        <f t="shared" si="486"/>
        <v>0</v>
      </c>
      <c r="BK748" s="7">
        <f t="shared" si="487"/>
        <v>0</v>
      </c>
      <c r="BL748" s="7">
        <f t="shared" si="488"/>
        <v>0</v>
      </c>
      <c r="BM748" s="7">
        <f t="shared" si="489"/>
        <v>0</v>
      </c>
      <c r="BN748" s="7">
        <f t="shared" si="490"/>
        <v>0</v>
      </c>
      <c r="BO748" s="17">
        <f t="shared" si="475"/>
        <v>102.41000000000003</v>
      </c>
      <c r="BP748">
        <f t="shared" si="491"/>
        <v>0</v>
      </c>
      <c r="BQ748" s="7">
        <f t="shared" si="492"/>
        <v>0</v>
      </c>
      <c r="BR748" s="7">
        <f t="shared" si="493"/>
        <v>0</v>
      </c>
      <c r="BS748" s="7">
        <f t="shared" si="494"/>
        <v>0</v>
      </c>
      <c r="BT748" s="7">
        <f t="shared" si="495"/>
        <v>0</v>
      </c>
      <c r="BU748" s="17">
        <f t="shared" si="476"/>
        <v>102.41000000000003</v>
      </c>
      <c r="BV748">
        <f t="shared" si="496"/>
        <v>0</v>
      </c>
      <c r="BW748" s="7">
        <f t="shared" si="497"/>
        <v>0</v>
      </c>
      <c r="BX748" s="7">
        <f t="shared" si="498"/>
        <v>0</v>
      </c>
      <c r="BY748" s="7">
        <f t="shared" si="499"/>
        <v>0</v>
      </c>
      <c r="BZ748" s="7">
        <f t="shared" si="500"/>
        <v>0</v>
      </c>
      <c r="CA748" s="17">
        <f t="shared" si="477"/>
        <v>102.41000000000003</v>
      </c>
      <c r="CB748">
        <f t="shared" si="501"/>
        <v>0</v>
      </c>
      <c r="CC748" s="7">
        <f t="shared" si="502"/>
        <v>0</v>
      </c>
      <c r="CD748" s="7">
        <f t="shared" si="503"/>
        <v>0</v>
      </c>
      <c r="CE748" s="7">
        <f t="shared" si="504"/>
        <v>0</v>
      </c>
      <c r="CF748" s="69">
        <f t="shared" si="505"/>
        <v>0</v>
      </c>
      <c r="CG748" s="17">
        <f t="shared" si="478"/>
        <v>102.41000000000003</v>
      </c>
      <c r="CH748">
        <f t="shared" si="506"/>
        <v>0</v>
      </c>
      <c r="CI748" s="7">
        <f t="shared" si="507"/>
        <v>0</v>
      </c>
      <c r="CJ748" s="7">
        <f t="shared" si="508"/>
        <v>0</v>
      </c>
      <c r="CK748" s="7">
        <f t="shared" si="509"/>
        <v>0</v>
      </c>
      <c r="CL748" s="7">
        <f t="shared" si="510"/>
        <v>0</v>
      </c>
      <c r="CM748" s="17">
        <f t="shared" si="479"/>
        <v>102.41000000000003</v>
      </c>
      <c r="CN748">
        <f t="shared" si="511"/>
        <v>0</v>
      </c>
      <c r="CO748" s="7">
        <f t="shared" si="512"/>
        <v>0</v>
      </c>
      <c r="CP748" s="7">
        <f t="shared" si="513"/>
        <v>0</v>
      </c>
      <c r="CQ748" s="7">
        <f t="shared" si="514"/>
        <v>0</v>
      </c>
      <c r="CR748" s="7">
        <f t="shared" si="515"/>
        <v>0</v>
      </c>
    </row>
    <row r="749" spans="1:96" ht="14.5">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480"/>
        <v>1</v>
      </c>
      <c r="M749" s="63" t="b">
        <v>1</v>
      </c>
      <c r="N749" s="63">
        <v>0</v>
      </c>
      <c r="O749" s="63">
        <v>10</v>
      </c>
      <c r="P749" s="63">
        <v>10</v>
      </c>
      <c r="Q749" s="63">
        <v>10</v>
      </c>
      <c r="R749" s="63">
        <v>500</v>
      </c>
      <c r="S749" s="65" t="b">
        <v>1</v>
      </c>
      <c r="T749" s="65">
        <v>0</v>
      </c>
      <c r="U749" s="65">
        <v>10</v>
      </c>
      <c r="V749" s="65">
        <v>10</v>
      </c>
      <c r="W749" s="65">
        <v>10</v>
      </c>
      <c r="X749" s="65">
        <v>500</v>
      </c>
      <c r="Y749" s="66" t="b">
        <v>0</v>
      </c>
      <c r="AE749" s="67" t="b">
        <v>1</v>
      </c>
      <c r="AF749" s="67">
        <v>0</v>
      </c>
      <c r="AG749" s="67">
        <v>15</v>
      </c>
      <c r="AH749" s="67">
        <v>15</v>
      </c>
      <c r="AI749" s="67">
        <v>15</v>
      </c>
      <c r="AJ749" s="67">
        <v>500</v>
      </c>
      <c r="AK749" s="68" t="b">
        <v>1</v>
      </c>
      <c r="AL749" s="68">
        <v>0</v>
      </c>
      <c r="AM749" s="68">
        <v>20</v>
      </c>
      <c r="AN749" s="68">
        <v>20</v>
      </c>
      <c r="AO749" s="68">
        <v>20</v>
      </c>
      <c r="AP749" s="68">
        <v>500</v>
      </c>
      <c r="AQ749" s="45" t="b">
        <v>0</v>
      </c>
      <c r="AW749" s="47" t="b">
        <v>0</v>
      </c>
      <c r="BC749" s="17">
        <f t="shared" si="473"/>
        <v>120.44999999999999</v>
      </c>
      <c r="BD749">
        <f t="shared" si="481"/>
        <v>11</v>
      </c>
      <c r="BE749" s="7">
        <f t="shared" si="482"/>
        <v>11.826464138228271</v>
      </c>
      <c r="BF749" s="7">
        <f t="shared" si="483"/>
        <v>8.7441919222025284</v>
      </c>
      <c r="BG749" s="7">
        <f t="shared" si="484"/>
        <v>162.63247256975376</v>
      </c>
      <c r="BH749" s="7">
        <f t="shared" si="485"/>
        <v>174.45893670798202</v>
      </c>
      <c r="BI749" s="17">
        <f t="shared" si="474"/>
        <v>120.44999999999999</v>
      </c>
      <c r="BJ749">
        <f t="shared" si="486"/>
        <v>11</v>
      </c>
      <c r="BK749" s="7">
        <f t="shared" si="487"/>
        <v>11.826464138228271</v>
      </c>
      <c r="BL749" s="7">
        <f t="shared" si="488"/>
        <v>8.7441919222025284</v>
      </c>
      <c r="BM749" s="7">
        <f t="shared" si="489"/>
        <v>162.63247256975376</v>
      </c>
      <c r="BN749" s="7">
        <f t="shared" si="490"/>
        <v>174.45893670798202</v>
      </c>
      <c r="BO749" s="17">
        <f t="shared" si="475"/>
        <v>120.44999999999999</v>
      </c>
      <c r="BP749">
        <f t="shared" si="491"/>
        <v>0</v>
      </c>
      <c r="BQ749" s="7">
        <f t="shared" si="492"/>
        <v>0</v>
      </c>
      <c r="BR749" s="7">
        <f t="shared" si="493"/>
        <v>0</v>
      </c>
      <c r="BS749" s="7">
        <f t="shared" si="494"/>
        <v>0</v>
      </c>
      <c r="BT749" s="7">
        <f t="shared" si="495"/>
        <v>0</v>
      </c>
      <c r="BU749" s="17">
        <f t="shared" si="476"/>
        <v>120.44999999999999</v>
      </c>
      <c r="BV749">
        <f t="shared" si="496"/>
        <v>7</v>
      </c>
      <c r="BW749" s="7">
        <f t="shared" si="497"/>
        <v>7.5259317243270818</v>
      </c>
      <c r="BX749" s="7">
        <f t="shared" si="498"/>
        <v>5.5644857686743361</v>
      </c>
      <c r="BY749" s="7">
        <f t="shared" si="499"/>
        <v>103.49339163529784</v>
      </c>
      <c r="BZ749" s="7">
        <f t="shared" si="500"/>
        <v>111.01932335962492</v>
      </c>
      <c r="CA749" s="17">
        <f t="shared" si="477"/>
        <v>120.44999999999999</v>
      </c>
      <c r="CB749">
        <f t="shared" si="501"/>
        <v>5</v>
      </c>
      <c r="CC749" s="7">
        <f t="shared" si="502"/>
        <v>5.3756655173764862</v>
      </c>
      <c r="CD749" s="7">
        <f t="shared" si="503"/>
        <v>3.9746326919102399</v>
      </c>
      <c r="CE749" s="7">
        <f t="shared" si="504"/>
        <v>73.923851168069888</v>
      </c>
      <c r="CF749" s="69">
        <f t="shared" si="505"/>
        <v>79.299516685446378</v>
      </c>
      <c r="CG749" s="17">
        <f t="shared" si="478"/>
        <v>120.44999999999999</v>
      </c>
      <c r="CH749">
        <f t="shared" si="506"/>
        <v>0</v>
      </c>
      <c r="CI749" s="7">
        <f t="shared" si="507"/>
        <v>0</v>
      </c>
      <c r="CJ749" s="7">
        <f t="shared" si="508"/>
        <v>0</v>
      </c>
      <c r="CK749" s="7">
        <f t="shared" si="509"/>
        <v>0</v>
      </c>
      <c r="CL749" s="7">
        <f t="shared" si="510"/>
        <v>0</v>
      </c>
      <c r="CM749" s="17">
        <f t="shared" si="479"/>
        <v>120.44999999999999</v>
      </c>
      <c r="CN749">
        <f t="shared" si="511"/>
        <v>0</v>
      </c>
      <c r="CO749" s="7">
        <f t="shared" si="512"/>
        <v>0</v>
      </c>
      <c r="CP749" s="7">
        <f t="shared" si="513"/>
        <v>0</v>
      </c>
      <c r="CQ749" s="7">
        <f t="shared" si="514"/>
        <v>0</v>
      </c>
      <c r="CR749" s="7">
        <f t="shared" si="515"/>
        <v>0</v>
      </c>
    </row>
    <row r="750" spans="1:96" ht="14.5">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480"/>
        <v>0</v>
      </c>
      <c r="M750" s="63" t="b">
        <v>1</v>
      </c>
      <c r="N750" s="63">
        <v>0</v>
      </c>
      <c r="O750" s="63">
        <v>10</v>
      </c>
      <c r="P750" s="63">
        <v>0</v>
      </c>
      <c r="Q750" s="63">
        <v>10</v>
      </c>
      <c r="R750" s="63">
        <v>500</v>
      </c>
      <c r="S750" s="65" t="b">
        <v>0</v>
      </c>
      <c r="Y750" s="66" t="b">
        <v>0</v>
      </c>
      <c r="AE750" s="67" t="b">
        <v>0</v>
      </c>
      <c r="AK750" s="68" t="b">
        <v>0</v>
      </c>
      <c r="AQ750" s="45" t="b">
        <v>0</v>
      </c>
      <c r="AW750" s="47" t="b">
        <v>0</v>
      </c>
      <c r="BC750" s="17">
        <f t="shared" si="473"/>
        <v>73.37</v>
      </c>
      <c r="BD750">
        <f t="shared" si="481"/>
        <v>0</v>
      </c>
      <c r="BE750" s="7">
        <f t="shared" si="482"/>
        <v>0</v>
      </c>
      <c r="BF750" s="7">
        <f t="shared" si="483"/>
        <v>0</v>
      </c>
      <c r="BG750" s="7">
        <f t="shared" si="484"/>
        <v>0</v>
      </c>
      <c r="BH750" s="7">
        <f t="shared" si="485"/>
        <v>0</v>
      </c>
      <c r="BI750" s="17">
        <f t="shared" si="474"/>
        <v>73.37</v>
      </c>
      <c r="BJ750">
        <f t="shared" si="486"/>
        <v>0</v>
      </c>
      <c r="BK750" s="7">
        <f t="shared" si="487"/>
        <v>0</v>
      </c>
      <c r="BL750" s="7">
        <f t="shared" si="488"/>
        <v>0</v>
      </c>
      <c r="BM750" s="7">
        <f t="shared" si="489"/>
        <v>0</v>
      </c>
      <c r="BN750" s="7">
        <f t="shared" si="490"/>
        <v>0</v>
      </c>
      <c r="BO750" s="17">
        <f t="shared" si="475"/>
        <v>73.37</v>
      </c>
      <c r="BP750">
        <f t="shared" si="491"/>
        <v>0</v>
      </c>
      <c r="BQ750" s="7">
        <f t="shared" si="492"/>
        <v>0</v>
      </c>
      <c r="BR750" s="7">
        <f t="shared" si="493"/>
        <v>0</v>
      </c>
      <c r="BS750" s="7">
        <f t="shared" si="494"/>
        <v>0</v>
      </c>
      <c r="BT750" s="7">
        <f t="shared" si="495"/>
        <v>0</v>
      </c>
      <c r="BU750" s="17">
        <f t="shared" si="476"/>
        <v>73.37</v>
      </c>
      <c r="BV750">
        <f t="shared" si="496"/>
        <v>0</v>
      </c>
      <c r="BW750" s="7">
        <f t="shared" si="497"/>
        <v>0</v>
      </c>
      <c r="BX750" s="7">
        <f t="shared" si="498"/>
        <v>0</v>
      </c>
      <c r="BY750" s="7">
        <f t="shared" si="499"/>
        <v>0</v>
      </c>
      <c r="BZ750" s="7">
        <f t="shared" si="500"/>
        <v>0</v>
      </c>
      <c r="CA750" s="17">
        <f t="shared" si="477"/>
        <v>73.37</v>
      </c>
      <c r="CB750">
        <f t="shared" si="501"/>
        <v>0</v>
      </c>
      <c r="CC750" s="7">
        <f t="shared" si="502"/>
        <v>0</v>
      </c>
      <c r="CD750" s="7">
        <f t="shared" si="503"/>
        <v>0</v>
      </c>
      <c r="CE750" s="7">
        <f t="shared" si="504"/>
        <v>0</v>
      </c>
      <c r="CF750" s="69">
        <f t="shared" si="505"/>
        <v>0</v>
      </c>
      <c r="CG750" s="17">
        <f t="shared" si="478"/>
        <v>73.37</v>
      </c>
      <c r="CH750">
        <f t="shared" si="506"/>
        <v>0</v>
      </c>
      <c r="CI750" s="7">
        <f t="shared" si="507"/>
        <v>0</v>
      </c>
      <c r="CJ750" s="7">
        <f t="shared" si="508"/>
        <v>0</v>
      </c>
      <c r="CK750" s="7">
        <f t="shared" si="509"/>
        <v>0</v>
      </c>
      <c r="CL750" s="7">
        <f t="shared" si="510"/>
        <v>0</v>
      </c>
      <c r="CM750" s="17">
        <f t="shared" si="479"/>
        <v>73.37</v>
      </c>
      <c r="CN750">
        <f t="shared" si="511"/>
        <v>0</v>
      </c>
      <c r="CO750" s="7">
        <f t="shared" si="512"/>
        <v>0</v>
      </c>
      <c r="CP750" s="7">
        <f t="shared" si="513"/>
        <v>0</v>
      </c>
      <c r="CQ750" s="7">
        <f t="shared" si="514"/>
        <v>0</v>
      </c>
      <c r="CR750" s="7">
        <f t="shared" si="515"/>
        <v>0</v>
      </c>
    </row>
    <row r="751" spans="1:96" ht="14.5">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480"/>
        <v>1</v>
      </c>
      <c r="M751" s="63" t="b">
        <v>1</v>
      </c>
      <c r="N751" s="63">
        <v>0</v>
      </c>
      <c r="O751" s="63">
        <v>10</v>
      </c>
      <c r="P751" s="63">
        <v>10</v>
      </c>
      <c r="Q751" s="63">
        <v>10</v>
      </c>
      <c r="R751" s="63">
        <v>0</v>
      </c>
      <c r="S751" s="65" t="b">
        <v>1</v>
      </c>
      <c r="T751" s="65">
        <v>0</v>
      </c>
      <c r="U751" s="65">
        <v>10</v>
      </c>
      <c r="V751" s="65">
        <v>10</v>
      </c>
      <c r="W751" s="65">
        <v>10</v>
      </c>
      <c r="X751" s="65">
        <v>0</v>
      </c>
      <c r="Y751" s="66" t="b">
        <v>1</v>
      </c>
      <c r="Z751" s="66">
        <v>0</v>
      </c>
      <c r="AA751" s="66">
        <v>10</v>
      </c>
      <c r="AB751" s="66">
        <v>10</v>
      </c>
      <c r="AC751" s="66">
        <v>10</v>
      </c>
      <c r="AD751" s="66">
        <v>0</v>
      </c>
      <c r="AE751" s="67" t="b">
        <v>1</v>
      </c>
      <c r="AF751" s="67">
        <v>0</v>
      </c>
      <c r="AG751" s="67">
        <v>15</v>
      </c>
      <c r="AH751" s="67">
        <v>15</v>
      </c>
      <c r="AI751" s="67">
        <v>15</v>
      </c>
      <c r="AJ751" s="67">
        <v>0</v>
      </c>
      <c r="AK751" s="68" t="b">
        <v>1</v>
      </c>
      <c r="AL751" s="68">
        <v>0</v>
      </c>
      <c r="AM751" s="68">
        <v>20</v>
      </c>
      <c r="AN751" s="68">
        <v>20</v>
      </c>
      <c r="AO751" s="68">
        <v>20</v>
      </c>
      <c r="AP751" s="68">
        <v>0</v>
      </c>
      <c r="AQ751" s="45" t="b">
        <v>1</v>
      </c>
      <c r="AR751" s="45">
        <v>0</v>
      </c>
      <c r="AS751" s="45">
        <v>20</v>
      </c>
      <c r="AT751" s="45">
        <v>20</v>
      </c>
      <c r="AU751" s="45">
        <v>20</v>
      </c>
      <c r="AV751" s="45">
        <v>0</v>
      </c>
      <c r="AW751" s="47" t="b">
        <v>1</v>
      </c>
      <c r="AX751" s="47">
        <v>0</v>
      </c>
      <c r="AY751" s="47">
        <v>20</v>
      </c>
      <c r="AZ751" s="47">
        <v>20</v>
      </c>
      <c r="BA751" s="47">
        <v>20</v>
      </c>
      <c r="BB751" s="47">
        <v>0</v>
      </c>
      <c r="BC751" s="17">
        <f t="shared" si="473"/>
        <v>67.760000000000005</v>
      </c>
      <c r="BD751">
        <f t="shared" si="481"/>
        <v>6</v>
      </c>
      <c r="BE751" s="7">
        <f t="shared" si="482"/>
        <v>6.450798620851784</v>
      </c>
      <c r="BF751" s="7">
        <f t="shared" si="483"/>
        <v>4.7695592302922876</v>
      </c>
      <c r="BG751" s="7">
        <f t="shared" si="484"/>
        <v>88.708621401683857</v>
      </c>
      <c r="BH751" s="7">
        <f t="shared" si="485"/>
        <v>95.159420022535642</v>
      </c>
      <c r="BI751" s="17">
        <f t="shared" si="474"/>
        <v>67.760000000000005</v>
      </c>
      <c r="BJ751">
        <f t="shared" si="486"/>
        <v>6</v>
      </c>
      <c r="BK751" s="7">
        <f t="shared" si="487"/>
        <v>6.450798620851784</v>
      </c>
      <c r="BL751" s="7">
        <f t="shared" si="488"/>
        <v>4.7695592302922876</v>
      </c>
      <c r="BM751" s="7">
        <f t="shared" si="489"/>
        <v>88.708621401683857</v>
      </c>
      <c r="BN751" s="7">
        <f t="shared" si="490"/>
        <v>95.159420022535642</v>
      </c>
      <c r="BO751" s="17">
        <f t="shared" si="475"/>
        <v>67.760000000000005</v>
      </c>
      <c r="BP751">
        <f t="shared" si="491"/>
        <v>6</v>
      </c>
      <c r="BQ751" s="7">
        <f t="shared" si="492"/>
        <v>6.450798620851784</v>
      </c>
      <c r="BR751" s="7">
        <f t="shared" si="493"/>
        <v>4.7695592302922876</v>
      </c>
      <c r="BS751" s="7">
        <f t="shared" si="494"/>
        <v>88.708621401683857</v>
      </c>
      <c r="BT751" s="7">
        <f t="shared" si="495"/>
        <v>95.159420022535642</v>
      </c>
      <c r="BU751" s="17">
        <f t="shared" si="476"/>
        <v>67.760000000000005</v>
      </c>
      <c r="BV751">
        <f t="shared" si="496"/>
        <v>4</v>
      </c>
      <c r="BW751" s="7">
        <f t="shared" si="497"/>
        <v>4.3005324139011893</v>
      </c>
      <c r="BX751" s="7">
        <f t="shared" si="498"/>
        <v>3.1797061535281919</v>
      </c>
      <c r="BY751" s="7">
        <f t="shared" si="499"/>
        <v>59.139080934455905</v>
      </c>
      <c r="BZ751" s="7">
        <f t="shared" si="500"/>
        <v>63.439613348357092</v>
      </c>
      <c r="CA751" s="17">
        <f t="shared" si="477"/>
        <v>67.760000000000005</v>
      </c>
      <c r="CB751">
        <f t="shared" si="501"/>
        <v>3</v>
      </c>
      <c r="CC751" s="7">
        <f t="shared" si="502"/>
        <v>3.225399310425892</v>
      </c>
      <c r="CD751" s="7">
        <f t="shared" si="503"/>
        <v>2.3847796151461438</v>
      </c>
      <c r="CE751" s="7">
        <f t="shared" si="504"/>
        <v>44.354310700841928</v>
      </c>
      <c r="CF751" s="69">
        <f t="shared" si="505"/>
        <v>47.579710011267821</v>
      </c>
      <c r="CG751" s="17">
        <f t="shared" si="478"/>
        <v>67.760000000000005</v>
      </c>
      <c r="CH751">
        <f t="shared" si="506"/>
        <v>3</v>
      </c>
      <c r="CI751" s="7">
        <f t="shared" si="507"/>
        <v>3.225399310425892</v>
      </c>
      <c r="CJ751" s="7">
        <f t="shared" si="508"/>
        <v>2.3847796151461438</v>
      </c>
      <c r="CK751" s="7">
        <f t="shared" si="509"/>
        <v>44.354310700841928</v>
      </c>
      <c r="CL751" s="7">
        <f t="shared" si="510"/>
        <v>47.579710011267821</v>
      </c>
      <c r="CM751" s="17">
        <f t="shared" si="479"/>
        <v>67.760000000000005</v>
      </c>
      <c r="CN751">
        <f t="shared" si="511"/>
        <v>3</v>
      </c>
      <c r="CO751" s="7">
        <f t="shared" si="512"/>
        <v>3.225399310425892</v>
      </c>
      <c r="CP751" s="7">
        <f t="shared" si="513"/>
        <v>2.3847796151461438</v>
      </c>
      <c r="CQ751" s="7">
        <f t="shared" si="514"/>
        <v>44.354310700841928</v>
      </c>
      <c r="CR751" s="7">
        <f t="shared" si="515"/>
        <v>47.579710011267821</v>
      </c>
    </row>
    <row r="752" spans="1:96" ht="14.5">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480"/>
        <v>0</v>
      </c>
      <c r="M752" s="63" t="b">
        <v>1</v>
      </c>
      <c r="N752" s="63">
        <v>0</v>
      </c>
      <c r="O752" s="63">
        <v>10</v>
      </c>
      <c r="P752" s="63">
        <v>10</v>
      </c>
      <c r="Q752" s="63">
        <v>10</v>
      </c>
      <c r="R752" s="63">
        <v>0</v>
      </c>
      <c r="S752" s="65" t="b">
        <v>1</v>
      </c>
      <c r="T752" s="65">
        <v>0</v>
      </c>
      <c r="U752" s="65">
        <v>10</v>
      </c>
      <c r="V752" s="65">
        <v>10</v>
      </c>
      <c r="W752" s="65">
        <v>10</v>
      </c>
      <c r="X752" s="65">
        <v>0</v>
      </c>
      <c r="Y752" s="66" t="b">
        <v>1</v>
      </c>
      <c r="Z752" s="66">
        <v>0</v>
      </c>
      <c r="AA752" s="66">
        <v>10</v>
      </c>
      <c r="AB752" s="66">
        <v>10</v>
      </c>
      <c r="AC752" s="66">
        <v>10</v>
      </c>
      <c r="AD752" s="66">
        <v>0</v>
      </c>
      <c r="AE752" s="67" t="b">
        <v>1</v>
      </c>
      <c r="AF752" s="67">
        <v>0</v>
      </c>
      <c r="AG752" s="67">
        <v>15</v>
      </c>
      <c r="AH752" s="67">
        <v>15</v>
      </c>
      <c r="AI752" s="67">
        <v>15</v>
      </c>
      <c r="AJ752" s="67">
        <v>0</v>
      </c>
      <c r="AK752" s="68" t="b">
        <v>1</v>
      </c>
      <c r="AL752" s="68">
        <v>0</v>
      </c>
      <c r="AM752" s="68">
        <v>20</v>
      </c>
      <c r="AN752" s="68">
        <v>20</v>
      </c>
      <c r="AO752" s="68">
        <v>20</v>
      </c>
      <c r="AP752" s="68">
        <v>0</v>
      </c>
      <c r="AQ752" s="45" t="b">
        <v>1</v>
      </c>
      <c r="AR752" s="45">
        <v>0</v>
      </c>
      <c r="AS752" s="45">
        <v>20</v>
      </c>
      <c r="AT752" s="45">
        <v>20</v>
      </c>
      <c r="AU752" s="45">
        <v>20</v>
      </c>
      <c r="AV752" s="45">
        <v>0</v>
      </c>
      <c r="AW752" s="47" t="b">
        <v>1</v>
      </c>
      <c r="AX752" s="47">
        <v>0</v>
      </c>
      <c r="AY752" s="47">
        <v>20</v>
      </c>
      <c r="AZ752" s="47">
        <v>20</v>
      </c>
      <c r="BA752" s="47">
        <v>20</v>
      </c>
      <c r="BB752" s="47">
        <v>0</v>
      </c>
      <c r="BC752" s="17">
        <f t="shared" si="473"/>
        <v>68.750000000000014</v>
      </c>
      <c r="BD752">
        <f t="shared" si="481"/>
        <v>0</v>
      </c>
      <c r="BE752" s="7">
        <f t="shared" si="482"/>
        <v>0</v>
      </c>
      <c r="BF752" s="7">
        <f t="shared" si="483"/>
        <v>0</v>
      </c>
      <c r="BG752" s="7">
        <f t="shared" si="484"/>
        <v>0</v>
      </c>
      <c r="BH752" s="7">
        <f t="shared" si="485"/>
        <v>0</v>
      </c>
      <c r="BI752" s="17">
        <f t="shared" si="474"/>
        <v>68.750000000000014</v>
      </c>
      <c r="BJ752">
        <f t="shared" si="486"/>
        <v>0</v>
      </c>
      <c r="BK752" s="7">
        <f t="shared" si="487"/>
        <v>0</v>
      </c>
      <c r="BL752" s="7">
        <f t="shared" si="488"/>
        <v>0</v>
      </c>
      <c r="BM752" s="7">
        <f t="shared" si="489"/>
        <v>0</v>
      </c>
      <c r="BN752" s="7">
        <f t="shared" si="490"/>
        <v>0</v>
      </c>
      <c r="BO752" s="17">
        <f t="shared" si="475"/>
        <v>68.750000000000014</v>
      </c>
      <c r="BP752">
        <f t="shared" si="491"/>
        <v>0</v>
      </c>
      <c r="BQ752" s="7">
        <f t="shared" si="492"/>
        <v>0</v>
      </c>
      <c r="BR752" s="7">
        <f t="shared" si="493"/>
        <v>0</v>
      </c>
      <c r="BS752" s="7">
        <f t="shared" si="494"/>
        <v>0</v>
      </c>
      <c r="BT752" s="7">
        <f t="shared" si="495"/>
        <v>0</v>
      </c>
      <c r="BU752" s="17">
        <f t="shared" si="476"/>
        <v>68.750000000000014</v>
      </c>
      <c r="BV752">
        <f t="shared" si="496"/>
        <v>0</v>
      </c>
      <c r="BW752" s="7">
        <f t="shared" si="497"/>
        <v>0</v>
      </c>
      <c r="BX752" s="7">
        <f t="shared" si="498"/>
        <v>0</v>
      </c>
      <c r="BY752" s="7">
        <f t="shared" si="499"/>
        <v>0</v>
      </c>
      <c r="BZ752" s="7">
        <f t="shared" si="500"/>
        <v>0</v>
      </c>
      <c r="CA752" s="17">
        <f t="shared" si="477"/>
        <v>68.750000000000014</v>
      </c>
      <c r="CB752">
        <f t="shared" si="501"/>
        <v>0</v>
      </c>
      <c r="CC752" s="7">
        <f t="shared" si="502"/>
        <v>0</v>
      </c>
      <c r="CD752" s="7">
        <f t="shared" si="503"/>
        <v>0</v>
      </c>
      <c r="CE752" s="7">
        <f t="shared" si="504"/>
        <v>0</v>
      </c>
      <c r="CF752" s="69">
        <f t="shared" si="505"/>
        <v>0</v>
      </c>
      <c r="CG752" s="17">
        <f t="shared" si="478"/>
        <v>68.750000000000014</v>
      </c>
      <c r="CH752">
        <f t="shared" si="506"/>
        <v>0</v>
      </c>
      <c r="CI752" s="7">
        <f t="shared" si="507"/>
        <v>0</v>
      </c>
      <c r="CJ752" s="7">
        <f t="shared" si="508"/>
        <v>0</v>
      </c>
      <c r="CK752" s="7">
        <f t="shared" si="509"/>
        <v>0</v>
      </c>
      <c r="CL752" s="7">
        <f t="shared" si="510"/>
        <v>0</v>
      </c>
      <c r="CM752" s="17">
        <f t="shared" si="479"/>
        <v>68.750000000000014</v>
      </c>
      <c r="CN752">
        <f t="shared" si="511"/>
        <v>0</v>
      </c>
      <c r="CO752" s="7">
        <f t="shared" si="512"/>
        <v>0</v>
      </c>
      <c r="CP752" s="7">
        <f t="shared" si="513"/>
        <v>0</v>
      </c>
      <c r="CQ752" s="7">
        <f t="shared" si="514"/>
        <v>0</v>
      </c>
      <c r="CR752" s="7">
        <f t="shared" si="515"/>
        <v>0</v>
      </c>
    </row>
    <row r="753" spans="1:96" ht="14.5">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480"/>
        <v>1</v>
      </c>
      <c r="M753" s="63" t="b">
        <v>1</v>
      </c>
      <c r="N753" s="63">
        <v>0</v>
      </c>
      <c r="O753" s="63">
        <v>10</v>
      </c>
      <c r="P753" s="63">
        <v>10</v>
      </c>
      <c r="Q753" s="63">
        <v>10</v>
      </c>
      <c r="R753" s="63">
        <v>500</v>
      </c>
      <c r="S753" s="65" t="b">
        <v>1</v>
      </c>
      <c r="T753" s="65">
        <v>0</v>
      </c>
      <c r="U753" s="65">
        <v>10</v>
      </c>
      <c r="V753" s="65">
        <v>10</v>
      </c>
      <c r="W753" s="65">
        <v>10</v>
      </c>
      <c r="X753" s="65">
        <v>500</v>
      </c>
      <c r="Y753" s="66" t="b">
        <v>0</v>
      </c>
      <c r="AE753" s="67" t="b">
        <v>1</v>
      </c>
      <c r="AF753" s="67">
        <v>0</v>
      </c>
      <c r="AG753" s="67">
        <v>15</v>
      </c>
      <c r="AH753" s="67">
        <v>15</v>
      </c>
      <c r="AI753" s="67">
        <v>15</v>
      </c>
      <c r="AJ753" s="67">
        <v>500</v>
      </c>
      <c r="AK753" s="68" t="b">
        <v>1</v>
      </c>
      <c r="AL753" s="68">
        <v>0</v>
      </c>
      <c r="AM753" s="68">
        <v>20</v>
      </c>
      <c r="AN753" s="68">
        <v>20</v>
      </c>
      <c r="AO753" s="68">
        <v>20</v>
      </c>
      <c r="AP753" s="68">
        <v>500</v>
      </c>
      <c r="AQ753" s="45" t="b">
        <v>0</v>
      </c>
      <c r="AW753" s="47" t="b">
        <v>0</v>
      </c>
      <c r="BC753" s="17">
        <f t="shared" si="473"/>
        <v>169.51</v>
      </c>
      <c r="BD753">
        <f t="shared" si="481"/>
        <v>12</v>
      </c>
      <c r="BE753" s="7">
        <f t="shared" si="482"/>
        <v>12.901597241703568</v>
      </c>
      <c r="BF753" s="7">
        <f t="shared" si="483"/>
        <v>9.5391184605845751</v>
      </c>
      <c r="BG753" s="7">
        <f t="shared" si="484"/>
        <v>177.41724280336771</v>
      </c>
      <c r="BH753" s="7">
        <f t="shared" si="485"/>
        <v>190.31884004507128</v>
      </c>
      <c r="BI753" s="17">
        <f t="shared" si="474"/>
        <v>169.51</v>
      </c>
      <c r="BJ753">
        <f t="shared" si="486"/>
        <v>12</v>
      </c>
      <c r="BK753" s="7">
        <f t="shared" si="487"/>
        <v>12.901597241703568</v>
      </c>
      <c r="BL753" s="7">
        <f t="shared" si="488"/>
        <v>9.5391184605845751</v>
      </c>
      <c r="BM753" s="7">
        <f t="shared" si="489"/>
        <v>177.41724280336771</v>
      </c>
      <c r="BN753" s="7">
        <f t="shared" si="490"/>
        <v>190.31884004507128</v>
      </c>
      <c r="BO753" s="17">
        <f t="shared" si="475"/>
        <v>169.51</v>
      </c>
      <c r="BP753">
        <f t="shared" si="491"/>
        <v>0</v>
      </c>
      <c r="BQ753" s="7">
        <f t="shared" si="492"/>
        <v>0</v>
      </c>
      <c r="BR753" s="7">
        <f t="shared" si="493"/>
        <v>0</v>
      </c>
      <c r="BS753" s="7">
        <f t="shared" si="494"/>
        <v>0</v>
      </c>
      <c r="BT753" s="7">
        <f t="shared" si="495"/>
        <v>0</v>
      </c>
      <c r="BU753" s="17">
        <f t="shared" si="476"/>
        <v>169.51</v>
      </c>
      <c r="BV753">
        <f t="shared" si="496"/>
        <v>6</v>
      </c>
      <c r="BW753" s="7">
        <f t="shared" si="497"/>
        <v>6.450798620851784</v>
      </c>
      <c r="BX753" s="7">
        <f t="shared" si="498"/>
        <v>4.7695592302922876</v>
      </c>
      <c r="BY753" s="7">
        <f t="shared" si="499"/>
        <v>88.708621401683857</v>
      </c>
      <c r="BZ753" s="7">
        <f t="shared" si="500"/>
        <v>95.159420022535642</v>
      </c>
      <c r="CA753" s="17">
        <f t="shared" si="477"/>
        <v>169.51</v>
      </c>
      <c r="CB753">
        <f t="shared" si="501"/>
        <v>3</v>
      </c>
      <c r="CC753" s="7">
        <f t="shared" si="502"/>
        <v>3.225399310425892</v>
      </c>
      <c r="CD753" s="7">
        <f t="shared" si="503"/>
        <v>2.3847796151461438</v>
      </c>
      <c r="CE753" s="7">
        <f t="shared" si="504"/>
        <v>44.354310700841928</v>
      </c>
      <c r="CF753" s="69">
        <f t="shared" si="505"/>
        <v>47.579710011267821</v>
      </c>
      <c r="CG753" s="17">
        <f t="shared" si="478"/>
        <v>169.51</v>
      </c>
      <c r="CH753">
        <f t="shared" si="506"/>
        <v>0</v>
      </c>
      <c r="CI753" s="7">
        <f t="shared" si="507"/>
        <v>0</v>
      </c>
      <c r="CJ753" s="7">
        <f t="shared" si="508"/>
        <v>0</v>
      </c>
      <c r="CK753" s="7">
        <f t="shared" si="509"/>
        <v>0</v>
      </c>
      <c r="CL753" s="7">
        <f t="shared" si="510"/>
        <v>0</v>
      </c>
      <c r="CM753" s="17">
        <f t="shared" si="479"/>
        <v>169.51</v>
      </c>
      <c r="CN753">
        <f t="shared" si="511"/>
        <v>0</v>
      </c>
      <c r="CO753" s="7">
        <f t="shared" si="512"/>
        <v>0</v>
      </c>
      <c r="CP753" s="7">
        <f t="shared" si="513"/>
        <v>0</v>
      </c>
      <c r="CQ753" s="7">
        <f t="shared" si="514"/>
        <v>0</v>
      </c>
      <c r="CR753" s="7">
        <f t="shared" si="515"/>
        <v>0</v>
      </c>
    </row>
    <row r="754" spans="1:96" ht="14.5">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480"/>
        <v>0</v>
      </c>
      <c r="M754" s="63" t="b">
        <v>1</v>
      </c>
      <c r="N754" s="63">
        <v>0</v>
      </c>
      <c r="O754" s="63">
        <v>10</v>
      </c>
      <c r="P754" s="63">
        <v>10</v>
      </c>
      <c r="Q754" s="63">
        <v>10</v>
      </c>
      <c r="R754" s="63">
        <v>96</v>
      </c>
      <c r="S754" s="65" t="b">
        <v>1</v>
      </c>
      <c r="T754" s="65">
        <v>0</v>
      </c>
      <c r="U754" s="65">
        <v>10</v>
      </c>
      <c r="V754" s="65">
        <v>10</v>
      </c>
      <c r="W754" s="65">
        <v>10</v>
      </c>
      <c r="X754" s="65">
        <v>96</v>
      </c>
      <c r="Y754" s="66" t="b">
        <v>0</v>
      </c>
      <c r="AE754" s="67" t="b">
        <v>1</v>
      </c>
      <c r="AF754" s="67">
        <v>0</v>
      </c>
      <c r="AG754" s="67">
        <v>15</v>
      </c>
      <c r="AH754" s="67">
        <v>15</v>
      </c>
      <c r="AI754" s="67">
        <v>15</v>
      </c>
      <c r="AJ754" s="67">
        <v>96</v>
      </c>
      <c r="AK754" s="68" t="b">
        <v>1</v>
      </c>
      <c r="AL754" s="68">
        <v>0</v>
      </c>
      <c r="AM754" s="68">
        <v>20</v>
      </c>
      <c r="AN754" s="68">
        <v>20</v>
      </c>
      <c r="AO754" s="68">
        <v>20</v>
      </c>
      <c r="AP754" s="68">
        <v>96</v>
      </c>
      <c r="AQ754" s="45" t="b">
        <v>0</v>
      </c>
      <c r="AW754" s="47" t="b">
        <v>0</v>
      </c>
      <c r="BC754" s="17">
        <f t="shared" si="473"/>
        <v>171.16000000000005</v>
      </c>
      <c r="BD754">
        <f t="shared" si="481"/>
        <v>0</v>
      </c>
      <c r="BE754" s="7">
        <f t="shared" si="482"/>
        <v>0</v>
      </c>
      <c r="BF754" s="7">
        <f t="shared" si="483"/>
        <v>0</v>
      </c>
      <c r="BG754" s="7">
        <f t="shared" si="484"/>
        <v>0</v>
      </c>
      <c r="BH754" s="7">
        <f t="shared" si="485"/>
        <v>0</v>
      </c>
      <c r="BI754" s="17">
        <f t="shared" si="474"/>
        <v>171.16000000000005</v>
      </c>
      <c r="BJ754">
        <f t="shared" si="486"/>
        <v>0</v>
      </c>
      <c r="BK754" s="7">
        <f t="shared" si="487"/>
        <v>0</v>
      </c>
      <c r="BL754" s="7">
        <f t="shared" si="488"/>
        <v>0</v>
      </c>
      <c r="BM754" s="7">
        <f t="shared" si="489"/>
        <v>0</v>
      </c>
      <c r="BN754" s="7">
        <f t="shared" si="490"/>
        <v>0</v>
      </c>
      <c r="BO754" s="17">
        <f t="shared" si="475"/>
        <v>171.16000000000005</v>
      </c>
      <c r="BP754">
        <f t="shared" si="491"/>
        <v>0</v>
      </c>
      <c r="BQ754" s="7">
        <f t="shared" si="492"/>
        <v>0</v>
      </c>
      <c r="BR754" s="7">
        <f t="shared" si="493"/>
        <v>0</v>
      </c>
      <c r="BS754" s="7">
        <f t="shared" si="494"/>
        <v>0</v>
      </c>
      <c r="BT754" s="7">
        <f t="shared" si="495"/>
        <v>0</v>
      </c>
      <c r="BU754" s="17">
        <f t="shared" si="476"/>
        <v>171.16000000000005</v>
      </c>
      <c r="BV754">
        <f t="shared" si="496"/>
        <v>0</v>
      </c>
      <c r="BW754" s="7">
        <f t="shared" si="497"/>
        <v>0</v>
      </c>
      <c r="BX754" s="7">
        <f t="shared" si="498"/>
        <v>0</v>
      </c>
      <c r="BY754" s="7">
        <f t="shared" si="499"/>
        <v>0</v>
      </c>
      <c r="BZ754" s="7">
        <f t="shared" si="500"/>
        <v>0</v>
      </c>
      <c r="CA754" s="17">
        <f t="shared" si="477"/>
        <v>171.16000000000005</v>
      </c>
      <c r="CB754">
        <f t="shared" si="501"/>
        <v>0</v>
      </c>
      <c r="CC754" s="7">
        <f t="shared" si="502"/>
        <v>0</v>
      </c>
      <c r="CD754" s="7">
        <f t="shared" si="503"/>
        <v>0</v>
      </c>
      <c r="CE754" s="7">
        <f t="shared" si="504"/>
        <v>0</v>
      </c>
      <c r="CF754" s="69">
        <f t="shared" si="505"/>
        <v>0</v>
      </c>
      <c r="CG754" s="17">
        <f t="shared" si="478"/>
        <v>171.16000000000005</v>
      </c>
      <c r="CH754">
        <f t="shared" si="506"/>
        <v>0</v>
      </c>
      <c r="CI754" s="7">
        <f t="shared" si="507"/>
        <v>0</v>
      </c>
      <c r="CJ754" s="7">
        <f t="shared" si="508"/>
        <v>0</v>
      </c>
      <c r="CK754" s="7">
        <f t="shared" si="509"/>
        <v>0</v>
      </c>
      <c r="CL754" s="7">
        <f t="shared" si="510"/>
        <v>0</v>
      </c>
      <c r="CM754" s="17">
        <f t="shared" si="479"/>
        <v>171.16000000000005</v>
      </c>
      <c r="CN754">
        <f t="shared" si="511"/>
        <v>0</v>
      </c>
      <c r="CO754" s="7">
        <f t="shared" si="512"/>
        <v>0</v>
      </c>
      <c r="CP754" s="7">
        <f t="shared" si="513"/>
        <v>0</v>
      </c>
      <c r="CQ754" s="7">
        <f t="shared" si="514"/>
        <v>0</v>
      </c>
      <c r="CR754" s="7">
        <f t="shared" si="515"/>
        <v>0</v>
      </c>
    </row>
    <row r="755" spans="1:96" ht="14.5">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480"/>
        <v>1</v>
      </c>
      <c r="M755" s="63" t="b">
        <v>1</v>
      </c>
      <c r="N755" s="63">
        <v>90</v>
      </c>
      <c r="O755" s="63">
        <v>10</v>
      </c>
      <c r="P755" s="63">
        <v>0</v>
      </c>
      <c r="Q755" s="63">
        <v>10</v>
      </c>
      <c r="R755" s="63">
        <v>48</v>
      </c>
      <c r="S755" s="65" t="b">
        <v>0</v>
      </c>
      <c r="Y755" s="66" t="b">
        <v>0</v>
      </c>
      <c r="AE755" s="67" t="b">
        <v>0</v>
      </c>
      <c r="AK755" s="68" t="b">
        <v>0</v>
      </c>
      <c r="AQ755" s="45" t="b">
        <v>0</v>
      </c>
      <c r="AW755" s="47" t="b">
        <v>0</v>
      </c>
      <c r="BC755" s="17">
        <f t="shared" si="473"/>
        <v>24.750000000000004</v>
      </c>
      <c r="BD755">
        <f t="shared" si="481"/>
        <v>2</v>
      </c>
      <c r="BE755" s="7">
        <f t="shared" si="482"/>
        <v>2.1502662069505947</v>
      </c>
      <c r="BF755" s="7">
        <f t="shared" si="483"/>
        <v>1.5898530767640959</v>
      </c>
      <c r="BG755" s="7">
        <f t="shared" si="484"/>
        <v>29.569540467227952</v>
      </c>
      <c r="BH755" s="7">
        <f t="shared" si="485"/>
        <v>31.719806674178546</v>
      </c>
      <c r="BI755" s="17">
        <f t="shared" si="474"/>
        <v>24.750000000000004</v>
      </c>
      <c r="BJ755">
        <f t="shared" si="486"/>
        <v>0</v>
      </c>
      <c r="BK755" s="7">
        <f t="shared" si="487"/>
        <v>0</v>
      </c>
      <c r="BL755" s="7">
        <f t="shared" si="488"/>
        <v>0</v>
      </c>
      <c r="BM755" s="7">
        <f t="shared" si="489"/>
        <v>0</v>
      </c>
      <c r="BN755" s="7">
        <f t="shared" si="490"/>
        <v>0</v>
      </c>
      <c r="BO755" s="17">
        <f t="shared" si="475"/>
        <v>24.750000000000004</v>
      </c>
      <c r="BP755">
        <f t="shared" si="491"/>
        <v>0</v>
      </c>
      <c r="BQ755" s="7">
        <f t="shared" si="492"/>
        <v>0</v>
      </c>
      <c r="BR755" s="7">
        <f t="shared" si="493"/>
        <v>0</v>
      </c>
      <c r="BS755" s="7">
        <f t="shared" si="494"/>
        <v>0</v>
      </c>
      <c r="BT755" s="7">
        <f t="shared" si="495"/>
        <v>0</v>
      </c>
      <c r="BU755" s="17">
        <f t="shared" si="476"/>
        <v>24.750000000000004</v>
      </c>
      <c r="BV755">
        <f t="shared" si="496"/>
        <v>0</v>
      </c>
      <c r="BW755" s="7">
        <f t="shared" si="497"/>
        <v>0</v>
      </c>
      <c r="BX755" s="7">
        <f t="shared" si="498"/>
        <v>0</v>
      </c>
      <c r="BY755" s="7">
        <f t="shared" si="499"/>
        <v>0</v>
      </c>
      <c r="BZ755" s="7">
        <f t="shared" si="500"/>
        <v>0</v>
      </c>
      <c r="CA755" s="17">
        <f t="shared" si="477"/>
        <v>24.750000000000004</v>
      </c>
      <c r="CB755">
        <f t="shared" si="501"/>
        <v>0</v>
      </c>
      <c r="CC755" s="7">
        <f t="shared" si="502"/>
        <v>0</v>
      </c>
      <c r="CD755" s="7">
        <f t="shared" si="503"/>
        <v>0</v>
      </c>
      <c r="CE755" s="7">
        <f t="shared" si="504"/>
        <v>0</v>
      </c>
      <c r="CF755" s="69">
        <f t="shared" si="505"/>
        <v>0</v>
      </c>
      <c r="CG755" s="17">
        <f t="shared" si="478"/>
        <v>24.750000000000004</v>
      </c>
      <c r="CH755">
        <f t="shared" si="506"/>
        <v>0</v>
      </c>
      <c r="CI755" s="7">
        <f t="shared" si="507"/>
        <v>0</v>
      </c>
      <c r="CJ755" s="7">
        <f t="shared" si="508"/>
        <v>0</v>
      </c>
      <c r="CK755" s="7">
        <f t="shared" si="509"/>
        <v>0</v>
      </c>
      <c r="CL755" s="7">
        <f t="shared" si="510"/>
        <v>0</v>
      </c>
      <c r="CM755" s="17">
        <f t="shared" si="479"/>
        <v>24.750000000000004</v>
      </c>
      <c r="CN755">
        <f t="shared" si="511"/>
        <v>0</v>
      </c>
      <c r="CO755" s="7">
        <f t="shared" si="512"/>
        <v>0</v>
      </c>
      <c r="CP755" s="7">
        <f t="shared" si="513"/>
        <v>0</v>
      </c>
      <c r="CQ755" s="7">
        <f t="shared" si="514"/>
        <v>0</v>
      </c>
      <c r="CR755" s="7">
        <f t="shared" si="515"/>
        <v>0</v>
      </c>
    </row>
    <row r="756" spans="1:96" ht="14.5">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480"/>
        <v>1</v>
      </c>
      <c r="M756" s="63" t="b">
        <v>1</v>
      </c>
      <c r="N756" s="63">
        <v>0</v>
      </c>
      <c r="O756" s="63">
        <v>10</v>
      </c>
      <c r="P756" s="63">
        <v>10</v>
      </c>
      <c r="Q756" s="63">
        <v>10</v>
      </c>
      <c r="R756" s="63">
        <v>160</v>
      </c>
      <c r="S756" s="65" t="b">
        <v>1</v>
      </c>
      <c r="T756" s="65">
        <v>0</v>
      </c>
      <c r="U756" s="65">
        <v>10</v>
      </c>
      <c r="V756" s="65">
        <v>10</v>
      </c>
      <c r="W756" s="65">
        <v>10</v>
      </c>
      <c r="X756" s="65">
        <v>160</v>
      </c>
      <c r="Y756" s="66" t="b">
        <v>1</v>
      </c>
      <c r="Z756" s="66">
        <v>0</v>
      </c>
      <c r="AA756" s="66">
        <v>10</v>
      </c>
      <c r="AB756" s="66">
        <v>10</v>
      </c>
      <c r="AC756" s="66">
        <v>10</v>
      </c>
      <c r="AD756" s="66">
        <v>160</v>
      </c>
      <c r="AE756" s="67" t="b">
        <v>1</v>
      </c>
      <c r="AF756" s="67">
        <v>0</v>
      </c>
      <c r="AG756" s="67">
        <v>15</v>
      </c>
      <c r="AH756" s="67">
        <v>15</v>
      </c>
      <c r="AI756" s="67">
        <v>15</v>
      </c>
      <c r="AJ756" s="67">
        <v>160</v>
      </c>
      <c r="AK756" s="68" t="b">
        <v>1</v>
      </c>
      <c r="AL756" s="68">
        <v>0</v>
      </c>
      <c r="AM756" s="68">
        <v>20</v>
      </c>
      <c r="AN756" s="68">
        <v>20</v>
      </c>
      <c r="AO756" s="68">
        <v>20</v>
      </c>
      <c r="AP756" s="68">
        <v>160</v>
      </c>
      <c r="AQ756" s="45" t="b">
        <v>1</v>
      </c>
      <c r="AR756" s="45">
        <v>0</v>
      </c>
      <c r="AS756" s="45">
        <v>20</v>
      </c>
      <c r="AT756" s="45">
        <v>20</v>
      </c>
      <c r="AU756" s="45">
        <v>20</v>
      </c>
      <c r="AV756" s="45">
        <v>160</v>
      </c>
      <c r="AW756" s="47" t="b">
        <v>1</v>
      </c>
      <c r="AX756" s="47">
        <v>0</v>
      </c>
      <c r="AY756" s="47">
        <v>20</v>
      </c>
      <c r="AZ756" s="47">
        <v>20</v>
      </c>
      <c r="BA756" s="47">
        <v>20</v>
      </c>
      <c r="BB756" s="47">
        <v>160</v>
      </c>
      <c r="BC756" s="17">
        <f t="shared" si="473"/>
        <v>52.250000000000007</v>
      </c>
      <c r="BD756">
        <f t="shared" si="481"/>
        <v>4</v>
      </c>
      <c r="BE756" s="7">
        <f t="shared" si="482"/>
        <v>4.3005324139011893</v>
      </c>
      <c r="BF756" s="7">
        <f t="shared" si="483"/>
        <v>3.1797061535281919</v>
      </c>
      <c r="BG756" s="7">
        <f t="shared" si="484"/>
        <v>59.139080934455905</v>
      </c>
      <c r="BH756" s="7">
        <f t="shared" si="485"/>
        <v>63.439613348357092</v>
      </c>
      <c r="BI756" s="17">
        <f t="shared" si="474"/>
        <v>52.250000000000007</v>
      </c>
      <c r="BJ756">
        <f t="shared" si="486"/>
        <v>4</v>
      </c>
      <c r="BK756" s="7">
        <f t="shared" si="487"/>
        <v>4.3005324139011893</v>
      </c>
      <c r="BL756" s="7">
        <f t="shared" si="488"/>
        <v>3.1797061535281919</v>
      </c>
      <c r="BM756" s="7">
        <f t="shared" si="489"/>
        <v>59.139080934455905</v>
      </c>
      <c r="BN756" s="7">
        <f t="shared" si="490"/>
        <v>63.439613348357092</v>
      </c>
      <c r="BO756" s="17">
        <f t="shared" si="475"/>
        <v>52.250000000000007</v>
      </c>
      <c r="BP756">
        <f t="shared" si="491"/>
        <v>4</v>
      </c>
      <c r="BQ756" s="7">
        <f t="shared" si="492"/>
        <v>4.3005324139011893</v>
      </c>
      <c r="BR756" s="7">
        <f t="shared" si="493"/>
        <v>3.1797061535281919</v>
      </c>
      <c r="BS756" s="7">
        <f t="shared" si="494"/>
        <v>59.139080934455905</v>
      </c>
      <c r="BT756" s="7">
        <f t="shared" si="495"/>
        <v>63.439613348357092</v>
      </c>
      <c r="BU756" s="17">
        <f t="shared" si="476"/>
        <v>52.250000000000007</v>
      </c>
      <c r="BV756">
        <f t="shared" si="496"/>
        <v>2</v>
      </c>
      <c r="BW756" s="7">
        <f t="shared" si="497"/>
        <v>2.1502662069505947</v>
      </c>
      <c r="BX756" s="7">
        <f t="shared" si="498"/>
        <v>1.5898530767640959</v>
      </c>
      <c r="BY756" s="7">
        <f t="shared" si="499"/>
        <v>29.569540467227952</v>
      </c>
      <c r="BZ756" s="7">
        <f t="shared" si="500"/>
        <v>31.719806674178546</v>
      </c>
      <c r="CA756" s="17">
        <f t="shared" si="477"/>
        <v>52.250000000000007</v>
      </c>
      <c r="CB756">
        <f t="shared" si="501"/>
        <v>2</v>
      </c>
      <c r="CC756" s="7">
        <f t="shared" si="502"/>
        <v>2.1502662069505947</v>
      </c>
      <c r="CD756" s="7">
        <f t="shared" si="503"/>
        <v>1.5898530767640959</v>
      </c>
      <c r="CE756" s="7">
        <f t="shared" si="504"/>
        <v>29.569540467227952</v>
      </c>
      <c r="CF756" s="69">
        <f t="shared" si="505"/>
        <v>31.719806674178546</v>
      </c>
      <c r="CG756" s="17">
        <f t="shared" si="478"/>
        <v>52.250000000000007</v>
      </c>
      <c r="CH756">
        <f t="shared" si="506"/>
        <v>2</v>
      </c>
      <c r="CI756" s="7">
        <f t="shared" si="507"/>
        <v>2.1502662069505947</v>
      </c>
      <c r="CJ756" s="7">
        <f t="shared" si="508"/>
        <v>1.5898530767640959</v>
      </c>
      <c r="CK756" s="7">
        <f t="shared" si="509"/>
        <v>29.569540467227952</v>
      </c>
      <c r="CL756" s="7">
        <f t="shared" si="510"/>
        <v>31.719806674178546</v>
      </c>
      <c r="CM756" s="17">
        <f t="shared" si="479"/>
        <v>52.250000000000007</v>
      </c>
      <c r="CN756">
        <f t="shared" si="511"/>
        <v>2</v>
      </c>
      <c r="CO756" s="7">
        <f t="shared" si="512"/>
        <v>2.1502662069505947</v>
      </c>
      <c r="CP756" s="7">
        <f t="shared" si="513"/>
        <v>1.5898530767640959</v>
      </c>
      <c r="CQ756" s="7">
        <f t="shared" si="514"/>
        <v>29.569540467227952</v>
      </c>
      <c r="CR756" s="7">
        <f t="shared" si="515"/>
        <v>31.719806674178546</v>
      </c>
    </row>
    <row r="757" spans="1:96" ht="14.5">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480"/>
        <v>0</v>
      </c>
      <c r="M757" s="63" t="b">
        <v>1</v>
      </c>
      <c r="N757" s="63">
        <v>0</v>
      </c>
      <c r="O757" s="63">
        <v>10</v>
      </c>
      <c r="P757" s="63">
        <v>10</v>
      </c>
      <c r="Q757" s="63">
        <v>10</v>
      </c>
      <c r="R757" s="63">
        <v>120</v>
      </c>
      <c r="S757" s="65" t="b">
        <v>1</v>
      </c>
      <c r="T757" s="65">
        <v>0</v>
      </c>
      <c r="U757" s="65">
        <v>10</v>
      </c>
      <c r="V757" s="65">
        <v>10</v>
      </c>
      <c r="W757" s="65">
        <v>10</v>
      </c>
      <c r="X757" s="65">
        <v>120</v>
      </c>
      <c r="Y757" s="66" t="b">
        <v>1</v>
      </c>
      <c r="Z757" s="66">
        <v>0</v>
      </c>
      <c r="AA757" s="66">
        <v>10</v>
      </c>
      <c r="AB757" s="66">
        <v>10</v>
      </c>
      <c r="AC757" s="66">
        <v>10</v>
      </c>
      <c r="AD757" s="66">
        <v>120</v>
      </c>
      <c r="AE757" s="67" t="b">
        <v>1</v>
      </c>
      <c r="AF757" s="67">
        <v>0</v>
      </c>
      <c r="AG757" s="67">
        <v>15</v>
      </c>
      <c r="AH757" s="67">
        <v>15</v>
      </c>
      <c r="AI757" s="67">
        <v>15</v>
      </c>
      <c r="AJ757" s="67">
        <v>120</v>
      </c>
      <c r="AK757" s="68" t="b">
        <v>1</v>
      </c>
      <c r="AL757" s="68">
        <v>0</v>
      </c>
      <c r="AM757" s="68">
        <v>20</v>
      </c>
      <c r="AN757" s="68">
        <v>20</v>
      </c>
      <c r="AO757" s="68">
        <v>20</v>
      </c>
      <c r="AP757" s="68">
        <v>120</v>
      </c>
      <c r="AQ757" s="45" t="b">
        <v>1</v>
      </c>
      <c r="AR757" s="45">
        <v>0</v>
      </c>
      <c r="AS757" s="45">
        <v>20</v>
      </c>
      <c r="AT757" s="45">
        <v>20</v>
      </c>
      <c r="AU757" s="45">
        <v>20</v>
      </c>
      <c r="AV757" s="45">
        <v>120</v>
      </c>
      <c r="AW757" s="47" t="b">
        <v>1</v>
      </c>
      <c r="AX757" s="47">
        <v>0</v>
      </c>
      <c r="AY757" s="47">
        <v>20</v>
      </c>
      <c r="AZ757" s="47">
        <v>20</v>
      </c>
      <c r="BA757" s="47">
        <v>20</v>
      </c>
      <c r="BB757" s="47">
        <v>120</v>
      </c>
      <c r="BC757" s="17">
        <f t="shared" si="473"/>
        <v>55.33</v>
      </c>
      <c r="BD757">
        <f t="shared" si="481"/>
        <v>0</v>
      </c>
      <c r="BE757" s="7">
        <f t="shared" si="482"/>
        <v>0</v>
      </c>
      <c r="BF757" s="7">
        <f t="shared" si="483"/>
        <v>0</v>
      </c>
      <c r="BG757" s="7">
        <f t="shared" si="484"/>
        <v>0</v>
      </c>
      <c r="BH757" s="7">
        <f t="shared" si="485"/>
        <v>0</v>
      </c>
      <c r="BI757" s="17">
        <f t="shared" si="474"/>
        <v>55.33</v>
      </c>
      <c r="BJ757">
        <f t="shared" si="486"/>
        <v>0</v>
      </c>
      <c r="BK757" s="7">
        <f t="shared" si="487"/>
        <v>0</v>
      </c>
      <c r="BL757" s="7">
        <f t="shared" si="488"/>
        <v>0</v>
      </c>
      <c r="BM757" s="7">
        <f t="shared" si="489"/>
        <v>0</v>
      </c>
      <c r="BN757" s="7">
        <f t="shared" si="490"/>
        <v>0</v>
      </c>
      <c r="BO757" s="17">
        <f t="shared" si="475"/>
        <v>55.33</v>
      </c>
      <c r="BP757">
        <f t="shared" si="491"/>
        <v>0</v>
      </c>
      <c r="BQ757" s="7">
        <f t="shared" si="492"/>
        <v>0</v>
      </c>
      <c r="BR757" s="7">
        <f t="shared" si="493"/>
        <v>0</v>
      </c>
      <c r="BS757" s="7">
        <f t="shared" si="494"/>
        <v>0</v>
      </c>
      <c r="BT757" s="7">
        <f t="shared" si="495"/>
        <v>0</v>
      </c>
      <c r="BU757" s="17">
        <f t="shared" si="476"/>
        <v>55.33</v>
      </c>
      <c r="BV757">
        <f t="shared" si="496"/>
        <v>0</v>
      </c>
      <c r="BW757" s="7">
        <f t="shared" si="497"/>
        <v>0</v>
      </c>
      <c r="BX757" s="7">
        <f t="shared" si="498"/>
        <v>0</v>
      </c>
      <c r="BY757" s="7">
        <f t="shared" si="499"/>
        <v>0</v>
      </c>
      <c r="BZ757" s="7">
        <f t="shared" si="500"/>
        <v>0</v>
      </c>
      <c r="CA757" s="17">
        <f t="shared" si="477"/>
        <v>55.33</v>
      </c>
      <c r="CB757">
        <f t="shared" si="501"/>
        <v>0</v>
      </c>
      <c r="CC757" s="7">
        <f t="shared" si="502"/>
        <v>0</v>
      </c>
      <c r="CD757" s="7">
        <f t="shared" si="503"/>
        <v>0</v>
      </c>
      <c r="CE757" s="7">
        <f t="shared" si="504"/>
        <v>0</v>
      </c>
      <c r="CF757" s="69">
        <f t="shared" si="505"/>
        <v>0</v>
      </c>
      <c r="CG757" s="17">
        <f t="shared" si="478"/>
        <v>55.33</v>
      </c>
      <c r="CH757">
        <f t="shared" si="506"/>
        <v>0</v>
      </c>
      <c r="CI757" s="7">
        <f t="shared" si="507"/>
        <v>0</v>
      </c>
      <c r="CJ757" s="7">
        <f t="shared" si="508"/>
        <v>0</v>
      </c>
      <c r="CK757" s="7">
        <f t="shared" si="509"/>
        <v>0</v>
      </c>
      <c r="CL757" s="7">
        <f t="shared" si="510"/>
        <v>0</v>
      </c>
      <c r="CM757" s="17">
        <f t="shared" si="479"/>
        <v>55.33</v>
      </c>
      <c r="CN757">
        <f t="shared" si="511"/>
        <v>0</v>
      </c>
      <c r="CO757" s="7">
        <f t="shared" si="512"/>
        <v>0</v>
      </c>
      <c r="CP757" s="7">
        <f t="shared" si="513"/>
        <v>0</v>
      </c>
      <c r="CQ757" s="7">
        <f t="shared" si="514"/>
        <v>0</v>
      </c>
      <c r="CR757" s="7">
        <f t="shared" si="515"/>
        <v>0</v>
      </c>
    </row>
    <row r="758" spans="1:96" ht="14.5">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480"/>
        <v>1</v>
      </c>
      <c r="M758" s="63" t="b">
        <v>1</v>
      </c>
      <c r="N758" s="63">
        <v>100</v>
      </c>
      <c r="O758" s="63">
        <v>10</v>
      </c>
      <c r="P758" s="63">
        <v>10</v>
      </c>
      <c r="Q758" s="63">
        <v>10</v>
      </c>
      <c r="R758" s="63">
        <v>40</v>
      </c>
      <c r="S758" s="65" t="b">
        <v>0</v>
      </c>
      <c r="Y758" s="66" t="b">
        <v>0</v>
      </c>
      <c r="AE758" s="67" t="b">
        <v>0</v>
      </c>
      <c r="AK758" s="68" t="b">
        <v>0</v>
      </c>
      <c r="AQ758" s="45" t="b">
        <v>0</v>
      </c>
      <c r="AW758" s="47" t="b">
        <v>0</v>
      </c>
      <c r="BC758" s="17">
        <f t="shared" si="473"/>
        <v>24.750000000000004</v>
      </c>
      <c r="BD758">
        <f t="shared" si="481"/>
        <v>2</v>
      </c>
      <c r="BE758" s="7">
        <f t="shared" si="482"/>
        <v>2.1502662069505947</v>
      </c>
      <c r="BF758" s="7">
        <f t="shared" si="483"/>
        <v>1.5898530767640959</v>
      </c>
      <c r="BG758" s="7">
        <f t="shared" si="484"/>
        <v>29.569540467227952</v>
      </c>
      <c r="BH758" s="7">
        <f t="shared" si="485"/>
        <v>31.719806674178546</v>
      </c>
      <c r="BI758" s="17">
        <f t="shared" si="474"/>
        <v>24.750000000000004</v>
      </c>
      <c r="BJ758">
        <f t="shared" si="486"/>
        <v>0</v>
      </c>
      <c r="BK758" s="7">
        <f t="shared" si="487"/>
        <v>0</v>
      </c>
      <c r="BL758" s="7">
        <f t="shared" si="488"/>
        <v>0</v>
      </c>
      <c r="BM758" s="7">
        <f t="shared" si="489"/>
        <v>0</v>
      </c>
      <c r="BN758" s="7">
        <f t="shared" si="490"/>
        <v>0</v>
      </c>
      <c r="BO758" s="17">
        <f t="shared" si="475"/>
        <v>24.750000000000004</v>
      </c>
      <c r="BP758">
        <f t="shared" si="491"/>
        <v>0</v>
      </c>
      <c r="BQ758" s="7">
        <f t="shared" si="492"/>
        <v>0</v>
      </c>
      <c r="BR758" s="7">
        <f t="shared" si="493"/>
        <v>0</v>
      </c>
      <c r="BS758" s="7">
        <f t="shared" si="494"/>
        <v>0</v>
      </c>
      <c r="BT758" s="7">
        <f t="shared" si="495"/>
        <v>0</v>
      </c>
      <c r="BU758" s="17">
        <f t="shared" si="476"/>
        <v>24.750000000000004</v>
      </c>
      <c r="BV758">
        <f t="shared" si="496"/>
        <v>0</v>
      </c>
      <c r="BW758" s="7">
        <f t="shared" si="497"/>
        <v>0</v>
      </c>
      <c r="BX758" s="7">
        <f t="shared" si="498"/>
        <v>0</v>
      </c>
      <c r="BY758" s="7">
        <f t="shared" si="499"/>
        <v>0</v>
      </c>
      <c r="BZ758" s="7">
        <f t="shared" si="500"/>
        <v>0</v>
      </c>
      <c r="CA758" s="17">
        <f t="shared" si="477"/>
        <v>24.750000000000004</v>
      </c>
      <c r="CB758">
        <f t="shared" si="501"/>
        <v>0</v>
      </c>
      <c r="CC758" s="7">
        <f t="shared" si="502"/>
        <v>0</v>
      </c>
      <c r="CD758" s="7">
        <f t="shared" si="503"/>
        <v>0</v>
      </c>
      <c r="CE758" s="7">
        <f t="shared" si="504"/>
        <v>0</v>
      </c>
      <c r="CF758" s="69">
        <f t="shared" si="505"/>
        <v>0</v>
      </c>
      <c r="CG758" s="17">
        <f t="shared" si="478"/>
        <v>24.750000000000004</v>
      </c>
      <c r="CH758">
        <f t="shared" si="506"/>
        <v>0</v>
      </c>
      <c r="CI758" s="7">
        <f t="shared" si="507"/>
        <v>0</v>
      </c>
      <c r="CJ758" s="7">
        <f t="shared" si="508"/>
        <v>0</v>
      </c>
      <c r="CK758" s="7">
        <f t="shared" si="509"/>
        <v>0</v>
      </c>
      <c r="CL758" s="7">
        <f t="shared" si="510"/>
        <v>0</v>
      </c>
      <c r="CM758" s="17">
        <f t="shared" si="479"/>
        <v>24.750000000000004</v>
      </c>
      <c r="CN758">
        <f t="shared" si="511"/>
        <v>0</v>
      </c>
      <c r="CO758" s="7">
        <f t="shared" si="512"/>
        <v>0</v>
      </c>
      <c r="CP758" s="7">
        <f t="shared" si="513"/>
        <v>0</v>
      </c>
      <c r="CQ758" s="7">
        <f t="shared" si="514"/>
        <v>0</v>
      </c>
      <c r="CR758" s="7">
        <f t="shared" si="515"/>
        <v>0</v>
      </c>
    </row>
    <row r="759" spans="1:96" ht="14.5">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480"/>
        <v>1</v>
      </c>
      <c r="M759" s="63" t="b">
        <v>1</v>
      </c>
      <c r="N759" s="63">
        <v>0</v>
      </c>
      <c r="O759" s="63">
        <v>10</v>
      </c>
      <c r="P759" s="63">
        <v>10</v>
      </c>
      <c r="Q759" s="63">
        <v>10</v>
      </c>
      <c r="R759" s="63">
        <v>20</v>
      </c>
      <c r="S759" s="65" t="b">
        <v>1</v>
      </c>
      <c r="T759" s="65">
        <v>0</v>
      </c>
      <c r="U759" s="65">
        <v>10</v>
      </c>
      <c r="V759" s="65">
        <v>10</v>
      </c>
      <c r="W759" s="65">
        <v>10</v>
      </c>
      <c r="X759" s="65">
        <v>20</v>
      </c>
      <c r="Y759" s="66" t="b">
        <v>1</v>
      </c>
      <c r="Z759" s="66">
        <v>0</v>
      </c>
      <c r="AA759" s="66">
        <v>10</v>
      </c>
      <c r="AB759" s="66">
        <v>10</v>
      </c>
      <c r="AC759" s="66">
        <v>10</v>
      </c>
      <c r="AD759" s="66">
        <v>20</v>
      </c>
      <c r="AE759" s="67" t="b">
        <v>1</v>
      </c>
      <c r="AF759" s="67">
        <v>0</v>
      </c>
      <c r="AG759" s="67">
        <v>10</v>
      </c>
      <c r="AH759" s="67">
        <v>10</v>
      </c>
      <c r="AI759" s="67">
        <v>10</v>
      </c>
      <c r="AJ759" s="67">
        <v>20</v>
      </c>
      <c r="AK759" s="68" t="b">
        <v>1</v>
      </c>
      <c r="AL759" s="68">
        <v>0</v>
      </c>
      <c r="AM759" s="68">
        <v>10</v>
      </c>
      <c r="AN759" s="68">
        <v>10</v>
      </c>
      <c r="AO759" s="68">
        <v>10</v>
      </c>
      <c r="AP759" s="68">
        <v>20</v>
      </c>
      <c r="AQ759" s="45" t="b">
        <v>1</v>
      </c>
      <c r="AR759" s="45">
        <v>0</v>
      </c>
      <c r="AS759" s="45">
        <v>10</v>
      </c>
      <c r="AT759" s="45">
        <v>10</v>
      </c>
      <c r="AU759" s="45">
        <v>10</v>
      </c>
      <c r="AV759" s="45">
        <v>20</v>
      </c>
      <c r="AW759" s="47" t="b">
        <v>1</v>
      </c>
      <c r="AX759" s="47">
        <v>0</v>
      </c>
      <c r="AY759" s="47">
        <v>10</v>
      </c>
      <c r="AZ759" s="47">
        <v>10</v>
      </c>
      <c r="BA759" s="47">
        <v>10</v>
      </c>
      <c r="BB759" s="47">
        <v>20</v>
      </c>
      <c r="BC759" s="17">
        <f t="shared" si="473"/>
        <v>286.88</v>
      </c>
      <c r="BD759">
        <f t="shared" si="481"/>
        <v>0</v>
      </c>
      <c r="BE759" s="7">
        <f t="shared" si="482"/>
        <v>0</v>
      </c>
      <c r="BF759" s="7">
        <f t="shared" si="483"/>
        <v>0</v>
      </c>
      <c r="BG759" s="7">
        <f t="shared" si="484"/>
        <v>0</v>
      </c>
      <c r="BH759" s="7">
        <f t="shared" si="485"/>
        <v>0</v>
      </c>
      <c r="BI759" s="17">
        <f t="shared" si="474"/>
        <v>286.88</v>
      </c>
      <c r="BJ759">
        <f t="shared" si="486"/>
        <v>0</v>
      </c>
      <c r="BK759" s="7">
        <f t="shared" si="487"/>
        <v>0</v>
      </c>
      <c r="BL759" s="7">
        <f t="shared" si="488"/>
        <v>0</v>
      </c>
      <c r="BM759" s="7">
        <f t="shared" si="489"/>
        <v>0</v>
      </c>
      <c r="BN759" s="7">
        <f t="shared" si="490"/>
        <v>0</v>
      </c>
      <c r="BO759" s="17">
        <f t="shared" si="475"/>
        <v>286.88</v>
      </c>
      <c r="BP759">
        <f t="shared" si="491"/>
        <v>0</v>
      </c>
      <c r="BQ759" s="7">
        <f t="shared" si="492"/>
        <v>0</v>
      </c>
      <c r="BR759" s="7">
        <f t="shared" si="493"/>
        <v>0</v>
      </c>
      <c r="BS759" s="7">
        <f t="shared" si="494"/>
        <v>0</v>
      </c>
      <c r="BT759" s="7">
        <f t="shared" si="495"/>
        <v>0</v>
      </c>
      <c r="BU759" s="17">
        <f t="shared" si="476"/>
        <v>286.88</v>
      </c>
      <c r="BV759">
        <f t="shared" si="496"/>
        <v>0</v>
      </c>
      <c r="BW759" s="7">
        <f t="shared" si="497"/>
        <v>0</v>
      </c>
      <c r="BX759" s="7">
        <f t="shared" si="498"/>
        <v>0</v>
      </c>
      <c r="BY759" s="7">
        <f t="shared" si="499"/>
        <v>0</v>
      </c>
      <c r="BZ759" s="7">
        <f t="shared" si="500"/>
        <v>0</v>
      </c>
      <c r="CA759" s="17">
        <f t="shared" si="477"/>
        <v>286.88</v>
      </c>
      <c r="CB759">
        <f t="shared" si="501"/>
        <v>0</v>
      </c>
      <c r="CC759" s="7">
        <f t="shared" si="502"/>
        <v>0</v>
      </c>
      <c r="CD759" s="7">
        <f t="shared" si="503"/>
        <v>0</v>
      </c>
      <c r="CE759" s="7">
        <f t="shared" si="504"/>
        <v>0</v>
      </c>
      <c r="CF759" s="69">
        <f t="shared" si="505"/>
        <v>0</v>
      </c>
      <c r="CG759" s="17">
        <f t="shared" si="478"/>
        <v>286.88</v>
      </c>
      <c r="CH759">
        <f t="shared" si="506"/>
        <v>0</v>
      </c>
      <c r="CI759" s="7">
        <f t="shared" si="507"/>
        <v>0</v>
      </c>
      <c r="CJ759" s="7">
        <f t="shared" si="508"/>
        <v>0</v>
      </c>
      <c r="CK759" s="7">
        <f t="shared" si="509"/>
        <v>0</v>
      </c>
      <c r="CL759" s="7">
        <f t="shared" si="510"/>
        <v>0</v>
      </c>
      <c r="CM759" s="17">
        <f t="shared" si="479"/>
        <v>286.88</v>
      </c>
      <c r="CN759">
        <f t="shared" si="511"/>
        <v>0</v>
      </c>
      <c r="CO759" s="7">
        <f t="shared" si="512"/>
        <v>0</v>
      </c>
      <c r="CP759" s="7">
        <f t="shared" si="513"/>
        <v>0</v>
      </c>
      <c r="CQ759" s="7">
        <f t="shared" si="514"/>
        <v>0</v>
      </c>
      <c r="CR759" s="7">
        <f t="shared" si="515"/>
        <v>0</v>
      </c>
    </row>
    <row r="760" spans="1:96" ht="14.5">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480"/>
        <v>0</v>
      </c>
      <c r="M760" s="63" t="b">
        <v>1</v>
      </c>
      <c r="N760" s="63">
        <v>0</v>
      </c>
      <c r="O760" s="63">
        <v>10</v>
      </c>
      <c r="P760" s="63">
        <v>10</v>
      </c>
      <c r="Q760" s="63">
        <v>10</v>
      </c>
      <c r="R760" s="63">
        <v>20</v>
      </c>
      <c r="S760" s="65" t="b">
        <v>1</v>
      </c>
      <c r="T760" s="65">
        <v>0</v>
      </c>
      <c r="U760" s="65">
        <v>10</v>
      </c>
      <c r="V760" s="65">
        <v>10</v>
      </c>
      <c r="W760" s="65">
        <v>10</v>
      </c>
      <c r="X760" s="65">
        <v>20</v>
      </c>
      <c r="Y760" s="66" t="b">
        <v>1</v>
      </c>
      <c r="Z760" s="66">
        <v>0</v>
      </c>
      <c r="AA760" s="66">
        <v>10</v>
      </c>
      <c r="AB760" s="66">
        <v>10</v>
      </c>
      <c r="AC760" s="66">
        <v>10</v>
      </c>
      <c r="AD760" s="66">
        <v>20</v>
      </c>
      <c r="AE760" s="67" t="b">
        <v>1</v>
      </c>
      <c r="AF760" s="67">
        <v>0</v>
      </c>
      <c r="AG760" s="67">
        <v>10</v>
      </c>
      <c r="AH760" s="67">
        <v>10</v>
      </c>
      <c r="AI760" s="67">
        <v>10</v>
      </c>
      <c r="AJ760" s="67">
        <v>20</v>
      </c>
      <c r="AK760" s="68" t="b">
        <v>1</v>
      </c>
      <c r="AL760" s="68">
        <v>0</v>
      </c>
      <c r="AM760" s="68">
        <v>10</v>
      </c>
      <c r="AN760" s="68">
        <v>10</v>
      </c>
      <c r="AO760" s="68">
        <v>10</v>
      </c>
      <c r="AP760" s="68">
        <v>20</v>
      </c>
      <c r="AQ760" s="45" t="b">
        <v>1</v>
      </c>
      <c r="AR760" s="45">
        <v>0</v>
      </c>
      <c r="AS760" s="45">
        <v>10</v>
      </c>
      <c r="AT760" s="45">
        <v>10</v>
      </c>
      <c r="AU760" s="45">
        <v>10</v>
      </c>
      <c r="AV760" s="45">
        <v>20</v>
      </c>
      <c r="AW760" s="47" t="b">
        <v>1</v>
      </c>
      <c r="AX760" s="47">
        <v>0</v>
      </c>
      <c r="AY760" s="47">
        <v>10</v>
      </c>
      <c r="AZ760" s="47">
        <v>10</v>
      </c>
      <c r="BA760" s="47">
        <v>10</v>
      </c>
      <c r="BB760" s="47">
        <v>20</v>
      </c>
      <c r="BC760" s="17">
        <f t="shared" si="473"/>
        <v>286.66000000000003</v>
      </c>
      <c r="BD760">
        <f t="shared" si="481"/>
        <v>0</v>
      </c>
      <c r="BE760" s="7">
        <f t="shared" si="482"/>
        <v>0</v>
      </c>
      <c r="BF760" s="7">
        <f t="shared" si="483"/>
        <v>0</v>
      </c>
      <c r="BG760" s="7">
        <f t="shared" si="484"/>
        <v>0</v>
      </c>
      <c r="BH760" s="7">
        <f t="shared" si="485"/>
        <v>0</v>
      </c>
      <c r="BI760" s="17">
        <f t="shared" si="474"/>
        <v>286.66000000000003</v>
      </c>
      <c r="BJ760">
        <f t="shared" si="486"/>
        <v>0</v>
      </c>
      <c r="BK760" s="7">
        <f t="shared" si="487"/>
        <v>0</v>
      </c>
      <c r="BL760" s="7">
        <f t="shared" si="488"/>
        <v>0</v>
      </c>
      <c r="BM760" s="7">
        <f t="shared" si="489"/>
        <v>0</v>
      </c>
      <c r="BN760" s="7">
        <f t="shared" si="490"/>
        <v>0</v>
      </c>
      <c r="BO760" s="17">
        <f t="shared" si="475"/>
        <v>286.66000000000003</v>
      </c>
      <c r="BP760">
        <f t="shared" si="491"/>
        <v>0</v>
      </c>
      <c r="BQ760" s="7">
        <f t="shared" si="492"/>
        <v>0</v>
      </c>
      <c r="BR760" s="7">
        <f t="shared" si="493"/>
        <v>0</v>
      </c>
      <c r="BS760" s="7">
        <f t="shared" si="494"/>
        <v>0</v>
      </c>
      <c r="BT760" s="7">
        <f t="shared" si="495"/>
        <v>0</v>
      </c>
      <c r="BU760" s="17">
        <f t="shared" si="476"/>
        <v>286.66000000000003</v>
      </c>
      <c r="BV760">
        <f t="shared" si="496"/>
        <v>0</v>
      </c>
      <c r="BW760" s="7">
        <f t="shared" si="497"/>
        <v>0</v>
      </c>
      <c r="BX760" s="7">
        <f t="shared" si="498"/>
        <v>0</v>
      </c>
      <c r="BY760" s="7">
        <f t="shared" si="499"/>
        <v>0</v>
      </c>
      <c r="BZ760" s="7">
        <f t="shared" si="500"/>
        <v>0</v>
      </c>
      <c r="CA760" s="17">
        <f t="shared" si="477"/>
        <v>286.66000000000003</v>
      </c>
      <c r="CB760">
        <f t="shared" si="501"/>
        <v>0</v>
      </c>
      <c r="CC760" s="7">
        <f t="shared" si="502"/>
        <v>0</v>
      </c>
      <c r="CD760" s="7">
        <f t="shared" si="503"/>
        <v>0</v>
      </c>
      <c r="CE760" s="7">
        <f t="shared" si="504"/>
        <v>0</v>
      </c>
      <c r="CF760" s="69">
        <f t="shared" si="505"/>
        <v>0</v>
      </c>
      <c r="CG760" s="17">
        <f t="shared" si="478"/>
        <v>286.66000000000003</v>
      </c>
      <c r="CH760">
        <f t="shared" si="506"/>
        <v>0</v>
      </c>
      <c r="CI760" s="7">
        <f t="shared" si="507"/>
        <v>0</v>
      </c>
      <c r="CJ760" s="7">
        <f t="shared" si="508"/>
        <v>0</v>
      </c>
      <c r="CK760" s="7">
        <f t="shared" si="509"/>
        <v>0</v>
      </c>
      <c r="CL760" s="7">
        <f t="shared" si="510"/>
        <v>0</v>
      </c>
      <c r="CM760" s="17">
        <f t="shared" si="479"/>
        <v>286.66000000000003</v>
      </c>
      <c r="CN760">
        <f t="shared" si="511"/>
        <v>0</v>
      </c>
      <c r="CO760" s="7">
        <f t="shared" si="512"/>
        <v>0</v>
      </c>
      <c r="CP760" s="7">
        <f t="shared" si="513"/>
        <v>0</v>
      </c>
      <c r="CQ760" s="7">
        <f t="shared" si="514"/>
        <v>0</v>
      </c>
      <c r="CR760" s="7">
        <f t="shared" si="515"/>
        <v>0</v>
      </c>
    </row>
    <row r="761" spans="1:96" ht="14.5">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480"/>
        <v>1</v>
      </c>
      <c r="M761" s="63" t="b">
        <v>1</v>
      </c>
      <c r="N761" s="63">
        <v>0</v>
      </c>
      <c r="O761" s="63">
        <v>10</v>
      </c>
      <c r="P761" s="63">
        <v>10</v>
      </c>
      <c r="Q761" s="63">
        <v>10</v>
      </c>
      <c r="R761" s="63">
        <v>20</v>
      </c>
      <c r="S761" s="65" t="b">
        <v>1</v>
      </c>
      <c r="T761" s="65">
        <v>0</v>
      </c>
      <c r="U761" s="65">
        <v>10</v>
      </c>
      <c r="V761" s="65">
        <v>10</v>
      </c>
      <c r="W761" s="65">
        <v>10</v>
      </c>
      <c r="X761" s="65">
        <v>20</v>
      </c>
      <c r="Y761" s="66" t="b">
        <v>1</v>
      </c>
      <c r="Z761" s="66">
        <v>0</v>
      </c>
      <c r="AA761" s="66">
        <v>10</v>
      </c>
      <c r="AB761" s="66">
        <v>10</v>
      </c>
      <c r="AC761" s="66">
        <v>10</v>
      </c>
      <c r="AD761" s="66">
        <v>20</v>
      </c>
      <c r="AE761" s="67" t="b">
        <v>1</v>
      </c>
      <c r="AF761" s="67">
        <v>0</v>
      </c>
      <c r="AG761" s="67">
        <v>10</v>
      </c>
      <c r="AH761" s="67">
        <v>10</v>
      </c>
      <c r="AI761" s="67">
        <v>10</v>
      </c>
      <c r="AJ761" s="67">
        <v>20</v>
      </c>
      <c r="AK761" s="68" t="b">
        <v>1</v>
      </c>
      <c r="AL761" s="68">
        <v>0</v>
      </c>
      <c r="AM761" s="68">
        <v>10</v>
      </c>
      <c r="AN761" s="68">
        <v>10</v>
      </c>
      <c r="AO761" s="68">
        <v>10</v>
      </c>
      <c r="AP761" s="68">
        <v>20</v>
      </c>
      <c r="AQ761" s="45" t="b">
        <v>1</v>
      </c>
      <c r="AR761" s="45">
        <v>0</v>
      </c>
      <c r="AS761" s="45">
        <v>10</v>
      </c>
      <c r="AT761" s="45">
        <v>10</v>
      </c>
      <c r="AU761" s="45">
        <v>10</v>
      </c>
      <c r="AV761" s="45">
        <v>20</v>
      </c>
      <c r="AW761" s="47" t="b">
        <v>1</v>
      </c>
      <c r="AX761" s="47">
        <v>0</v>
      </c>
      <c r="AY761" s="47">
        <v>10</v>
      </c>
      <c r="AZ761" s="47">
        <v>10</v>
      </c>
      <c r="BA761" s="47">
        <v>10</v>
      </c>
      <c r="BB761" s="47">
        <v>20</v>
      </c>
      <c r="BC761" s="17">
        <f t="shared" si="473"/>
        <v>166.32000000000002</v>
      </c>
      <c r="BD761">
        <f t="shared" si="481"/>
        <v>0</v>
      </c>
      <c r="BE761" s="7">
        <f t="shared" si="482"/>
        <v>0</v>
      </c>
      <c r="BF761" s="7">
        <f t="shared" si="483"/>
        <v>0</v>
      </c>
      <c r="BG761" s="7">
        <f t="shared" si="484"/>
        <v>0</v>
      </c>
      <c r="BH761" s="7">
        <f t="shared" si="485"/>
        <v>0</v>
      </c>
      <c r="BI761" s="17">
        <f t="shared" si="474"/>
        <v>166.32000000000002</v>
      </c>
      <c r="BJ761">
        <f t="shared" si="486"/>
        <v>0</v>
      </c>
      <c r="BK761" s="7">
        <f t="shared" si="487"/>
        <v>0</v>
      </c>
      <c r="BL761" s="7">
        <f t="shared" si="488"/>
        <v>0</v>
      </c>
      <c r="BM761" s="7">
        <f t="shared" si="489"/>
        <v>0</v>
      </c>
      <c r="BN761" s="7">
        <f t="shared" si="490"/>
        <v>0</v>
      </c>
      <c r="BO761" s="17">
        <f t="shared" si="475"/>
        <v>166.32000000000002</v>
      </c>
      <c r="BP761">
        <f t="shared" si="491"/>
        <v>0</v>
      </c>
      <c r="BQ761" s="7">
        <f t="shared" si="492"/>
        <v>0</v>
      </c>
      <c r="BR761" s="7">
        <f t="shared" si="493"/>
        <v>0</v>
      </c>
      <c r="BS761" s="7">
        <f t="shared" si="494"/>
        <v>0</v>
      </c>
      <c r="BT761" s="7">
        <f t="shared" si="495"/>
        <v>0</v>
      </c>
      <c r="BU761" s="17">
        <f t="shared" si="476"/>
        <v>166.32000000000002</v>
      </c>
      <c r="BV761">
        <f t="shared" si="496"/>
        <v>0</v>
      </c>
      <c r="BW761" s="7">
        <f t="shared" si="497"/>
        <v>0</v>
      </c>
      <c r="BX761" s="7">
        <f t="shared" si="498"/>
        <v>0</v>
      </c>
      <c r="BY761" s="7">
        <f t="shared" si="499"/>
        <v>0</v>
      </c>
      <c r="BZ761" s="7">
        <f t="shared" si="500"/>
        <v>0</v>
      </c>
      <c r="CA761" s="17">
        <f t="shared" si="477"/>
        <v>166.32000000000002</v>
      </c>
      <c r="CB761">
        <f t="shared" si="501"/>
        <v>0</v>
      </c>
      <c r="CC761" s="7">
        <f t="shared" si="502"/>
        <v>0</v>
      </c>
      <c r="CD761" s="7">
        <f t="shared" si="503"/>
        <v>0</v>
      </c>
      <c r="CE761" s="7">
        <f t="shared" si="504"/>
        <v>0</v>
      </c>
      <c r="CF761" s="69">
        <f t="shared" si="505"/>
        <v>0</v>
      </c>
      <c r="CG761" s="17">
        <f t="shared" si="478"/>
        <v>166.32000000000002</v>
      </c>
      <c r="CH761">
        <f t="shared" si="506"/>
        <v>0</v>
      </c>
      <c r="CI761" s="7">
        <f t="shared" si="507"/>
        <v>0</v>
      </c>
      <c r="CJ761" s="7">
        <f t="shared" si="508"/>
        <v>0</v>
      </c>
      <c r="CK761" s="7">
        <f t="shared" si="509"/>
        <v>0</v>
      </c>
      <c r="CL761" s="7">
        <f t="shared" si="510"/>
        <v>0</v>
      </c>
      <c r="CM761" s="17">
        <f t="shared" si="479"/>
        <v>166.32000000000002</v>
      </c>
      <c r="CN761">
        <f t="shared" si="511"/>
        <v>0</v>
      </c>
      <c r="CO761" s="7">
        <f t="shared" si="512"/>
        <v>0</v>
      </c>
      <c r="CP761" s="7">
        <f t="shared" si="513"/>
        <v>0</v>
      </c>
      <c r="CQ761" s="7">
        <f t="shared" si="514"/>
        <v>0</v>
      </c>
      <c r="CR761" s="7">
        <f t="shared" si="515"/>
        <v>0</v>
      </c>
    </row>
    <row r="762" spans="1:96" ht="14.5">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480"/>
        <v>0</v>
      </c>
      <c r="M762" s="63" t="b">
        <v>1</v>
      </c>
      <c r="N762" s="63">
        <v>0</v>
      </c>
      <c r="O762" s="63">
        <v>10</v>
      </c>
      <c r="P762" s="63">
        <v>10</v>
      </c>
      <c r="Q762" s="63">
        <v>10</v>
      </c>
      <c r="R762" s="63">
        <v>20</v>
      </c>
      <c r="S762" s="65" t="b">
        <v>1</v>
      </c>
      <c r="T762" s="65">
        <v>0</v>
      </c>
      <c r="U762" s="65">
        <v>10</v>
      </c>
      <c r="V762" s="65">
        <v>10</v>
      </c>
      <c r="W762" s="65">
        <v>10</v>
      </c>
      <c r="X762" s="65">
        <v>20</v>
      </c>
      <c r="Y762" s="66" t="b">
        <v>1</v>
      </c>
      <c r="Z762" s="66">
        <v>0</v>
      </c>
      <c r="AA762" s="66">
        <v>10</v>
      </c>
      <c r="AB762" s="66">
        <v>10</v>
      </c>
      <c r="AC762" s="66">
        <v>10</v>
      </c>
      <c r="AD762" s="66">
        <v>20</v>
      </c>
      <c r="AE762" s="67" t="b">
        <v>1</v>
      </c>
      <c r="AF762" s="67">
        <v>0</v>
      </c>
      <c r="AG762" s="67">
        <v>10</v>
      </c>
      <c r="AH762" s="67">
        <v>10</v>
      </c>
      <c r="AI762" s="67">
        <v>10</v>
      </c>
      <c r="AJ762" s="67">
        <v>20</v>
      </c>
      <c r="AK762" s="68" t="b">
        <v>1</v>
      </c>
      <c r="AL762" s="68">
        <v>0</v>
      </c>
      <c r="AM762" s="68">
        <v>10</v>
      </c>
      <c r="AN762" s="68">
        <v>10</v>
      </c>
      <c r="AO762" s="68">
        <v>10</v>
      </c>
      <c r="AP762" s="68">
        <v>20</v>
      </c>
      <c r="AQ762" s="45" t="b">
        <v>1</v>
      </c>
      <c r="AR762" s="45">
        <v>0</v>
      </c>
      <c r="AS762" s="45">
        <v>10</v>
      </c>
      <c r="AT762" s="45">
        <v>10</v>
      </c>
      <c r="AU762" s="45">
        <v>10</v>
      </c>
      <c r="AV762" s="45">
        <v>20</v>
      </c>
      <c r="AW762" s="47" t="b">
        <v>1</v>
      </c>
      <c r="AX762" s="47">
        <v>0</v>
      </c>
      <c r="AY762" s="47">
        <v>10</v>
      </c>
      <c r="AZ762" s="47">
        <v>10</v>
      </c>
      <c r="BA762" s="47">
        <v>10</v>
      </c>
      <c r="BB762" s="47">
        <v>20</v>
      </c>
      <c r="BC762" s="17">
        <f t="shared" si="473"/>
        <v>176.44000000000003</v>
      </c>
      <c r="BD762">
        <f t="shared" si="481"/>
        <v>0</v>
      </c>
      <c r="BE762" s="7">
        <f t="shared" si="482"/>
        <v>0</v>
      </c>
      <c r="BF762" s="7">
        <f t="shared" si="483"/>
        <v>0</v>
      </c>
      <c r="BG762" s="7">
        <f t="shared" si="484"/>
        <v>0</v>
      </c>
      <c r="BH762" s="7">
        <f t="shared" si="485"/>
        <v>0</v>
      </c>
      <c r="BI762" s="17">
        <f t="shared" si="474"/>
        <v>176.44000000000003</v>
      </c>
      <c r="BJ762">
        <f t="shared" si="486"/>
        <v>0</v>
      </c>
      <c r="BK762" s="7">
        <f t="shared" si="487"/>
        <v>0</v>
      </c>
      <c r="BL762" s="7">
        <f t="shared" si="488"/>
        <v>0</v>
      </c>
      <c r="BM762" s="7">
        <f t="shared" si="489"/>
        <v>0</v>
      </c>
      <c r="BN762" s="7">
        <f t="shared" si="490"/>
        <v>0</v>
      </c>
      <c r="BO762" s="17">
        <f t="shared" si="475"/>
        <v>176.44000000000003</v>
      </c>
      <c r="BP762">
        <f t="shared" si="491"/>
        <v>0</v>
      </c>
      <c r="BQ762" s="7">
        <f t="shared" si="492"/>
        <v>0</v>
      </c>
      <c r="BR762" s="7">
        <f t="shared" si="493"/>
        <v>0</v>
      </c>
      <c r="BS762" s="7">
        <f t="shared" si="494"/>
        <v>0</v>
      </c>
      <c r="BT762" s="7">
        <f t="shared" si="495"/>
        <v>0</v>
      </c>
      <c r="BU762" s="17">
        <f t="shared" si="476"/>
        <v>176.44000000000003</v>
      </c>
      <c r="BV762">
        <f t="shared" si="496"/>
        <v>0</v>
      </c>
      <c r="BW762" s="7">
        <f t="shared" si="497"/>
        <v>0</v>
      </c>
      <c r="BX762" s="7">
        <f t="shared" si="498"/>
        <v>0</v>
      </c>
      <c r="BY762" s="7">
        <f t="shared" si="499"/>
        <v>0</v>
      </c>
      <c r="BZ762" s="7">
        <f t="shared" si="500"/>
        <v>0</v>
      </c>
      <c r="CA762" s="17">
        <f t="shared" si="477"/>
        <v>176.44000000000003</v>
      </c>
      <c r="CB762">
        <f t="shared" si="501"/>
        <v>0</v>
      </c>
      <c r="CC762" s="7">
        <f t="shared" si="502"/>
        <v>0</v>
      </c>
      <c r="CD762" s="7">
        <f t="shared" si="503"/>
        <v>0</v>
      </c>
      <c r="CE762" s="7">
        <f t="shared" si="504"/>
        <v>0</v>
      </c>
      <c r="CF762" s="69">
        <f t="shared" si="505"/>
        <v>0</v>
      </c>
      <c r="CG762" s="17">
        <f t="shared" si="478"/>
        <v>176.44000000000003</v>
      </c>
      <c r="CH762">
        <f t="shared" si="506"/>
        <v>0</v>
      </c>
      <c r="CI762" s="7">
        <f t="shared" si="507"/>
        <v>0</v>
      </c>
      <c r="CJ762" s="7">
        <f t="shared" si="508"/>
        <v>0</v>
      </c>
      <c r="CK762" s="7">
        <f t="shared" si="509"/>
        <v>0</v>
      </c>
      <c r="CL762" s="7">
        <f t="shared" si="510"/>
        <v>0</v>
      </c>
      <c r="CM762" s="17">
        <f t="shared" si="479"/>
        <v>176.44000000000003</v>
      </c>
      <c r="CN762">
        <f t="shared" si="511"/>
        <v>0</v>
      </c>
      <c r="CO762" s="7">
        <f t="shared" si="512"/>
        <v>0</v>
      </c>
      <c r="CP762" s="7">
        <f t="shared" si="513"/>
        <v>0</v>
      </c>
      <c r="CQ762" s="7">
        <f t="shared" si="514"/>
        <v>0</v>
      </c>
      <c r="CR762" s="7">
        <f t="shared" si="515"/>
        <v>0</v>
      </c>
    </row>
    <row r="763" spans="1:96" ht="14.5">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480"/>
        <v>1</v>
      </c>
      <c r="M763" s="63" t="b">
        <v>1</v>
      </c>
      <c r="N763" s="63">
        <v>0</v>
      </c>
      <c r="O763" s="63">
        <v>10</v>
      </c>
      <c r="P763" s="63">
        <v>10</v>
      </c>
      <c r="Q763" s="63">
        <v>10</v>
      </c>
      <c r="R763" s="63">
        <v>20</v>
      </c>
      <c r="S763" s="65" t="b">
        <v>1</v>
      </c>
      <c r="T763" s="65">
        <v>0</v>
      </c>
      <c r="U763" s="65">
        <v>10</v>
      </c>
      <c r="V763" s="65">
        <v>10</v>
      </c>
      <c r="W763" s="65">
        <v>10</v>
      </c>
      <c r="X763" s="65">
        <v>20</v>
      </c>
      <c r="Y763" s="66" t="b">
        <v>1</v>
      </c>
      <c r="Z763" s="66">
        <v>0</v>
      </c>
      <c r="AA763" s="66">
        <v>10</v>
      </c>
      <c r="AB763" s="66">
        <v>10</v>
      </c>
      <c r="AC763" s="66">
        <v>10</v>
      </c>
      <c r="AD763" s="66">
        <v>20</v>
      </c>
      <c r="AE763" s="67" t="b">
        <v>1</v>
      </c>
      <c r="AF763" s="67">
        <v>0</v>
      </c>
      <c r="AG763" s="67">
        <v>10</v>
      </c>
      <c r="AH763" s="67">
        <v>10</v>
      </c>
      <c r="AI763" s="67">
        <v>10</v>
      </c>
      <c r="AJ763" s="67">
        <v>20</v>
      </c>
      <c r="AK763" s="68" t="b">
        <v>1</v>
      </c>
      <c r="AL763" s="68">
        <v>0</v>
      </c>
      <c r="AM763" s="68">
        <v>10</v>
      </c>
      <c r="AN763" s="68">
        <v>10</v>
      </c>
      <c r="AO763" s="68">
        <v>10</v>
      </c>
      <c r="AP763" s="68">
        <v>20</v>
      </c>
      <c r="AQ763" s="45" t="b">
        <v>1</v>
      </c>
      <c r="AR763" s="45">
        <v>0</v>
      </c>
      <c r="AS763" s="45">
        <v>10</v>
      </c>
      <c r="AT763" s="45">
        <v>10</v>
      </c>
      <c r="AU763" s="45">
        <v>10</v>
      </c>
      <c r="AV763" s="45">
        <v>20</v>
      </c>
      <c r="AW763" s="47" t="b">
        <v>1</v>
      </c>
      <c r="AX763" s="47">
        <v>0</v>
      </c>
      <c r="AY763" s="47">
        <v>10</v>
      </c>
      <c r="AZ763" s="47">
        <v>10</v>
      </c>
      <c r="BA763" s="47">
        <v>10</v>
      </c>
      <c r="BB763" s="47">
        <v>20</v>
      </c>
      <c r="BC763" s="17">
        <f t="shared" si="473"/>
        <v>94.160000000000025</v>
      </c>
      <c r="BD763">
        <f t="shared" si="481"/>
        <v>0</v>
      </c>
      <c r="BE763" s="7">
        <f t="shared" si="482"/>
        <v>0</v>
      </c>
      <c r="BF763" s="7">
        <f t="shared" si="483"/>
        <v>0</v>
      </c>
      <c r="BG763" s="7">
        <f t="shared" si="484"/>
        <v>0</v>
      </c>
      <c r="BH763" s="7">
        <f t="shared" si="485"/>
        <v>0</v>
      </c>
      <c r="BI763" s="17">
        <f t="shared" si="474"/>
        <v>94.160000000000025</v>
      </c>
      <c r="BJ763">
        <f t="shared" si="486"/>
        <v>0</v>
      </c>
      <c r="BK763" s="7">
        <f t="shared" si="487"/>
        <v>0</v>
      </c>
      <c r="BL763" s="7">
        <f t="shared" si="488"/>
        <v>0</v>
      </c>
      <c r="BM763" s="7">
        <f t="shared" si="489"/>
        <v>0</v>
      </c>
      <c r="BN763" s="7">
        <f t="shared" si="490"/>
        <v>0</v>
      </c>
      <c r="BO763" s="17">
        <f t="shared" si="475"/>
        <v>94.160000000000025</v>
      </c>
      <c r="BP763">
        <f t="shared" si="491"/>
        <v>0</v>
      </c>
      <c r="BQ763" s="7">
        <f t="shared" si="492"/>
        <v>0</v>
      </c>
      <c r="BR763" s="7">
        <f t="shared" si="493"/>
        <v>0</v>
      </c>
      <c r="BS763" s="7">
        <f t="shared" si="494"/>
        <v>0</v>
      </c>
      <c r="BT763" s="7">
        <f t="shared" si="495"/>
        <v>0</v>
      </c>
      <c r="BU763" s="17">
        <f t="shared" si="476"/>
        <v>94.160000000000025</v>
      </c>
      <c r="BV763">
        <f t="shared" si="496"/>
        <v>0</v>
      </c>
      <c r="BW763" s="7">
        <f t="shared" si="497"/>
        <v>0</v>
      </c>
      <c r="BX763" s="7">
        <f t="shared" si="498"/>
        <v>0</v>
      </c>
      <c r="BY763" s="7">
        <f t="shared" si="499"/>
        <v>0</v>
      </c>
      <c r="BZ763" s="7">
        <f t="shared" si="500"/>
        <v>0</v>
      </c>
      <c r="CA763" s="17">
        <f t="shared" si="477"/>
        <v>94.160000000000025</v>
      </c>
      <c r="CB763">
        <f t="shared" si="501"/>
        <v>0</v>
      </c>
      <c r="CC763" s="7">
        <f t="shared" si="502"/>
        <v>0</v>
      </c>
      <c r="CD763" s="7">
        <f t="shared" si="503"/>
        <v>0</v>
      </c>
      <c r="CE763" s="7">
        <f t="shared" si="504"/>
        <v>0</v>
      </c>
      <c r="CF763" s="69">
        <f t="shared" si="505"/>
        <v>0</v>
      </c>
      <c r="CG763" s="17">
        <f t="shared" si="478"/>
        <v>94.160000000000025</v>
      </c>
      <c r="CH763">
        <f t="shared" si="506"/>
        <v>0</v>
      </c>
      <c r="CI763" s="7">
        <f t="shared" si="507"/>
        <v>0</v>
      </c>
      <c r="CJ763" s="7">
        <f t="shared" si="508"/>
        <v>0</v>
      </c>
      <c r="CK763" s="7">
        <f t="shared" si="509"/>
        <v>0</v>
      </c>
      <c r="CL763" s="7">
        <f t="shared" si="510"/>
        <v>0</v>
      </c>
      <c r="CM763" s="17">
        <f t="shared" si="479"/>
        <v>94.160000000000025</v>
      </c>
      <c r="CN763">
        <f t="shared" si="511"/>
        <v>0</v>
      </c>
      <c r="CO763" s="7">
        <f t="shared" si="512"/>
        <v>0</v>
      </c>
      <c r="CP763" s="7">
        <f t="shared" si="513"/>
        <v>0</v>
      </c>
      <c r="CQ763" s="7">
        <f t="shared" si="514"/>
        <v>0</v>
      </c>
      <c r="CR763" s="7">
        <f t="shared" si="515"/>
        <v>0</v>
      </c>
    </row>
    <row r="764" spans="1:96" ht="14.5">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480"/>
        <v>0</v>
      </c>
      <c r="M764" s="63" t="b">
        <v>1</v>
      </c>
      <c r="N764" s="63">
        <v>0</v>
      </c>
      <c r="O764" s="63">
        <v>10</v>
      </c>
      <c r="P764" s="63">
        <v>10</v>
      </c>
      <c r="Q764" s="63">
        <v>10</v>
      </c>
      <c r="R764" s="63">
        <v>20</v>
      </c>
      <c r="S764" s="65" t="b">
        <v>1</v>
      </c>
      <c r="T764" s="65">
        <v>0</v>
      </c>
      <c r="U764" s="65">
        <v>10</v>
      </c>
      <c r="V764" s="65">
        <v>10</v>
      </c>
      <c r="W764" s="65">
        <v>10</v>
      </c>
      <c r="X764" s="65">
        <v>20</v>
      </c>
      <c r="Y764" s="66" t="b">
        <v>1</v>
      </c>
      <c r="Z764" s="66">
        <v>0</v>
      </c>
      <c r="AA764" s="66">
        <v>10</v>
      </c>
      <c r="AB764" s="66">
        <v>10</v>
      </c>
      <c r="AC764" s="66">
        <v>10</v>
      </c>
      <c r="AD764" s="66">
        <v>20</v>
      </c>
      <c r="AE764" s="67" t="b">
        <v>1</v>
      </c>
      <c r="AF764" s="67">
        <v>0</v>
      </c>
      <c r="AG764" s="67">
        <v>10</v>
      </c>
      <c r="AH764" s="67">
        <v>10</v>
      </c>
      <c r="AI764" s="67">
        <v>10</v>
      </c>
      <c r="AJ764" s="67">
        <v>20</v>
      </c>
      <c r="AK764" s="68" t="b">
        <v>1</v>
      </c>
      <c r="AL764" s="68">
        <v>0</v>
      </c>
      <c r="AM764" s="68">
        <v>10</v>
      </c>
      <c r="AN764" s="68">
        <v>10</v>
      </c>
      <c r="AO764" s="68">
        <v>10</v>
      </c>
      <c r="AP764" s="68">
        <v>20</v>
      </c>
      <c r="AQ764" s="45" t="b">
        <v>1</v>
      </c>
      <c r="AR764" s="45">
        <v>0</v>
      </c>
      <c r="AS764" s="45">
        <v>10</v>
      </c>
      <c r="AT764" s="45">
        <v>10</v>
      </c>
      <c r="AU764" s="45">
        <v>10</v>
      </c>
      <c r="AV764" s="45">
        <v>20</v>
      </c>
      <c r="AW764" s="47" t="b">
        <v>1</v>
      </c>
      <c r="AX764" s="47">
        <v>0</v>
      </c>
      <c r="AY764" s="47">
        <v>10</v>
      </c>
      <c r="AZ764" s="47">
        <v>10</v>
      </c>
      <c r="BA764" s="47">
        <v>10</v>
      </c>
      <c r="BB764" s="47">
        <v>20</v>
      </c>
      <c r="BC764" s="17">
        <f t="shared" si="473"/>
        <v>94.050000000000011</v>
      </c>
      <c r="BD764">
        <f t="shared" si="481"/>
        <v>0</v>
      </c>
      <c r="BE764" s="7">
        <f t="shared" si="482"/>
        <v>0</v>
      </c>
      <c r="BF764" s="7">
        <f t="shared" si="483"/>
        <v>0</v>
      </c>
      <c r="BG764" s="7">
        <f t="shared" si="484"/>
        <v>0</v>
      </c>
      <c r="BH764" s="7">
        <f t="shared" si="485"/>
        <v>0</v>
      </c>
      <c r="BI764" s="17">
        <f t="shared" si="474"/>
        <v>94.050000000000011</v>
      </c>
      <c r="BJ764">
        <f t="shared" si="486"/>
        <v>0</v>
      </c>
      <c r="BK764" s="7">
        <f t="shared" si="487"/>
        <v>0</v>
      </c>
      <c r="BL764" s="7">
        <f t="shared" si="488"/>
        <v>0</v>
      </c>
      <c r="BM764" s="7">
        <f t="shared" si="489"/>
        <v>0</v>
      </c>
      <c r="BN764" s="7">
        <f t="shared" si="490"/>
        <v>0</v>
      </c>
      <c r="BO764" s="17">
        <f t="shared" si="475"/>
        <v>94.050000000000011</v>
      </c>
      <c r="BP764">
        <f t="shared" si="491"/>
        <v>0</v>
      </c>
      <c r="BQ764" s="7">
        <f t="shared" si="492"/>
        <v>0</v>
      </c>
      <c r="BR764" s="7">
        <f t="shared" si="493"/>
        <v>0</v>
      </c>
      <c r="BS764" s="7">
        <f t="shared" si="494"/>
        <v>0</v>
      </c>
      <c r="BT764" s="7">
        <f t="shared" si="495"/>
        <v>0</v>
      </c>
      <c r="BU764" s="17">
        <f t="shared" si="476"/>
        <v>94.050000000000011</v>
      </c>
      <c r="BV764">
        <f t="shared" si="496"/>
        <v>0</v>
      </c>
      <c r="BW764" s="7">
        <f t="shared" si="497"/>
        <v>0</v>
      </c>
      <c r="BX764" s="7">
        <f t="shared" si="498"/>
        <v>0</v>
      </c>
      <c r="BY764" s="7">
        <f t="shared" si="499"/>
        <v>0</v>
      </c>
      <c r="BZ764" s="7">
        <f t="shared" si="500"/>
        <v>0</v>
      </c>
      <c r="CA764" s="17">
        <f t="shared" si="477"/>
        <v>94.050000000000011</v>
      </c>
      <c r="CB764">
        <f t="shared" si="501"/>
        <v>0</v>
      </c>
      <c r="CC764" s="7">
        <f t="shared" si="502"/>
        <v>0</v>
      </c>
      <c r="CD764" s="7">
        <f t="shared" si="503"/>
        <v>0</v>
      </c>
      <c r="CE764" s="7">
        <f t="shared" si="504"/>
        <v>0</v>
      </c>
      <c r="CF764" s="69">
        <f t="shared" si="505"/>
        <v>0</v>
      </c>
      <c r="CG764" s="17">
        <f t="shared" si="478"/>
        <v>94.050000000000011</v>
      </c>
      <c r="CH764">
        <f t="shared" si="506"/>
        <v>0</v>
      </c>
      <c r="CI764" s="7">
        <f t="shared" si="507"/>
        <v>0</v>
      </c>
      <c r="CJ764" s="7">
        <f t="shared" si="508"/>
        <v>0</v>
      </c>
      <c r="CK764" s="7">
        <f t="shared" si="509"/>
        <v>0</v>
      </c>
      <c r="CL764" s="7">
        <f t="shared" si="510"/>
        <v>0</v>
      </c>
      <c r="CM764" s="17">
        <f t="shared" si="479"/>
        <v>94.050000000000011</v>
      </c>
      <c r="CN764">
        <f t="shared" si="511"/>
        <v>0</v>
      </c>
      <c r="CO764" s="7">
        <f t="shared" si="512"/>
        <v>0</v>
      </c>
      <c r="CP764" s="7">
        <f t="shared" si="513"/>
        <v>0</v>
      </c>
      <c r="CQ764" s="7">
        <f t="shared" si="514"/>
        <v>0</v>
      </c>
      <c r="CR764" s="7">
        <f t="shared" si="515"/>
        <v>0</v>
      </c>
    </row>
    <row r="765" spans="1:9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480"/>
        <v>1</v>
      </c>
      <c r="M765" s="63" t="b">
        <v>0</v>
      </c>
      <c r="S765" s="65" t="b">
        <v>0</v>
      </c>
      <c r="Y765" s="66" t="b">
        <v>0</v>
      </c>
      <c r="AE765" s="67" t="b">
        <v>0</v>
      </c>
      <c r="AK765" s="68" t="b">
        <v>0</v>
      </c>
      <c r="AQ765" s="45" t="b">
        <v>0</v>
      </c>
      <c r="AW765" s="47" t="b">
        <v>0</v>
      </c>
      <c r="BC765" s="17">
        <f t="shared" si="473"/>
        <v>331.87000000000006</v>
      </c>
      <c r="BD765">
        <f t="shared" si="481"/>
        <v>0</v>
      </c>
      <c r="BE765" s="7">
        <f t="shared" si="482"/>
        <v>0</v>
      </c>
      <c r="BF765" s="7">
        <f t="shared" si="483"/>
        <v>0</v>
      </c>
      <c r="BG765" s="7">
        <f t="shared" si="484"/>
        <v>0</v>
      </c>
      <c r="BH765" s="7">
        <f t="shared" si="485"/>
        <v>0</v>
      </c>
      <c r="BI765" s="17">
        <f t="shared" si="474"/>
        <v>331.87000000000006</v>
      </c>
      <c r="BJ765">
        <f t="shared" si="486"/>
        <v>0</v>
      </c>
      <c r="BK765" s="7">
        <f t="shared" si="487"/>
        <v>0</v>
      </c>
      <c r="BL765" s="7">
        <f t="shared" si="488"/>
        <v>0</v>
      </c>
      <c r="BM765" s="7">
        <f t="shared" si="489"/>
        <v>0</v>
      </c>
      <c r="BN765" s="7">
        <f t="shared" si="490"/>
        <v>0</v>
      </c>
      <c r="BO765" s="17">
        <f t="shared" si="475"/>
        <v>331.87000000000006</v>
      </c>
      <c r="BP765">
        <f t="shared" si="491"/>
        <v>0</v>
      </c>
      <c r="BQ765" s="7">
        <f t="shared" si="492"/>
        <v>0</v>
      </c>
      <c r="BR765" s="7">
        <f t="shared" si="493"/>
        <v>0</v>
      </c>
      <c r="BS765" s="7">
        <f t="shared" si="494"/>
        <v>0</v>
      </c>
      <c r="BT765" s="7">
        <f t="shared" si="495"/>
        <v>0</v>
      </c>
      <c r="BU765" s="17">
        <f t="shared" si="476"/>
        <v>331.87000000000006</v>
      </c>
      <c r="BV765">
        <f t="shared" si="496"/>
        <v>0</v>
      </c>
      <c r="BW765" s="7">
        <f t="shared" si="497"/>
        <v>0</v>
      </c>
      <c r="BX765" s="7">
        <f t="shared" si="498"/>
        <v>0</v>
      </c>
      <c r="BY765" s="7">
        <f t="shared" si="499"/>
        <v>0</v>
      </c>
      <c r="BZ765" s="7">
        <f t="shared" si="500"/>
        <v>0</v>
      </c>
      <c r="CA765" s="17">
        <f t="shared" si="477"/>
        <v>331.87000000000006</v>
      </c>
      <c r="CB765">
        <f t="shared" si="501"/>
        <v>0</v>
      </c>
      <c r="CC765" s="7">
        <f t="shared" si="502"/>
        <v>0</v>
      </c>
      <c r="CD765" s="7">
        <f t="shared" si="503"/>
        <v>0</v>
      </c>
      <c r="CE765" s="7">
        <f t="shared" si="504"/>
        <v>0</v>
      </c>
      <c r="CF765" s="69">
        <f t="shared" si="505"/>
        <v>0</v>
      </c>
      <c r="CG765" s="17">
        <f t="shared" si="478"/>
        <v>331.87000000000006</v>
      </c>
      <c r="CH765">
        <f t="shared" si="506"/>
        <v>0</v>
      </c>
      <c r="CI765" s="7">
        <f t="shared" si="507"/>
        <v>0</v>
      </c>
      <c r="CJ765" s="7">
        <f t="shared" si="508"/>
        <v>0</v>
      </c>
      <c r="CK765" s="7">
        <f t="shared" si="509"/>
        <v>0</v>
      </c>
      <c r="CL765" s="7">
        <f t="shared" si="510"/>
        <v>0</v>
      </c>
      <c r="CM765" s="17">
        <f t="shared" si="479"/>
        <v>331.87000000000006</v>
      </c>
      <c r="CN765">
        <f t="shared" si="511"/>
        <v>0</v>
      </c>
      <c r="CO765" s="7">
        <f t="shared" si="512"/>
        <v>0</v>
      </c>
      <c r="CP765" s="7">
        <f t="shared" si="513"/>
        <v>0</v>
      </c>
      <c r="CQ765" s="7">
        <f t="shared" si="514"/>
        <v>0</v>
      </c>
      <c r="CR765" s="7">
        <f t="shared" si="515"/>
        <v>0</v>
      </c>
    </row>
    <row r="766" spans="1:9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480"/>
        <v>0</v>
      </c>
      <c r="M766" s="63" t="b">
        <v>0</v>
      </c>
      <c r="S766" s="65" t="b">
        <v>0</v>
      </c>
      <c r="Y766" s="66" t="b">
        <v>0</v>
      </c>
      <c r="AE766" s="67" t="b">
        <v>0</v>
      </c>
      <c r="AK766" s="68" t="b">
        <v>0</v>
      </c>
      <c r="AQ766" s="45" t="b">
        <v>0</v>
      </c>
      <c r="AW766" s="47" t="b">
        <v>0</v>
      </c>
      <c r="BC766" s="17">
        <f t="shared" si="473"/>
        <v>330.88</v>
      </c>
      <c r="BD766">
        <f t="shared" si="481"/>
        <v>0</v>
      </c>
      <c r="BE766" s="7">
        <f t="shared" si="482"/>
        <v>0</v>
      </c>
      <c r="BF766" s="7">
        <f t="shared" si="483"/>
        <v>0</v>
      </c>
      <c r="BG766" s="7">
        <f t="shared" si="484"/>
        <v>0</v>
      </c>
      <c r="BH766" s="7">
        <f t="shared" si="485"/>
        <v>0</v>
      </c>
      <c r="BI766" s="17">
        <f t="shared" si="474"/>
        <v>330.88</v>
      </c>
      <c r="BJ766">
        <f t="shared" si="486"/>
        <v>0</v>
      </c>
      <c r="BK766" s="7">
        <f t="shared" si="487"/>
        <v>0</v>
      </c>
      <c r="BL766" s="7">
        <f t="shared" si="488"/>
        <v>0</v>
      </c>
      <c r="BM766" s="7">
        <f t="shared" si="489"/>
        <v>0</v>
      </c>
      <c r="BN766" s="7">
        <f t="shared" si="490"/>
        <v>0</v>
      </c>
      <c r="BO766" s="17">
        <f t="shared" si="475"/>
        <v>330.88</v>
      </c>
      <c r="BP766">
        <f t="shared" si="491"/>
        <v>0</v>
      </c>
      <c r="BQ766" s="7">
        <f t="shared" si="492"/>
        <v>0</v>
      </c>
      <c r="BR766" s="7">
        <f t="shared" si="493"/>
        <v>0</v>
      </c>
      <c r="BS766" s="7">
        <f t="shared" si="494"/>
        <v>0</v>
      </c>
      <c r="BT766" s="7">
        <f t="shared" si="495"/>
        <v>0</v>
      </c>
      <c r="BU766" s="17">
        <f t="shared" si="476"/>
        <v>330.88</v>
      </c>
      <c r="BV766">
        <f t="shared" si="496"/>
        <v>0</v>
      </c>
      <c r="BW766" s="7">
        <f t="shared" si="497"/>
        <v>0</v>
      </c>
      <c r="BX766" s="7">
        <f t="shared" si="498"/>
        <v>0</v>
      </c>
      <c r="BY766" s="7">
        <f t="shared" si="499"/>
        <v>0</v>
      </c>
      <c r="BZ766" s="7">
        <f t="shared" si="500"/>
        <v>0</v>
      </c>
      <c r="CA766" s="17">
        <f t="shared" si="477"/>
        <v>330.88</v>
      </c>
      <c r="CB766">
        <f t="shared" si="501"/>
        <v>0</v>
      </c>
      <c r="CC766" s="7">
        <f t="shared" si="502"/>
        <v>0</v>
      </c>
      <c r="CD766" s="7">
        <f t="shared" si="503"/>
        <v>0</v>
      </c>
      <c r="CE766" s="7">
        <f t="shared" si="504"/>
        <v>0</v>
      </c>
      <c r="CF766" s="69">
        <f t="shared" si="505"/>
        <v>0</v>
      </c>
      <c r="CG766" s="17">
        <f t="shared" si="478"/>
        <v>330.88</v>
      </c>
      <c r="CH766">
        <f t="shared" si="506"/>
        <v>0</v>
      </c>
      <c r="CI766" s="7">
        <f t="shared" si="507"/>
        <v>0</v>
      </c>
      <c r="CJ766" s="7">
        <f t="shared" si="508"/>
        <v>0</v>
      </c>
      <c r="CK766" s="7">
        <f t="shared" si="509"/>
        <v>0</v>
      </c>
      <c r="CL766" s="7">
        <f t="shared" si="510"/>
        <v>0</v>
      </c>
      <c r="CM766" s="17">
        <f t="shared" si="479"/>
        <v>330.88</v>
      </c>
      <c r="CN766">
        <f t="shared" si="511"/>
        <v>0</v>
      </c>
      <c r="CO766" s="7">
        <f t="shared" si="512"/>
        <v>0</v>
      </c>
      <c r="CP766" s="7">
        <f t="shared" si="513"/>
        <v>0</v>
      </c>
      <c r="CQ766" s="7">
        <f t="shared" si="514"/>
        <v>0</v>
      </c>
      <c r="CR766" s="7">
        <f t="shared" si="515"/>
        <v>0</v>
      </c>
    </row>
    <row r="767" spans="1:9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480"/>
        <v>1</v>
      </c>
      <c r="M767" s="63" t="b">
        <v>0</v>
      </c>
      <c r="S767" s="65" t="b">
        <v>0</v>
      </c>
      <c r="Y767" s="66" t="b">
        <v>0</v>
      </c>
      <c r="AE767" s="67" t="b">
        <v>0</v>
      </c>
      <c r="AK767" s="68" t="b">
        <v>0</v>
      </c>
      <c r="AQ767" s="45" t="b">
        <v>0</v>
      </c>
      <c r="AW767" s="47" t="b">
        <v>0</v>
      </c>
      <c r="BC767" s="17">
        <f t="shared" si="473"/>
        <v>223.08</v>
      </c>
      <c r="BD767">
        <f t="shared" si="481"/>
        <v>0</v>
      </c>
      <c r="BE767" s="7">
        <f t="shared" si="482"/>
        <v>0</v>
      </c>
      <c r="BF767" s="7">
        <f t="shared" si="483"/>
        <v>0</v>
      </c>
      <c r="BG767" s="7">
        <f t="shared" si="484"/>
        <v>0</v>
      </c>
      <c r="BH767" s="7">
        <f t="shared" si="485"/>
        <v>0</v>
      </c>
      <c r="BI767" s="17">
        <f t="shared" si="474"/>
        <v>223.08</v>
      </c>
      <c r="BJ767">
        <f t="shared" si="486"/>
        <v>0</v>
      </c>
      <c r="BK767" s="7">
        <f t="shared" si="487"/>
        <v>0</v>
      </c>
      <c r="BL767" s="7">
        <f t="shared" si="488"/>
        <v>0</v>
      </c>
      <c r="BM767" s="7">
        <f t="shared" si="489"/>
        <v>0</v>
      </c>
      <c r="BN767" s="7">
        <f t="shared" si="490"/>
        <v>0</v>
      </c>
      <c r="BO767" s="17">
        <f t="shared" si="475"/>
        <v>223.08</v>
      </c>
      <c r="BP767">
        <f t="shared" si="491"/>
        <v>0</v>
      </c>
      <c r="BQ767" s="7">
        <f t="shared" si="492"/>
        <v>0</v>
      </c>
      <c r="BR767" s="7">
        <f t="shared" si="493"/>
        <v>0</v>
      </c>
      <c r="BS767" s="7">
        <f t="shared" si="494"/>
        <v>0</v>
      </c>
      <c r="BT767" s="7">
        <f t="shared" si="495"/>
        <v>0</v>
      </c>
      <c r="BU767" s="17">
        <f t="shared" si="476"/>
        <v>223.08</v>
      </c>
      <c r="BV767">
        <f t="shared" si="496"/>
        <v>0</v>
      </c>
      <c r="BW767" s="7">
        <f t="shared" si="497"/>
        <v>0</v>
      </c>
      <c r="BX767" s="7">
        <f t="shared" si="498"/>
        <v>0</v>
      </c>
      <c r="BY767" s="7">
        <f t="shared" si="499"/>
        <v>0</v>
      </c>
      <c r="BZ767" s="7">
        <f t="shared" si="500"/>
        <v>0</v>
      </c>
      <c r="CA767" s="17">
        <f t="shared" si="477"/>
        <v>223.08</v>
      </c>
      <c r="CB767">
        <f t="shared" si="501"/>
        <v>0</v>
      </c>
      <c r="CC767" s="7">
        <f t="shared" si="502"/>
        <v>0</v>
      </c>
      <c r="CD767" s="7">
        <f t="shared" si="503"/>
        <v>0</v>
      </c>
      <c r="CE767" s="7">
        <f t="shared" si="504"/>
        <v>0</v>
      </c>
      <c r="CF767" s="69">
        <f t="shared" si="505"/>
        <v>0</v>
      </c>
      <c r="CG767" s="17">
        <f t="shared" si="478"/>
        <v>223.08</v>
      </c>
      <c r="CH767">
        <f t="shared" si="506"/>
        <v>0</v>
      </c>
      <c r="CI767" s="7">
        <f t="shared" si="507"/>
        <v>0</v>
      </c>
      <c r="CJ767" s="7">
        <f t="shared" si="508"/>
        <v>0</v>
      </c>
      <c r="CK767" s="7">
        <f t="shared" si="509"/>
        <v>0</v>
      </c>
      <c r="CL767" s="7">
        <f t="shared" si="510"/>
        <v>0</v>
      </c>
      <c r="CM767" s="17">
        <f t="shared" si="479"/>
        <v>223.08</v>
      </c>
      <c r="CN767">
        <f t="shared" si="511"/>
        <v>0</v>
      </c>
      <c r="CO767" s="7">
        <f t="shared" si="512"/>
        <v>0</v>
      </c>
      <c r="CP767" s="7">
        <f t="shared" si="513"/>
        <v>0</v>
      </c>
      <c r="CQ767" s="7">
        <f t="shared" si="514"/>
        <v>0</v>
      </c>
      <c r="CR767" s="7">
        <f t="shared" si="515"/>
        <v>0</v>
      </c>
    </row>
    <row r="768" spans="1:9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480"/>
        <v>0</v>
      </c>
      <c r="M768" s="63" t="b">
        <v>0</v>
      </c>
      <c r="S768" s="65" t="b">
        <v>0</v>
      </c>
      <c r="Y768" s="66" t="b">
        <v>0</v>
      </c>
      <c r="AE768" s="67" t="b">
        <v>0</v>
      </c>
      <c r="AK768" s="68" t="b">
        <v>0</v>
      </c>
      <c r="AQ768" s="45" t="b">
        <v>0</v>
      </c>
      <c r="AW768" s="47" t="b">
        <v>0</v>
      </c>
      <c r="BC768" s="17">
        <f t="shared" si="473"/>
        <v>224.4</v>
      </c>
      <c r="BD768">
        <f t="shared" si="481"/>
        <v>0</v>
      </c>
      <c r="BE768" s="7">
        <f t="shared" si="482"/>
        <v>0</v>
      </c>
      <c r="BF768" s="7">
        <f t="shared" si="483"/>
        <v>0</v>
      </c>
      <c r="BG768" s="7">
        <f t="shared" si="484"/>
        <v>0</v>
      </c>
      <c r="BH768" s="7">
        <f t="shared" si="485"/>
        <v>0</v>
      </c>
      <c r="BI768" s="17">
        <f t="shared" si="474"/>
        <v>224.4</v>
      </c>
      <c r="BJ768">
        <f t="shared" si="486"/>
        <v>0</v>
      </c>
      <c r="BK768" s="7">
        <f t="shared" si="487"/>
        <v>0</v>
      </c>
      <c r="BL768" s="7">
        <f t="shared" si="488"/>
        <v>0</v>
      </c>
      <c r="BM768" s="7">
        <f t="shared" si="489"/>
        <v>0</v>
      </c>
      <c r="BN768" s="7">
        <f t="shared" si="490"/>
        <v>0</v>
      </c>
      <c r="BO768" s="17">
        <f t="shared" si="475"/>
        <v>224.4</v>
      </c>
      <c r="BP768">
        <f t="shared" si="491"/>
        <v>0</v>
      </c>
      <c r="BQ768" s="7">
        <f t="shared" si="492"/>
        <v>0</v>
      </c>
      <c r="BR768" s="7">
        <f t="shared" si="493"/>
        <v>0</v>
      </c>
      <c r="BS768" s="7">
        <f t="shared" si="494"/>
        <v>0</v>
      </c>
      <c r="BT768" s="7">
        <f t="shared" si="495"/>
        <v>0</v>
      </c>
      <c r="BU768" s="17">
        <f t="shared" si="476"/>
        <v>224.4</v>
      </c>
      <c r="BV768">
        <f t="shared" si="496"/>
        <v>0</v>
      </c>
      <c r="BW768" s="7">
        <f t="shared" si="497"/>
        <v>0</v>
      </c>
      <c r="BX768" s="7">
        <f t="shared" si="498"/>
        <v>0</v>
      </c>
      <c r="BY768" s="7">
        <f t="shared" si="499"/>
        <v>0</v>
      </c>
      <c r="BZ768" s="7">
        <f t="shared" si="500"/>
        <v>0</v>
      </c>
      <c r="CA768" s="17">
        <f t="shared" si="477"/>
        <v>224.4</v>
      </c>
      <c r="CB768">
        <f t="shared" si="501"/>
        <v>0</v>
      </c>
      <c r="CC768" s="7">
        <f t="shared" si="502"/>
        <v>0</v>
      </c>
      <c r="CD768" s="7">
        <f t="shared" si="503"/>
        <v>0</v>
      </c>
      <c r="CE768" s="7">
        <f t="shared" si="504"/>
        <v>0</v>
      </c>
      <c r="CF768" s="69">
        <f t="shared" si="505"/>
        <v>0</v>
      </c>
      <c r="CG768" s="17">
        <f t="shared" si="478"/>
        <v>224.4</v>
      </c>
      <c r="CH768">
        <f t="shared" si="506"/>
        <v>0</v>
      </c>
      <c r="CI768" s="7">
        <f t="shared" si="507"/>
        <v>0</v>
      </c>
      <c r="CJ768" s="7">
        <f t="shared" si="508"/>
        <v>0</v>
      </c>
      <c r="CK768" s="7">
        <f t="shared" si="509"/>
        <v>0</v>
      </c>
      <c r="CL768" s="7">
        <f t="shared" si="510"/>
        <v>0</v>
      </c>
      <c r="CM768" s="17">
        <f t="shared" si="479"/>
        <v>224.4</v>
      </c>
      <c r="CN768">
        <f t="shared" si="511"/>
        <v>0</v>
      </c>
      <c r="CO768" s="7">
        <f t="shared" si="512"/>
        <v>0</v>
      </c>
      <c r="CP768" s="7">
        <f t="shared" si="513"/>
        <v>0</v>
      </c>
      <c r="CQ768" s="7">
        <f t="shared" si="514"/>
        <v>0</v>
      </c>
      <c r="CR768" s="7">
        <f t="shared" si="515"/>
        <v>0</v>
      </c>
    </row>
    <row r="769" spans="1:9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480"/>
        <v>1</v>
      </c>
      <c r="M769" s="63" t="b">
        <v>0</v>
      </c>
      <c r="S769" s="65" t="b">
        <v>0</v>
      </c>
      <c r="Y769" s="66" t="b">
        <v>0</v>
      </c>
      <c r="AE769" s="67" t="b">
        <v>0</v>
      </c>
      <c r="AK769" s="68" t="b">
        <v>0</v>
      </c>
      <c r="AQ769" s="45" t="b">
        <v>0</v>
      </c>
      <c r="AW769" s="47" t="b">
        <v>0</v>
      </c>
      <c r="BC769" s="17">
        <f t="shared" si="473"/>
        <v>247.17000000000002</v>
      </c>
      <c r="BD769">
        <f t="shared" si="481"/>
        <v>0</v>
      </c>
      <c r="BE769" s="7">
        <f t="shared" si="482"/>
        <v>0</v>
      </c>
      <c r="BF769" s="7">
        <f t="shared" si="483"/>
        <v>0</v>
      </c>
      <c r="BG769" s="7">
        <f t="shared" si="484"/>
        <v>0</v>
      </c>
      <c r="BH769" s="7">
        <f t="shared" si="485"/>
        <v>0</v>
      </c>
      <c r="BI769" s="17">
        <f t="shared" si="474"/>
        <v>247.17000000000002</v>
      </c>
      <c r="BJ769">
        <f t="shared" si="486"/>
        <v>0</v>
      </c>
      <c r="BK769" s="7">
        <f t="shared" si="487"/>
        <v>0</v>
      </c>
      <c r="BL769" s="7">
        <f t="shared" si="488"/>
        <v>0</v>
      </c>
      <c r="BM769" s="7">
        <f t="shared" si="489"/>
        <v>0</v>
      </c>
      <c r="BN769" s="7">
        <f t="shared" si="490"/>
        <v>0</v>
      </c>
      <c r="BO769" s="17">
        <f t="shared" si="475"/>
        <v>247.17000000000002</v>
      </c>
      <c r="BP769">
        <f t="shared" si="491"/>
        <v>0</v>
      </c>
      <c r="BQ769" s="7">
        <f t="shared" si="492"/>
        <v>0</v>
      </c>
      <c r="BR769" s="7">
        <f t="shared" si="493"/>
        <v>0</v>
      </c>
      <c r="BS769" s="7">
        <f t="shared" si="494"/>
        <v>0</v>
      </c>
      <c r="BT769" s="7">
        <f t="shared" si="495"/>
        <v>0</v>
      </c>
      <c r="BU769" s="17">
        <f t="shared" si="476"/>
        <v>247.17000000000002</v>
      </c>
      <c r="BV769">
        <f t="shared" si="496"/>
        <v>0</v>
      </c>
      <c r="BW769" s="7">
        <f t="shared" si="497"/>
        <v>0</v>
      </c>
      <c r="BX769" s="7">
        <f t="shared" si="498"/>
        <v>0</v>
      </c>
      <c r="BY769" s="7">
        <f t="shared" si="499"/>
        <v>0</v>
      </c>
      <c r="BZ769" s="7">
        <f t="shared" si="500"/>
        <v>0</v>
      </c>
      <c r="CA769" s="17">
        <f t="shared" si="477"/>
        <v>247.17000000000002</v>
      </c>
      <c r="CB769">
        <f t="shared" si="501"/>
        <v>0</v>
      </c>
      <c r="CC769" s="7">
        <f t="shared" si="502"/>
        <v>0</v>
      </c>
      <c r="CD769" s="7">
        <f t="shared" si="503"/>
        <v>0</v>
      </c>
      <c r="CE769" s="7">
        <f t="shared" si="504"/>
        <v>0</v>
      </c>
      <c r="CF769" s="69">
        <f t="shared" si="505"/>
        <v>0</v>
      </c>
      <c r="CG769" s="17">
        <f t="shared" si="478"/>
        <v>247.17000000000002</v>
      </c>
      <c r="CH769">
        <f t="shared" si="506"/>
        <v>0</v>
      </c>
      <c r="CI769" s="7">
        <f t="shared" si="507"/>
        <v>0</v>
      </c>
      <c r="CJ769" s="7">
        <f t="shared" si="508"/>
        <v>0</v>
      </c>
      <c r="CK769" s="7">
        <f t="shared" si="509"/>
        <v>0</v>
      </c>
      <c r="CL769" s="7">
        <f t="shared" si="510"/>
        <v>0</v>
      </c>
      <c r="CM769" s="17">
        <f t="shared" si="479"/>
        <v>247.17000000000002</v>
      </c>
      <c r="CN769">
        <f t="shared" si="511"/>
        <v>0</v>
      </c>
      <c r="CO769" s="7">
        <f t="shared" si="512"/>
        <v>0</v>
      </c>
      <c r="CP769" s="7">
        <f t="shared" si="513"/>
        <v>0</v>
      </c>
      <c r="CQ769" s="7">
        <f t="shared" si="514"/>
        <v>0</v>
      </c>
      <c r="CR769" s="7">
        <f t="shared" si="515"/>
        <v>0</v>
      </c>
    </row>
    <row r="770" spans="1:9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480"/>
        <v>0</v>
      </c>
      <c r="M770" s="63" t="b">
        <v>0</v>
      </c>
      <c r="S770" s="65" t="b">
        <v>0</v>
      </c>
      <c r="Y770" s="66" t="b">
        <v>0</v>
      </c>
      <c r="AE770" s="67" t="b">
        <v>0</v>
      </c>
      <c r="AK770" s="68" t="b">
        <v>0</v>
      </c>
      <c r="AQ770" s="45" t="b">
        <v>0</v>
      </c>
      <c r="AW770" s="47" t="b">
        <v>0</v>
      </c>
      <c r="BC770" s="17">
        <f t="shared" si="473"/>
        <v>255.09000000000006</v>
      </c>
      <c r="BD770">
        <f t="shared" si="481"/>
        <v>0</v>
      </c>
      <c r="BE770" s="7">
        <f t="shared" si="482"/>
        <v>0</v>
      </c>
      <c r="BF770" s="7">
        <f t="shared" si="483"/>
        <v>0</v>
      </c>
      <c r="BG770" s="7">
        <f t="shared" si="484"/>
        <v>0</v>
      </c>
      <c r="BH770" s="7">
        <f t="shared" si="485"/>
        <v>0</v>
      </c>
      <c r="BI770" s="17">
        <f t="shared" si="474"/>
        <v>255.09000000000006</v>
      </c>
      <c r="BJ770">
        <f t="shared" si="486"/>
        <v>0</v>
      </c>
      <c r="BK770" s="7">
        <f t="shared" si="487"/>
        <v>0</v>
      </c>
      <c r="BL770" s="7">
        <f t="shared" si="488"/>
        <v>0</v>
      </c>
      <c r="BM770" s="7">
        <f t="shared" si="489"/>
        <v>0</v>
      </c>
      <c r="BN770" s="7">
        <f t="shared" si="490"/>
        <v>0</v>
      </c>
      <c r="BO770" s="17">
        <f t="shared" si="475"/>
        <v>255.09000000000006</v>
      </c>
      <c r="BP770">
        <f t="shared" si="491"/>
        <v>0</v>
      </c>
      <c r="BQ770" s="7">
        <f t="shared" si="492"/>
        <v>0</v>
      </c>
      <c r="BR770" s="7">
        <f t="shared" si="493"/>
        <v>0</v>
      </c>
      <c r="BS770" s="7">
        <f t="shared" si="494"/>
        <v>0</v>
      </c>
      <c r="BT770" s="7">
        <f t="shared" si="495"/>
        <v>0</v>
      </c>
      <c r="BU770" s="17">
        <f t="shared" si="476"/>
        <v>255.09000000000006</v>
      </c>
      <c r="BV770">
        <f t="shared" si="496"/>
        <v>0</v>
      </c>
      <c r="BW770" s="7">
        <f t="shared" si="497"/>
        <v>0</v>
      </c>
      <c r="BX770" s="7">
        <f t="shared" si="498"/>
        <v>0</v>
      </c>
      <c r="BY770" s="7">
        <f t="shared" si="499"/>
        <v>0</v>
      </c>
      <c r="BZ770" s="7">
        <f t="shared" si="500"/>
        <v>0</v>
      </c>
      <c r="CA770" s="17">
        <f t="shared" si="477"/>
        <v>255.09000000000006</v>
      </c>
      <c r="CB770">
        <f t="shared" si="501"/>
        <v>0</v>
      </c>
      <c r="CC770" s="7">
        <f t="shared" si="502"/>
        <v>0</v>
      </c>
      <c r="CD770" s="7">
        <f t="shared" si="503"/>
        <v>0</v>
      </c>
      <c r="CE770" s="7">
        <f t="shared" si="504"/>
        <v>0</v>
      </c>
      <c r="CF770" s="69">
        <f t="shared" si="505"/>
        <v>0</v>
      </c>
      <c r="CG770" s="17">
        <f t="shared" si="478"/>
        <v>255.09000000000006</v>
      </c>
      <c r="CH770">
        <f t="shared" si="506"/>
        <v>0</v>
      </c>
      <c r="CI770" s="7">
        <f t="shared" si="507"/>
        <v>0</v>
      </c>
      <c r="CJ770" s="7">
        <f t="shared" si="508"/>
        <v>0</v>
      </c>
      <c r="CK770" s="7">
        <f t="shared" si="509"/>
        <v>0</v>
      </c>
      <c r="CL770" s="7">
        <f t="shared" si="510"/>
        <v>0</v>
      </c>
      <c r="CM770" s="17">
        <f t="shared" si="479"/>
        <v>255.09000000000006</v>
      </c>
      <c r="CN770">
        <f t="shared" si="511"/>
        <v>0</v>
      </c>
      <c r="CO770" s="7">
        <f t="shared" si="512"/>
        <v>0</v>
      </c>
      <c r="CP770" s="7">
        <f t="shared" si="513"/>
        <v>0</v>
      </c>
      <c r="CQ770" s="7">
        <f t="shared" si="514"/>
        <v>0</v>
      </c>
      <c r="CR770" s="7">
        <f t="shared" si="515"/>
        <v>0</v>
      </c>
    </row>
    <row r="771" spans="1:9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480"/>
        <v>1</v>
      </c>
      <c r="M771" s="63" t="b">
        <v>0</v>
      </c>
      <c r="S771" s="65" t="b">
        <v>0</v>
      </c>
      <c r="Y771" s="66" t="b">
        <v>0</v>
      </c>
      <c r="AE771" s="67" t="b">
        <v>0</v>
      </c>
      <c r="AK771" s="68" t="b">
        <v>0</v>
      </c>
      <c r="AQ771" s="45" t="b">
        <v>0</v>
      </c>
      <c r="AW771" s="47" t="b">
        <v>0</v>
      </c>
      <c r="BC771" s="17">
        <f t="shared" si="473"/>
        <v>291.06</v>
      </c>
      <c r="BD771">
        <f t="shared" si="481"/>
        <v>0</v>
      </c>
      <c r="BE771" s="7">
        <f t="shared" si="482"/>
        <v>0</v>
      </c>
      <c r="BF771" s="7">
        <f t="shared" si="483"/>
        <v>0</v>
      </c>
      <c r="BG771" s="7">
        <f t="shared" si="484"/>
        <v>0</v>
      </c>
      <c r="BH771" s="7">
        <f t="shared" si="485"/>
        <v>0</v>
      </c>
      <c r="BI771" s="17">
        <f t="shared" si="474"/>
        <v>291.06</v>
      </c>
      <c r="BJ771">
        <f t="shared" si="486"/>
        <v>0</v>
      </c>
      <c r="BK771" s="7">
        <f t="shared" si="487"/>
        <v>0</v>
      </c>
      <c r="BL771" s="7">
        <f t="shared" si="488"/>
        <v>0</v>
      </c>
      <c r="BM771" s="7">
        <f t="shared" si="489"/>
        <v>0</v>
      </c>
      <c r="BN771" s="7">
        <f t="shared" si="490"/>
        <v>0</v>
      </c>
      <c r="BO771" s="17">
        <f t="shared" si="475"/>
        <v>291.06</v>
      </c>
      <c r="BP771">
        <f t="shared" si="491"/>
        <v>0</v>
      </c>
      <c r="BQ771" s="7">
        <f t="shared" si="492"/>
        <v>0</v>
      </c>
      <c r="BR771" s="7">
        <f t="shared" si="493"/>
        <v>0</v>
      </c>
      <c r="BS771" s="7">
        <f t="shared" si="494"/>
        <v>0</v>
      </c>
      <c r="BT771" s="7">
        <f t="shared" si="495"/>
        <v>0</v>
      </c>
      <c r="BU771" s="17">
        <f t="shared" si="476"/>
        <v>291.06</v>
      </c>
      <c r="BV771">
        <f t="shared" si="496"/>
        <v>0</v>
      </c>
      <c r="BW771" s="7">
        <f t="shared" si="497"/>
        <v>0</v>
      </c>
      <c r="BX771" s="7">
        <f t="shared" si="498"/>
        <v>0</v>
      </c>
      <c r="BY771" s="7">
        <f t="shared" si="499"/>
        <v>0</v>
      </c>
      <c r="BZ771" s="7">
        <f t="shared" si="500"/>
        <v>0</v>
      </c>
      <c r="CA771" s="17">
        <f t="shared" si="477"/>
        <v>291.06</v>
      </c>
      <c r="CB771">
        <f t="shared" si="501"/>
        <v>0</v>
      </c>
      <c r="CC771" s="7">
        <f t="shared" si="502"/>
        <v>0</v>
      </c>
      <c r="CD771" s="7">
        <f t="shared" si="503"/>
        <v>0</v>
      </c>
      <c r="CE771" s="7">
        <f t="shared" si="504"/>
        <v>0</v>
      </c>
      <c r="CF771" s="69">
        <f t="shared" si="505"/>
        <v>0</v>
      </c>
      <c r="CG771" s="17">
        <f t="shared" si="478"/>
        <v>291.06</v>
      </c>
      <c r="CH771">
        <f t="shared" si="506"/>
        <v>0</v>
      </c>
      <c r="CI771" s="7">
        <f t="shared" si="507"/>
        <v>0</v>
      </c>
      <c r="CJ771" s="7">
        <f t="shared" si="508"/>
        <v>0</v>
      </c>
      <c r="CK771" s="7">
        <f t="shared" si="509"/>
        <v>0</v>
      </c>
      <c r="CL771" s="7">
        <f t="shared" si="510"/>
        <v>0</v>
      </c>
      <c r="CM771" s="17">
        <f t="shared" si="479"/>
        <v>291.06</v>
      </c>
      <c r="CN771">
        <f t="shared" si="511"/>
        <v>0</v>
      </c>
      <c r="CO771" s="7">
        <f t="shared" si="512"/>
        <v>0</v>
      </c>
      <c r="CP771" s="7">
        <f t="shared" si="513"/>
        <v>0</v>
      </c>
      <c r="CQ771" s="7">
        <f t="shared" si="514"/>
        <v>0</v>
      </c>
      <c r="CR771" s="7">
        <f t="shared" si="515"/>
        <v>0</v>
      </c>
    </row>
    <row r="772" spans="1:9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480"/>
        <v>0</v>
      </c>
      <c r="M772" s="63" t="b">
        <v>0</v>
      </c>
      <c r="S772" s="65" t="b">
        <v>0</v>
      </c>
      <c r="Y772" s="66" t="b">
        <v>0</v>
      </c>
      <c r="AE772" s="67" t="b">
        <v>0</v>
      </c>
      <c r="AK772" s="68" t="b">
        <v>0</v>
      </c>
      <c r="AQ772" s="45" t="b">
        <v>0</v>
      </c>
      <c r="AW772" s="47" t="b">
        <v>0</v>
      </c>
      <c r="BC772" s="17">
        <f t="shared" si="473"/>
        <v>292.82</v>
      </c>
      <c r="BD772">
        <f t="shared" si="481"/>
        <v>0</v>
      </c>
      <c r="BE772" s="7">
        <f t="shared" si="482"/>
        <v>0</v>
      </c>
      <c r="BF772" s="7">
        <f t="shared" si="483"/>
        <v>0</v>
      </c>
      <c r="BG772" s="7">
        <f t="shared" si="484"/>
        <v>0</v>
      </c>
      <c r="BH772" s="7">
        <f t="shared" si="485"/>
        <v>0</v>
      </c>
      <c r="BI772" s="17">
        <f t="shared" si="474"/>
        <v>292.82</v>
      </c>
      <c r="BJ772">
        <f t="shared" si="486"/>
        <v>0</v>
      </c>
      <c r="BK772" s="7">
        <f t="shared" si="487"/>
        <v>0</v>
      </c>
      <c r="BL772" s="7">
        <f t="shared" si="488"/>
        <v>0</v>
      </c>
      <c r="BM772" s="7">
        <f t="shared" si="489"/>
        <v>0</v>
      </c>
      <c r="BN772" s="7">
        <f t="shared" si="490"/>
        <v>0</v>
      </c>
      <c r="BO772" s="17">
        <f t="shared" si="475"/>
        <v>292.82</v>
      </c>
      <c r="BP772">
        <f t="shared" si="491"/>
        <v>0</v>
      </c>
      <c r="BQ772" s="7">
        <f t="shared" si="492"/>
        <v>0</v>
      </c>
      <c r="BR772" s="7">
        <f t="shared" si="493"/>
        <v>0</v>
      </c>
      <c r="BS772" s="7">
        <f t="shared" si="494"/>
        <v>0</v>
      </c>
      <c r="BT772" s="7">
        <f t="shared" si="495"/>
        <v>0</v>
      </c>
      <c r="BU772" s="17">
        <f t="shared" si="476"/>
        <v>292.82</v>
      </c>
      <c r="BV772">
        <f t="shared" si="496"/>
        <v>0</v>
      </c>
      <c r="BW772" s="7">
        <f t="shared" si="497"/>
        <v>0</v>
      </c>
      <c r="BX772" s="7">
        <f t="shared" si="498"/>
        <v>0</v>
      </c>
      <c r="BY772" s="7">
        <f t="shared" si="499"/>
        <v>0</v>
      </c>
      <c r="BZ772" s="7">
        <f t="shared" si="500"/>
        <v>0</v>
      </c>
      <c r="CA772" s="17">
        <f t="shared" si="477"/>
        <v>292.82</v>
      </c>
      <c r="CB772">
        <f t="shared" si="501"/>
        <v>0</v>
      </c>
      <c r="CC772" s="7">
        <f t="shared" si="502"/>
        <v>0</v>
      </c>
      <c r="CD772" s="7">
        <f t="shared" si="503"/>
        <v>0</v>
      </c>
      <c r="CE772" s="7">
        <f t="shared" si="504"/>
        <v>0</v>
      </c>
      <c r="CF772" s="69">
        <f t="shared" si="505"/>
        <v>0</v>
      </c>
      <c r="CG772" s="17">
        <f t="shared" si="478"/>
        <v>292.82</v>
      </c>
      <c r="CH772">
        <f t="shared" si="506"/>
        <v>0</v>
      </c>
      <c r="CI772" s="7">
        <f t="shared" si="507"/>
        <v>0</v>
      </c>
      <c r="CJ772" s="7">
        <f t="shared" si="508"/>
        <v>0</v>
      </c>
      <c r="CK772" s="7">
        <f t="shared" si="509"/>
        <v>0</v>
      </c>
      <c r="CL772" s="7">
        <f t="shared" si="510"/>
        <v>0</v>
      </c>
      <c r="CM772" s="17">
        <f t="shared" si="479"/>
        <v>292.82</v>
      </c>
      <c r="CN772">
        <f t="shared" si="511"/>
        <v>0</v>
      </c>
      <c r="CO772" s="7">
        <f t="shared" si="512"/>
        <v>0</v>
      </c>
      <c r="CP772" s="7">
        <f t="shared" si="513"/>
        <v>0</v>
      </c>
      <c r="CQ772" s="7">
        <f t="shared" si="514"/>
        <v>0</v>
      </c>
      <c r="CR772" s="7">
        <f t="shared" si="515"/>
        <v>0</v>
      </c>
    </row>
    <row r="773" spans="1:9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480"/>
        <v>1</v>
      </c>
      <c r="M773" s="63" t="b">
        <v>0</v>
      </c>
      <c r="S773" s="65" t="b">
        <v>0</v>
      </c>
      <c r="Y773" s="66" t="b">
        <v>0</v>
      </c>
      <c r="AE773" s="67" t="b">
        <v>0</v>
      </c>
      <c r="AK773" s="68" t="b">
        <v>0</v>
      </c>
      <c r="AQ773" s="45" t="b">
        <v>0</v>
      </c>
      <c r="AW773" s="47" t="b">
        <v>0</v>
      </c>
      <c r="BC773" s="17">
        <f t="shared" si="473"/>
        <v>307.67</v>
      </c>
      <c r="BD773">
        <f t="shared" si="481"/>
        <v>0</v>
      </c>
      <c r="BE773" s="7">
        <f t="shared" si="482"/>
        <v>0</v>
      </c>
      <c r="BF773" s="7">
        <f t="shared" si="483"/>
        <v>0</v>
      </c>
      <c r="BG773" s="7">
        <f t="shared" si="484"/>
        <v>0</v>
      </c>
      <c r="BH773" s="7">
        <f t="shared" si="485"/>
        <v>0</v>
      </c>
      <c r="BI773" s="17">
        <f t="shared" si="474"/>
        <v>307.67</v>
      </c>
      <c r="BJ773">
        <f t="shared" si="486"/>
        <v>0</v>
      </c>
      <c r="BK773" s="7">
        <f t="shared" si="487"/>
        <v>0</v>
      </c>
      <c r="BL773" s="7">
        <f t="shared" si="488"/>
        <v>0</v>
      </c>
      <c r="BM773" s="7">
        <f t="shared" si="489"/>
        <v>0</v>
      </c>
      <c r="BN773" s="7">
        <f t="shared" si="490"/>
        <v>0</v>
      </c>
      <c r="BO773" s="17">
        <f t="shared" si="475"/>
        <v>307.67</v>
      </c>
      <c r="BP773">
        <f t="shared" si="491"/>
        <v>0</v>
      </c>
      <c r="BQ773" s="7">
        <f t="shared" si="492"/>
        <v>0</v>
      </c>
      <c r="BR773" s="7">
        <f t="shared" si="493"/>
        <v>0</v>
      </c>
      <c r="BS773" s="7">
        <f t="shared" si="494"/>
        <v>0</v>
      </c>
      <c r="BT773" s="7">
        <f t="shared" si="495"/>
        <v>0</v>
      </c>
      <c r="BU773" s="17">
        <f t="shared" si="476"/>
        <v>307.67</v>
      </c>
      <c r="BV773">
        <f t="shared" si="496"/>
        <v>0</v>
      </c>
      <c r="BW773" s="7">
        <f t="shared" si="497"/>
        <v>0</v>
      </c>
      <c r="BX773" s="7">
        <f t="shared" si="498"/>
        <v>0</v>
      </c>
      <c r="BY773" s="7">
        <f t="shared" si="499"/>
        <v>0</v>
      </c>
      <c r="BZ773" s="7">
        <f t="shared" si="500"/>
        <v>0</v>
      </c>
      <c r="CA773" s="17">
        <f t="shared" si="477"/>
        <v>307.67</v>
      </c>
      <c r="CB773">
        <f t="shared" si="501"/>
        <v>0</v>
      </c>
      <c r="CC773" s="7">
        <f t="shared" si="502"/>
        <v>0</v>
      </c>
      <c r="CD773" s="7">
        <f t="shared" si="503"/>
        <v>0</v>
      </c>
      <c r="CE773" s="7">
        <f t="shared" si="504"/>
        <v>0</v>
      </c>
      <c r="CF773" s="69">
        <f t="shared" si="505"/>
        <v>0</v>
      </c>
      <c r="CG773" s="17">
        <f t="shared" si="478"/>
        <v>307.67</v>
      </c>
      <c r="CH773">
        <f t="shared" si="506"/>
        <v>0</v>
      </c>
      <c r="CI773" s="7">
        <f t="shared" si="507"/>
        <v>0</v>
      </c>
      <c r="CJ773" s="7">
        <f t="shared" si="508"/>
        <v>0</v>
      </c>
      <c r="CK773" s="7">
        <f t="shared" si="509"/>
        <v>0</v>
      </c>
      <c r="CL773" s="7">
        <f t="shared" si="510"/>
        <v>0</v>
      </c>
      <c r="CM773" s="17">
        <f t="shared" si="479"/>
        <v>307.67</v>
      </c>
      <c r="CN773">
        <f t="shared" si="511"/>
        <v>0</v>
      </c>
      <c r="CO773" s="7">
        <f t="shared" si="512"/>
        <v>0</v>
      </c>
      <c r="CP773" s="7">
        <f t="shared" si="513"/>
        <v>0</v>
      </c>
      <c r="CQ773" s="7">
        <f t="shared" si="514"/>
        <v>0</v>
      </c>
      <c r="CR773" s="7">
        <f t="shared" si="515"/>
        <v>0</v>
      </c>
    </row>
    <row r="774" spans="1:9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480"/>
        <v>0</v>
      </c>
      <c r="M774" s="63" t="b">
        <v>0</v>
      </c>
      <c r="S774" s="65" t="b">
        <v>0</v>
      </c>
      <c r="Y774" s="66" t="b">
        <v>0</v>
      </c>
      <c r="AE774" s="67" t="b">
        <v>0</v>
      </c>
      <c r="AK774" s="68" t="b">
        <v>0</v>
      </c>
      <c r="AQ774" s="45" t="b">
        <v>0</v>
      </c>
      <c r="AW774" s="47" t="b">
        <v>0</v>
      </c>
      <c r="BC774" s="17">
        <f t="shared" si="473"/>
        <v>306.90000000000003</v>
      </c>
      <c r="BD774">
        <f t="shared" si="481"/>
        <v>0</v>
      </c>
      <c r="BE774" s="7">
        <f t="shared" si="482"/>
        <v>0</v>
      </c>
      <c r="BF774" s="7">
        <f t="shared" si="483"/>
        <v>0</v>
      </c>
      <c r="BG774" s="7">
        <f t="shared" si="484"/>
        <v>0</v>
      </c>
      <c r="BH774" s="7">
        <f t="shared" si="485"/>
        <v>0</v>
      </c>
      <c r="BI774" s="17">
        <f t="shared" si="474"/>
        <v>306.90000000000003</v>
      </c>
      <c r="BJ774">
        <f t="shared" si="486"/>
        <v>0</v>
      </c>
      <c r="BK774" s="7">
        <f t="shared" si="487"/>
        <v>0</v>
      </c>
      <c r="BL774" s="7">
        <f t="shared" si="488"/>
        <v>0</v>
      </c>
      <c r="BM774" s="7">
        <f t="shared" si="489"/>
        <v>0</v>
      </c>
      <c r="BN774" s="7">
        <f t="shared" si="490"/>
        <v>0</v>
      </c>
      <c r="BO774" s="17">
        <f t="shared" si="475"/>
        <v>306.90000000000003</v>
      </c>
      <c r="BP774">
        <f t="shared" si="491"/>
        <v>0</v>
      </c>
      <c r="BQ774" s="7">
        <f t="shared" si="492"/>
        <v>0</v>
      </c>
      <c r="BR774" s="7">
        <f t="shared" si="493"/>
        <v>0</v>
      </c>
      <c r="BS774" s="7">
        <f t="shared" si="494"/>
        <v>0</v>
      </c>
      <c r="BT774" s="7">
        <f t="shared" si="495"/>
        <v>0</v>
      </c>
      <c r="BU774" s="17">
        <f t="shared" si="476"/>
        <v>306.90000000000003</v>
      </c>
      <c r="BV774">
        <f t="shared" si="496"/>
        <v>0</v>
      </c>
      <c r="BW774" s="7">
        <f t="shared" si="497"/>
        <v>0</v>
      </c>
      <c r="BX774" s="7">
        <f t="shared" si="498"/>
        <v>0</v>
      </c>
      <c r="BY774" s="7">
        <f t="shared" si="499"/>
        <v>0</v>
      </c>
      <c r="BZ774" s="7">
        <f t="shared" si="500"/>
        <v>0</v>
      </c>
      <c r="CA774" s="17">
        <f t="shared" si="477"/>
        <v>306.90000000000003</v>
      </c>
      <c r="CB774">
        <f t="shared" si="501"/>
        <v>0</v>
      </c>
      <c r="CC774" s="7">
        <f t="shared" si="502"/>
        <v>0</v>
      </c>
      <c r="CD774" s="7">
        <f t="shared" si="503"/>
        <v>0</v>
      </c>
      <c r="CE774" s="7">
        <f t="shared" si="504"/>
        <v>0</v>
      </c>
      <c r="CF774" s="69">
        <f t="shared" si="505"/>
        <v>0</v>
      </c>
      <c r="CG774" s="17">
        <f t="shared" si="478"/>
        <v>306.90000000000003</v>
      </c>
      <c r="CH774">
        <f t="shared" si="506"/>
        <v>0</v>
      </c>
      <c r="CI774" s="7">
        <f t="shared" si="507"/>
        <v>0</v>
      </c>
      <c r="CJ774" s="7">
        <f t="shared" si="508"/>
        <v>0</v>
      </c>
      <c r="CK774" s="7">
        <f t="shared" si="509"/>
        <v>0</v>
      </c>
      <c r="CL774" s="7">
        <f t="shared" si="510"/>
        <v>0</v>
      </c>
      <c r="CM774" s="17">
        <f t="shared" si="479"/>
        <v>306.90000000000003</v>
      </c>
      <c r="CN774">
        <f t="shared" si="511"/>
        <v>0</v>
      </c>
      <c r="CO774" s="7">
        <f t="shared" si="512"/>
        <v>0</v>
      </c>
      <c r="CP774" s="7">
        <f t="shared" si="513"/>
        <v>0</v>
      </c>
      <c r="CQ774" s="7">
        <f t="shared" si="514"/>
        <v>0</v>
      </c>
      <c r="CR774" s="7">
        <f t="shared" si="515"/>
        <v>0</v>
      </c>
    </row>
    <row r="775" spans="1:9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480"/>
        <v>1</v>
      </c>
      <c r="M775" s="63" t="b">
        <v>0</v>
      </c>
      <c r="S775" s="65" t="b">
        <v>0</v>
      </c>
      <c r="Y775" s="66" t="b">
        <v>0</v>
      </c>
      <c r="AE775" s="67" t="b">
        <v>0</v>
      </c>
      <c r="AK775" s="68" t="b">
        <v>0</v>
      </c>
      <c r="AQ775" s="45" t="b">
        <v>0</v>
      </c>
      <c r="AW775" s="47" t="b">
        <v>0</v>
      </c>
      <c r="BC775" s="17">
        <f t="shared" ref="BC775:BC838" si="516">(IF($D775,$F775*2,$F775)/100 * $D$3)/$D$4 *60</f>
        <v>496.21</v>
      </c>
      <c r="BD775">
        <f t="shared" si="481"/>
        <v>0</v>
      </c>
      <c r="BE775" s="7">
        <f t="shared" si="482"/>
        <v>0</v>
      </c>
      <c r="BF775" s="7">
        <f t="shared" si="483"/>
        <v>0</v>
      </c>
      <c r="BG775" s="7">
        <f t="shared" si="484"/>
        <v>0</v>
      </c>
      <c r="BH775" s="7">
        <f t="shared" si="485"/>
        <v>0</v>
      </c>
      <c r="BI775" s="17">
        <f t="shared" ref="BI775:BI838" si="517">(IF($D775,$F775*2,$F775)/100 * $D$3)/$D$4 *60</f>
        <v>496.21</v>
      </c>
      <c r="BJ775">
        <f t="shared" si="486"/>
        <v>0</v>
      </c>
      <c r="BK775" s="7">
        <f t="shared" si="487"/>
        <v>0</v>
      </c>
      <c r="BL775" s="7">
        <f t="shared" si="488"/>
        <v>0</v>
      </c>
      <c r="BM775" s="7">
        <f t="shared" si="489"/>
        <v>0</v>
      </c>
      <c r="BN775" s="7">
        <f t="shared" si="490"/>
        <v>0</v>
      </c>
      <c r="BO775" s="17">
        <f t="shared" ref="BO775:BO838" si="518">(IF($D775,$F775*2,$F775)/100 * $D$3)/$D$4 *60</f>
        <v>496.21</v>
      </c>
      <c r="BP775">
        <f t="shared" si="491"/>
        <v>0</v>
      </c>
      <c r="BQ775" s="7">
        <f t="shared" si="492"/>
        <v>0</v>
      </c>
      <c r="BR775" s="7">
        <f t="shared" si="493"/>
        <v>0</v>
      </c>
      <c r="BS775" s="7">
        <f t="shared" si="494"/>
        <v>0</v>
      </c>
      <c r="BT775" s="7">
        <f t="shared" si="495"/>
        <v>0</v>
      </c>
      <c r="BU775" s="17">
        <f t="shared" ref="BU775:BU838" si="519">(IF($D775,$F775*2,$F775)/100 * $D$3)/$D$4 *60</f>
        <v>496.21</v>
      </c>
      <c r="BV775">
        <f t="shared" si="496"/>
        <v>0</v>
      </c>
      <c r="BW775" s="7">
        <f t="shared" si="497"/>
        <v>0</v>
      </c>
      <c r="BX775" s="7">
        <f t="shared" si="498"/>
        <v>0</v>
      </c>
      <c r="BY775" s="7">
        <f t="shared" si="499"/>
        <v>0</v>
      </c>
      <c r="BZ775" s="7">
        <f t="shared" si="500"/>
        <v>0</v>
      </c>
      <c r="CA775" s="17">
        <f t="shared" ref="CA775:CA838" si="520">(IF($D775,$F775*2,$F775)/100 * $D$3)/$D$4 *60</f>
        <v>496.21</v>
      </c>
      <c r="CB775">
        <f t="shared" si="501"/>
        <v>0</v>
      </c>
      <c r="CC775" s="7">
        <f t="shared" si="502"/>
        <v>0</v>
      </c>
      <c r="CD775" s="7">
        <f t="shared" si="503"/>
        <v>0</v>
      </c>
      <c r="CE775" s="7">
        <f t="shared" si="504"/>
        <v>0</v>
      </c>
      <c r="CF775" s="69">
        <f t="shared" si="505"/>
        <v>0</v>
      </c>
      <c r="CG775" s="17">
        <f t="shared" ref="CG775:CG838" si="521">(IF($D775,$F775*2,$F775)/100 * $D$3)/$D$4 *60</f>
        <v>496.21</v>
      </c>
      <c r="CH775">
        <f t="shared" si="506"/>
        <v>0</v>
      </c>
      <c r="CI775" s="7">
        <f t="shared" si="507"/>
        <v>0</v>
      </c>
      <c r="CJ775" s="7">
        <f t="shared" si="508"/>
        <v>0</v>
      </c>
      <c r="CK775" s="7">
        <f t="shared" si="509"/>
        <v>0</v>
      </c>
      <c r="CL775" s="7">
        <f t="shared" si="510"/>
        <v>0</v>
      </c>
      <c r="CM775" s="17">
        <f t="shared" ref="CM775:CM838" si="522">(IF($D775,$F775*2,$F775)/100 * $D$3)/$D$4 *60</f>
        <v>496.21</v>
      </c>
      <c r="CN775">
        <f t="shared" si="511"/>
        <v>0</v>
      </c>
      <c r="CO775" s="7">
        <f t="shared" si="512"/>
        <v>0</v>
      </c>
      <c r="CP775" s="7">
        <f t="shared" si="513"/>
        <v>0</v>
      </c>
      <c r="CQ775" s="7">
        <f t="shared" si="514"/>
        <v>0</v>
      </c>
      <c r="CR775" s="7">
        <f t="shared" si="515"/>
        <v>0</v>
      </c>
    </row>
    <row r="776" spans="1:9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523">IF(LEFT(C776,LEN(C776)-2)=LEFT(C775,LEN(C775)-2),0,1)</f>
        <v>0</v>
      </c>
      <c r="M776" s="63" t="b">
        <v>0</v>
      </c>
      <c r="S776" s="65" t="b">
        <v>0</v>
      </c>
      <c r="Y776" s="66" t="b">
        <v>0</v>
      </c>
      <c r="AE776" s="67" t="b">
        <v>0</v>
      </c>
      <c r="AK776" s="68" t="b">
        <v>0</v>
      </c>
      <c r="AQ776" s="45" t="b">
        <v>0</v>
      </c>
      <c r="AW776" s="47" t="b">
        <v>0</v>
      </c>
      <c r="BC776" s="17">
        <f t="shared" si="516"/>
        <v>489.8300000000001</v>
      </c>
      <c r="BD776">
        <f t="shared" ref="BD776:BD839" si="524">IF($L776=0,0,IFERROR(ROUNDUP((($BC776/IF(O776=0,Q776,O776))-IFERROR(($BC776/IF($H776=0,$J776,$H776)),0)),0),0))</f>
        <v>0</v>
      </c>
      <c r="BE776" s="7">
        <f t="shared" ref="BE776:BE839" si="525">BD776*$F$3/1000000</f>
        <v>0</v>
      </c>
      <c r="BF776" s="7">
        <f t="shared" ref="BF776:BF839" si="526">BD776*$H$5*$J$3*$F$5/1000000</f>
        <v>0</v>
      </c>
      <c r="BG776" s="7">
        <f t="shared" ref="BG776:BG839" si="527">BF776*(($J$5^$J$4)-1)/($J$5-1)</f>
        <v>0</v>
      </c>
      <c r="BH776" s="7">
        <f t="shared" ref="BH776:BH839" si="528">BE776+BG776</f>
        <v>0</v>
      </c>
      <c r="BI776" s="17">
        <f t="shared" si="517"/>
        <v>489.8300000000001</v>
      </c>
      <c r="BJ776">
        <f t="shared" ref="BJ776:BJ839" si="529">IF($L776=0,0,IFERROR(ROUNDUP((($BC776/IF(U776=0,W776,U776))-IFERROR(($BC776/IF($H776=0,$J776,$H776)),0)),0),0))</f>
        <v>0</v>
      </c>
      <c r="BK776" s="7">
        <f t="shared" ref="BK776:BK839" si="530">BJ776*$F$3/1000000</f>
        <v>0</v>
      </c>
      <c r="BL776" s="7">
        <f t="shared" ref="BL776:BL839" si="531">BJ776*$H$5*$J$3*$F$5/1000000</f>
        <v>0</v>
      </c>
      <c r="BM776" s="7">
        <f t="shared" ref="BM776:BM839" si="532">BL776*(($J$5^$J$4)-1)/($J$5-1)</f>
        <v>0</v>
      </c>
      <c r="BN776" s="7">
        <f t="shared" ref="BN776:BN839" si="533">BK776+BM776</f>
        <v>0</v>
      </c>
      <c r="BO776" s="17">
        <f t="shared" si="518"/>
        <v>489.8300000000001</v>
      </c>
      <c r="BP776">
        <f t="shared" ref="BP776:BP839" si="534">IF($L776=0,0,IFERROR(ROUNDUP((($BC776/IF(AA776=0,AC776,AA776))-IFERROR(($BC776/IF($H776=0,$J776,$H776)),0)),0),0))</f>
        <v>0</v>
      </c>
      <c r="BQ776" s="7">
        <f t="shared" ref="BQ776:BQ839" si="535">BP776*$F$3/1000000</f>
        <v>0</v>
      </c>
      <c r="BR776" s="7">
        <f t="shared" ref="BR776:BR839" si="536">BP776*$H$5*$J$3*$F$5/1000000</f>
        <v>0</v>
      </c>
      <c r="BS776" s="7">
        <f t="shared" ref="BS776:BS839" si="537">BR776*(($J$5^$J$4)-1)/($J$5-1)</f>
        <v>0</v>
      </c>
      <c r="BT776" s="7">
        <f t="shared" ref="BT776:BT839" si="538">BQ776+BS776</f>
        <v>0</v>
      </c>
      <c r="BU776" s="17">
        <f t="shared" si="519"/>
        <v>489.8300000000001</v>
      </c>
      <c r="BV776">
        <f t="shared" ref="BV776:BV839" si="539">IF($L776=0,0,IFERROR(ROUNDUP((($BC776/IF(AG776=0,AI776,AG776))-IFERROR(($BC776/IF($H776=0,$J776,$H776)),0)),0),0))</f>
        <v>0</v>
      </c>
      <c r="BW776" s="7">
        <f t="shared" ref="BW776:BW839" si="540">BV776*$F$3/1000000</f>
        <v>0</v>
      </c>
      <c r="BX776" s="7">
        <f t="shared" ref="BX776:BX839" si="541">BV776*$H$5*$J$3*$F$5/1000000</f>
        <v>0</v>
      </c>
      <c r="BY776" s="7">
        <f t="shared" ref="BY776:BY839" si="542">BX776*(($J$5^$J$4)-1)/($J$5-1)</f>
        <v>0</v>
      </c>
      <c r="BZ776" s="7">
        <f t="shared" ref="BZ776:BZ839" si="543">BW776+BY776</f>
        <v>0</v>
      </c>
      <c r="CA776" s="17">
        <f t="shared" si="520"/>
        <v>489.8300000000001</v>
      </c>
      <c r="CB776">
        <f t="shared" ref="CB776:CB839" si="544">IF($L776=0,0,IFERROR(ROUNDUP((($BC776/IF(AM776=0,AO776,AM776))-IFERROR(($BC776/IF($H776=0,$J776,$H776)),0)),0),0))</f>
        <v>0</v>
      </c>
      <c r="CC776" s="7">
        <f t="shared" ref="CC776:CC839" si="545">CB776*$F$3/1000000</f>
        <v>0</v>
      </c>
      <c r="CD776" s="7">
        <f t="shared" ref="CD776:CD839" si="546">CB776*$H$5*$J$3*$F$5/1000000</f>
        <v>0</v>
      </c>
      <c r="CE776" s="7">
        <f t="shared" ref="CE776:CE839" si="547">CD776*(($J$5^$J$4)-1)/($J$5-1)</f>
        <v>0</v>
      </c>
      <c r="CF776" s="69">
        <f t="shared" ref="CF776:CF839" si="548">CC776+CE776</f>
        <v>0</v>
      </c>
      <c r="CG776" s="17">
        <f t="shared" si="521"/>
        <v>489.8300000000001</v>
      </c>
      <c r="CH776">
        <f t="shared" ref="CH776:CH839" si="549">IF($L776=0,0,IFERROR(ROUNDUP((($BC776/IF(AS776=0,AU776,AS776))-IFERROR(($BC776/IF($H776=0,$J776,$H776)),0)),0),0))</f>
        <v>0</v>
      </c>
      <c r="CI776" s="7">
        <f t="shared" ref="CI776:CI839" si="550">CH776*$F$3/1000000</f>
        <v>0</v>
      </c>
      <c r="CJ776" s="7">
        <f t="shared" ref="CJ776:CJ839" si="551">CH776*$H$5*$J$3*$F$5/1000000</f>
        <v>0</v>
      </c>
      <c r="CK776" s="7">
        <f t="shared" ref="CK776:CK839" si="552">CJ776*(($J$5^$J$4)-1)/($J$5-1)</f>
        <v>0</v>
      </c>
      <c r="CL776" s="7">
        <f t="shared" ref="CL776:CL839" si="553">CI776+CK776</f>
        <v>0</v>
      </c>
      <c r="CM776" s="17">
        <f t="shared" si="522"/>
        <v>489.8300000000001</v>
      </c>
      <c r="CN776">
        <f t="shared" ref="CN776:CN839" si="554">IF($L776=0,0,IFERROR(ROUNDUP((($BC776/IF(AY776=0,BA776,AY776))-IFERROR(($BC776/IF($H776=0,$J776,$H776)),0)),0),0))</f>
        <v>0</v>
      </c>
      <c r="CO776" s="7">
        <f t="shared" ref="CO776:CO839" si="555">CN776*$F$3/1000000</f>
        <v>0</v>
      </c>
      <c r="CP776" s="7">
        <f t="shared" ref="CP776:CP839" si="556">CN776*$H$5*$J$3*$F$5/1000000</f>
        <v>0</v>
      </c>
      <c r="CQ776" s="7">
        <f t="shared" ref="CQ776:CQ839" si="557">CP776*(($J$5^$J$4)-1)/($J$5-1)</f>
        <v>0</v>
      </c>
      <c r="CR776" s="7">
        <f t="shared" ref="CR776:CR839" si="558">CO776+CQ776</f>
        <v>0</v>
      </c>
    </row>
    <row r="777" spans="1:9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523"/>
        <v>1</v>
      </c>
      <c r="M777" s="63" t="b">
        <v>0</v>
      </c>
      <c r="S777" s="65" t="b">
        <v>0</v>
      </c>
      <c r="Y777" s="66" t="b">
        <v>0</v>
      </c>
      <c r="AE777" s="67" t="b">
        <v>0</v>
      </c>
      <c r="AK777" s="68" t="b">
        <v>0</v>
      </c>
      <c r="AQ777" s="45" t="b">
        <v>0</v>
      </c>
      <c r="AW777" s="47" t="b">
        <v>0</v>
      </c>
      <c r="BC777" s="17">
        <f t="shared" si="516"/>
        <v>296.34000000000003</v>
      </c>
      <c r="BD777">
        <f t="shared" si="524"/>
        <v>0</v>
      </c>
      <c r="BE777" s="7">
        <f t="shared" si="525"/>
        <v>0</v>
      </c>
      <c r="BF777" s="7">
        <f t="shared" si="526"/>
        <v>0</v>
      </c>
      <c r="BG777" s="7">
        <f t="shared" si="527"/>
        <v>0</v>
      </c>
      <c r="BH777" s="7">
        <f t="shared" si="528"/>
        <v>0</v>
      </c>
      <c r="BI777" s="17">
        <f t="shared" si="517"/>
        <v>296.34000000000003</v>
      </c>
      <c r="BJ777">
        <f t="shared" si="529"/>
        <v>0</v>
      </c>
      <c r="BK777" s="7">
        <f t="shared" si="530"/>
        <v>0</v>
      </c>
      <c r="BL777" s="7">
        <f t="shared" si="531"/>
        <v>0</v>
      </c>
      <c r="BM777" s="7">
        <f t="shared" si="532"/>
        <v>0</v>
      </c>
      <c r="BN777" s="7">
        <f t="shared" si="533"/>
        <v>0</v>
      </c>
      <c r="BO777" s="17">
        <f t="shared" si="518"/>
        <v>296.34000000000003</v>
      </c>
      <c r="BP777">
        <f t="shared" si="534"/>
        <v>0</v>
      </c>
      <c r="BQ777" s="7">
        <f t="shared" si="535"/>
        <v>0</v>
      </c>
      <c r="BR777" s="7">
        <f t="shared" si="536"/>
        <v>0</v>
      </c>
      <c r="BS777" s="7">
        <f t="shared" si="537"/>
        <v>0</v>
      </c>
      <c r="BT777" s="7">
        <f t="shared" si="538"/>
        <v>0</v>
      </c>
      <c r="BU777" s="17">
        <f t="shared" si="519"/>
        <v>296.34000000000003</v>
      </c>
      <c r="BV777">
        <f t="shared" si="539"/>
        <v>0</v>
      </c>
      <c r="BW777" s="7">
        <f t="shared" si="540"/>
        <v>0</v>
      </c>
      <c r="BX777" s="7">
        <f t="shared" si="541"/>
        <v>0</v>
      </c>
      <c r="BY777" s="7">
        <f t="shared" si="542"/>
        <v>0</v>
      </c>
      <c r="BZ777" s="7">
        <f t="shared" si="543"/>
        <v>0</v>
      </c>
      <c r="CA777" s="17">
        <f t="shared" si="520"/>
        <v>296.34000000000003</v>
      </c>
      <c r="CB777">
        <f t="shared" si="544"/>
        <v>0</v>
      </c>
      <c r="CC777" s="7">
        <f t="shared" si="545"/>
        <v>0</v>
      </c>
      <c r="CD777" s="7">
        <f t="shared" si="546"/>
        <v>0</v>
      </c>
      <c r="CE777" s="7">
        <f t="shared" si="547"/>
        <v>0</v>
      </c>
      <c r="CF777" s="69">
        <f t="shared" si="548"/>
        <v>0</v>
      </c>
      <c r="CG777" s="17">
        <f t="shared" si="521"/>
        <v>296.34000000000003</v>
      </c>
      <c r="CH777">
        <f t="shared" si="549"/>
        <v>0</v>
      </c>
      <c r="CI777" s="7">
        <f t="shared" si="550"/>
        <v>0</v>
      </c>
      <c r="CJ777" s="7">
        <f t="shared" si="551"/>
        <v>0</v>
      </c>
      <c r="CK777" s="7">
        <f t="shared" si="552"/>
        <v>0</v>
      </c>
      <c r="CL777" s="7">
        <f t="shared" si="553"/>
        <v>0</v>
      </c>
      <c r="CM777" s="17">
        <f t="shared" si="522"/>
        <v>296.34000000000003</v>
      </c>
      <c r="CN777">
        <f t="shared" si="554"/>
        <v>0</v>
      </c>
      <c r="CO777" s="7">
        <f t="shared" si="555"/>
        <v>0</v>
      </c>
      <c r="CP777" s="7">
        <f t="shared" si="556"/>
        <v>0</v>
      </c>
      <c r="CQ777" s="7">
        <f t="shared" si="557"/>
        <v>0</v>
      </c>
      <c r="CR777" s="7">
        <f t="shared" si="558"/>
        <v>0</v>
      </c>
    </row>
    <row r="778" spans="1:9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523"/>
        <v>0</v>
      </c>
      <c r="M778" s="63" t="b">
        <v>0</v>
      </c>
      <c r="S778" s="65" t="b">
        <v>0</v>
      </c>
      <c r="Y778" s="66" t="b">
        <v>0</v>
      </c>
      <c r="AE778" s="67" t="b">
        <v>0</v>
      </c>
      <c r="AK778" s="68" t="b">
        <v>0</v>
      </c>
      <c r="AQ778" s="45" t="b">
        <v>0</v>
      </c>
      <c r="AW778" s="47" t="b">
        <v>0</v>
      </c>
      <c r="BC778" s="17">
        <f t="shared" si="516"/>
        <v>290.62000000000006</v>
      </c>
      <c r="BD778">
        <f t="shared" si="524"/>
        <v>0</v>
      </c>
      <c r="BE778" s="7">
        <f t="shared" si="525"/>
        <v>0</v>
      </c>
      <c r="BF778" s="7">
        <f t="shared" si="526"/>
        <v>0</v>
      </c>
      <c r="BG778" s="7">
        <f t="shared" si="527"/>
        <v>0</v>
      </c>
      <c r="BH778" s="7">
        <f t="shared" si="528"/>
        <v>0</v>
      </c>
      <c r="BI778" s="17">
        <f t="shared" si="517"/>
        <v>290.62000000000006</v>
      </c>
      <c r="BJ778">
        <f t="shared" si="529"/>
        <v>0</v>
      </c>
      <c r="BK778" s="7">
        <f t="shared" si="530"/>
        <v>0</v>
      </c>
      <c r="BL778" s="7">
        <f t="shared" si="531"/>
        <v>0</v>
      </c>
      <c r="BM778" s="7">
        <f t="shared" si="532"/>
        <v>0</v>
      </c>
      <c r="BN778" s="7">
        <f t="shared" si="533"/>
        <v>0</v>
      </c>
      <c r="BO778" s="17">
        <f t="shared" si="518"/>
        <v>290.62000000000006</v>
      </c>
      <c r="BP778">
        <f t="shared" si="534"/>
        <v>0</v>
      </c>
      <c r="BQ778" s="7">
        <f t="shared" si="535"/>
        <v>0</v>
      </c>
      <c r="BR778" s="7">
        <f t="shared" si="536"/>
        <v>0</v>
      </c>
      <c r="BS778" s="7">
        <f t="shared" si="537"/>
        <v>0</v>
      </c>
      <c r="BT778" s="7">
        <f t="shared" si="538"/>
        <v>0</v>
      </c>
      <c r="BU778" s="17">
        <f t="shared" si="519"/>
        <v>290.62000000000006</v>
      </c>
      <c r="BV778">
        <f t="shared" si="539"/>
        <v>0</v>
      </c>
      <c r="BW778" s="7">
        <f t="shared" si="540"/>
        <v>0</v>
      </c>
      <c r="BX778" s="7">
        <f t="shared" si="541"/>
        <v>0</v>
      </c>
      <c r="BY778" s="7">
        <f t="shared" si="542"/>
        <v>0</v>
      </c>
      <c r="BZ778" s="7">
        <f t="shared" si="543"/>
        <v>0</v>
      </c>
      <c r="CA778" s="17">
        <f t="shared" si="520"/>
        <v>290.62000000000006</v>
      </c>
      <c r="CB778">
        <f t="shared" si="544"/>
        <v>0</v>
      </c>
      <c r="CC778" s="7">
        <f t="shared" si="545"/>
        <v>0</v>
      </c>
      <c r="CD778" s="7">
        <f t="shared" si="546"/>
        <v>0</v>
      </c>
      <c r="CE778" s="7">
        <f t="shared" si="547"/>
        <v>0</v>
      </c>
      <c r="CF778" s="69">
        <f t="shared" si="548"/>
        <v>0</v>
      </c>
      <c r="CG778" s="17">
        <f t="shared" si="521"/>
        <v>290.62000000000006</v>
      </c>
      <c r="CH778">
        <f t="shared" si="549"/>
        <v>0</v>
      </c>
      <c r="CI778" s="7">
        <f t="shared" si="550"/>
        <v>0</v>
      </c>
      <c r="CJ778" s="7">
        <f t="shared" si="551"/>
        <v>0</v>
      </c>
      <c r="CK778" s="7">
        <f t="shared" si="552"/>
        <v>0</v>
      </c>
      <c r="CL778" s="7">
        <f t="shared" si="553"/>
        <v>0</v>
      </c>
      <c r="CM778" s="17">
        <f t="shared" si="522"/>
        <v>290.62000000000006</v>
      </c>
      <c r="CN778">
        <f t="shared" si="554"/>
        <v>0</v>
      </c>
      <c r="CO778" s="7">
        <f t="shared" si="555"/>
        <v>0</v>
      </c>
      <c r="CP778" s="7">
        <f t="shared" si="556"/>
        <v>0</v>
      </c>
      <c r="CQ778" s="7">
        <f t="shared" si="557"/>
        <v>0</v>
      </c>
      <c r="CR778" s="7">
        <f t="shared" si="558"/>
        <v>0</v>
      </c>
    </row>
    <row r="779" spans="1:9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523"/>
        <v>1</v>
      </c>
      <c r="M779" s="63" t="b">
        <v>0</v>
      </c>
      <c r="S779" s="65" t="b">
        <v>0</v>
      </c>
      <c r="Y779" s="66" t="b">
        <v>0</v>
      </c>
      <c r="AE779" s="67" t="b">
        <v>0</v>
      </c>
      <c r="AK779" s="68" t="b">
        <v>0</v>
      </c>
      <c r="AQ779" s="45" t="b">
        <v>0</v>
      </c>
      <c r="AW779" s="47" t="b">
        <v>0</v>
      </c>
      <c r="BC779" s="17">
        <f t="shared" si="516"/>
        <v>295.68</v>
      </c>
      <c r="BD779">
        <f t="shared" si="524"/>
        <v>0</v>
      </c>
      <c r="BE779" s="7">
        <f t="shared" si="525"/>
        <v>0</v>
      </c>
      <c r="BF779" s="7">
        <f t="shared" si="526"/>
        <v>0</v>
      </c>
      <c r="BG779" s="7">
        <f t="shared" si="527"/>
        <v>0</v>
      </c>
      <c r="BH779" s="7">
        <f t="shared" si="528"/>
        <v>0</v>
      </c>
      <c r="BI779" s="17">
        <f t="shared" si="517"/>
        <v>295.68</v>
      </c>
      <c r="BJ779">
        <f t="shared" si="529"/>
        <v>0</v>
      </c>
      <c r="BK779" s="7">
        <f t="shared" si="530"/>
        <v>0</v>
      </c>
      <c r="BL779" s="7">
        <f t="shared" si="531"/>
        <v>0</v>
      </c>
      <c r="BM779" s="7">
        <f t="shared" si="532"/>
        <v>0</v>
      </c>
      <c r="BN779" s="7">
        <f t="shared" si="533"/>
        <v>0</v>
      </c>
      <c r="BO779" s="17">
        <f t="shared" si="518"/>
        <v>295.68</v>
      </c>
      <c r="BP779">
        <f t="shared" si="534"/>
        <v>0</v>
      </c>
      <c r="BQ779" s="7">
        <f t="shared" si="535"/>
        <v>0</v>
      </c>
      <c r="BR779" s="7">
        <f t="shared" si="536"/>
        <v>0</v>
      </c>
      <c r="BS779" s="7">
        <f t="shared" si="537"/>
        <v>0</v>
      </c>
      <c r="BT779" s="7">
        <f t="shared" si="538"/>
        <v>0</v>
      </c>
      <c r="BU779" s="17">
        <f t="shared" si="519"/>
        <v>295.68</v>
      </c>
      <c r="BV779">
        <f t="shared" si="539"/>
        <v>0</v>
      </c>
      <c r="BW779" s="7">
        <f t="shared" si="540"/>
        <v>0</v>
      </c>
      <c r="BX779" s="7">
        <f t="shared" si="541"/>
        <v>0</v>
      </c>
      <c r="BY779" s="7">
        <f t="shared" si="542"/>
        <v>0</v>
      </c>
      <c r="BZ779" s="7">
        <f t="shared" si="543"/>
        <v>0</v>
      </c>
      <c r="CA779" s="17">
        <f t="shared" si="520"/>
        <v>295.68</v>
      </c>
      <c r="CB779">
        <f t="shared" si="544"/>
        <v>0</v>
      </c>
      <c r="CC779" s="7">
        <f t="shared" si="545"/>
        <v>0</v>
      </c>
      <c r="CD779" s="7">
        <f t="shared" si="546"/>
        <v>0</v>
      </c>
      <c r="CE779" s="7">
        <f t="shared" si="547"/>
        <v>0</v>
      </c>
      <c r="CF779" s="69">
        <f t="shared" si="548"/>
        <v>0</v>
      </c>
      <c r="CG779" s="17">
        <f t="shared" si="521"/>
        <v>295.68</v>
      </c>
      <c r="CH779">
        <f t="shared" si="549"/>
        <v>0</v>
      </c>
      <c r="CI779" s="7">
        <f t="shared" si="550"/>
        <v>0</v>
      </c>
      <c r="CJ779" s="7">
        <f t="shared" si="551"/>
        <v>0</v>
      </c>
      <c r="CK779" s="7">
        <f t="shared" si="552"/>
        <v>0</v>
      </c>
      <c r="CL779" s="7">
        <f t="shared" si="553"/>
        <v>0</v>
      </c>
      <c r="CM779" s="17">
        <f t="shared" si="522"/>
        <v>295.68</v>
      </c>
      <c r="CN779">
        <f t="shared" si="554"/>
        <v>0</v>
      </c>
      <c r="CO779" s="7">
        <f t="shared" si="555"/>
        <v>0</v>
      </c>
      <c r="CP779" s="7">
        <f t="shared" si="556"/>
        <v>0</v>
      </c>
      <c r="CQ779" s="7">
        <f t="shared" si="557"/>
        <v>0</v>
      </c>
      <c r="CR779" s="7">
        <f t="shared" si="558"/>
        <v>0</v>
      </c>
    </row>
    <row r="780" spans="1:9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523"/>
        <v>0</v>
      </c>
      <c r="M780" s="63" t="b">
        <v>0</v>
      </c>
      <c r="S780" s="65" t="b">
        <v>0</v>
      </c>
      <c r="Y780" s="66" t="b">
        <v>0</v>
      </c>
      <c r="AE780" s="67" t="b">
        <v>0</v>
      </c>
      <c r="AK780" s="68" t="b">
        <v>0</v>
      </c>
      <c r="AQ780" s="45" t="b">
        <v>0</v>
      </c>
      <c r="AW780" s="47" t="b">
        <v>0</v>
      </c>
      <c r="BC780" s="17">
        <f t="shared" si="516"/>
        <v>289.74</v>
      </c>
      <c r="BD780">
        <f t="shared" si="524"/>
        <v>0</v>
      </c>
      <c r="BE780" s="7">
        <f t="shared" si="525"/>
        <v>0</v>
      </c>
      <c r="BF780" s="7">
        <f t="shared" si="526"/>
        <v>0</v>
      </c>
      <c r="BG780" s="7">
        <f t="shared" si="527"/>
        <v>0</v>
      </c>
      <c r="BH780" s="7">
        <f t="shared" si="528"/>
        <v>0</v>
      </c>
      <c r="BI780" s="17">
        <f t="shared" si="517"/>
        <v>289.74</v>
      </c>
      <c r="BJ780">
        <f t="shared" si="529"/>
        <v>0</v>
      </c>
      <c r="BK780" s="7">
        <f t="shared" si="530"/>
        <v>0</v>
      </c>
      <c r="BL780" s="7">
        <f t="shared" si="531"/>
        <v>0</v>
      </c>
      <c r="BM780" s="7">
        <f t="shared" si="532"/>
        <v>0</v>
      </c>
      <c r="BN780" s="7">
        <f t="shared" si="533"/>
        <v>0</v>
      </c>
      <c r="BO780" s="17">
        <f t="shared" si="518"/>
        <v>289.74</v>
      </c>
      <c r="BP780">
        <f t="shared" si="534"/>
        <v>0</v>
      </c>
      <c r="BQ780" s="7">
        <f t="shared" si="535"/>
        <v>0</v>
      </c>
      <c r="BR780" s="7">
        <f t="shared" si="536"/>
        <v>0</v>
      </c>
      <c r="BS780" s="7">
        <f t="shared" si="537"/>
        <v>0</v>
      </c>
      <c r="BT780" s="7">
        <f t="shared" si="538"/>
        <v>0</v>
      </c>
      <c r="BU780" s="17">
        <f t="shared" si="519"/>
        <v>289.74</v>
      </c>
      <c r="BV780">
        <f t="shared" si="539"/>
        <v>0</v>
      </c>
      <c r="BW780" s="7">
        <f t="shared" si="540"/>
        <v>0</v>
      </c>
      <c r="BX780" s="7">
        <f t="shared" si="541"/>
        <v>0</v>
      </c>
      <c r="BY780" s="7">
        <f t="shared" si="542"/>
        <v>0</v>
      </c>
      <c r="BZ780" s="7">
        <f t="shared" si="543"/>
        <v>0</v>
      </c>
      <c r="CA780" s="17">
        <f t="shared" si="520"/>
        <v>289.74</v>
      </c>
      <c r="CB780">
        <f t="shared" si="544"/>
        <v>0</v>
      </c>
      <c r="CC780" s="7">
        <f t="shared" si="545"/>
        <v>0</v>
      </c>
      <c r="CD780" s="7">
        <f t="shared" si="546"/>
        <v>0</v>
      </c>
      <c r="CE780" s="7">
        <f t="shared" si="547"/>
        <v>0</v>
      </c>
      <c r="CF780" s="69">
        <f t="shared" si="548"/>
        <v>0</v>
      </c>
      <c r="CG780" s="17">
        <f t="shared" si="521"/>
        <v>289.74</v>
      </c>
      <c r="CH780">
        <f t="shared" si="549"/>
        <v>0</v>
      </c>
      <c r="CI780" s="7">
        <f t="shared" si="550"/>
        <v>0</v>
      </c>
      <c r="CJ780" s="7">
        <f t="shared" si="551"/>
        <v>0</v>
      </c>
      <c r="CK780" s="7">
        <f t="shared" si="552"/>
        <v>0</v>
      </c>
      <c r="CL780" s="7">
        <f t="shared" si="553"/>
        <v>0</v>
      </c>
      <c r="CM780" s="17">
        <f t="shared" si="522"/>
        <v>289.74</v>
      </c>
      <c r="CN780">
        <f t="shared" si="554"/>
        <v>0</v>
      </c>
      <c r="CO780" s="7">
        <f t="shared" si="555"/>
        <v>0</v>
      </c>
      <c r="CP780" s="7">
        <f t="shared" si="556"/>
        <v>0</v>
      </c>
      <c r="CQ780" s="7">
        <f t="shared" si="557"/>
        <v>0</v>
      </c>
      <c r="CR780" s="7">
        <f t="shared" si="558"/>
        <v>0</v>
      </c>
    </row>
    <row r="781" spans="1:9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523"/>
        <v>1</v>
      </c>
      <c r="M781" s="63" t="b">
        <v>0</v>
      </c>
      <c r="S781" s="65" t="b">
        <v>0</v>
      </c>
      <c r="Y781" s="66" t="b">
        <v>0</v>
      </c>
      <c r="AE781" s="67" t="b">
        <v>0</v>
      </c>
      <c r="AK781" s="68" t="b">
        <v>0</v>
      </c>
      <c r="AQ781" s="45" t="b">
        <v>0</v>
      </c>
      <c r="AW781" s="47" t="b">
        <v>0</v>
      </c>
      <c r="BC781" s="17">
        <f t="shared" si="516"/>
        <v>359.92000000000007</v>
      </c>
      <c r="BD781">
        <f t="shared" si="524"/>
        <v>0</v>
      </c>
      <c r="BE781" s="7">
        <f t="shared" si="525"/>
        <v>0</v>
      </c>
      <c r="BF781" s="7">
        <f t="shared" si="526"/>
        <v>0</v>
      </c>
      <c r="BG781" s="7">
        <f t="shared" si="527"/>
        <v>0</v>
      </c>
      <c r="BH781" s="7">
        <f t="shared" si="528"/>
        <v>0</v>
      </c>
      <c r="BI781" s="17">
        <f t="shared" si="517"/>
        <v>359.92000000000007</v>
      </c>
      <c r="BJ781">
        <f t="shared" si="529"/>
        <v>0</v>
      </c>
      <c r="BK781" s="7">
        <f t="shared" si="530"/>
        <v>0</v>
      </c>
      <c r="BL781" s="7">
        <f t="shared" si="531"/>
        <v>0</v>
      </c>
      <c r="BM781" s="7">
        <f t="shared" si="532"/>
        <v>0</v>
      </c>
      <c r="BN781" s="7">
        <f t="shared" si="533"/>
        <v>0</v>
      </c>
      <c r="BO781" s="17">
        <f t="shared" si="518"/>
        <v>359.92000000000007</v>
      </c>
      <c r="BP781">
        <f t="shared" si="534"/>
        <v>0</v>
      </c>
      <c r="BQ781" s="7">
        <f t="shared" si="535"/>
        <v>0</v>
      </c>
      <c r="BR781" s="7">
        <f t="shared" si="536"/>
        <v>0</v>
      </c>
      <c r="BS781" s="7">
        <f t="shared" si="537"/>
        <v>0</v>
      </c>
      <c r="BT781" s="7">
        <f t="shared" si="538"/>
        <v>0</v>
      </c>
      <c r="BU781" s="17">
        <f t="shared" si="519"/>
        <v>359.92000000000007</v>
      </c>
      <c r="BV781">
        <f t="shared" si="539"/>
        <v>0</v>
      </c>
      <c r="BW781" s="7">
        <f t="shared" si="540"/>
        <v>0</v>
      </c>
      <c r="BX781" s="7">
        <f t="shared" si="541"/>
        <v>0</v>
      </c>
      <c r="BY781" s="7">
        <f t="shared" si="542"/>
        <v>0</v>
      </c>
      <c r="BZ781" s="7">
        <f t="shared" si="543"/>
        <v>0</v>
      </c>
      <c r="CA781" s="17">
        <f t="shared" si="520"/>
        <v>359.92000000000007</v>
      </c>
      <c r="CB781">
        <f t="shared" si="544"/>
        <v>0</v>
      </c>
      <c r="CC781" s="7">
        <f t="shared" si="545"/>
        <v>0</v>
      </c>
      <c r="CD781" s="7">
        <f t="shared" si="546"/>
        <v>0</v>
      </c>
      <c r="CE781" s="7">
        <f t="shared" si="547"/>
        <v>0</v>
      </c>
      <c r="CF781" s="69">
        <f t="shared" si="548"/>
        <v>0</v>
      </c>
      <c r="CG781" s="17">
        <f t="shared" si="521"/>
        <v>359.92000000000007</v>
      </c>
      <c r="CH781">
        <f t="shared" si="549"/>
        <v>0</v>
      </c>
      <c r="CI781" s="7">
        <f t="shared" si="550"/>
        <v>0</v>
      </c>
      <c r="CJ781" s="7">
        <f t="shared" si="551"/>
        <v>0</v>
      </c>
      <c r="CK781" s="7">
        <f t="shared" si="552"/>
        <v>0</v>
      </c>
      <c r="CL781" s="7">
        <f t="shared" si="553"/>
        <v>0</v>
      </c>
      <c r="CM781" s="17">
        <f t="shared" si="522"/>
        <v>359.92000000000007</v>
      </c>
      <c r="CN781">
        <f t="shared" si="554"/>
        <v>0</v>
      </c>
      <c r="CO781" s="7">
        <f t="shared" si="555"/>
        <v>0</v>
      </c>
      <c r="CP781" s="7">
        <f t="shared" si="556"/>
        <v>0</v>
      </c>
      <c r="CQ781" s="7">
        <f t="shared" si="557"/>
        <v>0</v>
      </c>
      <c r="CR781" s="7">
        <f t="shared" si="558"/>
        <v>0</v>
      </c>
    </row>
    <row r="782" spans="1:9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523"/>
        <v>0</v>
      </c>
      <c r="M782" s="63" t="b">
        <v>0</v>
      </c>
      <c r="S782" s="65" t="b">
        <v>0</v>
      </c>
      <c r="Y782" s="66" t="b">
        <v>0</v>
      </c>
      <c r="AE782" s="67" t="b">
        <v>0</v>
      </c>
      <c r="AK782" s="68" t="b">
        <v>0</v>
      </c>
      <c r="AQ782" s="45" t="b">
        <v>0</v>
      </c>
      <c r="AW782" s="47" t="b">
        <v>0</v>
      </c>
      <c r="BC782" s="17">
        <f t="shared" si="516"/>
        <v>363.88</v>
      </c>
      <c r="BD782">
        <f t="shared" si="524"/>
        <v>0</v>
      </c>
      <c r="BE782" s="7">
        <f t="shared" si="525"/>
        <v>0</v>
      </c>
      <c r="BF782" s="7">
        <f t="shared" si="526"/>
        <v>0</v>
      </c>
      <c r="BG782" s="7">
        <f t="shared" si="527"/>
        <v>0</v>
      </c>
      <c r="BH782" s="7">
        <f t="shared" si="528"/>
        <v>0</v>
      </c>
      <c r="BI782" s="17">
        <f t="shared" si="517"/>
        <v>363.88</v>
      </c>
      <c r="BJ782">
        <f t="shared" si="529"/>
        <v>0</v>
      </c>
      <c r="BK782" s="7">
        <f t="shared" si="530"/>
        <v>0</v>
      </c>
      <c r="BL782" s="7">
        <f t="shared" si="531"/>
        <v>0</v>
      </c>
      <c r="BM782" s="7">
        <f t="shared" si="532"/>
        <v>0</v>
      </c>
      <c r="BN782" s="7">
        <f t="shared" si="533"/>
        <v>0</v>
      </c>
      <c r="BO782" s="17">
        <f t="shared" si="518"/>
        <v>363.88</v>
      </c>
      <c r="BP782">
        <f t="shared" si="534"/>
        <v>0</v>
      </c>
      <c r="BQ782" s="7">
        <f t="shared" si="535"/>
        <v>0</v>
      </c>
      <c r="BR782" s="7">
        <f t="shared" si="536"/>
        <v>0</v>
      </c>
      <c r="BS782" s="7">
        <f t="shared" si="537"/>
        <v>0</v>
      </c>
      <c r="BT782" s="7">
        <f t="shared" si="538"/>
        <v>0</v>
      </c>
      <c r="BU782" s="17">
        <f t="shared" si="519"/>
        <v>363.88</v>
      </c>
      <c r="BV782">
        <f t="shared" si="539"/>
        <v>0</v>
      </c>
      <c r="BW782" s="7">
        <f t="shared" si="540"/>
        <v>0</v>
      </c>
      <c r="BX782" s="7">
        <f t="shared" si="541"/>
        <v>0</v>
      </c>
      <c r="BY782" s="7">
        <f t="shared" si="542"/>
        <v>0</v>
      </c>
      <c r="BZ782" s="7">
        <f t="shared" si="543"/>
        <v>0</v>
      </c>
      <c r="CA782" s="17">
        <f t="shared" si="520"/>
        <v>363.88</v>
      </c>
      <c r="CB782">
        <f t="shared" si="544"/>
        <v>0</v>
      </c>
      <c r="CC782" s="7">
        <f t="shared" si="545"/>
        <v>0</v>
      </c>
      <c r="CD782" s="7">
        <f t="shared" si="546"/>
        <v>0</v>
      </c>
      <c r="CE782" s="7">
        <f t="shared" si="547"/>
        <v>0</v>
      </c>
      <c r="CF782" s="69">
        <f t="shared" si="548"/>
        <v>0</v>
      </c>
      <c r="CG782" s="17">
        <f t="shared" si="521"/>
        <v>363.88</v>
      </c>
      <c r="CH782">
        <f t="shared" si="549"/>
        <v>0</v>
      </c>
      <c r="CI782" s="7">
        <f t="shared" si="550"/>
        <v>0</v>
      </c>
      <c r="CJ782" s="7">
        <f t="shared" si="551"/>
        <v>0</v>
      </c>
      <c r="CK782" s="7">
        <f t="shared" si="552"/>
        <v>0</v>
      </c>
      <c r="CL782" s="7">
        <f t="shared" si="553"/>
        <v>0</v>
      </c>
      <c r="CM782" s="17">
        <f t="shared" si="522"/>
        <v>363.88</v>
      </c>
      <c r="CN782">
        <f t="shared" si="554"/>
        <v>0</v>
      </c>
      <c r="CO782" s="7">
        <f t="shared" si="555"/>
        <v>0</v>
      </c>
      <c r="CP782" s="7">
        <f t="shared" si="556"/>
        <v>0</v>
      </c>
      <c r="CQ782" s="7">
        <f t="shared" si="557"/>
        <v>0</v>
      </c>
      <c r="CR782" s="7">
        <f t="shared" si="558"/>
        <v>0</v>
      </c>
    </row>
    <row r="783" spans="1:9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523"/>
        <v>1</v>
      </c>
      <c r="M783" s="63" t="b">
        <v>0</v>
      </c>
      <c r="S783" s="65" t="b">
        <v>0</v>
      </c>
      <c r="Y783" s="66" t="b">
        <v>0</v>
      </c>
      <c r="AE783" s="67" t="b">
        <v>0</v>
      </c>
      <c r="AK783" s="68" t="b">
        <v>0</v>
      </c>
      <c r="AQ783" s="45" t="b">
        <v>0</v>
      </c>
      <c r="AW783" s="47" t="b">
        <v>0</v>
      </c>
      <c r="BC783" s="17">
        <f t="shared" si="516"/>
        <v>332.86</v>
      </c>
      <c r="BD783">
        <f t="shared" si="524"/>
        <v>0</v>
      </c>
      <c r="BE783" s="7">
        <f t="shared" si="525"/>
        <v>0</v>
      </c>
      <c r="BF783" s="7">
        <f t="shared" si="526"/>
        <v>0</v>
      </c>
      <c r="BG783" s="7">
        <f t="shared" si="527"/>
        <v>0</v>
      </c>
      <c r="BH783" s="7">
        <f t="shared" si="528"/>
        <v>0</v>
      </c>
      <c r="BI783" s="17">
        <f t="shared" si="517"/>
        <v>332.86</v>
      </c>
      <c r="BJ783">
        <f t="shared" si="529"/>
        <v>0</v>
      </c>
      <c r="BK783" s="7">
        <f t="shared" si="530"/>
        <v>0</v>
      </c>
      <c r="BL783" s="7">
        <f t="shared" si="531"/>
        <v>0</v>
      </c>
      <c r="BM783" s="7">
        <f t="shared" si="532"/>
        <v>0</v>
      </c>
      <c r="BN783" s="7">
        <f t="shared" si="533"/>
        <v>0</v>
      </c>
      <c r="BO783" s="17">
        <f t="shared" si="518"/>
        <v>332.86</v>
      </c>
      <c r="BP783">
        <f t="shared" si="534"/>
        <v>0</v>
      </c>
      <c r="BQ783" s="7">
        <f t="shared" si="535"/>
        <v>0</v>
      </c>
      <c r="BR783" s="7">
        <f t="shared" si="536"/>
        <v>0</v>
      </c>
      <c r="BS783" s="7">
        <f t="shared" si="537"/>
        <v>0</v>
      </c>
      <c r="BT783" s="7">
        <f t="shared" si="538"/>
        <v>0</v>
      </c>
      <c r="BU783" s="17">
        <f t="shared" si="519"/>
        <v>332.86</v>
      </c>
      <c r="BV783">
        <f t="shared" si="539"/>
        <v>0</v>
      </c>
      <c r="BW783" s="7">
        <f t="shared" si="540"/>
        <v>0</v>
      </c>
      <c r="BX783" s="7">
        <f t="shared" si="541"/>
        <v>0</v>
      </c>
      <c r="BY783" s="7">
        <f t="shared" si="542"/>
        <v>0</v>
      </c>
      <c r="BZ783" s="7">
        <f t="shared" si="543"/>
        <v>0</v>
      </c>
      <c r="CA783" s="17">
        <f t="shared" si="520"/>
        <v>332.86</v>
      </c>
      <c r="CB783">
        <f t="shared" si="544"/>
        <v>0</v>
      </c>
      <c r="CC783" s="7">
        <f t="shared" si="545"/>
        <v>0</v>
      </c>
      <c r="CD783" s="7">
        <f t="shared" si="546"/>
        <v>0</v>
      </c>
      <c r="CE783" s="7">
        <f t="shared" si="547"/>
        <v>0</v>
      </c>
      <c r="CF783" s="69">
        <f t="shared" si="548"/>
        <v>0</v>
      </c>
      <c r="CG783" s="17">
        <f t="shared" si="521"/>
        <v>332.86</v>
      </c>
      <c r="CH783">
        <f t="shared" si="549"/>
        <v>0</v>
      </c>
      <c r="CI783" s="7">
        <f t="shared" si="550"/>
        <v>0</v>
      </c>
      <c r="CJ783" s="7">
        <f t="shared" si="551"/>
        <v>0</v>
      </c>
      <c r="CK783" s="7">
        <f t="shared" si="552"/>
        <v>0</v>
      </c>
      <c r="CL783" s="7">
        <f t="shared" si="553"/>
        <v>0</v>
      </c>
      <c r="CM783" s="17">
        <f t="shared" si="522"/>
        <v>332.86</v>
      </c>
      <c r="CN783">
        <f t="shared" si="554"/>
        <v>0</v>
      </c>
      <c r="CO783" s="7">
        <f t="shared" si="555"/>
        <v>0</v>
      </c>
      <c r="CP783" s="7">
        <f t="shared" si="556"/>
        <v>0</v>
      </c>
      <c r="CQ783" s="7">
        <f t="shared" si="557"/>
        <v>0</v>
      </c>
      <c r="CR783" s="7">
        <f t="shared" si="558"/>
        <v>0</v>
      </c>
    </row>
    <row r="784" spans="1:9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523"/>
        <v>0</v>
      </c>
      <c r="M784" s="63" t="b">
        <v>0</v>
      </c>
      <c r="S784" s="65" t="b">
        <v>0</v>
      </c>
      <c r="Y784" s="66" t="b">
        <v>0</v>
      </c>
      <c r="AE784" s="67" t="b">
        <v>0</v>
      </c>
      <c r="AK784" s="68" t="b">
        <v>0</v>
      </c>
      <c r="AQ784" s="45" t="b">
        <v>0</v>
      </c>
      <c r="AW784" s="47" t="b">
        <v>0</v>
      </c>
      <c r="BC784" s="17">
        <f t="shared" si="516"/>
        <v>323.84000000000009</v>
      </c>
      <c r="BD784">
        <f t="shared" si="524"/>
        <v>0</v>
      </c>
      <c r="BE784" s="7">
        <f t="shared" si="525"/>
        <v>0</v>
      </c>
      <c r="BF784" s="7">
        <f t="shared" si="526"/>
        <v>0</v>
      </c>
      <c r="BG784" s="7">
        <f t="shared" si="527"/>
        <v>0</v>
      </c>
      <c r="BH784" s="7">
        <f t="shared" si="528"/>
        <v>0</v>
      </c>
      <c r="BI784" s="17">
        <f t="shared" si="517"/>
        <v>323.84000000000009</v>
      </c>
      <c r="BJ784">
        <f t="shared" si="529"/>
        <v>0</v>
      </c>
      <c r="BK784" s="7">
        <f t="shared" si="530"/>
        <v>0</v>
      </c>
      <c r="BL784" s="7">
        <f t="shared" si="531"/>
        <v>0</v>
      </c>
      <c r="BM784" s="7">
        <f t="shared" si="532"/>
        <v>0</v>
      </c>
      <c r="BN784" s="7">
        <f t="shared" si="533"/>
        <v>0</v>
      </c>
      <c r="BO784" s="17">
        <f t="shared" si="518"/>
        <v>323.84000000000009</v>
      </c>
      <c r="BP784">
        <f t="shared" si="534"/>
        <v>0</v>
      </c>
      <c r="BQ784" s="7">
        <f t="shared" si="535"/>
        <v>0</v>
      </c>
      <c r="BR784" s="7">
        <f t="shared" si="536"/>
        <v>0</v>
      </c>
      <c r="BS784" s="7">
        <f t="shared" si="537"/>
        <v>0</v>
      </c>
      <c r="BT784" s="7">
        <f t="shared" si="538"/>
        <v>0</v>
      </c>
      <c r="BU784" s="17">
        <f t="shared" si="519"/>
        <v>323.84000000000009</v>
      </c>
      <c r="BV784">
        <f t="shared" si="539"/>
        <v>0</v>
      </c>
      <c r="BW784" s="7">
        <f t="shared" si="540"/>
        <v>0</v>
      </c>
      <c r="BX784" s="7">
        <f t="shared" si="541"/>
        <v>0</v>
      </c>
      <c r="BY784" s="7">
        <f t="shared" si="542"/>
        <v>0</v>
      </c>
      <c r="BZ784" s="7">
        <f t="shared" si="543"/>
        <v>0</v>
      </c>
      <c r="CA784" s="17">
        <f t="shared" si="520"/>
        <v>323.84000000000009</v>
      </c>
      <c r="CB784">
        <f t="shared" si="544"/>
        <v>0</v>
      </c>
      <c r="CC784" s="7">
        <f t="shared" si="545"/>
        <v>0</v>
      </c>
      <c r="CD784" s="7">
        <f t="shared" si="546"/>
        <v>0</v>
      </c>
      <c r="CE784" s="7">
        <f t="shared" si="547"/>
        <v>0</v>
      </c>
      <c r="CF784" s="69">
        <f t="shared" si="548"/>
        <v>0</v>
      </c>
      <c r="CG784" s="17">
        <f t="shared" si="521"/>
        <v>323.84000000000009</v>
      </c>
      <c r="CH784">
        <f t="shared" si="549"/>
        <v>0</v>
      </c>
      <c r="CI784" s="7">
        <f t="shared" si="550"/>
        <v>0</v>
      </c>
      <c r="CJ784" s="7">
        <f t="shared" si="551"/>
        <v>0</v>
      </c>
      <c r="CK784" s="7">
        <f t="shared" si="552"/>
        <v>0</v>
      </c>
      <c r="CL784" s="7">
        <f t="shared" si="553"/>
        <v>0</v>
      </c>
      <c r="CM784" s="17">
        <f t="shared" si="522"/>
        <v>323.84000000000009</v>
      </c>
      <c r="CN784">
        <f t="shared" si="554"/>
        <v>0</v>
      </c>
      <c r="CO784" s="7">
        <f t="shared" si="555"/>
        <v>0</v>
      </c>
      <c r="CP784" s="7">
        <f t="shared" si="556"/>
        <v>0</v>
      </c>
      <c r="CQ784" s="7">
        <f t="shared" si="557"/>
        <v>0</v>
      </c>
      <c r="CR784" s="7">
        <f t="shared" si="558"/>
        <v>0</v>
      </c>
    </row>
    <row r="785" spans="1:9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523"/>
        <v>1</v>
      </c>
      <c r="M785" s="63" t="b">
        <v>0</v>
      </c>
      <c r="S785" s="65" t="b">
        <v>0</v>
      </c>
      <c r="Y785" s="66" t="b">
        <v>0</v>
      </c>
      <c r="AE785" s="67" t="b">
        <v>0</v>
      </c>
      <c r="AK785" s="68" t="b">
        <v>0</v>
      </c>
      <c r="AQ785" s="45" t="b">
        <v>0</v>
      </c>
      <c r="AW785" s="47" t="b">
        <v>0</v>
      </c>
      <c r="BC785" s="17">
        <f t="shared" si="516"/>
        <v>279.73</v>
      </c>
      <c r="BD785">
        <f t="shared" si="524"/>
        <v>0</v>
      </c>
      <c r="BE785" s="7">
        <f t="shared" si="525"/>
        <v>0</v>
      </c>
      <c r="BF785" s="7">
        <f t="shared" si="526"/>
        <v>0</v>
      </c>
      <c r="BG785" s="7">
        <f t="shared" si="527"/>
        <v>0</v>
      </c>
      <c r="BH785" s="7">
        <f t="shared" si="528"/>
        <v>0</v>
      </c>
      <c r="BI785" s="17">
        <f t="shared" si="517"/>
        <v>279.73</v>
      </c>
      <c r="BJ785">
        <f t="shared" si="529"/>
        <v>0</v>
      </c>
      <c r="BK785" s="7">
        <f t="shared" si="530"/>
        <v>0</v>
      </c>
      <c r="BL785" s="7">
        <f t="shared" si="531"/>
        <v>0</v>
      </c>
      <c r="BM785" s="7">
        <f t="shared" si="532"/>
        <v>0</v>
      </c>
      <c r="BN785" s="7">
        <f t="shared" si="533"/>
        <v>0</v>
      </c>
      <c r="BO785" s="17">
        <f t="shared" si="518"/>
        <v>279.73</v>
      </c>
      <c r="BP785">
        <f t="shared" si="534"/>
        <v>0</v>
      </c>
      <c r="BQ785" s="7">
        <f t="shared" si="535"/>
        <v>0</v>
      </c>
      <c r="BR785" s="7">
        <f t="shared" si="536"/>
        <v>0</v>
      </c>
      <c r="BS785" s="7">
        <f t="shared" si="537"/>
        <v>0</v>
      </c>
      <c r="BT785" s="7">
        <f t="shared" si="538"/>
        <v>0</v>
      </c>
      <c r="BU785" s="17">
        <f t="shared" si="519"/>
        <v>279.73</v>
      </c>
      <c r="BV785">
        <f t="shared" si="539"/>
        <v>0</v>
      </c>
      <c r="BW785" s="7">
        <f t="shared" si="540"/>
        <v>0</v>
      </c>
      <c r="BX785" s="7">
        <f t="shared" si="541"/>
        <v>0</v>
      </c>
      <c r="BY785" s="7">
        <f t="shared" si="542"/>
        <v>0</v>
      </c>
      <c r="BZ785" s="7">
        <f t="shared" si="543"/>
        <v>0</v>
      </c>
      <c r="CA785" s="17">
        <f t="shared" si="520"/>
        <v>279.73</v>
      </c>
      <c r="CB785">
        <f t="shared" si="544"/>
        <v>0</v>
      </c>
      <c r="CC785" s="7">
        <f t="shared" si="545"/>
        <v>0</v>
      </c>
      <c r="CD785" s="7">
        <f t="shared" si="546"/>
        <v>0</v>
      </c>
      <c r="CE785" s="7">
        <f t="shared" si="547"/>
        <v>0</v>
      </c>
      <c r="CF785" s="69">
        <f t="shared" si="548"/>
        <v>0</v>
      </c>
      <c r="CG785" s="17">
        <f t="shared" si="521"/>
        <v>279.73</v>
      </c>
      <c r="CH785">
        <f t="shared" si="549"/>
        <v>0</v>
      </c>
      <c r="CI785" s="7">
        <f t="shared" si="550"/>
        <v>0</v>
      </c>
      <c r="CJ785" s="7">
        <f t="shared" si="551"/>
        <v>0</v>
      </c>
      <c r="CK785" s="7">
        <f t="shared" si="552"/>
        <v>0</v>
      </c>
      <c r="CL785" s="7">
        <f t="shared" si="553"/>
        <v>0</v>
      </c>
      <c r="CM785" s="17">
        <f t="shared" si="522"/>
        <v>279.73</v>
      </c>
      <c r="CN785">
        <f t="shared" si="554"/>
        <v>0</v>
      </c>
      <c r="CO785" s="7">
        <f t="shared" si="555"/>
        <v>0</v>
      </c>
      <c r="CP785" s="7">
        <f t="shared" si="556"/>
        <v>0</v>
      </c>
      <c r="CQ785" s="7">
        <f t="shared" si="557"/>
        <v>0</v>
      </c>
      <c r="CR785" s="7">
        <f t="shared" si="558"/>
        <v>0</v>
      </c>
    </row>
    <row r="786" spans="1:9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523"/>
        <v>0</v>
      </c>
      <c r="M786" s="63" t="b">
        <v>0</v>
      </c>
      <c r="S786" s="65" t="b">
        <v>0</v>
      </c>
      <c r="Y786" s="66" t="b">
        <v>0</v>
      </c>
      <c r="AE786" s="67" t="b">
        <v>0</v>
      </c>
      <c r="AK786" s="68" t="b">
        <v>0</v>
      </c>
      <c r="AQ786" s="45" t="b">
        <v>0</v>
      </c>
      <c r="AW786" s="47" t="b">
        <v>0</v>
      </c>
      <c r="BC786" s="17">
        <f t="shared" si="516"/>
        <v>280.28000000000003</v>
      </c>
      <c r="BD786">
        <f t="shared" si="524"/>
        <v>0</v>
      </c>
      <c r="BE786" s="7">
        <f t="shared" si="525"/>
        <v>0</v>
      </c>
      <c r="BF786" s="7">
        <f t="shared" si="526"/>
        <v>0</v>
      </c>
      <c r="BG786" s="7">
        <f t="shared" si="527"/>
        <v>0</v>
      </c>
      <c r="BH786" s="7">
        <f t="shared" si="528"/>
        <v>0</v>
      </c>
      <c r="BI786" s="17">
        <f t="shared" si="517"/>
        <v>280.28000000000003</v>
      </c>
      <c r="BJ786">
        <f t="shared" si="529"/>
        <v>0</v>
      </c>
      <c r="BK786" s="7">
        <f t="shared" si="530"/>
        <v>0</v>
      </c>
      <c r="BL786" s="7">
        <f t="shared" si="531"/>
        <v>0</v>
      </c>
      <c r="BM786" s="7">
        <f t="shared" si="532"/>
        <v>0</v>
      </c>
      <c r="BN786" s="7">
        <f t="shared" si="533"/>
        <v>0</v>
      </c>
      <c r="BO786" s="17">
        <f t="shared" si="518"/>
        <v>280.28000000000003</v>
      </c>
      <c r="BP786">
        <f t="shared" si="534"/>
        <v>0</v>
      </c>
      <c r="BQ786" s="7">
        <f t="shared" si="535"/>
        <v>0</v>
      </c>
      <c r="BR786" s="7">
        <f t="shared" si="536"/>
        <v>0</v>
      </c>
      <c r="BS786" s="7">
        <f t="shared" si="537"/>
        <v>0</v>
      </c>
      <c r="BT786" s="7">
        <f t="shared" si="538"/>
        <v>0</v>
      </c>
      <c r="BU786" s="17">
        <f t="shared" si="519"/>
        <v>280.28000000000003</v>
      </c>
      <c r="BV786">
        <f t="shared" si="539"/>
        <v>0</v>
      </c>
      <c r="BW786" s="7">
        <f t="shared" si="540"/>
        <v>0</v>
      </c>
      <c r="BX786" s="7">
        <f t="shared" si="541"/>
        <v>0</v>
      </c>
      <c r="BY786" s="7">
        <f t="shared" si="542"/>
        <v>0</v>
      </c>
      <c r="BZ786" s="7">
        <f t="shared" si="543"/>
        <v>0</v>
      </c>
      <c r="CA786" s="17">
        <f t="shared" si="520"/>
        <v>280.28000000000003</v>
      </c>
      <c r="CB786">
        <f t="shared" si="544"/>
        <v>0</v>
      </c>
      <c r="CC786" s="7">
        <f t="shared" si="545"/>
        <v>0</v>
      </c>
      <c r="CD786" s="7">
        <f t="shared" si="546"/>
        <v>0</v>
      </c>
      <c r="CE786" s="7">
        <f t="shared" si="547"/>
        <v>0</v>
      </c>
      <c r="CF786" s="69">
        <f t="shared" si="548"/>
        <v>0</v>
      </c>
      <c r="CG786" s="17">
        <f t="shared" si="521"/>
        <v>280.28000000000003</v>
      </c>
      <c r="CH786">
        <f t="shared" si="549"/>
        <v>0</v>
      </c>
      <c r="CI786" s="7">
        <f t="shared" si="550"/>
        <v>0</v>
      </c>
      <c r="CJ786" s="7">
        <f t="shared" si="551"/>
        <v>0</v>
      </c>
      <c r="CK786" s="7">
        <f t="shared" si="552"/>
        <v>0</v>
      </c>
      <c r="CL786" s="7">
        <f t="shared" si="553"/>
        <v>0</v>
      </c>
      <c r="CM786" s="17">
        <f t="shared" si="522"/>
        <v>280.28000000000003</v>
      </c>
      <c r="CN786">
        <f t="shared" si="554"/>
        <v>0</v>
      </c>
      <c r="CO786" s="7">
        <f t="shared" si="555"/>
        <v>0</v>
      </c>
      <c r="CP786" s="7">
        <f t="shared" si="556"/>
        <v>0</v>
      </c>
      <c r="CQ786" s="7">
        <f t="shared" si="557"/>
        <v>0</v>
      </c>
      <c r="CR786" s="7">
        <f t="shared" si="558"/>
        <v>0</v>
      </c>
    </row>
    <row r="787" spans="1:9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523"/>
        <v>1</v>
      </c>
      <c r="M787" s="63" t="b">
        <v>0</v>
      </c>
      <c r="S787" s="65" t="b">
        <v>0</v>
      </c>
      <c r="Y787" s="66" t="b">
        <v>0</v>
      </c>
      <c r="AE787" s="67" t="b">
        <v>0</v>
      </c>
      <c r="AK787" s="68" t="b">
        <v>0</v>
      </c>
      <c r="AQ787" s="45" t="b">
        <v>0</v>
      </c>
      <c r="AW787" s="47" t="b">
        <v>0</v>
      </c>
      <c r="BC787" s="17">
        <f t="shared" si="516"/>
        <v>292.82</v>
      </c>
      <c r="BD787">
        <f t="shared" si="524"/>
        <v>0</v>
      </c>
      <c r="BE787" s="7">
        <f t="shared" si="525"/>
        <v>0</v>
      </c>
      <c r="BF787" s="7">
        <f t="shared" si="526"/>
        <v>0</v>
      </c>
      <c r="BG787" s="7">
        <f t="shared" si="527"/>
        <v>0</v>
      </c>
      <c r="BH787" s="7">
        <f t="shared" si="528"/>
        <v>0</v>
      </c>
      <c r="BI787" s="17">
        <f t="shared" si="517"/>
        <v>292.82</v>
      </c>
      <c r="BJ787">
        <f t="shared" si="529"/>
        <v>0</v>
      </c>
      <c r="BK787" s="7">
        <f t="shared" si="530"/>
        <v>0</v>
      </c>
      <c r="BL787" s="7">
        <f t="shared" si="531"/>
        <v>0</v>
      </c>
      <c r="BM787" s="7">
        <f t="shared" si="532"/>
        <v>0</v>
      </c>
      <c r="BN787" s="7">
        <f t="shared" si="533"/>
        <v>0</v>
      </c>
      <c r="BO787" s="17">
        <f t="shared" si="518"/>
        <v>292.82</v>
      </c>
      <c r="BP787">
        <f t="shared" si="534"/>
        <v>0</v>
      </c>
      <c r="BQ787" s="7">
        <f t="shared" si="535"/>
        <v>0</v>
      </c>
      <c r="BR787" s="7">
        <f t="shared" si="536"/>
        <v>0</v>
      </c>
      <c r="BS787" s="7">
        <f t="shared" si="537"/>
        <v>0</v>
      </c>
      <c r="BT787" s="7">
        <f t="shared" si="538"/>
        <v>0</v>
      </c>
      <c r="BU787" s="17">
        <f t="shared" si="519"/>
        <v>292.82</v>
      </c>
      <c r="BV787">
        <f t="shared" si="539"/>
        <v>0</v>
      </c>
      <c r="BW787" s="7">
        <f t="shared" si="540"/>
        <v>0</v>
      </c>
      <c r="BX787" s="7">
        <f t="shared" si="541"/>
        <v>0</v>
      </c>
      <c r="BY787" s="7">
        <f t="shared" si="542"/>
        <v>0</v>
      </c>
      <c r="BZ787" s="7">
        <f t="shared" si="543"/>
        <v>0</v>
      </c>
      <c r="CA787" s="17">
        <f t="shared" si="520"/>
        <v>292.82</v>
      </c>
      <c r="CB787">
        <f t="shared" si="544"/>
        <v>0</v>
      </c>
      <c r="CC787" s="7">
        <f t="shared" si="545"/>
        <v>0</v>
      </c>
      <c r="CD787" s="7">
        <f t="shared" si="546"/>
        <v>0</v>
      </c>
      <c r="CE787" s="7">
        <f t="shared" si="547"/>
        <v>0</v>
      </c>
      <c r="CF787" s="69">
        <f t="shared" si="548"/>
        <v>0</v>
      </c>
      <c r="CG787" s="17">
        <f t="shared" si="521"/>
        <v>292.82</v>
      </c>
      <c r="CH787">
        <f t="shared" si="549"/>
        <v>0</v>
      </c>
      <c r="CI787" s="7">
        <f t="shared" si="550"/>
        <v>0</v>
      </c>
      <c r="CJ787" s="7">
        <f t="shared" si="551"/>
        <v>0</v>
      </c>
      <c r="CK787" s="7">
        <f t="shared" si="552"/>
        <v>0</v>
      </c>
      <c r="CL787" s="7">
        <f t="shared" si="553"/>
        <v>0</v>
      </c>
      <c r="CM787" s="17">
        <f t="shared" si="522"/>
        <v>292.82</v>
      </c>
      <c r="CN787">
        <f t="shared" si="554"/>
        <v>0</v>
      </c>
      <c r="CO787" s="7">
        <f t="shared" si="555"/>
        <v>0</v>
      </c>
      <c r="CP787" s="7">
        <f t="shared" si="556"/>
        <v>0</v>
      </c>
      <c r="CQ787" s="7">
        <f t="shared" si="557"/>
        <v>0</v>
      </c>
      <c r="CR787" s="7">
        <f t="shared" si="558"/>
        <v>0</v>
      </c>
    </row>
    <row r="788" spans="1:9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523"/>
        <v>1</v>
      </c>
      <c r="M788" s="63" t="b">
        <v>0</v>
      </c>
      <c r="S788" s="65" t="b">
        <v>0</v>
      </c>
      <c r="Y788" s="66" t="b">
        <v>0</v>
      </c>
      <c r="AE788" s="67" t="b">
        <v>0</v>
      </c>
      <c r="AK788" s="68" t="b">
        <v>0</v>
      </c>
      <c r="AQ788" s="45" t="b">
        <v>0</v>
      </c>
      <c r="AW788" s="47" t="b">
        <v>0</v>
      </c>
      <c r="BC788" s="17">
        <f t="shared" si="516"/>
        <v>296.56</v>
      </c>
      <c r="BD788">
        <f t="shared" si="524"/>
        <v>0</v>
      </c>
      <c r="BE788" s="7">
        <f t="shared" si="525"/>
        <v>0</v>
      </c>
      <c r="BF788" s="7">
        <f t="shared" si="526"/>
        <v>0</v>
      </c>
      <c r="BG788" s="7">
        <f t="shared" si="527"/>
        <v>0</v>
      </c>
      <c r="BH788" s="7">
        <f t="shared" si="528"/>
        <v>0</v>
      </c>
      <c r="BI788" s="17">
        <f t="shared" si="517"/>
        <v>296.56</v>
      </c>
      <c r="BJ788">
        <f t="shared" si="529"/>
        <v>0</v>
      </c>
      <c r="BK788" s="7">
        <f t="shared" si="530"/>
        <v>0</v>
      </c>
      <c r="BL788" s="7">
        <f t="shared" si="531"/>
        <v>0</v>
      </c>
      <c r="BM788" s="7">
        <f t="shared" si="532"/>
        <v>0</v>
      </c>
      <c r="BN788" s="7">
        <f t="shared" si="533"/>
        <v>0</v>
      </c>
      <c r="BO788" s="17">
        <f t="shared" si="518"/>
        <v>296.56</v>
      </c>
      <c r="BP788">
        <f t="shared" si="534"/>
        <v>0</v>
      </c>
      <c r="BQ788" s="7">
        <f t="shared" si="535"/>
        <v>0</v>
      </c>
      <c r="BR788" s="7">
        <f t="shared" si="536"/>
        <v>0</v>
      </c>
      <c r="BS788" s="7">
        <f t="shared" si="537"/>
        <v>0</v>
      </c>
      <c r="BT788" s="7">
        <f t="shared" si="538"/>
        <v>0</v>
      </c>
      <c r="BU788" s="17">
        <f t="shared" si="519"/>
        <v>296.56</v>
      </c>
      <c r="BV788">
        <f t="shared" si="539"/>
        <v>0</v>
      </c>
      <c r="BW788" s="7">
        <f t="shared" si="540"/>
        <v>0</v>
      </c>
      <c r="BX788" s="7">
        <f t="shared" si="541"/>
        <v>0</v>
      </c>
      <c r="BY788" s="7">
        <f t="shared" si="542"/>
        <v>0</v>
      </c>
      <c r="BZ788" s="7">
        <f t="shared" si="543"/>
        <v>0</v>
      </c>
      <c r="CA788" s="17">
        <f t="shared" si="520"/>
        <v>296.56</v>
      </c>
      <c r="CB788">
        <f t="shared" si="544"/>
        <v>0</v>
      </c>
      <c r="CC788" s="7">
        <f t="shared" si="545"/>
        <v>0</v>
      </c>
      <c r="CD788" s="7">
        <f t="shared" si="546"/>
        <v>0</v>
      </c>
      <c r="CE788" s="7">
        <f t="shared" si="547"/>
        <v>0</v>
      </c>
      <c r="CF788" s="69">
        <f t="shared" si="548"/>
        <v>0</v>
      </c>
      <c r="CG788" s="17">
        <f t="shared" si="521"/>
        <v>296.56</v>
      </c>
      <c r="CH788">
        <f t="shared" si="549"/>
        <v>0</v>
      </c>
      <c r="CI788" s="7">
        <f t="shared" si="550"/>
        <v>0</v>
      </c>
      <c r="CJ788" s="7">
        <f t="shared" si="551"/>
        <v>0</v>
      </c>
      <c r="CK788" s="7">
        <f t="shared" si="552"/>
        <v>0</v>
      </c>
      <c r="CL788" s="7">
        <f t="shared" si="553"/>
        <v>0</v>
      </c>
      <c r="CM788" s="17">
        <f t="shared" si="522"/>
        <v>296.56</v>
      </c>
      <c r="CN788">
        <f t="shared" si="554"/>
        <v>0</v>
      </c>
      <c r="CO788" s="7">
        <f t="shared" si="555"/>
        <v>0</v>
      </c>
      <c r="CP788" s="7">
        <f t="shared" si="556"/>
        <v>0</v>
      </c>
      <c r="CQ788" s="7">
        <f t="shared" si="557"/>
        <v>0</v>
      </c>
      <c r="CR788" s="7">
        <f t="shared" si="558"/>
        <v>0</v>
      </c>
    </row>
    <row r="789" spans="1:9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523"/>
        <v>1</v>
      </c>
      <c r="M789" s="63" t="b">
        <v>0</v>
      </c>
      <c r="S789" s="65" t="b">
        <v>0</v>
      </c>
      <c r="Y789" s="66" t="b">
        <v>0</v>
      </c>
      <c r="AE789" s="67" t="b">
        <v>0</v>
      </c>
      <c r="AK789" s="68" t="b">
        <v>0</v>
      </c>
      <c r="AQ789" s="45" t="b">
        <v>0</v>
      </c>
      <c r="AW789" s="47" t="b">
        <v>0</v>
      </c>
      <c r="BC789" s="17">
        <f t="shared" si="516"/>
        <v>218.9</v>
      </c>
      <c r="BD789">
        <f t="shared" si="524"/>
        <v>0</v>
      </c>
      <c r="BE789" s="7">
        <f t="shared" si="525"/>
        <v>0</v>
      </c>
      <c r="BF789" s="7">
        <f t="shared" si="526"/>
        <v>0</v>
      </c>
      <c r="BG789" s="7">
        <f t="shared" si="527"/>
        <v>0</v>
      </c>
      <c r="BH789" s="7">
        <f t="shared" si="528"/>
        <v>0</v>
      </c>
      <c r="BI789" s="17">
        <f t="shared" si="517"/>
        <v>218.9</v>
      </c>
      <c r="BJ789">
        <f t="shared" si="529"/>
        <v>0</v>
      </c>
      <c r="BK789" s="7">
        <f t="shared" si="530"/>
        <v>0</v>
      </c>
      <c r="BL789" s="7">
        <f t="shared" si="531"/>
        <v>0</v>
      </c>
      <c r="BM789" s="7">
        <f t="shared" si="532"/>
        <v>0</v>
      </c>
      <c r="BN789" s="7">
        <f t="shared" si="533"/>
        <v>0</v>
      </c>
      <c r="BO789" s="17">
        <f t="shared" si="518"/>
        <v>218.9</v>
      </c>
      <c r="BP789">
        <f t="shared" si="534"/>
        <v>0</v>
      </c>
      <c r="BQ789" s="7">
        <f t="shared" si="535"/>
        <v>0</v>
      </c>
      <c r="BR789" s="7">
        <f t="shared" si="536"/>
        <v>0</v>
      </c>
      <c r="BS789" s="7">
        <f t="shared" si="537"/>
        <v>0</v>
      </c>
      <c r="BT789" s="7">
        <f t="shared" si="538"/>
        <v>0</v>
      </c>
      <c r="BU789" s="17">
        <f t="shared" si="519"/>
        <v>218.9</v>
      </c>
      <c r="BV789">
        <f t="shared" si="539"/>
        <v>0</v>
      </c>
      <c r="BW789" s="7">
        <f t="shared" si="540"/>
        <v>0</v>
      </c>
      <c r="BX789" s="7">
        <f t="shared" si="541"/>
        <v>0</v>
      </c>
      <c r="BY789" s="7">
        <f t="shared" si="542"/>
        <v>0</v>
      </c>
      <c r="BZ789" s="7">
        <f t="shared" si="543"/>
        <v>0</v>
      </c>
      <c r="CA789" s="17">
        <f t="shared" si="520"/>
        <v>218.9</v>
      </c>
      <c r="CB789">
        <f t="shared" si="544"/>
        <v>0</v>
      </c>
      <c r="CC789" s="7">
        <f t="shared" si="545"/>
        <v>0</v>
      </c>
      <c r="CD789" s="7">
        <f t="shared" si="546"/>
        <v>0</v>
      </c>
      <c r="CE789" s="7">
        <f t="shared" si="547"/>
        <v>0</v>
      </c>
      <c r="CF789" s="69">
        <f t="shared" si="548"/>
        <v>0</v>
      </c>
      <c r="CG789" s="17">
        <f t="shared" si="521"/>
        <v>218.9</v>
      </c>
      <c r="CH789">
        <f t="shared" si="549"/>
        <v>0</v>
      </c>
      <c r="CI789" s="7">
        <f t="shared" si="550"/>
        <v>0</v>
      </c>
      <c r="CJ789" s="7">
        <f t="shared" si="551"/>
        <v>0</v>
      </c>
      <c r="CK789" s="7">
        <f t="shared" si="552"/>
        <v>0</v>
      </c>
      <c r="CL789" s="7">
        <f t="shared" si="553"/>
        <v>0</v>
      </c>
      <c r="CM789" s="17">
        <f t="shared" si="522"/>
        <v>218.9</v>
      </c>
      <c r="CN789">
        <f t="shared" si="554"/>
        <v>0</v>
      </c>
      <c r="CO789" s="7">
        <f t="shared" si="555"/>
        <v>0</v>
      </c>
      <c r="CP789" s="7">
        <f t="shared" si="556"/>
        <v>0</v>
      </c>
      <c r="CQ789" s="7">
        <f t="shared" si="557"/>
        <v>0</v>
      </c>
      <c r="CR789" s="7">
        <f t="shared" si="558"/>
        <v>0</v>
      </c>
    </row>
    <row r="790" spans="1:9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523"/>
        <v>0</v>
      </c>
      <c r="M790" s="63" t="b">
        <v>0</v>
      </c>
      <c r="S790" s="65" t="b">
        <v>0</v>
      </c>
      <c r="Y790" s="66" t="b">
        <v>0</v>
      </c>
      <c r="AE790" s="67" t="b">
        <v>0</v>
      </c>
      <c r="AK790" s="68" t="b">
        <v>0</v>
      </c>
      <c r="AQ790" s="45" t="b">
        <v>0</v>
      </c>
      <c r="AW790" s="47" t="b">
        <v>0</v>
      </c>
      <c r="BC790" s="17">
        <f t="shared" si="516"/>
        <v>213.73</v>
      </c>
      <c r="BD790">
        <f t="shared" si="524"/>
        <v>0</v>
      </c>
      <c r="BE790" s="7">
        <f t="shared" si="525"/>
        <v>0</v>
      </c>
      <c r="BF790" s="7">
        <f t="shared" si="526"/>
        <v>0</v>
      </c>
      <c r="BG790" s="7">
        <f t="shared" si="527"/>
        <v>0</v>
      </c>
      <c r="BH790" s="7">
        <f t="shared" si="528"/>
        <v>0</v>
      </c>
      <c r="BI790" s="17">
        <f t="shared" si="517"/>
        <v>213.73</v>
      </c>
      <c r="BJ790">
        <f t="shared" si="529"/>
        <v>0</v>
      </c>
      <c r="BK790" s="7">
        <f t="shared" si="530"/>
        <v>0</v>
      </c>
      <c r="BL790" s="7">
        <f t="shared" si="531"/>
        <v>0</v>
      </c>
      <c r="BM790" s="7">
        <f t="shared" si="532"/>
        <v>0</v>
      </c>
      <c r="BN790" s="7">
        <f t="shared" si="533"/>
        <v>0</v>
      </c>
      <c r="BO790" s="17">
        <f t="shared" si="518"/>
        <v>213.73</v>
      </c>
      <c r="BP790">
        <f t="shared" si="534"/>
        <v>0</v>
      </c>
      <c r="BQ790" s="7">
        <f t="shared" si="535"/>
        <v>0</v>
      </c>
      <c r="BR790" s="7">
        <f t="shared" si="536"/>
        <v>0</v>
      </c>
      <c r="BS790" s="7">
        <f t="shared" si="537"/>
        <v>0</v>
      </c>
      <c r="BT790" s="7">
        <f t="shared" si="538"/>
        <v>0</v>
      </c>
      <c r="BU790" s="17">
        <f t="shared" si="519"/>
        <v>213.73</v>
      </c>
      <c r="BV790">
        <f t="shared" si="539"/>
        <v>0</v>
      </c>
      <c r="BW790" s="7">
        <f t="shared" si="540"/>
        <v>0</v>
      </c>
      <c r="BX790" s="7">
        <f t="shared" si="541"/>
        <v>0</v>
      </c>
      <c r="BY790" s="7">
        <f t="shared" si="542"/>
        <v>0</v>
      </c>
      <c r="BZ790" s="7">
        <f t="shared" si="543"/>
        <v>0</v>
      </c>
      <c r="CA790" s="17">
        <f t="shared" si="520"/>
        <v>213.73</v>
      </c>
      <c r="CB790">
        <f t="shared" si="544"/>
        <v>0</v>
      </c>
      <c r="CC790" s="7">
        <f t="shared" si="545"/>
        <v>0</v>
      </c>
      <c r="CD790" s="7">
        <f t="shared" si="546"/>
        <v>0</v>
      </c>
      <c r="CE790" s="7">
        <f t="shared" si="547"/>
        <v>0</v>
      </c>
      <c r="CF790" s="69">
        <f t="shared" si="548"/>
        <v>0</v>
      </c>
      <c r="CG790" s="17">
        <f t="shared" si="521"/>
        <v>213.73</v>
      </c>
      <c r="CH790">
        <f t="shared" si="549"/>
        <v>0</v>
      </c>
      <c r="CI790" s="7">
        <f t="shared" si="550"/>
        <v>0</v>
      </c>
      <c r="CJ790" s="7">
        <f t="shared" si="551"/>
        <v>0</v>
      </c>
      <c r="CK790" s="7">
        <f t="shared" si="552"/>
        <v>0</v>
      </c>
      <c r="CL790" s="7">
        <f t="shared" si="553"/>
        <v>0</v>
      </c>
      <c r="CM790" s="17">
        <f t="shared" si="522"/>
        <v>213.73</v>
      </c>
      <c r="CN790">
        <f t="shared" si="554"/>
        <v>0</v>
      </c>
      <c r="CO790" s="7">
        <f t="shared" si="555"/>
        <v>0</v>
      </c>
      <c r="CP790" s="7">
        <f t="shared" si="556"/>
        <v>0</v>
      </c>
      <c r="CQ790" s="7">
        <f t="shared" si="557"/>
        <v>0</v>
      </c>
      <c r="CR790" s="7">
        <f t="shared" si="558"/>
        <v>0</v>
      </c>
    </row>
    <row r="791" spans="1:9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523"/>
        <v>1</v>
      </c>
      <c r="M791" s="63" t="b">
        <v>0</v>
      </c>
      <c r="S791" s="65" t="b">
        <v>0</v>
      </c>
      <c r="Y791" s="66" t="b">
        <v>0</v>
      </c>
      <c r="AE791" s="67" t="b">
        <v>0</v>
      </c>
      <c r="AK791" s="68" t="b">
        <v>0</v>
      </c>
      <c r="AQ791" s="45" t="b">
        <v>0</v>
      </c>
      <c r="AW791" s="47" t="b">
        <v>0</v>
      </c>
      <c r="BC791" s="17">
        <f t="shared" si="516"/>
        <v>486.75000000000006</v>
      </c>
      <c r="BD791">
        <f t="shared" si="524"/>
        <v>0</v>
      </c>
      <c r="BE791" s="7">
        <f t="shared" si="525"/>
        <v>0</v>
      </c>
      <c r="BF791" s="7">
        <f t="shared" si="526"/>
        <v>0</v>
      </c>
      <c r="BG791" s="7">
        <f t="shared" si="527"/>
        <v>0</v>
      </c>
      <c r="BH791" s="7">
        <f t="shared" si="528"/>
        <v>0</v>
      </c>
      <c r="BI791" s="17">
        <f t="shared" si="517"/>
        <v>486.75000000000006</v>
      </c>
      <c r="BJ791">
        <f t="shared" si="529"/>
        <v>0</v>
      </c>
      <c r="BK791" s="7">
        <f t="shared" si="530"/>
        <v>0</v>
      </c>
      <c r="BL791" s="7">
        <f t="shared" si="531"/>
        <v>0</v>
      </c>
      <c r="BM791" s="7">
        <f t="shared" si="532"/>
        <v>0</v>
      </c>
      <c r="BN791" s="7">
        <f t="shared" si="533"/>
        <v>0</v>
      </c>
      <c r="BO791" s="17">
        <f t="shared" si="518"/>
        <v>486.75000000000006</v>
      </c>
      <c r="BP791">
        <f t="shared" si="534"/>
        <v>0</v>
      </c>
      <c r="BQ791" s="7">
        <f t="shared" si="535"/>
        <v>0</v>
      </c>
      <c r="BR791" s="7">
        <f t="shared" si="536"/>
        <v>0</v>
      </c>
      <c r="BS791" s="7">
        <f t="shared" si="537"/>
        <v>0</v>
      </c>
      <c r="BT791" s="7">
        <f t="shared" si="538"/>
        <v>0</v>
      </c>
      <c r="BU791" s="17">
        <f t="shared" si="519"/>
        <v>486.75000000000006</v>
      </c>
      <c r="BV791">
        <f t="shared" si="539"/>
        <v>0</v>
      </c>
      <c r="BW791" s="7">
        <f t="shared" si="540"/>
        <v>0</v>
      </c>
      <c r="BX791" s="7">
        <f t="shared" si="541"/>
        <v>0</v>
      </c>
      <c r="BY791" s="7">
        <f t="shared" si="542"/>
        <v>0</v>
      </c>
      <c r="BZ791" s="7">
        <f t="shared" si="543"/>
        <v>0</v>
      </c>
      <c r="CA791" s="17">
        <f t="shared" si="520"/>
        <v>486.75000000000006</v>
      </c>
      <c r="CB791">
        <f t="shared" si="544"/>
        <v>0</v>
      </c>
      <c r="CC791" s="7">
        <f t="shared" si="545"/>
        <v>0</v>
      </c>
      <c r="CD791" s="7">
        <f t="shared" si="546"/>
        <v>0</v>
      </c>
      <c r="CE791" s="7">
        <f t="shared" si="547"/>
        <v>0</v>
      </c>
      <c r="CF791" s="69">
        <f t="shared" si="548"/>
        <v>0</v>
      </c>
      <c r="CG791" s="17">
        <f t="shared" si="521"/>
        <v>486.75000000000006</v>
      </c>
      <c r="CH791">
        <f t="shared" si="549"/>
        <v>0</v>
      </c>
      <c r="CI791" s="7">
        <f t="shared" si="550"/>
        <v>0</v>
      </c>
      <c r="CJ791" s="7">
        <f t="shared" si="551"/>
        <v>0</v>
      </c>
      <c r="CK791" s="7">
        <f t="shared" si="552"/>
        <v>0</v>
      </c>
      <c r="CL791" s="7">
        <f t="shared" si="553"/>
        <v>0</v>
      </c>
      <c r="CM791" s="17">
        <f t="shared" si="522"/>
        <v>486.75000000000006</v>
      </c>
      <c r="CN791">
        <f t="shared" si="554"/>
        <v>0</v>
      </c>
      <c r="CO791" s="7">
        <f t="shared" si="555"/>
        <v>0</v>
      </c>
      <c r="CP791" s="7">
        <f t="shared" si="556"/>
        <v>0</v>
      </c>
      <c r="CQ791" s="7">
        <f t="shared" si="557"/>
        <v>0</v>
      </c>
      <c r="CR791" s="7">
        <f t="shared" si="558"/>
        <v>0</v>
      </c>
    </row>
    <row r="792" spans="1:9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523"/>
        <v>0</v>
      </c>
      <c r="M792" s="63" t="b">
        <v>0</v>
      </c>
      <c r="S792" s="65" t="b">
        <v>0</v>
      </c>
      <c r="Y792" s="66" t="b">
        <v>0</v>
      </c>
      <c r="AE792" s="67" t="b">
        <v>0</v>
      </c>
      <c r="AK792" s="68" t="b">
        <v>0</v>
      </c>
      <c r="AQ792" s="45" t="b">
        <v>0</v>
      </c>
      <c r="AW792" s="47" t="b">
        <v>0</v>
      </c>
      <c r="BC792" s="17">
        <f t="shared" si="516"/>
        <v>483.23</v>
      </c>
      <c r="BD792">
        <f t="shared" si="524"/>
        <v>0</v>
      </c>
      <c r="BE792" s="7">
        <f t="shared" si="525"/>
        <v>0</v>
      </c>
      <c r="BF792" s="7">
        <f t="shared" si="526"/>
        <v>0</v>
      </c>
      <c r="BG792" s="7">
        <f t="shared" si="527"/>
        <v>0</v>
      </c>
      <c r="BH792" s="7">
        <f t="shared" si="528"/>
        <v>0</v>
      </c>
      <c r="BI792" s="17">
        <f t="shared" si="517"/>
        <v>483.23</v>
      </c>
      <c r="BJ792">
        <f t="shared" si="529"/>
        <v>0</v>
      </c>
      <c r="BK792" s="7">
        <f t="shared" si="530"/>
        <v>0</v>
      </c>
      <c r="BL792" s="7">
        <f t="shared" si="531"/>
        <v>0</v>
      </c>
      <c r="BM792" s="7">
        <f t="shared" si="532"/>
        <v>0</v>
      </c>
      <c r="BN792" s="7">
        <f t="shared" si="533"/>
        <v>0</v>
      </c>
      <c r="BO792" s="17">
        <f t="shared" si="518"/>
        <v>483.23</v>
      </c>
      <c r="BP792">
        <f t="shared" si="534"/>
        <v>0</v>
      </c>
      <c r="BQ792" s="7">
        <f t="shared" si="535"/>
        <v>0</v>
      </c>
      <c r="BR792" s="7">
        <f t="shared" si="536"/>
        <v>0</v>
      </c>
      <c r="BS792" s="7">
        <f t="shared" si="537"/>
        <v>0</v>
      </c>
      <c r="BT792" s="7">
        <f t="shared" si="538"/>
        <v>0</v>
      </c>
      <c r="BU792" s="17">
        <f t="shared" si="519"/>
        <v>483.23</v>
      </c>
      <c r="BV792">
        <f t="shared" si="539"/>
        <v>0</v>
      </c>
      <c r="BW792" s="7">
        <f t="shared" si="540"/>
        <v>0</v>
      </c>
      <c r="BX792" s="7">
        <f t="shared" si="541"/>
        <v>0</v>
      </c>
      <c r="BY792" s="7">
        <f t="shared" si="542"/>
        <v>0</v>
      </c>
      <c r="BZ792" s="7">
        <f t="shared" si="543"/>
        <v>0</v>
      </c>
      <c r="CA792" s="17">
        <f t="shared" si="520"/>
        <v>483.23</v>
      </c>
      <c r="CB792">
        <f t="shared" si="544"/>
        <v>0</v>
      </c>
      <c r="CC792" s="7">
        <f t="shared" si="545"/>
        <v>0</v>
      </c>
      <c r="CD792" s="7">
        <f t="shared" si="546"/>
        <v>0</v>
      </c>
      <c r="CE792" s="7">
        <f t="shared" si="547"/>
        <v>0</v>
      </c>
      <c r="CF792" s="69">
        <f t="shared" si="548"/>
        <v>0</v>
      </c>
      <c r="CG792" s="17">
        <f t="shared" si="521"/>
        <v>483.23</v>
      </c>
      <c r="CH792">
        <f t="shared" si="549"/>
        <v>0</v>
      </c>
      <c r="CI792" s="7">
        <f t="shared" si="550"/>
        <v>0</v>
      </c>
      <c r="CJ792" s="7">
        <f t="shared" si="551"/>
        <v>0</v>
      </c>
      <c r="CK792" s="7">
        <f t="shared" si="552"/>
        <v>0</v>
      </c>
      <c r="CL792" s="7">
        <f t="shared" si="553"/>
        <v>0</v>
      </c>
      <c r="CM792" s="17">
        <f t="shared" si="522"/>
        <v>483.23</v>
      </c>
      <c r="CN792">
        <f t="shared" si="554"/>
        <v>0</v>
      </c>
      <c r="CO792" s="7">
        <f t="shared" si="555"/>
        <v>0</v>
      </c>
      <c r="CP792" s="7">
        <f t="shared" si="556"/>
        <v>0</v>
      </c>
      <c r="CQ792" s="7">
        <f t="shared" si="557"/>
        <v>0</v>
      </c>
      <c r="CR792" s="7">
        <f t="shared" si="558"/>
        <v>0</v>
      </c>
    </row>
    <row r="793" spans="1:9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523"/>
        <v>1</v>
      </c>
      <c r="M793" s="63" t="b">
        <v>0</v>
      </c>
      <c r="S793" s="65" t="b">
        <v>0</v>
      </c>
      <c r="Y793" s="66" t="b">
        <v>0</v>
      </c>
      <c r="AE793" s="67" t="b">
        <v>0</v>
      </c>
      <c r="AK793" s="68" t="b">
        <v>0</v>
      </c>
      <c r="AQ793" s="45" t="b">
        <v>0</v>
      </c>
      <c r="AW793" s="47" t="b">
        <v>0</v>
      </c>
      <c r="BC793" s="17">
        <f t="shared" si="516"/>
        <v>266.31</v>
      </c>
      <c r="BD793">
        <f t="shared" si="524"/>
        <v>0</v>
      </c>
      <c r="BE793" s="7">
        <f t="shared" si="525"/>
        <v>0</v>
      </c>
      <c r="BF793" s="7">
        <f t="shared" si="526"/>
        <v>0</v>
      </c>
      <c r="BG793" s="7">
        <f t="shared" si="527"/>
        <v>0</v>
      </c>
      <c r="BH793" s="7">
        <f t="shared" si="528"/>
        <v>0</v>
      </c>
      <c r="BI793" s="17">
        <f t="shared" si="517"/>
        <v>266.31</v>
      </c>
      <c r="BJ793">
        <f t="shared" si="529"/>
        <v>0</v>
      </c>
      <c r="BK793" s="7">
        <f t="shared" si="530"/>
        <v>0</v>
      </c>
      <c r="BL793" s="7">
        <f t="shared" si="531"/>
        <v>0</v>
      </c>
      <c r="BM793" s="7">
        <f t="shared" si="532"/>
        <v>0</v>
      </c>
      <c r="BN793" s="7">
        <f t="shared" si="533"/>
        <v>0</v>
      </c>
      <c r="BO793" s="17">
        <f t="shared" si="518"/>
        <v>266.31</v>
      </c>
      <c r="BP793">
        <f t="shared" si="534"/>
        <v>0</v>
      </c>
      <c r="BQ793" s="7">
        <f t="shared" si="535"/>
        <v>0</v>
      </c>
      <c r="BR793" s="7">
        <f t="shared" si="536"/>
        <v>0</v>
      </c>
      <c r="BS793" s="7">
        <f t="shared" si="537"/>
        <v>0</v>
      </c>
      <c r="BT793" s="7">
        <f t="shared" si="538"/>
        <v>0</v>
      </c>
      <c r="BU793" s="17">
        <f t="shared" si="519"/>
        <v>266.31</v>
      </c>
      <c r="BV793">
        <f t="shared" si="539"/>
        <v>0</v>
      </c>
      <c r="BW793" s="7">
        <f t="shared" si="540"/>
        <v>0</v>
      </c>
      <c r="BX793" s="7">
        <f t="shared" si="541"/>
        <v>0</v>
      </c>
      <c r="BY793" s="7">
        <f t="shared" si="542"/>
        <v>0</v>
      </c>
      <c r="BZ793" s="7">
        <f t="shared" si="543"/>
        <v>0</v>
      </c>
      <c r="CA793" s="17">
        <f t="shared" si="520"/>
        <v>266.31</v>
      </c>
      <c r="CB793">
        <f t="shared" si="544"/>
        <v>0</v>
      </c>
      <c r="CC793" s="7">
        <f t="shared" si="545"/>
        <v>0</v>
      </c>
      <c r="CD793" s="7">
        <f t="shared" si="546"/>
        <v>0</v>
      </c>
      <c r="CE793" s="7">
        <f t="shared" si="547"/>
        <v>0</v>
      </c>
      <c r="CF793" s="69">
        <f t="shared" si="548"/>
        <v>0</v>
      </c>
      <c r="CG793" s="17">
        <f t="shared" si="521"/>
        <v>266.31</v>
      </c>
      <c r="CH793">
        <f t="shared" si="549"/>
        <v>0</v>
      </c>
      <c r="CI793" s="7">
        <f t="shared" si="550"/>
        <v>0</v>
      </c>
      <c r="CJ793" s="7">
        <f t="shared" si="551"/>
        <v>0</v>
      </c>
      <c r="CK793" s="7">
        <f t="shared" si="552"/>
        <v>0</v>
      </c>
      <c r="CL793" s="7">
        <f t="shared" si="553"/>
        <v>0</v>
      </c>
      <c r="CM793" s="17">
        <f t="shared" si="522"/>
        <v>266.31</v>
      </c>
      <c r="CN793">
        <f t="shared" si="554"/>
        <v>0</v>
      </c>
      <c r="CO793" s="7">
        <f t="shared" si="555"/>
        <v>0</v>
      </c>
      <c r="CP793" s="7">
        <f t="shared" si="556"/>
        <v>0</v>
      </c>
      <c r="CQ793" s="7">
        <f t="shared" si="557"/>
        <v>0</v>
      </c>
      <c r="CR793" s="7">
        <f t="shared" si="558"/>
        <v>0</v>
      </c>
    </row>
    <row r="794" spans="1:9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523"/>
        <v>0</v>
      </c>
      <c r="M794" s="63" t="b">
        <v>0</v>
      </c>
      <c r="S794" s="65" t="b">
        <v>0</v>
      </c>
      <c r="Y794" s="66" t="b">
        <v>0</v>
      </c>
      <c r="AE794" s="67" t="b">
        <v>0</v>
      </c>
      <c r="AK794" s="68" t="b">
        <v>0</v>
      </c>
      <c r="AQ794" s="45" t="b">
        <v>0</v>
      </c>
      <c r="AW794" s="47" t="b">
        <v>0</v>
      </c>
      <c r="BC794" s="17">
        <f t="shared" si="516"/>
        <v>269.17</v>
      </c>
      <c r="BD794">
        <f t="shared" si="524"/>
        <v>0</v>
      </c>
      <c r="BE794" s="7">
        <f t="shared" si="525"/>
        <v>0</v>
      </c>
      <c r="BF794" s="7">
        <f t="shared" si="526"/>
        <v>0</v>
      </c>
      <c r="BG794" s="7">
        <f t="shared" si="527"/>
        <v>0</v>
      </c>
      <c r="BH794" s="7">
        <f t="shared" si="528"/>
        <v>0</v>
      </c>
      <c r="BI794" s="17">
        <f t="shared" si="517"/>
        <v>269.17</v>
      </c>
      <c r="BJ794">
        <f t="shared" si="529"/>
        <v>0</v>
      </c>
      <c r="BK794" s="7">
        <f t="shared" si="530"/>
        <v>0</v>
      </c>
      <c r="BL794" s="7">
        <f t="shared" si="531"/>
        <v>0</v>
      </c>
      <c r="BM794" s="7">
        <f t="shared" si="532"/>
        <v>0</v>
      </c>
      <c r="BN794" s="7">
        <f t="shared" si="533"/>
        <v>0</v>
      </c>
      <c r="BO794" s="17">
        <f t="shared" si="518"/>
        <v>269.17</v>
      </c>
      <c r="BP794">
        <f t="shared" si="534"/>
        <v>0</v>
      </c>
      <c r="BQ794" s="7">
        <f t="shared" si="535"/>
        <v>0</v>
      </c>
      <c r="BR794" s="7">
        <f t="shared" si="536"/>
        <v>0</v>
      </c>
      <c r="BS794" s="7">
        <f t="shared" si="537"/>
        <v>0</v>
      </c>
      <c r="BT794" s="7">
        <f t="shared" si="538"/>
        <v>0</v>
      </c>
      <c r="BU794" s="17">
        <f t="shared" si="519"/>
        <v>269.17</v>
      </c>
      <c r="BV794">
        <f t="shared" si="539"/>
        <v>0</v>
      </c>
      <c r="BW794" s="7">
        <f t="shared" si="540"/>
        <v>0</v>
      </c>
      <c r="BX794" s="7">
        <f t="shared" si="541"/>
        <v>0</v>
      </c>
      <c r="BY794" s="7">
        <f t="shared" si="542"/>
        <v>0</v>
      </c>
      <c r="BZ794" s="7">
        <f t="shared" si="543"/>
        <v>0</v>
      </c>
      <c r="CA794" s="17">
        <f t="shared" si="520"/>
        <v>269.17</v>
      </c>
      <c r="CB794">
        <f t="shared" si="544"/>
        <v>0</v>
      </c>
      <c r="CC794" s="7">
        <f t="shared" si="545"/>
        <v>0</v>
      </c>
      <c r="CD794" s="7">
        <f t="shared" si="546"/>
        <v>0</v>
      </c>
      <c r="CE794" s="7">
        <f t="shared" si="547"/>
        <v>0</v>
      </c>
      <c r="CF794" s="69">
        <f t="shared" si="548"/>
        <v>0</v>
      </c>
      <c r="CG794" s="17">
        <f t="shared" si="521"/>
        <v>269.17</v>
      </c>
      <c r="CH794">
        <f t="shared" si="549"/>
        <v>0</v>
      </c>
      <c r="CI794" s="7">
        <f t="shared" si="550"/>
        <v>0</v>
      </c>
      <c r="CJ794" s="7">
        <f t="shared" si="551"/>
        <v>0</v>
      </c>
      <c r="CK794" s="7">
        <f t="shared" si="552"/>
        <v>0</v>
      </c>
      <c r="CL794" s="7">
        <f t="shared" si="553"/>
        <v>0</v>
      </c>
      <c r="CM794" s="17">
        <f t="shared" si="522"/>
        <v>269.17</v>
      </c>
      <c r="CN794">
        <f t="shared" si="554"/>
        <v>0</v>
      </c>
      <c r="CO794" s="7">
        <f t="shared" si="555"/>
        <v>0</v>
      </c>
      <c r="CP794" s="7">
        <f t="shared" si="556"/>
        <v>0</v>
      </c>
      <c r="CQ794" s="7">
        <f t="shared" si="557"/>
        <v>0</v>
      </c>
      <c r="CR794" s="7">
        <f t="shared" si="558"/>
        <v>0</v>
      </c>
    </row>
    <row r="795" spans="1:9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523"/>
        <v>1</v>
      </c>
      <c r="M795" s="63" t="b">
        <v>0</v>
      </c>
      <c r="S795" s="65" t="b">
        <v>0</v>
      </c>
      <c r="Y795" s="66" t="b">
        <v>0</v>
      </c>
      <c r="AE795" s="67" t="b">
        <v>0</v>
      </c>
      <c r="AK795" s="68" t="b">
        <v>0</v>
      </c>
      <c r="AQ795" s="45" t="b">
        <v>0</v>
      </c>
      <c r="AW795" s="47" t="b">
        <v>0</v>
      </c>
      <c r="BC795" s="17">
        <f t="shared" si="516"/>
        <v>210.10000000000002</v>
      </c>
      <c r="BD795">
        <f t="shared" si="524"/>
        <v>0</v>
      </c>
      <c r="BE795" s="7">
        <f t="shared" si="525"/>
        <v>0</v>
      </c>
      <c r="BF795" s="7">
        <f t="shared" si="526"/>
        <v>0</v>
      </c>
      <c r="BG795" s="7">
        <f t="shared" si="527"/>
        <v>0</v>
      </c>
      <c r="BH795" s="7">
        <f t="shared" si="528"/>
        <v>0</v>
      </c>
      <c r="BI795" s="17">
        <f t="shared" si="517"/>
        <v>210.10000000000002</v>
      </c>
      <c r="BJ795">
        <f t="shared" si="529"/>
        <v>0</v>
      </c>
      <c r="BK795" s="7">
        <f t="shared" si="530"/>
        <v>0</v>
      </c>
      <c r="BL795" s="7">
        <f t="shared" si="531"/>
        <v>0</v>
      </c>
      <c r="BM795" s="7">
        <f t="shared" si="532"/>
        <v>0</v>
      </c>
      <c r="BN795" s="7">
        <f t="shared" si="533"/>
        <v>0</v>
      </c>
      <c r="BO795" s="17">
        <f t="shared" si="518"/>
        <v>210.10000000000002</v>
      </c>
      <c r="BP795">
        <f t="shared" si="534"/>
        <v>0</v>
      </c>
      <c r="BQ795" s="7">
        <f t="shared" si="535"/>
        <v>0</v>
      </c>
      <c r="BR795" s="7">
        <f t="shared" si="536"/>
        <v>0</v>
      </c>
      <c r="BS795" s="7">
        <f t="shared" si="537"/>
        <v>0</v>
      </c>
      <c r="BT795" s="7">
        <f t="shared" si="538"/>
        <v>0</v>
      </c>
      <c r="BU795" s="17">
        <f t="shared" si="519"/>
        <v>210.10000000000002</v>
      </c>
      <c r="BV795">
        <f t="shared" si="539"/>
        <v>0</v>
      </c>
      <c r="BW795" s="7">
        <f t="shared" si="540"/>
        <v>0</v>
      </c>
      <c r="BX795" s="7">
        <f t="shared" si="541"/>
        <v>0</v>
      </c>
      <c r="BY795" s="7">
        <f t="shared" si="542"/>
        <v>0</v>
      </c>
      <c r="BZ795" s="7">
        <f t="shared" si="543"/>
        <v>0</v>
      </c>
      <c r="CA795" s="17">
        <f t="shared" si="520"/>
        <v>210.10000000000002</v>
      </c>
      <c r="CB795">
        <f t="shared" si="544"/>
        <v>0</v>
      </c>
      <c r="CC795" s="7">
        <f t="shared" si="545"/>
        <v>0</v>
      </c>
      <c r="CD795" s="7">
        <f t="shared" si="546"/>
        <v>0</v>
      </c>
      <c r="CE795" s="7">
        <f t="shared" si="547"/>
        <v>0</v>
      </c>
      <c r="CF795" s="69">
        <f t="shared" si="548"/>
        <v>0</v>
      </c>
      <c r="CG795" s="17">
        <f t="shared" si="521"/>
        <v>210.10000000000002</v>
      </c>
      <c r="CH795">
        <f t="shared" si="549"/>
        <v>0</v>
      </c>
      <c r="CI795" s="7">
        <f t="shared" si="550"/>
        <v>0</v>
      </c>
      <c r="CJ795" s="7">
        <f t="shared" si="551"/>
        <v>0</v>
      </c>
      <c r="CK795" s="7">
        <f t="shared" si="552"/>
        <v>0</v>
      </c>
      <c r="CL795" s="7">
        <f t="shared" si="553"/>
        <v>0</v>
      </c>
      <c r="CM795" s="17">
        <f t="shared" si="522"/>
        <v>210.10000000000002</v>
      </c>
      <c r="CN795">
        <f t="shared" si="554"/>
        <v>0</v>
      </c>
      <c r="CO795" s="7">
        <f t="shared" si="555"/>
        <v>0</v>
      </c>
      <c r="CP795" s="7">
        <f t="shared" si="556"/>
        <v>0</v>
      </c>
      <c r="CQ795" s="7">
        <f t="shared" si="557"/>
        <v>0</v>
      </c>
      <c r="CR795" s="7">
        <f t="shared" si="558"/>
        <v>0</v>
      </c>
    </row>
    <row r="796" spans="1:9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523"/>
        <v>0</v>
      </c>
      <c r="M796" s="63" t="b">
        <v>0</v>
      </c>
      <c r="S796" s="65" t="b">
        <v>0</v>
      </c>
      <c r="Y796" s="66" t="b">
        <v>0</v>
      </c>
      <c r="AE796" s="67" t="b">
        <v>0</v>
      </c>
      <c r="AK796" s="68" t="b">
        <v>0</v>
      </c>
      <c r="AQ796" s="45" t="b">
        <v>0</v>
      </c>
      <c r="AW796" s="47" t="b">
        <v>0</v>
      </c>
      <c r="BC796" s="17">
        <f t="shared" si="516"/>
        <v>208.56000000000003</v>
      </c>
      <c r="BD796">
        <f t="shared" si="524"/>
        <v>0</v>
      </c>
      <c r="BE796" s="7">
        <f t="shared" si="525"/>
        <v>0</v>
      </c>
      <c r="BF796" s="7">
        <f t="shared" si="526"/>
        <v>0</v>
      </c>
      <c r="BG796" s="7">
        <f t="shared" si="527"/>
        <v>0</v>
      </c>
      <c r="BH796" s="7">
        <f t="shared" si="528"/>
        <v>0</v>
      </c>
      <c r="BI796" s="17">
        <f t="shared" si="517"/>
        <v>208.56000000000003</v>
      </c>
      <c r="BJ796">
        <f t="shared" si="529"/>
        <v>0</v>
      </c>
      <c r="BK796" s="7">
        <f t="shared" si="530"/>
        <v>0</v>
      </c>
      <c r="BL796" s="7">
        <f t="shared" si="531"/>
        <v>0</v>
      </c>
      <c r="BM796" s="7">
        <f t="shared" si="532"/>
        <v>0</v>
      </c>
      <c r="BN796" s="7">
        <f t="shared" si="533"/>
        <v>0</v>
      </c>
      <c r="BO796" s="17">
        <f t="shared" si="518"/>
        <v>208.56000000000003</v>
      </c>
      <c r="BP796">
        <f t="shared" si="534"/>
        <v>0</v>
      </c>
      <c r="BQ796" s="7">
        <f t="shared" si="535"/>
        <v>0</v>
      </c>
      <c r="BR796" s="7">
        <f t="shared" si="536"/>
        <v>0</v>
      </c>
      <c r="BS796" s="7">
        <f t="shared" si="537"/>
        <v>0</v>
      </c>
      <c r="BT796" s="7">
        <f t="shared" si="538"/>
        <v>0</v>
      </c>
      <c r="BU796" s="17">
        <f t="shared" si="519"/>
        <v>208.56000000000003</v>
      </c>
      <c r="BV796">
        <f t="shared" si="539"/>
        <v>0</v>
      </c>
      <c r="BW796" s="7">
        <f t="shared" si="540"/>
        <v>0</v>
      </c>
      <c r="BX796" s="7">
        <f t="shared" si="541"/>
        <v>0</v>
      </c>
      <c r="BY796" s="7">
        <f t="shared" si="542"/>
        <v>0</v>
      </c>
      <c r="BZ796" s="7">
        <f t="shared" si="543"/>
        <v>0</v>
      </c>
      <c r="CA796" s="17">
        <f t="shared" si="520"/>
        <v>208.56000000000003</v>
      </c>
      <c r="CB796">
        <f t="shared" si="544"/>
        <v>0</v>
      </c>
      <c r="CC796" s="7">
        <f t="shared" si="545"/>
        <v>0</v>
      </c>
      <c r="CD796" s="7">
        <f t="shared" si="546"/>
        <v>0</v>
      </c>
      <c r="CE796" s="7">
        <f t="shared" si="547"/>
        <v>0</v>
      </c>
      <c r="CF796" s="69">
        <f t="shared" si="548"/>
        <v>0</v>
      </c>
      <c r="CG796" s="17">
        <f t="shared" si="521"/>
        <v>208.56000000000003</v>
      </c>
      <c r="CH796">
        <f t="shared" si="549"/>
        <v>0</v>
      </c>
      <c r="CI796" s="7">
        <f t="shared" si="550"/>
        <v>0</v>
      </c>
      <c r="CJ796" s="7">
        <f t="shared" si="551"/>
        <v>0</v>
      </c>
      <c r="CK796" s="7">
        <f t="shared" si="552"/>
        <v>0</v>
      </c>
      <c r="CL796" s="7">
        <f t="shared" si="553"/>
        <v>0</v>
      </c>
      <c r="CM796" s="17">
        <f t="shared" si="522"/>
        <v>208.56000000000003</v>
      </c>
      <c r="CN796">
        <f t="shared" si="554"/>
        <v>0</v>
      </c>
      <c r="CO796" s="7">
        <f t="shared" si="555"/>
        <v>0</v>
      </c>
      <c r="CP796" s="7">
        <f t="shared" si="556"/>
        <v>0</v>
      </c>
      <c r="CQ796" s="7">
        <f t="shared" si="557"/>
        <v>0</v>
      </c>
      <c r="CR796" s="7">
        <f t="shared" si="558"/>
        <v>0</v>
      </c>
    </row>
    <row r="797" spans="1:9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523"/>
        <v>1</v>
      </c>
      <c r="M797" s="63" t="b">
        <v>0</v>
      </c>
      <c r="S797" s="65" t="b">
        <v>0</v>
      </c>
      <c r="Y797" s="66" t="b">
        <v>0</v>
      </c>
      <c r="AE797" s="67" t="b">
        <v>0</v>
      </c>
      <c r="AK797" s="68" t="b">
        <v>0</v>
      </c>
      <c r="AQ797" s="45" t="b">
        <v>0</v>
      </c>
      <c r="AW797" s="47" t="b">
        <v>0</v>
      </c>
      <c r="BC797" s="17">
        <f t="shared" si="516"/>
        <v>388.19000000000005</v>
      </c>
      <c r="BD797">
        <f t="shared" si="524"/>
        <v>0</v>
      </c>
      <c r="BE797" s="7">
        <f t="shared" si="525"/>
        <v>0</v>
      </c>
      <c r="BF797" s="7">
        <f t="shared" si="526"/>
        <v>0</v>
      </c>
      <c r="BG797" s="7">
        <f t="shared" si="527"/>
        <v>0</v>
      </c>
      <c r="BH797" s="7">
        <f t="shared" si="528"/>
        <v>0</v>
      </c>
      <c r="BI797" s="17">
        <f t="shared" si="517"/>
        <v>388.19000000000005</v>
      </c>
      <c r="BJ797">
        <f t="shared" si="529"/>
        <v>0</v>
      </c>
      <c r="BK797" s="7">
        <f t="shared" si="530"/>
        <v>0</v>
      </c>
      <c r="BL797" s="7">
        <f t="shared" si="531"/>
        <v>0</v>
      </c>
      <c r="BM797" s="7">
        <f t="shared" si="532"/>
        <v>0</v>
      </c>
      <c r="BN797" s="7">
        <f t="shared" si="533"/>
        <v>0</v>
      </c>
      <c r="BO797" s="17">
        <f t="shared" si="518"/>
        <v>388.19000000000005</v>
      </c>
      <c r="BP797">
        <f t="shared" si="534"/>
        <v>0</v>
      </c>
      <c r="BQ797" s="7">
        <f t="shared" si="535"/>
        <v>0</v>
      </c>
      <c r="BR797" s="7">
        <f t="shared" si="536"/>
        <v>0</v>
      </c>
      <c r="BS797" s="7">
        <f t="shared" si="537"/>
        <v>0</v>
      </c>
      <c r="BT797" s="7">
        <f t="shared" si="538"/>
        <v>0</v>
      </c>
      <c r="BU797" s="17">
        <f t="shared" si="519"/>
        <v>388.19000000000005</v>
      </c>
      <c r="BV797">
        <f t="shared" si="539"/>
        <v>0</v>
      </c>
      <c r="BW797" s="7">
        <f t="shared" si="540"/>
        <v>0</v>
      </c>
      <c r="BX797" s="7">
        <f t="shared" si="541"/>
        <v>0</v>
      </c>
      <c r="BY797" s="7">
        <f t="shared" si="542"/>
        <v>0</v>
      </c>
      <c r="BZ797" s="7">
        <f t="shared" si="543"/>
        <v>0</v>
      </c>
      <c r="CA797" s="17">
        <f t="shared" si="520"/>
        <v>388.19000000000005</v>
      </c>
      <c r="CB797">
        <f t="shared" si="544"/>
        <v>0</v>
      </c>
      <c r="CC797" s="7">
        <f t="shared" si="545"/>
        <v>0</v>
      </c>
      <c r="CD797" s="7">
        <f t="shared" si="546"/>
        <v>0</v>
      </c>
      <c r="CE797" s="7">
        <f t="shared" si="547"/>
        <v>0</v>
      </c>
      <c r="CF797" s="69">
        <f t="shared" si="548"/>
        <v>0</v>
      </c>
      <c r="CG797" s="17">
        <f t="shared" si="521"/>
        <v>388.19000000000005</v>
      </c>
      <c r="CH797">
        <f t="shared" si="549"/>
        <v>0</v>
      </c>
      <c r="CI797" s="7">
        <f t="shared" si="550"/>
        <v>0</v>
      </c>
      <c r="CJ797" s="7">
        <f t="shared" si="551"/>
        <v>0</v>
      </c>
      <c r="CK797" s="7">
        <f t="shared" si="552"/>
        <v>0</v>
      </c>
      <c r="CL797" s="7">
        <f t="shared" si="553"/>
        <v>0</v>
      </c>
      <c r="CM797" s="17">
        <f t="shared" si="522"/>
        <v>388.19000000000005</v>
      </c>
      <c r="CN797">
        <f t="shared" si="554"/>
        <v>0</v>
      </c>
      <c r="CO797" s="7">
        <f t="shared" si="555"/>
        <v>0</v>
      </c>
      <c r="CP797" s="7">
        <f t="shared" si="556"/>
        <v>0</v>
      </c>
      <c r="CQ797" s="7">
        <f t="shared" si="557"/>
        <v>0</v>
      </c>
      <c r="CR797" s="7">
        <f t="shared" si="558"/>
        <v>0</v>
      </c>
    </row>
    <row r="798" spans="1:9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523"/>
        <v>0</v>
      </c>
      <c r="M798" s="63" t="b">
        <v>0</v>
      </c>
      <c r="S798" s="65" t="b">
        <v>0</v>
      </c>
      <c r="Y798" s="66" t="b">
        <v>0</v>
      </c>
      <c r="AE798" s="67" t="b">
        <v>0</v>
      </c>
      <c r="AK798" s="68" t="b">
        <v>0</v>
      </c>
      <c r="AQ798" s="45" t="b">
        <v>0</v>
      </c>
      <c r="AW798" s="47" t="b">
        <v>0</v>
      </c>
      <c r="BC798" s="17">
        <f t="shared" si="516"/>
        <v>393.69</v>
      </c>
      <c r="BD798">
        <f t="shared" si="524"/>
        <v>0</v>
      </c>
      <c r="BE798" s="7">
        <f t="shared" si="525"/>
        <v>0</v>
      </c>
      <c r="BF798" s="7">
        <f t="shared" si="526"/>
        <v>0</v>
      </c>
      <c r="BG798" s="7">
        <f t="shared" si="527"/>
        <v>0</v>
      </c>
      <c r="BH798" s="7">
        <f t="shared" si="528"/>
        <v>0</v>
      </c>
      <c r="BI798" s="17">
        <f t="shared" si="517"/>
        <v>393.69</v>
      </c>
      <c r="BJ798">
        <f t="shared" si="529"/>
        <v>0</v>
      </c>
      <c r="BK798" s="7">
        <f t="shared" si="530"/>
        <v>0</v>
      </c>
      <c r="BL798" s="7">
        <f t="shared" si="531"/>
        <v>0</v>
      </c>
      <c r="BM798" s="7">
        <f t="shared" si="532"/>
        <v>0</v>
      </c>
      <c r="BN798" s="7">
        <f t="shared" si="533"/>
        <v>0</v>
      </c>
      <c r="BO798" s="17">
        <f t="shared" si="518"/>
        <v>393.69</v>
      </c>
      <c r="BP798">
        <f t="shared" si="534"/>
        <v>0</v>
      </c>
      <c r="BQ798" s="7">
        <f t="shared" si="535"/>
        <v>0</v>
      </c>
      <c r="BR798" s="7">
        <f t="shared" si="536"/>
        <v>0</v>
      </c>
      <c r="BS798" s="7">
        <f t="shared" si="537"/>
        <v>0</v>
      </c>
      <c r="BT798" s="7">
        <f t="shared" si="538"/>
        <v>0</v>
      </c>
      <c r="BU798" s="17">
        <f t="shared" si="519"/>
        <v>393.69</v>
      </c>
      <c r="BV798">
        <f t="shared" si="539"/>
        <v>0</v>
      </c>
      <c r="BW798" s="7">
        <f t="shared" si="540"/>
        <v>0</v>
      </c>
      <c r="BX798" s="7">
        <f t="shared" si="541"/>
        <v>0</v>
      </c>
      <c r="BY798" s="7">
        <f t="shared" si="542"/>
        <v>0</v>
      </c>
      <c r="BZ798" s="7">
        <f t="shared" si="543"/>
        <v>0</v>
      </c>
      <c r="CA798" s="17">
        <f t="shared" si="520"/>
        <v>393.69</v>
      </c>
      <c r="CB798">
        <f t="shared" si="544"/>
        <v>0</v>
      </c>
      <c r="CC798" s="7">
        <f t="shared" si="545"/>
        <v>0</v>
      </c>
      <c r="CD798" s="7">
        <f t="shared" si="546"/>
        <v>0</v>
      </c>
      <c r="CE798" s="7">
        <f t="shared" si="547"/>
        <v>0</v>
      </c>
      <c r="CF798" s="69">
        <f t="shared" si="548"/>
        <v>0</v>
      </c>
      <c r="CG798" s="17">
        <f t="shared" si="521"/>
        <v>393.69</v>
      </c>
      <c r="CH798">
        <f t="shared" si="549"/>
        <v>0</v>
      </c>
      <c r="CI798" s="7">
        <f t="shared" si="550"/>
        <v>0</v>
      </c>
      <c r="CJ798" s="7">
        <f t="shared" si="551"/>
        <v>0</v>
      </c>
      <c r="CK798" s="7">
        <f t="shared" si="552"/>
        <v>0</v>
      </c>
      <c r="CL798" s="7">
        <f t="shared" si="553"/>
        <v>0</v>
      </c>
      <c r="CM798" s="17">
        <f t="shared" si="522"/>
        <v>393.69</v>
      </c>
      <c r="CN798">
        <f t="shared" si="554"/>
        <v>0</v>
      </c>
      <c r="CO798" s="7">
        <f t="shared" si="555"/>
        <v>0</v>
      </c>
      <c r="CP798" s="7">
        <f t="shared" si="556"/>
        <v>0</v>
      </c>
      <c r="CQ798" s="7">
        <f t="shared" si="557"/>
        <v>0</v>
      </c>
      <c r="CR798" s="7">
        <f t="shared" si="558"/>
        <v>0</v>
      </c>
    </row>
    <row r="799" spans="1:9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523"/>
        <v>1</v>
      </c>
      <c r="M799" s="63" t="b">
        <v>0</v>
      </c>
      <c r="S799" s="65" t="b">
        <v>0</v>
      </c>
      <c r="Y799" s="66" t="b">
        <v>0</v>
      </c>
      <c r="AE799" s="67" t="b">
        <v>0</v>
      </c>
      <c r="AK799" s="68" t="b">
        <v>0</v>
      </c>
      <c r="AQ799" s="45" t="b">
        <v>0</v>
      </c>
      <c r="AW799" s="47" t="b">
        <v>0</v>
      </c>
      <c r="BC799" s="17">
        <f t="shared" si="516"/>
        <v>178.09000000000003</v>
      </c>
      <c r="BD799">
        <f t="shared" si="524"/>
        <v>0</v>
      </c>
      <c r="BE799" s="7">
        <f t="shared" si="525"/>
        <v>0</v>
      </c>
      <c r="BF799" s="7">
        <f t="shared" si="526"/>
        <v>0</v>
      </c>
      <c r="BG799" s="7">
        <f t="shared" si="527"/>
        <v>0</v>
      </c>
      <c r="BH799" s="7">
        <f t="shared" si="528"/>
        <v>0</v>
      </c>
      <c r="BI799" s="17">
        <f t="shared" si="517"/>
        <v>178.09000000000003</v>
      </c>
      <c r="BJ799">
        <f t="shared" si="529"/>
        <v>0</v>
      </c>
      <c r="BK799" s="7">
        <f t="shared" si="530"/>
        <v>0</v>
      </c>
      <c r="BL799" s="7">
        <f t="shared" si="531"/>
        <v>0</v>
      </c>
      <c r="BM799" s="7">
        <f t="shared" si="532"/>
        <v>0</v>
      </c>
      <c r="BN799" s="7">
        <f t="shared" si="533"/>
        <v>0</v>
      </c>
      <c r="BO799" s="17">
        <f t="shared" si="518"/>
        <v>178.09000000000003</v>
      </c>
      <c r="BP799">
        <f t="shared" si="534"/>
        <v>0</v>
      </c>
      <c r="BQ799" s="7">
        <f t="shared" si="535"/>
        <v>0</v>
      </c>
      <c r="BR799" s="7">
        <f t="shared" si="536"/>
        <v>0</v>
      </c>
      <c r="BS799" s="7">
        <f t="shared" si="537"/>
        <v>0</v>
      </c>
      <c r="BT799" s="7">
        <f t="shared" si="538"/>
        <v>0</v>
      </c>
      <c r="BU799" s="17">
        <f t="shared" si="519"/>
        <v>178.09000000000003</v>
      </c>
      <c r="BV799">
        <f t="shared" si="539"/>
        <v>0</v>
      </c>
      <c r="BW799" s="7">
        <f t="shared" si="540"/>
        <v>0</v>
      </c>
      <c r="BX799" s="7">
        <f t="shared" si="541"/>
        <v>0</v>
      </c>
      <c r="BY799" s="7">
        <f t="shared" si="542"/>
        <v>0</v>
      </c>
      <c r="BZ799" s="7">
        <f t="shared" si="543"/>
        <v>0</v>
      </c>
      <c r="CA799" s="17">
        <f t="shared" si="520"/>
        <v>178.09000000000003</v>
      </c>
      <c r="CB799">
        <f t="shared" si="544"/>
        <v>0</v>
      </c>
      <c r="CC799" s="7">
        <f t="shared" si="545"/>
        <v>0</v>
      </c>
      <c r="CD799" s="7">
        <f t="shared" si="546"/>
        <v>0</v>
      </c>
      <c r="CE799" s="7">
        <f t="shared" si="547"/>
        <v>0</v>
      </c>
      <c r="CF799" s="69">
        <f t="shared" si="548"/>
        <v>0</v>
      </c>
      <c r="CG799" s="17">
        <f t="shared" si="521"/>
        <v>178.09000000000003</v>
      </c>
      <c r="CH799">
        <f t="shared" si="549"/>
        <v>0</v>
      </c>
      <c r="CI799" s="7">
        <f t="shared" si="550"/>
        <v>0</v>
      </c>
      <c r="CJ799" s="7">
        <f t="shared" si="551"/>
        <v>0</v>
      </c>
      <c r="CK799" s="7">
        <f t="shared" si="552"/>
        <v>0</v>
      </c>
      <c r="CL799" s="7">
        <f t="shared" si="553"/>
        <v>0</v>
      </c>
      <c r="CM799" s="17">
        <f t="shared" si="522"/>
        <v>178.09000000000003</v>
      </c>
      <c r="CN799">
        <f t="shared" si="554"/>
        <v>0</v>
      </c>
      <c r="CO799" s="7">
        <f t="shared" si="555"/>
        <v>0</v>
      </c>
      <c r="CP799" s="7">
        <f t="shared" si="556"/>
        <v>0</v>
      </c>
      <c r="CQ799" s="7">
        <f t="shared" si="557"/>
        <v>0</v>
      </c>
      <c r="CR799" s="7">
        <f t="shared" si="558"/>
        <v>0</v>
      </c>
    </row>
    <row r="800" spans="1:9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523"/>
        <v>0</v>
      </c>
      <c r="M800" s="63" t="b">
        <v>0</v>
      </c>
      <c r="S800" s="65" t="b">
        <v>0</v>
      </c>
      <c r="Y800" s="66" t="b">
        <v>0</v>
      </c>
      <c r="AE800" s="67" t="b">
        <v>0</v>
      </c>
      <c r="AK800" s="68" t="b">
        <v>0</v>
      </c>
      <c r="AQ800" s="45" t="b">
        <v>0</v>
      </c>
      <c r="AW800" s="47" t="b">
        <v>0</v>
      </c>
      <c r="BC800" s="17">
        <f t="shared" si="516"/>
        <v>177.10000000000005</v>
      </c>
      <c r="BD800">
        <f t="shared" si="524"/>
        <v>0</v>
      </c>
      <c r="BE800" s="7">
        <f t="shared" si="525"/>
        <v>0</v>
      </c>
      <c r="BF800" s="7">
        <f t="shared" si="526"/>
        <v>0</v>
      </c>
      <c r="BG800" s="7">
        <f t="shared" si="527"/>
        <v>0</v>
      </c>
      <c r="BH800" s="7">
        <f t="shared" si="528"/>
        <v>0</v>
      </c>
      <c r="BI800" s="17">
        <f t="shared" si="517"/>
        <v>177.10000000000005</v>
      </c>
      <c r="BJ800">
        <f t="shared" si="529"/>
        <v>0</v>
      </c>
      <c r="BK800" s="7">
        <f t="shared" si="530"/>
        <v>0</v>
      </c>
      <c r="BL800" s="7">
        <f t="shared" si="531"/>
        <v>0</v>
      </c>
      <c r="BM800" s="7">
        <f t="shared" si="532"/>
        <v>0</v>
      </c>
      <c r="BN800" s="7">
        <f t="shared" si="533"/>
        <v>0</v>
      </c>
      <c r="BO800" s="17">
        <f t="shared" si="518"/>
        <v>177.10000000000005</v>
      </c>
      <c r="BP800">
        <f t="shared" si="534"/>
        <v>0</v>
      </c>
      <c r="BQ800" s="7">
        <f t="shared" si="535"/>
        <v>0</v>
      </c>
      <c r="BR800" s="7">
        <f t="shared" si="536"/>
        <v>0</v>
      </c>
      <c r="BS800" s="7">
        <f t="shared" si="537"/>
        <v>0</v>
      </c>
      <c r="BT800" s="7">
        <f t="shared" si="538"/>
        <v>0</v>
      </c>
      <c r="BU800" s="17">
        <f t="shared" si="519"/>
        <v>177.10000000000005</v>
      </c>
      <c r="BV800">
        <f t="shared" si="539"/>
        <v>0</v>
      </c>
      <c r="BW800" s="7">
        <f t="shared" si="540"/>
        <v>0</v>
      </c>
      <c r="BX800" s="7">
        <f t="shared" si="541"/>
        <v>0</v>
      </c>
      <c r="BY800" s="7">
        <f t="shared" si="542"/>
        <v>0</v>
      </c>
      <c r="BZ800" s="7">
        <f t="shared" si="543"/>
        <v>0</v>
      </c>
      <c r="CA800" s="17">
        <f t="shared" si="520"/>
        <v>177.10000000000005</v>
      </c>
      <c r="CB800">
        <f t="shared" si="544"/>
        <v>0</v>
      </c>
      <c r="CC800" s="7">
        <f t="shared" si="545"/>
        <v>0</v>
      </c>
      <c r="CD800" s="7">
        <f t="shared" si="546"/>
        <v>0</v>
      </c>
      <c r="CE800" s="7">
        <f t="shared" si="547"/>
        <v>0</v>
      </c>
      <c r="CF800" s="69">
        <f t="shared" si="548"/>
        <v>0</v>
      </c>
      <c r="CG800" s="17">
        <f t="shared" si="521"/>
        <v>177.10000000000005</v>
      </c>
      <c r="CH800">
        <f t="shared" si="549"/>
        <v>0</v>
      </c>
      <c r="CI800" s="7">
        <f t="shared" si="550"/>
        <v>0</v>
      </c>
      <c r="CJ800" s="7">
        <f t="shared" si="551"/>
        <v>0</v>
      </c>
      <c r="CK800" s="7">
        <f t="shared" si="552"/>
        <v>0</v>
      </c>
      <c r="CL800" s="7">
        <f t="shared" si="553"/>
        <v>0</v>
      </c>
      <c r="CM800" s="17">
        <f t="shared" si="522"/>
        <v>177.10000000000005</v>
      </c>
      <c r="CN800">
        <f t="shared" si="554"/>
        <v>0</v>
      </c>
      <c r="CO800" s="7">
        <f t="shared" si="555"/>
        <v>0</v>
      </c>
      <c r="CP800" s="7">
        <f t="shared" si="556"/>
        <v>0</v>
      </c>
      <c r="CQ800" s="7">
        <f t="shared" si="557"/>
        <v>0</v>
      </c>
      <c r="CR800" s="7">
        <f t="shared" si="558"/>
        <v>0</v>
      </c>
    </row>
    <row r="801" spans="1:9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523"/>
        <v>1</v>
      </c>
      <c r="M801" s="63" t="b">
        <v>0</v>
      </c>
      <c r="S801" s="65" t="b">
        <v>0</v>
      </c>
      <c r="Y801" s="66" t="b">
        <v>0</v>
      </c>
      <c r="AE801" s="67" t="b">
        <v>0</v>
      </c>
      <c r="AK801" s="68" t="b">
        <v>0</v>
      </c>
      <c r="AQ801" s="45" t="b">
        <v>0</v>
      </c>
      <c r="AW801" s="47" t="b">
        <v>0</v>
      </c>
      <c r="BC801" s="17">
        <f t="shared" si="516"/>
        <v>320.10000000000002</v>
      </c>
      <c r="BD801">
        <f t="shared" si="524"/>
        <v>0</v>
      </c>
      <c r="BE801" s="7">
        <f t="shared" si="525"/>
        <v>0</v>
      </c>
      <c r="BF801" s="7">
        <f t="shared" si="526"/>
        <v>0</v>
      </c>
      <c r="BG801" s="7">
        <f t="shared" si="527"/>
        <v>0</v>
      </c>
      <c r="BH801" s="7">
        <f t="shared" si="528"/>
        <v>0</v>
      </c>
      <c r="BI801" s="17">
        <f t="shared" si="517"/>
        <v>320.10000000000002</v>
      </c>
      <c r="BJ801">
        <f t="shared" si="529"/>
        <v>0</v>
      </c>
      <c r="BK801" s="7">
        <f t="shared" si="530"/>
        <v>0</v>
      </c>
      <c r="BL801" s="7">
        <f t="shared" si="531"/>
        <v>0</v>
      </c>
      <c r="BM801" s="7">
        <f t="shared" si="532"/>
        <v>0</v>
      </c>
      <c r="BN801" s="7">
        <f t="shared" si="533"/>
        <v>0</v>
      </c>
      <c r="BO801" s="17">
        <f t="shared" si="518"/>
        <v>320.10000000000002</v>
      </c>
      <c r="BP801">
        <f t="shared" si="534"/>
        <v>0</v>
      </c>
      <c r="BQ801" s="7">
        <f t="shared" si="535"/>
        <v>0</v>
      </c>
      <c r="BR801" s="7">
        <f t="shared" si="536"/>
        <v>0</v>
      </c>
      <c r="BS801" s="7">
        <f t="shared" si="537"/>
        <v>0</v>
      </c>
      <c r="BT801" s="7">
        <f t="shared" si="538"/>
        <v>0</v>
      </c>
      <c r="BU801" s="17">
        <f t="shared" si="519"/>
        <v>320.10000000000002</v>
      </c>
      <c r="BV801">
        <f t="shared" si="539"/>
        <v>0</v>
      </c>
      <c r="BW801" s="7">
        <f t="shared" si="540"/>
        <v>0</v>
      </c>
      <c r="BX801" s="7">
        <f t="shared" si="541"/>
        <v>0</v>
      </c>
      <c r="BY801" s="7">
        <f t="shared" si="542"/>
        <v>0</v>
      </c>
      <c r="BZ801" s="7">
        <f t="shared" si="543"/>
        <v>0</v>
      </c>
      <c r="CA801" s="17">
        <f t="shared" si="520"/>
        <v>320.10000000000002</v>
      </c>
      <c r="CB801">
        <f t="shared" si="544"/>
        <v>0</v>
      </c>
      <c r="CC801" s="7">
        <f t="shared" si="545"/>
        <v>0</v>
      </c>
      <c r="CD801" s="7">
        <f t="shared" si="546"/>
        <v>0</v>
      </c>
      <c r="CE801" s="7">
        <f t="shared" si="547"/>
        <v>0</v>
      </c>
      <c r="CF801" s="69">
        <f t="shared" si="548"/>
        <v>0</v>
      </c>
      <c r="CG801" s="17">
        <f t="shared" si="521"/>
        <v>320.10000000000002</v>
      </c>
      <c r="CH801">
        <f t="shared" si="549"/>
        <v>0</v>
      </c>
      <c r="CI801" s="7">
        <f t="shared" si="550"/>
        <v>0</v>
      </c>
      <c r="CJ801" s="7">
        <f t="shared" si="551"/>
        <v>0</v>
      </c>
      <c r="CK801" s="7">
        <f t="shared" si="552"/>
        <v>0</v>
      </c>
      <c r="CL801" s="7">
        <f t="shared" si="553"/>
        <v>0</v>
      </c>
      <c r="CM801" s="17">
        <f t="shared" si="522"/>
        <v>320.10000000000002</v>
      </c>
      <c r="CN801">
        <f t="shared" si="554"/>
        <v>0</v>
      </c>
      <c r="CO801" s="7">
        <f t="shared" si="555"/>
        <v>0</v>
      </c>
      <c r="CP801" s="7">
        <f t="shared" si="556"/>
        <v>0</v>
      </c>
      <c r="CQ801" s="7">
        <f t="shared" si="557"/>
        <v>0</v>
      </c>
      <c r="CR801" s="7">
        <f t="shared" si="558"/>
        <v>0</v>
      </c>
    </row>
    <row r="802" spans="1:9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523"/>
        <v>1</v>
      </c>
      <c r="M802" s="63" t="b">
        <v>0</v>
      </c>
      <c r="S802" s="65" t="b">
        <v>0</v>
      </c>
      <c r="Y802" s="66" t="b">
        <v>0</v>
      </c>
      <c r="AE802" s="67" t="b">
        <v>0</v>
      </c>
      <c r="AK802" s="68" t="b">
        <v>0</v>
      </c>
      <c r="AQ802" s="45" t="b">
        <v>0</v>
      </c>
      <c r="AW802" s="47" t="b">
        <v>0</v>
      </c>
      <c r="BC802" s="17">
        <f t="shared" si="516"/>
        <v>298.32000000000005</v>
      </c>
      <c r="BD802">
        <f t="shared" si="524"/>
        <v>0</v>
      </c>
      <c r="BE802" s="7">
        <f t="shared" si="525"/>
        <v>0</v>
      </c>
      <c r="BF802" s="7">
        <f t="shared" si="526"/>
        <v>0</v>
      </c>
      <c r="BG802" s="7">
        <f t="shared" si="527"/>
        <v>0</v>
      </c>
      <c r="BH802" s="7">
        <f t="shared" si="528"/>
        <v>0</v>
      </c>
      <c r="BI802" s="17">
        <f t="shared" si="517"/>
        <v>298.32000000000005</v>
      </c>
      <c r="BJ802">
        <f t="shared" si="529"/>
        <v>0</v>
      </c>
      <c r="BK802" s="7">
        <f t="shared" si="530"/>
        <v>0</v>
      </c>
      <c r="BL802" s="7">
        <f t="shared" si="531"/>
        <v>0</v>
      </c>
      <c r="BM802" s="7">
        <f t="shared" si="532"/>
        <v>0</v>
      </c>
      <c r="BN802" s="7">
        <f t="shared" si="533"/>
        <v>0</v>
      </c>
      <c r="BO802" s="17">
        <f t="shared" si="518"/>
        <v>298.32000000000005</v>
      </c>
      <c r="BP802">
        <f t="shared" si="534"/>
        <v>0</v>
      </c>
      <c r="BQ802" s="7">
        <f t="shared" si="535"/>
        <v>0</v>
      </c>
      <c r="BR802" s="7">
        <f t="shared" si="536"/>
        <v>0</v>
      </c>
      <c r="BS802" s="7">
        <f t="shared" si="537"/>
        <v>0</v>
      </c>
      <c r="BT802" s="7">
        <f t="shared" si="538"/>
        <v>0</v>
      </c>
      <c r="BU802" s="17">
        <f t="shared" si="519"/>
        <v>298.32000000000005</v>
      </c>
      <c r="BV802">
        <f t="shared" si="539"/>
        <v>0</v>
      </c>
      <c r="BW802" s="7">
        <f t="shared" si="540"/>
        <v>0</v>
      </c>
      <c r="BX802" s="7">
        <f t="shared" si="541"/>
        <v>0</v>
      </c>
      <c r="BY802" s="7">
        <f t="shared" si="542"/>
        <v>0</v>
      </c>
      <c r="BZ802" s="7">
        <f t="shared" si="543"/>
        <v>0</v>
      </c>
      <c r="CA802" s="17">
        <f t="shared" si="520"/>
        <v>298.32000000000005</v>
      </c>
      <c r="CB802">
        <f t="shared" si="544"/>
        <v>0</v>
      </c>
      <c r="CC802" s="7">
        <f t="shared" si="545"/>
        <v>0</v>
      </c>
      <c r="CD802" s="7">
        <f t="shared" si="546"/>
        <v>0</v>
      </c>
      <c r="CE802" s="7">
        <f t="shared" si="547"/>
        <v>0</v>
      </c>
      <c r="CF802" s="69">
        <f t="shared" si="548"/>
        <v>0</v>
      </c>
      <c r="CG802" s="17">
        <f t="shared" si="521"/>
        <v>298.32000000000005</v>
      </c>
      <c r="CH802">
        <f t="shared" si="549"/>
        <v>0</v>
      </c>
      <c r="CI802" s="7">
        <f t="shared" si="550"/>
        <v>0</v>
      </c>
      <c r="CJ802" s="7">
        <f t="shared" si="551"/>
        <v>0</v>
      </c>
      <c r="CK802" s="7">
        <f t="shared" si="552"/>
        <v>0</v>
      </c>
      <c r="CL802" s="7">
        <f t="shared" si="553"/>
        <v>0</v>
      </c>
      <c r="CM802" s="17">
        <f t="shared" si="522"/>
        <v>298.32000000000005</v>
      </c>
      <c r="CN802">
        <f t="shared" si="554"/>
        <v>0</v>
      </c>
      <c r="CO802" s="7">
        <f t="shared" si="555"/>
        <v>0</v>
      </c>
      <c r="CP802" s="7">
        <f t="shared" si="556"/>
        <v>0</v>
      </c>
      <c r="CQ802" s="7">
        <f t="shared" si="557"/>
        <v>0</v>
      </c>
      <c r="CR802" s="7">
        <f t="shared" si="558"/>
        <v>0</v>
      </c>
    </row>
    <row r="803" spans="1:9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523"/>
        <v>1</v>
      </c>
      <c r="M803" s="63" t="b">
        <v>0</v>
      </c>
      <c r="S803" s="65" t="b">
        <v>0</v>
      </c>
      <c r="Y803" s="66" t="b">
        <v>0</v>
      </c>
      <c r="AE803" s="67" t="b">
        <v>0</v>
      </c>
      <c r="AK803" s="68" t="b">
        <v>0</v>
      </c>
      <c r="AQ803" s="45" t="b">
        <v>0</v>
      </c>
      <c r="AW803" s="47" t="b">
        <v>0</v>
      </c>
      <c r="BC803" s="17">
        <f t="shared" si="516"/>
        <v>0</v>
      </c>
      <c r="BD803">
        <f t="shared" si="524"/>
        <v>0</v>
      </c>
      <c r="BE803" s="7">
        <f t="shared" si="525"/>
        <v>0</v>
      </c>
      <c r="BF803" s="7">
        <f t="shared" si="526"/>
        <v>0</v>
      </c>
      <c r="BG803" s="7">
        <f t="shared" si="527"/>
        <v>0</v>
      </c>
      <c r="BH803" s="7">
        <f t="shared" si="528"/>
        <v>0</v>
      </c>
      <c r="BI803" s="17">
        <f t="shared" si="517"/>
        <v>0</v>
      </c>
      <c r="BJ803">
        <f t="shared" si="529"/>
        <v>0</v>
      </c>
      <c r="BK803" s="7">
        <f t="shared" si="530"/>
        <v>0</v>
      </c>
      <c r="BL803" s="7">
        <f t="shared" si="531"/>
        <v>0</v>
      </c>
      <c r="BM803" s="7">
        <f t="shared" si="532"/>
        <v>0</v>
      </c>
      <c r="BN803" s="7">
        <f t="shared" si="533"/>
        <v>0</v>
      </c>
      <c r="BO803" s="17">
        <f t="shared" si="518"/>
        <v>0</v>
      </c>
      <c r="BP803">
        <f t="shared" si="534"/>
        <v>0</v>
      </c>
      <c r="BQ803" s="7">
        <f t="shared" si="535"/>
        <v>0</v>
      </c>
      <c r="BR803" s="7">
        <f t="shared" si="536"/>
        <v>0</v>
      </c>
      <c r="BS803" s="7">
        <f t="shared" si="537"/>
        <v>0</v>
      </c>
      <c r="BT803" s="7">
        <f t="shared" si="538"/>
        <v>0</v>
      </c>
      <c r="BU803" s="17">
        <f t="shared" si="519"/>
        <v>0</v>
      </c>
      <c r="BV803">
        <f t="shared" si="539"/>
        <v>0</v>
      </c>
      <c r="BW803" s="7">
        <f t="shared" si="540"/>
        <v>0</v>
      </c>
      <c r="BX803" s="7">
        <f t="shared" si="541"/>
        <v>0</v>
      </c>
      <c r="BY803" s="7">
        <f t="shared" si="542"/>
        <v>0</v>
      </c>
      <c r="BZ803" s="7">
        <f t="shared" si="543"/>
        <v>0</v>
      </c>
      <c r="CA803" s="17">
        <f t="shared" si="520"/>
        <v>0</v>
      </c>
      <c r="CB803">
        <f t="shared" si="544"/>
        <v>0</v>
      </c>
      <c r="CC803" s="7">
        <f t="shared" si="545"/>
        <v>0</v>
      </c>
      <c r="CD803" s="7">
        <f t="shared" si="546"/>
        <v>0</v>
      </c>
      <c r="CE803" s="7">
        <f t="shared" si="547"/>
        <v>0</v>
      </c>
      <c r="CF803" s="69">
        <f t="shared" si="548"/>
        <v>0</v>
      </c>
      <c r="CG803" s="17">
        <f t="shared" si="521"/>
        <v>0</v>
      </c>
      <c r="CH803">
        <f t="shared" si="549"/>
        <v>0</v>
      </c>
      <c r="CI803" s="7">
        <f t="shared" si="550"/>
        <v>0</v>
      </c>
      <c r="CJ803" s="7">
        <f t="shared" si="551"/>
        <v>0</v>
      </c>
      <c r="CK803" s="7">
        <f t="shared" si="552"/>
        <v>0</v>
      </c>
      <c r="CL803" s="7">
        <f t="shared" si="553"/>
        <v>0</v>
      </c>
      <c r="CM803" s="17">
        <f t="shared" si="522"/>
        <v>0</v>
      </c>
      <c r="CN803">
        <f t="shared" si="554"/>
        <v>0</v>
      </c>
      <c r="CO803" s="7">
        <f t="shared" si="555"/>
        <v>0</v>
      </c>
      <c r="CP803" s="7">
        <f t="shared" si="556"/>
        <v>0</v>
      </c>
      <c r="CQ803" s="7">
        <f t="shared" si="557"/>
        <v>0</v>
      </c>
      <c r="CR803" s="7">
        <f t="shared" si="558"/>
        <v>0</v>
      </c>
    </row>
    <row r="804" spans="1:9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523"/>
        <v>1</v>
      </c>
      <c r="M804" s="63" t="b">
        <v>0</v>
      </c>
      <c r="S804" s="65" t="b">
        <v>0</v>
      </c>
      <c r="Y804" s="66" t="b">
        <v>0</v>
      </c>
      <c r="AE804" s="67" t="b">
        <v>0</v>
      </c>
      <c r="AK804" s="68" t="b">
        <v>0</v>
      </c>
      <c r="AQ804" s="45" t="b">
        <v>0</v>
      </c>
      <c r="AW804" s="47" t="b">
        <v>0</v>
      </c>
      <c r="BC804" s="17">
        <f t="shared" si="516"/>
        <v>0</v>
      </c>
      <c r="BD804">
        <f t="shared" si="524"/>
        <v>0</v>
      </c>
      <c r="BE804" s="7">
        <f t="shared" si="525"/>
        <v>0</v>
      </c>
      <c r="BF804" s="7">
        <f t="shared" si="526"/>
        <v>0</v>
      </c>
      <c r="BG804" s="7">
        <f t="shared" si="527"/>
        <v>0</v>
      </c>
      <c r="BH804" s="7">
        <f t="shared" si="528"/>
        <v>0</v>
      </c>
      <c r="BI804" s="17">
        <f t="shared" si="517"/>
        <v>0</v>
      </c>
      <c r="BJ804">
        <f t="shared" si="529"/>
        <v>0</v>
      </c>
      <c r="BK804" s="7">
        <f t="shared" si="530"/>
        <v>0</v>
      </c>
      <c r="BL804" s="7">
        <f t="shared" si="531"/>
        <v>0</v>
      </c>
      <c r="BM804" s="7">
        <f t="shared" si="532"/>
        <v>0</v>
      </c>
      <c r="BN804" s="7">
        <f t="shared" si="533"/>
        <v>0</v>
      </c>
      <c r="BO804" s="17">
        <f t="shared" si="518"/>
        <v>0</v>
      </c>
      <c r="BP804">
        <f t="shared" si="534"/>
        <v>0</v>
      </c>
      <c r="BQ804" s="7">
        <f t="shared" si="535"/>
        <v>0</v>
      </c>
      <c r="BR804" s="7">
        <f t="shared" si="536"/>
        <v>0</v>
      </c>
      <c r="BS804" s="7">
        <f t="shared" si="537"/>
        <v>0</v>
      </c>
      <c r="BT804" s="7">
        <f t="shared" si="538"/>
        <v>0</v>
      </c>
      <c r="BU804" s="17">
        <f t="shared" si="519"/>
        <v>0</v>
      </c>
      <c r="BV804">
        <f t="shared" si="539"/>
        <v>0</v>
      </c>
      <c r="BW804" s="7">
        <f t="shared" si="540"/>
        <v>0</v>
      </c>
      <c r="BX804" s="7">
        <f t="shared" si="541"/>
        <v>0</v>
      </c>
      <c r="BY804" s="7">
        <f t="shared" si="542"/>
        <v>0</v>
      </c>
      <c r="BZ804" s="7">
        <f t="shared" si="543"/>
        <v>0</v>
      </c>
      <c r="CA804" s="17">
        <f t="shared" si="520"/>
        <v>0</v>
      </c>
      <c r="CB804">
        <f t="shared" si="544"/>
        <v>0</v>
      </c>
      <c r="CC804" s="7">
        <f t="shared" si="545"/>
        <v>0</v>
      </c>
      <c r="CD804" s="7">
        <f t="shared" si="546"/>
        <v>0</v>
      </c>
      <c r="CE804" s="7">
        <f t="shared" si="547"/>
        <v>0</v>
      </c>
      <c r="CF804" s="69">
        <f t="shared" si="548"/>
        <v>0</v>
      </c>
      <c r="CG804" s="17">
        <f t="shared" si="521"/>
        <v>0</v>
      </c>
      <c r="CH804">
        <f t="shared" si="549"/>
        <v>0</v>
      </c>
      <c r="CI804" s="7">
        <f t="shared" si="550"/>
        <v>0</v>
      </c>
      <c r="CJ804" s="7">
        <f t="shared" si="551"/>
        <v>0</v>
      </c>
      <c r="CK804" s="7">
        <f t="shared" si="552"/>
        <v>0</v>
      </c>
      <c r="CL804" s="7">
        <f t="shared" si="553"/>
        <v>0</v>
      </c>
      <c r="CM804" s="17">
        <f t="shared" si="522"/>
        <v>0</v>
      </c>
      <c r="CN804">
        <f t="shared" si="554"/>
        <v>0</v>
      </c>
      <c r="CO804" s="7">
        <f t="shared" si="555"/>
        <v>0</v>
      </c>
      <c r="CP804" s="7">
        <f t="shared" si="556"/>
        <v>0</v>
      </c>
      <c r="CQ804" s="7">
        <f t="shared" si="557"/>
        <v>0</v>
      </c>
      <c r="CR804" s="7">
        <f t="shared" si="558"/>
        <v>0</v>
      </c>
    </row>
    <row r="805" spans="1:9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523"/>
        <v>1</v>
      </c>
      <c r="M805" s="63" t="b">
        <v>0</v>
      </c>
      <c r="S805" s="65" t="b">
        <v>0</v>
      </c>
      <c r="Y805" s="66" t="b">
        <v>0</v>
      </c>
      <c r="AE805" s="67" t="b">
        <v>0</v>
      </c>
      <c r="AK805" s="68" t="b">
        <v>0</v>
      </c>
      <c r="AQ805" s="45" t="b">
        <v>0</v>
      </c>
      <c r="AW805" s="47" t="b">
        <v>0</v>
      </c>
      <c r="BC805" s="17">
        <f t="shared" si="516"/>
        <v>208.78000000000003</v>
      </c>
      <c r="BD805">
        <f t="shared" si="524"/>
        <v>0</v>
      </c>
      <c r="BE805" s="7">
        <f t="shared" si="525"/>
        <v>0</v>
      </c>
      <c r="BF805" s="7">
        <f t="shared" si="526"/>
        <v>0</v>
      </c>
      <c r="BG805" s="7">
        <f t="shared" si="527"/>
        <v>0</v>
      </c>
      <c r="BH805" s="7">
        <f t="shared" si="528"/>
        <v>0</v>
      </c>
      <c r="BI805" s="17">
        <f t="shared" si="517"/>
        <v>208.78000000000003</v>
      </c>
      <c r="BJ805">
        <f t="shared" si="529"/>
        <v>0</v>
      </c>
      <c r="BK805" s="7">
        <f t="shared" si="530"/>
        <v>0</v>
      </c>
      <c r="BL805" s="7">
        <f t="shared" si="531"/>
        <v>0</v>
      </c>
      <c r="BM805" s="7">
        <f t="shared" si="532"/>
        <v>0</v>
      </c>
      <c r="BN805" s="7">
        <f t="shared" si="533"/>
        <v>0</v>
      </c>
      <c r="BO805" s="17">
        <f t="shared" si="518"/>
        <v>208.78000000000003</v>
      </c>
      <c r="BP805">
        <f t="shared" si="534"/>
        <v>0</v>
      </c>
      <c r="BQ805" s="7">
        <f t="shared" si="535"/>
        <v>0</v>
      </c>
      <c r="BR805" s="7">
        <f t="shared" si="536"/>
        <v>0</v>
      </c>
      <c r="BS805" s="7">
        <f t="shared" si="537"/>
        <v>0</v>
      </c>
      <c r="BT805" s="7">
        <f t="shared" si="538"/>
        <v>0</v>
      </c>
      <c r="BU805" s="17">
        <f t="shared" si="519"/>
        <v>208.78000000000003</v>
      </c>
      <c r="BV805">
        <f t="shared" si="539"/>
        <v>0</v>
      </c>
      <c r="BW805" s="7">
        <f t="shared" si="540"/>
        <v>0</v>
      </c>
      <c r="BX805" s="7">
        <f t="shared" si="541"/>
        <v>0</v>
      </c>
      <c r="BY805" s="7">
        <f t="shared" si="542"/>
        <v>0</v>
      </c>
      <c r="BZ805" s="7">
        <f t="shared" si="543"/>
        <v>0</v>
      </c>
      <c r="CA805" s="17">
        <f t="shared" si="520"/>
        <v>208.78000000000003</v>
      </c>
      <c r="CB805">
        <f t="shared" si="544"/>
        <v>0</v>
      </c>
      <c r="CC805" s="7">
        <f t="shared" si="545"/>
        <v>0</v>
      </c>
      <c r="CD805" s="7">
        <f t="shared" si="546"/>
        <v>0</v>
      </c>
      <c r="CE805" s="7">
        <f t="shared" si="547"/>
        <v>0</v>
      </c>
      <c r="CF805" s="69">
        <f t="shared" si="548"/>
        <v>0</v>
      </c>
      <c r="CG805" s="17">
        <f t="shared" si="521"/>
        <v>208.78000000000003</v>
      </c>
      <c r="CH805">
        <f t="shared" si="549"/>
        <v>0</v>
      </c>
      <c r="CI805" s="7">
        <f t="shared" si="550"/>
        <v>0</v>
      </c>
      <c r="CJ805" s="7">
        <f t="shared" si="551"/>
        <v>0</v>
      </c>
      <c r="CK805" s="7">
        <f t="shared" si="552"/>
        <v>0</v>
      </c>
      <c r="CL805" s="7">
        <f t="shared" si="553"/>
        <v>0</v>
      </c>
      <c r="CM805" s="17">
        <f t="shared" si="522"/>
        <v>208.78000000000003</v>
      </c>
      <c r="CN805">
        <f t="shared" si="554"/>
        <v>0</v>
      </c>
      <c r="CO805" s="7">
        <f t="shared" si="555"/>
        <v>0</v>
      </c>
      <c r="CP805" s="7">
        <f t="shared" si="556"/>
        <v>0</v>
      </c>
      <c r="CQ805" s="7">
        <f t="shared" si="557"/>
        <v>0</v>
      </c>
      <c r="CR805" s="7">
        <f t="shared" si="558"/>
        <v>0</v>
      </c>
    </row>
    <row r="806" spans="1:9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523"/>
        <v>0</v>
      </c>
      <c r="M806" s="63" t="b">
        <v>0</v>
      </c>
      <c r="S806" s="65" t="b">
        <v>0</v>
      </c>
      <c r="Y806" s="66" t="b">
        <v>0</v>
      </c>
      <c r="AE806" s="67" t="b">
        <v>0</v>
      </c>
      <c r="AK806" s="68" t="b">
        <v>0</v>
      </c>
      <c r="AQ806" s="45" t="b">
        <v>0</v>
      </c>
      <c r="AW806" s="47" t="b">
        <v>0</v>
      </c>
      <c r="BC806" s="17">
        <f t="shared" si="516"/>
        <v>212.41</v>
      </c>
      <c r="BD806">
        <f t="shared" si="524"/>
        <v>0</v>
      </c>
      <c r="BE806" s="7">
        <f t="shared" si="525"/>
        <v>0</v>
      </c>
      <c r="BF806" s="7">
        <f t="shared" si="526"/>
        <v>0</v>
      </c>
      <c r="BG806" s="7">
        <f t="shared" si="527"/>
        <v>0</v>
      </c>
      <c r="BH806" s="7">
        <f t="shared" si="528"/>
        <v>0</v>
      </c>
      <c r="BI806" s="17">
        <f t="shared" si="517"/>
        <v>212.41</v>
      </c>
      <c r="BJ806">
        <f t="shared" si="529"/>
        <v>0</v>
      </c>
      <c r="BK806" s="7">
        <f t="shared" si="530"/>
        <v>0</v>
      </c>
      <c r="BL806" s="7">
        <f t="shared" si="531"/>
        <v>0</v>
      </c>
      <c r="BM806" s="7">
        <f t="shared" si="532"/>
        <v>0</v>
      </c>
      <c r="BN806" s="7">
        <f t="shared" si="533"/>
        <v>0</v>
      </c>
      <c r="BO806" s="17">
        <f t="shared" si="518"/>
        <v>212.41</v>
      </c>
      <c r="BP806">
        <f t="shared" si="534"/>
        <v>0</v>
      </c>
      <c r="BQ806" s="7">
        <f t="shared" si="535"/>
        <v>0</v>
      </c>
      <c r="BR806" s="7">
        <f t="shared" si="536"/>
        <v>0</v>
      </c>
      <c r="BS806" s="7">
        <f t="shared" si="537"/>
        <v>0</v>
      </c>
      <c r="BT806" s="7">
        <f t="shared" si="538"/>
        <v>0</v>
      </c>
      <c r="BU806" s="17">
        <f t="shared" si="519"/>
        <v>212.41</v>
      </c>
      <c r="BV806">
        <f t="shared" si="539"/>
        <v>0</v>
      </c>
      <c r="BW806" s="7">
        <f t="shared" si="540"/>
        <v>0</v>
      </c>
      <c r="BX806" s="7">
        <f t="shared" si="541"/>
        <v>0</v>
      </c>
      <c r="BY806" s="7">
        <f t="shared" si="542"/>
        <v>0</v>
      </c>
      <c r="BZ806" s="7">
        <f t="shared" si="543"/>
        <v>0</v>
      </c>
      <c r="CA806" s="17">
        <f t="shared" si="520"/>
        <v>212.41</v>
      </c>
      <c r="CB806">
        <f t="shared" si="544"/>
        <v>0</v>
      </c>
      <c r="CC806" s="7">
        <f t="shared" si="545"/>
        <v>0</v>
      </c>
      <c r="CD806" s="7">
        <f t="shared" si="546"/>
        <v>0</v>
      </c>
      <c r="CE806" s="7">
        <f t="shared" si="547"/>
        <v>0</v>
      </c>
      <c r="CF806" s="69">
        <f t="shared" si="548"/>
        <v>0</v>
      </c>
      <c r="CG806" s="17">
        <f t="shared" si="521"/>
        <v>212.41</v>
      </c>
      <c r="CH806">
        <f t="shared" si="549"/>
        <v>0</v>
      </c>
      <c r="CI806" s="7">
        <f t="shared" si="550"/>
        <v>0</v>
      </c>
      <c r="CJ806" s="7">
        <f t="shared" si="551"/>
        <v>0</v>
      </c>
      <c r="CK806" s="7">
        <f t="shared" si="552"/>
        <v>0</v>
      </c>
      <c r="CL806" s="7">
        <f t="shared" si="553"/>
        <v>0</v>
      </c>
      <c r="CM806" s="17">
        <f t="shared" si="522"/>
        <v>212.41</v>
      </c>
      <c r="CN806">
        <f t="shared" si="554"/>
        <v>0</v>
      </c>
      <c r="CO806" s="7">
        <f t="shared" si="555"/>
        <v>0</v>
      </c>
      <c r="CP806" s="7">
        <f t="shared" si="556"/>
        <v>0</v>
      </c>
      <c r="CQ806" s="7">
        <f t="shared" si="557"/>
        <v>0</v>
      </c>
      <c r="CR806" s="7">
        <f t="shared" si="558"/>
        <v>0</v>
      </c>
    </row>
    <row r="807" spans="1:9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523"/>
        <v>1</v>
      </c>
      <c r="M807" s="63" t="b">
        <v>0</v>
      </c>
      <c r="S807" s="65" t="b">
        <v>0</v>
      </c>
      <c r="Y807" s="66" t="b">
        <v>0</v>
      </c>
      <c r="AE807" s="67" t="b">
        <v>0</v>
      </c>
      <c r="AK807" s="68" t="b">
        <v>0</v>
      </c>
      <c r="AQ807" s="45" t="b">
        <v>0</v>
      </c>
      <c r="AW807" s="47" t="b">
        <v>0</v>
      </c>
      <c r="BC807" s="17">
        <f t="shared" si="516"/>
        <v>399.63</v>
      </c>
      <c r="BD807">
        <f t="shared" si="524"/>
        <v>0</v>
      </c>
      <c r="BE807" s="7">
        <f t="shared" si="525"/>
        <v>0</v>
      </c>
      <c r="BF807" s="7">
        <f t="shared" si="526"/>
        <v>0</v>
      </c>
      <c r="BG807" s="7">
        <f t="shared" si="527"/>
        <v>0</v>
      </c>
      <c r="BH807" s="7">
        <f t="shared" si="528"/>
        <v>0</v>
      </c>
      <c r="BI807" s="17">
        <f t="shared" si="517"/>
        <v>399.63</v>
      </c>
      <c r="BJ807">
        <f t="shared" si="529"/>
        <v>0</v>
      </c>
      <c r="BK807" s="7">
        <f t="shared" si="530"/>
        <v>0</v>
      </c>
      <c r="BL807" s="7">
        <f t="shared" si="531"/>
        <v>0</v>
      </c>
      <c r="BM807" s="7">
        <f t="shared" si="532"/>
        <v>0</v>
      </c>
      <c r="BN807" s="7">
        <f t="shared" si="533"/>
        <v>0</v>
      </c>
      <c r="BO807" s="17">
        <f t="shared" si="518"/>
        <v>399.63</v>
      </c>
      <c r="BP807">
        <f t="shared" si="534"/>
        <v>0</v>
      </c>
      <c r="BQ807" s="7">
        <f t="shared" si="535"/>
        <v>0</v>
      </c>
      <c r="BR807" s="7">
        <f t="shared" si="536"/>
        <v>0</v>
      </c>
      <c r="BS807" s="7">
        <f t="shared" si="537"/>
        <v>0</v>
      </c>
      <c r="BT807" s="7">
        <f t="shared" si="538"/>
        <v>0</v>
      </c>
      <c r="BU807" s="17">
        <f t="shared" si="519"/>
        <v>399.63</v>
      </c>
      <c r="BV807">
        <f t="shared" si="539"/>
        <v>0</v>
      </c>
      <c r="BW807" s="7">
        <f t="shared" si="540"/>
        <v>0</v>
      </c>
      <c r="BX807" s="7">
        <f t="shared" si="541"/>
        <v>0</v>
      </c>
      <c r="BY807" s="7">
        <f t="shared" si="542"/>
        <v>0</v>
      </c>
      <c r="BZ807" s="7">
        <f t="shared" si="543"/>
        <v>0</v>
      </c>
      <c r="CA807" s="17">
        <f t="shared" si="520"/>
        <v>399.63</v>
      </c>
      <c r="CB807">
        <f t="shared" si="544"/>
        <v>0</v>
      </c>
      <c r="CC807" s="7">
        <f t="shared" si="545"/>
        <v>0</v>
      </c>
      <c r="CD807" s="7">
        <f t="shared" si="546"/>
        <v>0</v>
      </c>
      <c r="CE807" s="7">
        <f t="shared" si="547"/>
        <v>0</v>
      </c>
      <c r="CF807" s="69">
        <f t="shared" si="548"/>
        <v>0</v>
      </c>
      <c r="CG807" s="17">
        <f t="shared" si="521"/>
        <v>399.63</v>
      </c>
      <c r="CH807">
        <f t="shared" si="549"/>
        <v>0</v>
      </c>
      <c r="CI807" s="7">
        <f t="shared" si="550"/>
        <v>0</v>
      </c>
      <c r="CJ807" s="7">
        <f t="shared" si="551"/>
        <v>0</v>
      </c>
      <c r="CK807" s="7">
        <f t="shared" si="552"/>
        <v>0</v>
      </c>
      <c r="CL807" s="7">
        <f t="shared" si="553"/>
        <v>0</v>
      </c>
      <c r="CM807" s="17">
        <f t="shared" si="522"/>
        <v>399.63</v>
      </c>
      <c r="CN807">
        <f t="shared" si="554"/>
        <v>0</v>
      </c>
      <c r="CO807" s="7">
        <f t="shared" si="555"/>
        <v>0</v>
      </c>
      <c r="CP807" s="7">
        <f t="shared" si="556"/>
        <v>0</v>
      </c>
      <c r="CQ807" s="7">
        <f t="shared" si="557"/>
        <v>0</v>
      </c>
      <c r="CR807" s="7">
        <f t="shared" si="558"/>
        <v>0</v>
      </c>
    </row>
    <row r="808" spans="1:9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523"/>
        <v>0</v>
      </c>
      <c r="M808" s="63" t="b">
        <v>0</v>
      </c>
      <c r="S808" s="65" t="b">
        <v>0</v>
      </c>
      <c r="Y808" s="66" t="b">
        <v>0</v>
      </c>
      <c r="AE808" s="67" t="b">
        <v>0</v>
      </c>
      <c r="AK808" s="68" t="b">
        <v>0</v>
      </c>
      <c r="AQ808" s="45" t="b">
        <v>0</v>
      </c>
      <c r="AW808" s="47" t="b">
        <v>0</v>
      </c>
      <c r="BC808" s="17">
        <f t="shared" si="516"/>
        <v>400.73</v>
      </c>
      <c r="BD808">
        <f t="shared" si="524"/>
        <v>0</v>
      </c>
      <c r="BE808" s="7">
        <f t="shared" si="525"/>
        <v>0</v>
      </c>
      <c r="BF808" s="7">
        <f t="shared" si="526"/>
        <v>0</v>
      </c>
      <c r="BG808" s="7">
        <f t="shared" si="527"/>
        <v>0</v>
      </c>
      <c r="BH808" s="7">
        <f t="shared" si="528"/>
        <v>0</v>
      </c>
      <c r="BI808" s="17">
        <f t="shared" si="517"/>
        <v>400.73</v>
      </c>
      <c r="BJ808">
        <f t="shared" si="529"/>
        <v>0</v>
      </c>
      <c r="BK808" s="7">
        <f t="shared" si="530"/>
        <v>0</v>
      </c>
      <c r="BL808" s="7">
        <f t="shared" si="531"/>
        <v>0</v>
      </c>
      <c r="BM808" s="7">
        <f t="shared" si="532"/>
        <v>0</v>
      </c>
      <c r="BN808" s="7">
        <f t="shared" si="533"/>
        <v>0</v>
      </c>
      <c r="BO808" s="17">
        <f t="shared" si="518"/>
        <v>400.73</v>
      </c>
      <c r="BP808">
        <f t="shared" si="534"/>
        <v>0</v>
      </c>
      <c r="BQ808" s="7">
        <f t="shared" si="535"/>
        <v>0</v>
      </c>
      <c r="BR808" s="7">
        <f t="shared" si="536"/>
        <v>0</v>
      </c>
      <c r="BS808" s="7">
        <f t="shared" si="537"/>
        <v>0</v>
      </c>
      <c r="BT808" s="7">
        <f t="shared" si="538"/>
        <v>0</v>
      </c>
      <c r="BU808" s="17">
        <f t="shared" si="519"/>
        <v>400.73</v>
      </c>
      <c r="BV808">
        <f t="shared" si="539"/>
        <v>0</v>
      </c>
      <c r="BW808" s="7">
        <f t="shared" si="540"/>
        <v>0</v>
      </c>
      <c r="BX808" s="7">
        <f t="shared" si="541"/>
        <v>0</v>
      </c>
      <c r="BY808" s="7">
        <f t="shared" si="542"/>
        <v>0</v>
      </c>
      <c r="BZ808" s="7">
        <f t="shared" si="543"/>
        <v>0</v>
      </c>
      <c r="CA808" s="17">
        <f t="shared" si="520"/>
        <v>400.73</v>
      </c>
      <c r="CB808">
        <f t="shared" si="544"/>
        <v>0</v>
      </c>
      <c r="CC808" s="7">
        <f t="shared" si="545"/>
        <v>0</v>
      </c>
      <c r="CD808" s="7">
        <f t="shared" si="546"/>
        <v>0</v>
      </c>
      <c r="CE808" s="7">
        <f t="shared" si="547"/>
        <v>0</v>
      </c>
      <c r="CF808" s="69">
        <f t="shared" si="548"/>
        <v>0</v>
      </c>
      <c r="CG808" s="17">
        <f t="shared" si="521"/>
        <v>400.73</v>
      </c>
      <c r="CH808">
        <f t="shared" si="549"/>
        <v>0</v>
      </c>
      <c r="CI808" s="7">
        <f t="shared" si="550"/>
        <v>0</v>
      </c>
      <c r="CJ808" s="7">
        <f t="shared" si="551"/>
        <v>0</v>
      </c>
      <c r="CK808" s="7">
        <f t="shared" si="552"/>
        <v>0</v>
      </c>
      <c r="CL808" s="7">
        <f t="shared" si="553"/>
        <v>0</v>
      </c>
      <c r="CM808" s="17">
        <f t="shared" si="522"/>
        <v>400.73</v>
      </c>
      <c r="CN808">
        <f t="shared" si="554"/>
        <v>0</v>
      </c>
      <c r="CO808" s="7">
        <f t="shared" si="555"/>
        <v>0</v>
      </c>
      <c r="CP808" s="7">
        <f t="shared" si="556"/>
        <v>0</v>
      </c>
      <c r="CQ808" s="7">
        <f t="shared" si="557"/>
        <v>0</v>
      </c>
      <c r="CR808" s="7">
        <f t="shared" si="558"/>
        <v>0</v>
      </c>
    </row>
    <row r="809" spans="1:9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523"/>
        <v>1</v>
      </c>
      <c r="M809" s="63" t="b">
        <v>0</v>
      </c>
      <c r="S809" s="65" t="b">
        <v>0</v>
      </c>
      <c r="Y809" s="66" t="b">
        <v>0</v>
      </c>
      <c r="AE809" s="67" t="b">
        <v>0</v>
      </c>
      <c r="AK809" s="68" t="b">
        <v>0</v>
      </c>
      <c r="AQ809" s="45" t="b">
        <v>0</v>
      </c>
      <c r="AW809" s="47" t="b">
        <v>0</v>
      </c>
      <c r="BC809" s="17">
        <f t="shared" si="516"/>
        <v>234.96000000000004</v>
      </c>
      <c r="BD809">
        <f t="shared" si="524"/>
        <v>0</v>
      </c>
      <c r="BE809" s="7">
        <f t="shared" si="525"/>
        <v>0</v>
      </c>
      <c r="BF809" s="7">
        <f t="shared" si="526"/>
        <v>0</v>
      </c>
      <c r="BG809" s="7">
        <f t="shared" si="527"/>
        <v>0</v>
      </c>
      <c r="BH809" s="7">
        <f t="shared" si="528"/>
        <v>0</v>
      </c>
      <c r="BI809" s="17">
        <f t="shared" si="517"/>
        <v>234.96000000000004</v>
      </c>
      <c r="BJ809">
        <f t="shared" si="529"/>
        <v>0</v>
      </c>
      <c r="BK809" s="7">
        <f t="shared" si="530"/>
        <v>0</v>
      </c>
      <c r="BL809" s="7">
        <f t="shared" si="531"/>
        <v>0</v>
      </c>
      <c r="BM809" s="7">
        <f t="shared" si="532"/>
        <v>0</v>
      </c>
      <c r="BN809" s="7">
        <f t="shared" si="533"/>
        <v>0</v>
      </c>
      <c r="BO809" s="17">
        <f t="shared" si="518"/>
        <v>234.96000000000004</v>
      </c>
      <c r="BP809">
        <f t="shared" si="534"/>
        <v>0</v>
      </c>
      <c r="BQ809" s="7">
        <f t="shared" si="535"/>
        <v>0</v>
      </c>
      <c r="BR809" s="7">
        <f t="shared" si="536"/>
        <v>0</v>
      </c>
      <c r="BS809" s="7">
        <f t="shared" si="537"/>
        <v>0</v>
      </c>
      <c r="BT809" s="7">
        <f t="shared" si="538"/>
        <v>0</v>
      </c>
      <c r="BU809" s="17">
        <f t="shared" si="519"/>
        <v>234.96000000000004</v>
      </c>
      <c r="BV809">
        <f t="shared" si="539"/>
        <v>0</v>
      </c>
      <c r="BW809" s="7">
        <f t="shared" si="540"/>
        <v>0</v>
      </c>
      <c r="BX809" s="7">
        <f t="shared" si="541"/>
        <v>0</v>
      </c>
      <c r="BY809" s="7">
        <f t="shared" si="542"/>
        <v>0</v>
      </c>
      <c r="BZ809" s="7">
        <f t="shared" si="543"/>
        <v>0</v>
      </c>
      <c r="CA809" s="17">
        <f t="shared" si="520"/>
        <v>234.96000000000004</v>
      </c>
      <c r="CB809">
        <f t="shared" si="544"/>
        <v>0</v>
      </c>
      <c r="CC809" s="7">
        <f t="shared" si="545"/>
        <v>0</v>
      </c>
      <c r="CD809" s="7">
        <f t="shared" si="546"/>
        <v>0</v>
      </c>
      <c r="CE809" s="7">
        <f t="shared" si="547"/>
        <v>0</v>
      </c>
      <c r="CF809" s="69">
        <f t="shared" si="548"/>
        <v>0</v>
      </c>
      <c r="CG809" s="17">
        <f t="shared" si="521"/>
        <v>234.96000000000004</v>
      </c>
      <c r="CH809">
        <f t="shared" si="549"/>
        <v>0</v>
      </c>
      <c r="CI809" s="7">
        <f t="shared" si="550"/>
        <v>0</v>
      </c>
      <c r="CJ809" s="7">
        <f t="shared" si="551"/>
        <v>0</v>
      </c>
      <c r="CK809" s="7">
        <f t="shared" si="552"/>
        <v>0</v>
      </c>
      <c r="CL809" s="7">
        <f t="shared" si="553"/>
        <v>0</v>
      </c>
      <c r="CM809" s="17">
        <f t="shared" si="522"/>
        <v>234.96000000000004</v>
      </c>
      <c r="CN809">
        <f t="shared" si="554"/>
        <v>0</v>
      </c>
      <c r="CO809" s="7">
        <f t="shared" si="555"/>
        <v>0</v>
      </c>
      <c r="CP809" s="7">
        <f t="shared" si="556"/>
        <v>0</v>
      </c>
      <c r="CQ809" s="7">
        <f t="shared" si="557"/>
        <v>0</v>
      </c>
      <c r="CR809" s="7">
        <f t="shared" si="558"/>
        <v>0</v>
      </c>
    </row>
    <row r="810" spans="1:9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523"/>
        <v>0</v>
      </c>
      <c r="M810" s="63" t="b">
        <v>0</v>
      </c>
      <c r="S810" s="65" t="b">
        <v>0</v>
      </c>
      <c r="Y810" s="66" t="b">
        <v>0</v>
      </c>
      <c r="AE810" s="67" t="b">
        <v>0</v>
      </c>
      <c r="AK810" s="68" t="b">
        <v>0</v>
      </c>
      <c r="AQ810" s="45" t="b">
        <v>0</v>
      </c>
      <c r="AW810" s="47" t="b">
        <v>0</v>
      </c>
      <c r="BC810" s="17">
        <f t="shared" si="516"/>
        <v>222.20000000000002</v>
      </c>
      <c r="BD810">
        <f t="shared" si="524"/>
        <v>0</v>
      </c>
      <c r="BE810" s="7">
        <f t="shared" si="525"/>
        <v>0</v>
      </c>
      <c r="BF810" s="7">
        <f t="shared" si="526"/>
        <v>0</v>
      </c>
      <c r="BG810" s="7">
        <f t="shared" si="527"/>
        <v>0</v>
      </c>
      <c r="BH810" s="7">
        <f t="shared" si="528"/>
        <v>0</v>
      </c>
      <c r="BI810" s="17">
        <f t="shared" si="517"/>
        <v>222.20000000000002</v>
      </c>
      <c r="BJ810">
        <f t="shared" si="529"/>
        <v>0</v>
      </c>
      <c r="BK810" s="7">
        <f t="shared" si="530"/>
        <v>0</v>
      </c>
      <c r="BL810" s="7">
        <f t="shared" si="531"/>
        <v>0</v>
      </c>
      <c r="BM810" s="7">
        <f t="shared" si="532"/>
        <v>0</v>
      </c>
      <c r="BN810" s="7">
        <f t="shared" si="533"/>
        <v>0</v>
      </c>
      <c r="BO810" s="17">
        <f t="shared" si="518"/>
        <v>222.20000000000002</v>
      </c>
      <c r="BP810">
        <f t="shared" si="534"/>
        <v>0</v>
      </c>
      <c r="BQ810" s="7">
        <f t="shared" si="535"/>
        <v>0</v>
      </c>
      <c r="BR810" s="7">
        <f t="shared" si="536"/>
        <v>0</v>
      </c>
      <c r="BS810" s="7">
        <f t="shared" si="537"/>
        <v>0</v>
      </c>
      <c r="BT810" s="7">
        <f t="shared" si="538"/>
        <v>0</v>
      </c>
      <c r="BU810" s="17">
        <f t="shared" si="519"/>
        <v>222.20000000000002</v>
      </c>
      <c r="BV810">
        <f t="shared" si="539"/>
        <v>0</v>
      </c>
      <c r="BW810" s="7">
        <f t="shared" si="540"/>
        <v>0</v>
      </c>
      <c r="BX810" s="7">
        <f t="shared" si="541"/>
        <v>0</v>
      </c>
      <c r="BY810" s="7">
        <f t="shared" si="542"/>
        <v>0</v>
      </c>
      <c r="BZ810" s="7">
        <f t="shared" si="543"/>
        <v>0</v>
      </c>
      <c r="CA810" s="17">
        <f t="shared" si="520"/>
        <v>222.20000000000002</v>
      </c>
      <c r="CB810">
        <f t="shared" si="544"/>
        <v>0</v>
      </c>
      <c r="CC810" s="7">
        <f t="shared" si="545"/>
        <v>0</v>
      </c>
      <c r="CD810" s="7">
        <f t="shared" si="546"/>
        <v>0</v>
      </c>
      <c r="CE810" s="7">
        <f t="shared" si="547"/>
        <v>0</v>
      </c>
      <c r="CF810" s="69">
        <f t="shared" si="548"/>
        <v>0</v>
      </c>
      <c r="CG810" s="17">
        <f t="shared" si="521"/>
        <v>222.20000000000002</v>
      </c>
      <c r="CH810">
        <f t="shared" si="549"/>
        <v>0</v>
      </c>
      <c r="CI810" s="7">
        <f t="shared" si="550"/>
        <v>0</v>
      </c>
      <c r="CJ810" s="7">
        <f t="shared" si="551"/>
        <v>0</v>
      </c>
      <c r="CK810" s="7">
        <f t="shared" si="552"/>
        <v>0</v>
      </c>
      <c r="CL810" s="7">
        <f t="shared" si="553"/>
        <v>0</v>
      </c>
      <c r="CM810" s="17">
        <f t="shared" si="522"/>
        <v>222.20000000000002</v>
      </c>
      <c r="CN810">
        <f t="shared" si="554"/>
        <v>0</v>
      </c>
      <c r="CO810" s="7">
        <f t="shared" si="555"/>
        <v>0</v>
      </c>
      <c r="CP810" s="7">
        <f t="shared" si="556"/>
        <v>0</v>
      </c>
      <c r="CQ810" s="7">
        <f t="shared" si="557"/>
        <v>0</v>
      </c>
      <c r="CR810" s="7">
        <f t="shared" si="558"/>
        <v>0</v>
      </c>
    </row>
    <row r="811" spans="1:9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523"/>
        <v>1</v>
      </c>
      <c r="M811" s="63" t="b">
        <v>0</v>
      </c>
      <c r="S811" s="65" t="b">
        <v>0</v>
      </c>
      <c r="Y811" s="66" t="b">
        <v>0</v>
      </c>
      <c r="AE811" s="67" t="b">
        <v>0</v>
      </c>
      <c r="AK811" s="68" t="b">
        <v>0</v>
      </c>
      <c r="AQ811" s="45" t="b">
        <v>0</v>
      </c>
      <c r="AW811" s="47" t="b">
        <v>0</v>
      </c>
      <c r="BC811" s="17">
        <f t="shared" si="516"/>
        <v>169.73000000000002</v>
      </c>
      <c r="BD811">
        <f t="shared" si="524"/>
        <v>0</v>
      </c>
      <c r="BE811" s="7">
        <f t="shared" si="525"/>
        <v>0</v>
      </c>
      <c r="BF811" s="7">
        <f t="shared" si="526"/>
        <v>0</v>
      </c>
      <c r="BG811" s="7">
        <f t="shared" si="527"/>
        <v>0</v>
      </c>
      <c r="BH811" s="7">
        <f t="shared" si="528"/>
        <v>0</v>
      </c>
      <c r="BI811" s="17">
        <f t="shared" si="517"/>
        <v>169.73000000000002</v>
      </c>
      <c r="BJ811">
        <f t="shared" si="529"/>
        <v>0</v>
      </c>
      <c r="BK811" s="7">
        <f t="shared" si="530"/>
        <v>0</v>
      </c>
      <c r="BL811" s="7">
        <f t="shared" si="531"/>
        <v>0</v>
      </c>
      <c r="BM811" s="7">
        <f t="shared" si="532"/>
        <v>0</v>
      </c>
      <c r="BN811" s="7">
        <f t="shared" si="533"/>
        <v>0</v>
      </c>
      <c r="BO811" s="17">
        <f t="shared" si="518"/>
        <v>169.73000000000002</v>
      </c>
      <c r="BP811">
        <f t="shared" si="534"/>
        <v>0</v>
      </c>
      <c r="BQ811" s="7">
        <f t="shared" si="535"/>
        <v>0</v>
      </c>
      <c r="BR811" s="7">
        <f t="shared" si="536"/>
        <v>0</v>
      </c>
      <c r="BS811" s="7">
        <f t="shared" si="537"/>
        <v>0</v>
      </c>
      <c r="BT811" s="7">
        <f t="shared" si="538"/>
        <v>0</v>
      </c>
      <c r="BU811" s="17">
        <f t="shared" si="519"/>
        <v>169.73000000000002</v>
      </c>
      <c r="BV811">
        <f t="shared" si="539"/>
        <v>0</v>
      </c>
      <c r="BW811" s="7">
        <f t="shared" si="540"/>
        <v>0</v>
      </c>
      <c r="BX811" s="7">
        <f t="shared" si="541"/>
        <v>0</v>
      </c>
      <c r="BY811" s="7">
        <f t="shared" si="542"/>
        <v>0</v>
      </c>
      <c r="BZ811" s="7">
        <f t="shared" si="543"/>
        <v>0</v>
      </c>
      <c r="CA811" s="17">
        <f t="shared" si="520"/>
        <v>169.73000000000002</v>
      </c>
      <c r="CB811">
        <f t="shared" si="544"/>
        <v>0</v>
      </c>
      <c r="CC811" s="7">
        <f t="shared" si="545"/>
        <v>0</v>
      </c>
      <c r="CD811" s="7">
        <f t="shared" si="546"/>
        <v>0</v>
      </c>
      <c r="CE811" s="7">
        <f t="shared" si="547"/>
        <v>0</v>
      </c>
      <c r="CF811" s="69">
        <f t="shared" si="548"/>
        <v>0</v>
      </c>
      <c r="CG811" s="17">
        <f t="shared" si="521"/>
        <v>169.73000000000002</v>
      </c>
      <c r="CH811">
        <f t="shared" si="549"/>
        <v>0</v>
      </c>
      <c r="CI811" s="7">
        <f t="shared" si="550"/>
        <v>0</v>
      </c>
      <c r="CJ811" s="7">
        <f t="shared" si="551"/>
        <v>0</v>
      </c>
      <c r="CK811" s="7">
        <f t="shared" si="552"/>
        <v>0</v>
      </c>
      <c r="CL811" s="7">
        <f t="shared" si="553"/>
        <v>0</v>
      </c>
      <c r="CM811" s="17">
        <f t="shared" si="522"/>
        <v>169.73000000000002</v>
      </c>
      <c r="CN811">
        <f t="shared" si="554"/>
        <v>0</v>
      </c>
      <c r="CO811" s="7">
        <f t="shared" si="555"/>
        <v>0</v>
      </c>
      <c r="CP811" s="7">
        <f t="shared" si="556"/>
        <v>0</v>
      </c>
      <c r="CQ811" s="7">
        <f t="shared" si="557"/>
        <v>0</v>
      </c>
      <c r="CR811" s="7">
        <f t="shared" si="558"/>
        <v>0</v>
      </c>
    </row>
    <row r="812" spans="1:9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523"/>
        <v>0</v>
      </c>
      <c r="M812" s="63" t="b">
        <v>0</v>
      </c>
      <c r="S812" s="65" t="b">
        <v>0</v>
      </c>
      <c r="Y812" s="66" t="b">
        <v>0</v>
      </c>
      <c r="AE812" s="67" t="b">
        <v>0</v>
      </c>
      <c r="AK812" s="68" t="b">
        <v>0</v>
      </c>
      <c r="AQ812" s="45" t="b">
        <v>0</v>
      </c>
      <c r="AW812" s="47" t="b">
        <v>0</v>
      </c>
      <c r="BC812" s="17">
        <f t="shared" si="516"/>
        <v>159.60999999999999</v>
      </c>
      <c r="BD812">
        <f t="shared" si="524"/>
        <v>0</v>
      </c>
      <c r="BE812" s="7">
        <f t="shared" si="525"/>
        <v>0</v>
      </c>
      <c r="BF812" s="7">
        <f t="shared" si="526"/>
        <v>0</v>
      </c>
      <c r="BG812" s="7">
        <f t="shared" si="527"/>
        <v>0</v>
      </c>
      <c r="BH812" s="7">
        <f t="shared" si="528"/>
        <v>0</v>
      </c>
      <c r="BI812" s="17">
        <f t="shared" si="517"/>
        <v>159.60999999999999</v>
      </c>
      <c r="BJ812">
        <f t="shared" si="529"/>
        <v>0</v>
      </c>
      <c r="BK812" s="7">
        <f t="shared" si="530"/>
        <v>0</v>
      </c>
      <c r="BL812" s="7">
        <f t="shared" si="531"/>
        <v>0</v>
      </c>
      <c r="BM812" s="7">
        <f t="shared" si="532"/>
        <v>0</v>
      </c>
      <c r="BN812" s="7">
        <f t="shared" si="533"/>
        <v>0</v>
      </c>
      <c r="BO812" s="17">
        <f t="shared" si="518"/>
        <v>159.60999999999999</v>
      </c>
      <c r="BP812">
        <f t="shared" si="534"/>
        <v>0</v>
      </c>
      <c r="BQ812" s="7">
        <f t="shared" si="535"/>
        <v>0</v>
      </c>
      <c r="BR812" s="7">
        <f t="shared" si="536"/>
        <v>0</v>
      </c>
      <c r="BS812" s="7">
        <f t="shared" si="537"/>
        <v>0</v>
      </c>
      <c r="BT812" s="7">
        <f t="shared" si="538"/>
        <v>0</v>
      </c>
      <c r="BU812" s="17">
        <f t="shared" si="519"/>
        <v>159.60999999999999</v>
      </c>
      <c r="BV812">
        <f t="shared" si="539"/>
        <v>0</v>
      </c>
      <c r="BW812" s="7">
        <f t="shared" si="540"/>
        <v>0</v>
      </c>
      <c r="BX812" s="7">
        <f t="shared" si="541"/>
        <v>0</v>
      </c>
      <c r="BY812" s="7">
        <f t="shared" si="542"/>
        <v>0</v>
      </c>
      <c r="BZ812" s="7">
        <f t="shared" si="543"/>
        <v>0</v>
      </c>
      <c r="CA812" s="17">
        <f t="shared" si="520"/>
        <v>159.60999999999999</v>
      </c>
      <c r="CB812">
        <f t="shared" si="544"/>
        <v>0</v>
      </c>
      <c r="CC812" s="7">
        <f t="shared" si="545"/>
        <v>0</v>
      </c>
      <c r="CD812" s="7">
        <f t="shared" si="546"/>
        <v>0</v>
      </c>
      <c r="CE812" s="7">
        <f t="shared" si="547"/>
        <v>0</v>
      </c>
      <c r="CF812" s="69">
        <f t="shared" si="548"/>
        <v>0</v>
      </c>
      <c r="CG812" s="17">
        <f t="shared" si="521"/>
        <v>159.60999999999999</v>
      </c>
      <c r="CH812">
        <f t="shared" si="549"/>
        <v>0</v>
      </c>
      <c r="CI812" s="7">
        <f t="shared" si="550"/>
        <v>0</v>
      </c>
      <c r="CJ812" s="7">
        <f t="shared" si="551"/>
        <v>0</v>
      </c>
      <c r="CK812" s="7">
        <f t="shared" si="552"/>
        <v>0</v>
      </c>
      <c r="CL812" s="7">
        <f t="shared" si="553"/>
        <v>0</v>
      </c>
      <c r="CM812" s="17">
        <f t="shared" si="522"/>
        <v>159.60999999999999</v>
      </c>
      <c r="CN812">
        <f t="shared" si="554"/>
        <v>0</v>
      </c>
      <c r="CO812" s="7">
        <f t="shared" si="555"/>
        <v>0</v>
      </c>
      <c r="CP812" s="7">
        <f t="shared" si="556"/>
        <v>0</v>
      </c>
      <c r="CQ812" s="7">
        <f t="shared" si="557"/>
        <v>0</v>
      </c>
      <c r="CR812" s="7">
        <f t="shared" si="558"/>
        <v>0</v>
      </c>
    </row>
    <row r="813" spans="1:9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523"/>
        <v>1</v>
      </c>
      <c r="M813" s="63" t="b">
        <v>0</v>
      </c>
      <c r="S813" s="65" t="b">
        <v>0</v>
      </c>
      <c r="Y813" s="66" t="b">
        <v>0</v>
      </c>
      <c r="AE813" s="67" t="b">
        <v>0</v>
      </c>
      <c r="AK813" s="68" t="b">
        <v>0</v>
      </c>
      <c r="AQ813" s="45" t="b">
        <v>0</v>
      </c>
      <c r="AW813" s="47" t="b">
        <v>0</v>
      </c>
      <c r="BC813" s="17">
        <f t="shared" si="516"/>
        <v>211.97000000000003</v>
      </c>
      <c r="BD813">
        <f t="shared" si="524"/>
        <v>0</v>
      </c>
      <c r="BE813" s="7">
        <f t="shared" si="525"/>
        <v>0</v>
      </c>
      <c r="BF813" s="7">
        <f t="shared" si="526"/>
        <v>0</v>
      </c>
      <c r="BG813" s="7">
        <f t="shared" si="527"/>
        <v>0</v>
      </c>
      <c r="BH813" s="7">
        <f t="shared" si="528"/>
        <v>0</v>
      </c>
      <c r="BI813" s="17">
        <f t="shared" si="517"/>
        <v>211.97000000000003</v>
      </c>
      <c r="BJ813">
        <f t="shared" si="529"/>
        <v>0</v>
      </c>
      <c r="BK813" s="7">
        <f t="shared" si="530"/>
        <v>0</v>
      </c>
      <c r="BL813" s="7">
        <f t="shared" si="531"/>
        <v>0</v>
      </c>
      <c r="BM813" s="7">
        <f t="shared" si="532"/>
        <v>0</v>
      </c>
      <c r="BN813" s="7">
        <f t="shared" si="533"/>
        <v>0</v>
      </c>
      <c r="BO813" s="17">
        <f t="shared" si="518"/>
        <v>211.97000000000003</v>
      </c>
      <c r="BP813">
        <f t="shared" si="534"/>
        <v>0</v>
      </c>
      <c r="BQ813" s="7">
        <f t="shared" si="535"/>
        <v>0</v>
      </c>
      <c r="BR813" s="7">
        <f t="shared" si="536"/>
        <v>0</v>
      </c>
      <c r="BS813" s="7">
        <f t="shared" si="537"/>
        <v>0</v>
      </c>
      <c r="BT813" s="7">
        <f t="shared" si="538"/>
        <v>0</v>
      </c>
      <c r="BU813" s="17">
        <f t="shared" si="519"/>
        <v>211.97000000000003</v>
      </c>
      <c r="BV813">
        <f t="shared" si="539"/>
        <v>0</v>
      </c>
      <c r="BW813" s="7">
        <f t="shared" si="540"/>
        <v>0</v>
      </c>
      <c r="BX813" s="7">
        <f t="shared" si="541"/>
        <v>0</v>
      </c>
      <c r="BY813" s="7">
        <f t="shared" si="542"/>
        <v>0</v>
      </c>
      <c r="BZ813" s="7">
        <f t="shared" si="543"/>
        <v>0</v>
      </c>
      <c r="CA813" s="17">
        <f t="shared" si="520"/>
        <v>211.97000000000003</v>
      </c>
      <c r="CB813">
        <f t="shared" si="544"/>
        <v>0</v>
      </c>
      <c r="CC813" s="7">
        <f t="shared" si="545"/>
        <v>0</v>
      </c>
      <c r="CD813" s="7">
        <f t="shared" si="546"/>
        <v>0</v>
      </c>
      <c r="CE813" s="7">
        <f t="shared" si="547"/>
        <v>0</v>
      </c>
      <c r="CF813" s="69">
        <f t="shared" si="548"/>
        <v>0</v>
      </c>
      <c r="CG813" s="17">
        <f t="shared" si="521"/>
        <v>211.97000000000003</v>
      </c>
      <c r="CH813">
        <f t="shared" si="549"/>
        <v>0</v>
      </c>
      <c r="CI813" s="7">
        <f t="shared" si="550"/>
        <v>0</v>
      </c>
      <c r="CJ813" s="7">
        <f t="shared" si="551"/>
        <v>0</v>
      </c>
      <c r="CK813" s="7">
        <f t="shared" si="552"/>
        <v>0</v>
      </c>
      <c r="CL813" s="7">
        <f t="shared" si="553"/>
        <v>0</v>
      </c>
      <c r="CM813" s="17">
        <f t="shared" si="522"/>
        <v>211.97000000000003</v>
      </c>
      <c r="CN813">
        <f t="shared" si="554"/>
        <v>0</v>
      </c>
      <c r="CO813" s="7">
        <f t="shared" si="555"/>
        <v>0</v>
      </c>
      <c r="CP813" s="7">
        <f t="shared" si="556"/>
        <v>0</v>
      </c>
      <c r="CQ813" s="7">
        <f t="shared" si="557"/>
        <v>0</v>
      </c>
      <c r="CR813" s="7">
        <f t="shared" si="558"/>
        <v>0</v>
      </c>
    </row>
    <row r="814" spans="1:9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523"/>
        <v>0</v>
      </c>
      <c r="M814" s="63" t="b">
        <v>0</v>
      </c>
      <c r="S814" s="65" t="b">
        <v>0</v>
      </c>
      <c r="Y814" s="66" t="b">
        <v>0</v>
      </c>
      <c r="AE814" s="67" t="b">
        <v>0</v>
      </c>
      <c r="AK814" s="68" t="b">
        <v>0</v>
      </c>
      <c r="AQ814" s="45" t="b">
        <v>0</v>
      </c>
      <c r="AW814" s="47" t="b">
        <v>0</v>
      </c>
      <c r="BC814" s="17">
        <f t="shared" si="516"/>
        <v>209.77</v>
      </c>
      <c r="BD814">
        <f t="shared" si="524"/>
        <v>0</v>
      </c>
      <c r="BE814" s="7">
        <f t="shared" si="525"/>
        <v>0</v>
      </c>
      <c r="BF814" s="7">
        <f t="shared" si="526"/>
        <v>0</v>
      </c>
      <c r="BG814" s="7">
        <f t="shared" si="527"/>
        <v>0</v>
      </c>
      <c r="BH814" s="7">
        <f t="shared" si="528"/>
        <v>0</v>
      </c>
      <c r="BI814" s="17">
        <f t="shared" si="517"/>
        <v>209.77</v>
      </c>
      <c r="BJ814">
        <f t="shared" si="529"/>
        <v>0</v>
      </c>
      <c r="BK814" s="7">
        <f t="shared" si="530"/>
        <v>0</v>
      </c>
      <c r="BL814" s="7">
        <f t="shared" si="531"/>
        <v>0</v>
      </c>
      <c r="BM814" s="7">
        <f t="shared" si="532"/>
        <v>0</v>
      </c>
      <c r="BN814" s="7">
        <f t="shared" si="533"/>
        <v>0</v>
      </c>
      <c r="BO814" s="17">
        <f t="shared" si="518"/>
        <v>209.77</v>
      </c>
      <c r="BP814">
        <f t="shared" si="534"/>
        <v>0</v>
      </c>
      <c r="BQ814" s="7">
        <f t="shared" si="535"/>
        <v>0</v>
      </c>
      <c r="BR814" s="7">
        <f t="shared" si="536"/>
        <v>0</v>
      </c>
      <c r="BS814" s="7">
        <f t="shared" si="537"/>
        <v>0</v>
      </c>
      <c r="BT814" s="7">
        <f t="shared" si="538"/>
        <v>0</v>
      </c>
      <c r="BU814" s="17">
        <f t="shared" si="519"/>
        <v>209.77</v>
      </c>
      <c r="BV814">
        <f t="shared" si="539"/>
        <v>0</v>
      </c>
      <c r="BW814" s="7">
        <f t="shared" si="540"/>
        <v>0</v>
      </c>
      <c r="BX814" s="7">
        <f t="shared" si="541"/>
        <v>0</v>
      </c>
      <c r="BY814" s="7">
        <f t="shared" si="542"/>
        <v>0</v>
      </c>
      <c r="BZ814" s="7">
        <f t="shared" si="543"/>
        <v>0</v>
      </c>
      <c r="CA814" s="17">
        <f t="shared" si="520"/>
        <v>209.77</v>
      </c>
      <c r="CB814">
        <f t="shared" si="544"/>
        <v>0</v>
      </c>
      <c r="CC814" s="7">
        <f t="shared" si="545"/>
        <v>0</v>
      </c>
      <c r="CD814" s="7">
        <f t="shared" si="546"/>
        <v>0</v>
      </c>
      <c r="CE814" s="7">
        <f t="shared" si="547"/>
        <v>0</v>
      </c>
      <c r="CF814" s="69">
        <f t="shared" si="548"/>
        <v>0</v>
      </c>
      <c r="CG814" s="17">
        <f t="shared" si="521"/>
        <v>209.77</v>
      </c>
      <c r="CH814">
        <f t="shared" si="549"/>
        <v>0</v>
      </c>
      <c r="CI814" s="7">
        <f t="shared" si="550"/>
        <v>0</v>
      </c>
      <c r="CJ814" s="7">
        <f t="shared" si="551"/>
        <v>0</v>
      </c>
      <c r="CK814" s="7">
        <f t="shared" si="552"/>
        <v>0</v>
      </c>
      <c r="CL814" s="7">
        <f t="shared" si="553"/>
        <v>0</v>
      </c>
      <c r="CM814" s="17">
        <f t="shared" si="522"/>
        <v>209.77</v>
      </c>
      <c r="CN814">
        <f t="shared" si="554"/>
        <v>0</v>
      </c>
      <c r="CO814" s="7">
        <f t="shared" si="555"/>
        <v>0</v>
      </c>
      <c r="CP814" s="7">
        <f t="shared" si="556"/>
        <v>0</v>
      </c>
      <c r="CQ814" s="7">
        <f t="shared" si="557"/>
        <v>0</v>
      </c>
      <c r="CR814" s="7">
        <f t="shared" si="558"/>
        <v>0</v>
      </c>
    </row>
    <row r="815" spans="1:9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523"/>
        <v>1</v>
      </c>
      <c r="M815" s="63" t="b">
        <v>0</v>
      </c>
      <c r="S815" s="65" t="b">
        <v>0</v>
      </c>
      <c r="Y815" s="66" t="b">
        <v>0</v>
      </c>
      <c r="AE815" s="67" t="b">
        <v>0</v>
      </c>
      <c r="AK815" s="68" t="b">
        <v>0</v>
      </c>
      <c r="AQ815" s="45" t="b">
        <v>0</v>
      </c>
      <c r="AW815" s="47" t="b">
        <v>0</v>
      </c>
      <c r="BC815" s="17">
        <f t="shared" si="516"/>
        <v>280.72000000000003</v>
      </c>
      <c r="BD815">
        <f t="shared" si="524"/>
        <v>0</v>
      </c>
      <c r="BE815" s="7">
        <f t="shared" si="525"/>
        <v>0</v>
      </c>
      <c r="BF815" s="7">
        <f t="shared" si="526"/>
        <v>0</v>
      </c>
      <c r="BG815" s="7">
        <f t="shared" si="527"/>
        <v>0</v>
      </c>
      <c r="BH815" s="7">
        <f t="shared" si="528"/>
        <v>0</v>
      </c>
      <c r="BI815" s="17">
        <f t="shared" si="517"/>
        <v>280.72000000000003</v>
      </c>
      <c r="BJ815">
        <f t="shared" si="529"/>
        <v>0</v>
      </c>
      <c r="BK815" s="7">
        <f t="shared" si="530"/>
        <v>0</v>
      </c>
      <c r="BL815" s="7">
        <f t="shared" si="531"/>
        <v>0</v>
      </c>
      <c r="BM815" s="7">
        <f t="shared" si="532"/>
        <v>0</v>
      </c>
      <c r="BN815" s="7">
        <f t="shared" si="533"/>
        <v>0</v>
      </c>
      <c r="BO815" s="17">
        <f t="shared" si="518"/>
        <v>280.72000000000003</v>
      </c>
      <c r="BP815">
        <f t="shared" si="534"/>
        <v>0</v>
      </c>
      <c r="BQ815" s="7">
        <f t="shared" si="535"/>
        <v>0</v>
      </c>
      <c r="BR815" s="7">
        <f t="shared" si="536"/>
        <v>0</v>
      </c>
      <c r="BS815" s="7">
        <f t="shared" si="537"/>
        <v>0</v>
      </c>
      <c r="BT815" s="7">
        <f t="shared" si="538"/>
        <v>0</v>
      </c>
      <c r="BU815" s="17">
        <f t="shared" si="519"/>
        <v>280.72000000000003</v>
      </c>
      <c r="BV815">
        <f t="shared" si="539"/>
        <v>0</v>
      </c>
      <c r="BW815" s="7">
        <f t="shared" si="540"/>
        <v>0</v>
      </c>
      <c r="BX815" s="7">
        <f t="shared" si="541"/>
        <v>0</v>
      </c>
      <c r="BY815" s="7">
        <f t="shared" si="542"/>
        <v>0</v>
      </c>
      <c r="BZ815" s="7">
        <f t="shared" si="543"/>
        <v>0</v>
      </c>
      <c r="CA815" s="17">
        <f t="shared" si="520"/>
        <v>280.72000000000003</v>
      </c>
      <c r="CB815">
        <f t="shared" si="544"/>
        <v>0</v>
      </c>
      <c r="CC815" s="7">
        <f t="shared" si="545"/>
        <v>0</v>
      </c>
      <c r="CD815" s="7">
        <f t="shared" si="546"/>
        <v>0</v>
      </c>
      <c r="CE815" s="7">
        <f t="shared" si="547"/>
        <v>0</v>
      </c>
      <c r="CF815" s="69">
        <f t="shared" si="548"/>
        <v>0</v>
      </c>
      <c r="CG815" s="17">
        <f t="shared" si="521"/>
        <v>280.72000000000003</v>
      </c>
      <c r="CH815">
        <f t="shared" si="549"/>
        <v>0</v>
      </c>
      <c r="CI815" s="7">
        <f t="shared" si="550"/>
        <v>0</v>
      </c>
      <c r="CJ815" s="7">
        <f t="shared" si="551"/>
        <v>0</v>
      </c>
      <c r="CK815" s="7">
        <f t="shared" si="552"/>
        <v>0</v>
      </c>
      <c r="CL815" s="7">
        <f t="shared" si="553"/>
        <v>0</v>
      </c>
      <c r="CM815" s="17">
        <f t="shared" si="522"/>
        <v>280.72000000000003</v>
      </c>
      <c r="CN815">
        <f t="shared" si="554"/>
        <v>0</v>
      </c>
      <c r="CO815" s="7">
        <f t="shared" si="555"/>
        <v>0</v>
      </c>
      <c r="CP815" s="7">
        <f t="shared" si="556"/>
        <v>0</v>
      </c>
      <c r="CQ815" s="7">
        <f t="shared" si="557"/>
        <v>0</v>
      </c>
      <c r="CR815" s="7">
        <f t="shared" si="558"/>
        <v>0</v>
      </c>
    </row>
    <row r="816" spans="1:9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523"/>
        <v>0</v>
      </c>
      <c r="M816" s="63" t="b">
        <v>0</v>
      </c>
      <c r="S816" s="65" t="b">
        <v>0</v>
      </c>
      <c r="Y816" s="66" t="b">
        <v>0</v>
      </c>
      <c r="AE816" s="67" t="b">
        <v>0</v>
      </c>
      <c r="AK816" s="68" t="b">
        <v>0</v>
      </c>
      <c r="AQ816" s="45" t="b">
        <v>0</v>
      </c>
      <c r="AW816" s="47" t="b">
        <v>0</v>
      </c>
      <c r="BC816" s="17">
        <f t="shared" si="516"/>
        <v>283.14000000000004</v>
      </c>
      <c r="BD816">
        <f t="shared" si="524"/>
        <v>0</v>
      </c>
      <c r="BE816" s="7">
        <f t="shared" si="525"/>
        <v>0</v>
      </c>
      <c r="BF816" s="7">
        <f t="shared" si="526"/>
        <v>0</v>
      </c>
      <c r="BG816" s="7">
        <f t="shared" si="527"/>
        <v>0</v>
      </c>
      <c r="BH816" s="7">
        <f t="shared" si="528"/>
        <v>0</v>
      </c>
      <c r="BI816" s="17">
        <f t="shared" si="517"/>
        <v>283.14000000000004</v>
      </c>
      <c r="BJ816">
        <f t="shared" si="529"/>
        <v>0</v>
      </c>
      <c r="BK816" s="7">
        <f t="shared" si="530"/>
        <v>0</v>
      </c>
      <c r="BL816" s="7">
        <f t="shared" si="531"/>
        <v>0</v>
      </c>
      <c r="BM816" s="7">
        <f t="shared" si="532"/>
        <v>0</v>
      </c>
      <c r="BN816" s="7">
        <f t="shared" si="533"/>
        <v>0</v>
      </c>
      <c r="BO816" s="17">
        <f t="shared" si="518"/>
        <v>283.14000000000004</v>
      </c>
      <c r="BP816">
        <f t="shared" si="534"/>
        <v>0</v>
      </c>
      <c r="BQ816" s="7">
        <f t="shared" si="535"/>
        <v>0</v>
      </c>
      <c r="BR816" s="7">
        <f t="shared" si="536"/>
        <v>0</v>
      </c>
      <c r="BS816" s="7">
        <f t="shared" si="537"/>
        <v>0</v>
      </c>
      <c r="BT816" s="7">
        <f t="shared" si="538"/>
        <v>0</v>
      </c>
      <c r="BU816" s="17">
        <f t="shared" si="519"/>
        <v>283.14000000000004</v>
      </c>
      <c r="BV816">
        <f t="shared" si="539"/>
        <v>0</v>
      </c>
      <c r="BW816" s="7">
        <f t="shared" si="540"/>
        <v>0</v>
      </c>
      <c r="BX816" s="7">
        <f t="shared" si="541"/>
        <v>0</v>
      </c>
      <c r="BY816" s="7">
        <f t="shared" si="542"/>
        <v>0</v>
      </c>
      <c r="BZ816" s="7">
        <f t="shared" si="543"/>
        <v>0</v>
      </c>
      <c r="CA816" s="17">
        <f t="shared" si="520"/>
        <v>283.14000000000004</v>
      </c>
      <c r="CB816">
        <f t="shared" si="544"/>
        <v>0</v>
      </c>
      <c r="CC816" s="7">
        <f t="shared" si="545"/>
        <v>0</v>
      </c>
      <c r="CD816" s="7">
        <f t="shared" si="546"/>
        <v>0</v>
      </c>
      <c r="CE816" s="7">
        <f t="shared" si="547"/>
        <v>0</v>
      </c>
      <c r="CF816" s="69">
        <f t="shared" si="548"/>
        <v>0</v>
      </c>
      <c r="CG816" s="17">
        <f t="shared" si="521"/>
        <v>283.14000000000004</v>
      </c>
      <c r="CH816">
        <f t="shared" si="549"/>
        <v>0</v>
      </c>
      <c r="CI816" s="7">
        <f t="shared" si="550"/>
        <v>0</v>
      </c>
      <c r="CJ816" s="7">
        <f t="shared" si="551"/>
        <v>0</v>
      </c>
      <c r="CK816" s="7">
        <f t="shared" si="552"/>
        <v>0</v>
      </c>
      <c r="CL816" s="7">
        <f t="shared" si="553"/>
        <v>0</v>
      </c>
      <c r="CM816" s="17">
        <f t="shared" si="522"/>
        <v>283.14000000000004</v>
      </c>
      <c r="CN816">
        <f t="shared" si="554"/>
        <v>0</v>
      </c>
      <c r="CO816" s="7">
        <f t="shared" si="555"/>
        <v>0</v>
      </c>
      <c r="CP816" s="7">
        <f t="shared" si="556"/>
        <v>0</v>
      </c>
      <c r="CQ816" s="7">
        <f t="shared" si="557"/>
        <v>0</v>
      </c>
      <c r="CR816" s="7">
        <f t="shared" si="558"/>
        <v>0</v>
      </c>
    </row>
    <row r="817" spans="1:9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523"/>
        <v>1</v>
      </c>
      <c r="M817" s="63" t="b">
        <v>0</v>
      </c>
      <c r="S817" s="65" t="b">
        <v>0</v>
      </c>
      <c r="Y817" s="66" t="b">
        <v>0</v>
      </c>
      <c r="AE817" s="67" t="b">
        <v>0</v>
      </c>
      <c r="AK817" s="68" t="b">
        <v>0</v>
      </c>
      <c r="AQ817" s="45" t="b">
        <v>0</v>
      </c>
      <c r="AW817" s="47" t="b">
        <v>0</v>
      </c>
      <c r="BC817" s="17">
        <f t="shared" si="516"/>
        <v>254.98000000000002</v>
      </c>
      <c r="BD817">
        <f t="shared" si="524"/>
        <v>0</v>
      </c>
      <c r="BE817" s="7">
        <f t="shared" si="525"/>
        <v>0</v>
      </c>
      <c r="BF817" s="7">
        <f t="shared" si="526"/>
        <v>0</v>
      </c>
      <c r="BG817" s="7">
        <f t="shared" si="527"/>
        <v>0</v>
      </c>
      <c r="BH817" s="7">
        <f t="shared" si="528"/>
        <v>0</v>
      </c>
      <c r="BI817" s="17">
        <f t="shared" si="517"/>
        <v>254.98000000000002</v>
      </c>
      <c r="BJ817">
        <f t="shared" si="529"/>
        <v>0</v>
      </c>
      <c r="BK817" s="7">
        <f t="shared" si="530"/>
        <v>0</v>
      </c>
      <c r="BL817" s="7">
        <f t="shared" si="531"/>
        <v>0</v>
      </c>
      <c r="BM817" s="7">
        <f t="shared" si="532"/>
        <v>0</v>
      </c>
      <c r="BN817" s="7">
        <f t="shared" si="533"/>
        <v>0</v>
      </c>
      <c r="BO817" s="17">
        <f t="shared" si="518"/>
        <v>254.98000000000002</v>
      </c>
      <c r="BP817">
        <f t="shared" si="534"/>
        <v>0</v>
      </c>
      <c r="BQ817" s="7">
        <f t="shared" si="535"/>
        <v>0</v>
      </c>
      <c r="BR817" s="7">
        <f t="shared" si="536"/>
        <v>0</v>
      </c>
      <c r="BS817" s="7">
        <f t="shared" si="537"/>
        <v>0</v>
      </c>
      <c r="BT817" s="7">
        <f t="shared" si="538"/>
        <v>0</v>
      </c>
      <c r="BU817" s="17">
        <f t="shared" si="519"/>
        <v>254.98000000000002</v>
      </c>
      <c r="BV817">
        <f t="shared" si="539"/>
        <v>0</v>
      </c>
      <c r="BW817" s="7">
        <f t="shared" si="540"/>
        <v>0</v>
      </c>
      <c r="BX817" s="7">
        <f t="shared" si="541"/>
        <v>0</v>
      </c>
      <c r="BY817" s="7">
        <f t="shared" si="542"/>
        <v>0</v>
      </c>
      <c r="BZ817" s="7">
        <f t="shared" si="543"/>
        <v>0</v>
      </c>
      <c r="CA817" s="17">
        <f t="shared" si="520"/>
        <v>254.98000000000002</v>
      </c>
      <c r="CB817">
        <f t="shared" si="544"/>
        <v>0</v>
      </c>
      <c r="CC817" s="7">
        <f t="shared" si="545"/>
        <v>0</v>
      </c>
      <c r="CD817" s="7">
        <f t="shared" si="546"/>
        <v>0</v>
      </c>
      <c r="CE817" s="7">
        <f t="shared" si="547"/>
        <v>0</v>
      </c>
      <c r="CF817" s="69">
        <f t="shared" si="548"/>
        <v>0</v>
      </c>
      <c r="CG817" s="17">
        <f t="shared" si="521"/>
        <v>254.98000000000002</v>
      </c>
      <c r="CH817">
        <f t="shared" si="549"/>
        <v>0</v>
      </c>
      <c r="CI817" s="7">
        <f t="shared" si="550"/>
        <v>0</v>
      </c>
      <c r="CJ817" s="7">
        <f t="shared" si="551"/>
        <v>0</v>
      </c>
      <c r="CK817" s="7">
        <f t="shared" si="552"/>
        <v>0</v>
      </c>
      <c r="CL817" s="7">
        <f t="shared" si="553"/>
        <v>0</v>
      </c>
      <c r="CM817" s="17">
        <f t="shared" si="522"/>
        <v>254.98000000000002</v>
      </c>
      <c r="CN817">
        <f t="shared" si="554"/>
        <v>0</v>
      </c>
      <c r="CO817" s="7">
        <f t="shared" si="555"/>
        <v>0</v>
      </c>
      <c r="CP817" s="7">
        <f t="shared" si="556"/>
        <v>0</v>
      </c>
      <c r="CQ817" s="7">
        <f t="shared" si="557"/>
        <v>0</v>
      </c>
      <c r="CR817" s="7">
        <f t="shared" si="558"/>
        <v>0</v>
      </c>
    </row>
    <row r="818" spans="1:9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523"/>
        <v>0</v>
      </c>
      <c r="M818" s="63" t="b">
        <v>0</v>
      </c>
      <c r="S818" s="65" t="b">
        <v>0</v>
      </c>
      <c r="Y818" s="66" t="b">
        <v>0</v>
      </c>
      <c r="AE818" s="67" t="b">
        <v>0</v>
      </c>
      <c r="AK818" s="68" t="b">
        <v>0</v>
      </c>
      <c r="AQ818" s="45" t="b">
        <v>0</v>
      </c>
      <c r="AW818" s="47" t="b">
        <v>0</v>
      </c>
      <c r="BC818" s="17">
        <f t="shared" si="516"/>
        <v>252.34</v>
      </c>
      <c r="BD818">
        <f t="shared" si="524"/>
        <v>0</v>
      </c>
      <c r="BE818" s="7">
        <f t="shared" si="525"/>
        <v>0</v>
      </c>
      <c r="BF818" s="7">
        <f t="shared" si="526"/>
        <v>0</v>
      </c>
      <c r="BG818" s="7">
        <f t="shared" si="527"/>
        <v>0</v>
      </c>
      <c r="BH818" s="7">
        <f t="shared" si="528"/>
        <v>0</v>
      </c>
      <c r="BI818" s="17">
        <f t="shared" si="517"/>
        <v>252.34</v>
      </c>
      <c r="BJ818">
        <f t="shared" si="529"/>
        <v>0</v>
      </c>
      <c r="BK818" s="7">
        <f t="shared" si="530"/>
        <v>0</v>
      </c>
      <c r="BL818" s="7">
        <f t="shared" si="531"/>
        <v>0</v>
      </c>
      <c r="BM818" s="7">
        <f t="shared" si="532"/>
        <v>0</v>
      </c>
      <c r="BN818" s="7">
        <f t="shared" si="533"/>
        <v>0</v>
      </c>
      <c r="BO818" s="17">
        <f t="shared" si="518"/>
        <v>252.34</v>
      </c>
      <c r="BP818">
        <f t="shared" si="534"/>
        <v>0</v>
      </c>
      <c r="BQ818" s="7">
        <f t="shared" si="535"/>
        <v>0</v>
      </c>
      <c r="BR818" s="7">
        <f t="shared" si="536"/>
        <v>0</v>
      </c>
      <c r="BS818" s="7">
        <f t="shared" si="537"/>
        <v>0</v>
      </c>
      <c r="BT818" s="7">
        <f t="shared" si="538"/>
        <v>0</v>
      </c>
      <c r="BU818" s="17">
        <f t="shared" si="519"/>
        <v>252.34</v>
      </c>
      <c r="BV818">
        <f t="shared" si="539"/>
        <v>0</v>
      </c>
      <c r="BW818" s="7">
        <f t="shared" si="540"/>
        <v>0</v>
      </c>
      <c r="BX818" s="7">
        <f t="shared" si="541"/>
        <v>0</v>
      </c>
      <c r="BY818" s="7">
        <f t="shared" si="542"/>
        <v>0</v>
      </c>
      <c r="BZ818" s="7">
        <f t="shared" si="543"/>
        <v>0</v>
      </c>
      <c r="CA818" s="17">
        <f t="shared" si="520"/>
        <v>252.34</v>
      </c>
      <c r="CB818">
        <f t="shared" si="544"/>
        <v>0</v>
      </c>
      <c r="CC818" s="7">
        <f t="shared" si="545"/>
        <v>0</v>
      </c>
      <c r="CD818" s="7">
        <f t="shared" si="546"/>
        <v>0</v>
      </c>
      <c r="CE818" s="7">
        <f t="shared" si="547"/>
        <v>0</v>
      </c>
      <c r="CF818" s="69">
        <f t="shared" si="548"/>
        <v>0</v>
      </c>
      <c r="CG818" s="17">
        <f t="shared" si="521"/>
        <v>252.34</v>
      </c>
      <c r="CH818">
        <f t="shared" si="549"/>
        <v>0</v>
      </c>
      <c r="CI818" s="7">
        <f t="shared" si="550"/>
        <v>0</v>
      </c>
      <c r="CJ818" s="7">
        <f t="shared" si="551"/>
        <v>0</v>
      </c>
      <c r="CK818" s="7">
        <f t="shared" si="552"/>
        <v>0</v>
      </c>
      <c r="CL818" s="7">
        <f t="shared" si="553"/>
        <v>0</v>
      </c>
      <c r="CM818" s="17">
        <f t="shared" si="522"/>
        <v>252.34</v>
      </c>
      <c r="CN818">
        <f t="shared" si="554"/>
        <v>0</v>
      </c>
      <c r="CO818" s="7">
        <f t="shared" si="555"/>
        <v>0</v>
      </c>
      <c r="CP818" s="7">
        <f t="shared" si="556"/>
        <v>0</v>
      </c>
      <c r="CQ818" s="7">
        <f t="shared" si="557"/>
        <v>0</v>
      </c>
      <c r="CR818" s="7">
        <f t="shared" si="558"/>
        <v>0</v>
      </c>
    </row>
    <row r="819" spans="1:9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523"/>
        <v>1</v>
      </c>
      <c r="M819" s="63" t="b">
        <v>0</v>
      </c>
      <c r="S819" s="65" t="b">
        <v>0</v>
      </c>
      <c r="Y819" s="66" t="b">
        <v>0</v>
      </c>
      <c r="AE819" s="67" t="b">
        <v>0</v>
      </c>
      <c r="AK819" s="68" t="b">
        <v>0</v>
      </c>
      <c r="AQ819" s="45" t="b">
        <v>0</v>
      </c>
      <c r="AW819" s="47" t="b">
        <v>0</v>
      </c>
      <c r="BC819" s="17">
        <f t="shared" si="516"/>
        <v>277.2</v>
      </c>
      <c r="BD819">
        <f t="shared" si="524"/>
        <v>0</v>
      </c>
      <c r="BE819" s="7">
        <f t="shared" si="525"/>
        <v>0</v>
      </c>
      <c r="BF819" s="7">
        <f t="shared" si="526"/>
        <v>0</v>
      </c>
      <c r="BG819" s="7">
        <f t="shared" si="527"/>
        <v>0</v>
      </c>
      <c r="BH819" s="7">
        <f t="shared" si="528"/>
        <v>0</v>
      </c>
      <c r="BI819" s="17">
        <f t="shared" si="517"/>
        <v>277.2</v>
      </c>
      <c r="BJ819">
        <f t="shared" si="529"/>
        <v>0</v>
      </c>
      <c r="BK819" s="7">
        <f t="shared" si="530"/>
        <v>0</v>
      </c>
      <c r="BL819" s="7">
        <f t="shared" si="531"/>
        <v>0</v>
      </c>
      <c r="BM819" s="7">
        <f t="shared" si="532"/>
        <v>0</v>
      </c>
      <c r="BN819" s="7">
        <f t="shared" si="533"/>
        <v>0</v>
      </c>
      <c r="BO819" s="17">
        <f t="shared" si="518"/>
        <v>277.2</v>
      </c>
      <c r="BP819">
        <f t="shared" si="534"/>
        <v>0</v>
      </c>
      <c r="BQ819" s="7">
        <f t="shared" si="535"/>
        <v>0</v>
      </c>
      <c r="BR819" s="7">
        <f t="shared" si="536"/>
        <v>0</v>
      </c>
      <c r="BS819" s="7">
        <f t="shared" si="537"/>
        <v>0</v>
      </c>
      <c r="BT819" s="7">
        <f t="shared" si="538"/>
        <v>0</v>
      </c>
      <c r="BU819" s="17">
        <f t="shared" si="519"/>
        <v>277.2</v>
      </c>
      <c r="BV819">
        <f t="shared" si="539"/>
        <v>0</v>
      </c>
      <c r="BW819" s="7">
        <f t="shared" si="540"/>
        <v>0</v>
      </c>
      <c r="BX819" s="7">
        <f t="shared" si="541"/>
        <v>0</v>
      </c>
      <c r="BY819" s="7">
        <f t="shared" si="542"/>
        <v>0</v>
      </c>
      <c r="BZ819" s="7">
        <f t="shared" si="543"/>
        <v>0</v>
      </c>
      <c r="CA819" s="17">
        <f t="shared" si="520"/>
        <v>277.2</v>
      </c>
      <c r="CB819">
        <f t="shared" si="544"/>
        <v>0</v>
      </c>
      <c r="CC819" s="7">
        <f t="shared" si="545"/>
        <v>0</v>
      </c>
      <c r="CD819" s="7">
        <f t="shared" si="546"/>
        <v>0</v>
      </c>
      <c r="CE819" s="7">
        <f t="shared" si="547"/>
        <v>0</v>
      </c>
      <c r="CF819" s="69">
        <f t="shared" si="548"/>
        <v>0</v>
      </c>
      <c r="CG819" s="17">
        <f t="shared" si="521"/>
        <v>277.2</v>
      </c>
      <c r="CH819">
        <f t="shared" si="549"/>
        <v>0</v>
      </c>
      <c r="CI819" s="7">
        <f t="shared" si="550"/>
        <v>0</v>
      </c>
      <c r="CJ819" s="7">
        <f t="shared" si="551"/>
        <v>0</v>
      </c>
      <c r="CK819" s="7">
        <f t="shared" si="552"/>
        <v>0</v>
      </c>
      <c r="CL819" s="7">
        <f t="shared" si="553"/>
        <v>0</v>
      </c>
      <c r="CM819" s="17">
        <f t="shared" si="522"/>
        <v>277.2</v>
      </c>
      <c r="CN819">
        <f t="shared" si="554"/>
        <v>0</v>
      </c>
      <c r="CO819" s="7">
        <f t="shared" si="555"/>
        <v>0</v>
      </c>
      <c r="CP819" s="7">
        <f t="shared" si="556"/>
        <v>0</v>
      </c>
      <c r="CQ819" s="7">
        <f t="shared" si="557"/>
        <v>0</v>
      </c>
      <c r="CR819" s="7">
        <f t="shared" si="558"/>
        <v>0</v>
      </c>
    </row>
    <row r="820" spans="1:9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523"/>
        <v>0</v>
      </c>
      <c r="M820" s="63" t="b">
        <v>0</v>
      </c>
      <c r="S820" s="65" t="b">
        <v>0</v>
      </c>
      <c r="Y820" s="66" t="b">
        <v>0</v>
      </c>
      <c r="AE820" s="67" t="b">
        <v>0</v>
      </c>
      <c r="AK820" s="68" t="b">
        <v>0</v>
      </c>
      <c r="AQ820" s="45" t="b">
        <v>0</v>
      </c>
      <c r="AW820" s="47" t="b">
        <v>0</v>
      </c>
      <c r="BC820" s="17">
        <f t="shared" si="516"/>
        <v>272.90999999999997</v>
      </c>
      <c r="BD820">
        <f t="shared" si="524"/>
        <v>0</v>
      </c>
      <c r="BE820" s="7">
        <f t="shared" si="525"/>
        <v>0</v>
      </c>
      <c r="BF820" s="7">
        <f t="shared" si="526"/>
        <v>0</v>
      </c>
      <c r="BG820" s="7">
        <f t="shared" si="527"/>
        <v>0</v>
      </c>
      <c r="BH820" s="7">
        <f t="shared" si="528"/>
        <v>0</v>
      </c>
      <c r="BI820" s="17">
        <f t="shared" si="517"/>
        <v>272.90999999999997</v>
      </c>
      <c r="BJ820">
        <f t="shared" si="529"/>
        <v>0</v>
      </c>
      <c r="BK820" s="7">
        <f t="shared" si="530"/>
        <v>0</v>
      </c>
      <c r="BL820" s="7">
        <f t="shared" si="531"/>
        <v>0</v>
      </c>
      <c r="BM820" s="7">
        <f t="shared" si="532"/>
        <v>0</v>
      </c>
      <c r="BN820" s="7">
        <f t="shared" si="533"/>
        <v>0</v>
      </c>
      <c r="BO820" s="17">
        <f t="shared" si="518"/>
        <v>272.90999999999997</v>
      </c>
      <c r="BP820">
        <f t="shared" si="534"/>
        <v>0</v>
      </c>
      <c r="BQ820" s="7">
        <f t="shared" si="535"/>
        <v>0</v>
      </c>
      <c r="BR820" s="7">
        <f t="shared" si="536"/>
        <v>0</v>
      </c>
      <c r="BS820" s="7">
        <f t="shared" si="537"/>
        <v>0</v>
      </c>
      <c r="BT820" s="7">
        <f t="shared" si="538"/>
        <v>0</v>
      </c>
      <c r="BU820" s="17">
        <f t="shared" si="519"/>
        <v>272.90999999999997</v>
      </c>
      <c r="BV820">
        <f t="shared" si="539"/>
        <v>0</v>
      </c>
      <c r="BW820" s="7">
        <f t="shared" si="540"/>
        <v>0</v>
      </c>
      <c r="BX820" s="7">
        <f t="shared" si="541"/>
        <v>0</v>
      </c>
      <c r="BY820" s="7">
        <f t="shared" si="542"/>
        <v>0</v>
      </c>
      <c r="BZ820" s="7">
        <f t="shared" si="543"/>
        <v>0</v>
      </c>
      <c r="CA820" s="17">
        <f t="shared" si="520"/>
        <v>272.90999999999997</v>
      </c>
      <c r="CB820">
        <f t="shared" si="544"/>
        <v>0</v>
      </c>
      <c r="CC820" s="7">
        <f t="shared" si="545"/>
        <v>0</v>
      </c>
      <c r="CD820" s="7">
        <f t="shared" si="546"/>
        <v>0</v>
      </c>
      <c r="CE820" s="7">
        <f t="shared" si="547"/>
        <v>0</v>
      </c>
      <c r="CF820" s="69">
        <f t="shared" si="548"/>
        <v>0</v>
      </c>
      <c r="CG820" s="17">
        <f t="shared" si="521"/>
        <v>272.90999999999997</v>
      </c>
      <c r="CH820">
        <f t="shared" si="549"/>
        <v>0</v>
      </c>
      <c r="CI820" s="7">
        <f t="shared" si="550"/>
        <v>0</v>
      </c>
      <c r="CJ820" s="7">
        <f t="shared" si="551"/>
        <v>0</v>
      </c>
      <c r="CK820" s="7">
        <f t="shared" si="552"/>
        <v>0</v>
      </c>
      <c r="CL820" s="7">
        <f t="shared" si="553"/>
        <v>0</v>
      </c>
      <c r="CM820" s="17">
        <f t="shared" si="522"/>
        <v>272.90999999999997</v>
      </c>
      <c r="CN820">
        <f t="shared" si="554"/>
        <v>0</v>
      </c>
      <c r="CO820" s="7">
        <f t="shared" si="555"/>
        <v>0</v>
      </c>
      <c r="CP820" s="7">
        <f t="shared" si="556"/>
        <v>0</v>
      </c>
      <c r="CQ820" s="7">
        <f t="shared" si="557"/>
        <v>0</v>
      </c>
      <c r="CR820" s="7">
        <f t="shared" si="558"/>
        <v>0</v>
      </c>
    </row>
    <row r="821" spans="1:9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523"/>
        <v>1</v>
      </c>
      <c r="M821" s="63" t="b">
        <v>0</v>
      </c>
      <c r="S821" s="65" t="b">
        <v>0</v>
      </c>
      <c r="Y821" s="66" t="b">
        <v>0</v>
      </c>
      <c r="AE821" s="67" t="b">
        <v>0</v>
      </c>
      <c r="AK821" s="68" t="b">
        <v>0</v>
      </c>
      <c r="AQ821" s="45" t="b">
        <v>0</v>
      </c>
      <c r="AW821" s="47" t="b">
        <v>0</v>
      </c>
      <c r="BC821" s="17">
        <f t="shared" si="516"/>
        <v>236.72000000000003</v>
      </c>
      <c r="BD821">
        <f t="shared" si="524"/>
        <v>0</v>
      </c>
      <c r="BE821" s="7">
        <f t="shared" si="525"/>
        <v>0</v>
      </c>
      <c r="BF821" s="7">
        <f t="shared" si="526"/>
        <v>0</v>
      </c>
      <c r="BG821" s="7">
        <f t="shared" si="527"/>
        <v>0</v>
      </c>
      <c r="BH821" s="7">
        <f t="shared" si="528"/>
        <v>0</v>
      </c>
      <c r="BI821" s="17">
        <f t="shared" si="517"/>
        <v>236.72000000000003</v>
      </c>
      <c r="BJ821">
        <f t="shared" si="529"/>
        <v>0</v>
      </c>
      <c r="BK821" s="7">
        <f t="shared" si="530"/>
        <v>0</v>
      </c>
      <c r="BL821" s="7">
        <f t="shared" si="531"/>
        <v>0</v>
      </c>
      <c r="BM821" s="7">
        <f t="shared" si="532"/>
        <v>0</v>
      </c>
      <c r="BN821" s="7">
        <f t="shared" si="533"/>
        <v>0</v>
      </c>
      <c r="BO821" s="17">
        <f t="shared" si="518"/>
        <v>236.72000000000003</v>
      </c>
      <c r="BP821">
        <f t="shared" si="534"/>
        <v>0</v>
      </c>
      <c r="BQ821" s="7">
        <f t="shared" si="535"/>
        <v>0</v>
      </c>
      <c r="BR821" s="7">
        <f t="shared" si="536"/>
        <v>0</v>
      </c>
      <c r="BS821" s="7">
        <f t="shared" si="537"/>
        <v>0</v>
      </c>
      <c r="BT821" s="7">
        <f t="shared" si="538"/>
        <v>0</v>
      </c>
      <c r="BU821" s="17">
        <f t="shared" si="519"/>
        <v>236.72000000000003</v>
      </c>
      <c r="BV821">
        <f t="shared" si="539"/>
        <v>0</v>
      </c>
      <c r="BW821" s="7">
        <f t="shared" si="540"/>
        <v>0</v>
      </c>
      <c r="BX821" s="7">
        <f t="shared" si="541"/>
        <v>0</v>
      </c>
      <c r="BY821" s="7">
        <f t="shared" si="542"/>
        <v>0</v>
      </c>
      <c r="BZ821" s="7">
        <f t="shared" si="543"/>
        <v>0</v>
      </c>
      <c r="CA821" s="17">
        <f t="shared" si="520"/>
        <v>236.72000000000003</v>
      </c>
      <c r="CB821">
        <f t="shared" si="544"/>
        <v>0</v>
      </c>
      <c r="CC821" s="7">
        <f t="shared" si="545"/>
        <v>0</v>
      </c>
      <c r="CD821" s="7">
        <f t="shared" si="546"/>
        <v>0</v>
      </c>
      <c r="CE821" s="7">
        <f t="shared" si="547"/>
        <v>0</v>
      </c>
      <c r="CF821" s="69">
        <f t="shared" si="548"/>
        <v>0</v>
      </c>
      <c r="CG821" s="17">
        <f t="shared" si="521"/>
        <v>236.72000000000003</v>
      </c>
      <c r="CH821">
        <f t="shared" si="549"/>
        <v>0</v>
      </c>
      <c r="CI821" s="7">
        <f t="shared" si="550"/>
        <v>0</v>
      </c>
      <c r="CJ821" s="7">
        <f t="shared" si="551"/>
        <v>0</v>
      </c>
      <c r="CK821" s="7">
        <f t="shared" si="552"/>
        <v>0</v>
      </c>
      <c r="CL821" s="7">
        <f t="shared" si="553"/>
        <v>0</v>
      </c>
      <c r="CM821" s="17">
        <f t="shared" si="522"/>
        <v>236.72000000000003</v>
      </c>
      <c r="CN821">
        <f t="shared" si="554"/>
        <v>0</v>
      </c>
      <c r="CO821" s="7">
        <f t="shared" si="555"/>
        <v>0</v>
      </c>
      <c r="CP821" s="7">
        <f t="shared" si="556"/>
        <v>0</v>
      </c>
      <c r="CQ821" s="7">
        <f t="shared" si="557"/>
        <v>0</v>
      </c>
      <c r="CR821" s="7">
        <f t="shared" si="558"/>
        <v>0</v>
      </c>
    </row>
    <row r="822" spans="1:9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523"/>
        <v>0</v>
      </c>
      <c r="M822" s="63" t="b">
        <v>0</v>
      </c>
      <c r="S822" s="65" t="b">
        <v>0</v>
      </c>
      <c r="Y822" s="66" t="b">
        <v>0</v>
      </c>
      <c r="AE822" s="67" t="b">
        <v>0</v>
      </c>
      <c r="AK822" s="68" t="b">
        <v>0</v>
      </c>
      <c r="AQ822" s="45" t="b">
        <v>0</v>
      </c>
      <c r="AW822" s="47" t="b">
        <v>0</v>
      </c>
      <c r="BC822" s="17">
        <f t="shared" si="516"/>
        <v>223.19000000000003</v>
      </c>
      <c r="BD822">
        <f t="shared" si="524"/>
        <v>0</v>
      </c>
      <c r="BE822" s="7">
        <f t="shared" si="525"/>
        <v>0</v>
      </c>
      <c r="BF822" s="7">
        <f t="shared" si="526"/>
        <v>0</v>
      </c>
      <c r="BG822" s="7">
        <f t="shared" si="527"/>
        <v>0</v>
      </c>
      <c r="BH822" s="7">
        <f t="shared" si="528"/>
        <v>0</v>
      </c>
      <c r="BI822" s="17">
        <f t="shared" si="517"/>
        <v>223.19000000000003</v>
      </c>
      <c r="BJ822">
        <f t="shared" si="529"/>
        <v>0</v>
      </c>
      <c r="BK822" s="7">
        <f t="shared" si="530"/>
        <v>0</v>
      </c>
      <c r="BL822" s="7">
        <f t="shared" si="531"/>
        <v>0</v>
      </c>
      <c r="BM822" s="7">
        <f t="shared" si="532"/>
        <v>0</v>
      </c>
      <c r="BN822" s="7">
        <f t="shared" si="533"/>
        <v>0</v>
      </c>
      <c r="BO822" s="17">
        <f t="shared" si="518"/>
        <v>223.19000000000003</v>
      </c>
      <c r="BP822">
        <f t="shared" si="534"/>
        <v>0</v>
      </c>
      <c r="BQ822" s="7">
        <f t="shared" si="535"/>
        <v>0</v>
      </c>
      <c r="BR822" s="7">
        <f t="shared" si="536"/>
        <v>0</v>
      </c>
      <c r="BS822" s="7">
        <f t="shared" si="537"/>
        <v>0</v>
      </c>
      <c r="BT822" s="7">
        <f t="shared" si="538"/>
        <v>0</v>
      </c>
      <c r="BU822" s="17">
        <f t="shared" si="519"/>
        <v>223.19000000000003</v>
      </c>
      <c r="BV822">
        <f t="shared" si="539"/>
        <v>0</v>
      </c>
      <c r="BW822" s="7">
        <f t="shared" si="540"/>
        <v>0</v>
      </c>
      <c r="BX822" s="7">
        <f t="shared" si="541"/>
        <v>0</v>
      </c>
      <c r="BY822" s="7">
        <f t="shared" si="542"/>
        <v>0</v>
      </c>
      <c r="BZ822" s="7">
        <f t="shared" si="543"/>
        <v>0</v>
      </c>
      <c r="CA822" s="17">
        <f t="shared" si="520"/>
        <v>223.19000000000003</v>
      </c>
      <c r="CB822">
        <f t="shared" si="544"/>
        <v>0</v>
      </c>
      <c r="CC822" s="7">
        <f t="shared" si="545"/>
        <v>0</v>
      </c>
      <c r="CD822" s="7">
        <f t="shared" si="546"/>
        <v>0</v>
      </c>
      <c r="CE822" s="7">
        <f t="shared" si="547"/>
        <v>0</v>
      </c>
      <c r="CF822" s="69">
        <f t="shared" si="548"/>
        <v>0</v>
      </c>
      <c r="CG822" s="17">
        <f t="shared" si="521"/>
        <v>223.19000000000003</v>
      </c>
      <c r="CH822">
        <f t="shared" si="549"/>
        <v>0</v>
      </c>
      <c r="CI822" s="7">
        <f t="shared" si="550"/>
        <v>0</v>
      </c>
      <c r="CJ822" s="7">
        <f t="shared" si="551"/>
        <v>0</v>
      </c>
      <c r="CK822" s="7">
        <f t="shared" si="552"/>
        <v>0</v>
      </c>
      <c r="CL822" s="7">
        <f t="shared" si="553"/>
        <v>0</v>
      </c>
      <c r="CM822" s="17">
        <f t="shared" si="522"/>
        <v>223.19000000000003</v>
      </c>
      <c r="CN822">
        <f t="shared" si="554"/>
        <v>0</v>
      </c>
      <c r="CO822" s="7">
        <f t="shared" si="555"/>
        <v>0</v>
      </c>
      <c r="CP822" s="7">
        <f t="shared" si="556"/>
        <v>0</v>
      </c>
      <c r="CQ822" s="7">
        <f t="shared" si="557"/>
        <v>0</v>
      </c>
      <c r="CR822" s="7">
        <f t="shared" si="558"/>
        <v>0</v>
      </c>
    </row>
    <row r="823" spans="1:9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523"/>
        <v>1</v>
      </c>
      <c r="M823" s="63" t="b">
        <v>0</v>
      </c>
      <c r="S823" s="65" t="b">
        <v>0</v>
      </c>
      <c r="Y823" s="66" t="b">
        <v>0</v>
      </c>
      <c r="AE823" s="67" t="b">
        <v>0</v>
      </c>
      <c r="AK823" s="68" t="b">
        <v>0</v>
      </c>
      <c r="AQ823" s="45" t="b">
        <v>0</v>
      </c>
      <c r="AW823" s="47" t="b">
        <v>0</v>
      </c>
      <c r="BC823" s="17">
        <f t="shared" si="516"/>
        <v>235.07000000000002</v>
      </c>
      <c r="BD823">
        <f t="shared" si="524"/>
        <v>0</v>
      </c>
      <c r="BE823" s="7">
        <f t="shared" si="525"/>
        <v>0</v>
      </c>
      <c r="BF823" s="7">
        <f t="shared" si="526"/>
        <v>0</v>
      </c>
      <c r="BG823" s="7">
        <f t="shared" si="527"/>
        <v>0</v>
      </c>
      <c r="BH823" s="7">
        <f t="shared" si="528"/>
        <v>0</v>
      </c>
      <c r="BI823" s="17">
        <f t="shared" si="517"/>
        <v>235.07000000000002</v>
      </c>
      <c r="BJ823">
        <f t="shared" si="529"/>
        <v>0</v>
      </c>
      <c r="BK823" s="7">
        <f t="shared" si="530"/>
        <v>0</v>
      </c>
      <c r="BL823" s="7">
        <f t="shared" si="531"/>
        <v>0</v>
      </c>
      <c r="BM823" s="7">
        <f t="shared" si="532"/>
        <v>0</v>
      </c>
      <c r="BN823" s="7">
        <f t="shared" si="533"/>
        <v>0</v>
      </c>
      <c r="BO823" s="17">
        <f t="shared" si="518"/>
        <v>235.07000000000002</v>
      </c>
      <c r="BP823">
        <f t="shared" si="534"/>
        <v>0</v>
      </c>
      <c r="BQ823" s="7">
        <f t="shared" si="535"/>
        <v>0</v>
      </c>
      <c r="BR823" s="7">
        <f t="shared" si="536"/>
        <v>0</v>
      </c>
      <c r="BS823" s="7">
        <f t="shared" si="537"/>
        <v>0</v>
      </c>
      <c r="BT823" s="7">
        <f t="shared" si="538"/>
        <v>0</v>
      </c>
      <c r="BU823" s="17">
        <f t="shared" si="519"/>
        <v>235.07000000000002</v>
      </c>
      <c r="BV823">
        <f t="shared" si="539"/>
        <v>0</v>
      </c>
      <c r="BW823" s="7">
        <f t="shared" si="540"/>
        <v>0</v>
      </c>
      <c r="BX823" s="7">
        <f t="shared" si="541"/>
        <v>0</v>
      </c>
      <c r="BY823" s="7">
        <f t="shared" si="542"/>
        <v>0</v>
      </c>
      <c r="BZ823" s="7">
        <f t="shared" si="543"/>
        <v>0</v>
      </c>
      <c r="CA823" s="17">
        <f t="shared" si="520"/>
        <v>235.07000000000002</v>
      </c>
      <c r="CB823">
        <f t="shared" si="544"/>
        <v>0</v>
      </c>
      <c r="CC823" s="7">
        <f t="shared" si="545"/>
        <v>0</v>
      </c>
      <c r="CD823" s="7">
        <f t="shared" si="546"/>
        <v>0</v>
      </c>
      <c r="CE823" s="7">
        <f t="shared" si="547"/>
        <v>0</v>
      </c>
      <c r="CF823" s="69">
        <f t="shared" si="548"/>
        <v>0</v>
      </c>
      <c r="CG823" s="17">
        <f t="shared" si="521"/>
        <v>235.07000000000002</v>
      </c>
      <c r="CH823">
        <f t="shared" si="549"/>
        <v>0</v>
      </c>
      <c r="CI823" s="7">
        <f t="shared" si="550"/>
        <v>0</v>
      </c>
      <c r="CJ823" s="7">
        <f t="shared" si="551"/>
        <v>0</v>
      </c>
      <c r="CK823" s="7">
        <f t="shared" si="552"/>
        <v>0</v>
      </c>
      <c r="CL823" s="7">
        <f t="shared" si="553"/>
        <v>0</v>
      </c>
      <c r="CM823" s="17">
        <f t="shared" si="522"/>
        <v>235.07000000000002</v>
      </c>
      <c r="CN823">
        <f t="shared" si="554"/>
        <v>0</v>
      </c>
      <c r="CO823" s="7">
        <f t="shared" si="555"/>
        <v>0</v>
      </c>
      <c r="CP823" s="7">
        <f t="shared" si="556"/>
        <v>0</v>
      </c>
      <c r="CQ823" s="7">
        <f t="shared" si="557"/>
        <v>0</v>
      </c>
      <c r="CR823" s="7">
        <f t="shared" si="558"/>
        <v>0</v>
      </c>
    </row>
    <row r="824" spans="1:9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523"/>
        <v>1</v>
      </c>
      <c r="M824" s="63" t="b">
        <v>0</v>
      </c>
      <c r="S824" s="65" t="b">
        <v>0</v>
      </c>
      <c r="Y824" s="66" t="b">
        <v>0</v>
      </c>
      <c r="AE824" s="67" t="b">
        <v>0</v>
      </c>
      <c r="AK824" s="68" t="b">
        <v>0</v>
      </c>
      <c r="AQ824" s="45" t="b">
        <v>0</v>
      </c>
      <c r="AW824" s="47" t="b">
        <v>0</v>
      </c>
      <c r="BC824" s="17">
        <f t="shared" si="516"/>
        <v>201.96</v>
      </c>
      <c r="BD824">
        <f t="shared" si="524"/>
        <v>0</v>
      </c>
      <c r="BE824" s="7">
        <f t="shared" si="525"/>
        <v>0</v>
      </c>
      <c r="BF824" s="7">
        <f t="shared" si="526"/>
        <v>0</v>
      </c>
      <c r="BG824" s="7">
        <f t="shared" si="527"/>
        <v>0</v>
      </c>
      <c r="BH824" s="7">
        <f t="shared" si="528"/>
        <v>0</v>
      </c>
      <c r="BI824" s="17">
        <f t="shared" si="517"/>
        <v>201.96</v>
      </c>
      <c r="BJ824">
        <f t="shared" si="529"/>
        <v>0</v>
      </c>
      <c r="BK824" s="7">
        <f t="shared" si="530"/>
        <v>0</v>
      </c>
      <c r="BL824" s="7">
        <f t="shared" si="531"/>
        <v>0</v>
      </c>
      <c r="BM824" s="7">
        <f t="shared" si="532"/>
        <v>0</v>
      </c>
      <c r="BN824" s="7">
        <f t="shared" si="533"/>
        <v>0</v>
      </c>
      <c r="BO824" s="17">
        <f t="shared" si="518"/>
        <v>201.96</v>
      </c>
      <c r="BP824">
        <f t="shared" si="534"/>
        <v>0</v>
      </c>
      <c r="BQ824" s="7">
        <f t="shared" si="535"/>
        <v>0</v>
      </c>
      <c r="BR824" s="7">
        <f t="shared" si="536"/>
        <v>0</v>
      </c>
      <c r="BS824" s="7">
        <f t="shared" si="537"/>
        <v>0</v>
      </c>
      <c r="BT824" s="7">
        <f t="shared" si="538"/>
        <v>0</v>
      </c>
      <c r="BU824" s="17">
        <f t="shared" si="519"/>
        <v>201.96</v>
      </c>
      <c r="BV824">
        <f t="shared" si="539"/>
        <v>0</v>
      </c>
      <c r="BW824" s="7">
        <f t="shared" si="540"/>
        <v>0</v>
      </c>
      <c r="BX824" s="7">
        <f t="shared" si="541"/>
        <v>0</v>
      </c>
      <c r="BY824" s="7">
        <f t="shared" si="542"/>
        <v>0</v>
      </c>
      <c r="BZ824" s="7">
        <f t="shared" si="543"/>
        <v>0</v>
      </c>
      <c r="CA824" s="17">
        <f t="shared" si="520"/>
        <v>201.96</v>
      </c>
      <c r="CB824">
        <f t="shared" si="544"/>
        <v>0</v>
      </c>
      <c r="CC824" s="7">
        <f t="shared" si="545"/>
        <v>0</v>
      </c>
      <c r="CD824" s="7">
        <f t="shared" si="546"/>
        <v>0</v>
      </c>
      <c r="CE824" s="7">
        <f t="shared" si="547"/>
        <v>0</v>
      </c>
      <c r="CF824" s="69">
        <f t="shared" si="548"/>
        <v>0</v>
      </c>
      <c r="CG824" s="17">
        <f t="shared" si="521"/>
        <v>201.96</v>
      </c>
      <c r="CH824">
        <f t="shared" si="549"/>
        <v>0</v>
      </c>
      <c r="CI824" s="7">
        <f t="shared" si="550"/>
        <v>0</v>
      </c>
      <c r="CJ824" s="7">
        <f t="shared" si="551"/>
        <v>0</v>
      </c>
      <c r="CK824" s="7">
        <f t="shared" si="552"/>
        <v>0</v>
      </c>
      <c r="CL824" s="7">
        <f t="shared" si="553"/>
        <v>0</v>
      </c>
      <c r="CM824" s="17">
        <f t="shared" si="522"/>
        <v>201.96</v>
      </c>
      <c r="CN824">
        <f t="shared" si="554"/>
        <v>0</v>
      </c>
      <c r="CO824" s="7">
        <f t="shared" si="555"/>
        <v>0</v>
      </c>
      <c r="CP824" s="7">
        <f t="shared" si="556"/>
        <v>0</v>
      </c>
      <c r="CQ824" s="7">
        <f t="shared" si="557"/>
        <v>0</v>
      </c>
      <c r="CR824" s="7">
        <f t="shared" si="558"/>
        <v>0</v>
      </c>
    </row>
    <row r="825" spans="1:9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523"/>
        <v>0</v>
      </c>
      <c r="M825" s="63" t="b">
        <v>0</v>
      </c>
      <c r="S825" s="65" t="b">
        <v>0</v>
      </c>
      <c r="Y825" s="66" t="b">
        <v>0</v>
      </c>
      <c r="AE825" s="67" t="b">
        <v>0</v>
      </c>
      <c r="AK825" s="68" t="b">
        <v>0</v>
      </c>
      <c r="AQ825" s="45" t="b">
        <v>0</v>
      </c>
      <c r="AW825" s="47" t="b">
        <v>0</v>
      </c>
      <c r="BC825" s="17">
        <f t="shared" si="516"/>
        <v>214.83000000000004</v>
      </c>
      <c r="BD825">
        <f t="shared" si="524"/>
        <v>0</v>
      </c>
      <c r="BE825" s="7">
        <f t="shared" si="525"/>
        <v>0</v>
      </c>
      <c r="BF825" s="7">
        <f t="shared" si="526"/>
        <v>0</v>
      </c>
      <c r="BG825" s="7">
        <f t="shared" si="527"/>
        <v>0</v>
      </c>
      <c r="BH825" s="7">
        <f t="shared" si="528"/>
        <v>0</v>
      </c>
      <c r="BI825" s="17">
        <f t="shared" si="517"/>
        <v>214.83000000000004</v>
      </c>
      <c r="BJ825">
        <f t="shared" si="529"/>
        <v>0</v>
      </c>
      <c r="BK825" s="7">
        <f t="shared" si="530"/>
        <v>0</v>
      </c>
      <c r="BL825" s="7">
        <f t="shared" si="531"/>
        <v>0</v>
      </c>
      <c r="BM825" s="7">
        <f t="shared" si="532"/>
        <v>0</v>
      </c>
      <c r="BN825" s="7">
        <f t="shared" si="533"/>
        <v>0</v>
      </c>
      <c r="BO825" s="17">
        <f t="shared" si="518"/>
        <v>214.83000000000004</v>
      </c>
      <c r="BP825">
        <f t="shared" si="534"/>
        <v>0</v>
      </c>
      <c r="BQ825" s="7">
        <f t="shared" si="535"/>
        <v>0</v>
      </c>
      <c r="BR825" s="7">
        <f t="shared" si="536"/>
        <v>0</v>
      </c>
      <c r="BS825" s="7">
        <f t="shared" si="537"/>
        <v>0</v>
      </c>
      <c r="BT825" s="7">
        <f t="shared" si="538"/>
        <v>0</v>
      </c>
      <c r="BU825" s="17">
        <f t="shared" si="519"/>
        <v>214.83000000000004</v>
      </c>
      <c r="BV825">
        <f t="shared" si="539"/>
        <v>0</v>
      </c>
      <c r="BW825" s="7">
        <f t="shared" si="540"/>
        <v>0</v>
      </c>
      <c r="BX825" s="7">
        <f t="shared" si="541"/>
        <v>0</v>
      </c>
      <c r="BY825" s="7">
        <f t="shared" si="542"/>
        <v>0</v>
      </c>
      <c r="BZ825" s="7">
        <f t="shared" si="543"/>
        <v>0</v>
      </c>
      <c r="CA825" s="17">
        <f t="shared" si="520"/>
        <v>214.83000000000004</v>
      </c>
      <c r="CB825">
        <f t="shared" si="544"/>
        <v>0</v>
      </c>
      <c r="CC825" s="7">
        <f t="shared" si="545"/>
        <v>0</v>
      </c>
      <c r="CD825" s="7">
        <f t="shared" si="546"/>
        <v>0</v>
      </c>
      <c r="CE825" s="7">
        <f t="shared" si="547"/>
        <v>0</v>
      </c>
      <c r="CF825" s="69">
        <f t="shared" si="548"/>
        <v>0</v>
      </c>
      <c r="CG825" s="17">
        <f t="shared" si="521"/>
        <v>214.83000000000004</v>
      </c>
      <c r="CH825">
        <f t="shared" si="549"/>
        <v>0</v>
      </c>
      <c r="CI825" s="7">
        <f t="shared" si="550"/>
        <v>0</v>
      </c>
      <c r="CJ825" s="7">
        <f t="shared" si="551"/>
        <v>0</v>
      </c>
      <c r="CK825" s="7">
        <f t="shared" si="552"/>
        <v>0</v>
      </c>
      <c r="CL825" s="7">
        <f t="shared" si="553"/>
        <v>0</v>
      </c>
      <c r="CM825" s="17">
        <f t="shared" si="522"/>
        <v>214.83000000000004</v>
      </c>
      <c r="CN825">
        <f t="shared" si="554"/>
        <v>0</v>
      </c>
      <c r="CO825" s="7">
        <f t="shared" si="555"/>
        <v>0</v>
      </c>
      <c r="CP825" s="7">
        <f t="shared" si="556"/>
        <v>0</v>
      </c>
      <c r="CQ825" s="7">
        <f t="shared" si="557"/>
        <v>0</v>
      </c>
      <c r="CR825" s="7">
        <f t="shared" si="558"/>
        <v>0</v>
      </c>
    </row>
    <row r="826" spans="1:9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523"/>
        <v>1</v>
      </c>
      <c r="M826" s="63" t="b">
        <v>0</v>
      </c>
      <c r="S826" s="65" t="b">
        <v>0</v>
      </c>
      <c r="Y826" s="66" t="b">
        <v>0</v>
      </c>
      <c r="AE826" s="67" t="b">
        <v>0</v>
      </c>
      <c r="AK826" s="68" t="b">
        <v>0</v>
      </c>
      <c r="AQ826" s="45" t="b">
        <v>0</v>
      </c>
      <c r="AW826" s="47" t="b">
        <v>0</v>
      </c>
      <c r="BC826" s="17">
        <f t="shared" si="516"/>
        <v>189.97</v>
      </c>
      <c r="BD826">
        <f t="shared" si="524"/>
        <v>0</v>
      </c>
      <c r="BE826" s="7">
        <f t="shared" si="525"/>
        <v>0</v>
      </c>
      <c r="BF826" s="7">
        <f t="shared" si="526"/>
        <v>0</v>
      </c>
      <c r="BG826" s="7">
        <f t="shared" si="527"/>
        <v>0</v>
      </c>
      <c r="BH826" s="7">
        <f t="shared" si="528"/>
        <v>0</v>
      </c>
      <c r="BI826" s="17">
        <f t="shared" si="517"/>
        <v>189.97</v>
      </c>
      <c r="BJ826">
        <f t="shared" si="529"/>
        <v>0</v>
      </c>
      <c r="BK826" s="7">
        <f t="shared" si="530"/>
        <v>0</v>
      </c>
      <c r="BL826" s="7">
        <f t="shared" si="531"/>
        <v>0</v>
      </c>
      <c r="BM826" s="7">
        <f t="shared" si="532"/>
        <v>0</v>
      </c>
      <c r="BN826" s="7">
        <f t="shared" si="533"/>
        <v>0</v>
      </c>
      <c r="BO826" s="17">
        <f t="shared" si="518"/>
        <v>189.97</v>
      </c>
      <c r="BP826">
        <f t="shared" si="534"/>
        <v>0</v>
      </c>
      <c r="BQ826" s="7">
        <f t="shared" si="535"/>
        <v>0</v>
      </c>
      <c r="BR826" s="7">
        <f t="shared" si="536"/>
        <v>0</v>
      </c>
      <c r="BS826" s="7">
        <f t="shared" si="537"/>
        <v>0</v>
      </c>
      <c r="BT826" s="7">
        <f t="shared" si="538"/>
        <v>0</v>
      </c>
      <c r="BU826" s="17">
        <f t="shared" si="519"/>
        <v>189.97</v>
      </c>
      <c r="BV826">
        <f t="shared" si="539"/>
        <v>0</v>
      </c>
      <c r="BW826" s="7">
        <f t="shared" si="540"/>
        <v>0</v>
      </c>
      <c r="BX826" s="7">
        <f t="shared" si="541"/>
        <v>0</v>
      </c>
      <c r="BY826" s="7">
        <f t="shared" si="542"/>
        <v>0</v>
      </c>
      <c r="BZ826" s="7">
        <f t="shared" si="543"/>
        <v>0</v>
      </c>
      <c r="CA826" s="17">
        <f t="shared" si="520"/>
        <v>189.97</v>
      </c>
      <c r="CB826">
        <f t="shared" si="544"/>
        <v>0</v>
      </c>
      <c r="CC826" s="7">
        <f t="shared" si="545"/>
        <v>0</v>
      </c>
      <c r="CD826" s="7">
        <f t="shared" si="546"/>
        <v>0</v>
      </c>
      <c r="CE826" s="7">
        <f t="shared" si="547"/>
        <v>0</v>
      </c>
      <c r="CF826" s="69">
        <f t="shared" si="548"/>
        <v>0</v>
      </c>
      <c r="CG826" s="17">
        <f t="shared" si="521"/>
        <v>189.97</v>
      </c>
      <c r="CH826">
        <f t="shared" si="549"/>
        <v>0</v>
      </c>
      <c r="CI826" s="7">
        <f t="shared" si="550"/>
        <v>0</v>
      </c>
      <c r="CJ826" s="7">
        <f t="shared" si="551"/>
        <v>0</v>
      </c>
      <c r="CK826" s="7">
        <f t="shared" si="552"/>
        <v>0</v>
      </c>
      <c r="CL826" s="7">
        <f t="shared" si="553"/>
        <v>0</v>
      </c>
      <c r="CM826" s="17">
        <f t="shared" si="522"/>
        <v>189.97</v>
      </c>
      <c r="CN826">
        <f t="shared" si="554"/>
        <v>0</v>
      </c>
      <c r="CO826" s="7">
        <f t="shared" si="555"/>
        <v>0</v>
      </c>
      <c r="CP826" s="7">
        <f t="shared" si="556"/>
        <v>0</v>
      </c>
      <c r="CQ826" s="7">
        <f t="shared" si="557"/>
        <v>0</v>
      </c>
      <c r="CR826" s="7">
        <f t="shared" si="558"/>
        <v>0</v>
      </c>
    </row>
    <row r="827" spans="1:9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523"/>
        <v>1</v>
      </c>
      <c r="M827" s="63" t="b">
        <v>0</v>
      </c>
      <c r="S827" s="65" t="b">
        <v>0</v>
      </c>
      <c r="Y827" s="66" t="b">
        <v>0</v>
      </c>
      <c r="AE827" s="67" t="b">
        <v>0</v>
      </c>
      <c r="AK827" s="68" t="b">
        <v>0</v>
      </c>
      <c r="AQ827" s="45" t="b">
        <v>0</v>
      </c>
      <c r="AW827" s="47" t="b">
        <v>0</v>
      </c>
      <c r="BC827" s="17">
        <f t="shared" si="516"/>
        <v>203.28000000000003</v>
      </c>
      <c r="BD827">
        <f t="shared" si="524"/>
        <v>0</v>
      </c>
      <c r="BE827" s="7">
        <f t="shared" si="525"/>
        <v>0</v>
      </c>
      <c r="BF827" s="7">
        <f t="shared" si="526"/>
        <v>0</v>
      </c>
      <c r="BG827" s="7">
        <f t="shared" si="527"/>
        <v>0</v>
      </c>
      <c r="BH827" s="7">
        <f t="shared" si="528"/>
        <v>0</v>
      </c>
      <c r="BI827" s="17">
        <f t="shared" si="517"/>
        <v>203.28000000000003</v>
      </c>
      <c r="BJ827">
        <f t="shared" si="529"/>
        <v>0</v>
      </c>
      <c r="BK827" s="7">
        <f t="shared" si="530"/>
        <v>0</v>
      </c>
      <c r="BL827" s="7">
        <f t="shared" si="531"/>
        <v>0</v>
      </c>
      <c r="BM827" s="7">
        <f t="shared" si="532"/>
        <v>0</v>
      </c>
      <c r="BN827" s="7">
        <f t="shared" si="533"/>
        <v>0</v>
      </c>
      <c r="BO827" s="17">
        <f t="shared" si="518"/>
        <v>203.28000000000003</v>
      </c>
      <c r="BP827">
        <f t="shared" si="534"/>
        <v>0</v>
      </c>
      <c r="BQ827" s="7">
        <f t="shared" si="535"/>
        <v>0</v>
      </c>
      <c r="BR827" s="7">
        <f t="shared" si="536"/>
        <v>0</v>
      </c>
      <c r="BS827" s="7">
        <f t="shared" si="537"/>
        <v>0</v>
      </c>
      <c r="BT827" s="7">
        <f t="shared" si="538"/>
        <v>0</v>
      </c>
      <c r="BU827" s="17">
        <f t="shared" si="519"/>
        <v>203.28000000000003</v>
      </c>
      <c r="BV827">
        <f t="shared" si="539"/>
        <v>0</v>
      </c>
      <c r="BW827" s="7">
        <f t="shared" si="540"/>
        <v>0</v>
      </c>
      <c r="BX827" s="7">
        <f t="shared" si="541"/>
        <v>0</v>
      </c>
      <c r="BY827" s="7">
        <f t="shared" si="542"/>
        <v>0</v>
      </c>
      <c r="BZ827" s="7">
        <f t="shared" si="543"/>
        <v>0</v>
      </c>
      <c r="CA827" s="17">
        <f t="shared" si="520"/>
        <v>203.28000000000003</v>
      </c>
      <c r="CB827">
        <f t="shared" si="544"/>
        <v>0</v>
      </c>
      <c r="CC827" s="7">
        <f t="shared" si="545"/>
        <v>0</v>
      </c>
      <c r="CD827" s="7">
        <f t="shared" si="546"/>
        <v>0</v>
      </c>
      <c r="CE827" s="7">
        <f t="shared" si="547"/>
        <v>0</v>
      </c>
      <c r="CF827" s="69">
        <f t="shared" si="548"/>
        <v>0</v>
      </c>
      <c r="CG827" s="17">
        <f t="shared" si="521"/>
        <v>203.28000000000003</v>
      </c>
      <c r="CH827">
        <f t="shared" si="549"/>
        <v>0</v>
      </c>
      <c r="CI827" s="7">
        <f t="shared" si="550"/>
        <v>0</v>
      </c>
      <c r="CJ827" s="7">
        <f t="shared" si="551"/>
        <v>0</v>
      </c>
      <c r="CK827" s="7">
        <f t="shared" si="552"/>
        <v>0</v>
      </c>
      <c r="CL827" s="7">
        <f t="shared" si="553"/>
        <v>0</v>
      </c>
      <c r="CM827" s="17">
        <f t="shared" si="522"/>
        <v>203.28000000000003</v>
      </c>
      <c r="CN827">
        <f t="shared" si="554"/>
        <v>0</v>
      </c>
      <c r="CO827" s="7">
        <f t="shared" si="555"/>
        <v>0</v>
      </c>
      <c r="CP827" s="7">
        <f t="shared" si="556"/>
        <v>0</v>
      </c>
      <c r="CQ827" s="7">
        <f t="shared" si="557"/>
        <v>0</v>
      </c>
      <c r="CR827" s="7">
        <f t="shared" si="558"/>
        <v>0</v>
      </c>
    </row>
    <row r="828" spans="1:9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523"/>
        <v>0</v>
      </c>
      <c r="M828" s="63" t="b">
        <v>0</v>
      </c>
      <c r="S828" s="65" t="b">
        <v>0</v>
      </c>
      <c r="Y828" s="66" t="b">
        <v>0</v>
      </c>
      <c r="AE828" s="67" t="b">
        <v>0</v>
      </c>
      <c r="AK828" s="68" t="b">
        <v>0</v>
      </c>
      <c r="AQ828" s="45" t="b">
        <v>0</v>
      </c>
      <c r="AW828" s="47" t="b">
        <v>0</v>
      </c>
      <c r="BC828" s="17">
        <f t="shared" si="516"/>
        <v>218.35000000000005</v>
      </c>
      <c r="BD828">
        <f t="shared" si="524"/>
        <v>0</v>
      </c>
      <c r="BE828" s="7">
        <f t="shared" si="525"/>
        <v>0</v>
      </c>
      <c r="BF828" s="7">
        <f t="shared" si="526"/>
        <v>0</v>
      </c>
      <c r="BG828" s="7">
        <f t="shared" si="527"/>
        <v>0</v>
      </c>
      <c r="BH828" s="7">
        <f t="shared" si="528"/>
        <v>0</v>
      </c>
      <c r="BI828" s="17">
        <f t="shared" si="517"/>
        <v>218.35000000000005</v>
      </c>
      <c r="BJ828">
        <f t="shared" si="529"/>
        <v>0</v>
      </c>
      <c r="BK828" s="7">
        <f t="shared" si="530"/>
        <v>0</v>
      </c>
      <c r="BL828" s="7">
        <f t="shared" si="531"/>
        <v>0</v>
      </c>
      <c r="BM828" s="7">
        <f t="shared" si="532"/>
        <v>0</v>
      </c>
      <c r="BN828" s="7">
        <f t="shared" si="533"/>
        <v>0</v>
      </c>
      <c r="BO828" s="17">
        <f t="shared" si="518"/>
        <v>218.35000000000005</v>
      </c>
      <c r="BP828">
        <f t="shared" si="534"/>
        <v>0</v>
      </c>
      <c r="BQ828" s="7">
        <f t="shared" si="535"/>
        <v>0</v>
      </c>
      <c r="BR828" s="7">
        <f t="shared" si="536"/>
        <v>0</v>
      </c>
      <c r="BS828" s="7">
        <f t="shared" si="537"/>
        <v>0</v>
      </c>
      <c r="BT828" s="7">
        <f t="shared" si="538"/>
        <v>0</v>
      </c>
      <c r="BU828" s="17">
        <f t="shared" si="519"/>
        <v>218.35000000000005</v>
      </c>
      <c r="BV828">
        <f t="shared" si="539"/>
        <v>0</v>
      </c>
      <c r="BW828" s="7">
        <f t="shared" si="540"/>
        <v>0</v>
      </c>
      <c r="BX828" s="7">
        <f t="shared" si="541"/>
        <v>0</v>
      </c>
      <c r="BY828" s="7">
        <f t="shared" si="542"/>
        <v>0</v>
      </c>
      <c r="BZ828" s="7">
        <f t="shared" si="543"/>
        <v>0</v>
      </c>
      <c r="CA828" s="17">
        <f t="shared" si="520"/>
        <v>218.35000000000005</v>
      </c>
      <c r="CB828">
        <f t="shared" si="544"/>
        <v>0</v>
      </c>
      <c r="CC828" s="7">
        <f t="shared" si="545"/>
        <v>0</v>
      </c>
      <c r="CD828" s="7">
        <f t="shared" si="546"/>
        <v>0</v>
      </c>
      <c r="CE828" s="7">
        <f t="shared" si="547"/>
        <v>0</v>
      </c>
      <c r="CF828" s="69">
        <f t="shared" si="548"/>
        <v>0</v>
      </c>
      <c r="CG828" s="17">
        <f t="shared" si="521"/>
        <v>218.35000000000005</v>
      </c>
      <c r="CH828">
        <f t="shared" si="549"/>
        <v>0</v>
      </c>
      <c r="CI828" s="7">
        <f t="shared" si="550"/>
        <v>0</v>
      </c>
      <c r="CJ828" s="7">
        <f t="shared" si="551"/>
        <v>0</v>
      </c>
      <c r="CK828" s="7">
        <f t="shared" si="552"/>
        <v>0</v>
      </c>
      <c r="CL828" s="7">
        <f t="shared" si="553"/>
        <v>0</v>
      </c>
      <c r="CM828" s="17">
        <f t="shared" si="522"/>
        <v>218.35000000000005</v>
      </c>
      <c r="CN828">
        <f t="shared" si="554"/>
        <v>0</v>
      </c>
      <c r="CO828" s="7">
        <f t="shared" si="555"/>
        <v>0</v>
      </c>
      <c r="CP828" s="7">
        <f t="shared" si="556"/>
        <v>0</v>
      </c>
      <c r="CQ828" s="7">
        <f t="shared" si="557"/>
        <v>0</v>
      </c>
      <c r="CR828" s="7">
        <f t="shared" si="558"/>
        <v>0</v>
      </c>
    </row>
    <row r="829" spans="1:9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523"/>
        <v>1</v>
      </c>
      <c r="M829" s="63" t="b">
        <v>0</v>
      </c>
      <c r="S829" s="65" t="b">
        <v>0</v>
      </c>
      <c r="Y829" s="66" t="b">
        <v>0</v>
      </c>
      <c r="AE829" s="67" t="b">
        <v>0</v>
      </c>
      <c r="AK829" s="68" t="b">
        <v>0</v>
      </c>
      <c r="AQ829" s="45" t="b">
        <v>0</v>
      </c>
      <c r="AW829" s="47" t="b">
        <v>0</v>
      </c>
      <c r="BC829" s="17">
        <f t="shared" si="516"/>
        <v>211.75</v>
      </c>
      <c r="BD829">
        <f t="shared" si="524"/>
        <v>0</v>
      </c>
      <c r="BE829" s="7">
        <f t="shared" si="525"/>
        <v>0</v>
      </c>
      <c r="BF829" s="7">
        <f t="shared" si="526"/>
        <v>0</v>
      </c>
      <c r="BG829" s="7">
        <f t="shared" si="527"/>
        <v>0</v>
      </c>
      <c r="BH829" s="7">
        <f t="shared" si="528"/>
        <v>0</v>
      </c>
      <c r="BI829" s="17">
        <f t="shared" si="517"/>
        <v>211.75</v>
      </c>
      <c r="BJ829">
        <f t="shared" si="529"/>
        <v>0</v>
      </c>
      <c r="BK829" s="7">
        <f t="shared" si="530"/>
        <v>0</v>
      </c>
      <c r="BL829" s="7">
        <f t="shared" si="531"/>
        <v>0</v>
      </c>
      <c r="BM829" s="7">
        <f t="shared" si="532"/>
        <v>0</v>
      </c>
      <c r="BN829" s="7">
        <f t="shared" si="533"/>
        <v>0</v>
      </c>
      <c r="BO829" s="17">
        <f t="shared" si="518"/>
        <v>211.75</v>
      </c>
      <c r="BP829">
        <f t="shared" si="534"/>
        <v>0</v>
      </c>
      <c r="BQ829" s="7">
        <f t="shared" si="535"/>
        <v>0</v>
      </c>
      <c r="BR829" s="7">
        <f t="shared" si="536"/>
        <v>0</v>
      </c>
      <c r="BS829" s="7">
        <f t="shared" si="537"/>
        <v>0</v>
      </c>
      <c r="BT829" s="7">
        <f t="shared" si="538"/>
        <v>0</v>
      </c>
      <c r="BU829" s="17">
        <f t="shared" si="519"/>
        <v>211.75</v>
      </c>
      <c r="BV829">
        <f t="shared" si="539"/>
        <v>0</v>
      </c>
      <c r="BW829" s="7">
        <f t="shared" si="540"/>
        <v>0</v>
      </c>
      <c r="BX829" s="7">
        <f t="shared" si="541"/>
        <v>0</v>
      </c>
      <c r="BY829" s="7">
        <f t="shared" si="542"/>
        <v>0</v>
      </c>
      <c r="BZ829" s="7">
        <f t="shared" si="543"/>
        <v>0</v>
      </c>
      <c r="CA829" s="17">
        <f t="shared" si="520"/>
        <v>211.75</v>
      </c>
      <c r="CB829">
        <f t="shared" si="544"/>
        <v>0</v>
      </c>
      <c r="CC829" s="7">
        <f t="shared" si="545"/>
        <v>0</v>
      </c>
      <c r="CD829" s="7">
        <f t="shared" si="546"/>
        <v>0</v>
      </c>
      <c r="CE829" s="7">
        <f t="shared" si="547"/>
        <v>0</v>
      </c>
      <c r="CF829" s="69">
        <f t="shared" si="548"/>
        <v>0</v>
      </c>
      <c r="CG829" s="17">
        <f t="shared" si="521"/>
        <v>211.75</v>
      </c>
      <c r="CH829">
        <f t="shared" si="549"/>
        <v>0</v>
      </c>
      <c r="CI829" s="7">
        <f t="shared" si="550"/>
        <v>0</v>
      </c>
      <c r="CJ829" s="7">
        <f t="shared" si="551"/>
        <v>0</v>
      </c>
      <c r="CK829" s="7">
        <f t="shared" si="552"/>
        <v>0</v>
      </c>
      <c r="CL829" s="7">
        <f t="shared" si="553"/>
        <v>0</v>
      </c>
      <c r="CM829" s="17">
        <f t="shared" si="522"/>
        <v>211.75</v>
      </c>
      <c r="CN829">
        <f t="shared" si="554"/>
        <v>0</v>
      </c>
      <c r="CO829" s="7">
        <f t="shared" si="555"/>
        <v>0</v>
      </c>
      <c r="CP829" s="7">
        <f t="shared" si="556"/>
        <v>0</v>
      </c>
      <c r="CQ829" s="7">
        <f t="shared" si="557"/>
        <v>0</v>
      </c>
      <c r="CR829" s="7">
        <f t="shared" si="558"/>
        <v>0</v>
      </c>
    </row>
    <row r="830" spans="1:9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523"/>
        <v>0</v>
      </c>
      <c r="M830" s="63" t="b">
        <v>0</v>
      </c>
      <c r="S830" s="65" t="b">
        <v>0</v>
      </c>
      <c r="Y830" s="66" t="b">
        <v>0</v>
      </c>
      <c r="AE830" s="67" t="b">
        <v>0</v>
      </c>
      <c r="AK830" s="68" t="b">
        <v>0</v>
      </c>
      <c r="AQ830" s="45" t="b">
        <v>0</v>
      </c>
      <c r="AW830" s="47" t="b">
        <v>0</v>
      </c>
      <c r="BC830" s="17">
        <f t="shared" si="516"/>
        <v>209.66000000000003</v>
      </c>
      <c r="BD830">
        <f t="shared" si="524"/>
        <v>0</v>
      </c>
      <c r="BE830" s="7">
        <f t="shared" si="525"/>
        <v>0</v>
      </c>
      <c r="BF830" s="7">
        <f t="shared" si="526"/>
        <v>0</v>
      </c>
      <c r="BG830" s="7">
        <f t="shared" si="527"/>
        <v>0</v>
      </c>
      <c r="BH830" s="7">
        <f t="shared" si="528"/>
        <v>0</v>
      </c>
      <c r="BI830" s="17">
        <f t="shared" si="517"/>
        <v>209.66000000000003</v>
      </c>
      <c r="BJ830">
        <f t="shared" si="529"/>
        <v>0</v>
      </c>
      <c r="BK830" s="7">
        <f t="shared" si="530"/>
        <v>0</v>
      </c>
      <c r="BL830" s="7">
        <f t="shared" si="531"/>
        <v>0</v>
      </c>
      <c r="BM830" s="7">
        <f t="shared" si="532"/>
        <v>0</v>
      </c>
      <c r="BN830" s="7">
        <f t="shared" si="533"/>
        <v>0</v>
      </c>
      <c r="BO830" s="17">
        <f t="shared" si="518"/>
        <v>209.66000000000003</v>
      </c>
      <c r="BP830">
        <f t="shared" si="534"/>
        <v>0</v>
      </c>
      <c r="BQ830" s="7">
        <f t="shared" si="535"/>
        <v>0</v>
      </c>
      <c r="BR830" s="7">
        <f t="shared" si="536"/>
        <v>0</v>
      </c>
      <c r="BS830" s="7">
        <f t="shared" si="537"/>
        <v>0</v>
      </c>
      <c r="BT830" s="7">
        <f t="shared" si="538"/>
        <v>0</v>
      </c>
      <c r="BU830" s="17">
        <f t="shared" si="519"/>
        <v>209.66000000000003</v>
      </c>
      <c r="BV830">
        <f t="shared" si="539"/>
        <v>0</v>
      </c>
      <c r="BW830" s="7">
        <f t="shared" si="540"/>
        <v>0</v>
      </c>
      <c r="BX830" s="7">
        <f t="shared" si="541"/>
        <v>0</v>
      </c>
      <c r="BY830" s="7">
        <f t="shared" si="542"/>
        <v>0</v>
      </c>
      <c r="BZ830" s="7">
        <f t="shared" si="543"/>
        <v>0</v>
      </c>
      <c r="CA830" s="17">
        <f t="shared" si="520"/>
        <v>209.66000000000003</v>
      </c>
      <c r="CB830">
        <f t="shared" si="544"/>
        <v>0</v>
      </c>
      <c r="CC830" s="7">
        <f t="shared" si="545"/>
        <v>0</v>
      </c>
      <c r="CD830" s="7">
        <f t="shared" si="546"/>
        <v>0</v>
      </c>
      <c r="CE830" s="7">
        <f t="shared" si="547"/>
        <v>0</v>
      </c>
      <c r="CF830" s="69">
        <f t="shared" si="548"/>
        <v>0</v>
      </c>
      <c r="CG830" s="17">
        <f t="shared" si="521"/>
        <v>209.66000000000003</v>
      </c>
      <c r="CH830">
        <f t="shared" si="549"/>
        <v>0</v>
      </c>
      <c r="CI830" s="7">
        <f t="shared" si="550"/>
        <v>0</v>
      </c>
      <c r="CJ830" s="7">
        <f t="shared" si="551"/>
        <v>0</v>
      </c>
      <c r="CK830" s="7">
        <f t="shared" si="552"/>
        <v>0</v>
      </c>
      <c r="CL830" s="7">
        <f t="shared" si="553"/>
        <v>0</v>
      </c>
      <c r="CM830" s="17">
        <f t="shared" si="522"/>
        <v>209.66000000000003</v>
      </c>
      <c r="CN830">
        <f t="shared" si="554"/>
        <v>0</v>
      </c>
      <c r="CO830" s="7">
        <f t="shared" si="555"/>
        <v>0</v>
      </c>
      <c r="CP830" s="7">
        <f t="shared" si="556"/>
        <v>0</v>
      </c>
      <c r="CQ830" s="7">
        <f t="shared" si="557"/>
        <v>0</v>
      </c>
      <c r="CR830" s="7">
        <f t="shared" si="558"/>
        <v>0</v>
      </c>
    </row>
    <row r="831" spans="1:9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523"/>
        <v>1</v>
      </c>
      <c r="M831" s="63" t="b">
        <v>0</v>
      </c>
      <c r="S831" s="65" t="b">
        <v>0</v>
      </c>
      <c r="Y831" s="66" t="b">
        <v>0</v>
      </c>
      <c r="AE831" s="67" t="b">
        <v>0</v>
      </c>
      <c r="AK831" s="68" t="b">
        <v>0</v>
      </c>
      <c r="AQ831" s="45" t="b">
        <v>0</v>
      </c>
      <c r="AW831" s="47" t="b">
        <v>0</v>
      </c>
      <c r="BC831" s="17">
        <f t="shared" si="516"/>
        <v>229.13000000000002</v>
      </c>
      <c r="BD831">
        <f t="shared" si="524"/>
        <v>0</v>
      </c>
      <c r="BE831" s="7">
        <f t="shared" si="525"/>
        <v>0</v>
      </c>
      <c r="BF831" s="7">
        <f t="shared" si="526"/>
        <v>0</v>
      </c>
      <c r="BG831" s="7">
        <f t="shared" si="527"/>
        <v>0</v>
      </c>
      <c r="BH831" s="7">
        <f t="shared" si="528"/>
        <v>0</v>
      </c>
      <c r="BI831" s="17">
        <f t="shared" si="517"/>
        <v>229.13000000000002</v>
      </c>
      <c r="BJ831">
        <f t="shared" si="529"/>
        <v>0</v>
      </c>
      <c r="BK831" s="7">
        <f t="shared" si="530"/>
        <v>0</v>
      </c>
      <c r="BL831" s="7">
        <f t="shared" si="531"/>
        <v>0</v>
      </c>
      <c r="BM831" s="7">
        <f t="shared" si="532"/>
        <v>0</v>
      </c>
      <c r="BN831" s="7">
        <f t="shared" si="533"/>
        <v>0</v>
      </c>
      <c r="BO831" s="17">
        <f t="shared" si="518"/>
        <v>229.13000000000002</v>
      </c>
      <c r="BP831">
        <f t="shared" si="534"/>
        <v>0</v>
      </c>
      <c r="BQ831" s="7">
        <f t="shared" si="535"/>
        <v>0</v>
      </c>
      <c r="BR831" s="7">
        <f t="shared" si="536"/>
        <v>0</v>
      </c>
      <c r="BS831" s="7">
        <f t="shared" si="537"/>
        <v>0</v>
      </c>
      <c r="BT831" s="7">
        <f t="shared" si="538"/>
        <v>0</v>
      </c>
      <c r="BU831" s="17">
        <f t="shared" si="519"/>
        <v>229.13000000000002</v>
      </c>
      <c r="BV831">
        <f t="shared" si="539"/>
        <v>0</v>
      </c>
      <c r="BW831" s="7">
        <f t="shared" si="540"/>
        <v>0</v>
      </c>
      <c r="BX831" s="7">
        <f t="shared" si="541"/>
        <v>0</v>
      </c>
      <c r="BY831" s="7">
        <f t="shared" si="542"/>
        <v>0</v>
      </c>
      <c r="BZ831" s="7">
        <f t="shared" si="543"/>
        <v>0</v>
      </c>
      <c r="CA831" s="17">
        <f t="shared" si="520"/>
        <v>229.13000000000002</v>
      </c>
      <c r="CB831">
        <f t="shared" si="544"/>
        <v>0</v>
      </c>
      <c r="CC831" s="7">
        <f t="shared" si="545"/>
        <v>0</v>
      </c>
      <c r="CD831" s="7">
        <f t="shared" si="546"/>
        <v>0</v>
      </c>
      <c r="CE831" s="7">
        <f t="shared" si="547"/>
        <v>0</v>
      </c>
      <c r="CF831" s="69">
        <f t="shared" si="548"/>
        <v>0</v>
      </c>
      <c r="CG831" s="17">
        <f t="shared" si="521"/>
        <v>229.13000000000002</v>
      </c>
      <c r="CH831">
        <f t="shared" si="549"/>
        <v>0</v>
      </c>
      <c r="CI831" s="7">
        <f t="shared" si="550"/>
        <v>0</v>
      </c>
      <c r="CJ831" s="7">
        <f t="shared" si="551"/>
        <v>0</v>
      </c>
      <c r="CK831" s="7">
        <f t="shared" si="552"/>
        <v>0</v>
      </c>
      <c r="CL831" s="7">
        <f t="shared" si="553"/>
        <v>0</v>
      </c>
      <c r="CM831" s="17">
        <f t="shared" si="522"/>
        <v>229.13000000000002</v>
      </c>
      <c r="CN831">
        <f t="shared" si="554"/>
        <v>0</v>
      </c>
      <c r="CO831" s="7">
        <f t="shared" si="555"/>
        <v>0</v>
      </c>
      <c r="CP831" s="7">
        <f t="shared" si="556"/>
        <v>0</v>
      </c>
      <c r="CQ831" s="7">
        <f t="shared" si="557"/>
        <v>0</v>
      </c>
      <c r="CR831" s="7">
        <f t="shared" si="558"/>
        <v>0</v>
      </c>
    </row>
    <row r="832" spans="1:9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523"/>
        <v>0</v>
      </c>
      <c r="M832" s="63" t="b">
        <v>0</v>
      </c>
      <c r="S832" s="65" t="b">
        <v>0</v>
      </c>
      <c r="Y832" s="66" t="b">
        <v>0</v>
      </c>
      <c r="AE832" s="67" t="b">
        <v>0</v>
      </c>
      <c r="AK832" s="68" t="b">
        <v>0</v>
      </c>
      <c r="AQ832" s="45" t="b">
        <v>0</v>
      </c>
      <c r="AW832" s="47" t="b">
        <v>0</v>
      </c>
      <c r="BC832" s="17">
        <f t="shared" si="516"/>
        <v>211.31000000000003</v>
      </c>
      <c r="BD832">
        <f t="shared" si="524"/>
        <v>0</v>
      </c>
      <c r="BE832" s="7">
        <f t="shared" si="525"/>
        <v>0</v>
      </c>
      <c r="BF832" s="7">
        <f t="shared" si="526"/>
        <v>0</v>
      </c>
      <c r="BG832" s="7">
        <f t="shared" si="527"/>
        <v>0</v>
      </c>
      <c r="BH832" s="7">
        <f t="shared" si="528"/>
        <v>0</v>
      </c>
      <c r="BI832" s="17">
        <f t="shared" si="517"/>
        <v>211.31000000000003</v>
      </c>
      <c r="BJ832">
        <f t="shared" si="529"/>
        <v>0</v>
      </c>
      <c r="BK832" s="7">
        <f t="shared" si="530"/>
        <v>0</v>
      </c>
      <c r="BL832" s="7">
        <f t="shared" si="531"/>
        <v>0</v>
      </c>
      <c r="BM832" s="7">
        <f t="shared" si="532"/>
        <v>0</v>
      </c>
      <c r="BN832" s="7">
        <f t="shared" si="533"/>
        <v>0</v>
      </c>
      <c r="BO832" s="17">
        <f t="shared" si="518"/>
        <v>211.31000000000003</v>
      </c>
      <c r="BP832">
        <f t="shared" si="534"/>
        <v>0</v>
      </c>
      <c r="BQ832" s="7">
        <f t="shared" si="535"/>
        <v>0</v>
      </c>
      <c r="BR832" s="7">
        <f t="shared" si="536"/>
        <v>0</v>
      </c>
      <c r="BS832" s="7">
        <f t="shared" si="537"/>
        <v>0</v>
      </c>
      <c r="BT832" s="7">
        <f t="shared" si="538"/>
        <v>0</v>
      </c>
      <c r="BU832" s="17">
        <f t="shared" si="519"/>
        <v>211.31000000000003</v>
      </c>
      <c r="BV832">
        <f t="shared" si="539"/>
        <v>0</v>
      </c>
      <c r="BW832" s="7">
        <f t="shared" si="540"/>
        <v>0</v>
      </c>
      <c r="BX832" s="7">
        <f t="shared" si="541"/>
        <v>0</v>
      </c>
      <c r="BY832" s="7">
        <f t="shared" si="542"/>
        <v>0</v>
      </c>
      <c r="BZ832" s="7">
        <f t="shared" si="543"/>
        <v>0</v>
      </c>
      <c r="CA832" s="17">
        <f t="shared" si="520"/>
        <v>211.31000000000003</v>
      </c>
      <c r="CB832">
        <f t="shared" si="544"/>
        <v>0</v>
      </c>
      <c r="CC832" s="7">
        <f t="shared" si="545"/>
        <v>0</v>
      </c>
      <c r="CD832" s="7">
        <f t="shared" si="546"/>
        <v>0</v>
      </c>
      <c r="CE832" s="7">
        <f t="shared" si="547"/>
        <v>0</v>
      </c>
      <c r="CF832" s="69">
        <f t="shared" si="548"/>
        <v>0</v>
      </c>
      <c r="CG832" s="17">
        <f t="shared" si="521"/>
        <v>211.31000000000003</v>
      </c>
      <c r="CH832">
        <f t="shared" si="549"/>
        <v>0</v>
      </c>
      <c r="CI832" s="7">
        <f t="shared" si="550"/>
        <v>0</v>
      </c>
      <c r="CJ832" s="7">
        <f t="shared" si="551"/>
        <v>0</v>
      </c>
      <c r="CK832" s="7">
        <f t="shared" si="552"/>
        <v>0</v>
      </c>
      <c r="CL832" s="7">
        <f t="shared" si="553"/>
        <v>0</v>
      </c>
      <c r="CM832" s="17">
        <f t="shared" si="522"/>
        <v>211.31000000000003</v>
      </c>
      <c r="CN832">
        <f t="shared" si="554"/>
        <v>0</v>
      </c>
      <c r="CO832" s="7">
        <f t="shared" si="555"/>
        <v>0</v>
      </c>
      <c r="CP832" s="7">
        <f t="shared" si="556"/>
        <v>0</v>
      </c>
      <c r="CQ832" s="7">
        <f t="shared" si="557"/>
        <v>0</v>
      </c>
      <c r="CR832" s="7">
        <f t="shared" si="558"/>
        <v>0</v>
      </c>
    </row>
    <row r="833" spans="1:9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523"/>
        <v>1</v>
      </c>
      <c r="M833" s="63" t="b">
        <v>0</v>
      </c>
      <c r="S833" s="65" t="b">
        <v>0</v>
      </c>
      <c r="Y833" s="66" t="b">
        <v>0</v>
      </c>
      <c r="AE833" s="67" t="b">
        <v>0</v>
      </c>
      <c r="AK833" s="68" t="b">
        <v>0</v>
      </c>
      <c r="AQ833" s="45" t="b">
        <v>0</v>
      </c>
      <c r="AW833" s="47" t="b">
        <v>0</v>
      </c>
      <c r="BC833" s="17">
        <f t="shared" si="516"/>
        <v>264.44000000000005</v>
      </c>
      <c r="BD833">
        <f t="shared" si="524"/>
        <v>0</v>
      </c>
      <c r="BE833" s="7">
        <f t="shared" si="525"/>
        <v>0</v>
      </c>
      <c r="BF833" s="7">
        <f t="shared" si="526"/>
        <v>0</v>
      </c>
      <c r="BG833" s="7">
        <f t="shared" si="527"/>
        <v>0</v>
      </c>
      <c r="BH833" s="7">
        <f t="shared" si="528"/>
        <v>0</v>
      </c>
      <c r="BI833" s="17">
        <f t="shared" si="517"/>
        <v>264.44000000000005</v>
      </c>
      <c r="BJ833">
        <f t="shared" si="529"/>
        <v>0</v>
      </c>
      <c r="BK833" s="7">
        <f t="shared" si="530"/>
        <v>0</v>
      </c>
      <c r="BL833" s="7">
        <f t="shared" si="531"/>
        <v>0</v>
      </c>
      <c r="BM833" s="7">
        <f t="shared" si="532"/>
        <v>0</v>
      </c>
      <c r="BN833" s="7">
        <f t="shared" si="533"/>
        <v>0</v>
      </c>
      <c r="BO833" s="17">
        <f t="shared" si="518"/>
        <v>264.44000000000005</v>
      </c>
      <c r="BP833">
        <f t="shared" si="534"/>
        <v>0</v>
      </c>
      <c r="BQ833" s="7">
        <f t="shared" si="535"/>
        <v>0</v>
      </c>
      <c r="BR833" s="7">
        <f t="shared" si="536"/>
        <v>0</v>
      </c>
      <c r="BS833" s="7">
        <f t="shared" si="537"/>
        <v>0</v>
      </c>
      <c r="BT833" s="7">
        <f t="shared" si="538"/>
        <v>0</v>
      </c>
      <c r="BU833" s="17">
        <f t="shared" si="519"/>
        <v>264.44000000000005</v>
      </c>
      <c r="BV833">
        <f t="shared" si="539"/>
        <v>0</v>
      </c>
      <c r="BW833" s="7">
        <f t="shared" si="540"/>
        <v>0</v>
      </c>
      <c r="BX833" s="7">
        <f t="shared" si="541"/>
        <v>0</v>
      </c>
      <c r="BY833" s="7">
        <f t="shared" si="542"/>
        <v>0</v>
      </c>
      <c r="BZ833" s="7">
        <f t="shared" si="543"/>
        <v>0</v>
      </c>
      <c r="CA833" s="17">
        <f t="shared" si="520"/>
        <v>264.44000000000005</v>
      </c>
      <c r="CB833">
        <f t="shared" si="544"/>
        <v>0</v>
      </c>
      <c r="CC833" s="7">
        <f t="shared" si="545"/>
        <v>0</v>
      </c>
      <c r="CD833" s="7">
        <f t="shared" si="546"/>
        <v>0</v>
      </c>
      <c r="CE833" s="7">
        <f t="shared" si="547"/>
        <v>0</v>
      </c>
      <c r="CF833" s="69">
        <f t="shared" si="548"/>
        <v>0</v>
      </c>
      <c r="CG833" s="17">
        <f t="shared" si="521"/>
        <v>264.44000000000005</v>
      </c>
      <c r="CH833">
        <f t="shared" si="549"/>
        <v>0</v>
      </c>
      <c r="CI833" s="7">
        <f t="shared" si="550"/>
        <v>0</v>
      </c>
      <c r="CJ833" s="7">
        <f t="shared" si="551"/>
        <v>0</v>
      </c>
      <c r="CK833" s="7">
        <f t="shared" si="552"/>
        <v>0</v>
      </c>
      <c r="CL833" s="7">
        <f t="shared" si="553"/>
        <v>0</v>
      </c>
      <c r="CM833" s="17">
        <f t="shared" si="522"/>
        <v>264.44000000000005</v>
      </c>
      <c r="CN833">
        <f t="shared" si="554"/>
        <v>0</v>
      </c>
      <c r="CO833" s="7">
        <f t="shared" si="555"/>
        <v>0</v>
      </c>
      <c r="CP833" s="7">
        <f t="shared" si="556"/>
        <v>0</v>
      </c>
      <c r="CQ833" s="7">
        <f t="shared" si="557"/>
        <v>0</v>
      </c>
      <c r="CR833" s="7">
        <f t="shared" si="558"/>
        <v>0</v>
      </c>
    </row>
    <row r="834" spans="1:9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523"/>
        <v>0</v>
      </c>
      <c r="M834" s="63" t="b">
        <v>0</v>
      </c>
      <c r="S834" s="65" t="b">
        <v>0</v>
      </c>
      <c r="Y834" s="66" t="b">
        <v>0</v>
      </c>
      <c r="AE834" s="67" t="b">
        <v>0</v>
      </c>
      <c r="AK834" s="68" t="b">
        <v>0</v>
      </c>
      <c r="AQ834" s="45" t="b">
        <v>0</v>
      </c>
      <c r="AW834" s="47" t="b">
        <v>0</v>
      </c>
      <c r="BC834" s="17">
        <f t="shared" si="516"/>
        <v>261.69</v>
      </c>
      <c r="BD834">
        <f t="shared" si="524"/>
        <v>0</v>
      </c>
      <c r="BE834" s="7">
        <f t="shared" si="525"/>
        <v>0</v>
      </c>
      <c r="BF834" s="7">
        <f t="shared" si="526"/>
        <v>0</v>
      </c>
      <c r="BG834" s="7">
        <f t="shared" si="527"/>
        <v>0</v>
      </c>
      <c r="BH834" s="7">
        <f t="shared" si="528"/>
        <v>0</v>
      </c>
      <c r="BI834" s="17">
        <f t="shared" si="517"/>
        <v>261.69</v>
      </c>
      <c r="BJ834">
        <f t="shared" si="529"/>
        <v>0</v>
      </c>
      <c r="BK834" s="7">
        <f t="shared" si="530"/>
        <v>0</v>
      </c>
      <c r="BL834" s="7">
        <f t="shared" si="531"/>
        <v>0</v>
      </c>
      <c r="BM834" s="7">
        <f t="shared" si="532"/>
        <v>0</v>
      </c>
      <c r="BN834" s="7">
        <f t="shared" si="533"/>
        <v>0</v>
      </c>
      <c r="BO834" s="17">
        <f t="shared" si="518"/>
        <v>261.69</v>
      </c>
      <c r="BP834">
        <f t="shared" si="534"/>
        <v>0</v>
      </c>
      <c r="BQ834" s="7">
        <f t="shared" si="535"/>
        <v>0</v>
      </c>
      <c r="BR834" s="7">
        <f t="shared" si="536"/>
        <v>0</v>
      </c>
      <c r="BS834" s="7">
        <f t="shared" si="537"/>
        <v>0</v>
      </c>
      <c r="BT834" s="7">
        <f t="shared" si="538"/>
        <v>0</v>
      </c>
      <c r="BU834" s="17">
        <f t="shared" si="519"/>
        <v>261.69</v>
      </c>
      <c r="BV834">
        <f t="shared" si="539"/>
        <v>0</v>
      </c>
      <c r="BW834" s="7">
        <f t="shared" si="540"/>
        <v>0</v>
      </c>
      <c r="BX834" s="7">
        <f t="shared" si="541"/>
        <v>0</v>
      </c>
      <c r="BY834" s="7">
        <f t="shared" si="542"/>
        <v>0</v>
      </c>
      <c r="BZ834" s="7">
        <f t="shared" si="543"/>
        <v>0</v>
      </c>
      <c r="CA834" s="17">
        <f t="shared" si="520"/>
        <v>261.69</v>
      </c>
      <c r="CB834">
        <f t="shared" si="544"/>
        <v>0</v>
      </c>
      <c r="CC834" s="7">
        <f t="shared" si="545"/>
        <v>0</v>
      </c>
      <c r="CD834" s="7">
        <f t="shared" si="546"/>
        <v>0</v>
      </c>
      <c r="CE834" s="7">
        <f t="shared" si="547"/>
        <v>0</v>
      </c>
      <c r="CF834" s="69">
        <f t="shared" si="548"/>
        <v>0</v>
      </c>
      <c r="CG834" s="17">
        <f t="shared" si="521"/>
        <v>261.69</v>
      </c>
      <c r="CH834">
        <f t="shared" si="549"/>
        <v>0</v>
      </c>
      <c r="CI834" s="7">
        <f t="shared" si="550"/>
        <v>0</v>
      </c>
      <c r="CJ834" s="7">
        <f t="shared" si="551"/>
        <v>0</v>
      </c>
      <c r="CK834" s="7">
        <f t="shared" si="552"/>
        <v>0</v>
      </c>
      <c r="CL834" s="7">
        <f t="shared" si="553"/>
        <v>0</v>
      </c>
      <c r="CM834" s="17">
        <f t="shared" si="522"/>
        <v>261.69</v>
      </c>
      <c r="CN834">
        <f t="shared" si="554"/>
        <v>0</v>
      </c>
      <c r="CO834" s="7">
        <f t="shared" si="555"/>
        <v>0</v>
      </c>
      <c r="CP834" s="7">
        <f t="shared" si="556"/>
        <v>0</v>
      </c>
      <c r="CQ834" s="7">
        <f t="shared" si="557"/>
        <v>0</v>
      </c>
      <c r="CR834" s="7">
        <f t="shared" si="558"/>
        <v>0</v>
      </c>
    </row>
    <row r="835" spans="1:9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523"/>
        <v>1</v>
      </c>
      <c r="M835" s="63" t="b">
        <v>0</v>
      </c>
      <c r="S835" s="65" t="b">
        <v>0</v>
      </c>
      <c r="Y835" s="66" t="b">
        <v>0</v>
      </c>
      <c r="AE835" s="67" t="b">
        <v>0</v>
      </c>
      <c r="AK835" s="68" t="b">
        <v>0</v>
      </c>
      <c r="AQ835" s="45" t="b">
        <v>0</v>
      </c>
      <c r="AW835" s="47" t="b">
        <v>0</v>
      </c>
      <c r="BC835" s="17">
        <f t="shared" si="516"/>
        <v>312.73000000000008</v>
      </c>
      <c r="BD835">
        <f t="shared" si="524"/>
        <v>0</v>
      </c>
      <c r="BE835" s="7">
        <f t="shared" si="525"/>
        <v>0</v>
      </c>
      <c r="BF835" s="7">
        <f t="shared" si="526"/>
        <v>0</v>
      </c>
      <c r="BG835" s="7">
        <f t="shared" si="527"/>
        <v>0</v>
      </c>
      <c r="BH835" s="7">
        <f t="shared" si="528"/>
        <v>0</v>
      </c>
      <c r="BI835" s="17">
        <f t="shared" si="517"/>
        <v>312.73000000000008</v>
      </c>
      <c r="BJ835">
        <f t="shared" si="529"/>
        <v>0</v>
      </c>
      <c r="BK835" s="7">
        <f t="shared" si="530"/>
        <v>0</v>
      </c>
      <c r="BL835" s="7">
        <f t="shared" si="531"/>
        <v>0</v>
      </c>
      <c r="BM835" s="7">
        <f t="shared" si="532"/>
        <v>0</v>
      </c>
      <c r="BN835" s="7">
        <f t="shared" si="533"/>
        <v>0</v>
      </c>
      <c r="BO835" s="17">
        <f t="shared" si="518"/>
        <v>312.73000000000008</v>
      </c>
      <c r="BP835">
        <f t="shared" si="534"/>
        <v>0</v>
      </c>
      <c r="BQ835" s="7">
        <f t="shared" si="535"/>
        <v>0</v>
      </c>
      <c r="BR835" s="7">
        <f t="shared" si="536"/>
        <v>0</v>
      </c>
      <c r="BS835" s="7">
        <f t="shared" si="537"/>
        <v>0</v>
      </c>
      <c r="BT835" s="7">
        <f t="shared" si="538"/>
        <v>0</v>
      </c>
      <c r="BU835" s="17">
        <f t="shared" si="519"/>
        <v>312.73000000000008</v>
      </c>
      <c r="BV835">
        <f t="shared" si="539"/>
        <v>0</v>
      </c>
      <c r="BW835" s="7">
        <f t="shared" si="540"/>
        <v>0</v>
      </c>
      <c r="BX835" s="7">
        <f t="shared" si="541"/>
        <v>0</v>
      </c>
      <c r="BY835" s="7">
        <f t="shared" si="542"/>
        <v>0</v>
      </c>
      <c r="BZ835" s="7">
        <f t="shared" si="543"/>
        <v>0</v>
      </c>
      <c r="CA835" s="17">
        <f t="shared" si="520"/>
        <v>312.73000000000008</v>
      </c>
      <c r="CB835">
        <f t="shared" si="544"/>
        <v>0</v>
      </c>
      <c r="CC835" s="7">
        <f t="shared" si="545"/>
        <v>0</v>
      </c>
      <c r="CD835" s="7">
        <f t="shared" si="546"/>
        <v>0</v>
      </c>
      <c r="CE835" s="7">
        <f t="shared" si="547"/>
        <v>0</v>
      </c>
      <c r="CF835" s="69">
        <f t="shared" si="548"/>
        <v>0</v>
      </c>
      <c r="CG835" s="17">
        <f t="shared" si="521"/>
        <v>312.73000000000008</v>
      </c>
      <c r="CH835">
        <f t="shared" si="549"/>
        <v>0</v>
      </c>
      <c r="CI835" s="7">
        <f t="shared" si="550"/>
        <v>0</v>
      </c>
      <c r="CJ835" s="7">
        <f t="shared" si="551"/>
        <v>0</v>
      </c>
      <c r="CK835" s="7">
        <f t="shared" si="552"/>
        <v>0</v>
      </c>
      <c r="CL835" s="7">
        <f t="shared" si="553"/>
        <v>0</v>
      </c>
      <c r="CM835" s="17">
        <f t="shared" si="522"/>
        <v>312.73000000000008</v>
      </c>
      <c r="CN835">
        <f t="shared" si="554"/>
        <v>0</v>
      </c>
      <c r="CO835" s="7">
        <f t="shared" si="555"/>
        <v>0</v>
      </c>
      <c r="CP835" s="7">
        <f t="shared" si="556"/>
        <v>0</v>
      </c>
      <c r="CQ835" s="7">
        <f t="shared" si="557"/>
        <v>0</v>
      </c>
      <c r="CR835" s="7">
        <f t="shared" si="558"/>
        <v>0</v>
      </c>
    </row>
    <row r="836" spans="1:9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523"/>
        <v>1</v>
      </c>
      <c r="M836" s="63" t="b">
        <v>0</v>
      </c>
      <c r="S836" s="65" t="b">
        <v>0</v>
      </c>
      <c r="Y836" s="66" t="b">
        <v>0</v>
      </c>
      <c r="AE836" s="67" t="b">
        <v>0</v>
      </c>
      <c r="AK836" s="68" t="b">
        <v>0</v>
      </c>
      <c r="AQ836" s="45" t="b">
        <v>0</v>
      </c>
      <c r="AW836" s="47" t="b">
        <v>0</v>
      </c>
      <c r="BC836" s="17">
        <f t="shared" si="516"/>
        <v>255.42000000000004</v>
      </c>
      <c r="BD836">
        <f t="shared" si="524"/>
        <v>0</v>
      </c>
      <c r="BE836" s="7">
        <f t="shared" si="525"/>
        <v>0</v>
      </c>
      <c r="BF836" s="7">
        <f t="shared" si="526"/>
        <v>0</v>
      </c>
      <c r="BG836" s="7">
        <f t="shared" si="527"/>
        <v>0</v>
      </c>
      <c r="BH836" s="7">
        <f t="shared" si="528"/>
        <v>0</v>
      </c>
      <c r="BI836" s="17">
        <f t="shared" si="517"/>
        <v>255.42000000000004</v>
      </c>
      <c r="BJ836">
        <f t="shared" si="529"/>
        <v>0</v>
      </c>
      <c r="BK836" s="7">
        <f t="shared" si="530"/>
        <v>0</v>
      </c>
      <c r="BL836" s="7">
        <f t="shared" si="531"/>
        <v>0</v>
      </c>
      <c r="BM836" s="7">
        <f t="shared" si="532"/>
        <v>0</v>
      </c>
      <c r="BN836" s="7">
        <f t="shared" si="533"/>
        <v>0</v>
      </c>
      <c r="BO836" s="17">
        <f t="shared" si="518"/>
        <v>255.42000000000004</v>
      </c>
      <c r="BP836">
        <f t="shared" si="534"/>
        <v>0</v>
      </c>
      <c r="BQ836" s="7">
        <f t="shared" si="535"/>
        <v>0</v>
      </c>
      <c r="BR836" s="7">
        <f t="shared" si="536"/>
        <v>0</v>
      </c>
      <c r="BS836" s="7">
        <f t="shared" si="537"/>
        <v>0</v>
      </c>
      <c r="BT836" s="7">
        <f t="shared" si="538"/>
        <v>0</v>
      </c>
      <c r="BU836" s="17">
        <f t="shared" si="519"/>
        <v>255.42000000000004</v>
      </c>
      <c r="BV836">
        <f t="shared" si="539"/>
        <v>0</v>
      </c>
      <c r="BW836" s="7">
        <f t="shared" si="540"/>
        <v>0</v>
      </c>
      <c r="BX836" s="7">
        <f t="shared" si="541"/>
        <v>0</v>
      </c>
      <c r="BY836" s="7">
        <f t="shared" si="542"/>
        <v>0</v>
      </c>
      <c r="BZ836" s="7">
        <f t="shared" si="543"/>
        <v>0</v>
      </c>
      <c r="CA836" s="17">
        <f t="shared" si="520"/>
        <v>255.42000000000004</v>
      </c>
      <c r="CB836">
        <f t="shared" si="544"/>
        <v>0</v>
      </c>
      <c r="CC836" s="7">
        <f t="shared" si="545"/>
        <v>0</v>
      </c>
      <c r="CD836" s="7">
        <f t="shared" si="546"/>
        <v>0</v>
      </c>
      <c r="CE836" s="7">
        <f t="shared" si="547"/>
        <v>0</v>
      </c>
      <c r="CF836" s="69">
        <f t="shared" si="548"/>
        <v>0</v>
      </c>
      <c r="CG836" s="17">
        <f t="shared" si="521"/>
        <v>255.42000000000004</v>
      </c>
      <c r="CH836">
        <f t="shared" si="549"/>
        <v>0</v>
      </c>
      <c r="CI836" s="7">
        <f t="shared" si="550"/>
        <v>0</v>
      </c>
      <c r="CJ836" s="7">
        <f t="shared" si="551"/>
        <v>0</v>
      </c>
      <c r="CK836" s="7">
        <f t="shared" si="552"/>
        <v>0</v>
      </c>
      <c r="CL836" s="7">
        <f t="shared" si="553"/>
        <v>0</v>
      </c>
      <c r="CM836" s="17">
        <f t="shared" si="522"/>
        <v>255.42000000000004</v>
      </c>
      <c r="CN836">
        <f t="shared" si="554"/>
        <v>0</v>
      </c>
      <c r="CO836" s="7">
        <f t="shared" si="555"/>
        <v>0</v>
      </c>
      <c r="CP836" s="7">
        <f t="shared" si="556"/>
        <v>0</v>
      </c>
      <c r="CQ836" s="7">
        <f t="shared" si="557"/>
        <v>0</v>
      </c>
      <c r="CR836" s="7">
        <f t="shared" si="558"/>
        <v>0</v>
      </c>
    </row>
    <row r="837" spans="1:9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523"/>
        <v>1</v>
      </c>
      <c r="M837" s="63" t="b">
        <v>0</v>
      </c>
      <c r="S837" s="65" t="b">
        <v>0</v>
      </c>
      <c r="Y837" s="66" t="b">
        <v>0</v>
      </c>
      <c r="AE837" s="67" t="b">
        <v>0</v>
      </c>
      <c r="AK837" s="68" t="b">
        <v>0</v>
      </c>
      <c r="AQ837" s="45" t="b">
        <v>0</v>
      </c>
      <c r="AW837" s="47" t="b">
        <v>0</v>
      </c>
      <c r="BC837" s="17">
        <f t="shared" si="516"/>
        <v>252.01000000000002</v>
      </c>
      <c r="BD837">
        <f t="shared" si="524"/>
        <v>0</v>
      </c>
      <c r="BE837" s="7">
        <f t="shared" si="525"/>
        <v>0</v>
      </c>
      <c r="BF837" s="7">
        <f t="shared" si="526"/>
        <v>0</v>
      </c>
      <c r="BG837" s="7">
        <f t="shared" si="527"/>
        <v>0</v>
      </c>
      <c r="BH837" s="7">
        <f t="shared" si="528"/>
        <v>0</v>
      </c>
      <c r="BI837" s="17">
        <f t="shared" si="517"/>
        <v>252.01000000000002</v>
      </c>
      <c r="BJ837">
        <f t="shared" si="529"/>
        <v>0</v>
      </c>
      <c r="BK837" s="7">
        <f t="shared" si="530"/>
        <v>0</v>
      </c>
      <c r="BL837" s="7">
        <f t="shared" si="531"/>
        <v>0</v>
      </c>
      <c r="BM837" s="7">
        <f t="shared" si="532"/>
        <v>0</v>
      </c>
      <c r="BN837" s="7">
        <f t="shared" si="533"/>
        <v>0</v>
      </c>
      <c r="BO837" s="17">
        <f t="shared" si="518"/>
        <v>252.01000000000002</v>
      </c>
      <c r="BP837">
        <f t="shared" si="534"/>
        <v>0</v>
      </c>
      <c r="BQ837" s="7">
        <f t="shared" si="535"/>
        <v>0</v>
      </c>
      <c r="BR837" s="7">
        <f t="shared" si="536"/>
        <v>0</v>
      </c>
      <c r="BS837" s="7">
        <f t="shared" si="537"/>
        <v>0</v>
      </c>
      <c r="BT837" s="7">
        <f t="shared" si="538"/>
        <v>0</v>
      </c>
      <c r="BU837" s="17">
        <f t="shared" si="519"/>
        <v>252.01000000000002</v>
      </c>
      <c r="BV837">
        <f t="shared" si="539"/>
        <v>0</v>
      </c>
      <c r="BW837" s="7">
        <f t="shared" si="540"/>
        <v>0</v>
      </c>
      <c r="BX837" s="7">
        <f t="shared" si="541"/>
        <v>0</v>
      </c>
      <c r="BY837" s="7">
        <f t="shared" si="542"/>
        <v>0</v>
      </c>
      <c r="BZ837" s="7">
        <f t="shared" si="543"/>
        <v>0</v>
      </c>
      <c r="CA837" s="17">
        <f t="shared" si="520"/>
        <v>252.01000000000002</v>
      </c>
      <c r="CB837">
        <f t="shared" si="544"/>
        <v>0</v>
      </c>
      <c r="CC837" s="7">
        <f t="shared" si="545"/>
        <v>0</v>
      </c>
      <c r="CD837" s="7">
        <f t="shared" si="546"/>
        <v>0</v>
      </c>
      <c r="CE837" s="7">
        <f t="shared" si="547"/>
        <v>0</v>
      </c>
      <c r="CF837" s="69">
        <f t="shared" si="548"/>
        <v>0</v>
      </c>
      <c r="CG837" s="17">
        <f t="shared" si="521"/>
        <v>252.01000000000002</v>
      </c>
      <c r="CH837">
        <f t="shared" si="549"/>
        <v>0</v>
      </c>
      <c r="CI837" s="7">
        <f t="shared" si="550"/>
        <v>0</v>
      </c>
      <c r="CJ837" s="7">
        <f t="shared" si="551"/>
        <v>0</v>
      </c>
      <c r="CK837" s="7">
        <f t="shared" si="552"/>
        <v>0</v>
      </c>
      <c r="CL837" s="7">
        <f t="shared" si="553"/>
        <v>0</v>
      </c>
      <c r="CM837" s="17">
        <f t="shared" si="522"/>
        <v>252.01000000000002</v>
      </c>
      <c r="CN837">
        <f t="shared" si="554"/>
        <v>0</v>
      </c>
      <c r="CO837" s="7">
        <f t="shared" si="555"/>
        <v>0</v>
      </c>
      <c r="CP837" s="7">
        <f t="shared" si="556"/>
        <v>0</v>
      </c>
      <c r="CQ837" s="7">
        <f t="shared" si="557"/>
        <v>0</v>
      </c>
      <c r="CR837" s="7">
        <f t="shared" si="558"/>
        <v>0</v>
      </c>
    </row>
    <row r="838" spans="1:9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523"/>
        <v>0</v>
      </c>
      <c r="M838" s="63" t="b">
        <v>0</v>
      </c>
      <c r="S838" s="65" t="b">
        <v>0</v>
      </c>
      <c r="Y838" s="66" t="b">
        <v>0</v>
      </c>
      <c r="AE838" s="67" t="b">
        <v>0</v>
      </c>
      <c r="AK838" s="68" t="b">
        <v>0</v>
      </c>
      <c r="AQ838" s="45" t="b">
        <v>0</v>
      </c>
      <c r="AW838" s="47" t="b">
        <v>0</v>
      </c>
      <c r="BC838" s="17">
        <f t="shared" si="516"/>
        <v>250.25</v>
      </c>
      <c r="BD838">
        <f t="shared" si="524"/>
        <v>0</v>
      </c>
      <c r="BE838" s="7">
        <f t="shared" si="525"/>
        <v>0</v>
      </c>
      <c r="BF838" s="7">
        <f t="shared" si="526"/>
        <v>0</v>
      </c>
      <c r="BG838" s="7">
        <f t="shared" si="527"/>
        <v>0</v>
      </c>
      <c r="BH838" s="7">
        <f t="shared" si="528"/>
        <v>0</v>
      </c>
      <c r="BI838" s="17">
        <f t="shared" si="517"/>
        <v>250.25</v>
      </c>
      <c r="BJ838">
        <f t="shared" si="529"/>
        <v>0</v>
      </c>
      <c r="BK838" s="7">
        <f t="shared" si="530"/>
        <v>0</v>
      </c>
      <c r="BL838" s="7">
        <f t="shared" si="531"/>
        <v>0</v>
      </c>
      <c r="BM838" s="7">
        <f t="shared" si="532"/>
        <v>0</v>
      </c>
      <c r="BN838" s="7">
        <f t="shared" si="533"/>
        <v>0</v>
      </c>
      <c r="BO838" s="17">
        <f t="shared" si="518"/>
        <v>250.25</v>
      </c>
      <c r="BP838">
        <f t="shared" si="534"/>
        <v>0</v>
      </c>
      <c r="BQ838" s="7">
        <f t="shared" si="535"/>
        <v>0</v>
      </c>
      <c r="BR838" s="7">
        <f t="shared" si="536"/>
        <v>0</v>
      </c>
      <c r="BS838" s="7">
        <f t="shared" si="537"/>
        <v>0</v>
      </c>
      <c r="BT838" s="7">
        <f t="shared" si="538"/>
        <v>0</v>
      </c>
      <c r="BU838" s="17">
        <f t="shared" si="519"/>
        <v>250.25</v>
      </c>
      <c r="BV838">
        <f t="shared" si="539"/>
        <v>0</v>
      </c>
      <c r="BW838" s="7">
        <f t="shared" si="540"/>
        <v>0</v>
      </c>
      <c r="BX838" s="7">
        <f t="shared" si="541"/>
        <v>0</v>
      </c>
      <c r="BY838" s="7">
        <f t="shared" si="542"/>
        <v>0</v>
      </c>
      <c r="BZ838" s="7">
        <f t="shared" si="543"/>
        <v>0</v>
      </c>
      <c r="CA838" s="17">
        <f t="shared" si="520"/>
        <v>250.25</v>
      </c>
      <c r="CB838">
        <f t="shared" si="544"/>
        <v>0</v>
      </c>
      <c r="CC838" s="7">
        <f t="shared" si="545"/>
        <v>0</v>
      </c>
      <c r="CD838" s="7">
        <f t="shared" si="546"/>
        <v>0</v>
      </c>
      <c r="CE838" s="7">
        <f t="shared" si="547"/>
        <v>0</v>
      </c>
      <c r="CF838" s="69">
        <f t="shared" si="548"/>
        <v>0</v>
      </c>
      <c r="CG838" s="17">
        <f t="shared" si="521"/>
        <v>250.25</v>
      </c>
      <c r="CH838">
        <f t="shared" si="549"/>
        <v>0</v>
      </c>
      <c r="CI838" s="7">
        <f t="shared" si="550"/>
        <v>0</v>
      </c>
      <c r="CJ838" s="7">
        <f t="shared" si="551"/>
        <v>0</v>
      </c>
      <c r="CK838" s="7">
        <f t="shared" si="552"/>
        <v>0</v>
      </c>
      <c r="CL838" s="7">
        <f t="shared" si="553"/>
        <v>0</v>
      </c>
      <c r="CM838" s="17">
        <f t="shared" si="522"/>
        <v>250.25</v>
      </c>
      <c r="CN838">
        <f t="shared" si="554"/>
        <v>0</v>
      </c>
      <c r="CO838" s="7">
        <f t="shared" si="555"/>
        <v>0</v>
      </c>
      <c r="CP838" s="7">
        <f t="shared" si="556"/>
        <v>0</v>
      </c>
      <c r="CQ838" s="7">
        <f t="shared" si="557"/>
        <v>0</v>
      </c>
      <c r="CR838" s="7">
        <f t="shared" si="558"/>
        <v>0</v>
      </c>
    </row>
    <row r="839" spans="1:9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523"/>
        <v>1</v>
      </c>
      <c r="M839" s="63" t="b">
        <v>0</v>
      </c>
      <c r="S839" s="65" t="b">
        <v>0</v>
      </c>
      <c r="Y839" s="66" t="b">
        <v>0</v>
      </c>
      <c r="AE839" s="67" t="b">
        <v>0</v>
      </c>
      <c r="AK839" s="68" t="b">
        <v>0</v>
      </c>
      <c r="AQ839" s="45" t="b">
        <v>0</v>
      </c>
      <c r="AW839" s="47" t="b">
        <v>0</v>
      </c>
      <c r="BC839" s="17">
        <f t="shared" ref="BC839:BC902" si="559">(IF($D839,$F839*2,$F839)/100 * $D$3)/$D$4 *60</f>
        <v>186.56000000000003</v>
      </c>
      <c r="BD839">
        <f t="shared" si="524"/>
        <v>0</v>
      </c>
      <c r="BE839" s="7">
        <f t="shared" si="525"/>
        <v>0</v>
      </c>
      <c r="BF839" s="7">
        <f t="shared" si="526"/>
        <v>0</v>
      </c>
      <c r="BG839" s="7">
        <f t="shared" si="527"/>
        <v>0</v>
      </c>
      <c r="BH839" s="7">
        <f t="shared" si="528"/>
        <v>0</v>
      </c>
      <c r="BI839" s="17">
        <f t="shared" ref="BI839:BI902" si="560">(IF($D839,$F839*2,$F839)/100 * $D$3)/$D$4 *60</f>
        <v>186.56000000000003</v>
      </c>
      <c r="BJ839">
        <f t="shared" si="529"/>
        <v>0</v>
      </c>
      <c r="BK839" s="7">
        <f t="shared" si="530"/>
        <v>0</v>
      </c>
      <c r="BL839" s="7">
        <f t="shared" si="531"/>
        <v>0</v>
      </c>
      <c r="BM839" s="7">
        <f t="shared" si="532"/>
        <v>0</v>
      </c>
      <c r="BN839" s="7">
        <f t="shared" si="533"/>
        <v>0</v>
      </c>
      <c r="BO839" s="17">
        <f t="shared" ref="BO839:BO902" si="561">(IF($D839,$F839*2,$F839)/100 * $D$3)/$D$4 *60</f>
        <v>186.56000000000003</v>
      </c>
      <c r="BP839">
        <f t="shared" si="534"/>
        <v>0</v>
      </c>
      <c r="BQ839" s="7">
        <f t="shared" si="535"/>
        <v>0</v>
      </c>
      <c r="BR839" s="7">
        <f t="shared" si="536"/>
        <v>0</v>
      </c>
      <c r="BS839" s="7">
        <f t="shared" si="537"/>
        <v>0</v>
      </c>
      <c r="BT839" s="7">
        <f t="shared" si="538"/>
        <v>0</v>
      </c>
      <c r="BU839" s="17">
        <f t="shared" ref="BU839:BU902" si="562">(IF($D839,$F839*2,$F839)/100 * $D$3)/$D$4 *60</f>
        <v>186.56000000000003</v>
      </c>
      <c r="BV839">
        <f t="shared" si="539"/>
        <v>0</v>
      </c>
      <c r="BW839" s="7">
        <f t="shared" si="540"/>
        <v>0</v>
      </c>
      <c r="BX839" s="7">
        <f t="shared" si="541"/>
        <v>0</v>
      </c>
      <c r="BY839" s="7">
        <f t="shared" si="542"/>
        <v>0</v>
      </c>
      <c r="BZ839" s="7">
        <f t="shared" si="543"/>
        <v>0</v>
      </c>
      <c r="CA839" s="17">
        <f t="shared" ref="CA839:CA902" si="563">(IF($D839,$F839*2,$F839)/100 * $D$3)/$D$4 *60</f>
        <v>186.56000000000003</v>
      </c>
      <c r="CB839">
        <f t="shared" si="544"/>
        <v>0</v>
      </c>
      <c r="CC839" s="7">
        <f t="shared" si="545"/>
        <v>0</v>
      </c>
      <c r="CD839" s="7">
        <f t="shared" si="546"/>
        <v>0</v>
      </c>
      <c r="CE839" s="7">
        <f t="shared" si="547"/>
        <v>0</v>
      </c>
      <c r="CF839" s="69">
        <f t="shared" si="548"/>
        <v>0</v>
      </c>
      <c r="CG839" s="17">
        <f t="shared" ref="CG839:CG902" si="564">(IF($D839,$F839*2,$F839)/100 * $D$3)/$D$4 *60</f>
        <v>186.56000000000003</v>
      </c>
      <c r="CH839">
        <f t="shared" si="549"/>
        <v>0</v>
      </c>
      <c r="CI839" s="7">
        <f t="shared" si="550"/>
        <v>0</v>
      </c>
      <c r="CJ839" s="7">
        <f t="shared" si="551"/>
        <v>0</v>
      </c>
      <c r="CK839" s="7">
        <f t="shared" si="552"/>
        <v>0</v>
      </c>
      <c r="CL839" s="7">
        <f t="shared" si="553"/>
        <v>0</v>
      </c>
      <c r="CM839" s="17">
        <f t="shared" ref="CM839:CM902" si="565">(IF($D839,$F839*2,$F839)/100 * $D$3)/$D$4 *60</f>
        <v>186.56000000000003</v>
      </c>
      <c r="CN839">
        <f t="shared" si="554"/>
        <v>0</v>
      </c>
      <c r="CO839" s="7">
        <f t="shared" si="555"/>
        <v>0</v>
      </c>
      <c r="CP839" s="7">
        <f t="shared" si="556"/>
        <v>0</v>
      </c>
      <c r="CQ839" s="7">
        <f t="shared" si="557"/>
        <v>0</v>
      </c>
      <c r="CR839" s="7">
        <f t="shared" si="558"/>
        <v>0</v>
      </c>
    </row>
    <row r="840" spans="1:9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566">IF(LEFT(C840,LEN(C840)-2)=LEFT(C839,LEN(C839)-2),0,1)</f>
        <v>0</v>
      </c>
      <c r="M840" s="63" t="b">
        <v>0</v>
      </c>
      <c r="S840" s="65" t="b">
        <v>0</v>
      </c>
      <c r="Y840" s="66" t="b">
        <v>0</v>
      </c>
      <c r="AE840" s="67" t="b">
        <v>0</v>
      </c>
      <c r="AK840" s="68" t="b">
        <v>0</v>
      </c>
      <c r="AQ840" s="45" t="b">
        <v>0</v>
      </c>
      <c r="AW840" s="47" t="b">
        <v>0</v>
      </c>
      <c r="BC840" s="17">
        <f t="shared" si="559"/>
        <v>185.24</v>
      </c>
      <c r="BD840">
        <f t="shared" ref="BD840:BD903" si="567">IF($L840=0,0,IFERROR(ROUNDUP((($BC840/IF(O840=0,Q840,O840))-IFERROR(($BC840/IF($H840=0,$J840,$H840)),0)),0),0))</f>
        <v>0</v>
      </c>
      <c r="BE840" s="7">
        <f t="shared" ref="BE840:BE903" si="568">BD840*$F$3/1000000</f>
        <v>0</v>
      </c>
      <c r="BF840" s="7">
        <f t="shared" ref="BF840:BF903" si="569">BD840*$H$5*$J$3*$F$5/1000000</f>
        <v>0</v>
      </c>
      <c r="BG840" s="7">
        <f t="shared" ref="BG840:BG903" si="570">BF840*(($J$5^$J$4)-1)/($J$5-1)</f>
        <v>0</v>
      </c>
      <c r="BH840" s="7">
        <f t="shared" ref="BH840:BH903" si="571">BE840+BG840</f>
        <v>0</v>
      </c>
      <c r="BI840" s="17">
        <f t="shared" si="560"/>
        <v>185.24</v>
      </c>
      <c r="BJ840">
        <f t="shared" ref="BJ840:BJ903" si="572">IF($L840=0,0,IFERROR(ROUNDUP((($BC840/IF(U840=0,W840,U840))-IFERROR(($BC840/IF($H840=0,$J840,$H840)),0)),0),0))</f>
        <v>0</v>
      </c>
      <c r="BK840" s="7">
        <f t="shared" ref="BK840:BK903" si="573">BJ840*$F$3/1000000</f>
        <v>0</v>
      </c>
      <c r="BL840" s="7">
        <f t="shared" ref="BL840:BL903" si="574">BJ840*$H$5*$J$3*$F$5/1000000</f>
        <v>0</v>
      </c>
      <c r="BM840" s="7">
        <f t="shared" ref="BM840:BM903" si="575">BL840*(($J$5^$J$4)-1)/($J$5-1)</f>
        <v>0</v>
      </c>
      <c r="BN840" s="7">
        <f t="shared" ref="BN840:BN903" si="576">BK840+BM840</f>
        <v>0</v>
      </c>
      <c r="BO840" s="17">
        <f t="shared" si="561"/>
        <v>185.24</v>
      </c>
      <c r="BP840">
        <f t="shared" ref="BP840:BP903" si="577">IF($L840=0,0,IFERROR(ROUNDUP((($BC840/IF(AA840=0,AC840,AA840))-IFERROR(($BC840/IF($H840=0,$J840,$H840)),0)),0),0))</f>
        <v>0</v>
      </c>
      <c r="BQ840" s="7">
        <f t="shared" ref="BQ840:BQ903" si="578">BP840*$F$3/1000000</f>
        <v>0</v>
      </c>
      <c r="BR840" s="7">
        <f t="shared" ref="BR840:BR903" si="579">BP840*$H$5*$J$3*$F$5/1000000</f>
        <v>0</v>
      </c>
      <c r="BS840" s="7">
        <f t="shared" ref="BS840:BS903" si="580">BR840*(($J$5^$J$4)-1)/($J$5-1)</f>
        <v>0</v>
      </c>
      <c r="BT840" s="7">
        <f t="shared" ref="BT840:BT903" si="581">BQ840+BS840</f>
        <v>0</v>
      </c>
      <c r="BU840" s="17">
        <f t="shared" si="562"/>
        <v>185.24</v>
      </c>
      <c r="BV840">
        <f t="shared" ref="BV840:BV903" si="582">IF($L840=0,0,IFERROR(ROUNDUP((($BC840/IF(AG840=0,AI840,AG840))-IFERROR(($BC840/IF($H840=0,$J840,$H840)),0)),0),0))</f>
        <v>0</v>
      </c>
      <c r="BW840" s="7">
        <f t="shared" ref="BW840:BW903" si="583">BV840*$F$3/1000000</f>
        <v>0</v>
      </c>
      <c r="BX840" s="7">
        <f t="shared" ref="BX840:BX903" si="584">BV840*$H$5*$J$3*$F$5/1000000</f>
        <v>0</v>
      </c>
      <c r="BY840" s="7">
        <f t="shared" ref="BY840:BY903" si="585">BX840*(($J$5^$J$4)-1)/($J$5-1)</f>
        <v>0</v>
      </c>
      <c r="BZ840" s="7">
        <f t="shared" ref="BZ840:BZ903" si="586">BW840+BY840</f>
        <v>0</v>
      </c>
      <c r="CA840" s="17">
        <f t="shared" si="563"/>
        <v>185.24</v>
      </c>
      <c r="CB840">
        <f t="shared" ref="CB840:CB903" si="587">IF($L840=0,0,IFERROR(ROUNDUP((($BC840/IF(AM840=0,AO840,AM840))-IFERROR(($BC840/IF($H840=0,$J840,$H840)),0)),0),0))</f>
        <v>0</v>
      </c>
      <c r="CC840" s="7">
        <f t="shared" ref="CC840:CC903" si="588">CB840*$F$3/1000000</f>
        <v>0</v>
      </c>
      <c r="CD840" s="7">
        <f t="shared" ref="CD840:CD903" si="589">CB840*$H$5*$J$3*$F$5/1000000</f>
        <v>0</v>
      </c>
      <c r="CE840" s="7">
        <f t="shared" ref="CE840:CE903" si="590">CD840*(($J$5^$J$4)-1)/($J$5-1)</f>
        <v>0</v>
      </c>
      <c r="CF840" s="69">
        <f t="shared" ref="CF840:CF903" si="591">CC840+CE840</f>
        <v>0</v>
      </c>
      <c r="CG840" s="17">
        <f t="shared" si="564"/>
        <v>185.24</v>
      </c>
      <c r="CH840">
        <f t="shared" ref="CH840:CH903" si="592">IF($L840=0,0,IFERROR(ROUNDUP((($BC840/IF(AS840=0,AU840,AS840))-IFERROR(($BC840/IF($H840=0,$J840,$H840)),0)),0),0))</f>
        <v>0</v>
      </c>
      <c r="CI840" s="7">
        <f t="shared" ref="CI840:CI903" si="593">CH840*$F$3/1000000</f>
        <v>0</v>
      </c>
      <c r="CJ840" s="7">
        <f t="shared" ref="CJ840:CJ903" si="594">CH840*$H$5*$J$3*$F$5/1000000</f>
        <v>0</v>
      </c>
      <c r="CK840" s="7">
        <f t="shared" ref="CK840:CK903" si="595">CJ840*(($J$5^$J$4)-1)/($J$5-1)</f>
        <v>0</v>
      </c>
      <c r="CL840" s="7">
        <f t="shared" ref="CL840:CL903" si="596">CI840+CK840</f>
        <v>0</v>
      </c>
      <c r="CM840" s="17">
        <f t="shared" si="565"/>
        <v>185.24</v>
      </c>
      <c r="CN840">
        <f t="shared" ref="CN840:CN903" si="597">IF($L840=0,0,IFERROR(ROUNDUP((($BC840/IF(AY840=0,BA840,AY840))-IFERROR(($BC840/IF($H840=0,$J840,$H840)),0)),0),0))</f>
        <v>0</v>
      </c>
      <c r="CO840" s="7">
        <f t="shared" ref="CO840:CO903" si="598">CN840*$F$3/1000000</f>
        <v>0</v>
      </c>
      <c r="CP840" s="7">
        <f t="shared" ref="CP840:CP903" si="599">CN840*$H$5*$J$3*$F$5/1000000</f>
        <v>0</v>
      </c>
      <c r="CQ840" s="7">
        <f t="shared" ref="CQ840:CQ903" si="600">CP840*(($J$5^$J$4)-1)/($J$5-1)</f>
        <v>0</v>
      </c>
      <c r="CR840" s="7">
        <f t="shared" ref="CR840:CR903" si="601">CO840+CQ840</f>
        <v>0</v>
      </c>
    </row>
    <row r="841" spans="1:9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566"/>
        <v>1</v>
      </c>
      <c r="M841" s="63" t="b">
        <v>0</v>
      </c>
      <c r="S841" s="65" t="b">
        <v>0</v>
      </c>
      <c r="Y841" s="66" t="b">
        <v>0</v>
      </c>
      <c r="AE841" s="67" t="b">
        <v>0</v>
      </c>
      <c r="AK841" s="68" t="b">
        <v>0</v>
      </c>
      <c r="AQ841" s="45" t="b">
        <v>0</v>
      </c>
      <c r="AW841" s="47" t="b">
        <v>0</v>
      </c>
      <c r="BC841" s="17">
        <f t="shared" si="559"/>
        <v>377.96</v>
      </c>
      <c r="BD841">
        <f t="shared" si="567"/>
        <v>0</v>
      </c>
      <c r="BE841" s="7">
        <f t="shared" si="568"/>
        <v>0</v>
      </c>
      <c r="BF841" s="7">
        <f t="shared" si="569"/>
        <v>0</v>
      </c>
      <c r="BG841" s="7">
        <f t="shared" si="570"/>
        <v>0</v>
      </c>
      <c r="BH841" s="7">
        <f t="shared" si="571"/>
        <v>0</v>
      </c>
      <c r="BI841" s="17">
        <f t="shared" si="560"/>
        <v>377.96</v>
      </c>
      <c r="BJ841">
        <f t="shared" si="572"/>
        <v>0</v>
      </c>
      <c r="BK841" s="7">
        <f t="shared" si="573"/>
        <v>0</v>
      </c>
      <c r="BL841" s="7">
        <f t="shared" si="574"/>
        <v>0</v>
      </c>
      <c r="BM841" s="7">
        <f t="shared" si="575"/>
        <v>0</v>
      </c>
      <c r="BN841" s="7">
        <f t="shared" si="576"/>
        <v>0</v>
      </c>
      <c r="BO841" s="17">
        <f t="shared" si="561"/>
        <v>377.96</v>
      </c>
      <c r="BP841">
        <f t="shared" si="577"/>
        <v>0</v>
      </c>
      <c r="BQ841" s="7">
        <f t="shared" si="578"/>
        <v>0</v>
      </c>
      <c r="BR841" s="7">
        <f t="shared" si="579"/>
        <v>0</v>
      </c>
      <c r="BS841" s="7">
        <f t="shared" si="580"/>
        <v>0</v>
      </c>
      <c r="BT841" s="7">
        <f t="shared" si="581"/>
        <v>0</v>
      </c>
      <c r="BU841" s="17">
        <f t="shared" si="562"/>
        <v>377.96</v>
      </c>
      <c r="BV841">
        <f t="shared" si="582"/>
        <v>0</v>
      </c>
      <c r="BW841" s="7">
        <f t="shared" si="583"/>
        <v>0</v>
      </c>
      <c r="BX841" s="7">
        <f t="shared" si="584"/>
        <v>0</v>
      </c>
      <c r="BY841" s="7">
        <f t="shared" si="585"/>
        <v>0</v>
      </c>
      <c r="BZ841" s="7">
        <f t="shared" si="586"/>
        <v>0</v>
      </c>
      <c r="CA841" s="17">
        <f t="shared" si="563"/>
        <v>377.96</v>
      </c>
      <c r="CB841">
        <f t="shared" si="587"/>
        <v>0</v>
      </c>
      <c r="CC841" s="7">
        <f t="shared" si="588"/>
        <v>0</v>
      </c>
      <c r="CD841" s="7">
        <f t="shared" si="589"/>
        <v>0</v>
      </c>
      <c r="CE841" s="7">
        <f t="shared" si="590"/>
        <v>0</v>
      </c>
      <c r="CF841" s="69">
        <f t="shared" si="591"/>
        <v>0</v>
      </c>
      <c r="CG841" s="17">
        <f t="shared" si="564"/>
        <v>377.96</v>
      </c>
      <c r="CH841">
        <f t="shared" si="592"/>
        <v>0</v>
      </c>
      <c r="CI841" s="7">
        <f t="shared" si="593"/>
        <v>0</v>
      </c>
      <c r="CJ841" s="7">
        <f t="shared" si="594"/>
        <v>0</v>
      </c>
      <c r="CK841" s="7">
        <f t="shared" si="595"/>
        <v>0</v>
      </c>
      <c r="CL841" s="7">
        <f t="shared" si="596"/>
        <v>0</v>
      </c>
      <c r="CM841" s="17">
        <f t="shared" si="565"/>
        <v>377.96</v>
      </c>
      <c r="CN841">
        <f t="shared" si="597"/>
        <v>0</v>
      </c>
      <c r="CO841" s="7">
        <f t="shared" si="598"/>
        <v>0</v>
      </c>
      <c r="CP841" s="7">
        <f t="shared" si="599"/>
        <v>0</v>
      </c>
      <c r="CQ841" s="7">
        <f t="shared" si="600"/>
        <v>0</v>
      </c>
      <c r="CR841" s="7">
        <f t="shared" si="601"/>
        <v>0</v>
      </c>
    </row>
    <row r="842" spans="1:9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566"/>
        <v>0</v>
      </c>
      <c r="M842" s="63" t="b">
        <v>0</v>
      </c>
      <c r="S842" s="65" t="b">
        <v>0</v>
      </c>
      <c r="Y842" s="66" t="b">
        <v>0</v>
      </c>
      <c r="AE842" s="67" t="b">
        <v>0</v>
      </c>
      <c r="AK842" s="68" t="b">
        <v>0</v>
      </c>
      <c r="AQ842" s="45" t="b">
        <v>0</v>
      </c>
      <c r="AW842" s="47" t="b">
        <v>0</v>
      </c>
      <c r="BC842" s="17">
        <f t="shared" si="559"/>
        <v>372.35000000000008</v>
      </c>
      <c r="BD842">
        <f t="shared" si="567"/>
        <v>0</v>
      </c>
      <c r="BE842" s="7">
        <f t="shared" si="568"/>
        <v>0</v>
      </c>
      <c r="BF842" s="7">
        <f t="shared" si="569"/>
        <v>0</v>
      </c>
      <c r="BG842" s="7">
        <f t="shared" si="570"/>
        <v>0</v>
      </c>
      <c r="BH842" s="7">
        <f t="shared" si="571"/>
        <v>0</v>
      </c>
      <c r="BI842" s="17">
        <f t="shared" si="560"/>
        <v>372.35000000000008</v>
      </c>
      <c r="BJ842">
        <f t="shared" si="572"/>
        <v>0</v>
      </c>
      <c r="BK842" s="7">
        <f t="shared" si="573"/>
        <v>0</v>
      </c>
      <c r="BL842" s="7">
        <f t="shared" si="574"/>
        <v>0</v>
      </c>
      <c r="BM842" s="7">
        <f t="shared" si="575"/>
        <v>0</v>
      </c>
      <c r="BN842" s="7">
        <f t="shared" si="576"/>
        <v>0</v>
      </c>
      <c r="BO842" s="17">
        <f t="shared" si="561"/>
        <v>372.35000000000008</v>
      </c>
      <c r="BP842">
        <f t="shared" si="577"/>
        <v>0</v>
      </c>
      <c r="BQ842" s="7">
        <f t="shared" si="578"/>
        <v>0</v>
      </c>
      <c r="BR842" s="7">
        <f t="shared" si="579"/>
        <v>0</v>
      </c>
      <c r="BS842" s="7">
        <f t="shared" si="580"/>
        <v>0</v>
      </c>
      <c r="BT842" s="7">
        <f t="shared" si="581"/>
        <v>0</v>
      </c>
      <c r="BU842" s="17">
        <f t="shared" si="562"/>
        <v>372.35000000000008</v>
      </c>
      <c r="BV842">
        <f t="shared" si="582"/>
        <v>0</v>
      </c>
      <c r="BW842" s="7">
        <f t="shared" si="583"/>
        <v>0</v>
      </c>
      <c r="BX842" s="7">
        <f t="shared" si="584"/>
        <v>0</v>
      </c>
      <c r="BY842" s="7">
        <f t="shared" si="585"/>
        <v>0</v>
      </c>
      <c r="BZ842" s="7">
        <f t="shared" si="586"/>
        <v>0</v>
      </c>
      <c r="CA842" s="17">
        <f t="shared" si="563"/>
        <v>372.35000000000008</v>
      </c>
      <c r="CB842">
        <f t="shared" si="587"/>
        <v>0</v>
      </c>
      <c r="CC842" s="7">
        <f t="shared" si="588"/>
        <v>0</v>
      </c>
      <c r="CD842" s="7">
        <f t="shared" si="589"/>
        <v>0</v>
      </c>
      <c r="CE842" s="7">
        <f t="shared" si="590"/>
        <v>0</v>
      </c>
      <c r="CF842" s="69">
        <f t="shared" si="591"/>
        <v>0</v>
      </c>
      <c r="CG842" s="17">
        <f t="shared" si="564"/>
        <v>372.35000000000008</v>
      </c>
      <c r="CH842">
        <f t="shared" si="592"/>
        <v>0</v>
      </c>
      <c r="CI842" s="7">
        <f t="shared" si="593"/>
        <v>0</v>
      </c>
      <c r="CJ842" s="7">
        <f t="shared" si="594"/>
        <v>0</v>
      </c>
      <c r="CK842" s="7">
        <f t="shared" si="595"/>
        <v>0</v>
      </c>
      <c r="CL842" s="7">
        <f t="shared" si="596"/>
        <v>0</v>
      </c>
      <c r="CM842" s="17">
        <f t="shared" si="565"/>
        <v>372.35000000000008</v>
      </c>
      <c r="CN842">
        <f t="shared" si="597"/>
        <v>0</v>
      </c>
      <c r="CO842" s="7">
        <f t="shared" si="598"/>
        <v>0</v>
      </c>
      <c r="CP842" s="7">
        <f t="shared" si="599"/>
        <v>0</v>
      </c>
      <c r="CQ842" s="7">
        <f t="shared" si="600"/>
        <v>0</v>
      </c>
      <c r="CR842" s="7">
        <f t="shared" si="601"/>
        <v>0</v>
      </c>
    </row>
    <row r="843" spans="1:9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566"/>
        <v>1</v>
      </c>
      <c r="M843" s="63" t="b">
        <v>0</v>
      </c>
      <c r="S843" s="65" t="b">
        <v>0</v>
      </c>
      <c r="Y843" s="66" t="b">
        <v>0</v>
      </c>
      <c r="AE843" s="67" t="b">
        <v>0</v>
      </c>
      <c r="AK843" s="68" t="b">
        <v>0</v>
      </c>
      <c r="AQ843" s="45" t="b">
        <v>0</v>
      </c>
      <c r="AW843" s="47" t="b">
        <v>0</v>
      </c>
      <c r="BC843" s="17">
        <f t="shared" si="559"/>
        <v>485.54000000000008</v>
      </c>
      <c r="BD843">
        <f t="shared" si="567"/>
        <v>0</v>
      </c>
      <c r="BE843" s="7">
        <f t="shared" si="568"/>
        <v>0</v>
      </c>
      <c r="BF843" s="7">
        <f t="shared" si="569"/>
        <v>0</v>
      </c>
      <c r="BG843" s="7">
        <f t="shared" si="570"/>
        <v>0</v>
      </c>
      <c r="BH843" s="7">
        <f t="shared" si="571"/>
        <v>0</v>
      </c>
      <c r="BI843" s="17">
        <f t="shared" si="560"/>
        <v>485.54000000000008</v>
      </c>
      <c r="BJ843">
        <f t="shared" si="572"/>
        <v>0</v>
      </c>
      <c r="BK843" s="7">
        <f t="shared" si="573"/>
        <v>0</v>
      </c>
      <c r="BL843" s="7">
        <f t="shared" si="574"/>
        <v>0</v>
      </c>
      <c r="BM843" s="7">
        <f t="shared" si="575"/>
        <v>0</v>
      </c>
      <c r="BN843" s="7">
        <f t="shared" si="576"/>
        <v>0</v>
      </c>
      <c r="BO843" s="17">
        <f t="shared" si="561"/>
        <v>485.54000000000008</v>
      </c>
      <c r="BP843">
        <f t="shared" si="577"/>
        <v>0</v>
      </c>
      <c r="BQ843" s="7">
        <f t="shared" si="578"/>
        <v>0</v>
      </c>
      <c r="BR843" s="7">
        <f t="shared" si="579"/>
        <v>0</v>
      </c>
      <c r="BS843" s="7">
        <f t="shared" si="580"/>
        <v>0</v>
      </c>
      <c r="BT843" s="7">
        <f t="shared" si="581"/>
        <v>0</v>
      </c>
      <c r="BU843" s="17">
        <f t="shared" si="562"/>
        <v>485.54000000000008</v>
      </c>
      <c r="BV843">
        <f t="shared" si="582"/>
        <v>0</v>
      </c>
      <c r="BW843" s="7">
        <f t="shared" si="583"/>
        <v>0</v>
      </c>
      <c r="BX843" s="7">
        <f t="shared" si="584"/>
        <v>0</v>
      </c>
      <c r="BY843" s="7">
        <f t="shared" si="585"/>
        <v>0</v>
      </c>
      <c r="BZ843" s="7">
        <f t="shared" si="586"/>
        <v>0</v>
      </c>
      <c r="CA843" s="17">
        <f t="shared" si="563"/>
        <v>485.54000000000008</v>
      </c>
      <c r="CB843">
        <f t="shared" si="587"/>
        <v>0</v>
      </c>
      <c r="CC843" s="7">
        <f t="shared" si="588"/>
        <v>0</v>
      </c>
      <c r="CD843" s="7">
        <f t="shared" si="589"/>
        <v>0</v>
      </c>
      <c r="CE843" s="7">
        <f t="shared" si="590"/>
        <v>0</v>
      </c>
      <c r="CF843" s="69">
        <f t="shared" si="591"/>
        <v>0</v>
      </c>
      <c r="CG843" s="17">
        <f t="shared" si="564"/>
        <v>485.54000000000008</v>
      </c>
      <c r="CH843">
        <f t="shared" si="592"/>
        <v>0</v>
      </c>
      <c r="CI843" s="7">
        <f t="shared" si="593"/>
        <v>0</v>
      </c>
      <c r="CJ843" s="7">
        <f t="shared" si="594"/>
        <v>0</v>
      </c>
      <c r="CK843" s="7">
        <f t="shared" si="595"/>
        <v>0</v>
      </c>
      <c r="CL843" s="7">
        <f t="shared" si="596"/>
        <v>0</v>
      </c>
      <c r="CM843" s="17">
        <f t="shared" si="565"/>
        <v>485.54000000000008</v>
      </c>
      <c r="CN843">
        <f t="shared" si="597"/>
        <v>0</v>
      </c>
      <c r="CO843" s="7">
        <f t="shared" si="598"/>
        <v>0</v>
      </c>
      <c r="CP843" s="7">
        <f t="shared" si="599"/>
        <v>0</v>
      </c>
      <c r="CQ843" s="7">
        <f t="shared" si="600"/>
        <v>0</v>
      </c>
      <c r="CR843" s="7">
        <f t="shared" si="601"/>
        <v>0</v>
      </c>
    </row>
    <row r="844" spans="1:9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566"/>
        <v>0</v>
      </c>
      <c r="M844" s="63" t="b">
        <v>0</v>
      </c>
      <c r="S844" s="65" t="b">
        <v>0</v>
      </c>
      <c r="Y844" s="66" t="b">
        <v>0</v>
      </c>
      <c r="AE844" s="67" t="b">
        <v>0</v>
      </c>
      <c r="AK844" s="68" t="b">
        <v>0</v>
      </c>
      <c r="AQ844" s="45" t="b">
        <v>0</v>
      </c>
      <c r="AW844" s="47" t="b">
        <v>0</v>
      </c>
      <c r="BC844" s="17">
        <f t="shared" si="559"/>
        <v>480.26</v>
      </c>
      <c r="BD844">
        <f t="shared" si="567"/>
        <v>0</v>
      </c>
      <c r="BE844" s="7">
        <f t="shared" si="568"/>
        <v>0</v>
      </c>
      <c r="BF844" s="7">
        <f t="shared" si="569"/>
        <v>0</v>
      </c>
      <c r="BG844" s="7">
        <f t="shared" si="570"/>
        <v>0</v>
      </c>
      <c r="BH844" s="7">
        <f t="shared" si="571"/>
        <v>0</v>
      </c>
      <c r="BI844" s="17">
        <f t="shared" si="560"/>
        <v>480.26</v>
      </c>
      <c r="BJ844">
        <f t="shared" si="572"/>
        <v>0</v>
      </c>
      <c r="BK844" s="7">
        <f t="shared" si="573"/>
        <v>0</v>
      </c>
      <c r="BL844" s="7">
        <f t="shared" si="574"/>
        <v>0</v>
      </c>
      <c r="BM844" s="7">
        <f t="shared" si="575"/>
        <v>0</v>
      </c>
      <c r="BN844" s="7">
        <f t="shared" si="576"/>
        <v>0</v>
      </c>
      <c r="BO844" s="17">
        <f t="shared" si="561"/>
        <v>480.26</v>
      </c>
      <c r="BP844">
        <f t="shared" si="577"/>
        <v>0</v>
      </c>
      <c r="BQ844" s="7">
        <f t="shared" si="578"/>
        <v>0</v>
      </c>
      <c r="BR844" s="7">
        <f t="shared" si="579"/>
        <v>0</v>
      </c>
      <c r="BS844" s="7">
        <f t="shared" si="580"/>
        <v>0</v>
      </c>
      <c r="BT844" s="7">
        <f t="shared" si="581"/>
        <v>0</v>
      </c>
      <c r="BU844" s="17">
        <f t="shared" si="562"/>
        <v>480.26</v>
      </c>
      <c r="BV844">
        <f t="shared" si="582"/>
        <v>0</v>
      </c>
      <c r="BW844" s="7">
        <f t="shared" si="583"/>
        <v>0</v>
      </c>
      <c r="BX844" s="7">
        <f t="shared" si="584"/>
        <v>0</v>
      </c>
      <c r="BY844" s="7">
        <f t="shared" si="585"/>
        <v>0</v>
      </c>
      <c r="BZ844" s="7">
        <f t="shared" si="586"/>
        <v>0</v>
      </c>
      <c r="CA844" s="17">
        <f t="shared" si="563"/>
        <v>480.26</v>
      </c>
      <c r="CB844">
        <f t="shared" si="587"/>
        <v>0</v>
      </c>
      <c r="CC844" s="7">
        <f t="shared" si="588"/>
        <v>0</v>
      </c>
      <c r="CD844" s="7">
        <f t="shared" si="589"/>
        <v>0</v>
      </c>
      <c r="CE844" s="7">
        <f t="shared" si="590"/>
        <v>0</v>
      </c>
      <c r="CF844" s="69">
        <f t="shared" si="591"/>
        <v>0</v>
      </c>
      <c r="CG844" s="17">
        <f t="shared" si="564"/>
        <v>480.26</v>
      </c>
      <c r="CH844">
        <f t="shared" si="592"/>
        <v>0</v>
      </c>
      <c r="CI844" s="7">
        <f t="shared" si="593"/>
        <v>0</v>
      </c>
      <c r="CJ844" s="7">
        <f t="shared" si="594"/>
        <v>0</v>
      </c>
      <c r="CK844" s="7">
        <f t="shared" si="595"/>
        <v>0</v>
      </c>
      <c r="CL844" s="7">
        <f t="shared" si="596"/>
        <v>0</v>
      </c>
      <c r="CM844" s="17">
        <f t="shared" si="565"/>
        <v>480.26</v>
      </c>
      <c r="CN844">
        <f t="shared" si="597"/>
        <v>0</v>
      </c>
      <c r="CO844" s="7">
        <f t="shared" si="598"/>
        <v>0</v>
      </c>
      <c r="CP844" s="7">
        <f t="shared" si="599"/>
        <v>0</v>
      </c>
      <c r="CQ844" s="7">
        <f t="shared" si="600"/>
        <v>0</v>
      </c>
      <c r="CR844" s="7">
        <f t="shared" si="601"/>
        <v>0</v>
      </c>
    </row>
    <row r="845" spans="1:9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566"/>
        <v>1</v>
      </c>
      <c r="M845" s="63" t="b">
        <v>0</v>
      </c>
      <c r="S845" s="65" t="b">
        <v>0</v>
      </c>
      <c r="Y845" s="66" t="b">
        <v>0</v>
      </c>
      <c r="AE845" s="67" t="b">
        <v>0</v>
      </c>
      <c r="AK845" s="68" t="b">
        <v>0</v>
      </c>
      <c r="AQ845" s="45" t="b">
        <v>0</v>
      </c>
      <c r="AW845" s="47" t="b">
        <v>0</v>
      </c>
      <c r="BC845" s="17">
        <f t="shared" si="559"/>
        <v>251.68</v>
      </c>
      <c r="BD845">
        <f t="shared" si="567"/>
        <v>0</v>
      </c>
      <c r="BE845" s="7">
        <f t="shared" si="568"/>
        <v>0</v>
      </c>
      <c r="BF845" s="7">
        <f t="shared" si="569"/>
        <v>0</v>
      </c>
      <c r="BG845" s="7">
        <f t="shared" si="570"/>
        <v>0</v>
      </c>
      <c r="BH845" s="7">
        <f t="shared" si="571"/>
        <v>0</v>
      </c>
      <c r="BI845" s="17">
        <f t="shared" si="560"/>
        <v>251.68</v>
      </c>
      <c r="BJ845">
        <f t="shared" si="572"/>
        <v>0</v>
      </c>
      <c r="BK845" s="7">
        <f t="shared" si="573"/>
        <v>0</v>
      </c>
      <c r="BL845" s="7">
        <f t="shared" si="574"/>
        <v>0</v>
      </c>
      <c r="BM845" s="7">
        <f t="shared" si="575"/>
        <v>0</v>
      </c>
      <c r="BN845" s="7">
        <f t="shared" si="576"/>
        <v>0</v>
      </c>
      <c r="BO845" s="17">
        <f t="shared" si="561"/>
        <v>251.68</v>
      </c>
      <c r="BP845">
        <f t="shared" si="577"/>
        <v>0</v>
      </c>
      <c r="BQ845" s="7">
        <f t="shared" si="578"/>
        <v>0</v>
      </c>
      <c r="BR845" s="7">
        <f t="shared" si="579"/>
        <v>0</v>
      </c>
      <c r="BS845" s="7">
        <f t="shared" si="580"/>
        <v>0</v>
      </c>
      <c r="BT845" s="7">
        <f t="shared" si="581"/>
        <v>0</v>
      </c>
      <c r="BU845" s="17">
        <f t="shared" si="562"/>
        <v>251.68</v>
      </c>
      <c r="BV845">
        <f t="shared" si="582"/>
        <v>0</v>
      </c>
      <c r="BW845" s="7">
        <f t="shared" si="583"/>
        <v>0</v>
      </c>
      <c r="BX845" s="7">
        <f t="shared" si="584"/>
        <v>0</v>
      </c>
      <c r="BY845" s="7">
        <f t="shared" si="585"/>
        <v>0</v>
      </c>
      <c r="BZ845" s="7">
        <f t="shared" si="586"/>
        <v>0</v>
      </c>
      <c r="CA845" s="17">
        <f t="shared" si="563"/>
        <v>251.68</v>
      </c>
      <c r="CB845">
        <f t="shared" si="587"/>
        <v>0</v>
      </c>
      <c r="CC845" s="7">
        <f t="shared" si="588"/>
        <v>0</v>
      </c>
      <c r="CD845" s="7">
        <f t="shared" si="589"/>
        <v>0</v>
      </c>
      <c r="CE845" s="7">
        <f t="shared" si="590"/>
        <v>0</v>
      </c>
      <c r="CF845" s="69">
        <f t="shared" si="591"/>
        <v>0</v>
      </c>
      <c r="CG845" s="17">
        <f t="shared" si="564"/>
        <v>251.68</v>
      </c>
      <c r="CH845">
        <f t="shared" si="592"/>
        <v>0</v>
      </c>
      <c r="CI845" s="7">
        <f t="shared" si="593"/>
        <v>0</v>
      </c>
      <c r="CJ845" s="7">
        <f t="shared" si="594"/>
        <v>0</v>
      </c>
      <c r="CK845" s="7">
        <f t="shared" si="595"/>
        <v>0</v>
      </c>
      <c r="CL845" s="7">
        <f t="shared" si="596"/>
        <v>0</v>
      </c>
      <c r="CM845" s="17">
        <f t="shared" si="565"/>
        <v>251.68</v>
      </c>
      <c r="CN845">
        <f t="shared" si="597"/>
        <v>0</v>
      </c>
      <c r="CO845" s="7">
        <f t="shared" si="598"/>
        <v>0</v>
      </c>
      <c r="CP845" s="7">
        <f t="shared" si="599"/>
        <v>0</v>
      </c>
      <c r="CQ845" s="7">
        <f t="shared" si="600"/>
        <v>0</v>
      </c>
      <c r="CR845" s="7">
        <f t="shared" si="601"/>
        <v>0</v>
      </c>
    </row>
    <row r="846" spans="1:9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566"/>
        <v>0</v>
      </c>
      <c r="M846" s="63" t="b">
        <v>0</v>
      </c>
      <c r="S846" s="65" t="b">
        <v>0</v>
      </c>
      <c r="Y846" s="66" t="b">
        <v>0</v>
      </c>
      <c r="AE846" s="67" t="b">
        <v>0</v>
      </c>
      <c r="AK846" s="68" t="b">
        <v>0</v>
      </c>
      <c r="AQ846" s="45" t="b">
        <v>0</v>
      </c>
      <c r="AW846" s="47" t="b">
        <v>0</v>
      </c>
      <c r="BC846" s="17">
        <f t="shared" si="559"/>
        <v>243.76000000000002</v>
      </c>
      <c r="BD846">
        <f t="shared" si="567"/>
        <v>0</v>
      </c>
      <c r="BE846" s="7">
        <f t="shared" si="568"/>
        <v>0</v>
      </c>
      <c r="BF846" s="7">
        <f t="shared" si="569"/>
        <v>0</v>
      </c>
      <c r="BG846" s="7">
        <f t="shared" si="570"/>
        <v>0</v>
      </c>
      <c r="BH846" s="7">
        <f t="shared" si="571"/>
        <v>0</v>
      </c>
      <c r="BI846" s="17">
        <f t="shared" si="560"/>
        <v>243.76000000000002</v>
      </c>
      <c r="BJ846">
        <f t="shared" si="572"/>
        <v>0</v>
      </c>
      <c r="BK846" s="7">
        <f t="shared" si="573"/>
        <v>0</v>
      </c>
      <c r="BL846" s="7">
        <f t="shared" si="574"/>
        <v>0</v>
      </c>
      <c r="BM846" s="7">
        <f t="shared" si="575"/>
        <v>0</v>
      </c>
      <c r="BN846" s="7">
        <f t="shared" si="576"/>
        <v>0</v>
      </c>
      <c r="BO846" s="17">
        <f t="shared" si="561"/>
        <v>243.76000000000002</v>
      </c>
      <c r="BP846">
        <f t="shared" si="577"/>
        <v>0</v>
      </c>
      <c r="BQ846" s="7">
        <f t="shared" si="578"/>
        <v>0</v>
      </c>
      <c r="BR846" s="7">
        <f t="shared" si="579"/>
        <v>0</v>
      </c>
      <c r="BS846" s="7">
        <f t="shared" si="580"/>
        <v>0</v>
      </c>
      <c r="BT846" s="7">
        <f t="shared" si="581"/>
        <v>0</v>
      </c>
      <c r="BU846" s="17">
        <f t="shared" si="562"/>
        <v>243.76000000000002</v>
      </c>
      <c r="BV846">
        <f t="shared" si="582"/>
        <v>0</v>
      </c>
      <c r="BW846" s="7">
        <f t="shared" si="583"/>
        <v>0</v>
      </c>
      <c r="BX846" s="7">
        <f t="shared" si="584"/>
        <v>0</v>
      </c>
      <c r="BY846" s="7">
        <f t="shared" si="585"/>
        <v>0</v>
      </c>
      <c r="BZ846" s="7">
        <f t="shared" si="586"/>
        <v>0</v>
      </c>
      <c r="CA846" s="17">
        <f t="shared" si="563"/>
        <v>243.76000000000002</v>
      </c>
      <c r="CB846">
        <f t="shared" si="587"/>
        <v>0</v>
      </c>
      <c r="CC846" s="7">
        <f t="shared" si="588"/>
        <v>0</v>
      </c>
      <c r="CD846" s="7">
        <f t="shared" si="589"/>
        <v>0</v>
      </c>
      <c r="CE846" s="7">
        <f t="shared" si="590"/>
        <v>0</v>
      </c>
      <c r="CF846" s="69">
        <f t="shared" si="591"/>
        <v>0</v>
      </c>
      <c r="CG846" s="17">
        <f t="shared" si="564"/>
        <v>243.76000000000002</v>
      </c>
      <c r="CH846">
        <f t="shared" si="592"/>
        <v>0</v>
      </c>
      <c r="CI846" s="7">
        <f t="shared" si="593"/>
        <v>0</v>
      </c>
      <c r="CJ846" s="7">
        <f t="shared" si="594"/>
        <v>0</v>
      </c>
      <c r="CK846" s="7">
        <f t="shared" si="595"/>
        <v>0</v>
      </c>
      <c r="CL846" s="7">
        <f t="shared" si="596"/>
        <v>0</v>
      </c>
      <c r="CM846" s="17">
        <f t="shared" si="565"/>
        <v>243.76000000000002</v>
      </c>
      <c r="CN846">
        <f t="shared" si="597"/>
        <v>0</v>
      </c>
      <c r="CO846" s="7">
        <f t="shared" si="598"/>
        <v>0</v>
      </c>
      <c r="CP846" s="7">
        <f t="shared" si="599"/>
        <v>0</v>
      </c>
      <c r="CQ846" s="7">
        <f t="shared" si="600"/>
        <v>0</v>
      </c>
      <c r="CR846" s="7">
        <f t="shared" si="601"/>
        <v>0</v>
      </c>
    </row>
    <row r="847" spans="1:9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566"/>
        <v>1</v>
      </c>
      <c r="M847" s="63" t="b">
        <v>0</v>
      </c>
      <c r="S847" s="65" t="b">
        <v>0</v>
      </c>
      <c r="Y847" s="66" t="b">
        <v>0</v>
      </c>
      <c r="AE847" s="67" t="b">
        <v>0</v>
      </c>
      <c r="AK847" s="68" t="b">
        <v>0</v>
      </c>
      <c r="AQ847" s="45" t="b">
        <v>0</v>
      </c>
      <c r="AW847" s="47" t="b">
        <v>0</v>
      </c>
      <c r="BC847" s="17">
        <f t="shared" si="559"/>
        <v>197.45000000000002</v>
      </c>
      <c r="BD847">
        <f t="shared" si="567"/>
        <v>0</v>
      </c>
      <c r="BE847" s="7">
        <f t="shared" si="568"/>
        <v>0</v>
      </c>
      <c r="BF847" s="7">
        <f t="shared" si="569"/>
        <v>0</v>
      </c>
      <c r="BG847" s="7">
        <f t="shared" si="570"/>
        <v>0</v>
      </c>
      <c r="BH847" s="7">
        <f t="shared" si="571"/>
        <v>0</v>
      </c>
      <c r="BI847" s="17">
        <f t="shared" si="560"/>
        <v>197.45000000000002</v>
      </c>
      <c r="BJ847">
        <f t="shared" si="572"/>
        <v>0</v>
      </c>
      <c r="BK847" s="7">
        <f t="shared" si="573"/>
        <v>0</v>
      </c>
      <c r="BL847" s="7">
        <f t="shared" si="574"/>
        <v>0</v>
      </c>
      <c r="BM847" s="7">
        <f t="shared" si="575"/>
        <v>0</v>
      </c>
      <c r="BN847" s="7">
        <f t="shared" si="576"/>
        <v>0</v>
      </c>
      <c r="BO847" s="17">
        <f t="shared" si="561"/>
        <v>197.45000000000002</v>
      </c>
      <c r="BP847">
        <f t="shared" si="577"/>
        <v>0</v>
      </c>
      <c r="BQ847" s="7">
        <f t="shared" si="578"/>
        <v>0</v>
      </c>
      <c r="BR847" s="7">
        <f t="shared" si="579"/>
        <v>0</v>
      </c>
      <c r="BS847" s="7">
        <f t="shared" si="580"/>
        <v>0</v>
      </c>
      <c r="BT847" s="7">
        <f t="shared" si="581"/>
        <v>0</v>
      </c>
      <c r="BU847" s="17">
        <f t="shared" si="562"/>
        <v>197.45000000000002</v>
      </c>
      <c r="BV847">
        <f t="shared" si="582"/>
        <v>0</v>
      </c>
      <c r="BW847" s="7">
        <f t="shared" si="583"/>
        <v>0</v>
      </c>
      <c r="BX847" s="7">
        <f t="shared" si="584"/>
        <v>0</v>
      </c>
      <c r="BY847" s="7">
        <f t="shared" si="585"/>
        <v>0</v>
      </c>
      <c r="BZ847" s="7">
        <f t="shared" si="586"/>
        <v>0</v>
      </c>
      <c r="CA847" s="17">
        <f t="shared" si="563"/>
        <v>197.45000000000002</v>
      </c>
      <c r="CB847">
        <f t="shared" si="587"/>
        <v>0</v>
      </c>
      <c r="CC847" s="7">
        <f t="shared" si="588"/>
        <v>0</v>
      </c>
      <c r="CD847" s="7">
        <f t="shared" si="589"/>
        <v>0</v>
      </c>
      <c r="CE847" s="7">
        <f t="shared" si="590"/>
        <v>0</v>
      </c>
      <c r="CF847" s="69">
        <f t="shared" si="591"/>
        <v>0</v>
      </c>
      <c r="CG847" s="17">
        <f t="shared" si="564"/>
        <v>197.45000000000002</v>
      </c>
      <c r="CH847">
        <f t="shared" si="592"/>
        <v>0</v>
      </c>
      <c r="CI847" s="7">
        <f t="shared" si="593"/>
        <v>0</v>
      </c>
      <c r="CJ847" s="7">
        <f t="shared" si="594"/>
        <v>0</v>
      </c>
      <c r="CK847" s="7">
        <f t="shared" si="595"/>
        <v>0</v>
      </c>
      <c r="CL847" s="7">
        <f t="shared" si="596"/>
        <v>0</v>
      </c>
      <c r="CM847" s="17">
        <f t="shared" si="565"/>
        <v>197.45000000000002</v>
      </c>
      <c r="CN847">
        <f t="shared" si="597"/>
        <v>0</v>
      </c>
      <c r="CO847" s="7">
        <f t="shared" si="598"/>
        <v>0</v>
      </c>
      <c r="CP847" s="7">
        <f t="shared" si="599"/>
        <v>0</v>
      </c>
      <c r="CQ847" s="7">
        <f t="shared" si="600"/>
        <v>0</v>
      </c>
      <c r="CR847" s="7">
        <f t="shared" si="601"/>
        <v>0</v>
      </c>
    </row>
    <row r="848" spans="1:9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566"/>
        <v>0</v>
      </c>
      <c r="M848" s="63" t="b">
        <v>0</v>
      </c>
      <c r="S848" s="65" t="b">
        <v>0</v>
      </c>
      <c r="Y848" s="66" t="b">
        <v>0</v>
      </c>
      <c r="AE848" s="67" t="b">
        <v>0</v>
      </c>
      <c r="AK848" s="68" t="b">
        <v>0</v>
      </c>
      <c r="AQ848" s="45" t="b">
        <v>0</v>
      </c>
      <c r="AW848" s="47" t="b">
        <v>0</v>
      </c>
      <c r="BC848" s="17">
        <f t="shared" si="559"/>
        <v>199.43</v>
      </c>
      <c r="BD848">
        <f t="shared" si="567"/>
        <v>0</v>
      </c>
      <c r="BE848" s="7">
        <f t="shared" si="568"/>
        <v>0</v>
      </c>
      <c r="BF848" s="7">
        <f t="shared" si="569"/>
        <v>0</v>
      </c>
      <c r="BG848" s="7">
        <f t="shared" si="570"/>
        <v>0</v>
      </c>
      <c r="BH848" s="7">
        <f t="shared" si="571"/>
        <v>0</v>
      </c>
      <c r="BI848" s="17">
        <f t="shared" si="560"/>
        <v>199.43</v>
      </c>
      <c r="BJ848">
        <f t="shared" si="572"/>
        <v>0</v>
      </c>
      <c r="BK848" s="7">
        <f t="shared" si="573"/>
        <v>0</v>
      </c>
      <c r="BL848" s="7">
        <f t="shared" si="574"/>
        <v>0</v>
      </c>
      <c r="BM848" s="7">
        <f t="shared" si="575"/>
        <v>0</v>
      </c>
      <c r="BN848" s="7">
        <f t="shared" si="576"/>
        <v>0</v>
      </c>
      <c r="BO848" s="17">
        <f t="shared" si="561"/>
        <v>199.43</v>
      </c>
      <c r="BP848">
        <f t="shared" si="577"/>
        <v>0</v>
      </c>
      <c r="BQ848" s="7">
        <f t="shared" si="578"/>
        <v>0</v>
      </c>
      <c r="BR848" s="7">
        <f t="shared" si="579"/>
        <v>0</v>
      </c>
      <c r="BS848" s="7">
        <f t="shared" si="580"/>
        <v>0</v>
      </c>
      <c r="BT848" s="7">
        <f t="shared" si="581"/>
        <v>0</v>
      </c>
      <c r="BU848" s="17">
        <f t="shared" si="562"/>
        <v>199.43</v>
      </c>
      <c r="BV848">
        <f t="shared" si="582"/>
        <v>0</v>
      </c>
      <c r="BW848" s="7">
        <f t="shared" si="583"/>
        <v>0</v>
      </c>
      <c r="BX848" s="7">
        <f t="shared" si="584"/>
        <v>0</v>
      </c>
      <c r="BY848" s="7">
        <f t="shared" si="585"/>
        <v>0</v>
      </c>
      <c r="BZ848" s="7">
        <f t="shared" si="586"/>
        <v>0</v>
      </c>
      <c r="CA848" s="17">
        <f t="shared" si="563"/>
        <v>199.43</v>
      </c>
      <c r="CB848">
        <f t="shared" si="587"/>
        <v>0</v>
      </c>
      <c r="CC848" s="7">
        <f t="shared" si="588"/>
        <v>0</v>
      </c>
      <c r="CD848" s="7">
        <f t="shared" si="589"/>
        <v>0</v>
      </c>
      <c r="CE848" s="7">
        <f t="shared" si="590"/>
        <v>0</v>
      </c>
      <c r="CF848" s="69">
        <f t="shared" si="591"/>
        <v>0</v>
      </c>
      <c r="CG848" s="17">
        <f t="shared" si="564"/>
        <v>199.43</v>
      </c>
      <c r="CH848">
        <f t="shared" si="592"/>
        <v>0</v>
      </c>
      <c r="CI848" s="7">
        <f t="shared" si="593"/>
        <v>0</v>
      </c>
      <c r="CJ848" s="7">
        <f t="shared" si="594"/>
        <v>0</v>
      </c>
      <c r="CK848" s="7">
        <f t="shared" si="595"/>
        <v>0</v>
      </c>
      <c r="CL848" s="7">
        <f t="shared" si="596"/>
        <v>0</v>
      </c>
      <c r="CM848" s="17">
        <f t="shared" si="565"/>
        <v>199.43</v>
      </c>
      <c r="CN848">
        <f t="shared" si="597"/>
        <v>0</v>
      </c>
      <c r="CO848" s="7">
        <f t="shared" si="598"/>
        <v>0</v>
      </c>
      <c r="CP848" s="7">
        <f t="shared" si="599"/>
        <v>0</v>
      </c>
      <c r="CQ848" s="7">
        <f t="shared" si="600"/>
        <v>0</v>
      </c>
      <c r="CR848" s="7">
        <f t="shared" si="601"/>
        <v>0</v>
      </c>
    </row>
    <row r="849" spans="1:9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566"/>
        <v>1</v>
      </c>
      <c r="M849" s="63" t="b">
        <v>0</v>
      </c>
      <c r="S849" s="65" t="b">
        <v>0</v>
      </c>
      <c r="Y849" s="66" t="b">
        <v>0</v>
      </c>
      <c r="AE849" s="67" t="b">
        <v>0</v>
      </c>
      <c r="AK849" s="68" t="b">
        <v>0</v>
      </c>
      <c r="AQ849" s="45" t="b">
        <v>0</v>
      </c>
      <c r="AW849" s="47" t="b">
        <v>0</v>
      </c>
      <c r="BC849" s="17">
        <f t="shared" si="559"/>
        <v>208.78000000000003</v>
      </c>
      <c r="BD849">
        <f t="shared" si="567"/>
        <v>0</v>
      </c>
      <c r="BE849" s="7">
        <f t="shared" si="568"/>
        <v>0</v>
      </c>
      <c r="BF849" s="7">
        <f t="shared" si="569"/>
        <v>0</v>
      </c>
      <c r="BG849" s="7">
        <f t="shared" si="570"/>
        <v>0</v>
      </c>
      <c r="BH849" s="7">
        <f t="shared" si="571"/>
        <v>0</v>
      </c>
      <c r="BI849" s="17">
        <f t="shared" si="560"/>
        <v>208.78000000000003</v>
      </c>
      <c r="BJ849">
        <f t="shared" si="572"/>
        <v>0</v>
      </c>
      <c r="BK849" s="7">
        <f t="shared" si="573"/>
        <v>0</v>
      </c>
      <c r="BL849" s="7">
        <f t="shared" si="574"/>
        <v>0</v>
      </c>
      <c r="BM849" s="7">
        <f t="shared" si="575"/>
        <v>0</v>
      </c>
      <c r="BN849" s="7">
        <f t="shared" si="576"/>
        <v>0</v>
      </c>
      <c r="BO849" s="17">
        <f t="shared" si="561"/>
        <v>208.78000000000003</v>
      </c>
      <c r="BP849">
        <f t="shared" si="577"/>
        <v>0</v>
      </c>
      <c r="BQ849" s="7">
        <f t="shared" si="578"/>
        <v>0</v>
      </c>
      <c r="BR849" s="7">
        <f t="shared" si="579"/>
        <v>0</v>
      </c>
      <c r="BS849" s="7">
        <f t="shared" si="580"/>
        <v>0</v>
      </c>
      <c r="BT849" s="7">
        <f t="shared" si="581"/>
        <v>0</v>
      </c>
      <c r="BU849" s="17">
        <f t="shared" si="562"/>
        <v>208.78000000000003</v>
      </c>
      <c r="BV849">
        <f t="shared" si="582"/>
        <v>0</v>
      </c>
      <c r="BW849" s="7">
        <f t="shared" si="583"/>
        <v>0</v>
      </c>
      <c r="BX849" s="7">
        <f t="shared" si="584"/>
        <v>0</v>
      </c>
      <c r="BY849" s="7">
        <f t="shared" si="585"/>
        <v>0</v>
      </c>
      <c r="BZ849" s="7">
        <f t="shared" si="586"/>
        <v>0</v>
      </c>
      <c r="CA849" s="17">
        <f t="shared" si="563"/>
        <v>208.78000000000003</v>
      </c>
      <c r="CB849">
        <f t="shared" si="587"/>
        <v>0</v>
      </c>
      <c r="CC849" s="7">
        <f t="shared" si="588"/>
        <v>0</v>
      </c>
      <c r="CD849" s="7">
        <f t="shared" si="589"/>
        <v>0</v>
      </c>
      <c r="CE849" s="7">
        <f t="shared" si="590"/>
        <v>0</v>
      </c>
      <c r="CF849" s="69">
        <f t="shared" si="591"/>
        <v>0</v>
      </c>
      <c r="CG849" s="17">
        <f t="shared" si="564"/>
        <v>208.78000000000003</v>
      </c>
      <c r="CH849">
        <f t="shared" si="592"/>
        <v>0</v>
      </c>
      <c r="CI849" s="7">
        <f t="shared" si="593"/>
        <v>0</v>
      </c>
      <c r="CJ849" s="7">
        <f t="shared" si="594"/>
        <v>0</v>
      </c>
      <c r="CK849" s="7">
        <f t="shared" si="595"/>
        <v>0</v>
      </c>
      <c r="CL849" s="7">
        <f t="shared" si="596"/>
        <v>0</v>
      </c>
      <c r="CM849" s="17">
        <f t="shared" si="565"/>
        <v>208.78000000000003</v>
      </c>
      <c r="CN849">
        <f t="shared" si="597"/>
        <v>0</v>
      </c>
      <c r="CO849" s="7">
        <f t="shared" si="598"/>
        <v>0</v>
      </c>
      <c r="CP849" s="7">
        <f t="shared" si="599"/>
        <v>0</v>
      </c>
      <c r="CQ849" s="7">
        <f t="shared" si="600"/>
        <v>0</v>
      </c>
      <c r="CR849" s="7">
        <f t="shared" si="601"/>
        <v>0</v>
      </c>
    </row>
    <row r="850" spans="1:9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566"/>
        <v>0</v>
      </c>
      <c r="M850" s="63" t="b">
        <v>0</v>
      </c>
      <c r="S850" s="65" t="b">
        <v>0</v>
      </c>
      <c r="Y850" s="66" t="b">
        <v>0</v>
      </c>
      <c r="AE850" s="67" t="b">
        <v>0</v>
      </c>
      <c r="AK850" s="68" t="b">
        <v>0</v>
      </c>
      <c r="AQ850" s="45" t="b">
        <v>0</v>
      </c>
      <c r="AW850" s="47" t="b">
        <v>0</v>
      </c>
      <c r="BC850" s="17">
        <f t="shared" si="559"/>
        <v>212.08</v>
      </c>
      <c r="BD850">
        <f t="shared" si="567"/>
        <v>0</v>
      </c>
      <c r="BE850" s="7">
        <f t="shared" si="568"/>
        <v>0</v>
      </c>
      <c r="BF850" s="7">
        <f t="shared" si="569"/>
        <v>0</v>
      </c>
      <c r="BG850" s="7">
        <f t="shared" si="570"/>
        <v>0</v>
      </c>
      <c r="BH850" s="7">
        <f t="shared" si="571"/>
        <v>0</v>
      </c>
      <c r="BI850" s="17">
        <f t="shared" si="560"/>
        <v>212.08</v>
      </c>
      <c r="BJ850">
        <f t="shared" si="572"/>
        <v>0</v>
      </c>
      <c r="BK850" s="7">
        <f t="shared" si="573"/>
        <v>0</v>
      </c>
      <c r="BL850" s="7">
        <f t="shared" si="574"/>
        <v>0</v>
      </c>
      <c r="BM850" s="7">
        <f t="shared" si="575"/>
        <v>0</v>
      </c>
      <c r="BN850" s="7">
        <f t="shared" si="576"/>
        <v>0</v>
      </c>
      <c r="BO850" s="17">
        <f t="shared" si="561"/>
        <v>212.08</v>
      </c>
      <c r="BP850">
        <f t="shared" si="577"/>
        <v>0</v>
      </c>
      <c r="BQ850" s="7">
        <f t="shared" si="578"/>
        <v>0</v>
      </c>
      <c r="BR850" s="7">
        <f t="shared" si="579"/>
        <v>0</v>
      </c>
      <c r="BS850" s="7">
        <f t="shared" si="580"/>
        <v>0</v>
      </c>
      <c r="BT850" s="7">
        <f t="shared" si="581"/>
        <v>0</v>
      </c>
      <c r="BU850" s="17">
        <f t="shared" si="562"/>
        <v>212.08</v>
      </c>
      <c r="BV850">
        <f t="shared" si="582"/>
        <v>0</v>
      </c>
      <c r="BW850" s="7">
        <f t="shared" si="583"/>
        <v>0</v>
      </c>
      <c r="BX850" s="7">
        <f t="shared" si="584"/>
        <v>0</v>
      </c>
      <c r="BY850" s="7">
        <f t="shared" si="585"/>
        <v>0</v>
      </c>
      <c r="BZ850" s="7">
        <f t="shared" si="586"/>
        <v>0</v>
      </c>
      <c r="CA850" s="17">
        <f t="shared" si="563"/>
        <v>212.08</v>
      </c>
      <c r="CB850">
        <f t="shared" si="587"/>
        <v>0</v>
      </c>
      <c r="CC850" s="7">
        <f t="shared" si="588"/>
        <v>0</v>
      </c>
      <c r="CD850" s="7">
        <f t="shared" si="589"/>
        <v>0</v>
      </c>
      <c r="CE850" s="7">
        <f t="shared" si="590"/>
        <v>0</v>
      </c>
      <c r="CF850" s="69">
        <f t="shared" si="591"/>
        <v>0</v>
      </c>
      <c r="CG850" s="17">
        <f t="shared" si="564"/>
        <v>212.08</v>
      </c>
      <c r="CH850">
        <f t="shared" si="592"/>
        <v>0</v>
      </c>
      <c r="CI850" s="7">
        <f t="shared" si="593"/>
        <v>0</v>
      </c>
      <c r="CJ850" s="7">
        <f t="shared" si="594"/>
        <v>0</v>
      </c>
      <c r="CK850" s="7">
        <f t="shared" si="595"/>
        <v>0</v>
      </c>
      <c r="CL850" s="7">
        <f t="shared" si="596"/>
        <v>0</v>
      </c>
      <c r="CM850" s="17">
        <f t="shared" si="565"/>
        <v>212.08</v>
      </c>
      <c r="CN850">
        <f t="shared" si="597"/>
        <v>0</v>
      </c>
      <c r="CO850" s="7">
        <f t="shared" si="598"/>
        <v>0</v>
      </c>
      <c r="CP850" s="7">
        <f t="shared" si="599"/>
        <v>0</v>
      </c>
      <c r="CQ850" s="7">
        <f t="shared" si="600"/>
        <v>0</v>
      </c>
      <c r="CR850" s="7">
        <f t="shared" si="601"/>
        <v>0</v>
      </c>
    </row>
    <row r="851" spans="1:9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566"/>
        <v>1</v>
      </c>
      <c r="M851" s="63" t="b">
        <v>0</v>
      </c>
      <c r="S851" s="65" t="b">
        <v>0</v>
      </c>
      <c r="Y851" s="66" t="b">
        <v>0</v>
      </c>
      <c r="AE851" s="67" t="b">
        <v>0</v>
      </c>
      <c r="AK851" s="68" t="b">
        <v>0</v>
      </c>
      <c r="AQ851" s="45" t="b">
        <v>0</v>
      </c>
      <c r="AW851" s="47" t="b">
        <v>0</v>
      </c>
      <c r="BC851" s="17">
        <f t="shared" si="559"/>
        <v>250.58000000000004</v>
      </c>
      <c r="BD851">
        <f t="shared" si="567"/>
        <v>0</v>
      </c>
      <c r="BE851" s="7">
        <f t="shared" si="568"/>
        <v>0</v>
      </c>
      <c r="BF851" s="7">
        <f t="shared" si="569"/>
        <v>0</v>
      </c>
      <c r="BG851" s="7">
        <f t="shared" si="570"/>
        <v>0</v>
      </c>
      <c r="BH851" s="7">
        <f t="shared" si="571"/>
        <v>0</v>
      </c>
      <c r="BI851" s="17">
        <f t="shared" si="560"/>
        <v>250.58000000000004</v>
      </c>
      <c r="BJ851">
        <f t="shared" si="572"/>
        <v>0</v>
      </c>
      <c r="BK851" s="7">
        <f t="shared" si="573"/>
        <v>0</v>
      </c>
      <c r="BL851" s="7">
        <f t="shared" si="574"/>
        <v>0</v>
      </c>
      <c r="BM851" s="7">
        <f t="shared" si="575"/>
        <v>0</v>
      </c>
      <c r="BN851" s="7">
        <f t="shared" si="576"/>
        <v>0</v>
      </c>
      <c r="BO851" s="17">
        <f t="shared" si="561"/>
        <v>250.58000000000004</v>
      </c>
      <c r="BP851">
        <f t="shared" si="577"/>
        <v>0</v>
      </c>
      <c r="BQ851" s="7">
        <f t="shared" si="578"/>
        <v>0</v>
      </c>
      <c r="BR851" s="7">
        <f t="shared" si="579"/>
        <v>0</v>
      </c>
      <c r="BS851" s="7">
        <f t="shared" si="580"/>
        <v>0</v>
      </c>
      <c r="BT851" s="7">
        <f t="shared" si="581"/>
        <v>0</v>
      </c>
      <c r="BU851" s="17">
        <f t="shared" si="562"/>
        <v>250.58000000000004</v>
      </c>
      <c r="BV851">
        <f t="shared" si="582"/>
        <v>0</v>
      </c>
      <c r="BW851" s="7">
        <f t="shared" si="583"/>
        <v>0</v>
      </c>
      <c r="BX851" s="7">
        <f t="shared" si="584"/>
        <v>0</v>
      </c>
      <c r="BY851" s="7">
        <f t="shared" si="585"/>
        <v>0</v>
      </c>
      <c r="BZ851" s="7">
        <f t="shared" si="586"/>
        <v>0</v>
      </c>
      <c r="CA851" s="17">
        <f t="shared" si="563"/>
        <v>250.58000000000004</v>
      </c>
      <c r="CB851">
        <f t="shared" si="587"/>
        <v>0</v>
      </c>
      <c r="CC851" s="7">
        <f t="shared" si="588"/>
        <v>0</v>
      </c>
      <c r="CD851" s="7">
        <f t="shared" si="589"/>
        <v>0</v>
      </c>
      <c r="CE851" s="7">
        <f t="shared" si="590"/>
        <v>0</v>
      </c>
      <c r="CF851" s="69">
        <f t="shared" si="591"/>
        <v>0</v>
      </c>
      <c r="CG851" s="17">
        <f t="shared" si="564"/>
        <v>250.58000000000004</v>
      </c>
      <c r="CH851">
        <f t="shared" si="592"/>
        <v>0</v>
      </c>
      <c r="CI851" s="7">
        <f t="shared" si="593"/>
        <v>0</v>
      </c>
      <c r="CJ851" s="7">
        <f t="shared" si="594"/>
        <v>0</v>
      </c>
      <c r="CK851" s="7">
        <f t="shared" si="595"/>
        <v>0</v>
      </c>
      <c r="CL851" s="7">
        <f t="shared" si="596"/>
        <v>0</v>
      </c>
      <c r="CM851" s="17">
        <f t="shared" si="565"/>
        <v>250.58000000000004</v>
      </c>
      <c r="CN851">
        <f t="shared" si="597"/>
        <v>0</v>
      </c>
      <c r="CO851" s="7">
        <f t="shared" si="598"/>
        <v>0</v>
      </c>
      <c r="CP851" s="7">
        <f t="shared" si="599"/>
        <v>0</v>
      </c>
      <c r="CQ851" s="7">
        <f t="shared" si="600"/>
        <v>0</v>
      </c>
      <c r="CR851" s="7">
        <f t="shared" si="601"/>
        <v>0</v>
      </c>
    </row>
    <row r="852" spans="1:9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566"/>
        <v>0</v>
      </c>
      <c r="M852" s="63" t="b">
        <v>0</v>
      </c>
      <c r="S852" s="65" t="b">
        <v>0</v>
      </c>
      <c r="Y852" s="66" t="b">
        <v>0</v>
      </c>
      <c r="AE852" s="67" t="b">
        <v>0</v>
      </c>
      <c r="AK852" s="68" t="b">
        <v>0</v>
      </c>
      <c r="AQ852" s="45" t="b">
        <v>0</v>
      </c>
      <c r="AW852" s="47" t="b">
        <v>0</v>
      </c>
      <c r="BC852" s="17">
        <f t="shared" si="559"/>
        <v>248.38</v>
      </c>
      <c r="BD852">
        <f t="shared" si="567"/>
        <v>0</v>
      </c>
      <c r="BE852" s="7">
        <f t="shared" si="568"/>
        <v>0</v>
      </c>
      <c r="BF852" s="7">
        <f t="shared" si="569"/>
        <v>0</v>
      </c>
      <c r="BG852" s="7">
        <f t="shared" si="570"/>
        <v>0</v>
      </c>
      <c r="BH852" s="7">
        <f t="shared" si="571"/>
        <v>0</v>
      </c>
      <c r="BI852" s="17">
        <f t="shared" si="560"/>
        <v>248.38</v>
      </c>
      <c r="BJ852">
        <f t="shared" si="572"/>
        <v>0</v>
      </c>
      <c r="BK852" s="7">
        <f t="shared" si="573"/>
        <v>0</v>
      </c>
      <c r="BL852" s="7">
        <f t="shared" si="574"/>
        <v>0</v>
      </c>
      <c r="BM852" s="7">
        <f t="shared" si="575"/>
        <v>0</v>
      </c>
      <c r="BN852" s="7">
        <f t="shared" si="576"/>
        <v>0</v>
      </c>
      <c r="BO852" s="17">
        <f t="shared" si="561"/>
        <v>248.38</v>
      </c>
      <c r="BP852">
        <f t="shared" si="577"/>
        <v>0</v>
      </c>
      <c r="BQ852" s="7">
        <f t="shared" si="578"/>
        <v>0</v>
      </c>
      <c r="BR852" s="7">
        <f t="shared" si="579"/>
        <v>0</v>
      </c>
      <c r="BS852" s="7">
        <f t="shared" si="580"/>
        <v>0</v>
      </c>
      <c r="BT852" s="7">
        <f t="shared" si="581"/>
        <v>0</v>
      </c>
      <c r="BU852" s="17">
        <f t="shared" si="562"/>
        <v>248.38</v>
      </c>
      <c r="BV852">
        <f t="shared" si="582"/>
        <v>0</v>
      </c>
      <c r="BW852" s="7">
        <f t="shared" si="583"/>
        <v>0</v>
      </c>
      <c r="BX852" s="7">
        <f t="shared" si="584"/>
        <v>0</v>
      </c>
      <c r="BY852" s="7">
        <f t="shared" si="585"/>
        <v>0</v>
      </c>
      <c r="BZ852" s="7">
        <f t="shared" si="586"/>
        <v>0</v>
      </c>
      <c r="CA852" s="17">
        <f t="shared" si="563"/>
        <v>248.38</v>
      </c>
      <c r="CB852">
        <f t="shared" si="587"/>
        <v>0</v>
      </c>
      <c r="CC852" s="7">
        <f t="shared" si="588"/>
        <v>0</v>
      </c>
      <c r="CD852" s="7">
        <f t="shared" si="589"/>
        <v>0</v>
      </c>
      <c r="CE852" s="7">
        <f t="shared" si="590"/>
        <v>0</v>
      </c>
      <c r="CF852" s="69">
        <f t="shared" si="591"/>
        <v>0</v>
      </c>
      <c r="CG852" s="17">
        <f t="shared" si="564"/>
        <v>248.38</v>
      </c>
      <c r="CH852">
        <f t="shared" si="592"/>
        <v>0</v>
      </c>
      <c r="CI852" s="7">
        <f t="shared" si="593"/>
        <v>0</v>
      </c>
      <c r="CJ852" s="7">
        <f t="shared" si="594"/>
        <v>0</v>
      </c>
      <c r="CK852" s="7">
        <f t="shared" si="595"/>
        <v>0</v>
      </c>
      <c r="CL852" s="7">
        <f t="shared" si="596"/>
        <v>0</v>
      </c>
      <c r="CM852" s="17">
        <f t="shared" si="565"/>
        <v>248.38</v>
      </c>
      <c r="CN852">
        <f t="shared" si="597"/>
        <v>0</v>
      </c>
      <c r="CO852" s="7">
        <f t="shared" si="598"/>
        <v>0</v>
      </c>
      <c r="CP852" s="7">
        <f t="shared" si="599"/>
        <v>0</v>
      </c>
      <c r="CQ852" s="7">
        <f t="shared" si="600"/>
        <v>0</v>
      </c>
      <c r="CR852" s="7">
        <f t="shared" si="601"/>
        <v>0</v>
      </c>
    </row>
    <row r="853" spans="1:9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566"/>
        <v>1</v>
      </c>
      <c r="M853" s="63" t="b">
        <v>0</v>
      </c>
      <c r="S853" s="65" t="b">
        <v>0</v>
      </c>
      <c r="Y853" s="66" t="b">
        <v>0</v>
      </c>
      <c r="AE853" s="67" t="b">
        <v>0</v>
      </c>
      <c r="AK853" s="68" t="b">
        <v>0</v>
      </c>
      <c r="AQ853" s="45" t="b">
        <v>0</v>
      </c>
      <c r="AW853" s="47" t="b">
        <v>0</v>
      </c>
      <c r="BC853" s="17">
        <f t="shared" si="559"/>
        <v>226.38</v>
      </c>
      <c r="BD853">
        <f t="shared" si="567"/>
        <v>0</v>
      </c>
      <c r="BE853" s="7">
        <f t="shared" si="568"/>
        <v>0</v>
      </c>
      <c r="BF853" s="7">
        <f t="shared" si="569"/>
        <v>0</v>
      </c>
      <c r="BG853" s="7">
        <f t="shared" si="570"/>
        <v>0</v>
      </c>
      <c r="BH853" s="7">
        <f t="shared" si="571"/>
        <v>0</v>
      </c>
      <c r="BI853" s="17">
        <f t="shared" si="560"/>
        <v>226.38</v>
      </c>
      <c r="BJ853">
        <f t="shared" si="572"/>
        <v>0</v>
      </c>
      <c r="BK853" s="7">
        <f t="shared" si="573"/>
        <v>0</v>
      </c>
      <c r="BL853" s="7">
        <f t="shared" si="574"/>
        <v>0</v>
      </c>
      <c r="BM853" s="7">
        <f t="shared" si="575"/>
        <v>0</v>
      </c>
      <c r="BN853" s="7">
        <f t="shared" si="576"/>
        <v>0</v>
      </c>
      <c r="BO853" s="17">
        <f t="shared" si="561"/>
        <v>226.38</v>
      </c>
      <c r="BP853">
        <f t="shared" si="577"/>
        <v>0</v>
      </c>
      <c r="BQ853" s="7">
        <f t="shared" si="578"/>
        <v>0</v>
      </c>
      <c r="BR853" s="7">
        <f t="shared" si="579"/>
        <v>0</v>
      </c>
      <c r="BS853" s="7">
        <f t="shared" si="580"/>
        <v>0</v>
      </c>
      <c r="BT853" s="7">
        <f t="shared" si="581"/>
        <v>0</v>
      </c>
      <c r="BU853" s="17">
        <f t="shared" si="562"/>
        <v>226.38</v>
      </c>
      <c r="BV853">
        <f t="shared" si="582"/>
        <v>0</v>
      </c>
      <c r="BW853" s="7">
        <f t="shared" si="583"/>
        <v>0</v>
      </c>
      <c r="BX853" s="7">
        <f t="shared" si="584"/>
        <v>0</v>
      </c>
      <c r="BY853" s="7">
        <f t="shared" si="585"/>
        <v>0</v>
      </c>
      <c r="BZ853" s="7">
        <f t="shared" si="586"/>
        <v>0</v>
      </c>
      <c r="CA853" s="17">
        <f t="shared" si="563"/>
        <v>226.38</v>
      </c>
      <c r="CB853">
        <f t="shared" si="587"/>
        <v>0</v>
      </c>
      <c r="CC853" s="7">
        <f t="shared" si="588"/>
        <v>0</v>
      </c>
      <c r="CD853" s="7">
        <f t="shared" si="589"/>
        <v>0</v>
      </c>
      <c r="CE853" s="7">
        <f t="shared" si="590"/>
        <v>0</v>
      </c>
      <c r="CF853" s="69">
        <f t="shared" si="591"/>
        <v>0</v>
      </c>
      <c r="CG853" s="17">
        <f t="shared" si="564"/>
        <v>226.38</v>
      </c>
      <c r="CH853">
        <f t="shared" si="592"/>
        <v>0</v>
      </c>
      <c r="CI853" s="7">
        <f t="shared" si="593"/>
        <v>0</v>
      </c>
      <c r="CJ853" s="7">
        <f t="shared" si="594"/>
        <v>0</v>
      </c>
      <c r="CK853" s="7">
        <f t="shared" si="595"/>
        <v>0</v>
      </c>
      <c r="CL853" s="7">
        <f t="shared" si="596"/>
        <v>0</v>
      </c>
      <c r="CM853" s="17">
        <f t="shared" si="565"/>
        <v>226.38</v>
      </c>
      <c r="CN853">
        <f t="shared" si="597"/>
        <v>0</v>
      </c>
      <c r="CO853" s="7">
        <f t="shared" si="598"/>
        <v>0</v>
      </c>
      <c r="CP853" s="7">
        <f t="shared" si="599"/>
        <v>0</v>
      </c>
      <c r="CQ853" s="7">
        <f t="shared" si="600"/>
        <v>0</v>
      </c>
      <c r="CR853" s="7">
        <f t="shared" si="601"/>
        <v>0</v>
      </c>
    </row>
    <row r="854" spans="1:9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566"/>
        <v>1</v>
      </c>
      <c r="M854" s="63" t="b">
        <v>0</v>
      </c>
      <c r="S854" s="65" t="b">
        <v>0</v>
      </c>
      <c r="Y854" s="66" t="b">
        <v>0</v>
      </c>
      <c r="AE854" s="67" t="b">
        <v>0</v>
      </c>
      <c r="AK854" s="68" t="b">
        <v>0</v>
      </c>
      <c r="AQ854" s="45" t="b">
        <v>0</v>
      </c>
      <c r="AW854" s="47" t="b">
        <v>0</v>
      </c>
      <c r="BC854" s="17">
        <f t="shared" si="559"/>
        <v>239.25000000000003</v>
      </c>
      <c r="BD854">
        <f t="shared" si="567"/>
        <v>0</v>
      </c>
      <c r="BE854" s="7">
        <f t="shared" si="568"/>
        <v>0</v>
      </c>
      <c r="BF854" s="7">
        <f t="shared" si="569"/>
        <v>0</v>
      </c>
      <c r="BG854" s="7">
        <f t="shared" si="570"/>
        <v>0</v>
      </c>
      <c r="BH854" s="7">
        <f t="shared" si="571"/>
        <v>0</v>
      </c>
      <c r="BI854" s="17">
        <f t="shared" si="560"/>
        <v>239.25000000000003</v>
      </c>
      <c r="BJ854">
        <f t="shared" si="572"/>
        <v>0</v>
      </c>
      <c r="BK854" s="7">
        <f t="shared" si="573"/>
        <v>0</v>
      </c>
      <c r="BL854" s="7">
        <f t="shared" si="574"/>
        <v>0</v>
      </c>
      <c r="BM854" s="7">
        <f t="shared" si="575"/>
        <v>0</v>
      </c>
      <c r="BN854" s="7">
        <f t="shared" si="576"/>
        <v>0</v>
      </c>
      <c r="BO854" s="17">
        <f t="shared" si="561"/>
        <v>239.25000000000003</v>
      </c>
      <c r="BP854">
        <f t="shared" si="577"/>
        <v>0</v>
      </c>
      <c r="BQ854" s="7">
        <f t="shared" si="578"/>
        <v>0</v>
      </c>
      <c r="BR854" s="7">
        <f t="shared" si="579"/>
        <v>0</v>
      </c>
      <c r="BS854" s="7">
        <f t="shared" si="580"/>
        <v>0</v>
      </c>
      <c r="BT854" s="7">
        <f t="shared" si="581"/>
        <v>0</v>
      </c>
      <c r="BU854" s="17">
        <f t="shared" si="562"/>
        <v>239.25000000000003</v>
      </c>
      <c r="BV854">
        <f t="shared" si="582"/>
        <v>0</v>
      </c>
      <c r="BW854" s="7">
        <f t="shared" si="583"/>
        <v>0</v>
      </c>
      <c r="BX854" s="7">
        <f t="shared" si="584"/>
        <v>0</v>
      </c>
      <c r="BY854" s="7">
        <f t="shared" si="585"/>
        <v>0</v>
      </c>
      <c r="BZ854" s="7">
        <f t="shared" si="586"/>
        <v>0</v>
      </c>
      <c r="CA854" s="17">
        <f t="shared" si="563"/>
        <v>239.25000000000003</v>
      </c>
      <c r="CB854">
        <f t="shared" si="587"/>
        <v>0</v>
      </c>
      <c r="CC854" s="7">
        <f t="shared" si="588"/>
        <v>0</v>
      </c>
      <c r="CD854" s="7">
        <f t="shared" si="589"/>
        <v>0</v>
      </c>
      <c r="CE854" s="7">
        <f t="shared" si="590"/>
        <v>0</v>
      </c>
      <c r="CF854" s="69">
        <f t="shared" si="591"/>
        <v>0</v>
      </c>
      <c r="CG854" s="17">
        <f t="shared" si="564"/>
        <v>239.25000000000003</v>
      </c>
      <c r="CH854">
        <f t="shared" si="592"/>
        <v>0</v>
      </c>
      <c r="CI854" s="7">
        <f t="shared" si="593"/>
        <v>0</v>
      </c>
      <c r="CJ854" s="7">
        <f t="shared" si="594"/>
        <v>0</v>
      </c>
      <c r="CK854" s="7">
        <f t="shared" si="595"/>
        <v>0</v>
      </c>
      <c r="CL854" s="7">
        <f t="shared" si="596"/>
        <v>0</v>
      </c>
      <c r="CM854" s="17">
        <f t="shared" si="565"/>
        <v>239.25000000000003</v>
      </c>
      <c r="CN854">
        <f t="shared" si="597"/>
        <v>0</v>
      </c>
      <c r="CO854" s="7">
        <f t="shared" si="598"/>
        <v>0</v>
      </c>
      <c r="CP854" s="7">
        <f t="shared" si="599"/>
        <v>0</v>
      </c>
      <c r="CQ854" s="7">
        <f t="shared" si="600"/>
        <v>0</v>
      </c>
      <c r="CR854" s="7">
        <f t="shared" si="601"/>
        <v>0</v>
      </c>
    </row>
    <row r="855" spans="1:9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566"/>
        <v>1</v>
      </c>
      <c r="M855" s="63" t="b">
        <v>0</v>
      </c>
      <c r="S855" s="65" t="b">
        <v>0</v>
      </c>
      <c r="Y855" s="66" t="b">
        <v>0</v>
      </c>
      <c r="AE855" s="67" t="b">
        <v>0</v>
      </c>
      <c r="AK855" s="68" t="b">
        <v>0</v>
      </c>
      <c r="AQ855" s="45" t="b">
        <v>0</v>
      </c>
      <c r="AW855" s="47" t="b">
        <v>0</v>
      </c>
      <c r="BC855" s="17">
        <f t="shared" si="559"/>
        <v>185.24</v>
      </c>
      <c r="BD855">
        <f t="shared" si="567"/>
        <v>0</v>
      </c>
      <c r="BE855" s="7">
        <f t="shared" si="568"/>
        <v>0</v>
      </c>
      <c r="BF855" s="7">
        <f t="shared" si="569"/>
        <v>0</v>
      </c>
      <c r="BG855" s="7">
        <f t="shared" si="570"/>
        <v>0</v>
      </c>
      <c r="BH855" s="7">
        <f t="shared" si="571"/>
        <v>0</v>
      </c>
      <c r="BI855" s="17">
        <f t="shared" si="560"/>
        <v>185.24</v>
      </c>
      <c r="BJ855">
        <f t="shared" si="572"/>
        <v>0</v>
      </c>
      <c r="BK855" s="7">
        <f t="shared" si="573"/>
        <v>0</v>
      </c>
      <c r="BL855" s="7">
        <f t="shared" si="574"/>
        <v>0</v>
      </c>
      <c r="BM855" s="7">
        <f t="shared" si="575"/>
        <v>0</v>
      </c>
      <c r="BN855" s="7">
        <f t="shared" si="576"/>
        <v>0</v>
      </c>
      <c r="BO855" s="17">
        <f t="shared" si="561"/>
        <v>185.24</v>
      </c>
      <c r="BP855">
        <f t="shared" si="577"/>
        <v>0</v>
      </c>
      <c r="BQ855" s="7">
        <f t="shared" si="578"/>
        <v>0</v>
      </c>
      <c r="BR855" s="7">
        <f t="shared" si="579"/>
        <v>0</v>
      </c>
      <c r="BS855" s="7">
        <f t="shared" si="580"/>
        <v>0</v>
      </c>
      <c r="BT855" s="7">
        <f t="shared" si="581"/>
        <v>0</v>
      </c>
      <c r="BU855" s="17">
        <f t="shared" si="562"/>
        <v>185.24</v>
      </c>
      <c r="BV855">
        <f t="shared" si="582"/>
        <v>0</v>
      </c>
      <c r="BW855" s="7">
        <f t="shared" si="583"/>
        <v>0</v>
      </c>
      <c r="BX855" s="7">
        <f t="shared" si="584"/>
        <v>0</v>
      </c>
      <c r="BY855" s="7">
        <f t="shared" si="585"/>
        <v>0</v>
      </c>
      <c r="BZ855" s="7">
        <f t="shared" si="586"/>
        <v>0</v>
      </c>
      <c r="CA855" s="17">
        <f t="shared" si="563"/>
        <v>185.24</v>
      </c>
      <c r="CB855">
        <f t="shared" si="587"/>
        <v>0</v>
      </c>
      <c r="CC855" s="7">
        <f t="shared" si="588"/>
        <v>0</v>
      </c>
      <c r="CD855" s="7">
        <f t="shared" si="589"/>
        <v>0</v>
      </c>
      <c r="CE855" s="7">
        <f t="shared" si="590"/>
        <v>0</v>
      </c>
      <c r="CF855" s="69">
        <f t="shared" si="591"/>
        <v>0</v>
      </c>
      <c r="CG855" s="17">
        <f t="shared" si="564"/>
        <v>185.24</v>
      </c>
      <c r="CH855">
        <f t="shared" si="592"/>
        <v>0</v>
      </c>
      <c r="CI855" s="7">
        <f t="shared" si="593"/>
        <v>0</v>
      </c>
      <c r="CJ855" s="7">
        <f t="shared" si="594"/>
        <v>0</v>
      </c>
      <c r="CK855" s="7">
        <f t="shared" si="595"/>
        <v>0</v>
      </c>
      <c r="CL855" s="7">
        <f t="shared" si="596"/>
        <v>0</v>
      </c>
      <c r="CM855" s="17">
        <f t="shared" si="565"/>
        <v>185.24</v>
      </c>
      <c r="CN855">
        <f t="shared" si="597"/>
        <v>0</v>
      </c>
      <c r="CO855" s="7">
        <f t="shared" si="598"/>
        <v>0</v>
      </c>
      <c r="CP855" s="7">
        <f t="shared" si="599"/>
        <v>0</v>
      </c>
      <c r="CQ855" s="7">
        <f t="shared" si="600"/>
        <v>0</v>
      </c>
      <c r="CR855" s="7">
        <f t="shared" si="601"/>
        <v>0</v>
      </c>
    </row>
    <row r="856" spans="1:9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566"/>
        <v>1</v>
      </c>
      <c r="M856" s="63" t="b">
        <v>0</v>
      </c>
      <c r="S856" s="65" t="b">
        <v>0</v>
      </c>
      <c r="Y856" s="66" t="b">
        <v>0</v>
      </c>
      <c r="AE856" s="67" t="b">
        <v>0</v>
      </c>
      <c r="AK856" s="68" t="b">
        <v>0</v>
      </c>
      <c r="AQ856" s="45" t="b">
        <v>0</v>
      </c>
      <c r="AW856" s="47" t="b">
        <v>0</v>
      </c>
      <c r="BC856" s="17">
        <f t="shared" si="559"/>
        <v>229.02</v>
      </c>
      <c r="BD856">
        <f t="shared" si="567"/>
        <v>0</v>
      </c>
      <c r="BE856" s="7">
        <f t="shared" si="568"/>
        <v>0</v>
      </c>
      <c r="BF856" s="7">
        <f t="shared" si="569"/>
        <v>0</v>
      </c>
      <c r="BG856" s="7">
        <f t="shared" si="570"/>
        <v>0</v>
      </c>
      <c r="BH856" s="7">
        <f t="shared" si="571"/>
        <v>0</v>
      </c>
      <c r="BI856" s="17">
        <f t="shared" si="560"/>
        <v>229.02</v>
      </c>
      <c r="BJ856">
        <f t="shared" si="572"/>
        <v>0</v>
      </c>
      <c r="BK856" s="7">
        <f t="shared" si="573"/>
        <v>0</v>
      </c>
      <c r="BL856" s="7">
        <f t="shared" si="574"/>
        <v>0</v>
      </c>
      <c r="BM856" s="7">
        <f t="shared" si="575"/>
        <v>0</v>
      </c>
      <c r="BN856" s="7">
        <f t="shared" si="576"/>
        <v>0</v>
      </c>
      <c r="BO856" s="17">
        <f t="shared" si="561"/>
        <v>229.02</v>
      </c>
      <c r="BP856">
        <f t="shared" si="577"/>
        <v>0</v>
      </c>
      <c r="BQ856" s="7">
        <f t="shared" si="578"/>
        <v>0</v>
      </c>
      <c r="BR856" s="7">
        <f t="shared" si="579"/>
        <v>0</v>
      </c>
      <c r="BS856" s="7">
        <f t="shared" si="580"/>
        <v>0</v>
      </c>
      <c r="BT856" s="7">
        <f t="shared" si="581"/>
        <v>0</v>
      </c>
      <c r="BU856" s="17">
        <f t="shared" si="562"/>
        <v>229.02</v>
      </c>
      <c r="BV856">
        <f t="shared" si="582"/>
        <v>0</v>
      </c>
      <c r="BW856" s="7">
        <f t="shared" si="583"/>
        <v>0</v>
      </c>
      <c r="BX856" s="7">
        <f t="shared" si="584"/>
        <v>0</v>
      </c>
      <c r="BY856" s="7">
        <f t="shared" si="585"/>
        <v>0</v>
      </c>
      <c r="BZ856" s="7">
        <f t="shared" si="586"/>
        <v>0</v>
      </c>
      <c r="CA856" s="17">
        <f t="shared" si="563"/>
        <v>229.02</v>
      </c>
      <c r="CB856">
        <f t="shared" si="587"/>
        <v>0</v>
      </c>
      <c r="CC856" s="7">
        <f t="shared" si="588"/>
        <v>0</v>
      </c>
      <c r="CD856" s="7">
        <f t="shared" si="589"/>
        <v>0</v>
      </c>
      <c r="CE856" s="7">
        <f t="shared" si="590"/>
        <v>0</v>
      </c>
      <c r="CF856" s="69">
        <f t="shared" si="591"/>
        <v>0</v>
      </c>
      <c r="CG856" s="17">
        <f t="shared" si="564"/>
        <v>229.02</v>
      </c>
      <c r="CH856">
        <f t="shared" si="592"/>
        <v>0</v>
      </c>
      <c r="CI856" s="7">
        <f t="shared" si="593"/>
        <v>0</v>
      </c>
      <c r="CJ856" s="7">
        <f t="shared" si="594"/>
        <v>0</v>
      </c>
      <c r="CK856" s="7">
        <f t="shared" si="595"/>
        <v>0</v>
      </c>
      <c r="CL856" s="7">
        <f t="shared" si="596"/>
        <v>0</v>
      </c>
      <c r="CM856" s="17">
        <f t="shared" si="565"/>
        <v>229.02</v>
      </c>
      <c r="CN856">
        <f t="shared" si="597"/>
        <v>0</v>
      </c>
      <c r="CO856" s="7">
        <f t="shared" si="598"/>
        <v>0</v>
      </c>
      <c r="CP856" s="7">
        <f t="shared" si="599"/>
        <v>0</v>
      </c>
      <c r="CQ856" s="7">
        <f t="shared" si="600"/>
        <v>0</v>
      </c>
      <c r="CR856" s="7">
        <f t="shared" si="601"/>
        <v>0</v>
      </c>
    </row>
    <row r="857" spans="1:9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566"/>
        <v>1</v>
      </c>
      <c r="M857" s="63" t="b">
        <v>0</v>
      </c>
      <c r="S857" s="65" t="b">
        <v>0</v>
      </c>
      <c r="Y857" s="66" t="b">
        <v>0</v>
      </c>
      <c r="AE857" s="67" t="b">
        <v>0</v>
      </c>
      <c r="AK857" s="68" t="b">
        <v>0</v>
      </c>
      <c r="AQ857" s="45" t="b">
        <v>0</v>
      </c>
      <c r="AW857" s="47" t="b">
        <v>0</v>
      </c>
      <c r="BC857" s="17">
        <f t="shared" si="559"/>
        <v>310.42</v>
      </c>
      <c r="BD857">
        <f t="shared" si="567"/>
        <v>0</v>
      </c>
      <c r="BE857" s="7">
        <f t="shared" si="568"/>
        <v>0</v>
      </c>
      <c r="BF857" s="7">
        <f t="shared" si="569"/>
        <v>0</v>
      </c>
      <c r="BG857" s="7">
        <f t="shared" si="570"/>
        <v>0</v>
      </c>
      <c r="BH857" s="7">
        <f t="shared" si="571"/>
        <v>0</v>
      </c>
      <c r="BI857" s="17">
        <f t="shared" si="560"/>
        <v>310.42</v>
      </c>
      <c r="BJ857">
        <f t="shared" si="572"/>
        <v>0</v>
      </c>
      <c r="BK857" s="7">
        <f t="shared" si="573"/>
        <v>0</v>
      </c>
      <c r="BL857" s="7">
        <f t="shared" si="574"/>
        <v>0</v>
      </c>
      <c r="BM857" s="7">
        <f t="shared" si="575"/>
        <v>0</v>
      </c>
      <c r="BN857" s="7">
        <f t="shared" si="576"/>
        <v>0</v>
      </c>
      <c r="BO857" s="17">
        <f t="shared" si="561"/>
        <v>310.42</v>
      </c>
      <c r="BP857">
        <f t="shared" si="577"/>
        <v>0</v>
      </c>
      <c r="BQ857" s="7">
        <f t="shared" si="578"/>
        <v>0</v>
      </c>
      <c r="BR857" s="7">
        <f t="shared" si="579"/>
        <v>0</v>
      </c>
      <c r="BS857" s="7">
        <f t="shared" si="580"/>
        <v>0</v>
      </c>
      <c r="BT857" s="7">
        <f t="shared" si="581"/>
        <v>0</v>
      </c>
      <c r="BU857" s="17">
        <f t="shared" si="562"/>
        <v>310.42</v>
      </c>
      <c r="BV857">
        <f t="shared" si="582"/>
        <v>0</v>
      </c>
      <c r="BW857" s="7">
        <f t="shared" si="583"/>
        <v>0</v>
      </c>
      <c r="BX857" s="7">
        <f t="shared" si="584"/>
        <v>0</v>
      </c>
      <c r="BY857" s="7">
        <f t="shared" si="585"/>
        <v>0</v>
      </c>
      <c r="BZ857" s="7">
        <f t="shared" si="586"/>
        <v>0</v>
      </c>
      <c r="CA857" s="17">
        <f t="shared" si="563"/>
        <v>310.42</v>
      </c>
      <c r="CB857">
        <f t="shared" si="587"/>
        <v>0</v>
      </c>
      <c r="CC857" s="7">
        <f t="shared" si="588"/>
        <v>0</v>
      </c>
      <c r="CD857" s="7">
        <f t="shared" si="589"/>
        <v>0</v>
      </c>
      <c r="CE857" s="7">
        <f t="shared" si="590"/>
        <v>0</v>
      </c>
      <c r="CF857" s="69">
        <f t="shared" si="591"/>
        <v>0</v>
      </c>
      <c r="CG857" s="17">
        <f t="shared" si="564"/>
        <v>310.42</v>
      </c>
      <c r="CH857">
        <f t="shared" si="592"/>
        <v>0</v>
      </c>
      <c r="CI857" s="7">
        <f t="shared" si="593"/>
        <v>0</v>
      </c>
      <c r="CJ857" s="7">
        <f t="shared" si="594"/>
        <v>0</v>
      </c>
      <c r="CK857" s="7">
        <f t="shared" si="595"/>
        <v>0</v>
      </c>
      <c r="CL857" s="7">
        <f t="shared" si="596"/>
        <v>0</v>
      </c>
      <c r="CM857" s="17">
        <f t="shared" si="565"/>
        <v>310.42</v>
      </c>
      <c r="CN857">
        <f t="shared" si="597"/>
        <v>0</v>
      </c>
      <c r="CO857" s="7">
        <f t="shared" si="598"/>
        <v>0</v>
      </c>
      <c r="CP857" s="7">
        <f t="shared" si="599"/>
        <v>0</v>
      </c>
      <c r="CQ857" s="7">
        <f t="shared" si="600"/>
        <v>0</v>
      </c>
      <c r="CR857" s="7">
        <f t="shared" si="601"/>
        <v>0</v>
      </c>
    </row>
    <row r="858" spans="1:9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566"/>
        <v>1</v>
      </c>
      <c r="M858" s="63" t="b">
        <v>0</v>
      </c>
      <c r="S858" s="65" t="b">
        <v>0</v>
      </c>
      <c r="Y858" s="66" t="b">
        <v>0</v>
      </c>
      <c r="AE858" s="67" t="b">
        <v>0</v>
      </c>
      <c r="AK858" s="68" t="b">
        <v>0</v>
      </c>
      <c r="AQ858" s="45" t="b">
        <v>0</v>
      </c>
      <c r="AW858" s="47" t="b">
        <v>0</v>
      </c>
      <c r="BC858" s="17">
        <f t="shared" si="559"/>
        <v>189.20000000000002</v>
      </c>
      <c r="BD858">
        <f t="shared" si="567"/>
        <v>0</v>
      </c>
      <c r="BE858" s="7">
        <f t="shared" si="568"/>
        <v>0</v>
      </c>
      <c r="BF858" s="7">
        <f t="shared" si="569"/>
        <v>0</v>
      </c>
      <c r="BG858" s="7">
        <f t="shared" si="570"/>
        <v>0</v>
      </c>
      <c r="BH858" s="7">
        <f t="shared" si="571"/>
        <v>0</v>
      </c>
      <c r="BI858" s="17">
        <f t="shared" si="560"/>
        <v>189.20000000000002</v>
      </c>
      <c r="BJ858">
        <f t="shared" si="572"/>
        <v>0</v>
      </c>
      <c r="BK858" s="7">
        <f t="shared" si="573"/>
        <v>0</v>
      </c>
      <c r="BL858" s="7">
        <f t="shared" si="574"/>
        <v>0</v>
      </c>
      <c r="BM858" s="7">
        <f t="shared" si="575"/>
        <v>0</v>
      </c>
      <c r="BN858" s="7">
        <f t="shared" si="576"/>
        <v>0</v>
      </c>
      <c r="BO858" s="17">
        <f t="shared" si="561"/>
        <v>189.20000000000002</v>
      </c>
      <c r="BP858">
        <f t="shared" si="577"/>
        <v>0</v>
      </c>
      <c r="BQ858" s="7">
        <f t="shared" si="578"/>
        <v>0</v>
      </c>
      <c r="BR858" s="7">
        <f t="shared" si="579"/>
        <v>0</v>
      </c>
      <c r="BS858" s="7">
        <f t="shared" si="580"/>
        <v>0</v>
      </c>
      <c r="BT858" s="7">
        <f t="shared" si="581"/>
        <v>0</v>
      </c>
      <c r="BU858" s="17">
        <f t="shared" si="562"/>
        <v>189.20000000000002</v>
      </c>
      <c r="BV858">
        <f t="shared" si="582"/>
        <v>0</v>
      </c>
      <c r="BW858" s="7">
        <f t="shared" si="583"/>
        <v>0</v>
      </c>
      <c r="BX858" s="7">
        <f t="shared" si="584"/>
        <v>0</v>
      </c>
      <c r="BY858" s="7">
        <f t="shared" si="585"/>
        <v>0</v>
      </c>
      <c r="BZ858" s="7">
        <f t="shared" si="586"/>
        <v>0</v>
      </c>
      <c r="CA858" s="17">
        <f t="shared" si="563"/>
        <v>189.20000000000002</v>
      </c>
      <c r="CB858">
        <f t="shared" si="587"/>
        <v>0</v>
      </c>
      <c r="CC858" s="7">
        <f t="shared" si="588"/>
        <v>0</v>
      </c>
      <c r="CD858" s="7">
        <f t="shared" si="589"/>
        <v>0</v>
      </c>
      <c r="CE858" s="7">
        <f t="shared" si="590"/>
        <v>0</v>
      </c>
      <c r="CF858" s="69">
        <f t="shared" si="591"/>
        <v>0</v>
      </c>
      <c r="CG858" s="17">
        <f t="shared" si="564"/>
        <v>189.20000000000002</v>
      </c>
      <c r="CH858">
        <f t="shared" si="592"/>
        <v>0</v>
      </c>
      <c r="CI858" s="7">
        <f t="shared" si="593"/>
        <v>0</v>
      </c>
      <c r="CJ858" s="7">
        <f t="shared" si="594"/>
        <v>0</v>
      </c>
      <c r="CK858" s="7">
        <f t="shared" si="595"/>
        <v>0</v>
      </c>
      <c r="CL858" s="7">
        <f t="shared" si="596"/>
        <v>0</v>
      </c>
      <c r="CM858" s="17">
        <f t="shared" si="565"/>
        <v>189.20000000000002</v>
      </c>
      <c r="CN858">
        <f t="shared" si="597"/>
        <v>0</v>
      </c>
      <c r="CO858" s="7">
        <f t="shared" si="598"/>
        <v>0</v>
      </c>
      <c r="CP858" s="7">
        <f t="shared" si="599"/>
        <v>0</v>
      </c>
      <c r="CQ858" s="7">
        <f t="shared" si="600"/>
        <v>0</v>
      </c>
      <c r="CR858" s="7">
        <f t="shared" si="601"/>
        <v>0</v>
      </c>
    </row>
    <row r="859" spans="1:9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566"/>
        <v>1</v>
      </c>
      <c r="M859" s="63" t="b">
        <v>0</v>
      </c>
      <c r="S859" s="65" t="b">
        <v>0</v>
      </c>
      <c r="Y859" s="66" t="b">
        <v>0</v>
      </c>
      <c r="AE859" s="67" t="b">
        <v>0</v>
      </c>
      <c r="AK859" s="68" t="b">
        <v>0</v>
      </c>
      <c r="AQ859" s="45" t="b">
        <v>0</v>
      </c>
      <c r="AW859" s="47" t="b">
        <v>0</v>
      </c>
      <c r="BC859" s="17">
        <f t="shared" si="559"/>
        <v>381.48</v>
      </c>
      <c r="BD859">
        <f t="shared" si="567"/>
        <v>0</v>
      </c>
      <c r="BE859" s="7">
        <f t="shared" si="568"/>
        <v>0</v>
      </c>
      <c r="BF859" s="7">
        <f t="shared" si="569"/>
        <v>0</v>
      </c>
      <c r="BG859" s="7">
        <f t="shared" si="570"/>
        <v>0</v>
      </c>
      <c r="BH859" s="7">
        <f t="shared" si="571"/>
        <v>0</v>
      </c>
      <c r="BI859" s="17">
        <f t="shared" si="560"/>
        <v>381.48</v>
      </c>
      <c r="BJ859">
        <f t="shared" si="572"/>
        <v>0</v>
      </c>
      <c r="BK859" s="7">
        <f t="shared" si="573"/>
        <v>0</v>
      </c>
      <c r="BL859" s="7">
        <f t="shared" si="574"/>
        <v>0</v>
      </c>
      <c r="BM859" s="7">
        <f t="shared" si="575"/>
        <v>0</v>
      </c>
      <c r="BN859" s="7">
        <f t="shared" si="576"/>
        <v>0</v>
      </c>
      <c r="BO859" s="17">
        <f t="shared" si="561"/>
        <v>381.48</v>
      </c>
      <c r="BP859">
        <f t="shared" si="577"/>
        <v>0</v>
      </c>
      <c r="BQ859" s="7">
        <f t="shared" si="578"/>
        <v>0</v>
      </c>
      <c r="BR859" s="7">
        <f t="shared" si="579"/>
        <v>0</v>
      </c>
      <c r="BS859" s="7">
        <f t="shared" si="580"/>
        <v>0</v>
      </c>
      <c r="BT859" s="7">
        <f t="shared" si="581"/>
        <v>0</v>
      </c>
      <c r="BU859" s="17">
        <f t="shared" si="562"/>
        <v>381.48</v>
      </c>
      <c r="BV859">
        <f t="shared" si="582"/>
        <v>0</v>
      </c>
      <c r="BW859" s="7">
        <f t="shared" si="583"/>
        <v>0</v>
      </c>
      <c r="BX859" s="7">
        <f t="shared" si="584"/>
        <v>0</v>
      </c>
      <c r="BY859" s="7">
        <f t="shared" si="585"/>
        <v>0</v>
      </c>
      <c r="BZ859" s="7">
        <f t="shared" si="586"/>
        <v>0</v>
      </c>
      <c r="CA859" s="17">
        <f t="shared" si="563"/>
        <v>381.48</v>
      </c>
      <c r="CB859">
        <f t="shared" si="587"/>
        <v>0</v>
      </c>
      <c r="CC859" s="7">
        <f t="shared" si="588"/>
        <v>0</v>
      </c>
      <c r="CD859" s="7">
        <f t="shared" si="589"/>
        <v>0</v>
      </c>
      <c r="CE859" s="7">
        <f t="shared" si="590"/>
        <v>0</v>
      </c>
      <c r="CF859" s="69">
        <f t="shared" si="591"/>
        <v>0</v>
      </c>
      <c r="CG859" s="17">
        <f t="shared" si="564"/>
        <v>381.48</v>
      </c>
      <c r="CH859">
        <f t="shared" si="592"/>
        <v>0</v>
      </c>
      <c r="CI859" s="7">
        <f t="shared" si="593"/>
        <v>0</v>
      </c>
      <c r="CJ859" s="7">
        <f t="shared" si="594"/>
        <v>0</v>
      </c>
      <c r="CK859" s="7">
        <f t="shared" si="595"/>
        <v>0</v>
      </c>
      <c r="CL859" s="7">
        <f t="shared" si="596"/>
        <v>0</v>
      </c>
      <c r="CM859" s="17">
        <f t="shared" si="565"/>
        <v>381.48</v>
      </c>
      <c r="CN859">
        <f t="shared" si="597"/>
        <v>0</v>
      </c>
      <c r="CO859" s="7">
        <f t="shared" si="598"/>
        <v>0</v>
      </c>
      <c r="CP859" s="7">
        <f t="shared" si="599"/>
        <v>0</v>
      </c>
      <c r="CQ859" s="7">
        <f t="shared" si="600"/>
        <v>0</v>
      </c>
      <c r="CR859" s="7">
        <f t="shared" si="601"/>
        <v>0</v>
      </c>
    </row>
    <row r="860" spans="1:9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566"/>
        <v>0</v>
      </c>
      <c r="M860" s="63" t="b">
        <v>0</v>
      </c>
      <c r="S860" s="65" t="b">
        <v>0</v>
      </c>
      <c r="Y860" s="66" t="b">
        <v>0</v>
      </c>
      <c r="AE860" s="67" t="b">
        <v>0</v>
      </c>
      <c r="AK860" s="68" t="b">
        <v>0</v>
      </c>
      <c r="AQ860" s="45" t="b">
        <v>0</v>
      </c>
      <c r="AW860" s="47" t="b">
        <v>0</v>
      </c>
      <c r="BC860" s="17">
        <f t="shared" si="559"/>
        <v>373.56</v>
      </c>
      <c r="BD860">
        <f t="shared" si="567"/>
        <v>0</v>
      </c>
      <c r="BE860" s="7">
        <f t="shared" si="568"/>
        <v>0</v>
      </c>
      <c r="BF860" s="7">
        <f t="shared" si="569"/>
        <v>0</v>
      </c>
      <c r="BG860" s="7">
        <f t="shared" si="570"/>
        <v>0</v>
      </c>
      <c r="BH860" s="7">
        <f t="shared" si="571"/>
        <v>0</v>
      </c>
      <c r="BI860" s="17">
        <f t="shared" si="560"/>
        <v>373.56</v>
      </c>
      <c r="BJ860">
        <f t="shared" si="572"/>
        <v>0</v>
      </c>
      <c r="BK860" s="7">
        <f t="shared" si="573"/>
        <v>0</v>
      </c>
      <c r="BL860" s="7">
        <f t="shared" si="574"/>
        <v>0</v>
      </c>
      <c r="BM860" s="7">
        <f t="shared" si="575"/>
        <v>0</v>
      </c>
      <c r="BN860" s="7">
        <f t="shared" si="576"/>
        <v>0</v>
      </c>
      <c r="BO860" s="17">
        <f t="shared" si="561"/>
        <v>373.56</v>
      </c>
      <c r="BP860">
        <f t="shared" si="577"/>
        <v>0</v>
      </c>
      <c r="BQ860" s="7">
        <f t="shared" si="578"/>
        <v>0</v>
      </c>
      <c r="BR860" s="7">
        <f t="shared" si="579"/>
        <v>0</v>
      </c>
      <c r="BS860" s="7">
        <f t="shared" si="580"/>
        <v>0</v>
      </c>
      <c r="BT860" s="7">
        <f t="shared" si="581"/>
        <v>0</v>
      </c>
      <c r="BU860" s="17">
        <f t="shared" si="562"/>
        <v>373.56</v>
      </c>
      <c r="BV860">
        <f t="shared" si="582"/>
        <v>0</v>
      </c>
      <c r="BW860" s="7">
        <f t="shared" si="583"/>
        <v>0</v>
      </c>
      <c r="BX860" s="7">
        <f t="shared" si="584"/>
        <v>0</v>
      </c>
      <c r="BY860" s="7">
        <f t="shared" si="585"/>
        <v>0</v>
      </c>
      <c r="BZ860" s="7">
        <f t="shared" si="586"/>
        <v>0</v>
      </c>
      <c r="CA860" s="17">
        <f t="shared" si="563"/>
        <v>373.56</v>
      </c>
      <c r="CB860">
        <f t="shared" si="587"/>
        <v>0</v>
      </c>
      <c r="CC860" s="7">
        <f t="shared" si="588"/>
        <v>0</v>
      </c>
      <c r="CD860" s="7">
        <f t="shared" si="589"/>
        <v>0</v>
      </c>
      <c r="CE860" s="7">
        <f t="shared" si="590"/>
        <v>0</v>
      </c>
      <c r="CF860" s="69">
        <f t="shared" si="591"/>
        <v>0</v>
      </c>
      <c r="CG860" s="17">
        <f t="shared" si="564"/>
        <v>373.56</v>
      </c>
      <c r="CH860">
        <f t="shared" si="592"/>
        <v>0</v>
      </c>
      <c r="CI860" s="7">
        <f t="shared" si="593"/>
        <v>0</v>
      </c>
      <c r="CJ860" s="7">
        <f t="shared" si="594"/>
        <v>0</v>
      </c>
      <c r="CK860" s="7">
        <f t="shared" si="595"/>
        <v>0</v>
      </c>
      <c r="CL860" s="7">
        <f t="shared" si="596"/>
        <v>0</v>
      </c>
      <c r="CM860" s="17">
        <f t="shared" si="565"/>
        <v>373.56</v>
      </c>
      <c r="CN860">
        <f t="shared" si="597"/>
        <v>0</v>
      </c>
      <c r="CO860" s="7">
        <f t="shared" si="598"/>
        <v>0</v>
      </c>
      <c r="CP860" s="7">
        <f t="shared" si="599"/>
        <v>0</v>
      </c>
      <c r="CQ860" s="7">
        <f t="shared" si="600"/>
        <v>0</v>
      </c>
      <c r="CR860" s="7">
        <f t="shared" si="601"/>
        <v>0</v>
      </c>
    </row>
    <row r="861" spans="1:9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566"/>
        <v>1</v>
      </c>
      <c r="M861" s="63" t="b">
        <v>0</v>
      </c>
      <c r="S861" s="65" t="b">
        <v>0</v>
      </c>
      <c r="Y861" s="66" t="b">
        <v>0</v>
      </c>
      <c r="AE861" s="67" t="b">
        <v>0</v>
      </c>
      <c r="AK861" s="68" t="b">
        <v>0</v>
      </c>
      <c r="AQ861" s="45" t="b">
        <v>0</v>
      </c>
      <c r="AW861" s="47" t="b">
        <v>0</v>
      </c>
      <c r="BC861" s="17">
        <f t="shared" si="559"/>
        <v>259.93</v>
      </c>
      <c r="BD861">
        <f t="shared" si="567"/>
        <v>0</v>
      </c>
      <c r="BE861" s="7">
        <f t="shared" si="568"/>
        <v>0</v>
      </c>
      <c r="BF861" s="7">
        <f t="shared" si="569"/>
        <v>0</v>
      </c>
      <c r="BG861" s="7">
        <f t="shared" si="570"/>
        <v>0</v>
      </c>
      <c r="BH861" s="7">
        <f t="shared" si="571"/>
        <v>0</v>
      </c>
      <c r="BI861" s="17">
        <f t="shared" si="560"/>
        <v>259.93</v>
      </c>
      <c r="BJ861">
        <f t="shared" si="572"/>
        <v>0</v>
      </c>
      <c r="BK861" s="7">
        <f t="shared" si="573"/>
        <v>0</v>
      </c>
      <c r="BL861" s="7">
        <f t="shared" si="574"/>
        <v>0</v>
      </c>
      <c r="BM861" s="7">
        <f t="shared" si="575"/>
        <v>0</v>
      </c>
      <c r="BN861" s="7">
        <f t="shared" si="576"/>
        <v>0</v>
      </c>
      <c r="BO861" s="17">
        <f t="shared" si="561"/>
        <v>259.93</v>
      </c>
      <c r="BP861">
        <f t="shared" si="577"/>
        <v>0</v>
      </c>
      <c r="BQ861" s="7">
        <f t="shared" si="578"/>
        <v>0</v>
      </c>
      <c r="BR861" s="7">
        <f t="shared" si="579"/>
        <v>0</v>
      </c>
      <c r="BS861" s="7">
        <f t="shared" si="580"/>
        <v>0</v>
      </c>
      <c r="BT861" s="7">
        <f t="shared" si="581"/>
        <v>0</v>
      </c>
      <c r="BU861" s="17">
        <f t="shared" si="562"/>
        <v>259.93</v>
      </c>
      <c r="BV861">
        <f t="shared" si="582"/>
        <v>0</v>
      </c>
      <c r="BW861" s="7">
        <f t="shared" si="583"/>
        <v>0</v>
      </c>
      <c r="BX861" s="7">
        <f t="shared" si="584"/>
        <v>0</v>
      </c>
      <c r="BY861" s="7">
        <f t="shared" si="585"/>
        <v>0</v>
      </c>
      <c r="BZ861" s="7">
        <f t="shared" si="586"/>
        <v>0</v>
      </c>
      <c r="CA861" s="17">
        <f t="shared" si="563"/>
        <v>259.93</v>
      </c>
      <c r="CB861">
        <f t="shared" si="587"/>
        <v>0</v>
      </c>
      <c r="CC861" s="7">
        <f t="shared" si="588"/>
        <v>0</v>
      </c>
      <c r="CD861" s="7">
        <f t="shared" si="589"/>
        <v>0</v>
      </c>
      <c r="CE861" s="7">
        <f t="shared" si="590"/>
        <v>0</v>
      </c>
      <c r="CF861" s="69">
        <f t="shared" si="591"/>
        <v>0</v>
      </c>
      <c r="CG861" s="17">
        <f t="shared" si="564"/>
        <v>259.93</v>
      </c>
      <c r="CH861">
        <f t="shared" si="592"/>
        <v>0</v>
      </c>
      <c r="CI861" s="7">
        <f t="shared" si="593"/>
        <v>0</v>
      </c>
      <c r="CJ861" s="7">
        <f t="shared" si="594"/>
        <v>0</v>
      </c>
      <c r="CK861" s="7">
        <f t="shared" si="595"/>
        <v>0</v>
      </c>
      <c r="CL861" s="7">
        <f t="shared" si="596"/>
        <v>0</v>
      </c>
      <c r="CM861" s="17">
        <f t="shared" si="565"/>
        <v>259.93</v>
      </c>
      <c r="CN861">
        <f t="shared" si="597"/>
        <v>0</v>
      </c>
      <c r="CO861" s="7">
        <f t="shared" si="598"/>
        <v>0</v>
      </c>
      <c r="CP861" s="7">
        <f t="shared" si="599"/>
        <v>0</v>
      </c>
      <c r="CQ861" s="7">
        <f t="shared" si="600"/>
        <v>0</v>
      </c>
      <c r="CR861" s="7">
        <f t="shared" si="601"/>
        <v>0</v>
      </c>
    </row>
    <row r="862" spans="1:9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566"/>
        <v>0</v>
      </c>
      <c r="M862" s="63" t="b">
        <v>0</v>
      </c>
      <c r="S862" s="65" t="b">
        <v>0</v>
      </c>
      <c r="Y862" s="66" t="b">
        <v>0</v>
      </c>
      <c r="AE862" s="67" t="b">
        <v>0</v>
      </c>
      <c r="AK862" s="68" t="b">
        <v>0</v>
      </c>
      <c r="AQ862" s="45" t="b">
        <v>0</v>
      </c>
      <c r="AW862" s="47" t="b">
        <v>0</v>
      </c>
      <c r="BC862" s="17">
        <f t="shared" si="559"/>
        <v>257.95000000000005</v>
      </c>
      <c r="BD862">
        <f t="shared" si="567"/>
        <v>0</v>
      </c>
      <c r="BE862" s="7">
        <f t="shared" si="568"/>
        <v>0</v>
      </c>
      <c r="BF862" s="7">
        <f t="shared" si="569"/>
        <v>0</v>
      </c>
      <c r="BG862" s="7">
        <f t="shared" si="570"/>
        <v>0</v>
      </c>
      <c r="BH862" s="7">
        <f t="shared" si="571"/>
        <v>0</v>
      </c>
      <c r="BI862" s="17">
        <f t="shared" si="560"/>
        <v>257.95000000000005</v>
      </c>
      <c r="BJ862">
        <f t="shared" si="572"/>
        <v>0</v>
      </c>
      <c r="BK862" s="7">
        <f t="shared" si="573"/>
        <v>0</v>
      </c>
      <c r="BL862" s="7">
        <f t="shared" si="574"/>
        <v>0</v>
      </c>
      <c r="BM862" s="7">
        <f t="shared" si="575"/>
        <v>0</v>
      </c>
      <c r="BN862" s="7">
        <f t="shared" si="576"/>
        <v>0</v>
      </c>
      <c r="BO862" s="17">
        <f t="shared" si="561"/>
        <v>257.95000000000005</v>
      </c>
      <c r="BP862">
        <f t="shared" si="577"/>
        <v>0</v>
      </c>
      <c r="BQ862" s="7">
        <f t="shared" si="578"/>
        <v>0</v>
      </c>
      <c r="BR862" s="7">
        <f t="shared" si="579"/>
        <v>0</v>
      </c>
      <c r="BS862" s="7">
        <f t="shared" si="580"/>
        <v>0</v>
      </c>
      <c r="BT862" s="7">
        <f t="shared" si="581"/>
        <v>0</v>
      </c>
      <c r="BU862" s="17">
        <f t="shared" si="562"/>
        <v>257.95000000000005</v>
      </c>
      <c r="BV862">
        <f t="shared" si="582"/>
        <v>0</v>
      </c>
      <c r="BW862" s="7">
        <f t="shared" si="583"/>
        <v>0</v>
      </c>
      <c r="BX862" s="7">
        <f t="shared" si="584"/>
        <v>0</v>
      </c>
      <c r="BY862" s="7">
        <f t="shared" si="585"/>
        <v>0</v>
      </c>
      <c r="BZ862" s="7">
        <f t="shared" si="586"/>
        <v>0</v>
      </c>
      <c r="CA862" s="17">
        <f t="shared" si="563"/>
        <v>257.95000000000005</v>
      </c>
      <c r="CB862">
        <f t="shared" si="587"/>
        <v>0</v>
      </c>
      <c r="CC862" s="7">
        <f t="shared" si="588"/>
        <v>0</v>
      </c>
      <c r="CD862" s="7">
        <f t="shared" si="589"/>
        <v>0</v>
      </c>
      <c r="CE862" s="7">
        <f t="shared" si="590"/>
        <v>0</v>
      </c>
      <c r="CF862" s="69">
        <f t="shared" si="591"/>
        <v>0</v>
      </c>
      <c r="CG862" s="17">
        <f t="shared" si="564"/>
        <v>257.95000000000005</v>
      </c>
      <c r="CH862">
        <f t="shared" si="592"/>
        <v>0</v>
      </c>
      <c r="CI862" s="7">
        <f t="shared" si="593"/>
        <v>0</v>
      </c>
      <c r="CJ862" s="7">
        <f t="shared" si="594"/>
        <v>0</v>
      </c>
      <c r="CK862" s="7">
        <f t="shared" si="595"/>
        <v>0</v>
      </c>
      <c r="CL862" s="7">
        <f t="shared" si="596"/>
        <v>0</v>
      </c>
      <c r="CM862" s="17">
        <f t="shared" si="565"/>
        <v>257.95000000000005</v>
      </c>
      <c r="CN862">
        <f t="shared" si="597"/>
        <v>0</v>
      </c>
      <c r="CO862" s="7">
        <f t="shared" si="598"/>
        <v>0</v>
      </c>
      <c r="CP862" s="7">
        <f t="shared" si="599"/>
        <v>0</v>
      </c>
      <c r="CQ862" s="7">
        <f t="shared" si="600"/>
        <v>0</v>
      </c>
      <c r="CR862" s="7">
        <f t="shared" si="601"/>
        <v>0</v>
      </c>
    </row>
    <row r="863" spans="1:9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566"/>
        <v>1</v>
      </c>
      <c r="M863" s="63" t="b">
        <v>0</v>
      </c>
      <c r="S863" s="65" t="b">
        <v>0</v>
      </c>
      <c r="Y863" s="66" t="b">
        <v>0</v>
      </c>
      <c r="AE863" s="67" t="b">
        <v>0</v>
      </c>
      <c r="AK863" s="68" t="b">
        <v>0</v>
      </c>
      <c r="AQ863" s="45" t="b">
        <v>0</v>
      </c>
      <c r="AW863" s="47" t="b">
        <v>0</v>
      </c>
      <c r="BC863" s="17">
        <f t="shared" si="559"/>
        <v>201.19</v>
      </c>
      <c r="BD863">
        <f t="shared" si="567"/>
        <v>0</v>
      </c>
      <c r="BE863" s="7">
        <f t="shared" si="568"/>
        <v>0</v>
      </c>
      <c r="BF863" s="7">
        <f t="shared" si="569"/>
        <v>0</v>
      </c>
      <c r="BG863" s="7">
        <f t="shared" si="570"/>
        <v>0</v>
      </c>
      <c r="BH863" s="7">
        <f t="shared" si="571"/>
        <v>0</v>
      </c>
      <c r="BI863" s="17">
        <f t="shared" si="560"/>
        <v>201.19</v>
      </c>
      <c r="BJ863">
        <f t="shared" si="572"/>
        <v>0</v>
      </c>
      <c r="BK863" s="7">
        <f t="shared" si="573"/>
        <v>0</v>
      </c>
      <c r="BL863" s="7">
        <f t="shared" si="574"/>
        <v>0</v>
      </c>
      <c r="BM863" s="7">
        <f t="shared" si="575"/>
        <v>0</v>
      </c>
      <c r="BN863" s="7">
        <f t="shared" si="576"/>
        <v>0</v>
      </c>
      <c r="BO863" s="17">
        <f t="shared" si="561"/>
        <v>201.19</v>
      </c>
      <c r="BP863">
        <f t="shared" si="577"/>
        <v>0</v>
      </c>
      <c r="BQ863" s="7">
        <f t="shared" si="578"/>
        <v>0</v>
      </c>
      <c r="BR863" s="7">
        <f t="shared" si="579"/>
        <v>0</v>
      </c>
      <c r="BS863" s="7">
        <f t="shared" si="580"/>
        <v>0</v>
      </c>
      <c r="BT863" s="7">
        <f t="shared" si="581"/>
        <v>0</v>
      </c>
      <c r="BU863" s="17">
        <f t="shared" si="562"/>
        <v>201.19</v>
      </c>
      <c r="BV863">
        <f t="shared" si="582"/>
        <v>0</v>
      </c>
      <c r="BW863" s="7">
        <f t="shared" si="583"/>
        <v>0</v>
      </c>
      <c r="BX863" s="7">
        <f t="shared" si="584"/>
        <v>0</v>
      </c>
      <c r="BY863" s="7">
        <f t="shared" si="585"/>
        <v>0</v>
      </c>
      <c r="BZ863" s="7">
        <f t="shared" si="586"/>
        <v>0</v>
      </c>
      <c r="CA863" s="17">
        <f t="shared" si="563"/>
        <v>201.19</v>
      </c>
      <c r="CB863">
        <f t="shared" si="587"/>
        <v>0</v>
      </c>
      <c r="CC863" s="7">
        <f t="shared" si="588"/>
        <v>0</v>
      </c>
      <c r="CD863" s="7">
        <f t="shared" si="589"/>
        <v>0</v>
      </c>
      <c r="CE863" s="7">
        <f t="shared" si="590"/>
        <v>0</v>
      </c>
      <c r="CF863" s="69">
        <f t="shared" si="591"/>
        <v>0</v>
      </c>
      <c r="CG863" s="17">
        <f t="shared" si="564"/>
        <v>201.19</v>
      </c>
      <c r="CH863">
        <f t="shared" si="592"/>
        <v>0</v>
      </c>
      <c r="CI863" s="7">
        <f t="shared" si="593"/>
        <v>0</v>
      </c>
      <c r="CJ863" s="7">
        <f t="shared" si="594"/>
        <v>0</v>
      </c>
      <c r="CK863" s="7">
        <f t="shared" si="595"/>
        <v>0</v>
      </c>
      <c r="CL863" s="7">
        <f t="shared" si="596"/>
        <v>0</v>
      </c>
      <c r="CM863" s="17">
        <f t="shared" si="565"/>
        <v>201.19</v>
      </c>
      <c r="CN863">
        <f t="shared" si="597"/>
        <v>0</v>
      </c>
      <c r="CO863" s="7">
        <f t="shared" si="598"/>
        <v>0</v>
      </c>
      <c r="CP863" s="7">
        <f t="shared" si="599"/>
        <v>0</v>
      </c>
      <c r="CQ863" s="7">
        <f t="shared" si="600"/>
        <v>0</v>
      </c>
      <c r="CR863" s="7">
        <f t="shared" si="601"/>
        <v>0</v>
      </c>
    </row>
    <row r="864" spans="1:9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566"/>
        <v>1</v>
      </c>
      <c r="M864" s="63" t="b">
        <v>0</v>
      </c>
      <c r="S864" s="65" t="b">
        <v>0</v>
      </c>
      <c r="Y864" s="66" t="b">
        <v>0</v>
      </c>
      <c r="AE864" s="67" t="b">
        <v>0</v>
      </c>
      <c r="AK864" s="68" t="b">
        <v>0</v>
      </c>
      <c r="AQ864" s="45" t="b">
        <v>0</v>
      </c>
      <c r="AW864" s="47" t="b">
        <v>0</v>
      </c>
      <c r="BC864" s="17">
        <f t="shared" si="559"/>
        <v>0</v>
      </c>
      <c r="BD864">
        <f t="shared" si="567"/>
        <v>0</v>
      </c>
      <c r="BE864" s="7">
        <f t="shared" si="568"/>
        <v>0</v>
      </c>
      <c r="BF864" s="7">
        <f t="shared" si="569"/>
        <v>0</v>
      </c>
      <c r="BG864" s="7">
        <f t="shared" si="570"/>
        <v>0</v>
      </c>
      <c r="BH864" s="7">
        <f t="shared" si="571"/>
        <v>0</v>
      </c>
      <c r="BI864" s="17">
        <f t="shared" si="560"/>
        <v>0</v>
      </c>
      <c r="BJ864">
        <f t="shared" si="572"/>
        <v>0</v>
      </c>
      <c r="BK864" s="7">
        <f t="shared" si="573"/>
        <v>0</v>
      </c>
      <c r="BL864" s="7">
        <f t="shared" si="574"/>
        <v>0</v>
      </c>
      <c r="BM864" s="7">
        <f t="shared" si="575"/>
        <v>0</v>
      </c>
      <c r="BN864" s="7">
        <f t="shared" si="576"/>
        <v>0</v>
      </c>
      <c r="BO864" s="17">
        <f t="shared" si="561"/>
        <v>0</v>
      </c>
      <c r="BP864">
        <f t="shared" si="577"/>
        <v>0</v>
      </c>
      <c r="BQ864" s="7">
        <f t="shared" si="578"/>
        <v>0</v>
      </c>
      <c r="BR864" s="7">
        <f t="shared" si="579"/>
        <v>0</v>
      </c>
      <c r="BS864" s="7">
        <f t="shared" si="580"/>
        <v>0</v>
      </c>
      <c r="BT864" s="7">
        <f t="shared" si="581"/>
        <v>0</v>
      </c>
      <c r="BU864" s="17">
        <f t="shared" si="562"/>
        <v>0</v>
      </c>
      <c r="BV864">
        <f t="shared" si="582"/>
        <v>0</v>
      </c>
      <c r="BW864" s="7">
        <f t="shared" si="583"/>
        <v>0</v>
      </c>
      <c r="BX864" s="7">
        <f t="shared" si="584"/>
        <v>0</v>
      </c>
      <c r="BY864" s="7">
        <f t="shared" si="585"/>
        <v>0</v>
      </c>
      <c r="BZ864" s="7">
        <f t="shared" si="586"/>
        <v>0</v>
      </c>
      <c r="CA864" s="17">
        <f t="shared" si="563"/>
        <v>0</v>
      </c>
      <c r="CB864">
        <f t="shared" si="587"/>
        <v>0</v>
      </c>
      <c r="CC864" s="7">
        <f t="shared" si="588"/>
        <v>0</v>
      </c>
      <c r="CD864" s="7">
        <f t="shared" si="589"/>
        <v>0</v>
      </c>
      <c r="CE864" s="7">
        <f t="shared" si="590"/>
        <v>0</v>
      </c>
      <c r="CF864" s="69">
        <f t="shared" si="591"/>
        <v>0</v>
      </c>
      <c r="CG864" s="17">
        <f t="shared" si="564"/>
        <v>0</v>
      </c>
      <c r="CH864">
        <f t="shared" si="592"/>
        <v>0</v>
      </c>
      <c r="CI864" s="7">
        <f t="shared" si="593"/>
        <v>0</v>
      </c>
      <c r="CJ864" s="7">
        <f t="shared" si="594"/>
        <v>0</v>
      </c>
      <c r="CK864" s="7">
        <f t="shared" si="595"/>
        <v>0</v>
      </c>
      <c r="CL864" s="7">
        <f t="shared" si="596"/>
        <v>0</v>
      </c>
      <c r="CM864" s="17">
        <f t="shared" si="565"/>
        <v>0</v>
      </c>
      <c r="CN864">
        <f t="shared" si="597"/>
        <v>0</v>
      </c>
      <c r="CO864" s="7">
        <f t="shared" si="598"/>
        <v>0</v>
      </c>
      <c r="CP864" s="7">
        <f t="shared" si="599"/>
        <v>0</v>
      </c>
      <c r="CQ864" s="7">
        <f t="shared" si="600"/>
        <v>0</v>
      </c>
      <c r="CR864" s="7">
        <f t="shared" si="601"/>
        <v>0</v>
      </c>
    </row>
    <row r="865" spans="1:9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566"/>
        <v>0</v>
      </c>
      <c r="M865" s="63" t="b">
        <v>0</v>
      </c>
      <c r="S865" s="65" t="b">
        <v>0</v>
      </c>
      <c r="Y865" s="66" t="b">
        <v>0</v>
      </c>
      <c r="AE865" s="67" t="b">
        <v>0</v>
      </c>
      <c r="AK865" s="68" t="b">
        <v>0</v>
      </c>
      <c r="AQ865" s="45" t="b">
        <v>0</v>
      </c>
      <c r="AW865" s="47" t="b">
        <v>0</v>
      </c>
      <c r="BC865" s="17">
        <f t="shared" si="559"/>
        <v>0</v>
      </c>
      <c r="BD865">
        <f t="shared" si="567"/>
        <v>0</v>
      </c>
      <c r="BE865" s="7">
        <f t="shared" si="568"/>
        <v>0</v>
      </c>
      <c r="BF865" s="7">
        <f t="shared" si="569"/>
        <v>0</v>
      </c>
      <c r="BG865" s="7">
        <f t="shared" si="570"/>
        <v>0</v>
      </c>
      <c r="BH865" s="7">
        <f t="shared" si="571"/>
        <v>0</v>
      </c>
      <c r="BI865" s="17">
        <f t="shared" si="560"/>
        <v>0</v>
      </c>
      <c r="BJ865">
        <f t="shared" si="572"/>
        <v>0</v>
      </c>
      <c r="BK865" s="7">
        <f t="shared" si="573"/>
        <v>0</v>
      </c>
      <c r="BL865" s="7">
        <f t="shared" si="574"/>
        <v>0</v>
      </c>
      <c r="BM865" s="7">
        <f t="shared" si="575"/>
        <v>0</v>
      </c>
      <c r="BN865" s="7">
        <f t="shared" si="576"/>
        <v>0</v>
      </c>
      <c r="BO865" s="17">
        <f t="shared" si="561"/>
        <v>0</v>
      </c>
      <c r="BP865">
        <f t="shared" si="577"/>
        <v>0</v>
      </c>
      <c r="BQ865" s="7">
        <f t="shared" si="578"/>
        <v>0</v>
      </c>
      <c r="BR865" s="7">
        <f t="shared" si="579"/>
        <v>0</v>
      </c>
      <c r="BS865" s="7">
        <f t="shared" si="580"/>
        <v>0</v>
      </c>
      <c r="BT865" s="7">
        <f t="shared" si="581"/>
        <v>0</v>
      </c>
      <c r="BU865" s="17">
        <f t="shared" si="562"/>
        <v>0</v>
      </c>
      <c r="BV865">
        <f t="shared" si="582"/>
        <v>0</v>
      </c>
      <c r="BW865" s="7">
        <f t="shared" si="583"/>
        <v>0</v>
      </c>
      <c r="BX865" s="7">
        <f t="shared" si="584"/>
        <v>0</v>
      </c>
      <c r="BY865" s="7">
        <f t="shared" si="585"/>
        <v>0</v>
      </c>
      <c r="BZ865" s="7">
        <f t="shared" si="586"/>
        <v>0</v>
      </c>
      <c r="CA865" s="17">
        <f t="shared" si="563"/>
        <v>0</v>
      </c>
      <c r="CB865">
        <f t="shared" si="587"/>
        <v>0</v>
      </c>
      <c r="CC865" s="7">
        <f t="shared" si="588"/>
        <v>0</v>
      </c>
      <c r="CD865" s="7">
        <f t="shared" si="589"/>
        <v>0</v>
      </c>
      <c r="CE865" s="7">
        <f t="shared" si="590"/>
        <v>0</v>
      </c>
      <c r="CF865" s="69">
        <f t="shared" si="591"/>
        <v>0</v>
      </c>
      <c r="CG865" s="17">
        <f t="shared" si="564"/>
        <v>0</v>
      </c>
      <c r="CH865">
        <f t="shared" si="592"/>
        <v>0</v>
      </c>
      <c r="CI865" s="7">
        <f t="shared" si="593"/>
        <v>0</v>
      </c>
      <c r="CJ865" s="7">
        <f t="shared" si="594"/>
        <v>0</v>
      </c>
      <c r="CK865" s="7">
        <f t="shared" si="595"/>
        <v>0</v>
      </c>
      <c r="CL865" s="7">
        <f t="shared" si="596"/>
        <v>0</v>
      </c>
      <c r="CM865" s="17">
        <f t="shared" si="565"/>
        <v>0</v>
      </c>
      <c r="CN865">
        <f t="shared" si="597"/>
        <v>0</v>
      </c>
      <c r="CO865" s="7">
        <f t="shared" si="598"/>
        <v>0</v>
      </c>
      <c r="CP865" s="7">
        <f t="shared" si="599"/>
        <v>0</v>
      </c>
      <c r="CQ865" s="7">
        <f t="shared" si="600"/>
        <v>0</v>
      </c>
      <c r="CR865" s="7">
        <f t="shared" si="601"/>
        <v>0</v>
      </c>
    </row>
    <row r="866" spans="1:9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566"/>
        <v>1</v>
      </c>
      <c r="M866" s="63" t="b">
        <v>0</v>
      </c>
      <c r="S866" s="65" t="b">
        <v>0</v>
      </c>
      <c r="Y866" s="66" t="b">
        <v>0</v>
      </c>
      <c r="AE866" s="67" t="b">
        <v>0</v>
      </c>
      <c r="AK866" s="68" t="b">
        <v>0</v>
      </c>
      <c r="AQ866" s="45" t="b">
        <v>0</v>
      </c>
      <c r="AW866" s="47" t="b">
        <v>0</v>
      </c>
      <c r="BC866" s="17">
        <f t="shared" si="559"/>
        <v>0</v>
      </c>
      <c r="BD866">
        <f t="shared" si="567"/>
        <v>0</v>
      </c>
      <c r="BE866" s="7">
        <f t="shared" si="568"/>
        <v>0</v>
      </c>
      <c r="BF866" s="7">
        <f t="shared" si="569"/>
        <v>0</v>
      </c>
      <c r="BG866" s="7">
        <f t="shared" si="570"/>
        <v>0</v>
      </c>
      <c r="BH866" s="7">
        <f t="shared" si="571"/>
        <v>0</v>
      </c>
      <c r="BI866" s="17">
        <f t="shared" si="560"/>
        <v>0</v>
      </c>
      <c r="BJ866">
        <f t="shared" si="572"/>
        <v>0</v>
      </c>
      <c r="BK866" s="7">
        <f t="shared" si="573"/>
        <v>0</v>
      </c>
      <c r="BL866" s="7">
        <f t="shared" si="574"/>
        <v>0</v>
      </c>
      <c r="BM866" s="7">
        <f t="shared" si="575"/>
        <v>0</v>
      </c>
      <c r="BN866" s="7">
        <f t="shared" si="576"/>
        <v>0</v>
      </c>
      <c r="BO866" s="17">
        <f t="shared" si="561"/>
        <v>0</v>
      </c>
      <c r="BP866">
        <f t="shared" si="577"/>
        <v>0</v>
      </c>
      <c r="BQ866" s="7">
        <f t="shared" si="578"/>
        <v>0</v>
      </c>
      <c r="BR866" s="7">
        <f t="shared" si="579"/>
        <v>0</v>
      </c>
      <c r="BS866" s="7">
        <f t="shared" si="580"/>
        <v>0</v>
      </c>
      <c r="BT866" s="7">
        <f t="shared" si="581"/>
        <v>0</v>
      </c>
      <c r="BU866" s="17">
        <f t="shared" si="562"/>
        <v>0</v>
      </c>
      <c r="BV866">
        <f t="shared" si="582"/>
        <v>0</v>
      </c>
      <c r="BW866" s="7">
        <f t="shared" si="583"/>
        <v>0</v>
      </c>
      <c r="BX866" s="7">
        <f t="shared" si="584"/>
        <v>0</v>
      </c>
      <c r="BY866" s="7">
        <f t="shared" si="585"/>
        <v>0</v>
      </c>
      <c r="BZ866" s="7">
        <f t="shared" si="586"/>
        <v>0</v>
      </c>
      <c r="CA866" s="17">
        <f t="shared" si="563"/>
        <v>0</v>
      </c>
      <c r="CB866">
        <f t="shared" si="587"/>
        <v>0</v>
      </c>
      <c r="CC866" s="7">
        <f t="shared" si="588"/>
        <v>0</v>
      </c>
      <c r="CD866" s="7">
        <f t="shared" si="589"/>
        <v>0</v>
      </c>
      <c r="CE866" s="7">
        <f t="shared" si="590"/>
        <v>0</v>
      </c>
      <c r="CF866" s="69">
        <f t="shared" si="591"/>
        <v>0</v>
      </c>
      <c r="CG866" s="17">
        <f t="shared" si="564"/>
        <v>0</v>
      </c>
      <c r="CH866">
        <f t="shared" si="592"/>
        <v>0</v>
      </c>
      <c r="CI866" s="7">
        <f t="shared" si="593"/>
        <v>0</v>
      </c>
      <c r="CJ866" s="7">
        <f t="shared" si="594"/>
        <v>0</v>
      </c>
      <c r="CK866" s="7">
        <f t="shared" si="595"/>
        <v>0</v>
      </c>
      <c r="CL866" s="7">
        <f t="shared" si="596"/>
        <v>0</v>
      </c>
      <c r="CM866" s="17">
        <f t="shared" si="565"/>
        <v>0</v>
      </c>
      <c r="CN866">
        <f t="shared" si="597"/>
        <v>0</v>
      </c>
      <c r="CO866" s="7">
        <f t="shared" si="598"/>
        <v>0</v>
      </c>
      <c r="CP866" s="7">
        <f t="shared" si="599"/>
        <v>0</v>
      </c>
      <c r="CQ866" s="7">
        <f t="shared" si="600"/>
        <v>0</v>
      </c>
      <c r="CR866" s="7">
        <f t="shared" si="601"/>
        <v>0</v>
      </c>
    </row>
    <row r="867" spans="1:9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566"/>
        <v>1</v>
      </c>
      <c r="M867" s="63" t="b">
        <v>0</v>
      </c>
      <c r="S867" s="65" t="b">
        <v>0</v>
      </c>
      <c r="Y867" s="66" t="b">
        <v>0</v>
      </c>
      <c r="AE867" s="67" t="b">
        <v>0</v>
      </c>
      <c r="AK867" s="68" t="b">
        <v>0</v>
      </c>
      <c r="AQ867" s="45" t="b">
        <v>0</v>
      </c>
      <c r="AW867" s="47" t="b">
        <v>0</v>
      </c>
      <c r="BC867" s="17">
        <f t="shared" si="559"/>
        <v>102.52000000000001</v>
      </c>
      <c r="BD867">
        <f t="shared" si="567"/>
        <v>0</v>
      </c>
      <c r="BE867" s="7">
        <f t="shared" si="568"/>
        <v>0</v>
      </c>
      <c r="BF867" s="7">
        <f t="shared" si="569"/>
        <v>0</v>
      </c>
      <c r="BG867" s="7">
        <f t="shared" si="570"/>
        <v>0</v>
      </c>
      <c r="BH867" s="7">
        <f t="shared" si="571"/>
        <v>0</v>
      </c>
      <c r="BI867" s="17">
        <f t="shared" si="560"/>
        <v>102.52000000000001</v>
      </c>
      <c r="BJ867">
        <f t="shared" si="572"/>
        <v>0</v>
      </c>
      <c r="BK867" s="7">
        <f t="shared" si="573"/>
        <v>0</v>
      </c>
      <c r="BL867" s="7">
        <f t="shared" si="574"/>
        <v>0</v>
      </c>
      <c r="BM867" s="7">
        <f t="shared" si="575"/>
        <v>0</v>
      </c>
      <c r="BN867" s="7">
        <f t="shared" si="576"/>
        <v>0</v>
      </c>
      <c r="BO867" s="17">
        <f t="shared" si="561"/>
        <v>102.52000000000001</v>
      </c>
      <c r="BP867">
        <f t="shared" si="577"/>
        <v>0</v>
      </c>
      <c r="BQ867" s="7">
        <f t="shared" si="578"/>
        <v>0</v>
      </c>
      <c r="BR867" s="7">
        <f t="shared" si="579"/>
        <v>0</v>
      </c>
      <c r="BS867" s="7">
        <f t="shared" si="580"/>
        <v>0</v>
      </c>
      <c r="BT867" s="7">
        <f t="shared" si="581"/>
        <v>0</v>
      </c>
      <c r="BU867" s="17">
        <f t="shared" si="562"/>
        <v>102.52000000000001</v>
      </c>
      <c r="BV867">
        <f t="shared" si="582"/>
        <v>0</v>
      </c>
      <c r="BW867" s="7">
        <f t="shared" si="583"/>
        <v>0</v>
      </c>
      <c r="BX867" s="7">
        <f t="shared" si="584"/>
        <v>0</v>
      </c>
      <c r="BY867" s="7">
        <f t="shared" si="585"/>
        <v>0</v>
      </c>
      <c r="BZ867" s="7">
        <f t="shared" si="586"/>
        <v>0</v>
      </c>
      <c r="CA867" s="17">
        <f t="shared" si="563"/>
        <v>102.52000000000001</v>
      </c>
      <c r="CB867">
        <f t="shared" si="587"/>
        <v>0</v>
      </c>
      <c r="CC867" s="7">
        <f t="shared" si="588"/>
        <v>0</v>
      </c>
      <c r="CD867" s="7">
        <f t="shared" si="589"/>
        <v>0</v>
      </c>
      <c r="CE867" s="7">
        <f t="shared" si="590"/>
        <v>0</v>
      </c>
      <c r="CF867" s="69">
        <f t="shared" si="591"/>
        <v>0</v>
      </c>
      <c r="CG867" s="17">
        <f t="shared" si="564"/>
        <v>102.52000000000001</v>
      </c>
      <c r="CH867">
        <f t="shared" si="592"/>
        <v>0</v>
      </c>
      <c r="CI867" s="7">
        <f t="shared" si="593"/>
        <v>0</v>
      </c>
      <c r="CJ867" s="7">
        <f t="shared" si="594"/>
        <v>0</v>
      </c>
      <c r="CK867" s="7">
        <f t="shared" si="595"/>
        <v>0</v>
      </c>
      <c r="CL867" s="7">
        <f t="shared" si="596"/>
        <v>0</v>
      </c>
      <c r="CM867" s="17">
        <f t="shared" si="565"/>
        <v>102.52000000000001</v>
      </c>
      <c r="CN867">
        <f t="shared" si="597"/>
        <v>0</v>
      </c>
      <c r="CO867" s="7">
        <f t="shared" si="598"/>
        <v>0</v>
      </c>
      <c r="CP867" s="7">
        <f t="shared" si="599"/>
        <v>0</v>
      </c>
      <c r="CQ867" s="7">
        <f t="shared" si="600"/>
        <v>0</v>
      </c>
      <c r="CR867" s="7">
        <f t="shared" si="601"/>
        <v>0</v>
      </c>
    </row>
    <row r="868" spans="1:9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566"/>
        <v>0</v>
      </c>
      <c r="M868" s="63" t="b">
        <v>0</v>
      </c>
      <c r="S868" s="65" t="b">
        <v>0</v>
      </c>
      <c r="Y868" s="66" t="b">
        <v>0</v>
      </c>
      <c r="AE868" s="67" t="b">
        <v>0</v>
      </c>
      <c r="AK868" s="68" t="b">
        <v>0</v>
      </c>
      <c r="AQ868" s="45" t="b">
        <v>0</v>
      </c>
      <c r="AW868" s="47" t="b">
        <v>0</v>
      </c>
      <c r="BC868" s="17">
        <f t="shared" si="559"/>
        <v>103.62</v>
      </c>
      <c r="BD868">
        <f t="shared" si="567"/>
        <v>0</v>
      </c>
      <c r="BE868" s="7">
        <f t="shared" si="568"/>
        <v>0</v>
      </c>
      <c r="BF868" s="7">
        <f t="shared" si="569"/>
        <v>0</v>
      </c>
      <c r="BG868" s="7">
        <f t="shared" si="570"/>
        <v>0</v>
      </c>
      <c r="BH868" s="7">
        <f t="shared" si="571"/>
        <v>0</v>
      </c>
      <c r="BI868" s="17">
        <f t="shared" si="560"/>
        <v>103.62</v>
      </c>
      <c r="BJ868">
        <f t="shared" si="572"/>
        <v>0</v>
      </c>
      <c r="BK868" s="7">
        <f t="shared" si="573"/>
        <v>0</v>
      </c>
      <c r="BL868" s="7">
        <f t="shared" si="574"/>
        <v>0</v>
      </c>
      <c r="BM868" s="7">
        <f t="shared" si="575"/>
        <v>0</v>
      </c>
      <c r="BN868" s="7">
        <f t="shared" si="576"/>
        <v>0</v>
      </c>
      <c r="BO868" s="17">
        <f t="shared" si="561"/>
        <v>103.62</v>
      </c>
      <c r="BP868">
        <f t="shared" si="577"/>
        <v>0</v>
      </c>
      <c r="BQ868" s="7">
        <f t="shared" si="578"/>
        <v>0</v>
      </c>
      <c r="BR868" s="7">
        <f t="shared" si="579"/>
        <v>0</v>
      </c>
      <c r="BS868" s="7">
        <f t="shared" si="580"/>
        <v>0</v>
      </c>
      <c r="BT868" s="7">
        <f t="shared" si="581"/>
        <v>0</v>
      </c>
      <c r="BU868" s="17">
        <f t="shared" si="562"/>
        <v>103.62</v>
      </c>
      <c r="BV868">
        <f t="shared" si="582"/>
        <v>0</v>
      </c>
      <c r="BW868" s="7">
        <f t="shared" si="583"/>
        <v>0</v>
      </c>
      <c r="BX868" s="7">
        <f t="shared" si="584"/>
        <v>0</v>
      </c>
      <c r="BY868" s="7">
        <f t="shared" si="585"/>
        <v>0</v>
      </c>
      <c r="BZ868" s="7">
        <f t="shared" si="586"/>
        <v>0</v>
      </c>
      <c r="CA868" s="17">
        <f t="shared" si="563"/>
        <v>103.62</v>
      </c>
      <c r="CB868">
        <f t="shared" si="587"/>
        <v>0</v>
      </c>
      <c r="CC868" s="7">
        <f t="shared" si="588"/>
        <v>0</v>
      </c>
      <c r="CD868" s="7">
        <f t="shared" si="589"/>
        <v>0</v>
      </c>
      <c r="CE868" s="7">
        <f t="shared" si="590"/>
        <v>0</v>
      </c>
      <c r="CF868" s="69">
        <f t="shared" si="591"/>
        <v>0</v>
      </c>
      <c r="CG868" s="17">
        <f t="shared" si="564"/>
        <v>103.62</v>
      </c>
      <c r="CH868">
        <f t="shared" si="592"/>
        <v>0</v>
      </c>
      <c r="CI868" s="7">
        <f t="shared" si="593"/>
        <v>0</v>
      </c>
      <c r="CJ868" s="7">
        <f t="shared" si="594"/>
        <v>0</v>
      </c>
      <c r="CK868" s="7">
        <f t="shared" si="595"/>
        <v>0</v>
      </c>
      <c r="CL868" s="7">
        <f t="shared" si="596"/>
        <v>0</v>
      </c>
      <c r="CM868" s="17">
        <f t="shared" si="565"/>
        <v>103.62</v>
      </c>
      <c r="CN868">
        <f t="shared" si="597"/>
        <v>0</v>
      </c>
      <c r="CO868" s="7">
        <f t="shared" si="598"/>
        <v>0</v>
      </c>
      <c r="CP868" s="7">
        <f t="shared" si="599"/>
        <v>0</v>
      </c>
      <c r="CQ868" s="7">
        <f t="shared" si="600"/>
        <v>0</v>
      </c>
      <c r="CR868" s="7">
        <f t="shared" si="601"/>
        <v>0</v>
      </c>
    </row>
    <row r="869" spans="1:9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566"/>
        <v>1</v>
      </c>
      <c r="M869" s="63" t="b">
        <v>0</v>
      </c>
      <c r="S869" s="65" t="b">
        <v>0</v>
      </c>
      <c r="Y869" s="66" t="b">
        <v>0</v>
      </c>
      <c r="AE869" s="67" t="b">
        <v>0</v>
      </c>
      <c r="AK869" s="68" t="b">
        <v>0</v>
      </c>
      <c r="AQ869" s="45" t="b">
        <v>0</v>
      </c>
      <c r="AW869" s="47" t="b">
        <v>0</v>
      </c>
      <c r="BC869" s="17">
        <f t="shared" si="559"/>
        <v>44.77</v>
      </c>
      <c r="BD869">
        <f t="shared" si="567"/>
        <v>0</v>
      </c>
      <c r="BE869" s="7">
        <f t="shared" si="568"/>
        <v>0</v>
      </c>
      <c r="BF869" s="7">
        <f t="shared" si="569"/>
        <v>0</v>
      </c>
      <c r="BG869" s="7">
        <f t="shared" si="570"/>
        <v>0</v>
      </c>
      <c r="BH869" s="7">
        <f t="shared" si="571"/>
        <v>0</v>
      </c>
      <c r="BI869" s="17">
        <f t="shared" si="560"/>
        <v>44.77</v>
      </c>
      <c r="BJ869">
        <f t="shared" si="572"/>
        <v>0</v>
      </c>
      <c r="BK869" s="7">
        <f t="shared" si="573"/>
        <v>0</v>
      </c>
      <c r="BL869" s="7">
        <f t="shared" si="574"/>
        <v>0</v>
      </c>
      <c r="BM869" s="7">
        <f t="shared" si="575"/>
        <v>0</v>
      </c>
      <c r="BN869" s="7">
        <f t="shared" si="576"/>
        <v>0</v>
      </c>
      <c r="BO869" s="17">
        <f t="shared" si="561"/>
        <v>44.77</v>
      </c>
      <c r="BP869">
        <f t="shared" si="577"/>
        <v>0</v>
      </c>
      <c r="BQ869" s="7">
        <f t="shared" si="578"/>
        <v>0</v>
      </c>
      <c r="BR869" s="7">
        <f t="shared" si="579"/>
        <v>0</v>
      </c>
      <c r="BS869" s="7">
        <f t="shared" si="580"/>
        <v>0</v>
      </c>
      <c r="BT869" s="7">
        <f t="shared" si="581"/>
        <v>0</v>
      </c>
      <c r="BU869" s="17">
        <f t="shared" si="562"/>
        <v>44.77</v>
      </c>
      <c r="BV869">
        <f t="shared" si="582"/>
        <v>0</v>
      </c>
      <c r="BW869" s="7">
        <f t="shared" si="583"/>
        <v>0</v>
      </c>
      <c r="BX869" s="7">
        <f t="shared" si="584"/>
        <v>0</v>
      </c>
      <c r="BY869" s="7">
        <f t="shared" si="585"/>
        <v>0</v>
      </c>
      <c r="BZ869" s="7">
        <f t="shared" si="586"/>
        <v>0</v>
      </c>
      <c r="CA869" s="17">
        <f t="shared" si="563"/>
        <v>44.77</v>
      </c>
      <c r="CB869">
        <f t="shared" si="587"/>
        <v>0</v>
      </c>
      <c r="CC869" s="7">
        <f t="shared" si="588"/>
        <v>0</v>
      </c>
      <c r="CD869" s="7">
        <f t="shared" si="589"/>
        <v>0</v>
      </c>
      <c r="CE869" s="7">
        <f t="shared" si="590"/>
        <v>0</v>
      </c>
      <c r="CF869" s="69">
        <f t="shared" si="591"/>
        <v>0</v>
      </c>
      <c r="CG869" s="17">
        <f t="shared" si="564"/>
        <v>44.77</v>
      </c>
      <c r="CH869">
        <f t="shared" si="592"/>
        <v>0</v>
      </c>
      <c r="CI869" s="7">
        <f t="shared" si="593"/>
        <v>0</v>
      </c>
      <c r="CJ869" s="7">
        <f t="shared" si="594"/>
        <v>0</v>
      </c>
      <c r="CK869" s="7">
        <f t="shared" si="595"/>
        <v>0</v>
      </c>
      <c r="CL869" s="7">
        <f t="shared" si="596"/>
        <v>0</v>
      </c>
      <c r="CM869" s="17">
        <f t="shared" si="565"/>
        <v>44.77</v>
      </c>
      <c r="CN869">
        <f t="shared" si="597"/>
        <v>0</v>
      </c>
      <c r="CO869" s="7">
        <f t="shared" si="598"/>
        <v>0</v>
      </c>
      <c r="CP869" s="7">
        <f t="shared" si="599"/>
        <v>0</v>
      </c>
      <c r="CQ869" s="7">
        <f t="shared" si="600"/>
        <v>0</v>
      </c>
      <c r="CR869" s="7">
        <f t="shared" si="601"/>
        <v>0</v>
      </c>
    </row>
    <row r="870" spans="1:9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566"/>
        <v>1</v>
      </c>
      <c r="M870" s="63" t="b">
        <v>0</v>
      </c>
      <c r="S870" s="65" t="b">
        <v>0</v>
      </c>
      <c r="Y870" s="66" t="b">
        <v>0</v>
      </c>
      <c r="AE870" s="67" t="b">
        <v>0</v>
      </c>
      <c r="AK870" s="68" t="b">
        <v>0</v>
      </c>
      <c r="AQ870" s="45" t="b">
        <v>0</v>
      </c>
      <c r="AW870" s="47" t="b">
        <v>0</v>
      </c>
      <c r="BC870" s="17">
        <f t="shared" si="559"/>
        <v>304.37000000000006</v>
      </c>
      <c r="BD870">
        <f t="shared" si="567"/>
        <v>0</v>
      </c>
      <c r="BE870" s="7">
        <f t="shared" si="568"/>
        <v>0</v>
      </c>
      <c r="BF870" s="7">
        <f t="shared" si="569"/>
        <v>0</v>
      </c>
      <c r="BG870" s="7">
        <f t="shared" si="570"/>
        <v>0</v>
      </c>
      <c r="BH870" s="7">
        <f t="shared" si="571"/>
        <v>0</v>
      </c>
      <c r="BI870" s="17">
        <f t="shared" si="560"/>
        <v>304.37000000000006</v>
      </c>
      <c r="BJ870">
        <f t="shared" si="572"/>
        <v>0</v>
      </c>
      <c r="BK870" s="7">
        <f t="shared" si="573"/>
        <v>0</v>
      </c>
      <c r="BL870" s="7">
        <f t="shared" si="574"/>
        <v>0</v>
      </c>
      <c r="BM870" s="7">
        <f t="shared" si="575"/>
        <v>0</v>
      </c>
      <c r="BN870" s="7">
        <f t="shared" si="576"/>
        <v>0</v>
      </c>
      <c r="BO870" s="17">
        <f t="shared" si="561"/>
        <v>304.37000000000006</v>
      </c>
      <c r="BP870">
        <f t="shared" si="577"/>
        <v>0</v>
      </c>
      <c r="BQ870" s="7">
        <f t="shared" si="578"/>
        <v>0</v>
      </c>
      <c r="BR870" s="7">
        <f t="shared" si="579"/>
        <v>0</v>
      </c>
      <c r="BS870" s="7">
        <f t="shared" si="580"/>
        <v>0</v>
      </c>
      <c r="BT870" s="7">
        <f t="shared" si="581"/>
        <v>0</v>
      </c>
      <c r="BU870" s="17">
        <f t="shared" si="562"/>
        <v>304.37000000000006</v>
      </c>
      <c r="BV870">
        <f t="shared" si="582"/>
        <v>0</v>
      </c>
      <c r="BW870" s="7">
        <f t="shared" si="583"/>
        <v>0</v>
      </c>
      <c r="BX870" s="7">
        <f t="shared" si="584"/>
        <v>0</v>
      </c>
      <c r="BY870" s="7">
        <f t="shared" si="585"/>
        <v>0</v>
      </c>
      <c r="BZ870" s="7">
        <f t="shared" si="586"/>
        <v>0</v>
      </c>
      <c r="CA870" s="17">
        <f t="shared" si="563"/>
        <v>304.37000000000006</v>
      </c>
      <c r="CB870">
        <f t="shared" si="587"/>
        <v>0</v>
      </c>
      <c r="CC870" s="7">
        <f t="shared" si="588"/>
        <v>0</v>
      </c>
      <c r="CD870" s="7">
        <f t="shared" si="589"/>
        <v>0</v>
      </c>
      <c r="CE870" s="7">
        <f t="shared" si="590"/>
        <v>0</v>
      </c>
      <c r="CF870" s="69">
        <f t="shared" si="591"/>
        <v>0</v>
      </c>
      <c r="CG870" s="17">
        <f t="shared" si="564"/>
        <v>304.37000000000006</v>
      </c>
      <c r="CH870">
        <f t="shared" si="592"/>
        <v>0</v>
      </c>
      <c r="CI870" s="7">
        <f t="shared" si="593"/>
        <v>0</v>
      </c>
      <c r="CJ870" s="7">
        <f t="shared" si="594"/>
        <v>0</v>
      </c>
      <c r="CK870" s="7">
        <f t="shared" si="595"/>
        <v>0</v>
      </c>
      <c r="CL870" s="7">
        <f t="shared" si="596"/>
        <v>0</v>
      </c>
      <c r="CM870" s="17">
        <f t="shared" si="565"/>
        <v>304.37000000000006</v>
      </c>
      <c r="CN870">
        <f t="shared" si="597"/>
        <v>0</v>
      </c>
      <c r="CO870" s="7">
        <f t="shared" si="598"/>
        <v>0</v>
      </c>
      <c r="CP870" s="7">
        <f t="shared" si="599"/>
        <v>0</v>
      </c>
      <c r="CQ870" s="7">
        <f t="shared" si="600"/>
        <v>0</v>
      </c>
      <c r="CR870" s="7">
        <f t="shared" si="601"/>
        <v>0</v>
      </c>
    </row>
    <row r="871" spans="1:9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566"/>
        <v>1</v>
      </c>
      <c r="M871" s="63" t="b">
        <v>0</v>
      </c>
      <c r="S871" s="65" t="b">
        <v>0</v>
      </c>
      <c r="Y871" s="66" t="b">
        <v>0</v>
      </c>
      <c r="AE871" s="67" t="b">
        <v>0</v>
      </c>
      <c r="AK871" s="68" t="b">
        <v>0</v>
      </c>
      <c r="AQ871" s="45" t="b">
        <v>0</v>
      </c>
      <c r="AW871" s="47" t="b">
        <v>0</v>
      </c>
      <c r="BC871" s="17">
        <f t="shared" si="559"/>
        <v>229.79000000000002</v>
      </c>
      <c r="BD871">
        <f t="shared" si="567"/>
        <v>0</v>
      </c>
      <c r="BE871" s="7">
        <f t="shared" si="568"/>
        <v>0</v>
      </c>
      <c r="BF871" s="7">
        <f t="shared" si="569"/>
        <v>0</v>
      </c>
      <c r="BG871" s="7">
        <f t="shared" si="570"/>
        <v>0</v>
      </c>
      <c r="BH871" s="7">
        <f t="shared" si="571"/>
        <v>0</v>
      </c>
      <c r="BI871" s="17">
        <f t="shared" si="560"/>
        <v>229.79000000000002</v>
      </c>
      <c r="BJ871">
        <f t="shared" si="572"/>
        <v>0</v>
      </c>
      <c r="BK871" s="7">
        <f t="shared" si="573"/>
        <v>0</v>
      </c>
      <c r="BL871" s="7">
        <f t="shared" si="574"/>
        <v>0</v>
      </c>
      <c r="BM871" s="7">
        <f t="shared" si="575"/>
        <v>0</v>
      </c>
      <c r="BN871" s="7">
        <f t="shared" si="576"/>
        <v>0</v>
      </c>
      <c r="BO871" s="17">
        <f t="shared" si="561"/>
        <v>229.79000000000002</v>
      </c>
      <c r="BP871">
        <f t="shared" si="577"/>
        <v>0</v>
      </c>
      <c r="BQ871" s="7">
        <f t="shared" si="578"/>
        <v>0</v>
      </c>
      <c r="BR871" s="7">
        <f t="shared" si="579"/>
        <v>0</v>
      </c>
      <c r="BS871" s="7">
        <f t="shared" si="580"/>
        <v>0</v>
      </c>
      <c r="BT871" s="7">
        <f t="shared" si="581"/>
        <v>0</v>
      </c>
      <c r="BU871" s="17">
        <f t="shared" si="562"/>
        <v>229.79000000000002</v>
      </c>
      <c r="BV871">
        <f t="shared" si="582"/>
        <v>0</v>
      </c>
      <c r="BW871" s="7">
        <f t="shared" si="583"/>
        <v>0</v>
      </c>
      <c r="BX871" s="7">
        <f t="shared" si="584"/>
        <v>0</v>
      </c>
      <c r="BY871" s="7">
        <f t="shared" si="585"/>
        <v>0</v>
      </c>
      <c r="BZ871" s="7">
        <f t="shared" si="586"/>
        <v>0</v>
      </c>
      <c r="CA871" s="17">
        <f t="shared" si="563"/>
        <v>229.79000000000002</v>
      </c>
      <c r="CB871">
        <f t="shared" si="587"/>
        <v>0</v>
      </c>
      <c r="CC871" s="7">
        <f t="shared" si="588"/>
        <v>0</v>
      </c>
      <c r="CD871" s="7">
        <f t="shared" si="589"/>
        <v>0</v>
      </c>
      <c r="CE871" s="7">
        <f t="shared" si="590"/>
        <v>0</v>
      </c>
      <c r="CF871" s="69">
        <f t="shared" si="591"/>
        <v>0</v>
      </c>
      <c r="CG871" s="17">
        <f t="shared" si="564"/>
        <v>229.79000000000002</v>
      </c>
      <c r="CH871">
        <f t="shared" si="592"/>
        <v>0</v>
      </c>
      <c r="CI871" s="7">
        <f t="shared" si="593"/>
        <v>0</v>
      </c>
      <c r="CJ871" s="7">
        <f t="shared" si="594"/>
        <v>0</v>
      </c>
      <c r="CK871" s="7">
        <f t="shared" si="595"/>
        <v>0</v>
      </c>
      <c r="CL871" s="7">
        <f t="shared" si="596"/>
        <v>0</v>
      </c>
      <c r="CM871" s="17">
        <f t="shared" si="565"/>
        <v>229.79000000000002</v>
      </c>
      <c r="CN871">
        <f t="shared" si="597"/>
        <v>0</v>
      </c>
      <c r="CO871" s="7">
        <f t="shared" si="598"/>
        <v>0</v>
      </c>
      <c r="CP871" s="7">
        <f t="shared" si="599"/>
        <v>0</v>
      </c>
      <c r="CQ871" s="7">
        <f t="shared" si="600"/>
        <v>0</v>
      </c>
      <c r="CR871" s="7">
        <f t="shared" si="601"/>
        <v>0</v>
      </c>
    </row>
    <row r="872" spans="1:9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566"/>
        <v>1</v>
      </c>
      <c r="M872" s="63" t="b">
        <v>0</v>
      </c>
      <c r="S872" s="65" t="b">
        <v>0</v>
      </c>
      <c r="Y872" s="66" t="b">
        <v>0</v>
      </c>
      <c r="AE872" s="67" t="b">
        <v>0</v>
      </c>
      <c r="AK872" s="68" t="b">
        <v>0</v>
      </c>
      <c r="AQ872" s="45" t="b">
        <v>0</v>
      </c>
      <c r="AW872" s="47" t="b">
        <v>0</v>
      </c>
      <c r="BC872" s="17">
        <f t="shared" si="559"/>
        <v>139.04000000000002</v>
      </c>
      <c r="BD872">
        <f t="shared" si="567"/>
        <v>0</v>
      </c>
      <c r="BE872" s="7">
        <f t="shared" si="568"/>
        <v>0</v>
      </c>
      <c r="BF872" s="7">
        <f t="shared" si="569"/>
        <v>0</v>
      </c>
      <c r="BG872" s="7">
        <f t="shared" si="570"/>
        <v>0</v>
      </c>
      <c r="BH872" s="7">
        <f t="shared" si="571"/>
        <v>0</v>
      </c>
      <c r="BI872" s="17">
        <f t="shared" si="560"/>
        <v>139.04000000000002</v>
      </c>
      <c r="BJ872">
        <f t="shared" si="572"/>
        <v>0</v>
      </c>
      <c r="BK872" s="7">
        <f t="shared" si="573"/>
        <v>0</v>
      </c>
      <c r="BL872" s="7">
        <f t="shared" si="574"/>
        <v>0</v>
      </c>
      <c r="BM872" s="7">
        <f t="shared" si="575"/>
        <v>0</v>
      </c>
      <c r="BN872" s="7">
        <f t="shared" si="576"/>
        <v>0</v>
      </c>
      <c r="BO872" s="17">
        <f t="shared" si="561"/>
        <v>139.04000000000002</v>
      </c>
      <c r="BP872">
        <f t="shared" si="577"/>
        <v>0</v>
      </c>
      <c r="BQ872" s="7">
        <f t="shared" si="578"/>
        <v>0</v>
      </c>
      <c r="BR872" s="7">
        <f t="shared" si="579"/>
        <v>0</v>
      </c>
      <c r="BS872" s="7">
        <f t="shared" si="580"/>
        <v>0</v>
      </c>
      <c r="BT872" s="7">
        <f t="shared" si="581"/>
        <v>0</v>
      </c>
      <c r="BU872" s="17">
        <f t="shared" si="562"/>
        <v>139.04000000000002</v>
      </c>
      <c r="BV872">
        <f t="shared" si="582"/>
        <v>0</v>
      </c>
      <c r="BW872" s="7">
        <f t="shared" si="583"/>
        <v>0</v>
      </c>
      <c r="BX872" s="7">
        <f t="shared" si="584"/>
        <v>0</v>
      </c>
      <c r="BY872" s="7">
        <f t="shared" si="585"/>
        <v>0</v>
      </c>
      <c r="BZ872" s="7">
        <f t="shared" si="586"/>
        <v>0</v>
      </c>
      <c r="CA872" s="17">
        <f t="shared" si="563"/>
        <v>139.04000000000002</v>
      </c>
      <c r="CB872">
        <f t="shared" si="587"/>
        <v>0</v>
      </c>
      <c r="CC872" s="7">
        <f t="shared" si="588"/>
        <v>0</v>
      </c>
      <c r="CD872" s="7">
        <f t="shared" si="589"/>
        <v>0</v>
      </c>
      <c r="CE872" s="7">
        <f t="shared" si="590"/>
        <v>0</v>
      </c>
      <c r="CF872" s="69">
        <f t="shared" si="591"/>
        <v>0</v>
      </c>
      <c r="CG872" s="17">
        <f t="shared" si="564"/>
        <v>139.04000000000002</v>
      </c>
      <c r="CH872">
        <f t="shared" si="592"/>
        <v>0</v>
      </c>
      <c r="CI872" s="7">
        <f t="shared" si="593"/>
        <v>0</v>
      </c>
      <c r="CJ872" s="7">
        <f t="shared" si="594"/>
        <v>0</v>
      </c>
      <c r="CK872" s="7">
        <f t="shared" si="595"/>
        <v>0</v>
      </c>
      <c r="CL872" s="7">
        <f t="shared" si="596"/>
        <v>0</v>
      </c>
      <c r="CM872" s="17">
        <f t="shared" si="565"/>
        <v>139.04000000000002</v>
      </c>
      <c r="CN872">
        <f t="shared" si="597"/>
        <v>0</v>
      </c>
      <c r="CO872" s="7">
        <f t="shared" si="598"/>
        <v>0</v>
      </c>
      <c r="CP872" s="7">
        <f t="shared" si="599"/>
        <v>0</v>
      </c>
      <c r="CQ872" s="7">
        <f t="shared" si="600"/>
        <v>0</v>
      </c>
      <c r="CR872" s="7">
        <f t="shared" si="601"/>
        <v>0</v>
      </c>
    </row>
    <row r="873" spans="1:9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566"/>
        <v>0</v>
      </c>
      <c r="M873" s="63" t="b">
        <v>0</v>
      </c>
      <c r="S873" s="65" t="b">
        <v>0</v>
      </c>
      <c r="Y873" s="66" t="b">
        <v>0</v>
      </c>
      <c r="AE873" s="67" t="b">
        <v>0</v>
      </c>
      <c r="AK873" s="68" t="b">
        <v>0</v>
      </c>
      <c r="AQ873" s="45" t="b">
        <v>0</v>
      </c>
      <c r="AW873" s="47" t="b">
        <v>0</v>
      </c>
      <c r="BC873" s="17">
        <f t="shared" si="559"/>
        <v>132</v>
      </c>
      <c r="BD873">
        <f t="shared" si="567"/>
        <v>0</v>
      </c>
      <c r="BE873" s="7">
        <f t="shared" si="568"/>
        <v>0</v>
      </c>
      <c r="BF873" s="7">
        <f t="shared" si="569"/>
        <v>0</v>
      </c>
      <c r="BG873" s="7">
        <f t="shared" si="570"/>
        <v>0</v>
      </c>
      <c r="BH873" s="7">
        <f t="shared" si="571"/>
        <v>0</v>
      </c>
      <c r="BI873" s="17">
        <f t="shared" si="560"/>
        <v>132</v>
      </c>
      <c r="BJ873">
        <f t="shared" si="572"/>
        <v>0</v>
      </c>
      <c r="BK873" s="7">
        <f t="shared" si="573"/>
        <v>0</v>
      </c>
      <c r="BL873" s="7">
        <f t="shared" si="574"/>
        <v>0</v>
      </c>
      <c r="BM873" s="7">
        <f t="shared" si="575"/>
        <v>0</v>
      </c>
      <c r="BN873" s="7">
        <f t="shared" si="576"/>
        <v>0</v>
      </c>
      <c r="BO873" s="17">
        <f t="shared" si="561"/>
        <v>132</v>
      </c>
      <c r="BP873">
        <f t="shared" si="577"/>
        <v>0</v>
      </c>
      <c r="BQ873" s="7">
        <f t="shared" si="578"/>
        <v>0</v>
      </c>
      <c r="BR873" s="7">
        <f t="shared" si="579"/>
        <v>0</v>
      </c>
      <c r="BS873" s="7">
        <f t="shared" si="580"/>
        <v>0</v>
      </c>
      <c r="BT873" s="7">
        <f t="shared" si="581"/>
        <v>0</v>
      </c>
      <c r="BU873" s="17">
        <f t="shared" si="562"/>
        <v>132</v>
      </c>
      <c r="BV873">
        <f t="shared" si="582"/>
        <v>0</v>
      </c>
      <c r="BW873" s="7">
        <f t="shared" si="583"/>
        <v>0</v>
      </c>
      <c r="BX873" s="7">
        <f t="shared" si="584"/>
        <v>0</v>
      </c>
      <c r="BY873" s="7">
        <f t="shared" si="585"/>
        <v>0</v>
      </c>
      <c r="BZ873" s="7">
        <f t="shared" si="586"/>
        <v>0</v>
      </c>
      <c r="CA873" s="17">
        <f t="shared" si="563"/>
        <v>132</v>
      </c>
      <c r="CB873">
        <f t="shared" si="587"/>
        <v>0</v>
      </c>
      <c r="CC873" s="7">
        <f t="shared" si="588"/>
        <v>0</v>
      </c>
      <c r="CD873" s="7">
        <f t="shared" si="589"/>
        <v>0</v>
      </c>
      <c r="CE873" s="7">
        <f t="shared" si="590"/>
        <v>0</v>
      </c>
      <c r="CF873" s="69">
        <f t="shared" si="591"/>
        <v>0</v>
      </c>
      <c r="CG873" s="17">
        <f t="shared" si="564"/>
        <v>132</v>
      </c>
      <c r="CH873">
        <f t="shared" si="592"/>
        <v>0</v>
      </c>
      <c r="CI873" s="7">
        <f t="shared" si="593"/>
        <v>0</v>
      </c>
      <c r="CJ873" s="7">
        <f t="shared" si="594"/>
        <v>0</v>
      </c>
      <c r="CK873" s="7">
        <f t="shared" si="595"/>
        <v>0</v>
      </c>
      <c r="CL873" s="7">
        <f t="shared" si="596"/>
        <v>0</v>
      </c>
      <c r="CM873" s="17">
        <f t="shared" si="565"/>
        <v>132</v>
      </c>
      <c r="CN873">
        <f t="shared" si="597"/>
        <v>0</v>
      </c>
      <c r="CO873" s="7">
        <f t="shared" si="598"/>
        <v>0</v>
      </c>
      <c r="CP873" s="7">
        <f t="shared" si="599"/>
        <v>0</v>
      </c>
      <c r="CQ873" s="7">
        <f t="shared" si="600"/>
        <v>0</v>
      </c>
      <c r="CR873" s="7">
        <f t="shared" si="601"/>
        <v>0</v>
      </c>
    </row>
    <row r="874" spans="1:9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566"/>
        <v>1</v>
      </c>
      <c r="M874" s="63" t="b">
        <v>0</v>
      </c>
      <c r="S874" s="65" t="b">
        <v>0</v>
      </c>
      <c r="Y874" s="66" t="b">
        <v>0</v>
      </c>
      <c r="AE874" s="67" t="b">
        <v>0</v>
      </c>
      <c r="AK874" s="68" t="b">
        <v>0</v>
      </c>
      <c r="AQ874" s="45" t="b">
        <v>0</v>
      </c>
      <c r="AW874" s="47" t="b">
        <v>0</v>
      </c>
      <c r="BC874" s="17">
        <f t="shared" si="559"/>
        <v>169.95</v>
      </c>
      <c r="BD874">
        <f t="shared" si="567"/>
        <v>0</v>
      </c>
      <c r="BE874" s="7">
        <f t="shared" si="568"/>
        <v>0</v>
      </c>
      <c r="BF874" s="7">
        <f t="shared" si="569"/>
        <v>0</v>
      </c>
      <c r="BG874" s="7">
        <f t="shared" si="570"/>
        <v>0</v>
      </c>
      <c r="BH874" s="7">
        <f t="shared" si="571"/>
        <v>0</v>
      </c>
      <c r="BI874" s="17">
        <f t="shared" si="560"/>
        <v>169.95</v>
      </c>
      <c r="BJ874">
        <f t="shared" si="572"/>
        <v>0</v>
      </c>
      <c r="BK874" s="7">
        <f t="shared" si="573"/>
        <v>0</v>
      </c>
      <c r="BL874" s="7">
        <f t="shared" si="574"/>
        <v>0</v>
      </c>
      <c r="BM874" s="7">
        <f t="shared" si="575"/>
        <v>0</v>
      </c>
      <c r="BN874" s="7">
        <f t="shared" si="576"/>
        <v>0</v>
      </c>
      <c r="BO874" s="17">
        <f t="shared" si="561"/>
        <v>169.95</v>
      </c>
      <c r="BP874">
        <f t="shared" si="577"/>
        <v>0</v>
      </c>
      <c r="BQ874" s="7">
        <f t="shared" si="578"/>
        <v>0</v>
      </c>
      <c r="BR874" s="7">
        <f t="shared" si="579"/>
        <v>0</v>
      </c>
      <c r="BS874" s="7">
        <f t="shared" si="580"/>
        <v>0</v>
      </c>
      <c r="BT874" s="7">
        <f t="shared" si="581"/>
        <v>0</v>
      </c>
      <c r="BU874" s="17">
        <f t="shared" si="562"/>
        <v>169.95</v>
      </c>
      <c r="BV874">
        <f t="shared" si="582"/>
        <v>0</v>
      </c>
      <c r="BW874" s="7">
        <f t="shared" si="583"/>
        <v>0</v>
      </c>
      <c r="BX874" s="7">
        <f t="shared" si="584"/>
        <v>0</v>
      </c>
      <c r="BY874" s="7">
        <f t="shared" si="585"/>
        <v>0</v>
      </c>
      <c r="BZ874" s="7">
        <f t="shared" si="586"/>
        <v>0</v>
      </c>
      <c r="CA874" s="17">
        <f t="shared" si="563"/>
        <v>169.95</v>
      </c>
      <c r="CB874">
        <f t="shared" si="587"/>
        <v>0</v>
      </c>
      <c r="CC874" s="7">
        <f t="shared" si="588"/>
        <v>0</v>
      </c>
      <c r="CD874" s="7">
        <f t="shared" si="589"/>
        <v>0</v>
      </c>
      <c r="CE874" s="7">
        <f t="shared" si="590"/>
        <v>0</v>
      </c>
      <c r="CF874" s="69">
        <f t="shared" si="591"/>
        <v>0</v>
      </c>
      <c r="CG874" s="17">
        <f t="shared" si="564"/>
        <v>169.95</v>
      </c>
      <c r="CH874">
        <f t="shared" si="592"/>
        <v>0</v>
      </c>
      <c r="CI874" s="7">
        <f t="shared" si="593"/>
        <v>0</v>
      </c>
      <c r="CJ874" s="7">
        <f t="shared" si="594"/>
        <v>0</v>
      </c>
      <c r="CK874" s="7">
        <f t="shared" si="595"/>
        <v>0</v>
      </c>
      <c r="CL874" s="7">
        <f t="shared" si="596"/>
        <v>0</v>
      </c>
      <c r="CM874" s="17">
        <f t="shared" si="565"/>
        <v>169.95</v>
      </c>
      <c r="CN874">
        <f t="shared" si="597"/>
        <v>0</v>
      </c>
      <c r="CO874" s="7">
        <f t="shared" si="598"/>
        <v>0</v>
      </c>
      <c r="CP874" s="7">
        <f t="shared" si="599"/>
        <v>0</v>
      </c>
      <c r="CQ874" s="7">
        <f t="shared" si="600"/>
        <v>0</v>
      </c>
      <c r="CR874" s="7">
        <f t="shared" si="601"/>
        <v>0</v>
      </c>
    </row>
    <row r="875" spans="1:9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566"/>
        <v>0</v>
      </c>
      <c r="M875" s="63" t="b">
        <v>0</v>
      </c>
      <c r="S875" s="65" t="b">
        <v>0</v>
      </c>
      <c r="Y875" s="66" t="b">
        <v>0</v>
      </c>
      <c r="AE875" s="67" t="b">
        <v>0</v>
      </c>
      <c r="AK875" s="68" t="b">
        <v>0</v>
      </c>
      <c r="AQ875" s="45" t="b">
        <v>0</v>
      </c>
      <c r="AW875" s="47" t="b">
        <v>0</v>
      </c>
      <c r="BC875" s="17">
        <f t="shared" si="559"/>
        <v>165.66000000000003</v>
      </c>
      <c r="BD875">
        <f t="shared" si="567"/>
        <v>0</v>
      </c>
      <c r="BE875" s="7">
        <f t="shared" si="568"/>
        <v>0</v>
      </c>
      <c r="BF875" s="7">
        <f t="shared" si="569"/>
        <v>0</v>
      </c>
      <c r="BG875" s="7">
        <f t="shared" si="570"/>
        <v>0</v>
      </c>
      <c r="BH875" s="7">
        <f t="shared" si="571"/>
        <v>0</v>
      </c>
      <c r="BI875" s="17">
        <f t="shared" si="560"/>
        <v>165.66000000000003</v>
      </c>
      <c r="BJ875">
        <f t="shared" si="572"/>
        <v>0</v>
      </c>
      <c r="BK875" s="7">
        <f t="shared" si="573"/>
        <v>0</v>
      </c>
      <c r="BL875" s="7">
        <f t="shared" si="574"/>
        <v>0</v>
      </c>
      <c r="BM875" s="7">
        <f t="shared" si="575"/>
        <v>0</v>
      </c>
      <c r="BN875" s="7">
        <f t="shared" si="576"/>
        <v>0</v>
      </c>
      <c r="BO875" s="17">
        <f t="shared" si="561"/>
        <v>165.66000000000003</v>
      </c>
      <c r="BP875">
        <f t="shared" si="577"/>
        <v>0</v>
      </c>
      <c r="BQ875" s="7">
        <f t="shared" si="578"/>
        <v>0</v>
      </c>
      <c r="BR875" s="7">
        <f t="shared" si="579"/>
        <v>0</v>
      </c>
      <c r="BS875" s="7">
        <f t="shared" si="580"/>
        <v>0</v>
      </c>
      <c r="BT875" s="7">
        <f t="shared" si="581"/>
        <v>0</v>
      </c>
      <c r="BU875" s="17">
        <f t="shared" si="562"/>
        <v>165.66000000000003</v>
      </c>
      <c r="BV875">
        <f t="shared" si="582"/>
        <v>0</v>
      </c>
      <c r="BW875" s="7">
        <f t="shared" si="583"/>
        <v>0</v>
      </c>
      <c r="BX875" s="7">
        <f t="shared" si="584"/>
        <v>0</v>
      </c>
      <c r="BY875" s="7">
        <f t="shared" si="585"/>
        <v>0</v>
      </c>
      <c r="BZ875" s="7">
        <f t="shared" si="586"/>
        <v>0</v>
      </c>
      <c r="CA875" s="17">
        <f t="shared" si="563"/>
        <v>165.66000000000003</v>
      </c>
      <c r="CB875">
        <f t="shared" si="587"/>
        <v>0</v>
      </c>
      <c r="CC875" s="7">
        <f t="shared" si="588"/>
        <v>0</v>
      </c>
      <c r="CD875" s="7">
        <f t="shared" si="589"/>
        <v>0</v>
      </c>
      <c r="CE875" s="7">
        <f t="shared" si="590"/>
        <v>0</v>
      </c>
      <c r="CF875" s="69">
        <f t="shared" si="591"/>
        <v>0</v>
      </c>
      <c r="CG875" s="17">
        <f t="shared" si="564"/>
        <v>165.66000000000003</v>
      </c>
      <c r="CH875">
        <f t="shared" si="592"/>
        <v>0</v>
      </c>
      <c r="CI875" s="7">
        <f t="shared" si="593"/>
        <v>0</v>
      </c>
      <c r="CJ875" s="7">
        <f t="shared" si="594"/>
        <v>0</v>
      </c>
      <c r="CK875" s="7">
        <f t="shared" si="595"/>
        <v>0</v>
      </c>
      <c r="CL875" s="7">
        <f t="shared" si="596"/>
        <v>0</v>
      </c>
      <c r="CM875" s="17">
        <f t="shared" si="565"/>
        <v>165.66000000000003</v>
      </c>
      <c r="CN875">
        <f t="shared" si="597"/>
        <v>0</v>
      </c>
      <c r="CO875" s="7">
        <f t="shared" si="598"/>
        <v>0</v>
      </c>
      <c r="CP875" s="7">
        <f t="shared" si="599"/>
        <v>0</v>
      </c>
      <c r="CQ875" s="7">
        <f t="shared" si="600"/>
        <v>0</v>
      </c>
      <c r="CR875" s="7">
        <f t="shared" si="601"/>
        <v>0</v>
      </c>
    </row>
    <row r="876" spans="1:9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566"/>
        <v>1</v>
      </c>
      <c r="M876" s="63" t="b">
        <v>0</v>
      </c>
      <c r="S876" s="65" t="b">
        <v>0</v>
      </c>
      <c r="Y876" s="66" t="b">
        <v>0</v>
      </c>
      <c r="AE876" s="67" t="b">
        <v>0</v>
      </c>
      <c r="AK876" s="68" t="b">
        <v>0</v>
      </c>
      <c r="AQ876" s="45" t="b">
        <v>0</v>
      </c>
      <c r="AW876" s="47" t="b">
        <v>0</v>
      </c>
      <c r="BC876" s="17">
        <f t="shared" si="559"/>
        <v>101.97000000000001</v>
      </c>
      <c r="BD876">
        <f t="shared" si="567"/>
        <v>0</v>
      </c>
      <c r="BE876" s="7">
        <f t="shared" si="568"/>
        <v>0</v>
      </c>
      <c r="BF876" s="7">
        <f t="shared" si="569"/>
        <v>0</v>
      </c>
      <c r="BG876" s="7">
        <f t="shared" si="570"/>
        <v>0</v>
      </c>
      <c r="BH876" s="7">
        <f t="shared" si="571"/>
        <v>0</v>
      </c>
      <c r="BI876" s="17">
        <f t="shared" si="560"/>
        <v>101.97000000000001</v>
      </c>
      <c r="BJ876">
        <f t="shared" si="572"/>
        <v>0</v>
      </c>
      <c r="BK876" s="7">
        <f t="shared" si="573"/>
        <v>0</v>
      </c>
      <c r="BL876" s="7">
        <f t="shared" si="574"/>
        <v>0</v>
      </c>
      <c r="BM876" s="7">
        <f t="shared" si="575"/>
        <v>0</v>
      </c>
      <c r="BN876" s="7">
        <f t="shared" si="576"/>
        <v>0</v>
      </c>
      <c r="BO876" s="17">
        <f t="shared" si="561"/>
        <v>101.97000000000001</v>
      </c>
      <c r="BP876">
        <f t="shared" si="577"/>
        <v>0</v>
      </c>
      <c r="BQ876" s="7">
        <f t="shared" si="578"/>
        <v>0</v>
      </c>
      <c r="BR876" s="7">
        <f t="shared" si="579"/>
        <v>0</v>
      </c>
      <c r="BS876" s="7">
        <f t="shared" si="580"/>
        <v>0</v>
      </c>
      <c r="BT876" s="7">
        <f t="shared" si="581"/>
        <v>0</v>
      </c>
      <c r="BU876" s="17">
        <f t="shared" si="562"/>
        <v>101.97000000000001</v>
      </c>
      <c r="BV876">
        <f t="shared" si="582"/>
        <v>0</v>
      </c>
      <c r="BW876" s="7">
        <f t="shared" si="583"/>
        <v>0</v>
      </c>
      <c r="BX876" s="7">
        <f t="shared" si="584"/>
        <v>0</v>
      </c>
      <c r="BY876" s="7">
        <f t="shared" si="585"/>
        <v>0</v>
      </c>
      <c r="BZ876" s="7">
        <f t="shared" si="586"/>
        <v>0</v>
      </c>
      <c r="CA876" s="17">
        <f t="shared" si="563"/>
        <v>101.97000000000001</v>
      </c>
      <c r="CB876">
        <f t="shared" si="587"/>
        <v>0</v>
      </c>
      <c r="CC876" s="7">
        <f t="shared" si="588"/>
        <v>0</v>
      </c>
      <c r="CD876" s="7">
        <f t="shared" si="589"/>
        <v>0</v>
      </c>
      <c r="CE876" s="7">
        <f t="shared" si="590"/>
        <v>0</v>
      </c>
      <c r="CF876" s="69">
        <f t="shared" si="591"/>
        <v>0</v>
      </c>
      <c r="CG876" s="17">
        <f t="shared" si="564"/>
        <v>101.97000000000001</v>
      </c>
      <c r="CH876">
        <f t="shared" si="592"/>
        <v>0</v>
      </c>
      <c r="CI876" s="7">
        <f t="shared" si="593"/>
        <v>0</v>
      </c>
      <c r="CJ876" s="7">
        <f t="shared" si="594"/>
        <v>0</v>
      </c>
      <c r="CK876" s="7">
        <f t="shared" si="595"/>
        <v>0</v>
      </c>
      <c r="CL876" s="7">
        <f t="shared" si="596"/>
        <v>0</v>
      </c>
      <c r="CM876" s="17">
        <f t="shared" si="565"/>
        <v>101.97000000000001</v>
      </c>
      <c r="CN876">
        <f t="shared" si="597"/>
        <v>0</v>
      </c>
      <c r="CO876" s="7">
        <f t="shared" si="598"/>
        <v>0</v>
      </c>
      <c r="CP876" s="7">
        <f t="shared" si="599"/>
        <v>0</v>
      </c>
      <c r="CQ876" s="7">
        <f t="shared" si="600"/>
        <v>0</v>
      </c>
      <c r="CR876" s="7">
        <f t="shared" si="601"/>
        <v>0</v>
      </c>
    </row>
    <row r="877" spans="1:9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566"/>
        <v>0</v>
      </c>
      <c r="M877" s="63" t="b">
        <v>0</v>
      </c>
      <c r="S877" s="65" t="b">
        <v>0</v>
      </c>
      <c r="Y877" s="66" t="b">
        <v>0</v>
      </c>
      <c r="AE877" s="67" t="b">
        <v>0</v>
      </c>
      <c r="AK877" s="68" t="b">
        <v>0</v>
      </c>
      <c r="AQ877" s="45" t="b">
        <v>0</v>
      </c>
      <c r="AW877" s="47" t="b">
        <v>0</v>
      </c>
      <c r="BC877" s="17">
        <f t="shared" si="559"/>
        <v>95.15</v>
      </c>
      <c r="BD877">
        <f t="shared" si="567"/>
        <v>0</v>
      </c>
      <c r="BE877" s="7">
        <f t="shared" si="568"/>
        <v>0</v>
      </c>
      <c r="BF877" s="7">
        <f t="shared" si="569"/>
        <v>0</v>
      </c>
      <c r="BG877" s="7">
        <f t="shared" si="570"/>
        <v>0</v>
      </c>
      <c r="BH877" s="7">
        <f t="shared" si="571"/>
        <v>0</v>
      </c>
      <c r="BI877" s="17">
        <f t="shared" si="560"/>
        <v>95.15</v>
      </c>
      <c r="BJ877">
        <f t="shared" si="572"/>
        <v>0</v>
      </c>
      <c r="BK877" s="7">
        <f t="shared" si="573"/>
        <v>0</v>
      </c>
      <c r="BL877" s="7">
        <f t="shared" si="574"/>
        <v>0</v>
      </c>
      <c r="BM877" s="7">
        <f t="shared" si="575"/>
        <v>0</v>
      </c>
      <c r="BN877" s="7">
        <f t="shared" si="576"/>
        <v>0</v>
      </c>
      <c r="BO877" s="17">
        <f t="shared" si="561"/>
        <v>95.15</v>
      </c>
      <c r="BP877">
        <f t="shared" si="577"/>
        <v>0</v>
      </c>
      <c r="BQ877" s="7">
        <f t="shared" si="578"/>
        <v>0</v>
      </c>
      <c r="BR877" s="7">
        <f t="shared" si="579"/>
        <v>0</v>
      </c>
      <c r="BS877" s="7">
        <f t="shared" si="580"/>
        <v>0</v>
      </c>
      <c r="BT877" s="7">
        <f t="shared" si="581"/>
        <v>0</v>
      </c>
      <c r="BU877" s="17">
        <f t="shared" si="562"/>
        <v>95.15</v>
      </c>
      <c r="BV877">
        <f t="shared" si="582"/>
        <v>0</v>
      </c>
      <c r="BW877" s="7">
        <f t="shared" si="583"/>
        <v>0</v>
      </c>
      <c r="BX877" s="7">
        <f t="shared" si="584"/>
        <v>0</v>
      </c>
      <c r="BY877" s="7">
        <f t="shared" si="585"/>
        <v>0</v>
      </c>
      <c r="BZ877" s="7">
        <f t="shared" si="586"/>
        <v>0</v>
      </c>
      <c r="CA877" s="17">
        <f t="shared" si="563"/>
        <v>95.15</v>
      </c>
      <c r="CB877">
        <f t="shared" si="587"/>
        <v>0</v>
      </c>
      <c r="CC877" s="7">
        <f t="shared" si="588"/>
        <v>0</v>
      </c>
      <c r="CD877" s="7">
        <f t="shared" si="589"/>
        <v>0</v>
      </c>
      <c r="CE877" s="7">
        <f t="shared" si="590"/>
        <v>0</v>
      </c>
      <c r="CF877" s="69">
        <f t="shared" si="591"/>
        <v>0</v>
      </c>
      <c r="CG877" s="17">
        <f t="shared" si="564"/>
        <v>95.15</v>
      </c>
      <c r="CH877">
        <f t="shared" si="592"/>
        <v>0</v>
      </c>
      <c r="CI877" s="7">
        <f t="shared" si="593"/>
        <v>0</v>
      </c>
      <c r="CJ877" s="7">
        <f t="shared" si="594"/>
        <v>0</v>
      </c>
      <c r="CK877" s="7">
        <f t="shared" si="595"/>
        <v>0</v>
      </c>
      <c r="CL877" s="7">
        <f t="shared" si="596"/>
        <v>0</v>
      </c>
      <c r="CM877" s="17">
        <f t="shared" si="565"/>
        <v>95.15</v>
      </c>
      <c r="CN877">
        <f t="shared" si="597"/>
        <v>0</v>
      </c>
      <c r="CO877" s="7">
        <f t="shared" si="598"/>
        <v>0</v>
      </c>
      <c r="CP877" s="7">
        <f t="shared" si="599"/>
        <v>0</v>
      </c>
      <c r="CQ877" s="7">
        <f t="shared" si="600"/>
        <v>0</v>
      </c>
      <c r="CR877" s="7">
        <f t="shared" si="601"/>
        <v>0</v>
      </c>
    </row>
    <row r="878" spans="1:9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566"/>
        <v>1</v>
      </c>
      <c r="M878" s="63" t="b">
        <v>0</v>
      </c>
      <c r="S878" s="65" t="b">
        <v>0</v>
      </c>
      <c r="Y878" s="66" t="b">
        <v>0</v>
      </c>
      <c r="AE878" s="67" t="b">
        <v>0</v>
      </c>
      <c r="AK878" s="68" t="b">
        <v>0</v>
      </c>
      <c r="AQ878" s="45" t="b">
        <v>0</v>
      </c>
      <c r="AW878" s="47" t="b">
        <v>0</v>
      </c>
      <c r="BC878" s="17">
        <f t="shared" si="559"/>
        <v>138.49</v>
      </c>
      <c r="BD878">
        <f t="shared" si="567"/>
        <v>0</v>
      </c>
      <c r="BE878" s="7">
        <f t="shared" si="568"/>
        <v>0</v>
      </c>
      <c r="BF878" s="7">
        <f t="shared" si="569"/>
        <v>0</v>
      </c>
      <c r="BG878" s="7">
        <f t="shared" si="570"/>
        <v>0</v>
      </c>
      <c r="BH878" s="7">
        <f t="shared" si="571"/>
        <v>0</v>
      </c>
      <c r="BI878" s="17">
        <f t="shared" si="560"/>
        <v>138.49</v>
      </c>
      <c r="BJ878">
        <f t="shared" si="572"/>
        <v>0</v>
      </c>
      <c r="BK878" s="7">
        <f t="shared" si="573"/>
        <v>0</v>
      </c>
      <c r="BL878" s="7">
        <f t="shared" si="574"/>
        <v>0</v>
      </c>
      <c r="BM878" s="7">
        <f t="shared" si="575"/>
        <v>0</v>
      </c>
      <c r="BN878" s="7">
        <f t="shared" si="576"/>
        <v>0</v>
      </c>
      <c r="BO878" s="17">
        <f t="shared" si="561"/>
        <v>138.49</v>
      </c>
      <c r="BP878">
        <f t="shared" si="577"/>
        <v>0</v>
      </c>
      <c r="BQ878" s="7">
        <f t="shared" si="578"/>
        <v>0</v>
      </c>
      <c r="BR878" s="7">
        <f t="shared" si="579"/>
        <v>0</v>
      </c>
      <c r="BS878" s="7">
        <f t="shared" si="580"/>
        <v>0</v>
      </c>
      <c r="BT878" s="7">
        <f t="shared" si="581"/>
        <v>0</v>
      </c>
      <c r="BU878" s="17">
        <f t="shared" si="562"/>
        <v>138.49</v>
      </c>
      <c r="BV878">
        <f t="shared" si="582"/>
        <v>0</v>
      </c>
      <c r="BW878" s="7">
        <f t="shared" si="583"/>
        <v>0</v>
      </c>
      <c r="BX878" s="7">
        <f t="shared" si="584"/>
        <v>0</v>
      </c>
      <c r="BY878" s="7">
        <f t="shared" si="585"/>
        <v>0</v>
      </c>
      <c r="BZ878" s="7">
        <f t="shared" si="586"/>
        <v>0</v>
      </c>
      <c r="CA878" s="17">
        <f t="shared" si="563"/>
        <v>138.49</v>
      </c>
      <c r="CB878">
        <f t="shared" si="587"/>
        <v>0</v>
      </c>
      <c r="CC878" s="7">
        <f t="shared" si="588"/>
        <v>0</v>
      </c>
      <c r="CD878" s="7">
        <f t="shared" si="589"/>
        <v>0</v>
      </c>
      <c r="CE878" s="7">
        <f t="shared" si="590"/>
        <v>0</v>
      </c>
      <c r="CF878" s="69">
        <f t="shared" si="591"/>
        <v>0</v>
      </c>
      <c r="CG878" s="17">
        <f t="shared" si="564"/>
        <v>138.49</v>
      </c>
      <c r="CH878">
        <f t="shared" si="592"/>
        <v>0</v>
      </c>
      <c r="CI878" s="7">
        <f t="shared" si="593"/>
        <v>0</v>
      </c>
      <c r="CJ878" s="7">
        <f t="shared" si="594"/>
        <v>0</v>
      </c>
      <c r="CK878" s="7">
        <f t="shared" si="595"/>
        <v>0</v>
      </c>
      <c r="CL878" s="7">
        <f t="shared" si="596"/>
        <v>0</v>
      </c>
      <c r="CM878" s="17">
        <f t="shared" si="565"/>
        <v>138.49</v>
      </c>
      <c r="CN878">
        <f t="shared" si="597"/>
        <v>0</v>
      </c>
      <c r="CO878" s="7">
        <f t="shared" si="598"/>
        <v>0</v>
      </c>
      <c r="CP878" s="7">
        <f t="shared" si="599"/>
        <v>0</v>
      </c>
      <c r="CQ878" s="7">
        <f t="shared" si="600"/>
        <v>0</v>
      </c>
      <c r="CR878" s="7">
        <f t="shared" si="601"/>
        <v>0</v>
      </c>
    </row>
    <row r="879" spans="1:9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566"/>
        <v>0</v>
      </c>
      <c r="M879" s="63" t="b">
        <v>0</v>
      </c>
      <c r="S879" s="65" t="b">
        <v>0</v>
      </c>
      <c r="Y879" s="66" t="b">
        <v>0</v>
      </c>
      <c r="AE879" s="67" t="b">
        <v>0</v>
      </c>
      <c r="AK879" s="68" t="b">
        <v>0</v>
      </c>
      <c r="AQ879" s="45" t="b">
        <v>0</v>
      </c>
      <c r="AW879" s="47" t="b">
        <v>0</v>
      </c>
      <c r="BC879" s="17">
        <f t="shared" si="559"/>
        <v>142.56000000000003</v>
      </c>
      <c r="BD879">
        <f t="shared" si="567"/>
        <v>0</v>
      </c>
      <c r="BE879" s="7">
        <f t="shared" si="568"/>
        <v>0</v>
      </c>
      <c r="BF879" s="7">
        <f t="shared" si="569"/>
        <v>0</v>
      </c>
      <c r="BG879" s="7">
        <f t="shared" si="570"/>
        <v>0</v>
      </c>
      <c r="BH879" s="7">
        <f t="shared" si="571"/>
        <v>0</v>
      </c>
      <c r="BI879" s="17">
        <f t="shared" si="560"/>
        <v>142.56000000000003</v>
      </c>
      <c r="BJ879">
        <f t="shared" si="572"/>
        <v>0</v>
      </c>
      <c r="BK879" s="7">
        <f t="shared" si="573"/>
        <v>0</v>
      </c>
      <c r="BL879" s="7">
        <f t="shared" si="574"/>
        <v>0</v>
      </c>
      <c r="BM879" s="7">
        <f t="shared" si="575"/>
        <v>0</v>
      </c>
      <c r="BN879" s="7">
        <f t="shared" si="576"/>
        <v>0</v>
      </c>
      <c r="BO879" s="17">
        <f t="shared" si="561"/>
        <v>142.56000000000003</v>
      </c>
      <c r="BP879">
        <f t="shared" si="577"/>
        <v>0</v>
      </c>
      <c r="BQ879" s="7">
        <f t="shared" si="578"/>
        <v>0</v>
      </c>
      <c r="BR879" s="7">
        <f t="shared" si="579"/>
        <v>0</v>
      </c>
      <c r="BS879" s="7">
        <f t="shared" si="580"/>
        <v>0</v>
      </c>
      <c r="BT879" s="7">
        <f t="shared" si="581"/>
        <v>0</v>
      </c>
      <c r="BU879" s="17">
        <f t="shared" si="562"/>
        <v>142.56000000000003</v>
      </c>
      <c r="BV879">
        <f t="shared" si="582"/>
        <v>0</v>
      </c>
      <c r="BW879" s="7">
        <f t="shared" si="583"/>
        <v>0</v>
      </c>
      <c r="BX879" s="7">
        <f t="shared" si="584"/>
        <v>0</v>
      </c>
      <c r="BY879" s="7">
        <f t="shared" si="585"/>
        <v>0</v>
      </c>
      <c r="BZ879" s="7">
        <f t="shared" si="586"/>
        <v>0</v>
      </c>
      <c r="CA879" s="17">
        <f t="shared" si="563"/>
        <v>142.56000000000003</v>
      </c>
      <c r="CB879">
        <f t="shared" si="587"/>
        <v>0</v>
      </c>
      <c r="CC879" s="7">
        <f t="shared" si="588"/>
        <v>0</v>
      </c>
      <c r="CD879" s="7">
        <f t="shared" si="589"/>
        <v>0</v>
      </c>
      <c r="CE879" s="7">
        <f t="shared" si="590"/>
        <v>0</v>
      </c>
      <c r="CF879" s="69">
        <f t="shared" si="591"/>
        <v>0</v>
      </c>
      <c r="CG879" s="17">
        <f t="shared" si="564"/>
        <v>142.56000000000003</v>
      </c>
      <c r="CH879">
        <f t="shared" si="592"/>
        <v>0</v>
      </c>
      <c r="CI879" s="7">
        <f t="shared" si="593"/>
        <v>0</v>
      </c>
      <c r="CJ879" s="7">
        <f t="shared" si="594"/>
        <v>0</v>
      </c>
      <c r="CK879" s="7">
        <f t="shared" si="595"/>
        <v>0</v>
      </c>
      <c r="CL879" s="7">
        <f t="shared" si="596"/>
        <v>0</v>
      </c>
      <c r="CM879" s="17">
        <f t="shared" si="565"/>
        <v>142.56000000000003</v>
      </c>
      <c r="CN879">
        <f t="shared" si="597"/>
        <v>0</v>
      </c>
      <c r="CO879" s="7">
        <f t="shared" si="598"/>
        <v>0</v>
      </c>
      <c r="CP879" s="7">
        <f t="shared" si="599"/>
        <v>0</v>
      </c>
      <c r="CQ879" s="7">
        <f t="shared" si="600"/>
        <v>0</v>
      </c>
      <c r="CR879" s="7">
        <f t="shared" si="601"/>
        <v>0</v>
      </c>
    </row>
    <row r="880" spans="1:9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566"/>
        <v>1</v>
      </c>
      <c r="M880" s="63" t="b">
        <v>0</v>
      </c>
      <c r="S880" s="65" t="b">
        <v>0</v>
      </c>
      <c r="Y880" s="66" t="b">
        <v>0</v>
      </c>
      <c r="AE880" s="67" t="b">
        <v>0</v>
      </c>
      <c r="AK880" s="68" t="b">
        <v>0</v>
      </c>
      <c r="AQ880" s="45" t="b">
        <v>0</v>
      </c>
      <c r="AW880" s="47" t="b">
        <v>0</v>
      </c>
      <c r="BC880" s="17">
        <f t="shared" si="559"/>
        <v>229.57000000000005</v>
      </c>
      <c r="BD880">
        <f t="shared" si="567"/>
        <v>0</v>
      </c>
      <c r="BE880" s="7">
        <f t="shared" si="568"/>
        <v>0</v>
      </c>
      <c r="BF880" s="7">
        <f t="shared" si="569"/>
        <v>0</v>
      </c>
      <c r="BG880" s="7">
        <f t="shared" si="570"/>
        <v>0</v>
      </c>
      <c r="BH880" s="7">
        <f t="shared" si="571"/>
        <v>0</v>
      </c>
      <c r="BI880" s="17">
        <f t="shared" si="560"/>
        <v>229.57000000000005</v>
      </c>
      <c r="BJ880">
        <f t="shared" si="572"/>
        <v>0</v>
      </c>
      <c r="BK880" s="7">
        <f t="shared" si="573"/>
        <v>0</v>
      </c>
      <c r="BL880" s="7">
        <f t="shared" si="574"/>
        <v>0</v>
      </c>
      <c r="BM880" s="7">
        <f t="shared" si="575"/>
        <v>0</v>
      </c>
      <c r="BN880" s="7">
        <f t="shared" si="576"/>
        <v>0</v>
      </c>
      <c r="BO880" s="17">
        <f t="shared" si="561"/>
        <v>229.57000000000005</v>
      </c>
      <c r="BP880">
        <f t="shared" si="577"/>
        <v>0</v>
      </c>
      <c r="BQ880" s="7">
        <f t="shared" si="578"/>
        <v>0</v>
      </c>
      <c r="BR880" s="7">
        <f t="shared" si="579"/>
        <v>0</v>
      </c>
      <c r="BS880" s="7">
        <f t="shared" si="580"/>
        <v>0</v>
      </c>
      <c r="BT880" s="7">
        <f t="shared" si="581"/>
        <v>0</v>
      </c>
      <c r="BU880" s="17">
        <f t="shared" si="562"/>
        <v>229.57000000000005</v>
      </c>
      <c r="BV880">
        <f t="shared" si="582"/>
        <v>0</v>
      </c>
      <c r="BW880" s="7">
        <f t="shared" si="583"/>
        <v>0</v>
      </c>
      <c r="BX880" s="7">
        <f t="shared" si="584"/>
        <v>0</v>
      </c>
      <c r="BY880" s="7">
        <f t="shared" si="585"/>
        <v>0</v>
      </c>
      <c r="BZ880" s="7">
        <f t="shared" si="586"/>
        <v>0</v>
      </c>
      <c r="CA880" s="17">
        <f t="shared" si="563"/>
        <v>229.57000000000005</v>
      </c>
      <c r="CB880">
        <f t="shared" si="587"/>
        <v>0</v>
      </c>
      <c r="CC880" s="7">
        <f t="shared" si="588"/>
        <v>0</v>
      </c>
      <c r="CD880" s="7">
        <f t="shared" si="589"/>
        <v>0</v>
      </c>
      <c r="CE880" s="7">
        <f t="shared" si="590"/>
        <v>0</v>
      </c>
      <c r="CF880" s="69">
        <f t="shared" si="591"/>
        <v>0</v>
      </c>
      <c r="CG880" s="17">
        <f t="shared" si="564"/>
        <v>229.57000000000005</v>
      </c>
      <c r="CH880">
        <f t="shared" si="592"/>
        <v>0</v>
      </c>
      <c r="CI880" s="7">
        <f t="shared" si="593"/>
        <v>0</v>
      </c>
      <c r="CJ880" s="7">
        <f t="shared" si="594"/>
        <v>0</v>
      </c>
      <c r="CK880" s="7">
        <f t="shared" si="595"/>
        <v>0</v>
      </c>
      <c r="CL880" s="7">
        <f t="shared" si="596"/>
        <v>0</v>
      </c>
      <c r="CM880" s="17">
        <f t="shared" si="565"/>
        <v>229.57000000000005</v>
      </c>
      <c r="CN880">
        <f t="shared" si="597"/>
        <v>0</v>
      </c>
      <c r="CO880" s="7">
        <f t="shared" si="598"/>
        <v>0</v>
      </c>
      <c r="CP880" s="7">
        <f t="shared" si="599"/>
        <v>0</v>
      </c>
      <c r="CQ880" s="7">
        <f t="shared" si="600"/>
        <v>0</v>
      </c>
      <c r="CR880" s="7">
        <f t="shared" si="601"/>
        <v>0</v>
      </c>
    </row>
    <row r="881" spans="1:9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566"/>
        <v>1</v>
      </c>
      <c r="M881" s="63" t="b">
        <v>0</v>
      </c>
      <c r="S881" s="65" t="b">
        <v>0</v>
      </c>
      <c r="Y881" s="66" t="b">
        <v>0</v>
      </c>
      <c r="AE881" s="67" t="b">
        <v>0</v>
      </c>
      <c r="AK881" s="68" t="b">
        <v>0</v>
      </c>
      <c r="AQ881" s="45" t="b">
        <v>0</v>
      </c>
      <c r="AW881" s="47" t="b">
        <v>0</v>
      </c>
      <c r="BC881" s="17">
        <f t="shared" si="559"/>
        <v>134.86000000000001</v>
      </c>
      <c r="BD881">
        <f t="shared" si="567"/>
        <v>0</v>
      </c>
      <c r="BE881" s="7">
        <f t="shared" si="568"/>
        <v>0</v>
      </c>
      <c r="BF881" s="7">
        <f t="shared" si="569"/>
        <v>0</v>
      </c>
      <c r="BG881" s="7">
        <f t="shared" si="570"/>
        <v>0</v>
      </c>
      <c r="BH881" s="7">
        <f t="shared" si="571"/>
        <v>0</v>
      </c>
      <c r="BI881" s="17">
        <f t="shared" si="560"/>
        <v>134.86000000000001</v>
      </c>
      <c r="BJ881">
        <f t="shared" si="572"/>
        <v>0</v>
      </c>
      <c r="BK881" s="7">
        <f t="shared" si="573"/>
        <v>0</v>
      </c>
      <c r="BL881" s="7">
        <f t="shared" si="574"/>
        <v>0</v>
      </c>
      <c r="BM881" s="7">
        <f t="shared" si="575"/>
        <v>0</v>
      </c>
      <c r="BN881" s="7">
        <f t="shared" si="576"/>
        <v>0</v>
      </c>
      <c r="BO881" s="17">
        <f t="shared" si="561"/>
        <v>134.86000000000001</v>
      </c>
      <c r="BP881">
        <f t="shared" si="577"/>
        <v>0</v>
      </c>
      <c r="BQ881" s="7">
        <f t="shared" si="578"/>
        <v>0</v>
      </c>
      <c r="BR881" s="7">
        <f t="shared" si="579"/>
        <v>0</v>
      </c>
      <c r="BS881" s="7">
        <f t="shared" si="580"/>
        <v>0</v>
      </c>
      <c r="BT881" s="7">
        <f t="shared" si="581"/>
        <v>0</v>
      </c>
      <c r="BU881" s="17">
        <f t="shared" si="562"/>
        <v>134.86000000000001</v>
      </c>
      <c r="BV881">
        <f t="shared" si="582"/>
        <v>0</v>
      </c>
      <c r="BW881" s="7">
        <f t="shared" si="583"/>
        <v>0</v>
      </c>
      <c r="BX881" s="7">
        <f t="shared" si="584"/>
        <v>0</v>
      </c>
      <c r="BY881" s="7">
        <f t="shared" si="585"/>
        <v>0</v>
      </c>
      <c r="BZ881" s="7">
        <f t="shared" si="586"/>
        <v>0</v>
      </c>
      <c r="CA881" s="17">
        <f t="shared" si="563"/>
        <v>134.86000000000001</v>
      </c>
      <c r="CB881">
        <f t="shared" si="587"/>
        <v>0</v>
      </c>
      <c r="CC881" s="7">
        <f t="shared" si="588"/>
        <v>0</v>
      </c>
      <c r="CD881" s="7">
        <f t="shared" si="589"/>
        <v>0</v>
      </c>
      <c r="CE881" s="7">
        <f t="shared" si="590"/>
        <v>0</v>
      </c>
      <c r="CF881" s="69">
        <f t="shared" si="591"/>
        <v>0</v>
      </c>
      <c r="CG881" s="17">
        <f t="shared" si="564"/>
        <v>134.86000000000001</v>
      </c>
      <c r="CH881">
        <f t="shared" si="592"/>
        <v>0</v>
      </c>
      <c r="CI881" s="7">
        <f t="shared" si="593"/>
        <v>0</v>
      </c>
      <c r="CJ881" s="7">
        <f t="shared" si="594"/>
        <v>0</v>
      </c>
      <c r="CK881" s="7">
        <f t="shared" si="595"/>
        <v>0</v>
      </c>
      <c r="CL881" s="7">
        <f t="shared" si="596"/>
        <v>0</v>
      </c>
      <c r="CM881" s="17">
        <f t="shared" si="565"/>
        <v>134.86000000000001</v>
      </c>
      <c r="CN881">
        <f t="shared" si="597"/>
        <v>0</v>
      </c>
      <c r="CO881" s="7">
        <f t="shared" si="598"/>
        <v>0</v>
      </c>
      <c r="CP881" s="7">
        <f t="shared" si="599"/>
        <v>0</v>
      </c>
      <c r="CQ881" s="7">
        <f t="shared" si="600"/>
        <v>0</v>
      </c>
      <c r="CR881" s="7">
        <f t="shared" si="601"/>
        <v>0</v>
      </c>
    </row>
    <row r="882" spans="1:9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566"/>
        <v>0</v>
      </c>
      <c r="M882" s="63" t="b">
        <v>0</v>
      </c>
      <c r="S882" s="65" t="b">
        <v>0</v>
      </c>
      <c r="Y882" s="66" t="b">
        <v>0</v>
      </c>
      <c r="AE882" s="67" t="b">
        <v>0</v>
      </c>
      <c r="AK882" s="68" t="b">
        <v>0</v>
      </c>
      <c r="AQ882" s="45" t="b">
        <v>0</v>
      </c>
      <c r="AW882" s="47" t="b">
        <v>0</v>
      </c>
      <c r="BC882" s="17">
        <f t="shared" si="559"/>
        <v>129.47</v>
      </c>
      <c r="BD882">
        <f t="shared" si="567"/>
        <v>0</v>
      </c>
      <c r="BE882" s="7">
        <f t="shared" si="568"/>
        <v>0</v>
      </c>
      <c r="BF882" s="7">
        <f t="shared" si="569"/>
        <v>0</v>
      </c>
      <c r="BG882" s="7">
        <f t="shared" si="570"/>
        <v>0</v>
      </c>
      <c r="BH882" s="7">
        <f t="shared" si="571"/>
        <v>0</v>
      </c>
      <c r="BI882" s="17">
        <f t="shared" si="560"/>
        <v>129.47</v>
      </c>
      <c r="BJ882">
        <f t="shared" si="572"/>
        <v>0</v>
      </c>
      <c r="BK882" s="7">
        <f t="shared" si="573"/>
        <v>0</v>
      </c>
      <c r="BL882" s="7">
        <f t="shared" si="574"/>
        <v>0</v>
      </c>
      <c r="BM882" s="7">
        <f t="shared" si="575"/>
        <v>0</v>
      </c>
      <c r="BN882" s="7">
        <f t="shared" si="576"/>
        <v>0</v>
      </c>
      <c r="BO882" s="17">
        <f t="shared" si="561"/>
        <v>129.47</v>
      </c>
      <c r="BP882">
        <f t="shared" si="577"/>
        <v>0</v>
      </c>
      <c r="BQ882" s="7">
        <f t="shared" si="578"/>
        <v>0</v>
      </c>
      <c r="BR882" s="7">
        <f t="shared" si="579"/>
        <v>0</v>
      </c>
      <c r="BS882" s="7">
        <f t="shared" si="580"/>
        <v>0</v>
      </c>
      <c r="BT882" s="7">
        <f t="shared" si="581"/>
        <v>0</v>
      </c>
      <c r="BU882" s="17">
        <f t="shared" si="562"/>
        <v>129.47</v>
      </c>
      <c r="BV882">
        <f t="shared" si="582"/>
        <v>0</v>
      </c>
      <c r="BW882" s="7">
        <f t="shared" si="583"/>
        <v>0</v>
      </c>
      <c r="BX882" s="7">
        <f t="shared" si="584"/>
        <v>0</v>
      </c>
      <c r="BY882" s="7">
        <f t="shared" si="585"/>
        <v>0</v>
      </c>
      <c r="BZ882" s="7">
        <f t="shared" si="586"/>
        <v>0</v>
      </c>
      <c r="CA882" s="17">
        <f t="shared" si="563"/>
        <v>129.47</v>
      </c>
      <c r="CB882">
        <f t="shared" si="587"/>
        <v>0</v>
      </c>
      <c r="CC882" s="7">
        <f t="shared" si="588"/>
        <v>0</v>
      </c>
      <c r="CD882" s="7">
        <f t="shared" si="589"/>
        <v>0</v>
      </c>
      <c r="CE882" s="7">
        <f t="shared" si="590"/>
        <v>0</v>
      </c>
      <c r="CF882" s="69">
        <f t="shared" si="591"/>
        <v>0</v>
      </c>
      <c r="CG882" s="17">
        <f t="shared" si="564"/>
        <v>129.47</v>
      </c>
      <c r="CH882">
        <f t="shared" si="592"/>
        <v>0</v>
      </c>
      <c r="CI882" s="7">
        <f t="shared" si="593"/>
        <v>0</v>
      </c>
      <c r="CJ882" s="7">
        <f t="shared" si="594"/>
        <v>0</v>
      </c>
      <c r="CK882" s="7">
        <f t="shared" si="595"/>
        <v>0</v>
      </c>
      <c r="CL882" s="7">
        <f t="shared" si="596"/>
        <v>0</v>
      </c>
      <c r="CM882" s="17">
        <f t="shared" si="565"/>
        <v>129.47</v>
      </c>
      <c r="CN882">
        <f t="shared" si="597"/>
        <v>0</v>
      </c>
      <c r="CO882" s="7">
        <f t="shared" si="598"/>
        <v>0</v>
      </c>
      <c r="CP882" s="7">
        <f t="shared" si="599"/>
        <v>0</v>
      </c>
      <c r="CQ882" s="7">
        <f t="shared" si="600"/>
        <v>0</v>
      </c>
      <c r="CR882" s="7">
        <f t="shared" si="601"/>
        <v>0</v>
      </c>
    </row>
    <row r="883" spans="1:9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566"/>
        <v>1</v>
      </c>
      <c r="M883" s="63" t="b">
        <v>0</v>
      </c>
      <c r="S883" s="65" t="b">
        <v>0</v>
      </c>
      <c r="Y883" s="66" t="b">
        <v>0</v>
      </c>
      <c r="AE883" s="67" t="b">
        <v>0</v>
      </c>
      <c r="AK883" s="68" t="b">
        <v>0</v>
      </c>
      <c r="AQ883" s="45" t="b">
        <v>0</v>
      </c>
      <c r="AW883" s="47" t="b">
        <v>0</v>
      </c>
      <c r="BC883" s="17">
        <f t="shared" si="559"/>
        <v>291.94</v>
      </c>
      <c r="BD883">
        <f t="shared" si="567"/>
        <v>0</v>
      </c>
      <c r="BE883" s="7">
        <f t="shared" si="568"/>
        <v>0</v>
      </c>
      <c r="BF883" s="7">
        <f t="shared" si="569"/>
        <v>0</v>
      </c>
      <c r="BG883" s="7">
        <f t="shared" si="570"/>
        <v>0</v>
      </c>
      <c r="BH883" s="7">
        <f t="shared" si="571"/>
        <v>0</v>
      </c>
      <c r="BI883" s="17">
        <f t="shared" si="560"/>
        <v>291.94</v>
      </c>
      <c r="BJ883">
        <f t="shared" si="572"/>
        <v>0</v>
      </c>
      <c r="BK883" s="7">
        <f t="shared" si="573"/>
        <v>0</v>
      </c>
      <c r="BL883" s="7">
        <f t="shared" si="574"/>
        <v>0</v>
      </c>
      <c r="BM883" s="7">
        <f t="shared" si="575"/>
        <v>0</v>
      </c>
      <c r="BN883" s="7">
        <f t="shared" si="576"/>
        <v>0</v>
      </c>
      <c r="BO883" s="17">
        <f t="shared" si="561"/>
        <v>291.94</v>
      </c>
      <c r="BP883">
        <f t="shared" si="577"/>
        <v>0</v>
      </c>
      <c r="BQ883" s="7">
        <f t="shared" si="578"/>
        <v>0</v>
      </c>
      <c r="BR883" s="7">
        <f t="shared" si="579"/>
        <v>0</v>
      </c>
      <c r="BS883" s="7">
        <f t="shared" si="580"/>
        <v>0</v>
      </c>
      <c r="BT883" s="7">
        <f t="shared" si="581"/>
        <v>0</v>
      </c>
      <c r="BU883" s="17">
        <f t="shared" si="562"/>
        <v>291.94</v>
      </c>
      <c r="BV883">
        <f t="shared" si="582"/>
        <v>0</v>
      </c>
      <c r="BW883" s="7">
        <f t="shared" si="583"/>
        <v>0</v>
      </c>
      <c r="BX883" s="7">
        <f t="shared" si="584"/>
        <v>0</v>
      </c>
      <c r="BY883" s="7">
        <f t="shared" si="585"/>
        <v>0</v>
      </c>
      <c r="BZ883" s="7">
        <f t="shared" si="586"/>
        <v>0</v>
      </c>
      <c r="CA883" s="17">
        <f t="shared" si="563"/>
        <v>291.94</v>
      </c>
      <c r="CB883">
        <f t="shared" si="587"/>
        <v>0</v>
      </c>
      <c r="CC883" s="7">
        <f t="shared" si="588"/>
        <v>0</v>
      </c>
      <c r="CD883" s="7">
        <f t="shared" si="589"/>
        <v>0</v>
      </c>
      <c r="CE883" s="7">
        <f t="shared" si="590"/>
        <v>0</v>
      </c>
      <c r="CF883" s="69">
        <f t="shared" si="591"/>
        <v>0</v>
      </c>
      <c r="CG883" s="17">
        <f t="shared" si="564"/>
        <v>291.94</v>
      </c>
      <c r="CH883">
        <f t="shared" si="592"/>
        <v>0</v>
      </c>
      <c r="CI883" s="7">
        <f t="shared" si="593"/>
        <v>0</v>
      </c>
      <c r="CJ883" s="7">
        <f t="shared" si="594"/>
        <v>0</v>
      </c>
      <c r="CK883" s="7">
        <f t="shared" si="595"/>
        <v>0</v>
      </c>
      <c r="CL883" s="7">
        <f t="shared" si="596"/>
        <v>0</v>
      </c>
      <c r="CM883" s="17">
        <f t="shared" si="565"/>
        <v>291.94</v>
      </c>
      <c r="CN883">
        <f t="shared" si="597"/>
        <v>0</v>
      </c>
      <c r="CO883" s="7">
        <f t="shared" si="598"/>
        <v>0</v>
      </c>
      <c r="CP883" s="7">
        <f t="shared" si="599"/>
        <v>0</v>
      </c>
      <c r="CQ883" s="7">
        <f t="shared" si="600"/>
        <v>0</v>
      </c>
      <c r="CR883" s="7">
        <f t="shared" si="601"/>
        <v>0</v>
      </c>
    </row>
    <row r="884" spans="1:9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566"/>
        <v>1</v>
      </c>
      <c r="M884" s="63" t="b">
        <v>0</v>
      </c>
      <c r="S884" s="65" t="b">
        <v>0</v>
      </c>
      <c r="Y884" s="66" t="b">
        <v>0</v>
      </c>
      <c r="AE884" s="67" t="b">
        <v>0</v>
      </c>
      <c r="AK884" s="68" t="b">
        <v>0</v>
      </c>
      <c r="AQ884" s="45" t="b">
        <v>0</v>
      </c>
      <c r="AW884" s="47" t="b">
        <v>0</v>
      </c>
      <c r="BC884" s="17">
        <f t="shared" si="559"/>
        <v>716.65000000000009</v>
      </c>
      <c r="BD884">
        <f t="shared" si="567"/>
        <v>0</v>
      </c>
      <c r="BE884" s="7">
        <f t="shared" si="568"/>
        <v>0</v>
      </c>
      <c r="BF884" s="7">
        <f t="shared" si="569"/>
        <v>0</v>
      </c>
      <c r="BG884" s="7">
        <f t="shared" si="570"/>
        <v>0</v>
      </c>
      <c r="BH884" s="7">
        <f t="shared" si="571"/>
        <v>0</v>
      </c>
      <c r="BI884" s="17">
        <f t="shared" si="560"/>
        <v>716.65000000000009</v>
      </c>
      <c r="BJ884">
        <f t="shared" si="572"/>
        <v>0</v>
      </c>
      <c r="BK884" s="7">
        <f t="shared" si="573"/>
        <v>0</v>
      </c>
      <c r="BL884" s="7">
        <f t="shared" si="574"/>
        <v>0</v>
      </c>
      <c r="BM884" s="7">
        <f t="shared" si="575"/>
        <v>0</v>
      </c>
      <c r="BN884" s="7">
        <f t="shared" si="576"/>
        <v>0</v>
      </c>
      <c r="BO884" s="17">
        <f t="shared" si="561"/>
        <v>716.65000000000009</v>
      </c>
      <c r="BP884">
        <f t="shared" si="577"/>
        <v>0</v>
      </c>
      <c r="BQ884" s="7">
        <f t="shared" si="578"/>
        <v>0</v>
      </c>
      <c r="BR884" s="7">
        <f t="shared" si="579"/>
        <v>0</v>
      </c>
      <c r="BS884" s="7">
        <f t="shared" si="580"/>
        <v>0</v>
      </c>
      <c r="BT884" s="7">
        <f t="shared" si="581"/>
        <v>0</v>
      </c>
      <c r="BU884" s="17">
        <f t="shared" si="562"/>
        <v>716.65000000000009</v>
      </c>
      <c r="BV884">
        <f t="shared" si="582"/>
        <v>0</v>
      </c>
      <c r="BW884" s="7">
        <f t="shared" si="583"/>
        <v>0</v>
      </c>
      <c r="BX884" s="7">
        <f t="shared" si="584"/>
        <v>0</v>
      </c>
      <c r="BY884" s="7">
        <f t="shared" si="585"/>
        <v>0</v>
      </c>
      <c r="BZ884" s="7">
        <f t="shared" si="586"/>
        <v>0</v>
      </c>
      <c r="CA884" s="17">
        <f t="shared" si="563"/>
        <v>716.65000000000009</v>
      </c>
      <c r="CB884">
        <f t="shared" si="587"/>
        <v>0</v>
      </c>
      <c r="CC884" s="7">
        <f t="shared" si="588"/>
        <v>0</v>
      </c>
      <c r="CD884" s="7">
        <f t="shared" si="589"/>
        <v>0</v>
      </c>
      <c r="CE884" s="7">
        <f t="shared" si="590"/>
        <v>0</v>
      </c>
      <c r="CF884" s="69">
        <f t="shared" si="591"/>
        <v>0</v>
      </c>
      <c r="CG884" s="17">
        <f t="shared" si="564"/>
        <v>716.65000000000009</v>
      </c>
      <c r="CH884">
        <f t="shared" si="592"/>
        <v>0</v>
      </c>
      <c r="CI884" s="7">
        <f t="shared" si="593"/>
        <v>0</v>
      </c>
      <c r="CJ884" s="7">
        <f t="shared" si="594"/>
        <v>0</v>
      </c>
      <c r="CK884" s="7">
        <f t="shared" si="595"/>
        <v>0</v>
      </c>
      <c r="CL884" s="7">
        <f t="shared" si="596"/>
        <v>0</v>
      </c>
      <c r="CM884" s="17">
        <f t="shared" si="565"/>
        <v>716.65000000000009</v>
      </c>
      <c r="CN884">
        <f t="shared" si="597"/>
        <v>0</v>
      </c>
      <c r="CO884" s="7">
        <f t="shared" si="598"/>
        <v>0</v>
      </c>
      <c r="CP884" s="7">
        <f t="shared" si="599"/>
        <v>0</v>
      </c>
      <c r="CQ884" s="7">
        <f t="shared" si="600"/>
        <v>0</v>
      </c>
      <c r="CR884" s="7">
        <f t="shared" si="601"/>
        <v>0</v>
      </c>
    </row>
    <row r="885" spans="1:9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566"/>
        <v>0</v>
      </c>
      <c r="M885" s="63" t="b">
        <v>0</v>
      </c>
      <c r="S885" s="65" t="b">
        <v>0</v>
      </c>
      <c r="Y885" s="66" t="b">
        <v>0</v>
      </c>
      <c r="AE885" s="67" t="b">
        <v>0</v>
      </c>
      <c r="AK885" s="68" t="b">
        <v>0</v>
      </c>
      <c r="AQ885" s="45" t="b">
        <v>0</v>
      </c>
      <c r="AW885" s="47" t="b">
        <v>0</v>
      </c>
      <c r="BC885" s="17">
        <f t="shared" si="559"/>
        <v>732.16000000000008</v>
      </c>
      <c r="BD885">
        <f t="shared" si="567"/>
        <v>0</v>
      </c>
      <c r="BE885" s="7">
        <f t="shared" si="568"/>
        <v>0</v>
      </c>
      <c r="BF885" s="7">
        <f t="shared" si="569"/>
        <v>0</v>
      </c>
      <c r="BG885" s="7">
        <f t="shared" si="570"/>
        <v>0</v>
      </c>
      <c r="BH885" s="7">
        <f t="shared" si="571"/>
        <v>0</v>
      </c>
      <c r="BI885" s="17">
        <f t="shared" si="560"/>
        <v>732.16000000000008</v>
      </c>
      <c r="BJ885">
        <f t="shared" si="572"/>
        <v>0</v>
      </c>
      <c r="BK885" s="7">
        <f t="shared" si="573"/>
        <v>0</v>
      </c>
      <c r="BL885" s="7">
        <f t="shared" si="574"/>
        <v>0</v>
      </c>
      <c r="BM885" s="7">
        <f t="shared" si="575"/>
        <v>0</v>
      </c>
      <c r="BN885" s="7">
        <f t="shared" si="576"/>
        <v>0</v>
      </c>
      <c r="BO885" s="17">
        <f t="shared" si="561"/>
        <v>732.16000000000008</v>
      </c>
      <c r="BP885">
        <f t="shared" si="577"/>
        <v>0</v>
      </c>
      <c r="BQ885" s="7">
        <f t="shared" si="578"/>
        <v>0</v>
      </c>
      <c r="BR885" s="7">
        <f t="shared" si="579"/>
        <v>0</v>
      </c>
      <c r="BS885" s="7">
        <f t="shared" si="580"/>
        <v>0</v>
      </c>
      <c r="BT885" s="7">
        <f t="shared" si="581"/>
        <v>0</v>
      </c>
      <c r="BU885" s="17">
        <f t="shared" si="562"/>
        <v>732.16000000000008</v>
      </c>
      <c r="BV885">
        <f t="shared" si="582"/>
        <v>0</v>
      </c>
      <c r="BW885" s="7">
        <f t="shared" si="583"/>
        <v>0</v>
      </c>
      <c r="BX885" s="7">
        <f t="shared" si="584"/>
        <v>0</v>
      </c>
      <c r="BY885" s="7">
        <f t="shared" si="585"/>
        <v>0</v>
      </c>
      <c r="BZ885" s="7">
        <f t="shared" si="586"/>
        <v>0</v>
      </c>
      <c r="CA885" s="17">
        <f t="shared" si="563"/>
        <v>732.16000000000008</v>
      </c>
      <c r="CB885">
        <f t="shared" si="587"/>
        <v>0</v>
      </c>
      <c r="CC885" s="7">
        <f t="shared" si="588"/>
        <v>0</v>
      </c>
      <c r="CD885" s="7">
        <f t="shared" si="589"/>
        <v>0</v>
      </c>
      <c r="CE885" s="7">
        <f t="shared" si="590"/>
        <v>0</v>
      </c>
      <c r="CF885" s="69">
        <f t="shared" si="591"/>
        <v>0</v>
      </c>
      <c r="CG885" s="17">
        <f t="shared" si="564"/>
        <v>732.16000000000008</v>
      </c>
      <c r="CH885">
        <f t="shared" si="592"/>
        <v>0</v>
      </c>
      <c r="CI885" s="7">
        <f t="shared" si="593"/>
        <v>0</v>
      </c>
      <c r="CJ885" s="7">
        <f t="shared" si="594"/>
        <v>0</v>
      </c>
      <c r="CK885" s="7">
        <f t="shared" si="595"/>
        <v>0</v>
      </c>
      <c r="CL885" s="7">
        <f t="shared" si="596"/>
        <v>0</v>
      </c>
      <c r="CM885" s="17">
        <f t="shared" si="565"/>
        <v>732.16000000000008</v>
      </c>
      <c r="CN885">
        <f t="shared" si="597"/>
        <v>0</v>
      </c>
      <c r="CO885" s="7">
        <f t="shared" si="598"/>
        <v>0</v>
      </c>
      <c r="CP885" s="7">
        <f t="shared" si="599"/>
        <v>0</v>
      </c>
      <c r="CQ885" s="7">
        <f t="shared" si="600"/>
        <v>0</v>
      </c>
      <c r="CR885" s="7">
        <f t="shared" si="601"/>
        <v>0</v>
      </c>
    </row>
    <row r="886" spans="1:9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566"/>
        <v>1</v>
      </c>
      <c r="M886" s="63" t="b">
        <v>0</v>
      </c>
      <c r="S886" s="65" t="b">
        <v>0</v>
      </c>
      <c r="Y886" s="66" t="b">
        <v>0</v>
      </c>
      <c r="AE886" s="67" t="b">
        <v>0</v>
      </c>
      <c r="AK886" s="68" t="b">
        <v>0</v>
      </c>
      <c r="AQ886" s="45" t="b">
        <v>0</v>
      </c>
      <c r="AW886" s="47" t="b">
        <v>0</v>
      </c>
      <c r="BC886" s="17">
        <f t="shared" si="559"/>
        <v>212.95999999999998</v>
      </c>
      <c r="BD886">
        <f t="shared" si="567"/>
        <v>0</v>
      </c>
      <c r="BE886" s="7">
        <f t="shared" si="568"/>
        <v>0</v>
      </c>
      <c r="BF886" s="7">
        <f t="shared" si="569"/>
        <v>0</v>
      </c>
      <c r="BG886" s="7">
        <f t="shared" si="570"/>
        <v>0</v>
      </c>
      <c r="BH886" s="7">
        <f t="shared" si="571"/>
        <v>0</v>
      </c>
      <c r="BI886" s="17">
        <f t="shared" si="560"/>
        <v>212.95999999999998</v>
      </c>
      <c r="BJ886">
        <f t="shared" si="572"/>
        <v>0</v>
      </c>
      <c r="BK886" s="7">
        <f t="shared" si="573"/>
        <v>0</v>
      </c>
      <c r="BL886" s="7">
        <f t="shared" si="574"/>
        <v>0</v>
      </c>
      <c r="BM886" s="7">
        <f t="shared" si="575"/>
        <v>0</v>
      </c>
      <c r="BN886" s="7">
        <f t="shared" si="576"/>
        <v>0</v>
      </c>
      <c r="BO886" s="17">
        <f t="shared" si="561"/>
        <v>212.95999999999998</v>
      </c>
      <c r="BP886">
        <f t="shared" si="577"/>
        <v>0</v>
      </c>
      <c r="BQ886" s="7">
        <f t="shared" si="578"/>
        <v>0</v>
      </c>
      <c r="BR886" s="7">
        <f t="shared" si="579"/>
        <v>0</v>
      </c>
      <c r="BS886" s="7">
        <f t="shared" si="580"/>
        <v>0</v>
      </c>
      <c r="BT886" s="7">
        <f t="shared" si="581"/>
        <v>0</v>
      </c>
      <c r="BU886" s="17">
        <f t="shared" si="562"/>
        <v>212.95999999999998</v>
      </c>
      <c r="BV886">
        <f t="shared" si="582"/>
        <v>0</v>
      </c>
      <c r="BW886" s="7">
        <f t="shared" si="583"/>
        <v>0</v>
      </c>
      <c r="BX886" s="7">
        <f t="shared" si="584"/>
        <v>0</v>
      </c>
      <c r="BY886" s="7">
        <f t="shared" si="585"/>
        <v>0</v>
      </c>
      <c r="BZ886" s="7">
        <f t="shared" si="586"/>
        <v>0</v>
      </c>
      <c r="CA886" s="17">
        <f t="shared" si="563"/>
        <v>212.95999999999998</v>
      </c>
      <c r="CB886">
        <f t="shared" si="587"/>
        <v>0</v>
      </c>
      <c r="CC886" s="7">
        <f t="shared" si="588"/>
        <v>0</v>
      </c>
      <c r="CD886" s="7">
        <f t="shared" si="589"/>
        <v>0</v>
      </c>
      <c r="CE886" s="7">
        <f t="shared" si="590"/>
        <v>0</v>
      </c>
      <c r="CF886" s="69">
        <f t="shared" si="591"/>
        <v>0</v>
      </c>
      <c r="CG886" s="17">
        <f t="shared" si="564"/>
        <v>212.95999999999998</v>
      </c>
      <c r="CH886">
        <f t="shared" si="592"/>
        <v>0</v>
      </c>
      <c r="CI886" s="7">
        <f t="shared" si="593"/>
        <v>0</v>
      </c>
      <c r="CJ886" s="7">
        <f t="shared" si="594"/>
        <v>0</v>
      </c>
      <c r="CK886" s="7">
        <f t="shared" si="595"/>
        <v>0</v>
      </c>
      <c r="CL886" s="7">
        <f t="shared" si="596"/>
        <v>0</v>
      </c>
      <c r="CM886" s="17">
        <f t="shared" si="565"/>
        <v>212.95999999999998</v>
      </c>
      <c r="CN886">
        <f t="shared" si="597"/>
        <v>0</v>
      </c>
      <c r="CO886" s="7">
        <f t="shared" si="598"/>
        <v>0</v>
      </c>
      <c r="CP886" s="7">
        <f t="shared" si="599"/>
        <v>0</v>
      </c>
      <c r="CQ886" s="7">
        <f t="shared" si="600"/>
        <v>0</v>
      </c>
      <c r="CR886" s="7">
        <f t="shared" si="601"/>
        <v>0</v>
      </c>
    </row>
    <row r="887" spans="1:9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566"/>
        <v>1</v>
      </c>
      <c r="M887" s="63" t="b">
        <v>0</v>
      </c>
      <c r="S887" s="65" t="b">
        <v>0</v>
      </c>
      <c r="Y887" s="66" t="b">
        <v>0</v>
      </c>
      <c r="AE887" s="67" t="b">
        <v>0</v>
      </c>
      <c r="AK887" s="68" t="b">
        <v>0</v>
      </c>
      <c r="AQ887" s="45" t="b">
        <v>0</v>
      </c>
      <c r="AW887" s="47" t="b">
        <v>0</v>
      </c>
      <c r="BC887" s="17">
        <f t="shared" si="559"/>
        <v>218.79</v>
      </c>
      <c r="BD887">
        <f t="shared" si="567"/>
        <v>0</v>
      </c>
      <c r="BE887" s="7">
        <f t="shared" si="568"/>
        <v>0</v>
      </c>
      <c r="BF887" s="7">
        <f t="shared" si="569"/>
        <v>0</v>
      </c>
      <c r="BG887" s="7">
        <f t="shared" si="570"/>
        <v>0</v>
      </c>
      <c r="BH887" s="7">
        <f t="shared" si="571"/>
        <v>0</v>
      </c>
      <c r="BI887" s="17">
        <f t="shared" si="560"/>
        <v>218.79</v>
      </c>
      <c r="BJ887">
        <f t="shared" si="572"/>
        <v>0</v>
      </c>
      <c r="BK887" s="7">
        <f t="shared" si="573"/>
        <v>0</v>
      </c>
      <c r="BL887" s="7">
        <f t="shared" si="574"/>
        <v>0</v>
      </c>
      <c r="BM887" s="7">
        <f t="shared" si="575"/>
        <v>0</v>
      </c>
      <c r="BN887" s="7">
        <f t="shared" si="576"/>
        <v>0</v>
      </c>
      <c r="BO887" s="17">
        <f t="shared" si="561"/>
        <v>218.79</v>
      </c>
      <c r="BP887">
        <f t="shared" si="577"/>
        <v>0</v>
      </c>
      <c r="BQ887" s="7">
        <f t="shared" si="578"/>
        <v>0</v>
      </c>
      <c r="BR887" s="7">
        <f t="shared" si="579"/>
        <v>0</v>
      </c>
      <c r="BS887" s="7">
        <f t="shared" si="580"/>
        <v>0</v>
      </c>
      <c r="BT887" s="7">
        <f t="shared" si="581"/>
        <v>0</v>
      </c>
      <c r="BU887" s="17">
        <f t="shared" si="562"/>
        <v>218.79</v>
      </c>
      <c r="BV887">
        <f t="shared" si="582"/>
        <v>0</v>
      </c>
      <c r="BW887" s="7">
        <f t="shared" si="583"/>
        <v>0</v>
      </c>
      <c r="BX887" s="7">
        <f t="shared" si="584"/>
        <v>0</v>
      </c>
      <c r="BY887" s="7">
        <f t="shared" si="585"/>
        <v>0</v>
      </c>
      <c r="BZ887" s="7">
        <f t="shared" si="586"/>
        <v>0</v>
      </c>
      <c r="CA887" s="17">
        <f t="shared" si="563"/>
        <v>218.79</v>
      </c>
      <c r="CB887">
        <f t="shared" si="587"/>
        <v>0</v>
      </c>
      <c r="CC887" s="7">
        <f t="shared" si="588"/>
        <v>0</v>
      </c>
      <c r="CD887" s="7">
        <f t="shared" si="589"/>
        <v>0</v>
      </c>
      <c r="CE887" s="7">
        <f t="shared" si="590"/>
        <v>0</v>
      </c>
      <c r="CF887" s="69">
        <f t="shared" si="591"/>
        <v>0</v>
      </c>
      <c r="CG887" s="17">
        <f t="shared" si="564"/>
        <v>218.79</v>
      </c>
      <c r="CH887">
        <f t="shared" si="592"/>
        <v>0</v>
      </c>
      <c r="CI887" s="7">
        <f t="shared" si="593"/>
        <v>0</v>
      </c>
      <c r="CJ887" s="7">
        <f t="shared" si="594"/>
        <v>0</v>
      </c>
      <c r="CK887" s="7">
        <f t="shared" si="595"/>
        <v>0</v>
      </c>
      <c r="CL887" s="7">
        <f t="shared" si="596"/>
        <v>0</v>
      </c>
      <c r="CM887" s="17">
        <f t="shared" si="565"/>
        <v>218.79</v>
      </c>
      <c r="CN887">
        <f t="shared" si="597"/>
        <v>0</v>
      </c>
      <c r="CO887" s="7">
        <f t="shared" si="598"/>
        <v>0</v>
      </c>
      <c r="CP887" s="7">
        <f t="shared" si="599"/>
        <v>0</v>
      </c>
      <c r="CQ887" s="7">
        <f t="shared" si="600"/>
        <v>0</v>
      </c>
      <c r="CR887" s="7">
        <f t="shared" si="601"/>
        <v>0</v>
      </c>
    </row>
    <row r="888" spans="1:9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566"/>
        <v>0</v>
      </c>
      <c r="M888" s="63" t="b">
        <v>0</v>
      </c>
      <c r="S888" s="65" t="b">
        <v>0</v>
      </c>
      <c r="Y888" s="66" t="b">
        <v>0</v>
      </c>
      <c r="AE888" s="67" t="b">
        <v>0</v>
      </c>
      <c r="AK888" s="68" t="b">
        <v>0</v>
      </c>
      <c r="AQ888" s="45" t="b">
        <v>0</v>
      </c>
      <c r="AW888" s="47" t="b">
        <v>0</v>
      </c>
      <c r="BC888" s="17">
        <f t="shared" si="559"/>
        <v>213.95000000000002</v>
      </c>
      <c r="BD888">
        <f t="shared" si="567"/>
        <v>0</v>
      </c>
      <c r="BE888" s="7">
        <f t="shared" si="568"/>
        <v>0</v>
      </c>
      <c r="BF888" s="7">
        <f t="shared" si="569"/>
        <v>0</v>
      </c>
      <c r="BG888" s="7">
        <f t="shared" si="570"/>
        <v>0</v>
      </c>
      <c r="BH888" s="7">
        <f t="shared" si="571"/>
        <v>0</v>
      </c>
      <c r="BI888" s="17">
        <f t="shared" si="560"/>
        <v>213.95000000000002</v>
      </c>
      <c r="BJ888">
        <f t="shared" si="572"/>
        <v>0</v>
      </c>
      <c r="BK888" s="7">
        <f t="shared" si="573"/>
        <v>0</v>
      </c>
      <c r="BL888" s="7">
        <f t="shared" si="574"/>
        <v>0</v>
      </c>
      <c r="BM888" s="7">
        <f t="shared" si="575"/>
        <v>0</v>
      </c>
      <c r="BN888" s="7">
        <f t="shared" si="576"/>
        <v>0</v>
      </c>
      <c r="BO888" s="17">
        <f t="shared" si="561"/>
        <v>213.95000000000002</v>
      </c>
      <c r="BP888">
        <f t="shared" si="577"/>
        <v>0</v>
      </c>
      <c r="BQ888" s="7">
        <f t="shared" si="578"/>
        <v>0</v>
      </c>
      <c r="BR888" s="7">
        <f t="shared" si="579"/>
        <v>0</v>
      </c>
      <c r="BS888" s="7">
        <f t="shared" si="580"/>
        <v>0</v>
      </c>
      <c r="BT888" s="7">
        <f t="shared" si="581"/>
        <v>0</v>
      </c>
      <c r="BU888" s="17">
        <f t="shared" si="562"/>
        <v>213.95000000000002</v>
      </c>
      <c r="BV888">
        <f t="shared" si="582"/>
        <v>0</v>
      </c>
      <c r="BW888" s="7">
        <f t="shared" si="583"/>
        <v>0</v>
      </c>
      <c r="BX888" s="7">
        <f t="shared" si="584"/>
        <v>0</v>
      </c>
      <c r="BY888" s="7">
        <f t="shared" si="585"/>
        <v>0</v>
      </c>
      <c r="BZ888" s="7">
        <f t="shared" si="586"/>
        <v>0</v>
      </c>
      <c r="CA888" s="17">
        <f t="shared" si="563"/>
        <v>213.95000000000002</v>
      </c>
      <c r="CB888">
        <f t="shared" si="587"/>
        <v>0</v>
      </c>
      <c r="CC888" s="7">
        <f t="shared" si="588"/>
        <v>0</v>
      </c>
      <c r="CD888" s="7">
        <f t="shared" si="589"/>
        <v>0</v>
      </c>
      <c r="CE888" s="7">
        <f t="shared" si="590"/>
        <v>0</v>
      </c>
      <c r="CF888" s="69">
        <f t="shared" si="591"/>
        <v>0</v>
      </c>
      <c r="CG888" s="17">
        <f t="shared" si="564"/>
        <v>213.95000000000002</v>
      </c>
      <c r="CH888">
        <f t="shared" si="592"/>
        <v>0</v>
      </c>
      <c r="CI888" s="7">
        <f t="shared" si="593"/>
        <v>0</v>
      </c>
      <c r="CJ888" s="7">
        <f t="shared" si="594"/>
        <v>0</v>
      </c>
      <c r="CK888" s="7">
        <f t="shared" si="595"/>
        <v>0</v>
      </c>
      <c r="CL888" s="7">
        <f t="shared" si="596"/>
        <v>0</v>
      </c>
      <c r="CM888" s="17">
        <f t="shared" si="565"/>
        <v>213.95000000000002</v>
      </c>
      <c r="CN888">
        <f t="shared" si="597"/>
        <v>0</v>
      </c>
      <c r="CO888" s="7">
        <f t="shared" si="598"/>
        <v>0</v>
      </c>
      <c r="CP888" s="7">
        <f t="shared" si="599"/>
        <v>0</v>
      </c>
      <c r="CQ888" s="7">
        <f t="shared" si="600"/>
        <v>0</v>
      </c>
      <c r="CR888" s="7">
        <f t="shared" si="601"/>
        <v>0</v>
      </c>
    </row>
    <row r="889" spans="1:9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566"/>
        <v>1</v>
      </c>
      <c r="M889" s="63" t="b">
        <v>0</v>
      </c>
      <c r="S889" s="65" t="b">
        <v>0</v>
      </c>
      <c r="Y889" s="66" t="b">
        <v>0</v>
      </c>
      <c r="AE889" s="67" t="b">
        <v>0</v>
      </c>
      <c r="AK889" s="68" t="b">
        <v>0</v>
      </c>
      <c r="AQ889" s="45" t="b">
        <v>0</v>
      </c>
      <c r="AW889" s="47" t="b">
        <v>0</v>
      </c>
      <c r="BC889" s="17">
        <f t="shared" si="559"/>
        <v>226.27000000000004</v>
      </c>
      <c r="BD889">
        <f t="shared" si="567"/>
        <v>0</v>
      </c>
      <c r="BE889" s="7">
        <f t="shared" si="568"/>
        <v>0</v>
      </c>
      <c r="BF889" s="7">
        <f t="shared" si="569"/>
        <v>0</v>
      </c>
      <c r="BG889" s="7">
        <f t="shared" si="570"/>
        <v>0</v>
      </c>
      <c r="BH889" s="7">
        <f t="shared" si="571"/>
        <v>0</v>
      </c>
      <c r="BI889" s="17">
        <f t="shared" si="560"/>
        <v>226.27000000000004</v>
      </c>
      <c r="BJ889">
        <f t="shared" si="572"/>
        <v>0</v>
      </c>
      <c r="BK889" s="7">
        <f t="shared" si="573"/>
        <v>0</v>
      </c>
      <c r="BL889" s="7">
        <f t="shared" si="574"/>
        <v>0</v>
      </c>
      <c r="BM889" s="7">
        <f t="shared" si="575"/>
        <v>0</v>
      </c>
      <c r="BN889" s="7">
        <f t="shared" si="576"/>
        <v>0</v>
      </c>
      <c r="BO889" s="17">
        <f t="shared" si="561"/>
        <v>226.27000000000004</v>
      </c>
      <c r="BP889">
        <f t="shared" si="577"/>
        <v>0</v>
      </c>
      <c r="BQ889" s="7">
        <f t="shared" si="578"/>
        <v>0</v>
      </c>
      <c r="BR889" s="7">
        <f t="shared" si="579"/>
        <v>0</v>
      </c>
      <c r="BS889" s="7">
        <f t="shared" si="580"/>
        <v>0</v>
      </c>
      <c r="BT889" s="7">
        <f t="shared" si="581"/>
        <v>0</v>
      </c>
      <c r="BU889" s="17">
        <f t="shared" si="562"/>
        <v>226.27000000000004</v>
      </c>
      <c r="BV889">
        <f t="shared" si="582"/>
        <v>0</v>
      </c>
      <c r="BW889" s="7">
        <f t="shared" si="583"/>
        <v>0</v>
      </c>
      <c r="BX889" s="7">
        <f t="shared" si="584"/>
        <v>0</v>
      </c>
      <c r="BY889" s="7">
        <f t="shared" si="585"/>
        <v>0</v>
      </c>
      <c r="BZ889" s="7">
        <f t="shared" si="586"/>
        <v>0</v>
      </c>
      <c r="CA889" s="17">
        <f t="shared" si="563"/>
        <v>226.27000000000004</v>
      </c>
      <c r="CB889">
        <f t="shared" si="587"/>
        <v>0</v>
      </c>
      <c r="CC889" s="7">
        <f t="shared" si="588"/>
        <v>0</v>
      </c>
      <c r="CD889" s="7">
        <f t="shared" si="589"/>
        <v>0</v>
      </c>
      <c r="CE889" s="7">
        <f t="shared" si="590"/>
        <v>0</v>
      </c>
      <c r="CF889" s="69">
        <f t="shared" si="591"/>
        <v>0</v>
      </c>
      <c r="CG889" s="17">
        <f t="shared" si="564"/>
        <v>226.27000000000004</v>
      </c>
      <c r="CH889">
        <f t="shared" si="592"/>
        <v>0</v>
      </c>
      <c r="CI889" s="7">
        <f t="shared" si="593"/>
        <v>0</v>
      </c>
      <c r="CJ889" s="7">
        <f t="shared" si="594"/>
        <v>0</v>
      </c>
      <c r="CK889" s="7">
        <f t="shared" si="595"/>
        <v>0</v>
      </c>
      <c r="CL889" s="7">
        <f t="shared" si="596"/>
        <v>0</v>
      </c>
      <c r="CM889" s="17">
        <f t="shared" si="565"/>
        <v>226.27000000000004</v>
      </c>
      <c r="CN889">
        <f t="shared" si="597"/>
        <v>0</v>
      </c>
      <c r="CO889" s="7">
        <f t="shared" si="598"/>
        <v>0</v>
      </c>
      <c r="CP889" s="7">
        <f t="shared" si="599"/>
        <v>0</v>
      </c>
      <c r="CQ889" s="7">
        <f t="shared" si="600"/>
        <v>0</v>
      </c>
      <c r="CR889" s="7">
        <f t="shared" si="601"/>
        <v>0</v>
      </c>
    </row>
    <row r="890" spans="1:9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566"/>
        <v>0</v>
      </c>
      <c r="M890" s="63" t="b">
        <v>0</v>
      </c>
      <c r="S890" s="65" t="b">
        <v>0</v>
      </c>
      <c r="Y890" s="66" t="b">
        <v>0</v>
      </c>
      <c r="AE890" s="67" t="b">
        <v>0</v>
      </c>
      <c r="AK890" s="68" t="b">
        <v>0</v>
      </c>
      <c r="AQ890" s="45" t="b">
        <v>0</v>
      </c>
      <c r="AW890" s="47" t="b">
        <v>0</v>
      </c>
      <c r="BC890" s="17">
        <f t="shared" si="559"/>
        <v>227.37000000000003</v>
      </c>
      <c r="BD890">
        <f t="shared" si="567"/>
        <v>0</v>
      </c>
      <c r="BE890" s="7">
        <f t="shared" si="568"/>
        <v>0</v>
      </c>
      <c r="BF890" s="7">
        <f t="shared" si="569"/>
        <v>0</v>
      </c>
      <c r="BG890" s="7">
        <f t="shared" si="570"/>
        <v>0</v>
      </c>
      <c r="BH890" s="7">
        <f t="shared" si="571"/>
        <v>0</v>
      </c>
      <c r="BI890" s="17">
        <f t="shared" si="560"/>
        <v>227.37000000000003</v>
      </c>
      <c r="BJ890">
        <f t="shared" si="572"/>
        <v>0</v>
      </c>
      <c r="BK890" s="7">
        <f t="shared" si="573"/>
        <v>0</v>
      </c>
      <c r="BL890" s="7">
        <f t="shared" si="574"/>
        <v>0</v>
      </c>
      <c r="BM890" s="7">
        <f t="shared" si="575"/>
        <v>0</v>
      </c>
      <c r="BN890" s="7">
        <f t="shared" si="576"/>
        <v>0</v>
      </c>
      <c r="BO890" s="17">
        <f t="shared" si="561"/>
        <v>227.37000000000003</v>
      </c>
      <c r="BP890">
        <f t="shared" si="577"/>
        <v>0</v>
      </c>
      <c r="BQ890" s="7">
        <f t="shared" si="578"/>
        <v>0</v>
      </c>
      <c r="BR890" s="7">
        <f t="shared" si="579"/>
        <v>0</v>
      </c>
      <c r="BS890" s="7">
        <f t="shared" si="580"/>
        <v>0</v>
      </c>
      <c r="BT890" s="7">
        <f t="shared" si="581"/>
        <v>0</v>
      </c>
      <c r="BU890" s="17">
        <f t="shared" si="562"/>
        <v>227.37000000000003</v>
      </c>
      <c r="BV890">
        <f t="shared" si="582"/>
        <v>0</v>
      </c>
      <c r="BW890" s="7">
        <f t="shared" si="583"/>
        <v>0</v>
      </c>
      <c r="BX890" s="7">
        <f t="shared" si="584"/>
        <v>0</v>
      </c>
      <c r="BY890" s="7">
        <f t="shared" si="585"/>
        <v>0</v>
      </c>
      <c r="BZ890" s="7">
        <f t="shared" si="586"/>
        <v>0</v>
      </c>
      <c r="CA890" s="17">
        <f t="shared" si="563"/>
        <v>227.37000000000003</v>
      </c>
      <c r="CB890">
        <f t="shared" si="587"/>
        <v>0</v>
      </c>
      <c r="CC890" s="7">
        <f t="shared" si="588"/>
        <v>0</v>
      </c>
      <c r="CD890" s="7">
        <f t="shared" si="589"/>
        <v>0</v>
      </c>
      <c r="CE890" s="7">
        <f t="shared" si="590"/>
        <v>0</v>
      </c>
      <c r="CF890" s="69">
        <f t="shared" si="591"/>
        <v>0</v>
      </c>
      <c r="CG890" s="17">
        <f t="shared" si="564"/>
        <v>227.37000000000003</v>
      </c>
      <c r="CH890">
        <f t="shared" si="592"/>
        <v>0</v>
      </c>
      <c r="CI890" s="7">
        <f t="shared" si="593"/>
        <v>0</v>
      </c>
      <c r="CJ890" s="7">
        <f t="shared" si="594"/>
        <v>0</v>
      </c>
      <c r="CK890" s="7">
        <f t="shared" si="595"/>
        <v>0</v>
      </c>
      <c r="CL890" s="7">
        <f t="shared" si="596"/>
        <v>0</v>
      </c>
      <c r="CM890" s="17">
        <f t="shared" si="565"/>
        <v>227.37000000000003</v>
      </c>
      <c r="CN890">
        <f t="shared" si="597"/>
        <v>0</v>
      </c>
      <c r="CO890" s="7">
        <f t="shared" si="598"/>
        <v>0</v>
      </c>
      <c r="CP890" s="7">
        <f t="shared" si="599"/>
        <v>0</v>
      </c>
      <c r="CQ890" s="7">
        <f t="shared" si="600"/>
        <v>0</v>
      </c>
      <c r="CR890" s="7">
        <f t="shared" si="601"/>
        <v>0</v>
      </c>
    </row>
    <row r="891" spans="1:9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566"/>
        <v>1</v>
      </c>
      <c r="M891" s="63" t="b">
        <v>0</v>
      </c>
      <c r="S891" s="65" t="b">
        <v>0</v>
      </c>
      <c r="Y891" s="66" t="b">
        <v>0</v>
      </c>
      <c r="AE891" s="67" t="b">
        <v>0</v>
      </c>
      <c r="AK891" s="68" t="b">
        <v>0</v>
      </c>
      <c r="AQ891" s="45" t="b">
        <v>0</v>
      </c>
      <c r="AW891" s="47" t="b">
        <v>0</v>
      </c>
      <c r="BC891" s="17">
        <f t="shared" si="559"/>
        <v>305.91000000000003</v>
      </c>
      <c r="BD891">
        <f t="shared" si="567"/>
        <v>0</v>
      </c>
      <c r="BE891" s="7">
        <f t="shared" si="568"/>
        <v>0</v>
      </c>
      <c r="BF891" s="7">
        <f t="shared" si="569"/>
        <v>0</v>
      </c>
      <c r="BG891" s="7">
        <f t="shared" si="570"/>
        <v>0</v>
      </c>
      <c r="BH891" s="7">
        <f t="shared" si="571"/>
        <v>0</v>
      </c>
      <c r="BI891" s="17">
        <f t="shared" si="560"/>
        <v>305.91000000000003</v>
      </c>
      <c r="BJ891">
        <f t="shared" si="572"/>
        <v>0</v>
      </c>
      <c r="BK891" s="7">
        <f t="shared" si="573"/>
        <v>0</v>
      </c>
      <c r="BL891" s="7">
        <f t="shared" si="574"/>
        <v>0</v>
      </c>
      <c r="BM891" s="7">
        <f t="shared" si="575"/>
        <v>0</v>
      </c>
      <c r="BN891" s="7">
        <f t="shared" si="576"/>
        <v>0</v>
      </c>
      <c r="BO891" s="17">
        <f t="shared" si="561"/>
        <v>305.91000000000003</v>
      </c>
      <c r="BP891">
        <f t="shared" si="577"/>
        <v>0</v>
      </c>
      <c r="BQ891" s="7">
        <f t="shared" si="578"/>
        <v>0</v>
      </c>
      <c r="BR891" s="7">
        <f t="shared" si="579"/>
        <v>0</v>
      </c>
      <c r="BS891" s="7">
        <f t="shared" si="580"/>
        <v>0</v>
      </c>
      <c r="BT891" s="7">
        <f t="shared" si="581"/>
        <v>0</v>
      </c>
      <c r="BU891" s="17">
        <f t="shared" si="562"/>
        <v>305.91000000000003</v>
      </c>
      <c r="BV891">
        <f t="shared" si="582"/>
        <v>0</v>
      </c>
      <c r="BW891" s="7">
        <f t="shared" si="583"/>
        <v>0</v>
      </c>
      <c r="BX891" s="7">
        <f t="shared" si="584"/>
        <v>0</v>
      </c>
      <c r="BY891" s="7">
        <f t="shared" si="585"/>
        <v>0</v>
      </c>
      <c r="BZ891" s="7">
        <f t="shared" si="586"/>
        <v>0</v>
      </c>
      <c r="CA891" s="17">
        <f t="shared" si="563"/>
        <v>305.91000000000003</v>
      </c>
      <c r="CB891">
        <f t="shared" si="587"/>
        <v>0</v>
      </c>
      <c r="CC891" s="7">
        <f t="shared" si="588"/>
        <v>0</v>
      </c>
      <c r="CD891" s="7">
        <f t="shared" si="589"/>
        <v>0</v>
      </c>
      <c r="CE891" s="7">
        <f t="shared" si="590"/>
        <v>0</v>
      </c>
      <c r="CF891" s="69">
        <f t="shared" si="591"/>
        <v>0</v>
      </c>
      <c r="CG891" s="17">
        <f t="shared" si="564"/>
        <v>305.91000000000003</v>
      </c>
      <c r="CH891">
        <f t="shared" si="592"/>
        <v>0</v>
      </c>
      <c r="CI891" s="7">
        <f t="shared" si="593"/>
        <v>0</v>
      </c>
      <c r="CJ891" s="7">
        <f t="shared" si="594"/>
        <v>0</v>
      </c>
      <c r="CK891" s="7">
        <f t="shared" si="595"/>
        <v>0</v>
      </c>
      <c r="CL891" s="7">
        <f t="shared" si="596"/>
        <v>0</v>
      </c>
      <c r="CM891" s="17">
        <f t="shared" si="565"/>
        <v>305.91000000000003</v>
      </c>
      <c r="CN891">
        <f t="shared" si="597"/>
        <v>0</v>
      </c>
      <c r="CO891" s="7">
        <f t="shared" si="598"/>
        <v>0</v>
      </c>
      <c r="CP891" s="7">
        <f t="shared" si="599"/>
        <v>0</v>
      </c>
      <c r="CQ891" s="7">
        <f t="shared" si="600"/>
        <v>0</v>
      </c>
      <c r="CR891" s="7">
        <f t="shared" si="601"/>
        <v>0</v>
      </c>
    </row>
    <row r="892" spans="1:9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566"/>
        <v>0</v>
      </c>
      <c r="M892" s="63" t="b">
        <v>0</v>
      </c>
      <c r="S892" s="65" t="b">
        <v>0</v>
      </c>
      <c r="Y892" s="66" t="b">
        <v>0</v>
      </c>
      <c r="AE892" s="67" t="b">
        <v>0</v>
      </c>
      <c r="AK892" s="68" t="b">
        <v>0</v>
      </c>
      <c r="AQ892" s="45" t="b">
        <v>0</v>
      </c>
      <c r="AW892" s="47" t="b">
        <v>0</v>
      </c>
      <c r="BC892" s="17">
        <f t="shared" si="559"/>
        <v>307.89</v>
      </c>
      <c r="BD892">
        <f t="shared" si="567"/>
        <v>0</v>
      </c>
      <c r="BE892" s="7">
        <f t="shared" si="568"/>
        <v>0</v>
      </c>
      <c r="BF892" s="7">
        <f t="shared" si="569"/>
        <v>0</v>
      </c>
      <c r="BG892" s="7">
        <f t="shared" si="570"/>
        <v>0</v>
      </c>
      <c r="BH892" s="7">
        <f t="shared" si="571"/>
        <v>0</v>
      </c>
      <c r="BI892" s="17">
        <f t="shared" si="560"/>
        <v>307.89</v>
      </c>
      <c r="BJ892">
        <f t="shared" si="572"/>
        <v>0</v>
      </c>
      <c r="BK892" s="7">
        <f t="shared" si="573"/>
        <v>0</v>
      </c>
      <c r="BL892" s="7">
        <f t="shared" si="574"/>
        <v>0</v>
      </c>
      <c r="BM892" s="7">
        <f t="shared" si="575"/>
        <v>0</v>
      </c>
      <c r="BN892" s="7">
        <f t="shared" si="576"/>
        <v>0</v>
      </c>
      <c r="BO892" s="17">
        <f t="shared" si="561"/>
        <v>307.89</v>
      </c>
      <c r="BP892">
        <f t="shared" si="577"/>
        <v>0</v>
      </c>
      <c r="BQ892" s="7">
        <f t="shared" si="578"/>
        <v>0</v>
      </c>
      <c r="BR892" s="7">
        <f t="shared" si="579"/>
        <v>0</v>
      </c>
      <c r="BS892" s="7">
        <f t="shared" si="580"/>
        <v>0</v>
      </c>
      <c r="BT892" s="7">
        <f t="shared" si="581"/>
        <v>0</v>
      </c>
      <c r="BU892" s="17">
        <f t="shared" si="562"/>
        <v>307.89</v>
      </c>
      <c r="BV892">
        <f t="shared" si="582"/>
        <v>0</v>
      </c>
      <c r="BW892" s="7">
        <f t="shared" si="583"/>
        <v>0</v>
      </c>
      <c r="BX892" s="7">
        <f t="shared" si="584"/>
        <v>0</v>
      </c>
      <c r="BY892" s="7">
        <f t="shared" si="585"/>
        <v>0</v>
      </c>
      <c r="BZ892" s="7">
        <f t="shared" si="586"/>
        <v>0</v>
      </c>
      <c r="CA892" s="17">
        <f t="shared" si="563"/>
        <v>307.89</v>
      </c>
      <c r="CB892">
        <f t="shared" si="587"/>
        <v>0</v>
      </c>
      <c r="CC892" s="7">
        <f t="shared" si="588"/>
        <v>0</v>
      </c>
      <c r="CD892" s="7">
        <f t="shared" si="589"/>
        <v>0</v>
      </c>
      <c r="CE892" s="7">
        <f t="shared" si="590"/>
        <v>0</v>
      </c>
      <c r="CF892" s="69">
        <f t="shared" si="591"/>
        <v>0</v>
      </c>
      <c r="CG892" s="17">
        <f t="shared" si="564"/>
        <v>307.89</v>
      </c>
      <c r="CH892">
        <f t="shared" si="592"/>
        <v>0</v>
      </c>
      <c r="CI892" s="7">
        <f t="shared" si="593"/>
        <v>0</v>
      </c>
      <c r="CJ892" s="7">
        <f t="shared" si="594"/>
        <v>0</v>
      </c>
      <c r="CK892" s="7">
        <f t="shared" si="595"/>
        <v>0</v>
      </c>
      <c r="CL892" s="7">
        <f t="shared" si="596"/>
        <v>0</v>
      </c>
      <c r="CM892" s="17">
        <f t="shared" si="565"/>
        <v>307.89</v>
      </c>
      <c r="CN892">
        <f t="shared" si="597"/>
        <v>0</v>
      </c>
      <c r="CO892" s="7">
        <f t="shared" si="598"/>
        <v>0</v>
      </c>
      <c r="CP892" s="7">
        <f t="shared" si="599"/>
        <v>0</v>
      </c>
      <c r="CQ892" s="7">
        <f t="shared" si="600"/>
        <v>0</v>
      </c>
      <c r="CR892" s="7">
        <f t="shared" si="601"/>
        <v>0</v>
      </c>
    </row>
    <row r="893" spans="1:9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566"/>
        <v>1</v>
      </c>
      <c r="M893" s="63" t="b">
        <v>0</v>
      </c>
      <c r="S893" s="65" t="b">
        <v>0</v>
      </c>
      <c r="Y893" s="66" t="b">
        <v>0</v>
      </c>
      <c r="AE893" s="67" t="b">
        <v>0</v>
      </c>
      <c r="AK893" s="68" t="b">
        <v>0</v>
      </c>
      <c r="AQ893" s="45" t="b">
        <v>0</v>
      </c>
      <c r="AW893" s="47" t="b">
        <v>0</v>
      </c>
      <c r="BC893" s="17">
        <f t="shared" si="559"/>
        <v>318.78000000000003</v>
      </c>
      <c r="BD893">
        <f t="shared" si="567"/>
        <v>0</v>
      </c>
      <c r="BE893" s="7">
        <f t="shared" si="568"/>
        <v>0</v>
      </c>
      <c r="BF893" s="7">
        <f t="shared" si="569"/>
        <v>0</v>
      </c>
      <c r="BG893" s="7">
        <f t="shared" si="570"/>
        <v>0</v>
      </c>
      <c r="BH893" s="7">
        <f t="shared" si="571"/>
        <v>0</v>
      </c>
      <c r="BI893" s="17">
        <f t="shared" si="560"/>
        <v>318.78000000000003</v>
      </c>
      <c r="BJ893">
        <f t="shared" si="572"/>
        <v>0</v>
      </c>
      <c r="BK893" s="7">
        <f t="shared" si="573"/>
        <v>0</v>
      </c>
      <c r="BL893" s="7">
        <f t="shared" si="574"/>
        <v>0</v>
      </c>
      <c r="BM893" s="7">
        <f t="shared" si="575"/>
        <v>0</v>
      </c>
      <c r="BN893" s="7">
        <f t="shared" si="576"/>
        <v>0</v>
      </c>
      <c r="BO893" s="17">
        <f t="shared" si="561"/>
        <v>318.78000000000003</v>
      </c>
      <c r="BP893">
        <f t="shared" si="577"/>
        <v>0</v>
      </c>
      <c r="BQ893" s="7">
        <f t="shared" si="578"/>
        <v>0</v>
      </c>
      <c r="BR893" s="7">
        <f t="shared" si="579"/>
        <v>0</v>
      </c>
      <c r="BS893" s="7">
        <f t="shared" si="580"/>
        <v>0</v>
      </c>
      <c r="BT893" s="7">
        <f t="shared" si="581"/>
        <v>0</v>
      </c>
      <c r="BU893" s="17">
        <f t="shared" si="562"/>
        <v>318.78000000000003</v>
      </c>
      <c r="BV893">
        <f t="shared" si="582"/>
        <v>0</v>
      </c>
      <c r="BW893" s="7">
        <f t="shared" si="583"/>
        <v>0</v>
      </c>
      <c r="BX893" s="7">
        <f t="shared" si="584"/>
        <v>0</v>
      </c>
      <c r="BY893" s="7">
        <f t="shared" si="585"/>
        <v>0</v>
      </c>
      <c r="BZ893" s="7">
        <f t="shared" si="586"/>
        <v>0</v>
      </c>
      <c r="CA893" s="17">
        <f t="shared" si="563"/>
        <v>318.78000000000003</v>
      </c>
      <c r="CB893">
        <f t="shared" si="587"/>
        <v>0</v>
      </c>
      <c r="CC893" s="7">
        <f t="shared" si="588"/>
        <v>0</v>
      </c>
      <c r="CD893" s="7">
        <f t="shared" si="589"/>
        <v>0</v>
      </c>
      <c r="CE893" s="7">
        <f t="shared" si="590"/>
        <v>0</v>
      </c>
      <c r="CF893" s="69">
        <f t="shared" si="591"/>
        <v>0</v>
      </c>
      <c r="CG893" s="17">
        <f t="shared" si="564"/>
        <v>318.78000000000003</v>
      </c>
      <c r="CH893">
        <f t="shared" si="592"/>
        <v>0</v>
      </c>
      <c r="CI893" s="7">
        <f t="shared" si="593"/>
        <v>0</v>
      </c>
      <c r="CJ893" s="7">
        <f t="shared" si="594"/>
        <v>0</v>
      </c>
      <c r="CK893" s="7">
        <f t="shared" si="595"/>
        <v>0</v>
      </c>
      <c r="CL893" s="7">
        <f t="shared" si="596"/>
        <v>0</v>
      </c>
      <c r="CM893" s="17">
        <f t="shared" si="565"/>
        <v>318.78000000000003</v>
      </c>
      <c r="CN893">
        <f t="shared" si="597"/>
        <v>0</v>
      </c>
      <c r="CO893" s="7">
        <f t="shared" si="598"/>
        <v>0</v>
      </c>
      <c r="CP893" s="7">
        <f t="shared" si="599"/>
        <v>0</v>
      </c>
      <c r="CQ893" s="7">
        <f t="shared" si="600"/>
        <v>0</v>
      </c>
      <c r="CR893" s="7">
        <f t="shared" si="601"/>
        <v>0</v>
      </c>
    </row>
    <row r="894" spans="1:9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566"/>
        <v>0</v>
      </c>
      <c r="M894" s="63" t="b">
        <v>0</v>
      </c>
      <c r="S894" s="65" t="b">
        <v>0</v>
      </c>
      <c r="Y894" s="66" t="b">
        <v>0</v>
      </c>
      <c r="AE894" s="67" t="b">
        <v>0</v>
      </c>
      <c r="AK894" s="68" t="b">
        <v>0</v>
      </c>
      <c r="AQ894" s="45" t="b">
        <v>0</v>
      </c>
      <c r="AW894" s="47" t="b">
        <v>0</v>
      </c>
      <c r="BC894" s="17">
        <f t="shared" si="559"/>
        <v>321.53000000000003</v>
      </c>
      <c r="BD894">
        <f t="shared" si="567"/>
        <v>0</v>
      </c>
      <c r="BE894" s="7">
        <f t="shared" si="568"/>
        <v>0</v>
      </c>
      <c r="BF894" s="7">
        <f t="shared" si="569"/>
        <v>0</v>
      </c>
      <c r="BG894" s="7">
        <f t="shared" si="570"/>
        <v>0</v>
      </c>
      <c r="BH894" s="7">
        <f t="shared" si="571"/>
        <v>0</v>
      </c>
      <c r="BI894" s="17">
        <f t="shared" si="560"/>
        <v>321.53000000000003</v>
      </c>
      <c r="BJ894">
        <f t="shared" si="572"/>
        <v>0</v>
      </c>
      <c r="BK894" s="7">
        <f t="shared" si="573"/>
        <v>0</v>
      </c>
      <c r="BL894" s="7">
        <f t="shared" si="574"/>
        <v>0</v>
      </c>
      <c r="BM894" s="7">
        <f t="shared" si="575"/>
        <v>0</v>
      </c>
      <c r="BN894" s="7">
        <f t="shared" si="576"/>
        <v>0</v>
      </c>
      <c r="BO894" s="17">
        <f t="shared" si="561"/>
        <v>321.53000000000003</v>
      </c>
      <c r="BP894">
        <f t="shared" si="577"/>
        <v>0</v>
      </c>
      <c r="BQ894" s="7">
        <f t="shared" si="578"/>
        <v>0</v>
      </c>
      <c r="BR894" s="7">
        <f t="shared" si="579"/>
        <v>0</v>
      </c>
      <c r="BS894" s="7">
        <f t="shared" si="580"/>
        <v>0</v>
      </c>
      <c r="BT894" s="7">
        <f t="shared" si="581"/>
        <v>0</v>
      </c>
      <c r="BU894" s="17">
        <f t="shared" si="562"/>
        <v>321.53000000000003</v>
      </c>
      <c r="BV894">
        <f t="shared" si="582"/>
        <v>0</v>
      </c>
      <c r="BW894" s="7">
        <f t="shared" si="583"/>
        <v>0</v>
      </c>
      <c r="BX894" s="7">
        <f t="shared" si="584"/>
        <v>0</v>
      </c>
      <c r="BY894" s="7">
        <f t="shared" si="585"/>
        <v>0</v>
      </c>
      <c r="BZ894" s="7">
        <f t="shared" si="586"/>
        <v>0</v>
      </c>
      <c r="CA894" s="17">
        <f t="shared" si="563"/>
        <v>321.53000000000003</v>
      </c>
      <c r="CB894">
        <f t="shared" si="587"/>
        <v>0</v>
      </c>
      <c r="CC894" s="7">
        <f t="shared" si="588"/>
        <v>0</v>
      </c>
      <c r="CD894" s="7">
        <f t="shared" si="589"/>
        <v>0</v>
      </c>
      <c r="CE894" s="7">
        <f t="shared" si="590"/>
        <v>0</v>
      </c>
      <c r="CF894" s="69">
        <f t="shared" si="591"/>
        <v>0</v>
      </c>
      <c r="CG894" s="17">
        <f t="shared" si="564"/>
        <v>321.53000000000003</v>
      </c>
      <c r="CH894">
        <f t="shared" si="592"/>
        <v>0</v>
      </c>
      <c r="CI894" s="7">
        <f t="shared" si="593"/>
        <v>0</v>
      </c>
      <c r="CJ894" s="7">
        <f t="shared" si="594"/>
        <v>0</v>
      </c>
      <c r="CK894" s="7">
        <f t="shared" si="595"/>
        <v>0</v>
      </c>
      <c r="CL894" s="7">
        <f t="shared" si="596"/>
        <v>0</v>
      </c>
      <c r="CM894" s="17">
        <f t="shared" si="565"/>
        <v>321.53000000000003</v>
      </c>
      <c r="CN894">
        <f t="shared" si="597"/>
        <v>0</v>
      </c>
      <c r="CO894" s="7">
        <f t="shared" si="598"/>
        <v>0</v>
      </c>
      <c r="CP894" s="7">
        <f t="shared" si="599"/>
        <v>0</v>
      </c>
      <c r="CQ894" s="7">
        <f t="shared" si="600"/>
        <v>0</v>
      </c>
      <c r="CR894" s="7">
        <f t="shared" si="601"/>
        <v>0</v>
      </c>
    </row>
    <row r="895" spans="1:9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566"/>
        <v>1</v>
      </c>
      <c r="M895" s="63" t="b">
        <v>0</v>
      </c>
      <c r="S895" s="65" t="b">
        <v>0</v>
      </c>
      <c r="Y895" s="66" t="b">
        <v>0</v>
      </c>
      <c r="AE895" s="67" t="b">
        <v>0</v>
      </c>
      <c r="AK895" s="68" t="b">
        <v>0</v>
      </c>
      <c r="AQ895" s="45" t="b">
        <v>0</v>
      </c>
      <c r="AW895" s="47" t="b">
        <v>0</v>
      </c>
      <c r="BC895" s="17">
        <f t="shared" si="559"/>
        <v>404.36</v>
      </c>
      <c r="BD895">
        <f t="shared" si="567"/>
        <v>0</v>
      </c>
      <c r="BE895" s="7">
        <f t="shared" si="568"/>
        <v>0</v>
      </c>
      <c r="BF895" s="7">
        <f t="shared" si="569"/>
        <v>0</v>
      </c>
      <c r="BG895" s="7">
        <f t="shared" si="570"/>
        <v>0</v>
      </c>
      <c r="BH895" s="7">
        <f t="shared" si="571"/>
        <v>0</v>
      </c>
      <c r="BI895" s="17">
        <f t="shared" si="560"/>
        <v>404.36</v>
      </c>
      <c r="BJ895">
        <f t="shared" si="572"/>
        <v>0</v>
      </c>
      <c r="BK895" s="7">
        <f t="shared" si="573"/>
        <v>0</v>
      </c>
      <c r="BL895" s="7">
        <f t="shared" si="574"/>
        <v>0</v>
      </c>
      <c r="BM895" s="7">
        <f t="shared" si="575"/>
        <v>0</v>
      </c>
      <c r="BN895" s="7">
        <f t="shared" si="576"/>
        <v>0</v>
      </c>
      <c r="BO895" s="17">
        <f t="shared" si="561"/>
        <v>404.36</v>
      </c>
      <c r="BP895">
        <f t="shared" si="577"/>
        <v>0</v>
      </c>
      <c r="BQ895" s="7">
        <f t="shared" si="578"/>
        <v>0</v>
      </c>
      <c r="BR895" s="7">
        <f t="shared" si="579"/>
        <v>0</v>
      </c>
      <c r="BS895" s="7">
        <f t="shared" si="580"/>
        <v>0</v>
      </c>
      <c r="BT895" s="7">
        <f t="shared" si="581"/>
        <v>0</v>
      </c>
      <c r="BU895" s="17">
        <f t="shared" si="562"/>
        <v>404.36</v>
      </c>
      <c r="BV895">
        <f t="shared" si="582"/>
        <v>0</v>
      </c>
      <c r="BW895" s="7">
        <f t="shared" si="583"/>
        <v>0</v>
      </c>
      <c r="BX895" s="7">
        <f t="shared" si="584"/>
        <v>0</v>
      </c>
      <c r="BY895" s="7">
        <f t="shared" si="585"/>
        <v>0</v>
      </c>
      <c r="BZ895" s="7">
        <f t="shared" si="586"/>
        <v>0</v>
      </c>
      <c r="CA895" s="17">
        <f t="shared" si="563"/>
        <v>404.36</v>
      </c>
      <c r="CB895">
        <f t="shared" si="587"/>
        <v>0</v>
      </c>
      <c r="CC895" s="7">
        <f t="shared" si="588"/>
        <v>0</v>
      </c>
      <c r="CD895" s="7">
        <f t="shared" si="589"/>
        <v>0</v>
      </c>
      <c r="CE895" s="7">
        <f t="shared" si="590"/>
        <v>0</v>
      </c>
      <c r="CF895" s="69">
        <f t="shared" si="591"/>
        <v>0</v>
      </c>
      <c r="CG895" s="17">
        <f t="shared" si="564"/>
        <v>404.36</v>
      </c>
      <c r="CH895">
        <f t="shared" si="592"/>
        <v>0</v>
      </c>
      <c r="CI895" s="7">
        <f t="shared" si="593"/>
        <v>0</v>
      </c>
      <c r="CJ895" s="7">
        <f t="shared" si="594"/>
        <v>0</v>
      </c>
      <c r="CK895" s="7">
        <f t="shared" si="595"/>
        <v>0</v>
      </c>
      <c r="CL895" s="7">
        <f t="shared" si="596"/>
        <v>0</v>
      </c>
      <c r="CM895" s="17">
        <f t="shared" si="565"/>
        <v>404.36</v>
      </c>
      <c r="CN895">
        <f t="shared" si="597"/>
        <v>0</v>
      </c>
      <c r="CO895" s="7">
        <f t="shared" si="598"/>
        <v>0</v>
      </c>
      <c r="CP895" s="7">
        <f t="shared" si="599"/>
        <v>0</v>
      </c>
      <c r="CQ895" s="7">
        <f t="shared" si="600"/>
        <v>0</v>
      </c>
      <c r="CR895" s="7">
        <f t="shared" si="601"/>
        <v>0</v>
      </c>
    </row>
    <row r="896" spans="1:9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566"/>
        <v>0</v>
      </c>
      <c r="M896" s="63" t="b">
        <v>0</v>
      </c>
      <c r="S896" s="65" t="b">
        <v>0</v>
      </c>
      <c r="Y896" s="66" t="b">
        <v>0</v>
      </c>
      <c r="AE896" s="67" t="b">
        <v>0</v>
      </c>
      <c r="AK896" s="68" t="b">
        <v>0</v>
      </c>
      <c r="AQ896" s="45" t="b">
        <v>0</v>
      </c>
      <c r="AW896" s="47" t="b">
        <v>0</v>
      </c>
      <c r="BC896" s="17">
        <f t="shared" si="559"/>
        <v>407.88000000000005</v>
      </c>
      <c r="BD896">
        <f t="shared" si="567"/>
        <v>0</v>
      </c>
      <c r="BE896" s="7">
        <f t="shared" si="568"/>
        <v>0</v>
      </c>
      <c r="BF896" s="7">
        <f t="shared" si="569"/>
        <v>0</v>
      </c>
      <c r="BG896" s="7">
        <f t="shared" si="570"/>
        <v>0</v>
      </c>
      <c r="BH896" s="7">
        <f t="shared" si="571"/>
        <v>0</v>
      </c>
      <c r="BI896" s="17">
        <f t="shared" si="560"/>
        <v>407.88000000000005</v>
      </c>
      <c r="BJ896">
        <f t="shared" si="572"/>
        <v>0</v>
      </c>
      <c r="BK896" s="7">
        <f t="shared" si="573"/>
        <v>0</v>
      </c>
      <c r="BL896" s="7">
        <f t="shared" si="574"/>
        <v>0</v>
      </c>
      <c r="BM896" s="7">
        <f t="shared" si="575"/>
        <v>0</v>
      </c>
      <c r="BN896" s="7">
        <f t="shared" si="576"/>
        <v>0</v>
      </c>
      <c r="BO896" s="17">
        <f t="shared" si="561"/>
        <v>407.88000000000005</v>
      </c>
      <c r="BP896">
        <f t="shared" si="577"/>
        <v>0</v>
      </c>
      <c r="BQ896" s="7">
        <f t="shared" si="578"/>
        <v>0</v>
      </c>
      <c r="BR896" s="7">
        <f t="shared" si="579"/>
        <v>0</v>
      </c>
      <c r="BS896" s="7">
        <f t="shared" si="580"/>
        <v>0</v>
      </c>
      <c r="BT896" s="7">
        <f t="shared" si="581"/>
        <v>0</v>
      </c>
      <c r="BU896" s="17">
        <f t="shared" si="562"/>
        <v>407.88000000000005</v>
      </c>
      <c r="BV896">
        <f t="shared" si="582"/>
        <v>0</v>
      </c>
      <c r="BW896" s="7">
        <f t="shared" si="583"/>
        <v>0</v>
      </c>
      <c r="BX896" s="7">
        <f t="shared" si="584"/>
        <v>0</v>
      </c>
      <c r="BY896" s="7">
        <f t="shared" si="585"/>
        <v>0</v>
      </c>
      <c r="BZ896" s="7">
        <f t="shared" si="586"/>
        <v>0</v>
      </c>
      <c r="CA896" s="17">
        <f t="shared" si="563"/>
        <v>407.88000000000005</v>
      </c>
      <c r="CB896">
        <f t="shared" si="587"/>
        <v>0</v>
      </c>
      <c r="CC896" s="7">
        <f t="shared" si="588"/>
        <v>0</v>
      </c>
      <c r="CD896" s="7">
        <f t="shared" si="589"/>
        <v>0</v>
      </c>
      <c r="CE896" s="7">
        <f t="shared" si="590"/>
        <v>0</v>
      </c>
      <c r="CF896" s="69">
        <f t="shared" si="591"/>
        <v>0</v>
      </c>
      <c r="CG896" s="17">
        <f t="shared" si="564"/>
        <v>407.88000000000005</v>
      </c>
      <c r="CH896">
        <f t="shared" si="592"/>
        <v>0</v>
      </c>
      <c r="CI896" s="7">
        <f t="shared" si="593"/>
        <v>0</v>
      </c>
      <c r="CJ896" s="7">
        <f t="shared" si="594"/>
        <v>0</v>
      </c>
      <c r="CK896" s="7">
        <f t="shared" si="595"/>
        <v>0</v>
      </c>
      <c r="CL896" s="7">
        <f t="shared" si="596"/>
        <v>0</v>
      </c>
      <c r="CM896" s="17">
        <f t="shared" si="565"/>
        <v>407.88000000000005</v>
      </c>
      <c r="CN896">
        <f t="shared" si="597"/>
        <v>0</v>
      </c>
      <c r="CO896" s="7">
        <f t="shared" si="598"/>
        <v>0</v>
      </c>
      <c r="CP896" s="7">
        <f t="shared" si="599"/>
        <v>0</v>
      </c>
      <c r="CQ896" s="7">
        <f t="shared" si="600"/>
        <v>0</v>
      </c>
      <c r="CR896" s="7">
        <f t="shared" si="601"/>
        <v>0</v>
      </c>
    </row>
    <row r="897" spans="1:9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566"/>
        <v>1</v>
      </c>
      <c r="M897" s="63" t="b">
        <v>0</v>
      </c>
      <c r="S897" s="65" t="b">
        <v>0</v>
      </c>
      <c r="Y897" s="66" t="b">
        <v>0</v>
      </c>
      <c r="AE897" s="67" t="b">
        <v>0</v>
      </c>
      <c r="AK897" s="68" t="b">
        <v>0</v>
      </c>
      <c r="AQ897" s="45" t="b">
        <v>0</v>
      </c>
      <c r="AW897" s="47" t="b">
        <v>0</v>
      </c>
      <c r="BC897" s="17">
        <f t="shared" si="559"/>
        <v>801.46</v>
      </c>
      <c r="BD897">
        <f t="shared" si="567"/>
        <v>0</v>
      </c>
      <c r="BE897" s="7">
        <f t="shared" si="568"/>
        <v>0</v>
      </c>
      <c r="BF897" s="7">
        <f t="shared" si="569"/>
        <v>0</v>
      </c>
      <c r="BG897" s="7">
        <f t="shared" si="570"/>
        <v>0</v>
      </c>
      <c r="BH897" s="7">
        <f t="shared" si="571"/>
        <v>0</v>
      </c>
      <c r="BI897" s="17">
        <f t="shared" si="560"/>
        <v>801.46</v>
      </c>
      <c r="BJ897">
        <f t="shared" si="572"/>
        <v>0</v>
      </c>
      <c r="BK897" s="7">
        <f t="shared" si="573"/>
        <v>0</v>
      </c>
      <c r="BL897" s="7">
        <f t="shared" si="574"/>
        <v>0</v>
      </c>
      <c r="BM897" s="7">
        <f t="shared" si="575"/>
        <v>0</v>
      </c>
      <c r="BN897" s="7">
        <f t="shared" si="576"/>
        <v>0</v>
      </c>
      <c r="BO897" s="17">
        <f t="shared" si="561"/>
        <v>801.46</v>
      </c>
      <c r="BP897">
        <f t="shared" si="577"/>
        <v>0</v>
      </c>
      <c r="BQ897" s="7">
        <f t="shared" si="578"/>
        <v>0</v>
      </c>
      <c r="BR897" s="7">
        <f t="shared" si="579"/>
        <v>0</v>
      </c>
      <c r="BS897" s="7">
        <f t="shared" si="580"/>
        <v>0</v>
      </c>
      <c r="BT897" s="7">
        <f t="shared" si="581"/>
        <v>0</v>
      </c>
      <c r="BU897" s="17">
        <f t="shared" si="562"/>
        <v>801.46</v>
      </c>
      <c r="BV897">
        <f t="shared" si="582"/>
        <v>0</v>
      </c>
      <c r="BW897" s="7">
        <f t="shared" si="583"/>
        <v>0</v>
      </c>
      <c r="BX897" s="7">
        <f t="shared" si="584"/>
        <v>0</v>
      </c>
      <c r="BY897" s="7">
        <f t="shared" si="585"/>
        <v>0</v>
      </c>
      <c r="BZ897" s="7">
        <f t="shared" si="586"/>
        <v>0</v>
      </c>
      <c r="CA897" s="17">
        <f t="shared" si="563"/>
        <v>801.46</v>
      </c>
      <c r="CB897">
        <f t="shared" si="587"/>
        <v>0</v>
      </c>
      <c r="CC897" s="7">
        <f t="shared" si="588"/>
        <v>0</v>
      </c>
      <c r="CD897" s="7">
        <f t="shared" si="589"/>
        <v>0</v>
      </c>
      <c r="CE897" s="7">
        <f t="shared" si="590"/>
        <v>0</v>
      </c>
      <c r="CF897" s="69">
        <f t="shared" si="591"/>
        <v>0</v>
      </c>
      <c r="CG897" s="17">
        <f t="shared" si="564"/>
        <v>801.46</v>
      </c>
      <c r="CH897">
        <f t="shared" si="592"/>
        <v>0</v>
      </c>
      <c r="CI897" s="7">
        <f t="shared" si="593"/>
        <v>0</v>
      </c>
      <c r="CJ897" s="7">
        <f t="shared" si="594"/>
        <v>0</v>
      </c>
      <c r="CK897" s="7">
        <f t="shared" si="595"/>
        <v>0</v>
      </c>
      <c r="CL897" s="7">
        <f t="shared" si="596"/>
        <v>0</v>
      </c>
      <c r="CM897" s="17">
        <f t="shared" si="565"/>
        <v>801.46</v>
      </c>
      <c r="CN897">
        <f t="shared" si="597"/>
        <v>0</v>
      </c>
      <c r="CO897" s="7">
        <f t="shared" si="598"/>
        <v>0</v>
      </c>
      <c r="CP897" s="7">
        <f t="shared" si="599"/>
        <v>0</v>
      </c>
      <c r="CQ897" s="7">
        <f t="shared" si="600"/>
        <v>0</v>
      </c>
      <c r="CR897" s="7">
        <f t="shared" si="601"/>
        <v>0</v>
      </c>
    </row>
    <row r="898" spans="1:9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566"/>
        <v>1</v>
      </c>
      <c r="M898" s="63" t="b">
        <v>0</v>
      </c>
      <c r="S898" s="65" t="b">
        <v>0</v>
      </c>
      <c r="Y898" s="66" t="b">
        <v>0</v>
      </c>
      <c r="AE898" s="67" t="b">
        <v>0</v>
      </c>
      <c r="AK898" s="68" t="b">
        <v>0</v>
      </c>
      <c r="AQ898" s="45" t="b">
        <v>0</v>
      </c>
      <c r="AW898" s="47" t="b">
        <v>0</v>
      </c>
      <c r="BC898" s="17">
        <f t="shared" si="559"/>
        <v>527.12</v>
      </c>
      <c r="BD898">
        <f t="shared" si="567"/>
        <v>0</v>
      </c>
      <c r="BE898" s="7">
        <f t="shared" si="568"/>
        <v>0</v>
      </c>
      <c r="BF898" s="7">
        <f t="shared" si="569"/>
        <v>0</v>
      </c>
      <c r="BG898" s="7">
        <f t="shared" si="570"/>
        <v>0</v>
      </c>
      <c r="BH898" s="7">
        <f t="shared" si="571"/>
        <v>0</v>
      </c>
      <c r="BI898" s="17">
        <f t="shared" si="560"/>
        <v>527.12</v>
      </c>
      <c r="BJ898">
        <f t="shared" si="572"/>
        <v>0</v>
      </c>
      <c r="BK898" s="7">
        <f t="shared" si="573"/>
        <v>0</v>
      </c>
      <c r="BL898" s="7">
        <f t="shared" si="574"/>
        <v>0</v>
      </c>
      <c r="BM898" s="7">
        <f t="shared" si="575"/>
        <v>0</v>
      </c>
      <c r="BN898" s="7">
        <f t="shared" si="576"/>
        <v>0</v>
      </c>
      <c r="BO898" s="17">
        <f t="shared" si="561"/>
        <v>527.12</v>
      </c>
      <c r="BP898">
        <f t="shared" si="577"/>
        <v>0</v>
      </c>
      <c r="BQ898" s="7">
        <f t="shared" si="578"/>
        <v>0</v>
      </c>
      <c r="BR898" s="7">
        <f t="shared" si="579"/>
        <v>0</v>
      </c>
      <c r="BS898" s="7">
        <f t="shared" si="580"/>
        <v>0</v>
      </c>
      <c r="BT898" s="7">
        <f t="shared" si="581"/>
        <v>0</v>
      </c>
      <c r="BU898" s="17">
        <f t="shared" si="562"/>
        <v>527.12</v>
      </c>
      <c r="BV898">
        <f t="shared" si="582"/>
        <v>0</v>
      </c>
      <c r="BW898" s="7">
        <f t="shared" si="583"/>
        <v>0</v>
      </c>
      <c r="BX898" s="7">
        <f t="shared" si="584"/>
        <v>0</v>
      </c>
      <c r="BY898" s="7">
        <f t="shared" si="585"/>
        <v>0</v>
      </c>
      <c r="BZ898" s="7">
        <f t="shared" si="586"/>
        <v>0</v>
      </c>
      <c r="CA898" s="17">
        <f t="shared" si="563"/>
        <v>527.12</v>
      </c>
      <c r="CB898">
        <f t="shared" si="587"/>
        <v>0</v>
      </c>
      <c r="CC898" s="7">
        <f t="shared" si="588"/>
        <v>0</v>
      </c>
      <c r="CD898" s="7">
        <f t="shared" si="589"/>
        <v>0</v>
      </c>
      <c r="CE898" s="7">
        <f t="shared" si="590"/>
        <v>0</v>
      </c>
      <c r="CF898" s="69">
        <f t="shared" si="591"/>
        <v>0</v>
      </c>
      <c r="CG898" s="17">
        <f t="shared" si="564"/>
        <v>527.12</v>
      </c>
      <c r="CH898">
        <f t="shared" si="592"/>
        <v>0</v>
      </c>
      <c r="CI898" s="7">
        <f t="shared" si="593"/>
        <v>0</v>
      </c>
      <c r="CJ898" s="7">
        <f t="shared" si="594"/>
        <v>0</v>
      </c>
      <c r="CK898" s="7">
        <f t="shared" si="595"/>
        <v>0</v>
      </c>
      <c r="CL898" s="7">
        <f t="shared" si="596"/>
        <v>0</v>
      </c>
      <c r="CM898" s="17">
        <f t="shared" si="565"/>
        <v>527.12</v>
      </c>
      <c r="CN898">
        <f t="shared" si="597"/>
        <v>0</v>
      </c>
      <c r="CO898" s="7">
        <f t="shared" si="598"/>
        <v>0</v>
      </c>
      <c r="CP898" s="7">
        <f t="shared" si="599"/>
        <v>0</v>
      </c>
      <c r="CQ898" s="7">
        <f t="shared" si="600"/>
        <v>0</v>
      </c>
      <c r="CR898" s="7">
        <f t="shared" si="601"/>
        <v>0</v>
      </c>
    </row>
    <row r="899" spans="1:9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566"/>
        <v>0</v>
      </c>
      <c r="M899" s="63" t="b">
        <v>0</v>
      </c>
      <c r="S899" s="65" t="b">
        <v>0</v>
      </c>
      <c r="Y899" s="66" t="b">
        <v>0</v>
      </c>
      <c r="AE899" s="67" t="b">
        <v>0</v>
      </c>
      <c r="AK899" s="68" t="b">
        <v>0</v>
      </c>
      <c r="AQ899" s="45" t="b">
        <v>0</v>
      </c>
      <c r="AW899" s="47" t="b">
        <v>0</v>
      </c>
      <c r="BC899" s="17">
        <f t="shared" si="559"/>
        <v>531.74</v>
      </c>
      <c r="BD899">
        <f t="shared" si="567"/>
        <v>0</v>
      </c>
      <c r="BE899" s="7">
        <f t="shared" si="568"/>
        <v>0</v>
      </c>
      <c r="BF899" s="7">
        <f t="shared" si="569"/>
        <v>0</v>
      </c>
      <c r="BG899" s="7">
        <f t="shared" si="570"/>
        <v>0</v>
      </c>
      <c r="BH899" s="7">
        <f t="shared" si="571"/>
        <v>0</v>
      </c>
      <c r="BI899" s="17">
        <f t="shared" si="560"/>
        <v>531.74</v>
      </c>
      <c r="BJ899">
        <f t="shared" si="572"/>
        <v>0</v>
      </c>
      <c r="BK899" s="7">
        <f t="shared" si="573"/>
        <v>0</v>
      </c>
      <c r="BL899" s="7">
        <f t="shared" si="574"/>
        <v>0</v>
      </c>
      <c r="BM899" s="7">
        <f t="shared" si="575"/>
        <v>0</v>
      </c>
      <c r="BN899" s="7">
        <f t="shared" si="576"/>
        <v>0</v>
      </c>
      <c r="BO899" s="17">
        <f t="shared" si="561"/>
        <v>531.74</v>
      </c>
      <c r="BP899">
        <f t="shared" si="577"/>
        <v>0</v>
      </c>
      <c r="BQ899" s="7">
        <f t="shared" si="578"/>
        <v>0</v>
      </c>
      <c r="BR899" s="7">
        <f t="shared" si="579"/>
        <v>0</v>
      </c>
      <c r="BS899" s="7">
        <f t="shared" si="580"/>
        <v>0</v>
      </c>
      <c r="BT899" s="7">
        <f t="shared" si="581"/>
        <v>0</v>
      </c>
      <c r="BU899" s="17">
        <f t="shared" si="562"/>
        <v>531.74</v>
      </c>
      <c r="BV899">
        <f t="shared" si="582"/>
        <v>0</v>
      </c>
      <c r="BW899" s="7">
        <f t="shared" si="583"/>
        <v>0</v>
      </c>
      <c r="BX899" s="7">
        <f t="shared" si="584"/>
        <v>0</v>
      </c>
      <c r="BY899" s="7">
        <f t="shared" si="585"/>
        <v>0</v>
      </c>
      <c r="BZ899" s="7">
        <f t="shared" si="586"/>
        <v>0</v>
      </c>
      <c r="CA899" s="17">
        <f t="shared" si="563"/>
        <v>531.74</v>
      </c>
      <c r="CB899">
        <f t="shared" si="587"/>
        <v>0</v>
      </c>
      <c r="CC899" s="7">
        <f t="shared" si="588"/>
        <v>0</v>
      </c>
      <c r="CD899" s="7">
        <f t="shared" si="589"/>
        <v>0</v>
      </c>
      <c r="CE899" s="7">
        <f t="shared" si="590"/>
        <v>0</v>
      </c>
      <c r="CF899" s="69">
        <f t="shared" si="591"/>
        <v>0</v>
      </c>
      <c r="CG899" s="17">
        <f t="shared" si="564"/>
        <v>531.74</v>
      </c>
      <c r="CH899">
        <f t="shared" si="592"/>
        <v>0</v>
      </c>
      <c r="CI899" s="7">
        <f t="shared" si="593"/>
        <v>0</v>
      </c>
      <c r="CJ899" s="7">
        <f t="shared" si="594"/>
        <v>0</v>
      </c>
      <c r="CK899" s="7">
        <f t="shared" si="595"/>
        <v>0</v>
      </c>
      <c r="CL899" s="7">
        <f t="shared" si="596"/>
        <v>0</v>
      </c>
      <c r="CM899" s="17">
        <f t="shared" si="565"/>
        <v>531.74</v>
      </c>
      <c r="CN899">
        <f t="shared" si="597"/>
        <v>0</v>
      </c>
      <c r="CO899" s="7">
        <f t="shared" si="598"/>
        <v>0</v>
      </c>
      <c r="CP899" s="7">
        <f t="shared" si="599"/>
        <v>0</v>
      </c>
      <c r="CQ899" s="7">
        <f t="shared" si="600"/>
        <v>0</v>
      </c>
      <c r="CR899" s="7">
        <f t="shared" si="601"/>
        <v>0</v>
      </c>
    </row>
    <row r="900" spans="1:9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566"/>
        <v>1</v>
      </c>
      <c r="M900" s="63" t="b">
        <v>0</v>
      </c>
      <c r="S900" s="65" t="b">
        <v>0</v>
      </c>
      <c r="Y900" s="66" t="b">
        <v>0</v>
      </c>
      <c r="AE900" s="67" t="b">
        <v>0</v>
      </c>
      <c r="AK900" s="68" t="b">
        <v>0</v>
      </c>
      <c r="AQ900" s="45" t="b">
        <v>0</v>
      </c>
      <c r="AW900" s="47" t="b">
        <v>0</v>
      </c>
      <c r="BC900" s="17">
        <f t="shared" si="559"/>
        <v>153.67000000000004</v>
      </c>
      <c r="BD900">
        <f t="shared" si="567"/>
        <v>0</v>
      </c>
      <c r="BE900" s="7">
        <f t="shared" si="568"/>
        <v>0</v>
      </c>
      <c r="BF900" s="7">
        <f t="shared" si="569"/>
        <v>0</v>
      </c>
      <c r="BG900" s="7">
        <f t="shared" si="570"/>
        <v>0</v>
      </c>
      <c r="BH900" s="7">
        <f t="shared" si="571"/>
        <v>0</v>
      </c>
      <c r="BI900" s="17">
        <f t="shared" si="560"/>
        <v>153.67000000000004</v>
      </c>
      <c r="BJ900">
        <f t="shared" si="572"/>
        <v>0</v>
      </c>
      <c r="BK900" s="7">
        <f t="shared" si="573"/>
        <v>0</v>
      </c>
      <c r="BL900" s="7">
        <f t="shared" si="574"/>
        <v>0</v>
      </c>
      <c r="BM900" s="7">
        <f t="shared" si="575"/>
        <v>0</v>
      </c>
      <c r="BN900" s="7">
        <f t="shared" si="576"/>
        <v>0</v>
      </c>
      <c r="BO900" s="17">
        <f t="shared" si="561"/>
        <v>153.67000000000004</v>
      </c>
      <c r="BP900">
        <f t="shared" si="577"/>
        <v>0</v>
      </c>
      <c r="BQ900" s="7">
        <f t="shared" si="578"/>
        <v>0</v>
      </c>
      <c r="BR900" s="7">
        <f t="shared" si="579"/>
        <v>0</v>
      </c>
      <c r="BS900" s="7">
        <f t="shared" si="580"/>
        <v>0</v>
      </c>
      <c r="BT900" s="7">
        <f t="shared" si="581"/>
        <v>0</v>
      </c>
      <c r="BU900" s="17">
        <f t="shared" si="562"/>
        <v>153.67000000000004</v>
      </c>
      <c r="BV900">
        <f t="shared" si="582"/>
        <v>0</v>
      </c>
      <c r="BW900" s="7">
        <f t="shared" si="583"/>
        <v>0</v>
      </c>
      <c r="BX900" s="7">
        <f t="shared" si="584"/>
        <v>0</v>
      </c>
      <c r="BY900" s="7">
        <f t="shared" si="585"/>
        <v>0</v>
      </c>
      <c r="BZ900" s="7">
        <f t="shared" si="586"/>
        <v>0</v>
      </c>
      <c r="CA900" s="17">
        <f t="shared" si="563"/>
        <v>153.67000000000004</v>
      </c>
      <c r="CB900">
        <f t="shared" si="587"/>
        <v>0</v>
      </c>
      <c r="CC900" s="7">
        <f t="shared" si="588"/>
        <v>0</v>
      </c>
      <c r="CD900" s="7">
        <f t="shared" si="589"/>
        <v>0</v>
      </c>
      <c r="CE900" s="7">
        <f t="shared" si="590"/>
        <v>0</v>
      </c>
      <c r="CF900" s="69">
        <f t="shared" si="591"/>
        <v>0</v>
      </c>
      <c r="CG900" s="17">
        <f t="shared" si="564"/>
        <v>153.67000000000004</v>
      </c>
      <c r="CH900">
        <f t="shared" si="592"/>
        <v>0</v>
      </c>
      <c r="CI900" s="7">
        <f t="shared" si="593"/>
        <v>0</v>
      </c>
      <c r="CJ900" s="7">
        <f t="shared" si="594"/>
        <v>0</v>
      </c>
      <c r="CK900" s="7">
        <f t="shared" si="595"/>
        <v>0</v>
      </c>
      <c r="CL900" s="7">
        <f t="shared" si="596"/>
        <v>0</v>
      </c>
      <c r="CM900" s="17">
        <f t="shared" si="565"/>
        <v>153.67000000000004</v>
      </c>
      <c r="CN900">
        <f t="shared" si="597"/>
        <v>0</v>
      </c>
      <c r="CO900" s="7">
        <f t="shared" si="598"/>
        <v>0</v>
      </c>
      <c r="CP900" s="7">
        <f t="shared" si="599"/>
        <v>0</v>
      </c>
      <c r="CQ900" s="7">
        <f t="shared" si="600"/>
        <v>0</v>
      </c>
      <c r="CR900" s="7">
        <f t="shared" si="601"/>
        <v>0</v>
      </c>
    </row>
    <row r="901" spans="1:9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566"/>
        <v>0</v>
      </c>
      <c r="M901" s="63" t="b">
        <v>0</v>
      </c>
      <c r="S901" s="65" t="b">
        <v>0</v>
      </c>
      <c r="Y901" s="66" t="b">
        <v>0</v>
      </c>
      <c r="AE901" s="67" t="b">
        <v>0</v>
      </c>
      <c r="AK901" s="68" t="b">
        <v>0</v>
      </c>
      <c r="AQ901" s="45" t="b">
        <v>0</v>
      </c>
      <c r="AW901" s="47" t="b">
        <v>0</v>
      </c>
      <c r="BC901" s="17">
        <f t="shared" si="559"/>
        <v>150.81</v>
      </c>
      <c r="BD901">
        <f t="shared" si="567"/>
        <v>0</v>
      </c>
      <c r="BE901" s="7">
        <f t="shared" si="568"/>
        <v>0</v>
      </c>
      <c r="BF901" s="7">
        <f t="shared" si="569"/>
        <v>0</v>
      </c>
      <c r="BG901" s="7">
        <f t="shared" si="570"/>
        <v>0</v>
      </c>
      <c r="BH901" s="7">
        <f t="shared" si="571"/>
        <v>0</v>
      </c>
      <c r="BI901" s="17">
        <f t="shared" si="560"/>
        <v>150.81</v>
      </c>
      <c r="BJ901">
        <f t="shared" si="572"/>
        <v>0</v>
      </c>
      <c r="BK901" s="7">
        <f t="shared" si="573"/>
        <v>0</v>
      </c>
      <c r="BL901" s="7">
        <f t="shared" si="574"/>
        <v>0</v>
      </c>
      <c r="BM901" s="7">
        <f t="shared" si="575"/>
        <v>0</v>
      </c>
      <c r="BN901" s="7">
        <f t="shared" si="576"/>
        <v>0</v>
      </c>
      <c r="BO901" s="17">
        <f t="shared" si="561"/>
        <v>150.81</v>
      </c>
      <c r="BP901">
        <f t="shared" si="577"/>
        <v>0</v>
      </c>
      <c r="BQ901" s="7">
        <f t="shared" si="578"/>
        <v>0</v>
      </c>
      <c r="BR901" s="7">
        <f t="shared" si="579"/>
        <v>0</v>
      </c>
      <c r="BS901" s="7">
        <f t="shared" si="580"/>
        <v>0</v>
      </c>
      <c r="BT901" s="7">
        <f t="shared" si="581"/>
        <v>0</v>
      </c>
      <c r="BU901" s="17">
        <f t="shared" si="562"/>
        <v>150.81</v>
      </c>
      <c r="BV901">
        <f t="shared" si="582"/>
        <v>0</v>
      </c>
      <c r="BW901" s="7">
        <f t="shared" si="583"/>
        <v>0</v>
      </c>
      <c r="BX901" s="7">
        <f t="shared" si="584"/>
        <v>0</v>
      </c>
      <c r="BY901" s="7">
        <f t="shared" si="585"/>
        <v>0</v>
      </c>
      <c r="BZ901" s="7">
        <f t="shared" si="586"/>
        <v>0</v>
      </c>
      <c r="CA901" s="17">
        <f t="shared" si="563"/>
        <v>150.81</v>
      </c>
      <c r="CB901">
        <f t="shared" si="587"/>
        <v>0</v>
      </c>
      <c r="CC901" s="7">
        <f t="shared" si="588"/>
        <v>0</v>
      </c>
      <c r="CD901" s="7">
        <f t="shared" si="589"/>
        <v>0</v>
      </c>
      <c r="CE901" s="7">
        <f t="shared" si="590"/>
        <v>0</v>
      </c>
      <c r="CF901" s="69">
        <f t="shared" si="591"/>
        <v>0</v>
      </c>
      <c r="CG901" s="17">
        <f t="shared" si="564"/>
        <v>150.81</v>
      </c>
      <c r="CH901">
        <f t="shared" si="592"/>
        <v>0</v>
      </c>
      <c r="CI901" s="7">
        <f t="shared" si="593"/>
        <v>0</v>
      </c>
      <c r="CJ901" s="7">
        <f t="shared" si="594"/>
        <v>0</v>
      </c>
      <c r="CK901" s="7">
        <f t="shared" si="595"/>
        <v>0</v>
      </c>
      <c r="CL901" s="7">
        <f t="shared" si="596"/>
        <v>0</v>
      </c>
      <c r="CM901" s="17">
        <f t="shared" si="565"/>
        <v>150.81</v>
      </c>
      <c r="CN901">
        <f t="shared" si="597"/>
        <v>0</v>
      </c>
      <c r="CO901" s="7">
        <f t="shared" si="598"/>
        <v>0</v>
      </c>
      <c r="CP901" s="7">
        <f t="shared" si="599"/>
        <v>0</v>
      </c>
      <c r="CQ901" s="7">
        <f t="shared" si="600"/>
        <v>0</v>
      </c>
      <c r="CR901" s="7">
        <f t="shared" si="601"/>
        <v>0</v>
      </c>
    </row>
    <row r="902" spans="1:9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566"/>
        <v>1</v>
      </c>
      <c r="M902" s="63" t="b">
        <v>0</v>
      </c>
      <c r="S902" s="65" t="b">
        <v>0</v>
      </c>
      <c r="Y902" s="66" t="b">
        <v>0</v>
      </c>
      <c r="AE902" s="67" t="b">
        <v>0</v>
      </c>
      <c r="AK902" s="68" t="b">
        <v>0</v>
      </c>
      <c r="AQ902" s="45" t="b">
        <v>0</v>
      </c>
      <c r="AW902" s="47" t="b">
        <v>0</v>
      </c>
      <c r="BC902" s="17">
        <f t="shared" si="559"/>
        <v>258.16999999999996</v>
      </c>
      <c r="BD902">
        <f t="shared" si="567"/>
        <v>0</v>
      </c>
      <c r="BE902" s="7">
        <f t="shared" si="568"/>
        <v>0</v>
      </c>
      <c r="BF902" s="7">
        <f t="shared" si="569"/>
        <v>0</v>
      </c>
      <c r="BG902" s="7">
        <f t="shared" si="570"/>
        <v>0</v>
      </c>
      <c r="BH902" s="7">
        <f t="shared" si="571"/>
        <v>0</v>
      </c>
      <c r="BI902" s="17">
        <f t="shared" si="560"/>
        <v>258.16999999999996</v>
      </c>
      <c r="BJ902">
        <f t="shared" si="572"/>
        <v>0</v>
      </c>
      <c r="BK902" s="7">
        <f t="shared" si="573"/>
        <v>0</v>
      </c>
      <c r="BL902" s="7">
        <f t="shared" si="574"/>
        <v>0</v>
      </c>
      <c r="BM902" s="7">
        <f t="shared" si="575"/>
        <v>0</v>
      </c>
      <c r="BN902" s="7">
        <f t="shared" si="576"/>
        <v>0</v>
      </c>
      <c r="BO902" s="17">
        <f t="shared" si="561"/>
        <v>258.16999999999996</v>
      </c>
      <c r="BP902">
        <f t="shared" si="577"/>
        <v>0</v>
      </c>
      <c r="BQ902" s="7">
        <f t="shared" si="578"/>
        <v>0</v>
      </c>
      <c r="BR902" s="7">
        <f t="shared" si="579"/>
        <v>0</v>
      </c>
      <c r="BS902" s="7">
        <f t="shared" si="580"/>
        <v>0</v>
      </c>
      <c r="BT902" s="7">
        <f t="shared" si="581"/>
        <v>0</v>
      </c>
      <c r="BU902" s="17">
        <f t="shared" si="562"/>
        <v>258.16999999999996</v>
      </c>
      <c r="BV902">
        <f t="shared" si="582"/>
        <v>0</v>
      </c>
      <c r="BW902" s="7">
        <f t="shared" si="583"/>
        <v>0</v>
      </c>
      <c r="BX902" s="7">
        <f t="shared" si="584"/>
        <v>0</v>
      </c>
      <c r="BY902" s="7">
        <f t="shared" si="585"/>
        <v>0</v>
      </c>
      <c r="BZ902" s="7">
        <f t="shared" si="586"/>
        <v>0</v>
      </c>
      <c r="CA902" s="17">
        <f t="shared" si="563"/>
        <v>258.16999999999996</v>
      </c>
      <c r="CB902">
        <f t="shared" si="587"/>
        <v>0</v>
      </c>
      <c r="CC902" s="7">
        <f t="shared" si="588"/>
        <v>0</v>
      </c>
      <c r="CD902" s="7">
        <f t="shared" si="589"/>
        <v>0</v>
      </c>
      <c r="CE902" s="7">
        <f t="shared" si="590"/>
        <v>0</v>
      </c>
      <c r="CF902" s="69">
        <f t="shared" si="591"/>
        <v>0</v>
      </c>
      <c r="CG902" s="17">
        <f t="shared" si="564"/>
        <v>258.16999999999996</v>
      </c>
      <c r="CH902">
        <f t="shared" si="592"/>
        <v>0</v>
      </c>
      <c r="CI902" s="7">
        <f t="shared" si="593"/>
        <v>0</v>
      </c>
      <c r="CJ902" s="7">
        <f t="shared" si="594"/>
        <v>0</v>
      </c>
      <c r="CK902" s="7">
        <f t="shared" si="595"/>
        <v>0</v>
      </c>
      <c r="CL902" s="7">
        <f t="shared" si="596"/>
        <v>0</v>
      </c>
      <c r="CM902" s="17">
        <f t="shared" si="565"/>
        <v>258.16999999999996</v>
      </c>
      <c r="CN902">
        <f t="shared" si="597"/>
        <v>0</v>
      </c>
      <c r="CO902" s="7">
        <f t="shared" si="598"/>
        <v>0</v>
      </c>
      <c r="CP902" s="7">
        <f t="shared" si="599"/>
        <v>0</v>
      </c>
      <c r="CQ902" s="7">
        <f t="shared" si="600"/>
        <v>0</v>
      </c>
      <c r="CR902" s="7">
        <f t="shared" si="601"/>
        <v>0</v>
      </c>
    </row>
    <row r="903" spans="1:9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566"/>
        <v>1</v>
      </c>
      <c r="M903" s="63" t="b">
        <v>0</v>
      </c>
      <c r="S903" s="65" t="b">
        <v>0</v>
      </c>
      <c r="Y903" s="66" t="b">
        <v>0</v>
      </c>
      <c r="AE903" s="67" t="b">
        <v>0</v>
      </c>
      <c r="AK903" s="68" t="b">
        <v>0</v>
      </c>
      <c r="AQ903" s="45" t="b">
        <v>0</v>
      </c>
      <c r="AW903" s="47" t="b">
        <v>0</v>
      </c>
      <c r="BC903" s="17">
        <f t="shared" ref="BC903:BC966" si="602">(IF($D903,$F903*2,$F903)/100 * $D$3)/$D$4 *60</f>
        <v>358.16</v>
      </c>
      <c r="BD903">
        <f t="shared" si="567"/>
        <v>0</v>
      </c>
      <c r="BE903" s="7">
        <f t="shared" si="568"/>
        <v>0</v>
      </c>
      <c r="BF903" s="7">
        <f t="shared" si="569"/>
        <v>0</v>
      </c>
      <c r="BG903" s="7">
        <f t="shared" si="570"/>
        <v>0</v>
      </c>
      <c r="BH903" s="7">
        <f t="shared" si="571"/>
        <v>0</v>
      </c>
      <c r="BI903" s="17">
        <f t="shared" ref="BI903:BI966" si="603">(IF($D903,$F903*2,$F903)/100 * $D$3)/$D$4 *60</f>
        <v>358.16</v>
      </c>
      <c r="BJ903">
        <f t="shared" si="572"/>
        <v>0</v>
      </c>
      <c r="BK903" s="7">
        <f t="shared" si="573"/>
        <v>0</v>
      </c>
      <c r="BL903" s="7">
        <f t="shared" si="574"/>
        <v>0</v>
      </c>
      <c r="BM903" s="7">
        <f t="shared" si="575"/>
        <v>0</v>
      </c>
      <c r="BN903" s="7">
        <f t="shared" si="576"/>
        <v>0</v>
      </c>
      <c r="BO903" s="17">
        <f t="shared" ref="BO903:BO966" si="604">(IF($D903,$F903*2,$F903)/100 * $D$3)/$D$4 *60</f>
        <v>358.16</v>
      </c>
      <c r="BP903">
        <f t="shared" si="577"/>
        <v>0</v>
      </c>
      <c r="BQ903" s="7">
        <f t="shared" si="578"/>
        <v>0</v>
      </c>
      <c r="BR903" s="7">
        <f t="shared" si="579"/>
        <v>0</v>
      </c>
      <c r="BS903" s="7">
        <f t="shared" si="580"/>
        <v>0</v>
      </c>
      <c r="BT903" s="7">
        <f t="shared" si="581"/>
        <v>0</v>
      </c>
      <c r="BU903" s="17">
        <f t="shared" ref="BU903:BU966" si="605">(IF($D903,$F903*2,$F903)/100 * $D$3)/$D$4 *60</f>
        <v>358.16</v>
      </c>
      <c r="BV903">
        <f t="shared" si="582"/>
        <v>0</v>
      </c>
      <c r="BW903" s="7">
        <f t="shared" si="583"/>
        <v>0</v>
      </c>
      <c r="BX903" s="7">
        <f t="shared" si="584"/>
        <v>0</v>
      </c>
      <c r="BY903" s="7">
        <f t="shared" si="585"/>
        <v>0</v>
      </c>
      <c r="BZ903" s="7">
        <f t="shared" si="586"/>
        <v>0</v>
      </c>
      <c r="CA903" s="17">
        <f t="shared" ref="CA903:CA966" si="606">(IF($D903,$F903*2,$F903)/100 * $D$3)/$D$4 *60</f>
        <v>358.16</v>
      </c>
      <c r="CB903">
        <f t="shared" si="587"/>
        <v>0</v>
      </c>
      <c r="CC903" s="7">
        <f t="shared" si="588"/>
        <v>0</v>
      </c>
      <c r="CD903" s="7">
        <f t="shared" si="589"/>
        <v>0</v>
      </c>
      <c r="CE903" s="7">
        <f t="shared" si="590"/>
        <v>0</v>
      </c>
      <c r="CF903" s="69">
        <f t="shared" si="591"/>
        <v>0</v>
      </c>
      <c r="CG903" s="17">
        <f t="shared" ref="CG903:CG966" si="607">(IF($D903,$F903*2,$F903)/100 * $D$3)/$D$4 *60</f>
        <v>358.16</v>
      </c>
      <c r="CH903">
        <f t="shared" si="592"/>
        <v>0</v>
      </c>
      <c r="CI903" s="7">
        <f t="shared" si="593"/>
        <v>0</v>
      </c>
      <c r="CJ903" s="7">
        <f t="shared" si="594"/>
        <v>0</v>
      </c>
      <c r="CK903" s="7">
        <f t="shared" si="595"/>
        <v>0</v>
      </c>
      <c r="CL903" s="7">
        <f t="shared" si="596"/>
        <v>0</v>
      </c>
      <c r="CM903" s="17">
        <f t="shared" ref="CM903:CM966" si="608">(IF($D903,$F903*2,$F903)/100 * $D$3)/$D$4 *60</f>
        <v>358.16</v>
      </c>
      <c r="CN903">
        <f t="shared" si="597"/>
        <v>0</v>
      </c>
      <c r="CO903" s="7">
        <f t="shared" si="598"/>
        <v>0</v>
      </c>
      <c r="CP903" s="7">
        <f t="shared" si="599"/>
        <v>0</v>
      </c>
      <c r="CQ903" s="7">
        <f t="shared" si="600"/>
        <v>0</v>
      </c>
      <c r="CR903" s="7">
        <f t="shared" si="601"/>
        <v>0</v>
      </c>
    </row>
    <row r="904" spans="1:9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609">IF(LEFT(C904,LEN(C904)-2)=LEFT(C903,LEN(C903)-2),0,1)</f>
        <v>0</v>
      </c>
      <c r="M904" s="63" t="b">
        <v>0</v>
      </c>
      <c r="S904" s="65" t="b">
        <v>0</v>
      </c>
      <c r="Y904" s="66" t="b">
        <v>0</v>
      </c>
      <c r="AE904" s="67" t="b">
        <v>0</v>
      </c>
      <c r="AK904" s="68" t="b">
        <v>0</v>
      </c>
      <c r="AQ904" s="45" t="b">
        <v>0</v>
      </c>
      <c r="AW904" s="47" t="b">
        <v>0</v>
      </c>
      <c r="BC904" s="17">
        <f t="shared" si="602"/>
        <v>355.85000000000008</v>
      </c>
      <c r="BD904">
        <f t="shared" ref="BD904:BD967" si="610">IF($L904=0,0,IFERROR(ROUNDUP((($BC904/IF(O904=0,Q904,O904))-IFERROR(($BC904/IF($H904=0,$J904,$H904)),0)),0),0))</f>
        <v>0</v>
      </c>
      <c r="BE904" s="7">
        <f t="shared" ref="BE904:BE967" si="611">BD904*$F$3/1000000</f>
        <v>0</v>
      </c>
      <c r="BF904" s="7">
        <f t="shared" ref="BF904:BF967" si="612">BD904*$H$5*$J$3*$F$5/1000000</f>
        <v>0</v>
      </c>
      <c r="BG904" s="7">
        <f t="shared" ref="BG904:BG967" si="613">BF904*(($J$5^$J$4)-1)/($J$5-1)</f>
        <v>0</v>
      </c>
      <c r="BH904" s="7">
        <f t="shared" ref="BH904:BH967" si="614">BE904+BG904</f>
        <v>0</v>
      </c>
      <c r="BI904" s="17">
        <f t="shared" si="603"/>
        <v>355.85000000000008</v>
      </c>
      <c r="BJ904">
        <f t="shared" ref="BJ904:BJ967" si="615">IF($L904=0,0,IFERROR(ROUNDUP((($BC904/IF(U904=0,W904,U904))-IFERROR(($BC904/IF($H904=0,$J904,$H904)),0)),0),0))</f>
        <v>0</v>
      </c>
      <c r="BK904" s="7">
        <f t="shared" ref="BK904:BK967" si="616">BJ904*$F$3/1000000</f>
        <v>0</v>
      </c>
      <c r="BL904" s="7">
        <f t="shared" ref="BL904:BL967" si="617">BJ904*$H$5*$J$3*$F$5/1000000</f>
        <v>0</v>
      </c>
      <c r="BM904" s="7">
        <f t="shared" ref="BM904:BM967" si="618">BL904*(($J$5^$J$4)-1)/($J$5-1)</f>
        <v>0</v>
      </c>
      <c r="BN904" s="7">
        <f t="shared" ref="BN904:BN967" si="619">BK904+BM904</f>
        <v>0</v>
      </c>
      <c r="BO904" s="17">
        <f t="shared" si="604"/>
        <v>355.85000000000008</v>
      </c>
      <c r="BP904">
        <f t="shared" ref="BP904:BP967" si="620">IF($L904=0,0,IFERROR(ROUNDUP((($BC904/IF(AA904=0,AC904,AA904))-IFERROR(($BC904/IF($H904=0,$J904,$H904)),0)),0),0))</f>
        <v>0</v>
      </c>
      <c r="BQ904" s="7">
        <f t="shared" ref="BQ904:BQ967" si="621">BP904*$F$3/1000000</f>
        <v>0</v>
      </c>
      <c r="BR904" s="7">
        <f t="shared" ref="BR904:BR967" si="622">BP904*$H$5*$J$3*$F$5/1000000</f>
        <v>0</v>
      </c>
      <c r="BS904" s="7">
        <f t="shared" ref="BS904:BS967" si="623">BR904*(($J$5^$J$4)-1)/($J$5-1)</f>
        <v>0</v>
      </c>
      <c r="BT904" s="7">
        <f t="shared" ref="BT904:BT967" si="624">BQ904+BS904</f>
        <v>0</v>
      </c>
      <c r="BU904" s="17">
        <f t="shared" si="605"/>
        <v>355.85000000000008</v>
      </c>
      <c r="BV904">
        <f t="shared" ref="BV904:BV967" si="625">IF($L904=0,0,IFERROR(ROUNDUP((($BC904/IF(AG904=0,AI904,AG904))-IFERROR(($BC904/IF($H904=0,$J904,$H904)),0)),0),0))</f>
        <v>0</v>
      </c>
      <c r="BW904" s="7">
        <f t="shared" ref="BW904:BW967" si="626">BV904*$F$3/1000000</f>
        <v>0</v>
      </c>
      <c r="BX904" s="7">
        <f t="shared" ref="BX904:BX967" si="627">BV904*$H$5*$J$3*$F$5/1000000</f>
        <v>0</v>
      </c>
      <c r="BY904" s="7">
        <f t="shared" ref="BY904:BY967" si="628">BX904*(($J$5^$J$4)-1)/($J$5-1)</f>
        <v>0</v>
      </c>
      <c r="BZ904" s="7">
        <f t="shared" ref="BZ904:BZ967" si="629">BW904+BY904</f>
        <v>0</v>
      </c>
      <c r="CA904" s="17">
        <f t="shared" si="606"/>
        <v>355.85000000000008</v>
      </c>
      <c r="CB904">
        <f t="shared" ref="CB904:CB967" si="630">IF($L904=0,0,IFERROR(ROUNDUP((($BC904/IF(AM904=0,AO904,AM904))-IFERROR(($BC904/IF($H904=0,$J904,$H904)),0)),0),0))</f>
        <v>0</v>
      </c>
      <c r="CC904" s="7">
        <f t="shared" ref="CC904:CC967" si="631">CB904*$F$3/1000000</f>
        <v>0</v>
      </c>
      <c r="CD904" s="7">
        <f t="shared" ref="CD904:CD967" si="632">CB904*$H$5*$J$3*$F$5/1000000</f>
        <v>0</v>
      </c>
      <c r="CE904" s="7">
        <f t="shared" ref="CE904:CE967" si="633">CD904*(($J$5^$J$4)-1)/($J$5-1)</f>
        <v>0</v>
      </c>
      <c r="CF904" s="69">
        <f t="shared" ref="CF904:CF967" si="634">CC904+CE904</f>
        <v>0</v>
      </c>
      <c r="CG904" s="17">
        <f t="shared" si="607"/>
        <v>355.85000000000008</v>
      </c>
      <c r="CH904">
        <f t="shared" ref="CH904:CH967" si="635">IF($L904=0,0,IFERROR(ROUNDUP((($BC904/IF(AS904=0,AU904,AS904))-IFERROR(($BC904/IF($H904=0,$J904,$H904)),0)),0),0))</f>
        <v>0</v>
      </c>
      <c r="CI904" s="7">
        <f t="shared" ref="CI904:CI967" si="636">CH904*$F$3/1000000</f>
        <v>0</v>
      </c>
      <c r="CJ904" s="7">
        <f t="shared" ref="CJ904:CJ967" si="637">CH904*$H$5*$J$3*$F$5/1000000</f>
        <v>0</v>
      </c>
      <c r="CK904" s="7">
        <f t="shared" ref="CK904:CK967" si="638">CJ904*(($J$5^$J$4)-1)/($J$5-1)</f>
        <v>0</v>
      </c>
      <c r="CL904" s="7">
        <f t="shared" ref="CL904:CL967" si="639">CI904+CK904</f>
        <v>0</v>
      </c>
      <c r="CM904" s="17">
        <f t="shared" si="608"/>
        <v>355.85000000000008</v>
      </c>
      <c r="CN904">
        <f t="shared" ref="CN904:CN967" si="640">IF($L904=0,0,IFERROR(ROUNDUP((($BC904/IF(AY904=0,BA904,AY904))-IFERROR(($BC904/IF($H904=0,$J904,$H904)),0)),0),0))</f>
        <v>0</v>
      </c>
      <c r="CO904" s="7">
        <f t="shared" ref="CO904:CO967" si="641">CN904*$F$3/1000000</f>
        <v>0</v>
      </c>
      <c r="CP904" s="7">
        <f t="shared" ref="CP904:CP967" si="642">CN904*$H$5*$J$3*$F$5/1000000</f>
        <v>0</v>
      </c>
      <c r="CQ904" s="7">
        <f t="shared" ref="CQ904:CQ967" si="643">CP904*(($J$5^$J$4)-1)/($J$5-1)</f>
        <v>0</v>
      </c>
      <c r="CR904" s="7">
        <f t="shared" ref="CR904:CR967" si="644">CO904+CQ904</f>
        <v>0</v>
      </c>
    </row>
    <row r="905" spans="1:9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609"/>
        <v>1</v>
      </c>
      <c r="M905" s="63" t="b">
        <v>0</v>
      </c>
      <c r="S905" s="65" t="b">
        <v>0</v>
      </c>
      <c r="Y905" s="66" t="b">
        <v>0</v>
      </c>
      <c r="AE905" s="67" t="b">
        <v>0</v>
      </c>
      <c r="AK905" s="68" t="b">
        <v>0</v>
      </c>
      <c r="AQ905" s="45" t="b">
        <v>0</v>
      </c>
      <c r="AW905" s="47" t="b">
        <v>0</v>
      </c>
      <c r="BC905" s="17">
        <f t="shared" si="602"/>
        <v>719.62000000000012</v>
      </c>
      <c r="BD905">
        <f t="shared" si="610"/>
        <v>0</v>
      </c>
      <c r="BE905" s="7">
        <f t="shared" si="611"/>
        <v>0</v>
      </c>
      <c r="BF905" s="7">
        <f t="shared" si="612"/>
        <v>0</v>
      </c>
      <c r="BG905" s="7">
        <f t="shared" si="613"/>
        <v>0</v>
      </c>
      <c r="BH905" s="7">
        <f t="shared" si="614"/>
        <v>0</v>
      </c>
      <c r="BI905" s="17">
        <f t="shared" si="603"/>
        <v>719.62000000000012</v>
      </c>
      <c r="BJ905">
        <f t="shared" si="615"/>
        <v>0</v>
      </c>
      <c r="BK905" s="7">
        <f t="shared" si="616"/>
        <v>0</v>
      </c>
      <c r="BL905" s="7">
        <f t="shared" si="617"/>
        <v>0</v>
      </c>
      <c r="BM905" s="7">
        <f t="shared" si="618"/>
        <v>0</v>
      </c>
      <c r="BN905" s="7">
        <f t="shared" si="619"/>
        <v>0</v>
      </c>
      <c r="BO905" s="17">
        <f t="shared" si="604"/>
        <v>719.62000000000012</v>
      </c>
      <c r="BP905">
        <f t="shared" si="620"/>
        <v>0</v>
      </c>
      <c r="BQ905" s="7">
        <f t="shared" si="621"/>
        <v>0</v>
      </c>
      <c r="BR905" s="7">
        <f t="shared" si="622"/>
        <v>0</v>
      </c>
      <c r="BS905" s="7">
        <f t="shared" si="623"/>
        <v>0</v>
      </c>
      <c r="BT905" s="7">
        <f t="shared" si="624"/>
        <v>0</v>
      </c>
      <c r="BU905" s="17">
        <f t="shared" si="605"/>
        <v>719.62000000000012</v>
      </c>
      <c r="BV905">
        <f t="shared" si="625"/>
        <v>0</v>
      </c>
      <c r="BW905" s="7">
        <f t="shared" si="626"/>
        <v>0</v>
      </c>
      <c r="BX905" s="7">
        <f t="shared" si="627"/>
        <v>0</v>
      </c>
      <c r="BY905" s="7">
        <f t="shared" si="628"/>
        <v>0</v>
      </c>
      <c r="BZ905" s="7">
        <f t="shared" si="629"/>
        <v>0</v>
      </c>
      <c r="CA905" s="17">
        <f t="shared" si="606"/>
        <v>719.62000000000012</v>
      </c>
      <c r="CB905">
        <f t="shared" si="630"/>
        <v>0</v>
      </c>
      <c r="CC905" s="7">
        <f t="shared" si="631"/>
        <v>0</v>
      </c>
      <c r="CD905" s="7">
        <f t="shared" si="632"/>
        <v>0</v>
      </c>
      <c r="CE905" s="7">
        <f t="shared" si="633"/>
        <v>0</v>
      </c>
      <c r="CF905" s="69">
        <f t="shared" si="634"/>
        <v>0</v>
      </c>
      <c r="CG905" s="17">
        <f t="shared" si="607"/>
        <v>719.62000000000012</v>
      </c>
      <c r="CH905">
        <f t="shared" si="635"/>
        <v>0</v>
      </c>
      <c r="CI905" s="7">
        <f t="shared" si="636"/>
        <v>0</v>
      </c>
      <c r="CJ905" s="7">
        <f t="shared" si="637"/>
        <v>0</v>
      </c>
      <c r="CK905" s="7">
        <f t="shared" si="638"/>
        <v>0</v>
      </c>
      <c r="CL905" s="7">
        <f t="shared" si="639"/>
        <v>0</v>
      </c>
      <c r="CM905" s="17">
        <f t="shared" si="608"/>
        <v>719.62000000000012</v>
      </c>
      <c r="CN905">
        <f t="shared" si="640"/>
        <v>0</v>
      </c>
      <c r="CO905" s="7">
        <f t="shared" si="641"/>
        <v>0</v>
      </c>
      <c r="CP905" s="7">
        <f t="shared" si="642"/>
        <v>0</v>
      </c>
      <c r="CQ905" s="7">
        <f t="shared" si="643"/>
        <v>0</v>
      </c>
      <c r="CR905" s="7">
        <f t="shared" si="644"/>
        <v>0</v>
      </c>
    </row>
    <row r="906" spans="1:9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609"/>
        <v>1</v>
      </c>
      <c r="M906" s="63" t="b">
        <v>0</v>
      </c>
      <c r="S906" s="65" t="b">
        <v>0</v>
      </c>
      <c r="Y906" s="66" t="b">
        <v>0</v>
      </c>
      <c r="AE906" s="67" t="b">
        <v>0</v>
      </c>
      <c r="AK906" s="68" t="b">
        <v>0</v>
      </c>
      <c r="AQ906" s="45" t="b">
        <v>0</v>
      </c>
      <c r="AW906" s="47" t="b">
        <v>0</v>
      </c>
      <c r="BC906" s="17">
        <f t="shared" si="602"/>
        <v>373.34000000000003</v>
      </c>
      <c r="BD906">
        <f t="shared" si="610"/>
        <v>0</v>
      </c>
      <c r="BE906" s="7">
        <f t="shared" si="611"/>
        <v>0</v>
      </c>
      <c r="BF906" s="7">
        <f t="shared" si="612"/>
        <v>0</v>
      </c>
      <c r="BG906" s="7">
        <f t="shared" si="613"/>
        <v>0</v>
      </c>
      <c r="BH906" s="7">
        <f t="shared" si="614"/>
        <v>0</v>
      </c>
      <c r="BI906" s="17">
        <f t="shared" si="603"/>
        <v>373.34000000000003</v>
      </c>
      <c r="BJ906">
        <f t="shared" si="615"/>
        <v>0</v>
      </c>
      <c r="BK906" s="7">
        <f t="shared" si="616"/>
        <v>0</v>
      </c>
      <c r="BL906" s="7">
        <f t="shared" si="617"/>
        <v>0</v>
      </c>
      <c r="BM906" s="7">
        <f t="shared" si="618"/>
        <v>0</v>
      </c>
      <c r="BN906" s="7">
        <f t="shared" si="619"/>
        <v>0</v>
      </c>
      <c r="BO906" s="17">
        <f t="shared" si="604"/>
        <v>373.34000000000003</v>
      </c>
      <c r="BP906">
        <f t="shared" si="620"/>
        <v>0</v>
      </c>
      <c r="BQ906" s="7">
        <f t="shared" si="621"/>
        <v>0</v>
      </c>
      <c r="BR906" s="7">
        <f t="shared" si="622"/>
        <v>0</v>
      </c>
      <c r="BS906" s="7">
        <f t="shared" si="623"/>
        <v>0</v>
      </c>
      <c r="BT906" s="7">
        <f t="shared" si="624"/>
        <v>0</v>
      </c>
      <c r="BU906" s="17">
        <f t="shared" si="605"/>
        <v>373.34000000000003</v>
      </c>
      <c r="BV906">
        <f t="shared" si="625"/>
        <v>0</v>
      </c>
      <c r="BW906" s="7">
        <f t="shared" si="626"/>
        <v>0</v>
      </c>
      <c r="BX906" s="7">
        <f t="shared" si="627"/>
        <v>0</v>
      </c>
      <c r="BY906" s="7">
        <f t="shared" si="628"/>
        <v>0</v>
      </c>
      <c r="BZ906" s="7">
        <f t="shared" si="629"/>
        <v>0</v>
      </c>
      <c r="CA906" s="17">
        <f t="shared" si="606"/>
        <v>373.34000000000003</v>
      </c>
      <c r="CB906">
        <f t="shared" si="630"/>
        <v>0</v>
      </c>
      <c r="CC906" s="7">
        <f t="shared" si="631"/>
        <v>0</v>
      </c>
      <c r="CD906" s="7">
        <f t="shared" si="632"/>
        <v>0</v>
      </c>
      <c r="CE906" s="7">
        <f t="shared" si="633"/>
        <v>0</v>
      </c>
      <c r="CF906" s="69">
        <f t="shared" si="634"/>
        <v>0</v>
      </c>
      <c r="CG906" s="17">
        <f t="shared" si="607"/>
        <v>373.34000000000003</v>
      </c>
      <c r="CH906">
        <f t="shared" si="635"/>
        <v>0</v>
      </c>
      <c r="CI906" s="7">
        <f t="shared" si="636"/>
        <v>0</v>
      </c>
      <c r="CJ906" s="7">
        <f t="shared" si="637"/>
        <v>0</v>
      </c>
      <c r="CK906" s="7">
        <f t="shared" si="638"/>
        <v>0</v>
      </c>
      <c r="CL906" s="7">
        <f t="shared" si="639"/>
        <v>0</v>
      </c>
      <c r="CM906" s="17">
        <f t="shared" si="608"/>
        <v>373.34000000000003</v>
      </c>
      <c r="CN906">
        <f t="shared" si="640"/>
        <v>0</v>
      </c>
      <c r="CO906" s="7">
        <f t="shared" si="641"/>
        <v>0</v>
      </c>
      <c r="CP906" s="7">
        <f t="shared" si="642"/>
        <v>0</v>
      </c>
      <c r="CQ906" s="7">
        <f t="shared" si="643"/>
        <v>0</v>
      </c>
      <c r="CR906" s="7">
        <f t="shared" si="644"/>
        <v>0</v>
      </c>
    </row>
    <row r="907" spans="1:9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609"/>
        <v>1</v>
      </c>
      <c r="M907" s="63" t="b">
        <v>0</v>
      </c>
      <c r="S907" s="65" t="b">
        <v>0</v>
      </c>
      <c r="Y907" s="66" t="b">
        <v>0</v>
      </c>
      <c r="AE907" s="67" t="b">
        <v>0</v>
      </c>
      <c r="AK907" s="68" t="b">
        <v>0</v>
      </c>
      <c r="AQ907" s="45" t="b">
        <v>0</v>
      </c>
      <c r="AW907" s="47" t="b">
        <v>0</v>
      </c>
      <c r="BC907" s="17">
        <f t="shared" si="602"/>
        <v>405.90000000000003</v>
      </c>
      <c r="BD907">
        <f t="shared" si="610"/>
        <v>0</v>
      </c>
      <c r="BE907" s="7">
        <f t="shared" si="611"/>
        <v>0</v>
      </c>
      <c r="BF907" s="7">
        <f t="shared" si="612"/>
        <v>0</v>
      </c>
      <c r="BG907" s="7">
        <f t="shared" si="613"/>
        <v>0</v>
      </c>
      <c r="BH907" s="7">
        <f t="shared" si="614"/>
        <v>0</v>
      </c>
      <c r="BI907" s="17">
        <f t="shared" si="603"/>
        <v>405.90000000000003</v>
      </c>
      <c r="BJ907">
        <f t="shared" si="615"/>
        <v>0</v>
      </c>
      <c r="BK907" s="7">
        <f t="shared" si="616"/>
        <v>0</v>
      </c>
      <c r="BL907" s="7">
        <f t="shared" si="617"/>
        <v>0</v>
      </c>
      <c r="BM907" s="7">
        <f t="shared" si="618"/>
        <v>0</v>
      </c>
      <c r="BN907" s="7">
        <f t="shared" si="619"/>
        <v>0</v>
      </c>
      <c r="BO907" s="17">
        <f t="shared" si="604"/>
        <v>405.90000000000003</v>
      </c>
      <c r="BP907">
        <f t="shared" si="620"/>
        <v>0</v>
      </c>
      <c r="BQ907" s="7">
        <f t="shared" si="621"/>
        <v>0</v>
      </c>
      <c r="BR907" s="7">
        <f t="shared" si="622"/>
        <v>0</v>
      </c>
      <c r="BS907" s="7">
        <f t="shared" si="623"/>
        <v>0</v>
      </c>
      <c r="BT907" s="7">
        <f t="shared" si="624"/>
        <v>0</v>
      </c>
      <c r="BU907" s="17">
        <f t="shared" si="605"/>
        <v>405.90000000000003</v>
      </c>
      <c r="BV907">
        <f t="shared" si="625"/>
        <v>0</v>
      </c>
      <c r="BW907" s="7">
        <f t="shared" si="626"/>
        <v>0</v>
      </c>
      <c r="BX907" s="7">
        <f t="shared" si="627"/>
        <v>0</v>
      </c>
      <c r="BY907" s="7">
        <f t="shared" si="628"/>
        <v>0</v>
      </c>
      <c r="BZ907" s="7">
        <f t="shared" si="629"/>
        <v>0</v>
      </c>
      <c r="CA907" s="17">
        <f t="shared" si="606"/>
        <v>405.90000000000003</v>
      </c>
      <c r="CB907">
        <f t="shared" si="630"/>
        <v>0</v>
      </c>
      <c r="CC907" s="7">
        <f t="shared" si="631"/>
        <v>0</v>
      </c>
      <c r="CD907" s="7">
        <f t="shared" si="632"/>
        <v>0</v>
      </c>
      <c r="CE907" s="7">
        <f t="shared" si="633"/>
        <v>0</v>
      </c>
      <c r="CF907" s="69">
        <f t="shared" si="634"/>
        <v>0</v>
      </c>
      <c r="CG907" s="17">
        <f t="shared" si="607"/>
        <v>405.90000000000003</v>
      </c>
      <c r="CH907">
        <f t="shared" si="635"/>
        <v>0</v>
      </c>
      <c r="CI907" s="7">
        <f t="shared" si="636"/>
        <v>0</v>
      </c>
      <c r="CJ907" s="7">
        <f t="shared" si="637"/>
        <v>0</v>
      </c>
      <c r="CK907" s="7">
        <f t="shared" si="638"/>
        <v>0</v>
      </c>
      <c r="CL907" s="7">
        <f t="shared" si="639"/>
        <v>0</v>
      </c>
      <c r="CM907" s="17">
        <f t="shared" si="608"/>
        <v>405.90000000000003</v>
      </c>
      <c r="CN907">
        <f t="shared" si="640"/>
        <v>0</v>
      </c>
      <c r="CO907" s="7">
        <f t="shared" si="641"/>
        <v>0</v>
      </c>
      <c r="CP907" s="7">
        <f t="shared" si="642"/>
        <v>0</v>
      </c>
      <c r="CQ907" s="7">
        <f t="shared" si="643"/>
        <v>0</v>
      </c>
      <c r="CR907" s="7">
        <f t="shared" si="644"/>
        <v>0</v>
      </c>
    </row>
    <row r="908" spans="1:9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609"/>
        <v>1</v>
      </c>
      <c r="M908" s="63" t="b">
        <v>0</v>
      </c>
      <c r="S908" s="65" t="b">
        <v>0</v>
      </c>
      <c r="Y908" s="66" t="b">
        <v>0</v>
      </c>
      <c r="AE908" s="67" t="b">
        <v>0</v>
      </c>
      <c r="AK908" s="68" t="b">
        <v>0</v>
      </c>
      <c r="AQ908" s="45" t="b">
        <v>0</v>
      </c>
      <c r="AW908" s="47" t="b">
        <v>0</v>
      </c>
      <c r="BC908" s="17">
        <f t="shared" si="602"/>
        <v>712.58000000000015</v>
      </c>
      <c r="BD908">
        <f t="shared" si="610"/>
        <v>0</v>
      </c>
      <c r="BE908" s="7">
        <f t="shared" si="611"/>
        <v>0</v>
      </c>
      <c r="BF908" s="7">
        <f t="shared" si="612"/>
        <v>0</v>
      </c>
      <c r="BG908" s="7">
        <f t="shared" si="613"/>
        <v>0</v>
      </c>
      <c r="BH908" s="7">
        <f t="shared" si="614"/>
        <v>0</v>
      </c>
      <c r="BI908" s="17">
        <f t="shared" si="603"/>
        <v>712.58000000000015</v>
      </c>
      <c r="BJ908">
        <f t="shared" si="615"/>
        <v>0</v>
      </c>
      <c r="BK908" s="7">
        <f t="shared" si="616"/>
        <v>0</v>
      </c>
      <c r="BL908" s="7">
        <f t="shared" si="617"/>
        <v>0</v>
      </c>
      <c r="BM908" s="7">
        <f t="shared" si="618"/>
        <v>0</v>
      </c>
      <c r="BN908" s="7">
        <f t="shared" si="619"/>
        <v>0</v>
      </c>
      <c r="BO908" s="17">
        <f t="shared" si="604"/>
        <v>712.58000000000015</v>
      </c>
      <c r="BP908">
        <f t="shared" si="620"/>
        <v>0</v>
      </c>
      <c r="BQ908" s="7">
        <f t="shared" si="621"/>
        <v>0</v>
      </c>
      <c r="BR908" s="7">
        <f t="shared" si="622"/>
        <v>0</v>
      </c>
      <c r="BS908" s="7">
        <f t="shared" si="623"/>
        <v>0</v>
      </c>
      <c r="BT908" s="7">
        <f t="shared" si="624"/>
        <v>0</v>
      </c>
      <c r="BU908" s="17">
        <f t="shared" si="605"/>
        <v>712.58000000000015</v>
      </c>
      <c r="BV908">
        <f t="shared" si="625"/>
        <v>0</v>
      </c>
      <c r="BW908" s="7">
        <f t="shared" si="626"/>
        <v>0</v>
      </c>
      <c r="BX908" s="7">
        <f t="shared" si="627"/>
        <v>0</v>
      </c>
      <c r="BY908" s="7">
        <f t="shared" si="628"/>
        <v>0</v>
      </c>
      <c r="BZ908" s="7">
        <f t="shared" si="629"/>
        <v>0</v>
      </c>
      <c r="CA908" s="17">
        <f t="shared" si="606"/>
        <v>712.58000000000015</v>
      </c>
      <c r="CB908">
        <f t="shared" si="630"/>
        <v>0</v>
      </c>
      <c r="CC908" s="7">
        <f t="shared" si="631"/>
        <v>0</v>
      </c>
      <c r="CD908" s="7">
        <f t="shared" si="632"/>
        <v>0</v>
      </c>
      <c r="CE908" s="7">
        <f t="shared" si="633"/>
        <v>0</v>
      </c>
      <c r="CF908" s="69">
        <f t="shared" si="634"/>
        <v>0</v>
      </c>
      <c r="CG908" s="17">
        <f t="shared" si="607"/>
        <v>712.58000000000015</v>
      </c>
      <c r="CH908">
        <f t="shared" si="635"/>
        <v>0</v>
      </c>
      <c r="CI908" s="7">
        <f t="shared" si="636"/>
        <v>0</v>
      </c>
      <c r="CJ908" s="7">
        <f t="shared" si="637"/>
        <v>0</v>
      </c>
      <c r="CK908" s="7">
        <f t="shared" si="638"/>
        <v>0</v>
      </c>
      <c r="CL908" s="7">
        <f t="shared" si="639"/>
        <v>0</v>
      </c>
      <c r="CM908" s="17">
        <f t="shared" si="608"/>
        <v>712.58000000000015</v>
      </c>
      <c r="CN908">
        <f t="shared" si="640"/>
        <v>0</v>
      </c>
      <c r="CO908" s="7">
        <f t="shared" si="641"/>
        <v>0</v>
      </c>
      <c r="CP908" s="7">
        <f t="shared" si="642"/>
        <v>0</v>
      </c>
      <c r="CQ908" s="7">
        <f t="shared" si="643"/>
        <v>0</v>
      </c>
      <c r="CR908" s="7">
        <f t="shared" si="644"/>
        <v>0</v>
      </c>
    </row>
    <row r="909" spans="1:9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609"/>
        <v>0</v>
      </c>
      <c r="M909" s="63" t="b">
        <v>0</v>
      </c>
      <c r="S909" s="65" t="b">
        <v>0</v>
      </c>
      <c r="Y909" s="66" t="b">
        <v>0</v>
      </c>
      <c r="AE909" s="67" t="b">
        <v>0</v>
      </c>
      <c r="AK909" s="68" t="b">
        <v>0</v>
      </c>
      <c r="AQ909" s="45" t="b">
        <v>0</v>
      </c>
      <c r="AW909" s="47" t="b">
        <v>0</v>
      </c>
      <c r="BC909" s="17">
        <f t="shared" si="602"/>
        <v>711.92000000000007</v>
      </c>
      <c r="BD909">
        <f t="shared" si="610"/>
        <v>0</v>
      </c>
      <c r="BE909" s="7">
        <f t="shared" si="611"/>
        <v>0</v>
      </c>
      <c r="BF909" s="7">
        <f t="shared" si="612"/>
        <v>0</v>
      </c>
      <c r="BG909" s="7">
        <f t="shared" si="613"/>
        <v>0</v>
      </c>
      <c r="BH909" s="7">
        <f t="shared" si="614"/>
        <v>0</v>
      </c>
      <c r="BI909" s="17">
        <f t="shared" si="603"/>
        <v>711.92000000000007</v>
      </c>
      <c r="BJ909">
        <f t="shared" si="615"/>
        <v>0</v>
      </c>
      <c r="BK909" s="7">
        <f t="shared" si="616"/>
        <v>0</v>
      </c>
      <c r="BL909" s="7">
        <f t="shared" si="617"/>
        <v>0</v>
      </c>
      <c r="BM909" s="7">
        <f t="shared" si="618"/>
        <v>0</v>
      </c>
      <c r="BN909" s="7">
        <f t="shared" si="619"/>
        <v>0</v>
      </c>
      <c r="BO909" s="17">
        <f t="shared" si="604"/>
        <v>711.92000000000007</v>
      </c>
      <c r="BP909">
        <f t="shared" si="620"/>
        <v>0</v>
      </c>
      <c r="BQ909" s="7">
        <f t="shared" si="621"/>
        <v>0</v>
      </c>
      <c r="BR909" s="7">
        <f t="shared" si="622"/>
        <v>0</v>
      </c>
      <c r="BS909" s="7">
        <f t="shared" si="623"/>
        <v>0</v>
      </c>
      <c r="BT909" s="7">
        <f t="shared" si="624"/>
        <v>0</v>
      </c>
      <c r="BU909" s="17">
        <f t="shared" si="605"/>
        <v>711.92000000000007</v>
      </c>
      <c r="BV909">
        <f t="shared" si="625"/>
        <v>0</v>
      </c>
      <c r="BW909" s="7">
        <f t="shared" si="626"/>
        <v>0</v>
      </c>
      <c r="BX909" s="7">
        <f t="shared" si="627"/>
        <v>0</v>
      </c>
      <c r="BY909" s="7">
        <f t="shared" si="628"/>
        <v>0</v>
      </c>
      <c r="BZ909" s="7">
        <f t="shared" si="629"/>
        <v>0</v>
      </c>
      <c r="CA909" s="17">
        <f t="shared" si="606"/>
        <v>711.92000000000007</v>
      </c>
      <c r="CB909">
        <f t="shared" si="630"/>
        <v>0</v>
      </c>
      <c r="CC909" s="7">
        <f t="shared" si="631"/>
        <v>0</v>
      </c>
      <c r="CD909" s="7">
        <f t="shared" si="632"/>
        <v>0</v>
      </c>
      <c r="CE909" s="7">
        <f t="shared" si="633"/>
        <v>0</v>
      </c>
      <c r="CF909" s="69">
        <f t="shared" si="634"/>
        <v>0</v>
      </c>
      <c r="CG909" s="17">
        <f t="shared" si="607"/>
        <v>711.92000000000007</v>
      </c>
      <c r="CH909">
        <f t="shared" si="635"/>
        <v>0</v>
      </c>
      <c r="CI909" s="7">
        <f t="shared" si="636"/>
        <v>0</v>
      </c>
      <c r="CJ909" s="7">
        <f t="shared" si="637"/>
        <v>0</v>
      </c>
      <c r="CK909" s="7">
        <f t="shared" si="638"/>
        <v>0</v>
      </c>
      <c r="CL909" s="7">
        <f t="shared" si="639"/>
        <v>0</v>
      </c>
      <c r="CM909" s="17">
        <f t="shared" si="608"/>
        <v>711.92000000000007</v>
      </c>
      <c r="CN909">
        <f t="shared" si="640"/>
        <v>0</v>
      </c>
      <c r="CO909" s="7">
        <f t="shared" si="641"/>
        <v>0</v>
      </c>
      <c r="CP909" s="7">
        <f t="shared" si="642"/>
        <v>0</v>
      </c>
      <c r="CQ909" s="7">
        <f t="shared" si="643"/>
        <v>0</v>
      </c>
      <c r="CR909" s="7">
        <f t="shared" si="644"/>
        <v>0</v>
      </c>
    </row>
    <row r="910" spans="1:9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609"/>
        <v>1</v>
      </c>
      <c r="M910" s="63" t="b">
        <v>0</v>
      </c>
      <c r="S910" s="65" t="b">
        <v>0</v>
      </c>
      <c r="Y910" s="66" t="b">
        <v>0</v>
      </c>
      <c r="AE910" s="67" t="b">
        <v>0</v>
      </c>
      <c r="AK910" s="68" t="b">
        <v>0</v>
      </c>
      <c r="AQ910" s="45" t="b">
        <v>0</v>
      </c>
      <c r="AW910" s="47" t="b">
        <v>0</v>
      </c>
      <c r="BC910" s="17">
        <f t="shared" si="602"/>
        <v>362.01</v>
      </c>
      <c r="BD910">
        <f t="shared" si="610"/>
        <v>0</v>
      </c>
      <c r="BE910" s="7">
        <f t="shared" si="611"/>
        <v>0</v>
      </c>
      <c r="BF910" s="7">
        <f t="shared" si="612"/>
        <v>0</v>
      </c>
      <c r="BG910" s="7">
        <f t="shared" si="613"/>
        <v>0</v>
      </c>
      <c r="BH910" s="7">
        <f t="shared" si="614"/>
        <v>0</v>
      </c>
      <c r="BI910" s="17">
        <f t="shared" si="603"/>
        <v>362.01</v>
      </c>
      <c r="BJ910">
        <f t="shared" si="615"/>
        <v>0</v>
      </c>
      <c r="BK910" s="7">
        <f t="shared" si="616"/>
        <v>0</v>
      </c>
      <c r="BL910" s="7">
        <f t="shared" si="617"/>
        <v>0</v>
      </c>
      <c r="BM910" s="7">
        <f t="shared" si="618"/>
        <v>0</v>
      </c>
      <c r="BN910" s="7">
        <f t="shared" si="619"/>
        <v>0</v>
      </c>
      <c r="BO910" s="17">
        <f t="shared" si="604"/>
        <v>362.01</v>
      </c>
      <c r="BP910">
        <f t="shared" si="620"/>
        <v>0</v>
      </c>
      <c r="BQ910" s="7">
        <f t="shared" si="621"/>
        <v>0</v>
      </c>
      <c r="BR910" s="7">
        <f t="shared" si="622"/>
        <v>0</v>
      </c>
      <c r="BS910" s="7">
        <f t="shared" si="623"/>
        <v>0</v>
      </c>
      <c r="BT910" s="7">
        <f t="shared" si="624"/>
        <v>0</v>
      </c>
      <c r="BU910" s="17">
        <f t="shared" si="605"/>
        <v>362.01</v>
      </c>
      <c r="BV910">
        <f t="shared" si="625"/>
        <v>0</v>
      </c>
      <c r="BW910" s="7">
        <f t="shared" si="626"/>
        <v>0</v>
      </c>
      <c r="BX910" s="7">
        <f t="shared" si="627"/>
        <v>0</v>
      </c>
      <c r="BY910" s="7">
        <f t="shared" si="628"/>
        <v>0</v>
      </c>
      <c r="BZ910" s="7">
        <f t="shared" si="629"/>
        <v>0</v>
      </c>
      <c r="CA910" s="17">
        <f t="shared" si="606"/>
        <v>362.01</v>
      </c>
      <c r="CB910">
        <f t="shared" si="630"/>
        <v>0</v>
      </c>
      <c r="CC910" s="7">
        <f t="shared" si="631"/>
        <v>0</v>
      </c>
      <c r="CD910" s="7">
        <f t="shared" si="632"/>
        <v>0</v>
      </c>
      <c r="CE910" s="7">
        <f t="shared" si="633"/>
        <v>0</v>
      </c>
      <c r="CF910" s="69">
        <f t="shared" si="634"/>
        <v>0</v>
      </c>
      <c r="CG910" s="17">
        <f t="shared" si="607"/>
        <v>362.01</v>
      </c>
      <c r="CH910">
        <f t="shared" si="635"/>
        <v>0</v>
      </c>
      <c r="CI910" s="7">
        <f t="shared" si="636"/>
        <v>0</v>
      </c>
      <c r="CJ910" s="7">
        <f t="shared" si="637"/>
        <v>0</v>
      </c>
      <c r="CK910" s="7">
        <f t="shared" si="638"/>
        <v>0</v>
      </c>
      <c r="CL910" s="7">
        <f t="shared" si="639"/>
        <v>0</v>
      </c>
      <c r="CM910" s="17">
        <f t="shared" si="608"/>
        <v>362.01</v>
      </c>
      <c r="CN910">
        <f t="shared" si="640"/>
        <v>0</v>
      </c>
      <c r="CO910" s="7">
        <f t="shared" si="641"/>
        <v>0</v>
      </c>
      <c r="CP910" s="7">
        <f t="shared" si="642"/>
        <v>0</v>
      </c>
      <c r="CQ910" s="7">
        <f t="shared" si="643"/>
        <v>0</v>
      </c>
      <c r="CR910" s="7">
        <f t="shared" si="644"/>
        <v>0</v>
      </c>
    </row>
    <row r="911" spans="1:9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609"/>
        <v>1</v>
      </c>
      <c r="M911" s="63" t="b">
        <v>0</v>
      </c>
      <c r="S911" s="65" t="b">
        <v>0</v>
      </c>
      <c r="Y911" s="66" t="b">
        <v>0</v>
      </c>
      <c r="AE911" s="67" t="b">
        <v>0</v>
      </c>
      <c r="AK911" s="68" t="b">
        <v>0</v>
      </c>
      <c r="AQ911" s="45" t="b">
        <v>0</v>
      </c>
      <c r="AW911" s="47" t="b">
        <v>0</v>
      </c>
      <c r="BC911" s="17">
        <f t="shared" si="602"/>
        <v>735.13000000000011</v>
      </c>
      <c r="BD911">
        <f t="shared" si="610"/>
        <v>0</v>
      </c>
      <c r="BE911" s="7">
        <f t="shared" si="611"/>
        <v>0</v>
      </c>
      <c r="BF911" s="7">
        <f t="shared" si="612"/>
        <v>0</v>
      </c>
      <c r="BG911" s="7">
        <f t="shared" si="613"/>
        <v>0</v>
      </c>
      <c r="BH911" s="7">
        <f t="shared" si="614"/>
        <v>0</v>
      </c>
      <c r="BI911" s="17">
        <f t="shared" si="603"/>
        <v>735.13000000000011</v>
      </c>
      <c r="BJ911">
        <f t="shared" si="615"/>
        <v>0</v>
      </c>
      <c r="BK911" s="7">
        <f t="shared" si="616"/>
        <v>0</v>
      </c>
      <c r="BL911" s="7">
        <f t="shared" si="617"/>
        <v>0</v>
      </c>
      <c r="BM911" s="7">
        <f t="shared" si="618"/>
        <v>0</v>
      </c>
      <c r="BN911" s="7">
        <f t="shared" si="619"/>
        <v>0</v>
      </c>
      <c r="BO911" s="17">
        <f t="shared" si="604"/>
        <v>735.13000000000011</v>
      </c>
      <c r="BP911">
        <f t="shared" si="620"/>
        <v>0</v>
      </c>
      <c r="BQ911" s="7">
        <f t="shared" si="621"/>
        <v>0</v>
      </c>
      <c r="BR911" s="7">
        <f t="shared" si="622"/>
        <v>0</v>
      </c>
      <c r="BS911" s="7">
        <f t="shared" si="623"/>
        <v>0</v>
      </c>
      <c r="BT911" s="7">
        <f t="shared" si="624"/>
        <v>0</v>
      </c>
      <c r="BU911" s="17">
        <f t="shared" si="605"/>
        <v>735.13000000000011</v>
      </c>
      <c r="BV911">
        <f t="shared" si="625"/>
        <v>0</v>
      </c>
      <c r="BW911" s="7">
        <f t="shared" si="626"/>
        <v>0</v>
      </c>
      <c r="BX911" s="7">
        <f t="shared" si="627"/>
        <v>0</v>
      </c>
      <c r="BY911" s="7">
        <f t="shared" si="628"/>
        <v>0</v>
      </c>
      <c r="BZ911" s="7">
        <f t="shared" si="629"/>
        <v>0</v>
      </c>
      <c r="CA911" s="17">
        <f t="shared" si="606"/>
        <v>735.13000000000011</v>
      </c>
      <c r="CB911">
        <f t="shared" si="630"/>
        <v>0</v>
      </c>
      <c r="CC911" s="7">
        <f t="shared" si="631"/>
        <v>0</v>
      </c>
      <c r="CD911" s="7">
        <f t="shared" si="632"/>
        <v>0</v>
      </c>
      <c r="CE911" s="7">
        <f t="shared" si="633"/>
        <v>0</v>
      </c>
      <c r="CF911" s="69">
        <f t="shared" si="634"/>
        <v>0</v>
      </c>
      <c r="CG911" s="17">
        <f t="shared" si="607"/>
        <v>735.13000000000011</v>
      </c>
      <c r="CH911">
        <f t="shared" si="635"/>
        <v>0</v>
      </c>
      <c r="CI911" s="7">
        <f t="shared" si="636"/>
        <v>0</v>
      </c>
      <c r="CJ911" s="7">
        <f t="shared" si="637"/>
        <v>0</v>
      </c>
      <c r="CK911" s="7">
        <f t="shared" si="638"/>
        <v>0</v>
      </c>
      <c r="CL911" s="7">
        <f t="shared" si="639"/>
        <v>0</v>
      </c>
      <c r="CM911" s="17">
        <f t="shared" si="608"/>
        <v>735.13000000000011</v>
      </c>
      <c r="CN911">
        <f t="shared" si="640"/>
        <v>0</v>
      </c>
      <c r="CO911" s="7">
        <f t="shared" si="641"/>
        <v>0</v>
      </c>
      <c r="CP911" s="7">
        <f t="shared" si="642"/>
        <v>0</v>
      </c>
      <c r="CQ911" s="7">
        <f t="shared" si="643"/>
        <v>0</v>
      </c>
      <c r="CR911" s="7">
        <f t="shared" si="644"/>
        <v>0</v>
      </c>
    </row>
    <row r="912" spans="1:9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609"/>
        <v>0</v>
      </c>
      <c r="M912" s="63" t="b">
        <v>0</v>
      </c>
      <c r="S912" s="65" t="b">
        <v>0</v>
      </c>
      <c r="Y912" s="66" t="b">
        <v>0</v>
      </c>
      <c r="AE912" s="67" t="b">
        <v>0</v>
      </c>
      <c r="AK912" s="68" t="b">
        <v>0</v>
      </c>
      <c r="AQ912" s="45" t="b">
        <v>0</v>
      </c>
      <c r="AW912" s="47" t="b">
        <v>0</v>
      </c>
      <c r="BC912" s="17">
        <f t="shared" si="602"/>
        <v>729.63</v>
      </c>
      <c r="BD912">
        <f t="shared" si="610"/>
        <v>0</v>
      </c>
      <c r="BE912" s="7">
        <f t="shared" si="611"/>
        <v>0</v>
      </c>
      <c r="BF912" s="7">
        <f t="shared" si="612"/>
        <v>0</v>
      </c>
      <c r="BG912" s="7">
        <f t="shared" si="613"/>
        <v>0</v>
      </c>
      <c r="BH912" s="7">
        <f t="shared" si="614"/>
        <v>0</v>
      </c>
      <c r="BI912" s="17">
        <f t="shared" si="603"/>
        <v>729.63</v>
      </c>
      <c r="BJ912">
        <f t="shared" si="615"/>
        <v>0</v>
      </c>
      <c r="BK912" s="7">
        <f t="shared" si="616"/>
        <v>0</v>
      </c>
      <c r="BL912" s="7">
        <f t="shared" si="617"/>
        <v>0</v>
      </c>
      <c r="BM912" s="7">
        <f t="shared" si="618"/>
        <v>0</v>
      </c>
      <c r="BN912" s="7">
        <f t="shared" si="619"/>
        <v>0</v>
      </c>
      <c r="BO912" s="17">
        <f t="shared" si="604"/>
        <v>729.63</v>
      </c>
      <c r="BP912">
        <f t="shared" si="620"/>
        <v>0</v>
      </c>
      <c r="BQ912" s="7">
        <f t="shared" si="621"/>
        <v>0</v>
      </c>
      <c r="BR912" s="7">
        <f t="shared" si="622"/>
        <v>0</v>
      </c>
      <c r="BS912" s="7">
        <f t="shared" si="623"/>
        <v>0</v>
      </c>
      <c r="BT912" s="7">
        <f t="shared" si="624"/>
        <v>0</v>
      </c>
      <c r="BU912" s="17">
        <f t="shared" si="605"/>
        <v>729.63</v>
      </c>
      <c r="BV912">
        <f t="shared" si="625"/>
        <v>0</v>
      </c>
      <c r="BW912" s="7">
        <f t="shared" si="626"/>
        <v>0</v>
      </c>
      <c r="BX912" s="7">
        <f t="shared" si="627"/>
        <v>0</v>
      </c>
      <c r="BY912" s="7">
        <f t="shared" si="628"/>
        <v>0</v>
      </c>
      <c r="BZ912" s="7">
        <f t="shared" si="629"/>
        <v>0</v>
      </c>
      <c r="CA912" s="17">
        <f t="shared" si="606"/>
        <v>729.63</v>
      </c>
      <c r="CB912">
        <f t="shared" si="630"/>
        <v>0</v>
      </c>
      <c r="CC912" s="7">
        <f t="shared" si="631"/>
        <v>0</v>
      </c>
      <c r="CD912" s="7">
        <f t="shared" si="632"/>
        <v>0</v>
      </c>
      <c r="CE912" s="7">
        <f t="shared" si="633"/>
        <v>0</v>
      </c>
      <c r="CF912" s="69">
        <f t="shared" si="634"/>
        <v>0</v>
      </c>
      <c r="CG912" s="17">
        <f t="shared" si="607"/>
        <v>729.63</v>
      </c>
      <c r="CH912">
        <f t="shared" si="635"/>
        <v>0</v>
      </c>
      <c r="CI912" s="7">
        <f t="shared" si="636"/>
        <v>0</v>
      </c>
      <c r="CJ912" s="7">
        <f t="shared" si="637"/>
        <v>0</v>
      </c>
      <c r="CK912" s="7">
        <f t="shared" si="638"/>
        <v>0</v>
      </c>
      <c r="CL912" s="7">
        <f t="shared" si="639"/>
        <v>0</v>
      </c>
      <c r="CM912" s="17">
        <f t="shared" si="608"/>
        <v>729.63</v>
      </c>
      <c r="CN912">
        <f t="shared" si="640"/>
        <v>0</v>
      </c>
      <c r="CO912" s="7">
        <f t="shared" si="641"/>
        <v>0</v>
      </c>
      <c r="CP912" s="7">
        <f t="shared" si="642"/>
        <v>0</v>
      </c>
      <c r="CQ912" s="7">
        <f t="shared" si="643"/>
        <v>0</v>
      </c>
      <c r="CR912" s="7">
        <f t="shared" si="644"/>
        <v>0</v>
      </c>
    </row>
    <row r="913" spans="1:9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609"/>
        <v>1</v>
      </c>
      <c r="M913" s="63" t="b">
        <v>0</v>
      </c>
      <c r="S913" s="65" t="b">
        <v>0</v>
      </c>
      <c r="Y913" s="66" t="b">
        <v>0</v>
      </c>
      <c r="AE913" s="67" t="b">
        <v>0</v>
      </c>
      <c r="AK913" s="68" t="b">
        <v>0</v>
      </c>
      <c r="AQ913" s="45" t="b">
        <v>0</v>
      </c>
      <c r="AW913" s="47" t="b">
        <v>0</v>
      </c>
      <c r="BC913" s="17">
        <f t="shared" si="602"/>
        <v>167.86</v>
      </c>
      <c r="BD913">
        <f t="shared" si="610"/>
        <v>0</v>
      </c>
      <c r="BE913" s="7">
        <f t="shared" si="611"/>
        <v>0</v>
      </c>
      <c r="BF913" s="7">
        <f t="shared" si="612"/>
        <v>0</v>
      </c>
      <c r="BG913" s="7">
        <f t="shared" si="613"/>
        <v>0</v>
      </c>
      <c r="BH913" s="7">
        <f t="shared" si="614"/>
        <v>0</v>
      </c>
      <c r="BI913" s="17">
        <f t="shared" si="603"/>
        <v>167.86</v>
      </c>
      <c r="BJ913">
        <f t="shared" si="615"/>
        <v>0</v>
      </c>
      <c r="BK913" s="7">
        <f t="shared" si="616"/>
        <v>0</v>
      </c>
      <c r="BL913" s="7">
        <f t="shared" si="617"/>
        <v>0</v>
      </c>
      <c r="BM913" s="7">
        <f t="shared" si="618"/>
        <v>0</v>
      </c>
      <c r="BN913" s="7">
        <f t="shared" si="619"/>
        <v>0</v>
      </c>
      <c r="BO913" s="17">
        <f t="shared" si="604"/>
        <v>167.86</v>
      </c>
      <c r="BP913">
        <f t="shared" si="620"/>
        <v>0</v>
      </c>
      <c r="BQ913" s="7">
        <f t="shared" si="621"/>
        <v>0</v>
      </c>
      <c r="BR913" s="7">
        <f t="shared" si="622"/>
        <v>0</v>
      </c>
      <c r="BS913" s="7">
        <f t="shared" si="623"/>
        <v>0</v>
      </c>
      <c r="BT913" s="7">
        <f t="shared" si="624"/>
        <v>0</v>
      </c>
      <c r="BU913" s="17">
        <f t="shared" si="605"/>
        <v>167.86</v>
      </c>
      <c r="BV913">
        <f t="shared" si="625"/>
        <v>0</v>
      </c>
      <c r="BW913" s="7">
        <f t="shared" si="626"/>
        <v>0</v>
      </c>
      <c r="BX913" s="7">
        <f t="shared" si="627"/>
        <v>0</v>
      </c>
      <c r="BY913" s="7">
        <f t="shared" si="628"/>
        <v>0</v>
      </c>
      <c r="BZ913" s="7">
        <f t="shared" si="629"/>
        <v>0</v>
      </c>
      <c r="CA913" s="17">
        <f t="shared" si="606"/>
        <v>167.86</v>
      </c>
      <c r="CB913">
        <f t="shared" si="630"/>
        <v>0</v>
      </c>
      <c r="CC913" s="7">
        <f t="shared" si="631"/>
        <v>0</v>
      </c>
      <c r="CD913" s="7">
        <f t="shared" si="632"/>
        <v>0</v>
      </c>
      <c r="CE913" s="7">
        <f t="shared" si="633"/>
        <v>0</v>
      </c>
      <c r="CF913" s="69">
        <f t="shared" si="634"/>
        <v>0</v>
      </c>
      <c r="CG913" s="17">
        <f t="shared" si="607"/>
        <v>167.86</v>
      </c>
      <c r="CH913">
        <f t="shared" si="635"/>
        <v>0</v>
      </c>
      <c r="CI913" s="7">
        <f t="shared" si="636"/>
        <v>0</v>
      </c>
      <c r="CJ913" s="7">
        <f t="shared" si="637"/>
        <v>0</v>
      </c>
      <c r="CK913" s="7">
        <f t="shared" si="638"/>
        <v>0</v>
      </c>
      <c r="CL913" s="7">
        <f t="shared" si="639"/>
        <v>0</v>
      </c>
      <c r="CM913" s="17">
        <f t="shared" si="608"/>
        <v>167.86</v>
      </c>
      <c r="CN913">
        <f t="shared" si="640"/>
        <v>0</v>
      </c>
      <c r="CO913" s="7">
        <f t="shared" si="641"/>
        <v>0</v>
      </c>
      <c r="CP913" s="7">
        <f t="shared" si="642"/>
        <v>0</v>
      </c>
      <c r="CQ913" s="7">
        <f t="shared" si="643"/>
        <v>0</v>
      </c>
      <c r="CR913" s="7">
        <f t="shared" si="644"/>
        <v>0</v>
      </c>
    </row>
    <row r="914" spans="1:9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609"/>
        <v>0</v>
      </c>
      <c r="M914" s="63" t="b">
        <v>0</v>
      </c>
      <c r="S914" s="65" t="b">
        <v>0</v>
      </c>
      <c r="Y914" s="66" t="b">
        <v>0</v>
      </c>
      <c r="AE914" s="67" t="b">
        <v>0</v>
      </c>
      <c r="AK914" s="68" t="b">
        <v>0</v>
      </c>
      <c r="AQ914" s="45" t="b">
        <v>0</v>
      </c>
      <c r="AW914" s="47" t="b">
        <v>0</v>
      </c>
      <c r="BC914" s="17">
        <f t="shared" si="602"/>
        <v>164.23000000000002</v>
      </c>
      <c r="BD914">
        <f t="shared" si="610"/>
        <v>0</v>
      </c>
      <c r="BE914" s="7">
        <f t="shared" si="611"/>
        <v>0</v>
      </c>
      <c r="BF914" s="7">
        <f t="shared" si="612"/>
        <v>0</v>
      </c>
      <c r="BG914" s="7">
        <f t="shared" si="613"/>
        <v>0</v>
      </c>
      <c r="BH914" s="7">
        <f t="shared" si="614"/>
        <v>0</v>
      </c>
      <c r="BI914" s="17">
        <f t="shared" si="603"/>
        <v>164.23000000000002</v>
      </c>
      <c r="BJ914">
        <f t="shared" si="615"/>
        <v>0</v>
      </c>
      <c r="BK914" s="7">
        <f t="shared" si="616"/>
        <v>0</v>
      </c>
      <c r="BL914" s="7">
        <f t="shared" si="617"/>
        <v>0</v>
      </c>
      <c r="BM914" s="7">
        <f t="shared" si="618"/>
        <v>0</v>
      </c>
      <c r="BN914" s="7">
        <f t="shared" si="619"/>
        <v>0</v>
      </c>
      <c r="BO914" s="17">
        <f t="shared" si="604"/>
        <v>164.23000000000002</v>
      </c>
      <c r="BP914">
        <f t="shared" si="620"/>
        <v>0</v>
      </c>
      <c r="BQ914" s="7">
        <f t="shared" si="621"/>
        <v>0</v>
      </c>
      <c r="BR914" s="7">
        <f t="shared" si="622"/>
        <v>0</v>
      </c>
      <c r="BS914" s="7">
        <f t="shared" si="623"/>
        <v>0</v>
      </c>
      <c r="BT914" s="7">
        <f t="shared" si="624"/>
        <v>0</v>
      </c>
      <c r="BU914" s="17">
        <f t="shared" si="605"/>
        <v>164.23000000000002</v>
      </c>
      <c r="BV914">
        <f t="shared" si="625"/>
        <v>0</v>
      </c>
      <c r="BW914" s="7">
        <f t="shared" si="626"/>
        <v>0</v>
      </c>
      <c r="BX914" s="7">
        <f t="shared" si="627"/>
        <v>0</v>
      </c>
      <c r="BY914" s="7">
        <f t="shared" si="628"/>
        <v>0</v>
      </c>
      <c r="BZ914" s="7">
        <f t="shared" si="629"/>
        <v>0</v>
      </c>
      <c r="CA914" s="17">
        <f t="shared" si="606"/>
        <v>164.23000000000002</v>
      </c>
      <c r="CB914">
        <f t="shared" si="630"/>
        <v>0</v>
      </c>
      <c r="CC914" s="7">
        <f t="shared" si="631"/>
        <v>0</v>
      </c>
      <c r="CD914" s="7">
        <f t="shared" si="632"/>
        <v>0</v>
      </c>
      <c r="CE914" s="7">
        <f t="shared" si="633"/>
        <v>0</v>
      </c>
      <c r="CF914" s="69">
        <f t="shared" si="634"/>
        <v>0</v>
      </c>
      <c r="CG914" s="17">
        <f t="shared" si="607"/>
        <v>164.23000000000002</v>
      </c>
      <c r="CH914">
        <f t="shared" si="635"/>
        <v>0</v>
      </c>
      <c r="CI914" s="7">
        <f t="shared" si="636"/>
        <v>0</v>
      </c>
      <c r="CJ914" s="7">
        <f t="shared" si="637"/>
        <v>0</v>
      </c>
      <c r="CK914" s="7">
        <f t="shared" si="638"/>
        <v>0</v>
      </c>
      <c r="CL914" s="7">
        <f t="shared" si="639"/>
        <v>0</v>
      </c>
      <c r="CM914" s="17">
        <f t="shared" si="608"/>
        <v>164.23000000000002</v>
      </c>
      <c r="CN914">
        <f t="shared" si="640"/>
        <v>0</v>
      </c>
      <c r="CO914" s="7">
        <f t="shared" si="641"/>
        <v>0</v>
      </c>
      <c r="CP914" s="7">
        <f t="shared" si="642"/>
        <v>0</v>
      </c>
      <c r="CQ914" s="7">
        <f t="shared" si="643"/>
        <v>0</v>
      </c>
      <c r="CR914" s="7">
        <f t="shared" si="644"/>
        <v>0</v>
      </c>
    </row>
    <row r="915" spans="1:9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609"/>
        <v>1</v>
      </c>
      <c r="M915" s="63" t="b">
        <v>0</v>
      </c>
      <c r="S915" s="65" t="b">
        <v>0</v>
      </c>
      <c r="Y915" s="66" t="b">
        <v>0</v>
      </c>
      <c r="AE915" s="67" t="b">
        <v>0</v>
      </c>
      <c r="AK915" s="68" t="b">
        <v>0</v>
      </c>
      <c r="AQ915" s="45" t="b">
        <v>0</v>
      </c>
      <c r="AW915" s="47" t="b">
        <v>0</v>
      </c>
      <c r="BC915" s="17">
        <f t="shared" si="602"/>
        <v>263.22999999999996</v>
      </c>
      <c r="BD915">
        <f t="shared" si="610"/>
        <v>0</v>
      </c>
      <c r="BE915" s="7">
        <f t="shared" si="611"/>
        <v>0</v>
      </c>
      <c r="BF915" s="7">
        <f t="shared" si="612"/>
        <v>0</v>
      </c>
      <c r="BG915" s="7">
        <f t="shared" si="613"/>
        <v>0</v>
      </c>
      <c r="BH915" s="7">
        <f t="shared" si="614"/>
        <v>0</v>
      </c>
      <c r="BI915" s="17">
        <f t="shared" si="603"/>
        <v>263.22999999999996</v>
      </c>
      <c r="BJ915">
        <f t="shared" si="615"/>
        <v>0</v>
      </c>
      <c r="BK915" s="7">
        <f t="shared" si="616"/>
        <v>0</v>
      </c>
      <c r="BL915" s="7">
        <f t="shared" si="617"/>
        <v>0</v>
      </c>
      <c r="BM915" s="7">
        <f t="shared" si="618"/>
        <v>0</v>
      </c>
      <c r="BN915" s="7">
        <f t="shared" si="619"/>
        <v>0</v>
      </c>
      <c r="BO915" s="17">
        <f t="shared" si="604"/>
        <v>263.22999999999996</v>
      </c>
      <c r="BP915">
        <f t="shared" si="620"/>
        <v>0</v>
      </c>
      <c r="BQ915" s="7">
        <f t="shared" si="621"/>
        <v>0</v>
      </c>
      <c r="BR915" s="7">
        <f t="shared" si="622"/>
        <v>0</v>
      </c>
      <c r="BS915" s="7">
        <f t="shared" si="623"/>
        <v>0</v>
      </c>
      <c r="BT915" s="7">
        <f t="shared" si="624"/>
        <v>0</v>
      </c>
      <c r="BU915" s="17">
        <f t="shared" si="605"/>
        <v>263.22999999999996</v>
      </c>
      <c r="BV915">
        <f t="shared" si="625"/>
        <v>0</v>
      </c>
      <c r="BW915" s="7">
        <f t="shared" si="626"/>
        <v>0</v>
      </c>
      <c r="BX915" s="7">
        <f t="shared" si="627"/>
        <v>0</v>
      </c>
      <c r="BY915" s="7">
        <f t="shared" si="628"/>
        <v>0</v>
      </c>
      <c r="BZ915" s="7">
        <f t="shared" si="629"/>
        <v>0</v>
      </c>
      <c r="CA915" s="17">
        <f t="shared" si="606"/>
        <v>263.22999999999996</v>
      </c>
      <c r="CB915">
        <f t="shared" si="630"/>
        <v>0</v>
      </c>
      <c r="CC915" s="7">
        <f t="shared" si="631"/>
        <v>0</v>
      </c>
      <c r="CD915" s="7">
        <f t="shared" si="632"/>
        <v>0</v>
      </c>
      <c r="CE915" s="7">
        <f t="shared" si="633"/>
        <v>0</v>
      </c>
      <c r="CF915" s="69">
        <f t="shared" si="634"/>
        <v>0</v>
      </c>
      <c r="CG915" s="17">
        <f t="shared" si="607"/>
        <v>263.22999999999996</v>
      </c>
      <c r="CH915">
        <f t="shared" si="635"/>
        <v>0</v>
      </c>
      <c r="CI915" s="7">
        <f t="shared" si="636"/>
        <v>0</v>
      </c>
      <c r="CJ915" s="7">
        <f t="shared" si="637"/>
        <v>0</v>
      </c>
      <c r="CK915" s="7">
        <f t="shared" si="638"/>
        <v>0</v>
      </c>
      <c r="CL915" s="7">
        <f t="shared" si="639"/>
        <v>0</v>
      </c>
      <c r="CM915" s="17">
        <f t="shared" si="608"/>
        <v>263.22999999999996</v>
      </c>
      <c r="CN915">
        <f t="shared" si="640"/>
        <v>0</v>
      </c>
      <c r="CO915" s="7">
        <f t="shared" si="641"/>
        <v>0</v>
      </c>
      <c r="CP915" s="7">
        <f t="shared" si="642"/>
        <v>0</v>
      </c>
      <c r="CQ915" s="7">
        <f t="shared" si="643"/>
        <v>0</v>
      </c>
      <c r="CR915" s="7">
        <f t="shared" si="644"/>
        <v>0</v>
      </c>
    </row>
    <row r="916" spans="1:9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609"/>
        <v>1</v>
      </c>
      <c r="M916" s="63" t="b">
        <v>0</v>
      </c>
      <c r="S916" s="65" t="b">
        <v>0</v>
      </c>
      <c r="Y916" s="66" t="b">
        <v>0</v>
      </c>
      <c r="AE916" s="67" t="b">
        <v>0</v>
      </c>
      <c r="AK916" s="68" t="b">
        <v>0</v>
      </c>
      <c r="AQ916" s="45" t="b">
        <v>0</v>
      </c>
      <c r="AW916" s="47" t="b">
        <v>0</v>
      </c>
      <c r="BC916" s="17">
        <f t="shared" si="602"/>
        <v>232.32000000000002</v>
      </c>
      <c r="BD916">
        <f t="shared" si="610"/>
        <v>0</v>
      </c>
      <c r="BE916" s="7">
        <f t="shared" si="611"/>
        <v>0</v>
      </c>
      <c r="BF916" s="7">
        <f t="shared" si="612"/>
        <v>0</v>
      </c>
      <c r="BG916" s="7">
        <f t="shared" si="613"/>
        <v>0</v>
      </c>
      <c r="BH916" s="7">
        <f t="shared" si="614"/>
        <v>0</v>
      </c>
      <c r="BI916" s="17">
        <f t="shared" si="603"/>
        <v>232.32000000000002</v>
      </c>
      <c r="BJ916">
        <f t="shared" si="615"/>
        <v>0</v>
      </c>
      <c r="BK916" s="7">
        <f t="shared" si="616"/>
        <v>0</v>
      </c>
      <c r="BL916" s="7">
        <f t="shared" si="617"/>
        <v>0</v>
      </c>
      <c r="BM916" s="7">
        <f t="shared" si="618"/>
        <v>0</v>
      </c>
      <c r="BN916" s="7">
        <f t="shared" si="619"/>
        <v>0</v>
      </c>
      <c r="BO916" s="17">
        <f t="shared" si="604"/>
        <v>232.32000000000002</v>
      </c>
      <c r="BP916">
        <f t="shared" si="620"/>
        <v>0</v>
      </c>
      <c r="BQ916" s="7">
        <f t="shared" si="621"/>
        <v>0</v>
      </c>
      <c r="BR916" s="7">
        <f t="shared" si="622"/>
        <v>0</v>
      </c>
      <c r="BS916" s="7">
        <f t="shared" si="623"/>
        <v>0</v>
      </c>
      <c r="BT916" s="7">
        <f t="shared" si="624"/>
        <v>0</v>
      </c>
      <c r="BU916" s="17">
        <f t="shared" si="605"/>
        <v>232.32000000000002</v>
      </c>
      <c r="BV916">
        <f t="shared" si="625"/>
        <v>0</v>
      </c>
      <c r="BW916" s="7">
        <f t="shared" si="626"/>
        <v>0</v>
      </c>
      <c r="BX916" s="7">
        <f t="shared" si="627"/>
        <v>0</v>
      </c>
      <c r="BY916" s="7">
        <f t="shared" si="628"/>
        <v>0</v>
      </c>
      <c r="BZ916" s="7">
        <f t="shared" si="629"/>
        <v>0</v>
      </c>
      <c r="CA916" s="17">
        <f t="shared" si="606"/>
        <v>232.32000000000002</v>
      </c>
      <c r="CB916">
        <f t="shared" si="630"/>
        <v>0</v>
      </c>
      <c r="CC916" s="7">
        <f t="shared" si="631"/>
        <v>0</v>
      </c>
      <c r="CD916" s="7">
        <f t="shared" si="632"/>
        <v>0</v>
      </c>
      <c r="CE916" s="7">
        <f t="shared" si="633"/>
        <v>0</v>
      </c>
      <c r="CF916" s="69">
        <f t="shared" si="634"/>
        <v>0</v>
      </c>
      <c r="CG916" s="17">
        <f t="shared" si="607"/>
        <v>232.32000000000002</v>
      </c>
      <c r="CH916">
        <f t="shared" si="635"/>
        <v>0</v>
      </c>
      <c r="CI916" s="7">
        <f t="shared" si="636"/>
        <v>0</v>
      </c>
      <c r="CJ916" s="7">
        <f t="shared" si="637"/>
        <v>0</v>
      </c>
      <c r="CK916" s="7">
        <f t="shared" si="638"/>
        <v>0</v>
      </c>
      <c r="CL916" s="7">
        <f t="shared" si="639"/>
        <v>0</v>
      </c>
      <c r="CM916" s="17">
        <f t="shared" si="608"/>
        <v>232.32000000000002</v>
      </c>
      <c r="CN916">
        <f t="shared" si="640"/>
        <v>0</v>
      </c>
      <c r="CO916" s="7">
        <f t="shared" si="641"/>
        <v>0</v>
      </c>
      <c r="CP916" s="7">
        <f t="shared" si="642"/>
        <v>0</v>
      </c>
      <c r="CQ916" s="7">
        <f t="shared" si="643"/>
        <v>0</v>
      </c>
      <c r="CR916" s="7">
        <f t="shared" si="644"/>
        <v>0</v>
      </c>
    </row>
    <row r="917" spans="1:9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609"/>
        <v>1</v>
      </c>
      <c r="M917" s="63" t="b">
        <v>0</v>
      </c>
      <c r="S917" s="65" t="b">
        <v>0</v>
      </c>
      <c r="Y917" s="66" t="b">
        <v>0</v>
      </c>
      <c r="AE917" s="67" t="b">
        <v>0</v>
      </c>
      <c r="AK917" s="68" t="b">
        <v>0</v>
      </c>
      <c r="AQ917" s="45" t="b">
        <v>0</v>
      </c>
      <c r="AW917" s="47" t="b">
        <v>0</v>
      </c>
      <c r="BC917" s="17">
        <f t="shared" si="602"/>
        <v>258.5</v>
      </c>
      <c r="BD917">
        <f t="shared" si="610"/>
        <v>0</v>
      </c>
      <c r="BE917" s="7">
        <f t="shared" si="611"/>
        <v>0</v>
      </c>
      <c r="BF917" s="7">
        <f t="shared" si="612"/>
        <v>0</v>
      </c>
      <c r="BG917" s="7">
        <f t="shared" si="613"/>
        <v>0</v>
      </c>
      <c r="BH917" s="7">
        <f t="shared" si="614"/>
        <v>0</v>
      </c>
      <c r="BI917" s="17">
        <f t="shared" si="603"/>
        <v>258.5</v>
      </c>
      <c r="BJ917">
        <f t="shared" si="615"/>
        <v>0</v>
      </c>
      <c r="BK917" s="7">
        <f t="shared" si="616"/>
        <v>0</v>
      </c>
      <c r="BL917" s="7">
        <f t="shared" si="617"/>
        <v>0</v>
      </c>
      <c r="BM917" s="7">
        <f t="shared" si="618"/>
        <v>0</v>
      </c>
      <c r="BN917" s="7">
        <f t="shared" si="619"/>
        <v>0</v>
      </c>
      <c r="BO917" s="17">
        <f t="shared" si="604"/>
        <v>258.5</v>
      </c>
      <c r="BP917">
        <f t="shared" si="620"/>
        <v>0</v>
      </c>
      <c r="BQ917" s="7">
        <f t="shared" si="621"/>
        <v>0</v>
      </c>
      <c r="BR917" s="7">
        <f t="shared" si="622"/>
        <v>0</v>
      </c>
      <c r="BS917" s="7">
        <f t="shared" si="623"/>
        <v>0</v>
      </c>
      <c r="BT917" s="7">
        <f t="shared" si="624"/>
        <v>0</v>
      </c>
      <c r="BU917" s="17">
        <f t="shared" si="605"/>
        <v>258.5</v>
      </c>
      <c r="BV917">
        <f t="shared" si="625"/>
        <v>0</v>
      </c>
      <c r="BW917" s="7">
        <f t="shared" si="626"/>
        <v>0</v>
      </c>
      <c r="BX917" s="7">
        <f t="shared" si="627"/>
        <v>0</v>
      </c>
      <c r="BY917" s="7">
        <f t="shared" si="628"/>
        <v>0</v>
      </c>
      <c r="BZ917" s="7">
        <f t="shared" si="629"/>
        <v>0</v>
      </c>
      <c r="CA917" s="17">
        <f t="shared" si="606"/>
        <v>258.5</v>
      </c>
      <c r="CB917">
        <f t="shared" si="630"/>
        <v>0</v>
      </c>
      <c r="CC917" s="7">
        <f t="shared" si="631"/>
        <v>0</v>
      </c>
      <c r="CD917" s="7">
        <f t="shared" si="632"/>
        <v>0</v>
      </c>
      <c r="CE917" s="7">
        <f t="shared" si="633"/>
        <v>0</v>
      </c>
      <c r="CF917" s="69">
        <f t="shared" si="634"/>
        <v>0</v>
      </c>
      <c r="CG917" s="17">
        <f t="shared" si="607"/>
        <v>258.5</v>
      </c>
      <c r="CH917">
        <f t="shared" si="635"/>
        <v>0</v>
      </c>
      <c r="CI917" s="7">
        <f t="shared" si="636"/>
        <v>0</v>
      </c>
      <c r="CJ917" s="7">
        <f t="shared" si="637"/>
        <v>0</v>
      </c>
      <c r="CK917" s="7">
        <f t="shared" si="638"/>
        <v>0</v>
      </c>
      <c r="CL917" s="7">
        <f t="shared" si="639"/>
        <v>0</v>
      </c>
      <c r="CM917" s="17">
        <f t="shared" si="608"/>
        <v>258.5</v>
      </c>
      <c r="CN917">
        <f t="shared" si="640"/>
        <v>0</v>
      </c>
      <c r="CO917" s="7">
        <f t="shared" si="641"/>
        <v>0</v>
      </c>
      <c r="CP917" s="7">
        <f t="shared" si="642"/>
        <v>0</v>
      </c>
      <c r="CQ917" s="7">
        <f t="shared" si="643"/>
        <v>0</v>
      </c>
      <c r="CR917" s="7">
        <f t="shared" si="644"/>
        <v>0</v>
      </c>
    </row>
    <row r="918" spans="1:9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609"/>
        <v>1</v>
      </c>
      <c r="M918" s="63" t="b">
        <v>0</v>
      </c>
      <c r="S918" s="65" t="b">
        <v>0</v>
      </c>
      <c r="Y918" s="66" t="b">
        <v>0</v>
      </c>
      <c r="AE918" s="67" t="b">
        <v>0</v>
      </c>
      <c r="AK918" s="68" t="b">
        <v>0</v>
      </c>
      <c r="AQ918" s="45" t="b">
        <v>0</v>
      </c>
      <c r="AW918" s="47" t="b">
        <v>0</v>
      </c>
      <c r="BC918" s="17">
        <f t="shared" si="602"/>
        <v>774.95</v>
      </c>
      <c r="BD918">
        <f t="shared" si="610"/>
        <v>0</v>
      </c>
      <c r="BE918" s="7">
        <f t="shared" si="611"/>
        <v>0</v>
      </c>
      <c r="BF918" s="7">
        <f t="shared" si="612"/>
        <v>0</v>
      </c>
      <c r="BG918" s="7">
        <f t="shared" si="613"/>
        <v>0</v>
      </c>
      <c r="BH918" s="7">
        <f t="shared" si="614"/>
        <v>0</v>
      </c>
      <c r="BI918" s="17">
        <f t="shared" si="603"/>
        <v>774.95</v>
      </c>
      <c r="BJ918">
        <f t="shared" si="615"/>
        <v>0</v>
      </c>
      <c r="BK918" s="7">
        <f t="shared" si="616"/>
        <v>0</v>
      </c>
      <c r="BL918" s="7">
        <f t="shared" si="617"/>
        <v>0</v>
      </c>
      <c r="BM918" s="7">
        <f t="shared" si="618"/>
        <v>0</v>
      </c>
      <c r="BN918" s="7">
        <f t="shared" si="619"/>
        <v>0</v>
      </c>
      <c r="BO918" s="17">
        <f t="shared" si="604"/>
        <v>774.95</v>
      </c>
      <c r="BP918">
        <f t="shared" si="620"/>
        <v>0</v>
      </c>
      <c r="BQ918" s="7">
        <f t="shared" si="621"/>
        <v>0</v>
      </c>
      <c r="BR918" s="7">
        <f t="shared" si="622"/>
        <v>0</v>
      </c>
      <c r="BS918" s="7">
        <f t="shared" si="623"/>
        <v>0</v>
      </c>
      <c r="BT918" s="7">
        <f t="shared" si="624"/>
        <v>0</v>
      </c>
      <c r="BU918" s="17">
        <f t="shared" si="605"/>
        <v>774.95</v>
      </c>
      <c r="BV918">
        <f t="shared" si="625"/>
        <v>0</v>
      </c>
      <c r="BW918" s="7">
        <f t="shared" si="626"/>
        <v>0</v>
      </c>
      <c r="BX918" s="7">
        <f t="shared" si="627"/>
        <v>0</v>
      </c>
      <c r="BY918" s="7">
        <f t="shared" si="628"/>
        <v>0</v>
      </c>
      <c r="BZ918" s="7">
        <f t="shared" si="629"/>
        <v>0</v>
      </c>
      <c r="CA918" s="17">
        <f t="shared" si="606"/>
        <v>774.95</v>
      </c>
      <c r="CB918">
        <f t="shared" si="630"/>
        <v>0</v>
      </c>
      <c r="CC918" s="7">
        <f t="shared" si="631"/>
        <v>0</v>
      </c>
      <c r="CD918" s="7">
        <f t="shared" si="632"/>
        <v>0</v>
      </c>
      <c r="CE918" s="7">
        <f t="shared" si="633"/>
        <v>0</v>
      </c>
      <c r="CF918" s="69">
        <f t="shared" si="634"/>
        <v>0</v>
      </c>
      <c r="CG918" s="17">
        <f t="shared" si="607"/>
        <v>774.95</v>
      </c>
      <c r="CH918">
        <f t="shared" si="635"/>
        <v>0</v>
      </c>
      <c r="CI918" s="7">
        <f t="shared" si="636"/>
        <v>0</v>
      </c>
      <c r="CJ918" s="7">
        <f t="shared" si="637"/>
        <v>0</v>
      </c>
      <c r="CK918" s="7">
        <f t="shared" si="638"/>
        <v>0</v>
      </c>
      <c r="CL918" s="7">
        <f t="shared" si="639"/>
        <v>0</v>
      </c>
      <c r="CM918" s="17">
        <f t="shared" si="608"/>
        <v>774.95</v>
      </c>
      <c r="CN918">
        <f t="shared" si="640"/>
        <v>0</v>
      </c>
      <c r="CO918" s="7">
        <f t="shared" si="641"/>
        <v>0</v>
      </c>
      <c r="CP918" s="7">
        <f t="shared" si="642"/>
        <v>0</v>
      </c>
      <c r="CQ918" s="7">
        <f t="shared" si="643"/>
        <v>0</v>
      </c>
      <c r="CR918" s="7">
        <f t="shared" si="644"/>
        <v>0</v>
      </c>
    </row>
    <row r="919" spans="1:9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609"/>
        <v>1</v>
      </c>
      <c r="M919" s="63" t="b">
        <v>0</v>
      </c>
      <c r="S919" s="65" t="b">
        <v>0</v>
      </c>
      <c r="Y919" s="66" t="b">
        <v>0</v>
      </c>
      <c r="AE919" s="67" t="b">
        <v>0</v>
      </c>
      <c r="AK919" s="68" t="b">
        <v>0</v>
      </c>
      <c r="AQ919" s="45" t="b">
        <v>0</v>
      </c>
      <c r="AW919" s="47" t="b">
        <v>0</v>
      </c>
      <c r="BC919" s="17">
        <f t="shared" si="602"/>
        <v>717.86000000000013</v>
      </c>
      <c r="BD919">
        <f t="shared" si="610"/>
        <v>0</v>
      </c>
      <c r="BE919" s="7">
        <f t="shared" si="611"/>
        <v>0</v>
      </c>
      <c r="BF919" s="7">
        <f t="shared" si="612"/>
        <v>0</v>
      </c>
      <c r="BG919" s="7">
        <f t="shared" si="613"/>
        <v>0</v>
      </c>
      <c r="BH919" s="7">
        <f t="shared" si="614"/>
        <v>0</v>
      </c>
      <c r="BI919" s="17">
        <f t="shared" si="603"/>
        <v>717.86000000000013</v>
      </c>
      <c r="BJ919">
        <f t="shared" si="615"/>
        <v>0</v>
      </c>
      <c r="BK919" s="7">
        <f t="shared" si="616"/>
        <v>0</v>
      </c>
      <c r="BL919" s="7">
        <f t="shared" si="617"/>
        <v>0</v>
      </c>
      <c r="BM919" s="7">
        <f t="shared" si="618"/>
        <v>0</v>
      </c>
      <c r="BN919" s="7">
        <f t="shared" si="619"/>
        <v>0</v>
      </c>
      <c r="BO919" s="17">
        <f t="shared" si="604"/>
        <v>717.86000000000013</v>
      </c>
      <c r="BP919">
        <f t="shared" si="620"/>
        <v>0</v>
      </c>
      <c r="BQ919" s="7">
        <f t="shared" si="621"/>
        <v>0</v>
      </c>
      <c r="BR919" s="7">
        <f t="shared" si="622"/>
        <v>0</v>
      </c>
      <c r="BS919" s="7">
        <f t="shared" si="623"/>
        <v>0</v>
      </c>
      <c r="BT919" s="7">
        <f t="shared" si="624"/>
        <v>0</v>
      </c>
      <c r="BU919" s="17">
        <f t="shared" si="605"/>
        <v>717.86000000000013</v>
      </c>
      <c r="BV919">
        <f t="shared" si="625"/>
        <v>0</v>
      </c>
      <c r="BW919" s="7">
        <f t="shared" si="626"/>
        <v>0</v>
      </c>
      <c r="BX919" s="7">
        <f t="shared" si="627"/>
        <v>0</v>
      </c>
      <c r="BY919" s="7">
        <f t="shared" si="628"/>
        <v>0</v>
      </c>
      <c r="BZ919" s="7">
        <f t="shared" si="629"/>
        <v>0</v>
      </c>
      <c r="CA919" s="17">
        <f t="shared" si="606"/>
        <v>717.86000000000013</v>
      </c>
      <c r="CB919">
        <f t="shared" si="630"/>
        <v>0</v>
      </c>
      <c r="CC919" s="7">
        <f t="shared" si="631"/>
        <v>0</v>
      </c>
      <c r="CD919" s="7">
        <f t="shared" si="632"/>
        <v>0</v>
      </c>
      <c r="CE919" s="7">
        <f t="shared" si="633"/>
        <v>0</v>
      </c>
      <c r="CF919" s="69">
        <f t="shared" si="634"/>
        <v>0</v>
      </c>
      <c r="CG919" s="17">
        <f t="shared" si="607"/>
        <v>717.86000000000013</v>
      </c>
      <c r="CH919">
        <f t="shared" si="635"/>
        <v>0</v>
      </c>
      <c r="CI919" s="7">
        <f t="shared" si="636"/>
        <v>0</v>
      </c>
      <c r="CJ919" s="7">
        <f t="shared" si="637"/>
        <v>0</v>
      </c>
      <c r="CK919" s="7">
        <f t="shared" si="638"/>
        <v>0</v>
      </c>
      <c r="CL919" s="7">
        <f t="shared" si="639"/>
        <v>0</v>
      </c>
      <c r="CM919" s="17">
        <f t="shared" si="608"/>
        <v>717.86000000000013</v>
      </c>
      <c r="CN919">
        <f t="shared" si="640"/>
        <v>0</v>
      </c>
      <c r="CO919" s="7">
        <f t="shared" si="641"/>
        <v>0</v>
      </c>
      <c r="CP919" s="7">
        <f t="shared" si="642"/>
        <v>0</v>
      </c>
      <c r="CQ919" s="7">
        <f t="shared" si="643"/>
        <v>0</v>
      </c>
      <c r="CR919" s="7">
        <f t="shared" si="644"/>
        <v>0</v>
      </c>
    </row>
    <row r="920" spans="1:9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609"/>
        <v>1</v>
      </c>
      <c r="M920" s="63" t="b">
        <v>0</v>
      </c>
      <c r="S920" s="65" t="b">
        <v>0</v>
      </c>
      <c r="Y920" s="66" t="b">
        <v>0</v>
      </c>
      <c r="AE920" s="67" t="b">
        <v>0</v>
      </c>
      <c r="AK920" s="68" t="b">
        <v>0</v>
      </c>
      <c r="AQ920" s="45" t="b">
        <v>0</v>
      </c>
      <c r="AW920" s="47" t="b">
        <v>0</v>
      </c>
      <c r="BC920" s="17">
        <f t="shared" si="602"/>
        <v>226.82000000000002</v>
      </c>
      <c r="BD920">
        <f t="shared" si="610"/>
        <v>0</v>
      </c>
      <c r="BE920" s="7">
        <f t="shared" si="611"/>
        <v>0</v>
      </c>
      <c r="BF920" s="7">
        <f t="shared" si="612"/>
        <v>0</v>
      </c>
      <c r="BG920" s="7">
        <f t="shared" si="613"/>
        <v>0</v>
      </c>
      <c r="BH920" s="7">
        <f t="shared" si="614"/>
        <v>0</v>
      </c>
      <c r="BI920" s="17">
        <f t="shared" si="603"/>
        <v>226.82000000000002</v>
      </c>
      <c r="BJ920">
        <f t="shared" si="615"/>
        <v>0</v>
      </c>
      <c r="BK920" s="7">
        <f t="shared" si="616"/>
        <v>0</v>
      </c>
      <c r="BL920" s="7">
        <f t="shared" si="617"/>
        <v>0</v>
      </c>
      <c r="BM920" s="7">
        <f t="shared" si="618"/>
        <v>0</v>
      </c>
      <c r="BN920" s="7">
        <f t="shared" si="619"/>
        <v>0</v>
      </c>
      <c r="BO920" s="17">
        <f t="shared" si="604"/>
        <v>226.82000000000002</v>
      </c>
      <c r="BP920">
        <f t="shared" si="620"/>
        <v>0</v>
      </c>
      <c r="BQ920" s="7">
        <f t="shared" si="621"/>
        <v>0</v>
      </c>
      <c r="BR920" s="7">
        <f t="shared" si="622"/>
        <v>0</v>
      </c>
      <c r="BS920" s="7">
        <f t="shared" si="623"/>
        <v>0</v>
      </c>
      <c r="BT920" s="7">
        <f t="shared" si="624"/>
        <v>0</v>
      </c>
      <c r="BU920" s="17">
        <f t="shared" si="605"/>
        <v>226.82000000000002</v>
      </c>
      <c r="BV920">
        <f t="shared" si="625"/>
        <v>0</v>
      </c>
      <c r="BW920" s="7">
        <f t="shared" si="626"/>
        <v>0</v>
      </c>
      <c r="BX920" s="7">
        <f t="shared" si="627"/>
        <v>0</v>
      </c>
      <c r="BY920" s="7">
        <f t="shared" si="628"/>
        <v>0</v>
      </c>
      <c r="BZ920" s="7">
        <f t="shared" si="629"/>
        <v>0</v>
      </c>
      <c r="CA920" s="17">
        <f t="shared" si="606"/>
        <v>226.82000000000002</v>
      </c>
      <c r="CB920">
        <f t="shared" si="630"/>
        <v>0</v>
      </c>
      <c r="CC920" s="7">
        <f t="shared" si="631"/>
        <v>0</v>
      </c>
      <c r="CD920" s="7">
        <f t="shared" si="632"/>
        <v>0</v>
      </c>
      <c r="CE920" s="7">
        <f t="shared" si="633"/>
        <v>0</v>
      </c>
      <c r="CF920" s="69">
        <f t="shared" si="634"/>
        <v>0</v>
      </c>
      <c r="CG920" s="17">
        <f t="shared" si="607"/>
        <v>226.82000000000002</v>
      </c>
      <c r="CH920">
        <f t="shared" si="635"/>
        <v>0</v>
      </c>
      <c r="CI920" s="7">
        <f t="shared" si="636"/>
        <v>0</v>
      </c>
      <c r="CJ920" s="7">
        <f t="shared" si="637"/>
        <v>0</v>
      </c>
      <c r="CK920" s="7">
        <f t="shared" si="638"/>
        <v>0</v>
      </c>
      <c r="CL920" s="7">
        <f t="shared" si="639"/>
        <v>0</v>
      </c>
      <c r="CM920" s="17">
        <f t="shared" si="608"/>
        <v>226.82000000000002</v>
      </c>
      <c r="CN920">
        <f t="shared" si="640"/>
        <v>0</v>
      </c>
      <c r="CO920" s="7">
        <f t="shared" si="641"/>
        <v>0</v>
      </c>
      <c r="CP920" s="7">
        <f t="shared" si="642"/>
        <v>0</v>
      </c>
      <c r="CQ920" s="7">
        <f t="shared" si="643"/>
        <v>0</v>
      </c>
      <c r="CR920" s="7">
        <f t="shared" si="644"/>
        <v>0</v>
      </c>
    </row>
    <row r="921" spans="1:9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609"/>
        <v>1</v>
      </c>
      <c r="M921" s="63" t="b">
        <v>0</v>
      </c>
      <c r="S921" s="65" t="b">
        <v>0</v>
      </c>
      <c r="Y921" s="66" t="b">
        <v>0</v>
      </c>
      <c r="AE921" s="67" t="b">
        <v>0</v>
      </c>
      <c r="AK921" s="68" t="b">
        <v>0</v>
      </c>
      <c r="AQ921" s="45" t="b">
        <v>0</v>
      </c>
      <c r="AW921" s="47" t="b">
        <v>0</v>
      </c>
      <c r="BC921" s="17">
        <f t="shared" si="602"/>
        <v>706.75000000000011</v>
      </c>
      <c r="BD921">
        <f t="shared" si="610"/>
        <v>0</v>
      </c>
      <c r="BE921" s="7">
        <f t="shared" si="611"/>
        <v>0</v>
      </c>
      <c r="BF921" s="7">
        <f t="shared" si="612"/>
        <v>0</v>
      </c>
      <c r="BG921" s="7">
        <f t="shared" si="613"/>
        <v>0</v>
      </c>
      <c r="BH921" s="7">
        <f t="shared" si="614"/>
        <v>0</v>
      </c>
      <c r="BI921" s="17">
        <f t="shared" si="603"/>
        <v>706.75000000000011</v>
      </c>
      <c r="BJ921">
        <f t="shared" si="615"/>
        <v>0</v>
      </c>
      <c r="BK921" s="7">
        <f t="shared" si="616"/>
        <v>0</v>
      </c>
      <c r="BL921" s="7">
        <f t="shared" si="617"/>
        <v>0</v>
      </c>
      <c r="BM921" s="7">
        <f t="shared" si="618"/>
        <v>0</v>
      </c>
      <c r="BN921" s="7">
        <f t="shared" si="619"/>
        <v>0</v>
      </c>
      <c r="BO921" s="17">
        <f t="shared" si="604"/>
        <v>706.75000000000011</v>
      </c>
      <c r="BP921">
        <f t="shared" si="620"/>
        <v>0</v>
      </c>
      <c r="BQ921" s="7">
        <f t="shared" si="621"/>
        <v>0</v>
      </c>
      <c r="BR921" s="7">
        <f t="shared" si="622"/>
        <v>0</v>
      </c>
      <c r="BS921" s="7">
        <f t="shared" si="623"/>
        <v>0</v>
      </c>
      <c r="BT921" s="7">
        <f t="shared" si="624"/>
        <v>0</v>
      </c>
      <c r="BU921" s="17">
        <f t="shared" si="605"/>
        <v>706.75000000000011</v>
      </c>
      <c r="BV921">
        <f t="shared" si="625"/>
        <v>0</v>
      </c>
      <c r="BW921" s="7">
        <f t="shared" si="626"/>
        <v>0</v>
      </c>
      <c r="BX921" s="7">
        <f t="shared" si="627"/>
        <v>0</v>
      </c>
      <c r="BY921" s="7">
        <f t="shared" si="628"/>
        <v>0</v>
      </c>
      <c r="BZ921" s="7">
        <f t="shared" si="629"/>
        <v>0</v>
      </c>
      <c r="CA921" s="17">
        <f t="shared" si="606"/>
        <v>706.75000000000011</v>
      </c>
      <c r="CB921">
        <f t="shared" si="630"/>
        <v>0</v>
      </c>
      <c r="CC921" s="7">
        <f t="shared" si="631"/>
        <v>0</v>
      </c>
      <c r="CD921" s="7">
        <f t="shared" si="632"/>
        <v>0</v>
      </c>
      <c r="CE921" s="7">
        <f t="shared" si="633"/>
        <v>0</v>
      </c>
      <c r="CF921" s="69">
        <f t="shared" si="634"/>
        <v>0</v>
      </c>
      <c r="CG921" s="17">
        <f t="shared" si="607"/>
        <v>706.75000000000011</v>
      </c>
      <c r="CH921">
        <f t="shared" si="635"/>
        <v>0</v>
      </c>
      <c r="CI921" s="7">
        <f t="shared" si="636"/>
        <v>0</v>
      </c>
      <c r="CJ921" s="7">
        <f t="shared" si="637"/>
        <v>0</v>
      </c>
      <c r="CK921" s="7">
        <f t="shared" si="638"/>
        <v>0</v>
      </c>
      <c r="CL921" s="7">
        <f t="shared" si="639"/>
        <v>0</v>
      </c>
      <c r="CM921" s="17">
        <f t="shared" si="608"/>
        <v>706.75000000000011</v>
      </c>
      <c r="CN921">
        <f t="shared" si="640"/>
        <v>0</v>
      </c>
      <c r="CO921" s="7">
        <f t="shared" si="641"/>
        <v>0</v>
      </c>
      <c r="CP921" s="7">
        <f t="shared" si="642"/>
        <v>0</v>
      </c>
      <c r="CQ921" s="7">
        <f t="shared" si="643"/>
        <v>0</v>
      </c>
      <c r="CR921" s="7">
        <f t="shared" si="644"/>
        <v>0</v>
      </c>
    </row>
    <row r="922" spans="1:9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609"/>
        <v>0</v>
      </c>
      <c r="M922" s="63" t="b">
        <v>0</v>
      </c>
      <c r="S922" s="65" t="b">
        <v>0</v>
      </c>
      <c r="Y922" s="66" t="b">
        <v>0</v>
      </c>
      <c r="AE922" s="67" t="b">
        <v>0</v>
      </c>
      <c r="AK922" s="68" t="b">
        <v>0</v>
      </c>
      <c r="AQ922" s="45" t="b">
        <v>0</v>
      </c>
      <c r="AW922" s="47" t="b">
        <v>0</v>
      </c>
      <c r="BC922" s="17">
        <f t="shared" si="602"/>
        <v>713.01999999999987</v>
      </c>
      <c r="BD922">
        <f t="shared" si="610"/>
        <v>0</v>
      </c>
      <c r="BE922" s="7">
        <f t="shared" si="611"/>
        <v>0</v>
      </c>
      <c r="BF922" s="7">
        <f t="shared" si="612"/>
        <v>0</v>
      </c>
      <c r="BG922" s="7">
        <f t="shared" si="613"/>
        <v>0</v>
      </c>
      <c r="BH922" s="7">
        <f t="shared" si="614"/>
        <v>0</v>
      </c>
      <c r="BI922" s="17">
        <f t="shared" si="603"/>
        <v>713.01999999999987</v>
      </c>
      <c r="BJ922">
        <f t="shared" si="615"/>
        <v>0</v>
      </c>
      <c r="BK922" s="7">
        <f t="shared" si="616"/>
        <v>0</v>
      </c>
      <c r="BL922" s="7">
        <f t="shared" si="617"/>
        <v>0</v>
      </c>
      <c r="BM922" s="7">
        <f t="shared" si="618"/>
        <v>0</v>
      </c>
      <c r="BN922" s="7">
        <f t="shared" si="619"/>
        <v>0</v>
      </c>
      <c r="BO922" s="17">
        <f t="shared" si="604"/>
        <v>713.01999999999987</v>
      </c>
      <c r="BP922">
        <f t="shared" si="620"/>
        <v>0</v>
      </c>
      <c r="BQ922" s="7">
        <f t="shared" si="621"/>
        <v>0</v>
      </c>
      <c r="BR922" s="7">
        <f t="shared" si="622"/>
        <v>0</v>
      </c>
      <c r="BS922" s="7">
        <f t="shared" si="623"/>
        <v>0</v>
      </c>
      <c r="BT922" s="7">
        <f t="shared" si="624"/>
        <v>0</v>
      </c>
      <c r="BU922" s="17">
        <f t="shared" si="605"/>
        <v>713.01999999999987</v>
      </c>
      <c r="BV922">
        <f t="shared" si="625"/>
        <v>0</v>
      </c>
      <c r="BW922" s="7">
        <f t="shared" si="626"/>
        <v>0</v>
      </c>
      <c r="BX922" s="7">
        <f t="shared" si="627"/>
        <v>0</v>
      </c>
      <c r="BY922" s="7">
        <f t="shared" si="628"/>
        <v>0</v>
      </c>
      <c r="BZ922" s="7">
        <f t="shared" si="629"/>
        <v>0</v>
      </c>
      <c r="CA922" s="17">
        <f t="shared" si="606"/>
        <v>713.01999999999987</v>
      </c>
      <c r="CB922">
        <f t="shared" si="630"/>
        <v>0</v>
      </c>
      <c r="CC922" s="7">
        <f t="shared" si="631"/>
        <v>0</v>
      </c>
      <c r="CD922" s="7">
        <f t="shared" si="632"/>
        <v>0</v>
      </c>
      <c r="CE922" s="7">
        <f t="shared" si="633"/>
        <v>0</v>
      </c>
      <c r="CF922" s="69">
        <f t="shared" si="634"/>
        <v>0</v>
      </c>
      <c r="CG922" s="17">
        <f t="shared" si="607"/>
        <v>713.01999999999987</v>
      </c>
      <c r="CH922">
        <f t="shared" si="635"/>
        <v>0</v>
      </c>
      <c r="CI922" s="7">
        <f t="shared" si="636"/>
        <v>0</v>
      </c>
      <c r="CJ922" s="7">
        <f t="shared" si="637"/>
        <v>0</v>
      </c>
      <c r="CK922" s="7">
        <f t="shared" si="638"/>
        <v>0</v>
      </c>
      <c r="CL922" s="7">
        <f t="shared" si="639"/>
        <v>0</v>
      </c>
      <c r="CM922" s="17">
        <f t="shared" si="608"/>
        <v>713.01999999999987</v>
      </c>
      <c r="CN922">
        <f t="shared" si="640"/>
        <v>0</v>
      </c>
      <c r="CO922" s="7">
        <f t="shared" si="641"/>
        <v>0</v>
      </c>
      <c r="CP922" s="7">
        <f t="shared" si="642"/>
        <v>0</v>
      </c>
      <c r="CQ922" s="7">
        <f t="shared" si="643"/>
        <v>0</v>
      </c>
      <c r="CR922" s="7">
        <f t="shared" si="644"/>
        <v>0</v>
      </c>
    </row>
    <row r="923" spans="1:9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609"/>
        <v>1</v>
      </c>
      <c r="M923" s="63" t="b">
        <v>0</v>
      </c>
      <c r="S923" s="65" t="b">
        <v>0</v>
      </c>
      <c r="Y923" s="66" t="b">
        <v>0</v>
      </c>
      <c r="AE923" s="67" t="b">
        <v>0</v>
      </c>
      <c r="AK923" s="68" t="b">
        <v>0</v>
      </c>
      <c r="AQ923" s="45" t="b">
        <v>0</v>
      </c>
      <c r="AW923" s="47" t="b">
        <v>0</v>
      </c>
      <c r="BC923" s="17">
        <f t="shared" si="602"/>
        <v>0</v>
      </c>
      <c r="BD923">
        <f t="shared" si="610"/>
        <v>0</v>
      </c>
      <c r="BE923" s="7">
        <f t="shared" si="611"/>
        <v>0</v>
      </c>
      <c r="BF923" s="7">
        <f t="shared" si="612"/>
        <v>0</v>
      </c>
      <c r="BG923" s="7">
        <f t="shared" si="613"/>
        <v>0</v>
      </c>
      <c r="BH923" s="7">
        <f t="shared" si="614"/>
        <v>0</v>
      </c>
      <c r="BI923" s="17">
        <f t="shared" si="603"/>
        <v>0</v>
      </c>
      <c r="BJ923">
        <f t="shared" si="615"/>
        <v>0</v>
      </c>
      <c r="BK923" s="7">
        <f t="shared" si="616"/>
        <v>0</v>
      </c>
      <c r="BL923" s="7">
        <f t="shared" si="617"/>
        <v>0</v>
      </c>
      <c r="BM923" s="7">
        <f t="shared" si="618"/>
        <v>0</v>
      </c>
      <c r="BN923" s="7">
        <f t="shared" si="619"/>
        <v>0</v>
      </c>
      <c r="BO923" s="17">
        <f t="shared" si="604"/>
        <v>0</v>
      </c>
      <c r="BP923">
        <f t="shared" si="620"/>
        <v>0</v>
      </c>
      <c r="BQ923" s="7">
        <f t="shared" si="621"/>
        <v>0</v>
      </c>
      <c r="BR923" s="7">
        <f t="shared" si="622"/>
        <v>0</v>
      </c>
      <c r="BS923" s="7">
        <f t="shared" si="623"/>
        <v>0</v>
      </c>
      <c r="BT923" s="7">
        <f t="shared" si="624"/>
        <v>0</v>
      </c>
      <c r="BU923" s="17">
        <f t="shared" si="605"/>
        <v>0</v>
      </c>
      <c r="BV923">
        <f t="shared" si="625"/>
        <v>0</v>
      </c>
      <c r="BW923" s="7">
        <f t="shared" si="626"/>
        <v>0</v>
      </c>
      <c r="BX923" s="7">
        <f t="shared" si="627"/>
        <v>0</v>
      </c>
      <c r="BY923" s="7">
        <f t="shared" si="628"/>
        <v>0</v>
      </c>
      <c r="BZ923" s="7">
        <f t="shared" si="629"/>
        <v>0</v>
      </c>
      <c r="CA923" s="17">
        <f t="shared" si="606"/>
        <v>0</v>
      </c>
      <c r="CB923">
        <f t="shared" si="630"/>
        <v>0</v>
      </c>
      <c r="CC923" s="7">
        <f t="shared" si="631"/>
        <v>0</v>
      </c>
      <c r="CD923" s="7">
        <f t="shared" si="632"/>
        <v>0</v>
      </c>
      <c r="CE923" s="7">
        <f t="shared" si="633"/>
        <v>0</v>
      </c>
      <c r="CF923" s="69">
        <f t="shared" si="634"/>
        <v>0</v>
      </c>
      <c r="CG923" s="17">
        <f t="shared" si="607"/>
        <v>0</v>
      </c>
      <c r="CH923">
        <f t="shared" si="635"/>
        <v>0</v>
      </c>
      <c r="CI923" s="7">
        <f t="shared" si="636"/>
        <v>0</v>
      </c>
      <c r="CJ923" s="7">
        <f t="shared" si="637"/>
        <v>0</v>
      </c>
      <c r="CK923" s="7">
        <f t="shared" si="638"/>
        <v>0</v>
      </c>
      <c r="CL923" s="7">
        <f t="shared" si="639"/>
        <v>0</v>
      </c>
      <c r="CM923" s="17">
        <f t="shared" si="608"/>
        <v>0</v>
      </c>
      <c r="CN923">
        <f t="shared" si="640"/>
        <v>0</v>
      </c>
      <c r="CO923" s="7">
        <f t="shared" si="641"/>
        <v>0</v>
      </c>
      <c r="CP923" s="7">
        <f t="shared" si="642"/>
        <v>0</v>
      </c>
      <c r="CQ923" s="7">
        <f t="shared" si="643"/>
        <v>0</v>
      </c>
      <c r="CR923" s="7">
        <f t="shared" si="644"/>
        <v>0</v>
      </c>
    </row>
    <row r="924" spans="1:9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609"/>
        <v>1</v>
      </c>
      <c r="M924" s="63" t="b">
        <v>0</v>
      </c>
      <c r="S924" s="65" t="b">
        <v>0</v>
      </c>
      <c r="Y924" s="66" t="b">
        <v>0</v>
      </c>
      <c r="AE924" s="67" t="b">
        <v>0</v>
      </c>
      <c r="AK924" s="68" t="b">
        <v>0</v>
      </c>
      <c r="AQ924" s="45" t="b">
        <v>0</v>
      </c>
      <c r="AW924" s="47" t="b">
        <v>0</v>
      </c>
      <c r="BC924" s="17">
        <f t="shared" si="602"/>
        <v>224.51000000000002</v>
      </c>
      <c r="BD924">
        <f t="shared" si="610"/>
        <v>0</v>
      </c>
      <c r="BE924" s="7">
        <f t="shared" si="611"/>
        <v>0</v>
      </c>
      <c r="BF924" s="7">
        <f t="shared" si="612"/>
        <v>0</v>
      </c>
      <c r="BG924" s="7">
        <f t="shared" si="613"/>
        <v>0</v>
      </c>
      <c r="BH924" s="7">
        <f t="shared" si="614"/>
        <v>0</v>
      </c>
      <c r="BI924" s="17">
        <f t="shared" si="603"/>
        <v>224.51000000000002</v>
      </c>
      <c r="BJ924">
        <f t="shared" si="615"/>
        <v>0</v>
      </c>
      <c r="BK924" s="7">
        <f t="shared" si="616"/>
        <v>0</v>
      </c>
      <c r="BL924" s="7">
        <f t="shared" si="617"/>
        <v>0</v>
      </c>
      <c r="BM924" s="7">
        <f t="shared" si="618"/>
        <v>0</v>
      </c>
      <c r="BN924" s="7">
        <f t="shared" si="619"/>
        <v>0</v>
      </c>
      <c r="BO924" s="17">
        <f t="shared" si="604"/>
        <v>224.51000000000002</v>
      </c>
      <c r="BP924">
        <f t="shared" si="620"/>
        <v>0</v>
      </c>
      <c r="BQ924" s="7">
        <f t="shared" si="621"/>
        <v>0</v>
      </c>
      <c r="BR924" s="7">
        <f t="shared" si="622"/>
        <v>0</v>
      </c>
      <c r="BS924" s="7">
        <f t="shared" si="623"/>
        <v>0</v>
      </c>
      <c r="BT924" s="7">
        <f t="shared" si="624"/>
        <v>0</v>
      </c>
      <c r="BU924" s="17">
        <f t="shared" si="605"/>
        <v>224.51000000000002</v>
      </c>
      <c r="BV924">
        <f t="shared" si="625"/>
        <v>0</v>
      </c>
      <c r="BW924" s="7">
        <f t="shared" si="626"/>
        <v>0</v>
      </c>
      <c r="BX924" s="7">
        <f t="shared" si="627"/>
        <v>0</v>
      </c>
      <c r="BY924" s="7">
        <f t="shared" si="628"/>
        <v>0</v>
      </c>
      <c r="BZ924" s="7">
        <f t="shared" si="629"/>
        <v>0</v>
      </c>
      <c r="CA924" s="17">
        <f t="shared" si="606"/>
        <v>224.51000000000002</v>
      </c>
      <c r="CB924">
        <f t="shared" si="630"/>
        <v>0</v>
      </c>
      <c r="CC924" s="7">
        <f t="shared" si="631"/>
        <v>0</v>
      </c>
      <c r="CD924" s="7">
        <f t="shared" si="632"/>
        <v>0</v>
      </c>
      <c r="CE924" s="7">
        <f t="shared" si="633"/>
        <v>0</v>
      </c>
      <c r="CF924" s="69">
        <f t="shared" si="634"/>
        <v>0</v>
      </c>
      <c r="CG924" s="17">
        <f t="shared" si="607"/>
        <v>224.51000000000002</v>
      </c>
      <c r="CH924">
        <f t="shared" si="635"/>
        <v>0</v>
      </c>
      <c r="CI924" s="7">
        <f t="shared" si="636"/>
        <v>0</v>
      </c>
      <c r="CJ924" s="7">
        <f t="shared" si="637"/>
        <v>0</v>
      </c>
      <c r="CK924" s="7">
        <f t="shared" si="638"/>
        <v>0</v>
      </c>
      <c r="CL924" s="7">
        <f t="shared" si="639"/>
        <v>0</v>
      </c>
      <c r="CM924" s="17">
        <f t="shared" si="608"/>
        <v>224.51000000000002</v>
      </c>
      <c r="CN924">
        <f t="shared" si="640"/>
        <v>0</v>
      </c>
      <c r="CO924" s="7">
        <f t="shared" si="641"/>
        <v>0</v>
      </c>
      <c r="CP924" s="7">
        <f t="shared" si="642"/>
        <v>0</v>
      </c>
      <c r="CQ924" s="7">
        <f t="shared" si="643"/>
        <v>0</v>
      </c>
      <c r="CR924" s="7">
        <f t="shared" si="644"/>
        <v>0</v>
      </c>
    </row>
    <row r="925" spans="1:9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609"/>
        <v>1</v>
      </c>
      <c r="M925" s="63" t="b">
        <v>0</v>
      </c>
      <c r="S925" s="65" t="b">
        <v>0</v>
      </c>
      <c r="Y925" s="66" t="b">
        <v>0</v>
      </c>
      <c r="AE925" s="67" t="b">
        <v>0</v>
      </c>
      <c r="AK925" s="68" t="b">
        <v>0</v>
      </c>
      <c r="AQ925" s="45" t="b">
        <v>0</v>
      </c>
      <c r="AW925" s="47" t="b">
        <v>0</v>
      </c>
      <c r="BC925" s="17">
        <f t="shared" si="602"/>
        <v>205.48000000000002</v>
      </c>
      <c r="BD925">
        <f t="shared" si="610"/>
        <v>0</v>
      </c>
      <c r="BE925" s="7">
        <f t="shared" si="611"/>
        <v>0</v>
      </c>
      <c r="BF925" s="7">
        <f t="shared" si="612"/>
        <v>0</v>
      </c>
      <c r="BG925" s="7">
        <f t="shared" si="613"/>
        <v>0</v>
      </c>
      <c r="BH925" s="7">
        <f t="shared" si="614"/>
        <v>0</v>
      </c>
      <c r="BI925" s="17">
        <f t="shared" si="603"/>
        <v>205.48000000000002</v>
      </c>
      <c r="BJ925">
        <f t="shared" si="615"/>
        <v>0</v>
      </c>
      <c r="BK925" s="7">
        <f t="shared" si="616"/>
        <v>0</v>
      </c>
      <c r="BL925" s="7">
        <f t="shared" si="617"/>
        <v>0</v>
      </c>
      <c r="BM925" s="7">
        <f t="shared" si="618"/>
        <v>0</v>
      </c>
      <c r="BN925" s="7">
        <f t="shared" si="619"/>
        <v>0</v>
      </c>
      <c r="BO925" s="17">
        <f t="shared" si="604"/>
        <v>205.48000000000002</v>
      </c>
      <c r="BP925">
        <f t="shared" si="620"/>
        <v>0</v>
      </c>
      <c r="BQ925" s="7">
        <f t="shared" si="621"/>
        <v>0</v>
      </c>
      <c r="BR925" s="7">
        <f t="shared" si="622"/>
        <v>0</v>
      </c>
      <c r="BS925" s="7">
        <f t="shared" si="623"/>
        <v>0</v>
      </c>
      <c r="BT925" s="7">
        <f t="shared" si="624"/>
        <v>0</v>
      </c>
      <c r="BU925" s="17">
        <f t="shared" si="605"/>
        <v>205.48000000000002</v>
      </c>
      <c r="BV925">
        <f t="shared" si="625"/>
        <v>0</v>
      </c>
      <c r="BW925" s="7">
        <f t="shared" si="626"/>
        <v>0</v>
      </c>
      <c r="BX925" s="7">
        <f t="shared" si="627"/>
        <v>0</v>
      </c>
      <c r="BY925" s="7">
        <f t="shared" si="628"/>
        <v>0</v>
      </c>
      <c r="BZ925" s="7">
        <f t="shared" si="629"/>
        <v>0</v>
      </c>
      <c r="CA925" s="17">
        <f t="shared" si="606"/>
        <v>205.48000000000002</v>
      </c>
      <c r="CB925">
        <f t="shared" si="630"/>
        <v>0</v>
      </c>
      <c r="CC925" s="7">
        <f t="shared" si="631"/>
        <v>0</v>
      </c>
      <c r="CD925" s="7">
        <f t="shared" si="632"/>
        <v>0</v>
      </c>
      <c r="CE925" s="7">
        <f t="shared" si="633"/>
        <v>0</v>
      </c>
      <c r="CF925" s="69">
        <f t="shared" si="634"/>
        <v>0</v>
      </c>
      <c r="CG925" s="17">
        <f t="shared" si="607"/>
        <v>205.48000000000002</v>
      </c>
      <c r="CH925">
        <f t="shared" si="635"/>
        <v>0</v>
      </c>
      <c r="CI925" s="7">
        <f t="shared" si="636"/>
        <v>0</v>
      </c>
      <c r="CJ925" s="7">
        <f t="shared" si="637"/>
        <v>0</v>
      </c>
      <c r="CK925" s="7">
        <f t="shared" si="638"/>
        <v>0</v>
      </c>
      <c r="CL925" s="7">
        <f t="shared" si="639"/>
        <v>0</v>
      </c>
      <c r="CM925" s="17">
        <f t="shared" si="608"/>
        <v>205.48000000000002</v>
      </c>
      <c r="CN925">
        <f t="shared" si="640"/>
        <v>0</v>
      </c>
      <c r="CO925" s="7">
        <f t="shared" si="641"/>
        <v>0</v>
      </c>
      <c r="CP925" s="7">
        <f t="shared" si="642"/>
        <v>0</v>
      </c>
      <c r="CQ925" s="7">
        <f t="shared" si="643"/>
        <v>0</v>
      </c>
      <c r="CR925" s="7">
        <f t="shared" si="644"/>
        <v>0</v>
      </c>
    </row>
    <row r="926" spans="1:9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609"/>
        <v>1</v>
      </c>
      <c r="M926" s="63" t="b">
        <v>0</v>
      </c>
      <c r="S926" s="65" t="b">
        <v>0</v>
      </c>
      <c r="Y926" s="66" t="b">
        <v>0</v>
      </c>
      <c r="AE926" s="67" t="b">
        <v>0</v>
      </c>
      <c r="AK926" s="68" t="b">
        <v>0</v>
      </c>
      <c r="AQ926" s="45" t="b">
        <v>0</v>
      </c>
      <c r="AW926" s="47" t="b">
        <v>0</v>
      </c>
      <c r="BC926" s="17">
        <f t="shared" si="602"/>
        <v>214.61</v>
      </c>
      <c r="BD926">
        <f t="shared" si="610"/>
        <v>0</v>
      </c>
      <c r="BE926" s="7">
        <f t="shared" si="611"/>
        <v>0</v>
      </c>
      <c r="BF926" s="7">
        <f t="shared" si="612"/>
        <v>0</v>
      </c>
      <c r="BG926" s="7">
        <f t="shared" si="613"/>
        <v>0</v>
      </c>
      <c r="BH926" s="7">
        <f t="shared" si="614"/>
        <v>0</v>
      </c>
      <c r="BI926" s="17">
        <f t="shared" si="603"/>
        <v>214.61</v>
      </c>
      <c r="BJ926">
        <f t="shared" si="615"/>
        <v>0</v>
      </c>
      <c r="BK926" s="7">
        <f t="shared" si="616"/>
        <v>0</v>
      </c>
      <c r="BL926" s="7">
        <f t="shared" si="617"/>
        <v>0</v>
      </c>
      <c r="BM926" s="7">
        <f t="shared" si="618"/>
        <v>0</v>
      </c>
      <c r="BN926" s="7">
        <f t="shared" si="619"/>
        <v>0</v>
      </c>
      <c r="BO926" s="17">
        <f t="shared" si="604"/>
        <v>214.61</v>
      </c>
      <c r="BP926">
        <f t="shared" si="620"/>
        <v>0</v>
      </c>
      <c r="BQ926" s="7">
        <f t="shared" si="621"/>
        <v>0</v>
      </c>
      <c r="BR926" s="7">
        <f t="shared" si="622"/>
        <v>0</v>
      </c>
      <c r="BS926" s="7">
        <f t="shared" si="623"/>
        <v>0</v>
      </c>
      <c r="BT926" s="7">
        <f t="shared" si="624"/>
        <v>0</v>
      </c>
      <c r="BU926" s="17">
        <f t="shared" si="605"/>
        <v>214.61</v>
      </c>
      <c r="BV926">
        <f t="shared" si="625"/>
        <v>0</v>
      </c>
      <c r="BW926" s="7">
        <f t="shared" si="626"/>
        <v>0</v>
      </c>
      <c r="BX926" s="7">
        <f t="shared" si="627"/>
        <v>0</v>
      </c>
      <c r="BY926" s="7">
        <f t="shared" si="628"/>
        <v>0</v>
      </c>
      <c r="BZ926" s="7">
        <f t="shared" si="629"/>
        <v>0</v>
      </c>
      <c r="CA926" s="17">
        <f t="shared" si="606"/>
        <v>214.61</v>
      </c>
      <c r="CB926">
        <f t="shared" si="630"/>
        <v>0</v>
      </c>
      <c r="CC926" s="7">
        <f t="shared" si="631"/>
        <v>0</v>
      </c>
      <c r="CD926" s="7">
        <f t="shared" si="632"/>
        <v>0</v>
      </c>
      <c r="CE926" s="7">
        <f t="shared" si="633"/>
        <v>0</v>
      </c>
      <c r="CF926" s="69">
        <f t="shared" si="634"/>
        <v>0</v>
      </c>
      <c r="CG926" s="17">
        <f t="shared" si="607"/>
        <v>214.61</v>
      </c>
      <c r="CH926">
        <f t="shared" si="635"/>
        <v>0</v>
      </c>
      <c r="CI926" s="7">
        <f t="shared" si="636"/>
        <v>0</v>
      </c>
      <c r="CJ926" s="7">
        <f t="shared" si="637"/>
        <v>0</v>
      </c>
      <c r="CK926" s="7">
        <f t="shared" si="638"/>
        <v>0</v>
      </c>
      <c r="CL926" s="7">
        <f t="shared" si="639"/>
        <v>0</v>
      </c>
      <c r="CM926" s="17">
        <f t="shared" si="608"/>
        <v>214.61</v>
      </c>
      <c r="CN926">
        <f t="shared" si="640"/>
        <v>0</v>
      </c>
      <c r="CO926" s="7">
        <f t="shared" si="641"/>
        <v>0</v>
      </c>
      <c r="CP926" s="7">
        <f t="shared" si="642"/>
        <v>0</v>
      </c>
      <c r="CQ926" s="7">
        <f t="shared" si="643"/>
        <v>0</v>
      </c>
      <c r="CR926" s="7">
        <f t="shared" si="644"/>
        <v>0</v>
      </c>
    </row>
    <row r="927" spans="1:9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609"/>
        <v>1</v>
      </c>
      <c r="M927" s="63" t="b">
        <v>0</v>
      </c>
      <c r="S927" s="65" t="b">
        <v>0</v>
      </c>
      <c r="Y927" s="66" t="b">
        <v>0</v>
      </c>
      <c r="AE927" s="67" t="b">
        <v>0</v>
      </c>
      <c r="AK927" s="68" t="b">
        <v>0</v>
      </c>
      <c r="AQ927" s="45" t="b">
        <v>0</v>
      </c>
      <c r="AW927" s="47" t="b">
        <v>0</v>
      </c>
      <c r="BC927" s="17">
        <f t="shared" si="602"/>
        <v>0</v>
      </c>
      <c r="BD927">
        <f t="shared" si="610"/>
        <v>0</v>
      </c>
      <c r="BE927" s="7">
        <f t="shared" si="611"/>
        <v>0</v>
      </c>
      <c r="BF927" s="7">
        <f t="shared" si="612"/>
        <v>0</v>
      </c>
      <c r="BG927" s="7">
        <f t="shared" si="613"/>
        <v>0</v>
      </c>
      <c r="BH927" s="7">
        <f t="shared" si="614"/>
        <v>0</v>
      </c>
      <c r="BI927" s="17">
        <f t="shared" si="603"/>
        <v>0</v>
      </c>
      <c r="BJ927">
        <f t="shared" si="615"/>
        <v>0</v>
      </c>
      <c r="BK927" s="7">
        <f t="shared" si="616"/>
        <v>0</v>
      </c>
      <c r="BL927" s="7">
        <f t="shared" si="617"/>
        <v>0</v>
      </c>
      <c r="BM927" s="7">
        <f t="shared" si="618"/>
        <v>0</v>
      </c>
      <c r="BN927" s="7">
        <f t="shared" si="619"/>
        <v>0</v>
      </c>
      <c r="BO927" s="17">
        <f t="shared" si="604"/>
        <v>0</v>
      </c>
      <c r="BP927">
        <f t="shared" si="620"/>
        <v>0</v>
      </c>
      <c r="BQ927" s="7">
        <f t="shared" si="621"/>
        <v>0</v>
      </c>
      <c r="BR927" s="7">
        <f t="shared" si="622"/>
        <v>0</v>
      </c>
      <c r="BS927" s="7">
        <f t="shared" si="623"/>
        <v>0</v>
      </c>
      <c r="BT927" s="7">
        <f t="shared" si="624"/>
        <v>0</v>
      </c>
      <c r="BU927" s="17">
        <f t="shared" si="605"/>
        <v>0</v>
      </c>
      <c r="BV927">
        <f t="shared" si="625"/>
        <v>0</v>
      </c>
      <c r="BW927" s="7">
        <f t="shared" si="626"/>
        <v>0</v>
      </c>
      <c r="BX927" s="7">
        <f t="shared" si="627"/>
        <v>0</v>
      </c>
      <c r="BY927" s="7">
        <f t="shared" si="628"/>
        <v>0</v>
      </c>
      <c r="BZ927" s="7">
        <f t="shared" si="629"/>
        <v>0</v>
      </c>
      <c r="CA927" s="17">
        <f t="shared" si="606"/>
        <v>0</v>
      </c>
      <c r="CB927">
        <f t="shared" si="630"/>
        <v>0</v>
      </c>
      <c r="CC927" s="7">
        <f t="shared" si="631"/>
        <v>0</v>
      </c>
      <c r="CD927" s="7">
        <f t="shared" si="632"/>
        <v>0</v>
      </c>
      <c r="CE927" s="7">
        <f t="shared" si="633"/>
        <v>0</v>
      </c>
      <c r="CF927" s="69">
        <f t="shared" si="634"/>
        <v>0</v>
      </c>
      <c r="CG927" s="17">
        <f t="shared" si="607"/>
        <v>0</v>
      </c>
      <c r="CH927">
        <f t="shared" si="635"/>
        <v>0</v>
      </c>
      <c r="CI927" s="7">
        <f t="shared" si="636"/>
        <v>0</v>
      </c>
      <c r="CJ927" s="7">
        <f t="shared" si="637"/>
        <v>0</v>
      </c>
      <c r="CK927" s="7">
        <f t="shared" si="638"/>
        <v>0</v>
      </c>
      <c r="CL927" s="7">
        <f t="shared" si="639"/>
        <v>0</v>
      </c>
      <c r="CM927" s="17">
        <f t="shared" si="608"/>
        <v>0</v>
      </c>
      <c r="CN927">
        <f t="shared" si="640"/>
        <v>0</v>
      </c>
      <c r="CO927" s="7">
        <f t="shared" si="641"/>
        <v>0</v>
      </c>
      <c r="CP927" s="7">
        <f t="shared" si="642"/>
        <v>0</v>
      </c>
      <c r="CQ927" s="7">
        <f t="shared" si="643"/>
        <v>0</v>
      </c>
      <c r="CR927" s="7">
        <f t="shared" si="644"/>
        <v>0</v>
      </c>
    </row>
    <row r="928" spans="1:9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609"/>
        <v>1</v>
      </c>
      <c r="M928" s="63" t="b">
        <v>0</v>
      </c>
      <c r="S928" s="65" t="b">
        <v>0</v>
      </c>
      <c r="Y928" s="66" t="b">
        <v>0</v>
      </c>
      <c r="AE928" s="67" t="b">
        <v>0</v>
      </c>
      <c r="AK928" s="68" t="b">
        <v>0</v>
      </c>
      <c r="AQ928" s="45" t="b">
        <v>0</v>
      </c>
      <c r="AW928" s="47" t="b">
        <v>0</v>
      </c>
      <c r="BC928" s="17">
        <f t="shared" si="602"/>
        <v>212.95999999999998</v>
      </c>
      <c r="BD928">
        <f t="shared" si="610"/>
        <v>0</v>
      </c>
      <c r="BE928" s="7">
        <f t="shared" si="611"/>
        <v>0</v>
      </c>
      <c r="BF928" s="7">
        <f t="shared" si="612"/>
        <v>0</v>
      </c>
      <c r="BG928" s="7">
        <f t="shared" si="613"/>
        <v>0</v>
      </c>
      <c r="BH928" s="7">
        <f t="shared" si="614"/>
        <v>0</v>
      </c>
      <c r="BI928" s="17">
        <f t="shared" si="603"/>
        <v>212.95999999999998</v>
      </c>
      <c r="BJ928">
        <f t="shared" si="615"/>
        <v>0</v>
      </c>
      <c r="BK928" s="7">
        <f t="shared" si="616"/>
        <v>0</v>
      </c>
      <c r="BL928" s="7">
        <f t="shared" si="617"/>
        <v>0</v>
      </c>
      <c r="BM928" s="7">
        <f t="shared" si="618"/>
        <v>0</v>
      </c>
      <c r="BN928" s="7">
        <f t="shared" si="619"/>
        <v>0</v>
      </c>
      <c r="BO928" s="17">
        <f t="shared" si="604"/>
        <v>212.95999999999998</v>
      </c>
      <c r="BP928">
        <f t="shared" si="620"/>
        <v>0</v>
      </c>
      <c r="BQ928" s="7">
        <f t="shared" si="621"/>
        <v>0</v>
      </c>
      <c r="BR928" s="7">
        <f t="shared" si="622"/>
        <v>0</v>
      </c>
      <c r="BS928" s="7">
        <f t="shared" si="623"/>
        <v>0</v>
      </c>
      <c r="BT928" s="7">
        <f t="shared" si="624"/>
        <v>0</v>
      </c>
      <c r="BU928" s="17">
        <f t="shared" si="605"/>
        <v>212.95999999999998</v>
      </c>
      <c r="BV928">
        <f t="shared" si="625"/>
        <v>0</v>
      </c>
      <c r="BW928" s="7">
        <f t="shared" si="626"/>
        <v>0</v>
      </c>
      <c r="BX928" s="7">
        <f t="shared" si="627"/>
        <v>0</v>
      </c>
      <c r="BY928" s="7">
        <f t="shared" si="628"/>
        <v>0</v>
      </c>
      <c r="BZ928" s="7">
        <f t="shared" si="629"/>
        <v>0</v>
      </c>
      <c r="CA928" s="17">
        <f t="shared" si="606"/>
        <v>212.95999999999998</v>
      </c>
      <c r="CB928">
        <f t="shared" si="630"/>
        <v>0</v>
      </c>
      <c r="CC928" s="7">
        <f t="shared" si="631"/>
        <v>0</v>
      </c>
      <c r="CD928" s="7">
        <f t="shared" si="632"/>
        <v>0</v>
      </c>
      <c r="CE928" s="7">
        <f t="shared" si="633"/>
        <v>0</v>
      </c>
      <c r="CF928" s="69">
        <f t="shared" si="634"/>
        <v>0</v>
      </c>
      <c r="CG928" s="17">
        <f t="shared" si="607"/>
        <v>212.95999999999998</v>
      </c>
      <c r="CH928">
        <f t="shared" si="635"/>
        <v>0</v>
      </c>
      <c r="CI928" s="7">
        <f t="shared" si="636"/>
        <v>0</v>
      </c>
      <c r="CJ928" s="7">
        <f t="shared" si="637"/>
        <v>0</v>
      </c>
      <c r="CK928" s="7">
        <f t="shared" si="638"/>
        <v>0</v>
      </c>
      <c r="CL928" s="7">
        <f t="shared" si="639"/>
        <v>0</v>
      </c>
      <c r="CM928" s="17">
        <f t="shared" si="608"/>
        <v>212.95999999999998</v>
      </c>
      <c r="CN928">
        <f t="shared" si="640"/>
        <v>0</v>
      </c>
      <c r="CO928" s="7">
        <f t="shared" si="641"/>
        <v>0</v>
      </c>
      <c r="CP928" s="7">
        <f t="shared" si="642"/>
        <v>0</v>
      </c>
      <c r="CQ928" s="7">
        <f t="shared" si="643"/>
        <v>0</v>
      </c>
      <c r="CR928" s="7">
        <f t="shared" si="644"/>
        <v>0</v>
      </c>
    </row>
    <row r="929" spans="1:9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609"/>
        <v>0</v>
      </c>
      <c r="M929" s="63" t="b">
        <v>0</v>
      </c>
      <c r="S929" s="65" t="b">
        <v>0</v>
      </c>
      <c r="Y929" s="66" t="b">
        <v>0</v>
      </c>
      <c r="AE929" s="67" t="b">
        <v>0</v>
      </c>
      <c r="AK929" s="68" t="b">
        <v>0</v>
      </c>
      <c r="AQ929" s="45" t="b">
        <v>0</v>
      </c>
      <c r="AW929" s="47" t="b">
        <v>0</v>
      </c>
      <c r="BC929" s="17">
        <f t="shared" si="602"/>
        <v>203.83000000000004</v>
      </c>
      <c r="BD929">
        <f t="shared" si="610"/>
        <v>0</v>
      </c>
      <c r="BE929" s="7">
        <f t="shared" si="611"/>
        <v>0</v>
      </c>
      <c r="BF929" s="7">
        <f t="shared" si="612"/>
        <v>0</v>
      </c>
      <c r="BG929" s="7">
        <f t="shared" si="613"/>
        <v>0</v>
      </c>
      <c r="BH929" s="7">
        <f t="shared" si="614"/>
        <v>0</v>
      </c>
      <c r="BI929" s="17">
        <f t="shared" si="603"/>
        <v>203.83000000000004</v>
      </c>
      <c r="BJ929">
        <f t="shared" si="615"/>
        <v>0</v>
      </c>
      <c r="BK929" s="7">
        <f t="shared" si="616"/>
        <v>0</v>
      </c>
      <c r="BL929" s="7">
        <f t="shared" si="617"/>
        <v>0</v>
      </c>
      <c r="BM929" s="7">
        <f t="shared" si="618"/>
        <v>0</v>
      </c>
      <c r="BN929" s="7">
        <f t="shared" si="619"/>
        <v>0</v>
      </c>
      <c r="BO929" s="17">
        <f t="shared" si="604"/>
        <v>203.83000000000004</v>
      </c>
      <c r="BP929">
        <f t="shared" si="620"/>
        <v>0</v>
      </c>
      <c r="BQ929" s="7">
        <f t="shared" si="621"/>
        <v>0</v>
      </c>
      <c r="BR929" s="7">
        <f t="shared" si="622"/>
        <v>0</v>
      </c>
      <c r="BS929" s="7">
        <f t="shared" si="623"/>
        <v>0</v>
      </c>
      <c r="BT929" s="7">
        <f t="shared" si="624"/>
        <v>0</v>
      </c>
      <c r="BU929" s="17">
        <f t="shared" si="605"/>
        <v>203.83000000000004</v>
      </c>
      <c r="BV929">
        <f t="shared" si="625"/>
        <v>0</v>
      </c>
      <c r="BW929" s="7">
        <f t="shared" si="626"/>
        <v>0</v>
      </c>
      <c r="BX929" s="7">
        <f t="shared" si="627"/>
        <v>0</v>
      </c>
      <c r="BY929" s="7">
        <f t="shared" si="628"/>
        <v>0</v>
      </c>
      <c r="BZ929" s="7">
        <f t="shared" si="629"/>
        <v>0</v>
      </c>
      <c r="CA929" s="17">
        <f t="shared" si="606"/>
        <v>203.83000000000004</v>
      </c>
      <c r="CB929">
        <f t="shared" si="630"/>
        <v>0</v>
      </c>
      <c r="CC929" s="7">
        <f t="shared" si="631"/>
        <v>0</v>
      </c>
      <c r="CD929" s="7">
        <f t="shared" si="632"/>
        <v>0</v>
      </c>
      <c r="CE929" s="7">
        <f t="shared" si="633"/>
        <v>0</v>
      </c>
      <c r="CF929" s="69">
        <f t="shared" si="634"/>
        <v>0</v>
      </c>
      <c r="CG929" s="17">
        <f t="shared" si="607"/>
        <v>203.83000000000004</v>
      </c>
      <c r="CH929">
        <f t="shared" si="635"/>
        <v>0</v>
      </c>
      <c r="CI929" s="7">
        <f t="shared" si="636"/>
        <v>0</v>
      </c>
      <c r="CJ929" s="7">
        <f t="shared" si="637"/>
        <v>0</v>
      </c>
      <c r="CK929" s="7">
        <f t="shared" si="638"/>
        <v>0</v>
      </c>
      <c r="CL929" s="7">
        <f t="shared" si="639"/>
        <v>0</v>
      </c>
      <c r="CM929" s="17">
        <f t="shared" si="608"/>
        <v>203.83000000000004</v>
      </c>
      <c r="CN929">
        <f t="shared" si="640"/>
        <v>0</v>
      </c>
      <c r="CO929" s="7">
        <f t="shared" si="641"/>
        <v>0</v>
      </c>
      <c r="CP929" s="7">
        <f t="shared" si="642"/>
        <v>0</v>
      </c>
      <c r="CQ929" s="7">
        <f t="shared" si="643"/>
        <v>0</v>
      </c>
      <c r="CR929" s="7">
        <f t="shared" si="644"/>
        <v>0</v>
      </c>
    </row>
    <row r="930" spans="1:9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609"/>
        <v>1</v>
      </c>
      <c r="M930" s="63" t="b">
        <v>0</v>
      </c>
      <c r="S930" s="65" t="b">
        <v>0</v>
      </c>
      <c r="Y930" s="66" t="b">
        <v>0</v>
      </c>
      <c r="AE930" s="67" t="b">
        <v>0</v>
      </c>
      <c r="AK930" s="68" t="b">
        <v>0</v>
      </c>
      <c r="AQ930" s="45" t="b">
        <v>0</v>
      </c>
      <c r="AW930" s="47" t="b">
        <v>0</v>
      </c>
      <c r="BC930" s="17">
        <f t="shared" si="602"/>
        <v>0</v>
      </c>
      <c r="BD930">
        <f t="shared" si="610"/>
        <v>0</v>
      </c>
      <c r="BE930" s="7">
        <f t="shared" si="611"/>
        <v>0</v>
      </c>
      <c r="BF930" s="7">
        <f t="shared" si="612"/>
        <v>0</v>
      </c>
      <c r="BG930" s="7">
        <f t="shared" si="613"/>
        <v>0</v>
      </c>
      <c r="BH930" s="7">
        <f t="shared" si="614"/>
        <v>0</v>
      </c>
      <c r="BI930" s="17">
        <f t="shared" si="603"/>
        <v>0</v>
      </c>
      <c r="BJ930">
        <f t="shared" si="615"/>
        <v>0</v>
      </c>
      <c r="BK930" s="7">
        <f t="shared" si="616"/>
        <v>0</v>
      </c>
      <c r="BL930" s="7">
        <f t="shared" si="617"/>
        <v>0</v>
      </c>
      <c r="BM930" s="7">
        <f t="shared" si="618"/>
        <v>0</v>
      </c>
      <c r="BN930" s="7">
        <f t="shared" si="619"/>
        <v>0</v>
      </c>
      <c r="BO930" s="17">
        <f t="shared" si="604"/>
        <v>0</v>
      </c>
      <c r="BP930">
        <f t="shared" si="620"/>
        <v>0</v>
      </c>
      <c r="BQ930" s="7">
        <f t="shared" si="621"/>
        <v>0</v>
      </c>
      <c r="BR930" s="7">
        <f t="shared" si="622"/>
        <v>0</v>
      </c>
      <c r="BS930" s="7">
        <f t="shared" si="623"/>
        <v>0</v>
      </c>
      <c r="BT930" s="7">
        <f t="shared" si="624"/>
        <v>0</v>
      </c>
      <c r="BU930" s="17">
        <f t="shared" si="605"/>
        <v>0</v>
      </c>
      <c r="BV930">
        <f t="shared" si="625"/>
        <v>0</v>
      </c>
      <c r="BW930" s="7">
        <f t="shared" si="626"/>
        <v>0</v>
      </c>
      <c r="BX930" s="7">
        <f t="shared" si="627"/>
        <v>0</v>
      </c>
      <c r="BY930" s="7">
        <f t="shared" si="628"/>
        <v>0</v>
      </c>
      <c r="BZ930" s="7">
        <f t="shared" si="629"/>
        <v>0</v>
      </c>
      <c r="CA930" s="17">
        <f t="shared" si="606"/>
        <v>0</v>
      </c>
      <c r="CB930">
        <f t="shared" si="630"/>
        <v>0</v>
      </c>
      <c r="CC930" s="7">
        <f t="shared" si="631"/>
        <v>0</v>
      </c>
      <c r="CD930" s="7">
        <f t="shared" si="632"/>
        <v>0</v>
      </c>
      <c r="CE930" s="7">
        <f t="shared" si="633"/>
        <v>0</v>
      </c>
      <c r="CF930" s="69">
        <f t="shared" si="634"/>
        <v>0</v>
      </c>
      <c r="CG930" s="17">
        <f t="shared" si="607"/>
        <v>0</v>
      </c>
      <c r="CH930">
        <f t="shared" si="635"/>
        <v>0</v>
      </c>
      <c r="CI930" s="7">
        <f t="shared" si="636"/>
        <v>0</v>
      </c>
      <c r="CJ930" s="7">
        <f t="shared" si="637"/>
        <v>0</v>
      </c>
      <c r="CK930" s="7">
        <f t="shared" si="638"/>
        <v>0</v>
      </c>
      <c r="CL930" s="7">
        <f t="shared" si="639"/>
        <v>0</v>
      </c>
      <c r="CM930" s="17">
        <f t="shared" si="608"/>
        <v>0</v>
      </c>
      <c r="CN930">
        <f t="shared" si="640"/>
        <v>0</v>
      </c>
      <c r="CO930" s="7">
        <f t="shared" si="641"/>
        <v>0</v>
      </c>
      <c r="CP930" s="7">
        <f t="shared" si="642"/>
        <v>0</v>
      </c>
      <c r="CQ930" s="7">
        <f t="shared" si="643"/>
        <v>0</v>
      </c>
      <c r="CR930" s="7">
        <f t="shared" si="644"/>
        <v>0</v>
      </c>
    </row>
    <row r="931" spans="1:9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609"/>
        <v>1</v>
      </c>
      <c r="M931" s="63" t="b">
        <v>0</v>
      </c>
      <c r="S931" s="65" t="b">
        <v>0</v>
      </c>
      <c r="Y931" s="66" t="b">
        <v>0</v>
      </c>
      <c r="AE931" s="67" t="b">
        <v>0</v>
      </c>
      <c r="AK931" s="68" t="b">
        <v>0</v>
      </c>
      <c r="AQ931" s="45" t="b">
        <v>0</v>
      </c>
      <c r="AW931" s="47" t="b">
        <v>0</v>
      </c>
      <c r="BC931" s="17">
        <f t="shared" si="602"/>
        <v>0</v>
      </c>
      <c r="BD931">
        <f t="shared" si="610"/>
        <v>0</v>
      </c>
      <c r="BE931" s="7">
        <f t="shared" si="611"/>
        <v>0</v>
      </c>
      <c r="BF931" s="7">
        <f t="shared" si="612"/>
        <v>0</v>
      </c>
      <c r="BG931" s="7">
        <f t="shared" si="613"/>
        <v>0</v>
      </c>
      <c r="BH931" s="7">
        <f t="shared" si="614"/>
        <v>0</v>
      </c>
      <c r="BI931" s="17">
        <f t="shared" si="603"/>
        <v>0</v>
      </c>
      <c r="BJ931">
        <f t="shared" si="615"/>
        <v>0</v>
      </c>
      <c r="BK931" s="7">
        <f t="shared" si="616"/>
        <v>0</v>
      </c>
      <c r="BL931" s="7">
        <f t="shared" si="617"/>
        <v>0</v>
      </c>
      <c r="BM931" s="7">
        <f t="shared" si="618"/>
        <v>0</v>
      </c>
      <c r="BN931" s="7">
        <f t="shared" si="619"/>
        <v>0</v>
      </c>
      <c r="BO931" s="17">
        <f t="shared" si="604"/>
        <v>0</v>
      </c>
      <c r="BP931">
        <f t="shared" si="620"/>
        <v>0</v>
      </c>
      <c r="BQ931" s="7">
        <f t="shared" si="621"/>
        <v>0</v>
      </c>
      <c r="BR931" s="7">
        <f t="shared" si="622"/>
        <v>0</v>
      </c>
      <c r="BS931" s="7">
        <f t="shared" si="623"/>
        <v>0</v>
      </c>
      <c r="BT931" s="7">
        <f t="shared" si="624"/>
        <v>0</v>
      </c>
      <c r="BU931" s="17">
        <f t="shared" si="605"/>
        <v>0</v>
      </c>
      <c r="BV931">
        <f t="shared" si="625"/>
        <v>0</v>
      </c>
      <c r="BW931" s="7">
        <f t="shared" si="626"/>
        <v>0</v>
      </c>
      <c r="BX931" s="7">
        <f t="shared" si="627"/>
        <v>0</v>
      </c>
      <c r="BY931" s="7">
        <f t="shared" si="628"/>
        <v>0</v>
      </c>
      <c r="BZ931" s="7">
        <f t="shared" si="629"/>
        <v>0</v>
      </c>
      <c r="CA931" s="17">
        <f t="shared" si="606"/>
        <v>0</v>
      </c>
      <c r="CB931">
        <f t="shared" si="630"/>
        <v>0</v>
      </c>
      <c r="CC931" s="7">
        <f t="shared" si="631"/>
        <v>0</v>
      </c>
      <c r="CD931" s="7">
        <f t="shared" si="632"/>
        <v>0</v>
      </c>
      <c r="CE931" s="7">
        <f t="shared" si="633"/>
        <v>0</v>
      </c>
      <c r="CF931" s="69">
        <f t="shared" si="634"/>
        <v>0</v>
      </c>
      <c r="CG931" s="17">
        <f t="shared" si="607"/>
        <v>0</v>
      </c>
      <c r="CH931">
        <f t="shared" si="635"/>
        <v>0</v>
      </c>
      <c r="CI931" s="7">
        <f t="shared" si="636"/>
        <v>0</v>
      </c>
      <c r="CJ931" s="7">
        <f t="shared" si="637"/>
        <v>0</v>
      </c>
      <c r="CK931" s="7">
        <f t="shared" si="638"/>
        <v>0</v>
      </c>
      <c r="CL931" s="7">
        <f t="shared" si="639"/>
        <v>0</v>
      </c>
      <c r="CM931" s="17">
        <f t="shared" si="608"/>
        <v>0</v>
      </c>
      <c r="CN931">
        <f t="shared" si="640"/>
        <v>0</v>
      </c>
      <c r="CO931" s="7">
        <f t="shared" si="641"/>
        <v>0</v>
      </c>
      <c r="CP931" s="7">
        <f t="shared" si="642"/>
        <v>0</v>
      </c>
      <c r="CQ931" s="7">
        <f t="shared" si="643"/>
        <v>0</v>
      </c>
      <c r="CR931" s="7">
        <f t="shared" si="644"/>
        <v>0</v>
      </c>
    </row>
    <row r="932" spans="1:9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609"/>
        <v>1</v>
      </c>
      <c r="M932" s="63" t="b">
        <v>0</v>
      </c>
      <c r="S932" s="65" t="b">
        <v>0</v>
      </c>
      <c r="Y932" s="66" t="b">
        <v>0</v>
      </c>
      <c r="AE932" s="67" t="b">
        <v>0</v>
      </c>
      <c r="AK932" s="68" t="b">
        <v>0</v>
      </c>
      <c r="AQ932" s="45" t="b">
        <v>0</v>
      </c>
      <c r="AW932" s="47" t="b">
        <v>0</v>
      </c>
      <c r="BC932" s="17">
        <f t="shared" si="602"/>
        <v>261.69</v>
      </c>
      <c r="BD932">
        <f t="shared" si="610"/>
        <v>0</v>
      </c>
      <c r="BE932" s="7">
        <f t="shared" si="611"/>
        <v>0</v>
      </c>
      <c r="BF932" s="7">
        <f t="shared" si="612"/>
        <v>0</v>
      </c>
      <c r="BG932" s="7">
        <f t="shared" si="613"/>
        <v>0</v>
      </c>
      <c r="BH932" s="7">
        <f t="shared" si="614"/>
        <v>0</v>
      </c>
      <c r="BI932" s="17">
        <f t="shared" si="603"/>
        <v>261.69</v>
      </c>
      <c r="BJ932">
        <f t="shared" si="615"/>
        <v>0</v>
      </c>
      <c r="BK932" s="7">
        <f t="shared" si="616"/>
        <v>0</v>
      </c>
      <c r="BL932" s="7">
        <f t="shared" si="617"/>
        <v>0</v>
      </c>
      <c r="BM932" s="7">
        <f t="shared" si="618"/>
        <v>0</v>
      </c>
      <c r="BN932" s="7">
        <f t="shared" si="619"/>
        <v>0</v>
      </c>
      <c r="BO932" s="17">
        <f t="shared" si="604"/>
        <v>261.69</v>
      </c>
      <c r="BP932">
        <f t="shared" si="620"/>
        <v>0</v>
      </c>
      <c r="BQ932" s="7">
        <f t="shared" si="621"/>
        <v>0</v>
      </c>
      <c r="BR932" s="7">
        <f t="shared" si="622"/>
        <v>0</v>
      </c>
      <c r="BS932" s="7">
        <f t="shared" si="623"/>
        <v>0</v>
      </c>
      <c r="BT932" s="7">
        <f t="shared" si="624"/>
        <v>0</v>
      </c>
      <c r="BU932" s="17">
        <f t="shared" si="605"/>
        <v>261.69</v>
      </c>
      <c r="BV932">
        <f t="shared" si="625"/>
        <v>0</v>
      </c>
      <c r="BW932" s="7">
        <f t="shared" si="626"/>
        <v>0</v>
      </c>
      <c r="BX932" s="7">
        <f t="shared" si="627"/>
        <v>0</v>
      </c>
      <c r="BY932" s="7">
        <f t="shared" si="628"/>
        <v>0</v>
      </c>
      <c r="BZ932" s="7">
        <f t="shared" si="629"/>
        <v>0</v>
      </c>
      <c r="CA932" s="17">
        <f t="shared" si="606"/>
        <v>261.69</v>
      </c>
      <c r="CB932">
        <f t="shared" si="630"/>
        <v>0</v>
      </c>
      <c r="CC932" s="7">
        <f t="shared" si="631"/>
        <v>0</v>
      </c>
      <c r="CD932" s="7">
        <f t="shared" si="632"/>
        <v>0</v>
      </c>
      <c r="CE932" s="7">
        <f t="shared" si="633"/>
        <v>0</v>
      </c>
      <c r="CF932" s="69">
        <f t="shared" si="634"/>
        <v>0</v>
      </c>
      <c r="CG932" s="17">
        <f t="shared" si="607"/>
        <v>261.69</v>
      </c>
      <c r="CH932">
        <f t="shared" si="635"/>
        <v>0</v>
      </c>
      <c r="CI932" s="7">
        <f t="shared" si="636"/>
        <v>0</v>
      </c>
      <c r="CJ932" s="7">
        <f t="shared" si="637"/>
        <v>0</v>
      </c>
      <c r="CK932" s="7">
        <f t="shared" si="638"/>
        <v>0</v>
      </c>
      <c r="CL932" s="7">
        <f t="shared" si="639"/>
        <v>0</v>
      </c>
      <c r="CM932" s="17">
        <f t="shared" si="608"/>
        <v>261.69</v>
      </c>
      <c r="CN932">
        <f t="shared" si="640"/>
        <v>0</v>
      </c>
      <c r="CO932" s="7">
        <f t="shared" si="641"/>
        <v>0</v>
      </c>
      <c r="CP932" s="7">
        <f t="shared" si="642"/>
        <v>0</v>
      </c>
      <c r="CQ932" s="7">
        <f t="shared" si="643"/>
        <v>0</v>
      </c>
      <c r="CR932" s="7">
        <f t="shared" si="644"/>
        <v>0</v>
      </c>
    </row>
    <row r="933" spans="1:9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609"/>
        <v>1</v>
      </c>
      <c r="M933" s="63" t="b">
        <v>0</v>
      </c>
      <c r="S933" s="65" t="b">
        <v>0</v>
      </c>
      <c r="Y933" s="66" t="b">
        <v>0</v>
      </c>
      <c r="AE933" s="67" t="b">
        <v>0</v>
      </c>
      <c r="AK933" s="68" t="b">
        <v>0</v>
      </c>
      <c r="AQ933" s="45" t="b">
        <v>0</v>
      </c>
      <c r="AW933" s="47" t="b">
        <v>0</v>
      </c>
      <c r="BC933" s="17">
        <f t="shared" si="602"/>
        <v>262.02</v>
      </c>
      <c r="BD933">
        <f t="shared" si="610"/>
        <v>0</v>
      </c>
      <c r="BE933" s="7">
        <f t="shared" si="611"/>
        <v>0</v>
      </c>
      <c r="BF933" s="7">
        <f t="shared" si="612"/>
        <v>0</v>
      </c>
      <c r="BG933" s="7">
        <f t="shared" si="613"/>
        <v>0</v>
      </c>
      <c r="BH933" s="7">
        <f t="shared" si="614"/>
        <v>0</v>
      </c>
      <c r="BI933" s="17">
        <f t="shared" si="603"/>
        <v>262.02</v>
      </c>
      <c r="BJ933">
        <f t="shared" si="615"/>
        <v>0</v>
      </c>
      <c r="BK933" s="7">
        <f t="shared" si="616"/>
        <v>0</v>
      </c>
      <c r="BL933" s="7">
        <f t="shared" si="617"/>
        <v>0</v>
      </c>
      <c r="BM933" s="7">
        <f t="shared" si="618"/>
        <v>0</v>
      </c>
      <c r="BN933" s="7">
        <f t="shared" si="619"/>
        <v>0</v>
      </c>
      <c r="BO933" s="17">
        <f t="shared" si="604"/>
        <v>262.02</v>
      </c>
      <c r="BP933">
        <f t="shared" si="620"/>
        <v>0</v>
      </c>
      <c r="BQ933" s="7">
        <f t="shared" si="621"/>
        <v>0</v>
      </c>
      <c r="BR933" s="7">
        <f t="shared" si="622"/>
        <v>0</v>
      </c>
      <c r="BS933" s="7">
        <f t="shared" si="623"/>
        <v>0</v>
      </c>
      <c r="BT933" s="7">
        <f t="shared" si="624"/>
        <v>0</v>
      </c>
      <c r="BU933" s="17">
        <f t="shared" si="605"/>
        <v>262.02</v>
      </c>
      <c r="BV933">
        <f t="shared" si="625"/>
        <v>0</v>
      </c>
      <c r="BW933" s="7">
        <f t="shared" si="626"/>
        <v>0</v>
      </c>
      <c r="BX933" s="7">
        <f t="shared" si="627"/>
        <v>0</v>
      </c>
      <c r="BY933" s="7">
        <f t="shared" si="628"/>
        <v>0</v>
      </c>
      <c r="BZ933" s="7">
        <f t="shared" si="629"/>
        <v>0</v>
      </c>
      <c r="CA933" s="17">
        <f t="shared" si="606"/>
        <v>262.02</v>
      </c>
      <c r="CB933">
        <f t="shared" si="630"/>
        <v>0</v>
      </c>
      <c r="CC933" s="7">
        <f t="shared" si="631"/>
        <v>0</v>
      </c>
      <c r="CD933" s="7">
        <f t="shared" si="632"/>
        <v>0</v>
      </c>
      <c r="CE933" s="7">
        <f t="shared" si="633"/>
        <v>0</v>
      </c>
      <c r="CF933" s="69">
        <f t="shared" si="634"/>
        <v>0</v>
      </c>
      <c r="CG933" s="17">
        <f t="shared" si="607"/>
        <v>262.02</v>
      </c>
      <c r="CH933">
        <f t="shared" si="635"/>
        <v>0</v>
      </c>
      <c r="CI933" s="7">
        <f t="shared" si="636"/>
        <v>0</v>
      </c>
      <c r="CJ933" s="7">
        <f t="shared" si="637"/>
        <v>0</v>
      </c>
      <c r="CK933" s="7">
        <f t="shared" si="638"/>
        <v>0</v>
      </c>
      <c r="CL933" s="7">
        <f t="shared" si="639"/>
        <v>0</v>
      </c>
      <c r="CM933" s="17">
        <f t="shared" si="608"/>
        <v>262.02</v>
      </c>
      <c r="CN933">
        <f t="shared" si="640"/>
        <v>0</v>
      </c>
      <c r="CO933" s="7">
        <f t="shared" si="641"/>
        <v>0</v>
      </c>
      <c r="CP933" s="7">
        <f t="shared" si="642"/>
        <v>0</v>
      </c>
      <c r="CQ933" s="7">
        <f t="shared" si="643"/>
        <v>0</v>
      </c>
      <c r="CR933" s="7">
        <f t="shared" si="644"/>
        <v>0</v>
      </c>
    </row>
    <row r="934" spans="1:9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609"/>
        <v>1</v>
      </c>
      <c r="M934" s="63" t="b">
        <v>0</v>
      </c>
      <c r="S934" s="65" t="b">
        <v>0</v>
      </c>
      <c r="Y934" s="66" t="b">
        <v>0</v>
      </c>
      <c r="AE934" s="67" t="b">
        <v>0</v>
      </c>
      <c r="AK934" s="68" t="b">
        <v>0</v>
      </c>
      <c r="AQ934" s="45" t="b">
        <v>0</v>
      </c>
      <c r="AW934" s="47" t="b">
        <v>0</v>
      </c>
      <c r="BC934" s="17">
        <f t="shared" si="602"/>
        <v>268.18</v>
      </c>
      <c r="BD934">
        <f t="shared" si="610"/>
        <v>0</v>
      </c>
      <c r="BE934" s="7">
        <f t="shared" si="611"/>
        <v>0</v>
      </c>
      <c r="BF934" s="7">
        <f t="shared" si="612"/>
        <v>0</v>
      </c>
      <c r="BG934" s="7">
        <f t="shared" si="613"/>
        <v>0</v>
      </c>
      <c r="BH934" s="7">
        <f t="shared" si="614"/>
        <v>0</v>
      </c>
      <c r="BI934" s="17">
        <f t="shared" si="603"/>
        <v>268.18</v>
      </c>
      <c r="BJ934">
        <f t="shared" si="615"/>
        <v>0</v>
      </c>
      <c r="BK934" s="7">
        <f t="shared" si="616"/>
        <v>0</v>
      </c>
      <c r="BL934" s="7">
        <f t="shared" si="617"/>
        <v>0</v>
      </c>
      <c r="BM934" s="7">
        <f t="shared" si="618"/>
        <v>0</v>
      </c>
      <c r="BN934" s="7">
        <f t="shared" si="619"/>
        <v>0</v>
      </c>
      <c r="BO934" s="17">
        <f t="shared" si="604"/>
        <v>268.18</v>
      </c>
      <c r="BP934">
        <f t="shared" si="620"/>
        <v>0</v>
      </c>
      <c r="BQ934" s="7">
        <f t="shared" si="621"/>
        <v>0</v>
      </c>
      <c r="BR934" s="7">
        <f t="shared" si="622"/>
        <v>0</v>
      </c>
      <c r="BS934" s="7">
        <f t="shared" si="623"/>
        <v>0</v>
      </c>
      <c r="BT934" s="7">
        <f t="shared" si="624"/>
        <v>0</v>
      </c>
      <c r="BU934" s="17">
        <f t="shared" si="605"/>
        <v>268.18</v>
      </c>
      <c r="BV934">
        <f t="shared" si="625"/>
        <v>0</v>
      </c>
      <c r="BW934" s="7">
        <f t="shared" si="626"/>
        <v>0</v>
      </c>
      <c r="BX934" s="7">
        <f t="shared" si="627"/>
        <v>0</v>
      </c>
      <c r="BY934" s="7">
        <f t="shared" si="628"/>
        <v>0</v>
      </c>
      <c r="BZ934" s="7">
        <f t="shared" si="629"/>
        <v>0</v>
      </c>
      <c r="CA934" s="17">
        <f t="shared" si="606"/>
        <v>268.18</v>
      </c>
      <c r="CB934">
        <f t="shared" si="630"/>
        <v>0</v>
      </c>
      <c r="CC934" s="7">
        <f t="shared" si="631"/>
        <v>0</v>
      </c>
      <c r="CD934" s="7">
        <f t="shared" si="632"/>
        <v>0</v>
      </c>
      <c r="CE934" s="7">
        <f t="shared" si="633"/>
        <v>0</v>
      </c>
      <c r="CF934" s="69">
        <f t="shared" si="634"/>
        <v>0</v>
      </c>
      <c r="CG934" s="17">
        <f t="shared" si="607"/>
        <v>268.18</v>
      </c>
      <c r="CH934">
        <f t="shared" si="635"/>
        <v>0</v>
      </c>
      <c r="CI934" s="7">
        <f t="shared" si="636"/>
        <v>0</v>
      </c>
      <c r="CJ934" s="7">
        <f t="shared" si="637"/>
        <v>0</v>
      </c>
      <c r="CK934" s="7">
        <f t="shared" si="638"/>
        <v>0</v>
      </c>
      <c r="CL934" s="7">
        <f t="shared" si="639"/>
        <v>0</v>
      </c>
      <c r="CM934" s="17">
        <f t="shared" si="608"/>
        <v>268.18</v>
      </c>
      <c r="CN934">
        <f t="shared" si="640"/>
        <v>0</v>
      </c>
      <c r="CO934" s="7">
        <f t="shared" si="641"/>
        <v>0</v>
      </c>
      <c r="CP934" s="7">
        <f t="shared" si="642"/>
        <v>0</v>
      </c>
      <c r="CQ934" s="7">
        <f t="shared" si="643"/>
        <v>0</v>
      </c>
      <c r="CR934" s="7">
        <f t="shared" si="644"/>
        <v>0</v>
      </c>
    </row>
    <row r="935" spans="1:9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609"/>
        <v>1</v>
      </c>
      <c r="M935" s="63" t="b">
        <v>0</v>
      </c>
      <c r="S935" s="65" t="b">
        <v>0</v>
      </c>
      <c r="Y935" s="66" t="b">
        <v>0</v>
      </c>
      <c r="AE935" s="67" t="b">
        <v>0</v>
      </c>
      <c r="AK935" s="68" t="b">
        <v>0</v>
      </c>
      <c r="AQ935" s="45" t="b">
        <v>0</v>
      </c>
      <c r="AW935" s="47" t="b">
        <v>0</v>
      </c>
      <c r="BC935" s="17">
        <f t="shared" si="602"/>
        <v>261.47000000000003</v>
      </c>
      <c r="BD935">
        <f t="shared" si="610"/>
        <v>0</v>
      </c>
      <c r="BE935" s="7">
        <f t="shared" si="611"/>
        <v>0</v>
      </c>
      <c r="BF935" s="7">
        <f t="shared" si="612"/>
        <v>0</v>
      </c>
      <c r="BG935" s="7">
        <f t="shared" si="613"/>
        <v>0</v>
      </c>
      <c r="BH935" s="7">
        <f t="shared" si="614"/>
        <v>0</v>
      </c>
      <c r="BI935" s="17">
        <f t="shared" si="603"/>
        <v>261.47000000000003</v>
      </c>
      <c r="BJ935">
        <f t="shared" si="615"/>
        <v>0</v>
      </c>
      <c r="BK935" s="7">
        <f t="shared" si="616"/>
        <v>0</v>
      </c>
      <c r="BL935" s="7">
        <f t="shared" si="617"/>
        <v>0</v>
      </c>
      <c r="BM935" s="7">
        <f t="shared" si="618"/>
        <v>0</v>
      </c>
      <c r="BN935" s="7">
        <f t="shared" si="619"/>
        <v>0</v>
      </c>
      <c r="BO935" s="17">
        <f t="shared" si="604"/>
        <v>261.47000000000003</v>
      </c>
      <c r="BP935">
        <f t="shared" si="620"/>
        <v>0</v>
      </c>
      <c r="BQ935" s="7">
        <f t="shared" si="621"/>
        <v>0</v>
      </c>
      <c r="BR935" s="7">
        <f t="shared" si="622"/>
        <v>0</v>
      </c>
      <c r="BS935" s="7">
        <f t="shared" si="623"/>
        <v>0</v>
      </c>
      <c r="BT935" s="7">
        <f t="shared" si="624"/>
        <v>0</v>
      </c>
      <c r="BU935" s="17">
        <f t="shared" si="605"/>
        <v>261.47000000000003</v>
      </c>
      <c r="BV935">
        <f t="shared" si="625"/>
        <v>0</v>
      </c>
      <c r="BW935" s="7">
        <f t="shared" si="626"/>
        <v>0</v>
      </c>
      <c r="BX935" s="7">
        <f t="shared" si="627"/>
        <v>0</v>
      </c>
      <c r="BY935" s="7">
        <f t="shared" si="628"/>
        <v>0</v>
      </c>
      <c r="BZ935" s="7">
        <f t="shared" si="629"/>
        <v>0</v>
      </c>
      <c r="CA935" s="17">
        <f t="shared" si="606"/>
        <v>261.47000000000003</v>
      </c>
      <c r="CB935">
        <f t="shared" si="630"/>
        <v>0</v>
      </c>
      <c r="CC935" s="7">
        <f t="shared" si="631"/>
        <v>0</v>
      </c>
      <c r="CD935" s="7">
        <f t="shared" si="632"/>
        <v>0</v>
      </c>
      <c r="CE935" s="7">
        <f t="shared" si="633"/>
        <v>0</v>
      </c>
      <c r="CF935" s="69">
        <f t="shared" si="634"/>
        <v>0</v>
      </c>
      <c r="CG935" s="17">
        <f t="shared" si="607"/>
        <v>261.47000000000003</v>
      </c>
      <c r="CH935">
        <f t="shared" si="635"/>
        <v>0</v>
      </c>
      <c r="CI935" s="7">
        <f t="shared" si="636"/>
        <v>0</v>
      </c>
      <c r="CJ935" s="7">
        <f t="shared" si="637"/>
        <v>0</v>
      </c>
      <c r="CK935" s="7">
        <f t="shared" si="638"/>
        <v>0</v>
      </c>
      <c r="CL935" s="7">
        <f t="shared" si="639"/>
        <v>0</v>
      </c>
      <c r="CM935" s="17">
        <f t="shared" si="608"/>
        <v>261.47000000000003</v>
      </c>
      <c r="CN935">
        <f t="shared" si="640"/>
        <v>0</v>
      </c>
      <c r="CO935" s="7">
        <f t="shared" si="641"/>
        <v>0</v>
      </c>
      <c r="CP935" s="7">
        <f t="shared" si="642"/>
        <v>0</v>
      </c>
      <c r="CQ935" s="7">
        <f t="shared" si="643"/>
        <v>0</v>
      </c>
      <c r="CR935" s="7">
        <f t="shared" si="644"/>
        <v>0</v>
      </c>
    </row>
    <row r="936" spans="1:9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609"/>
        <v>1</v>
      </c>
      <c r="M936" s="63" t="b">
        <v>0</v>
      </c>
      <c r="S936" s="65" t="b">
        <v>0</v>
      </c>
      <c r="Y936" s="66" t="b">
        <v>0</v>
      </c>
      <c r="AE936" s="67" t="b">
        <v>0</v>
      </c>
      <c r="AK936" s="68" t="b">
        <v>0</v>
      </c>
      <c r="AQ936" s="45" t="b">
        <v>0</v>
      </c>
      <c r="AW936" s="47" t="b">
        <v>0</v>
      </c>
      <c r="BC936" s="17">
        <f t="shared" si="602"/>
        <v>264.66000000000003</v>
      </c>
      <c r="BD936">
        <f t="shared" si="610"/>
        <v>0</v>
      </c>
      <c r="BE936" s="7">
        <f t="shared" si="611"/>
        <v>0</v>
      </c>
      <c r="BF936" s="7">
        <f t="shared" si="612"/>
        <v>0</v>
      </c>
      <c r="BG936" s="7">
        <f t="shared" si="613"/>
        <v>0</v>
      </c>
      <c r="BH936" s="7">
        <f t="shared" si="614"/>
        <v>0</v>
      </c>
      <c r="BI936" s="17">
        <f t="shared" si="603"/>
        <v>264.66000000000003</v>
      </c>
      <c r="BJ936">
        <f t="shared" si="615"/>
        <v>0</v>
      </c>
      <c r="BK936" s="7">
        <f t="shared" si="616"/>
        <v>0</v>
      </c>
      <c r="BL936" s="7">
        <f t="shared" si="617"/>
        <v>0</v>
      </c>
      <c r="BM936" s="7">
        <f t="shared" si="618"/>
        <v>0</v>
      </c>
      <c r="BN936" s="7">
        <f t="shared" si="619"/>
        <v>0</v>
      </c>
      <c r="BO936" s="17">
        <f t="shared" si="604"/>
        <v>264.66000000000003</v>
      </c>
      <c r="BP936">
        <f t="shared" si="620"/>
        <v>0</v>
      </c>
      <c r="BQ936" s="7">
        <f t="shared" si="621"/>
        <v>0</v>
      </c>
      <c r="BR936" s="7">
        <f t="shared" si="622"/>
        <v>0</v>
      </c>
      <c r="BS936" s="7">
        <f t="shared" si="623"/>
        <v>0</v>
      </c>
      <c r="BT936" s="7">
        <f t="shared" si="624"/>
        <v>0</v>
      </c>
      <c r="BU936" s="17">
        <f t="shared" si="605"/>
        <v>264.66000000000003</v>
      </c>
      <c r="BV936">
        <f t="shared" si="625"/>
        <v>0</v>
      </c>
      <c r="BW936" s="7">
        <f t="shared" si="626"/>
        <v>0</v>
      </c>
      <c r="BX936" s="7">
        <f t="shared" si="627"/>
        <v>0</v>
      </c>
      <c r="BY936" s="7">
        <f t="shared" si="628"/>
        <v>0</v>
      </c>
      <c r="BZ936" s="7">
        <f t="shared" si="629"/>
        <v>0</v>
      </c>
      <c r="CA936" s="17">
        <f t="shared" si="606"/>
        <v>264.66000000000003</v>
      </c>
      <c r="CB936">
        <f t="shared" si="630"/>
        <v>0</v>
      </c>
      <c r="CC936" s="7">
        <f t="shared" si="631"/>
        <v>0</v>
      </c>
      <c r="CD936" s="7">
        <f t="shared" si="632"/>
        <v>0</v>
      </c>
      <c r="CE936" s="7">
        <f t="shared" si="633"/>
        <v>0</v>
      </c>
      <c r="CF936" s="69">
        <f t="shared" si="634"/>
        <v>0</v>
      </c>
      <c r="CG936" s="17">
        <f t="shared" si="607"/>
        <v>264.66000000000003</v>
      </c>
      <c r="CH936">
        <f t="shared" si="635"/>
        <v>0</v>
      </c>
      <c r="CI936" s="7">
        <f t="shared" si="636"/>
        <v>0</v>
      </c>
      <c r="CJ936" s="7">
        <f t="shared" si="637"/>
        <v>0</v>
      </c>
      <c r="CK936" s="7">
        <f t="shared" si="638"/>
        <v>0</v>
      </c>
      <c r="CL936" s="7">
        <f t="shared" si="639"/>
        <v>0</v>
      </c>
      <c r="CM936" s="17">
        <f t="shared" si="608"/>
        <v>264.66000000000003</v>
      </c>
      <c r="CN936">
        <f t="shared" si="640"/>
        <v>0</v>
      </c>
      <c r="CO936" s="7">
        <f t="shared" si="641"/>
        <v>0</v>
      </c>
      <c r="CP936" s="7">
        <f t="shared" si="642"/>
        <v>0</v>
      </c>
      <c r="CQ936" s="7">
        <f t="shared" si="643"/>
        <v>0</v>
      </c>
      <c r="CR936" s="7">
        <f t="shared" si="644"/>
        <v>0</v>
      </c>
    </row>
    <row r="937" spans="1:9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609"/>
        <v>0</v>
      </c>
      <c r="M937" s="63" t="b">
        <v>0</v>
      </c>
      <c r="S937" s="65" t="b">
        <v>0</v>
      </c>
      <c r="Y937" s="66" t="b">
        <v>0</v>
      </c>
      <c r="AE937" s="67" t="b">
        <v>0</v>
      </c>
      <c r="AK937" s="68" t="b">
        <v>0</v>
      </c>
      <c r="AQ937" s="45" t="b">
        <v>0</v>
      </c>
      <c r="AW937" s="47" t="b">
        <v>0</v>
      </c>
      <c r="BC937" s="17">
        <f t="shared" si="602"/>
        <v>266.42</v>
      </c>
      <c r="BD937">
        <f t="shared" si="610"/>
        <v>0</v>
      </c>
      <c r="BE937" s="7">
        <f t="shared" si="611"/>
        <v>0</v>
      </c>
      <c r="BF937" s="7">
        <f t="shared" si="612"/>
        <v>0</v>
      </c>
      <c r="BG937" s="7">
        <f t="shared" si="613"/>
        <v>0</v>
      </c>
      <c r="BH937" s="7">
        <f t="shared" si="614"/>
        <v>0</v>
      </c>
      <c r="BI937" s="17">
        <f t="shared" si="603"/>
        <v>266.42</v>
      </c>
      <c r="BJ937">
        <f t="shared" si="615"/>
        <v>0</v>
      </c>
      <c r="BK937" s="7">
        <f t="shared" si="616"/>
        <v>0</v>
      </c>
      <c r="BL937" s="7">
        <f t="shared" si="617"/>
        <v>0</v>
      </c>
      <c r="BM937" s="7">
        <f t="shared" si="618"/>
        <v>0</v>
      </c>
      <c r="BN937" s="7">
        <f t="shared" si="619"/>
        <v>0</v>
      </c>
      <c r="BO937" s="17">
        <f t="shared" si="604"/>
        <v>266.42</v>
      </c>
      <c r="BP937">
        <f t="shared" si="620"/>
        <v>0</v>
      </c>
      <c r="BQ937" s="7">
        <f t="shared" si="621"/>
        <v>0</v>
      </c>
      <c r="BR937" s="7">
        <f t="shared" si="622"/>
        <v>0</v>
      </c>
      <c r="BS937" s="7">
        <f t="shared" si="623"/>
        <v>0</v>
      </c>
      <c r="BT937" s="7">
        <f t="shared" si="624"/>
        <v>0</v>
      </c>
      <c r="BU937" s="17">
        <f t="shared" si="605"/>
        <v>266.42</v>
      </c>
      <c r="BV937">
        <f t="shared" si="625"/>
        <v>0</v>
      </c>
      <c r="BW937" s="7">
        <f t="shared" si="626"/>
        <v>0</v>
      </c>
      <c r="BX937" s="7">
        <f t="shared" si="627"/>
        <v>0</v>
      </c>
      <c r="BY937" s="7">
        <f t="shared" si="628"/>
        <v>0</v>
      </c>
      <c r="BZ937" s="7">
        <f t="shared" si="629"/>
        <v>0</v>
      </c>
      <c r="CA937" s="17">
        <f t="shared" si="606"/>
        <v>266.42</v>
      </c>
      <c r="CB937">
        <f t="shared" si="630"/>
        <v>0</v>
      </c>
      <c r="CC937" s="7">
        <f t="shared" si="631"/>
        <v>0</v>
      </c>
      <c r="CD937" s="7">
        <f t="shared" si="632"/>
        <v>0</v>
      </c>
      <c r="CE937" s="7">
        <f t="shared" si="633"/>
        <v>0</v>
      </c>
      <c r="CF937" s="69">
        <f t="shared" si="634"/>
        <v>0</v>
      </c>
      <c r="CG937" s="17">
        <f t="shared" si="607"/>
        <v>266.42</v>
      </c>
      <c r="CH937">
        <f t="shared" si="635"/>
        <v>0</v>
      </c>
      <c r="CI937" s="7">
        <f t="shared" si="636"/>
        <v>0</v>
      </c>
      <c r="CJ937" s="7">
        <f t="shared" si="637"/>
        <v>0</v>
      </c>
      <c r="CK937" s="7">
        <f t="shared" si="638"/>
        <v>0</v>
      </c>
      <c r="CL937" s="7">
        <f t="shared" si="639"/>
        <v>0</v>
      </c>
      <c r="CM937" s="17">
        <f t="shared" si="608"/>
        <v>266.42</v>
      </c>
      <c r="CN937">
        <f t="shared" si="640"/>
        <v>0</v>
      </c>
      <c r="CO937" s="7">
        <f t="shared" si="641"/>
        <v>0</v>
      </c>
      <c r="CP937" s="7">
        <f t="shared" si="642"/>
        <v>0</v>
      </c>
      <c r="CQ937" s="7">
        <f t="shared" si="643"/>
        <v>0</v>
      </c>
      <c r="CR937" s="7">
        <f t="shared" si="644"/>
        <v>0</v>
      </c>
    </row>
    <row r="938" spans="1:9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609"/>
        <v>1</v>
      </c>
      <c r="M938" s="63" t="b">
        <v>0</v>
      </c>
      <c r="S938" s="65" t="b">
        <v>0</v>
      </c>
      <c r="Y938" s="66" t="b">
        <v>0</v>
      </c>
      <c r="AE938" s="67" t="b">
        <v>0</v>
      </c>
      <c r="AK938" s="68" t="b">
        <v>0</v>
      </c>
      <c r="AQ938" s="45" t="b">
        <v>0</v>
      </c>
      <c r="AW938" s="47" t="b">
        <v>0</v>
      </c>
      <c r="BC938" s="17">
        <f t="shared" si="602"/>
        <v>0</v>
      </c>
      <c r="BD938">
        <f t="shared" si="610"/>
        <v>0</v>
      </c>
      <c r="BE938" s="7">
        <f t="shared" si="611"/>
        <v>0</v>
      </c>
      <c r="BF938" s="7">
        <f t="shared" si="612"/>
        <v>0</v>
      </c>
      <c r="BG938" s="7">
        <f t="shared" si="613"/>
        <v>0</v>
      </c>
      <c r="BH938" s="7">
        <f t="shared" si="614"/>
        <v>0</v>
      </c>
      <c r="BI938" s="17">
        <f t="shared" si="603"/>
        <v>0</v>
      </c>
      <c r="BJ938">
        <f t="shared" si="615"/>
        <v>0</v>
      </c>
      <c r="BK938" s="7">
        <f t="shared" si="616"/>
        <v>0</v>
      </c>
      <c r="BL938" s="7">
        <f t="shared" si="617"/>
        <v>0</v>
      </c>
      <c r="BM938" s="7">
        <f t="shared" si="618"/>
        <v>0</v>
      </c>
      <c r="BN938" s="7">
        <f t="shared" si="619"/>
        <v>0</v>
      </c>
      <c r="BO938" s="17">
        <f t="shared" si="604"/>
        <v>0</v>
      </c>
      <c r="BP938">
        <f t="shared" si="620"/>
        <v>0</v>
      </c>
      <c r="BQ938" s="7">
        <f t="shared" si="621"/>
        <v>0</v>
      </c>
      <c r="BR938" s="7">
        <f t="shared" si="622"/>
        <v>0</v>
      </c>
      <c r="BS938" s="7">
        <f t="shared" si="623"/>
        <v>0</v>
      </c>
      <c r="BT938" s="7">
        <f t="shared" si="624"/>
        <v>0</v>
      </c>
      <c r="BU938" s="17">
        <f t="shared" si="605"/>
        <v>0</v>
      </c>
      <c r="BV938">
        <f t="shared" si="625"/>
        <v>0</v>
      </c>
      <c r="BW938" s="7">
        <f t="shared" si="626"/>
        <v>0</v>
      </c>
      <c r="BX938" s="7">
        <f t="shared" si="627"/>
        <v>0</v>
      </c>
      <c r="BY938" s="7">
        <f t="shared" si="628"/>
        <v>0</v>
      </c>
      <c r="BZ938" s="7">
        <f t="shared" si="629"/>
        <v>0</v>
      </c>
      <c r="CA938" s="17">
        <f t="shared" si="606"/>
        <v>0</v>
      </c>
      <c r="CB938">
        <f t="shared" si="630"/>
        <v>0</v>
      </c>
      <c r="CC938" s="7">
        <f t="shared" si="631"/>
        <v>0</v>
      </c>
      <c r="CD938" s="7">
        <f t="shared" si="632"/>
        <v>0</v>
      </c>
      <c r="CE938" s="7">
        <f t="shared" si="633"/>
        <v>0</v>
      </c>
      <c r="CF938" s="69">
        <f t="shared" si="634"/>
        <v>0</v>
      </c>
      <c r="CG938" s="17">
        <f t="shared" si="607"/>
        <v>0</v>
      </c>
      <c r="CH938">
        <f t="shared" si="635"/>
        <v>0</v>
      </c>
      <c r="CI938" s="7">
        <f t="shared" si="636"/>
        <v>0</v>
      </c>
      <c r="CJ938" s="7">
        <f t="shared" si="637"/>
        <v>0</v>
      </c>
      <c r="CK938" s="7">
        <f t="shared" si="638"/>
        <v>0</v>
      </c>
      <c r="CL938" s="7">
        <f t="shared" si="639"/>
        <v>0</v>
      </c>
      <c r="CM938" s="17">
        <f t="shared" si="608"/>
        <v>0</v>
      </c>
      <c r="CN938">
        <f t="shared" si="640"/>
        <v>0</v>
      </c>
      <c r="CO938" s="7">
        <f t="shared" si="641"/>
        <v>0</v>
      </c>
      <c r="CP938" s="7">
        <f t="shared" si="642"/>
        <v>0</v>
      </c>
      <c r="CQ938" s="7">
        <f t="shared" si="643"/>
        <v>0</v>
      </c>
      <c r="CR938" s="7">
        <f t="shared" si="644"/>
        <v>0</v>
      </c>
    </row>
    <row r="939" spans="1:9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609"/>
        <v>1</v>
      </c>
      <c r="M939" s="63" t="b">
        <v>0</v>
      </c>
      <c r="S939" s="65" t="b">
        <v>0</v>
      </c>
      <c r="Y939" s="66" t="b">
        <v>0</v>
      </c>
      <c r="AE939" s="67" t="b">
        <v>0</v>
      </c>
      <c r="AK939" s="68" t="b">
        <v>0</v>
      </c>
      <c r="AQ939" s="45" t="b">
        <v>0</v>
      </c>
      <c r="AW939" s="47" t="b">
        <v>0</v>
      </c>
      <c r="BC939" s="17">
        <f t="shared" si="602"/>
        <v>402.16000000000008</v>
      </c>
      <c r="BD939">
        <f t="shared" si="610"/>
        <v>0</v>
      </c>
      <c r="BE939" s="7">
        <f t="shared" si="611"/>
        <v>0</v>
      </c>
      <c r="BF939" s="7">
        <f t="shared" si="612"/>
        <v>0</v>
      </c>
      <c r="BG939" s="7">
        <f t="shared" si="613"/>
        <v>0</v>
      </c>
      <c r="BH939" s="7">
        <f t="shared" si="614"/>
        <v>0</v>
      </c>
      <c r="BI939" s="17">
        <f t="shared" si="603"/>
        <v>402.16000000000008</v>
      </c>
      <c r="BJ939">
        <f t="shared" si="615"/>
        <v>0</v>
      </c>
      <c r="BK939" s="7">
        <f t="shared" si="616"/>
        <v>0</v>
      </c>
      <c r="BL939" s="7">
        <f t="shared" si="617"/>
        <v>0</v>
      </c>
      <c r="BM939" s="7">
        <f t="shared" si="618"/>
        <v>0</v>
      </c>
      <c r="BN939" s="7">
        <f t="shared" si="619"/>
        <v>0</v>
      </c>
      <c r="BO939" s="17">
        <f t="shared" si="604"/>
        <v>402.16000000000008</v>
      </c>
      <c r="BP939">
        <f t="shared" si="620"/>
        <v>0</v>
      </c>
      <c r="BQ939" s="7">
        <f t="shared" si="621"/>
        <v>0</v>
      </c>
      <c r="BR939" s="7">
        <f t="shared" si="622"/>
        <v>0</v>
      </c>
      <c r="BS939" s="7">
        <f t="shared" si="623"/>
        <v>0</v>
      </c>
      <c r="BT939" s="7">
        <f t="shared" si="624"/>
        <v>0</v>
      </c>
      <c r="BU939" s="17">
        <f t="shared" si="605"/>
        <v>402.16000000000008</v>
      </c>
      <c r="BV939">
        <f t="shared" si="625"/>
        <v>0</v>
      </c>
      <c r="BW939" s="7">
        <f t="shared" si="626"/>
        <v>0</v>
      </c>
      <c r="BX939" s="7">
        <f t="shared" si="627"/>
        <v>0</v>
      </c>
      <c r="BY939" s="7">
        <f t="shared" si="628"/>
        <v>0</v>
      </c>
      <c r="BZ939" s="7">
        <f t="shared" si="629"/>
        <v>0</v>
      </c>
      <c r="CA939" s="17">
        <f t="shared" si="606"/>
        <v>402.16000000000008</v>
      </c>
      <c r="CB939">
        <f t="shared" si="630"/>
        <v>0</v>
      </c>
      <c r="CC939" s="7">
        <f t="shared" si="631"/>
        <v>0</v>
      </c>
      <c r="CD939" s="7">
        <f t="shared" si="632"/>
        <v>0</v>
      </c>
      <c r="CE939" s="7">
        <f t="shared" si="633"/>
        <v>0</v>
      </c>
      <c r="CF939" s="69">
        <f t="shared" si="634"/>
        <v>0</v>
      </c>
      <c r="CG939" s="17">
        <f t="shared" si="607"/>
        <v>402.16000000000008</v>
      </c>
      <c r="CH939">
        <f t="shared" si="635"/>
        <v>0</v>
      </c>
      <c r="CI939" s="7">
        <f t="shared" si="636"/>
        <v>0</v>
      </c>
      <c r="CJ939" s="7">
        <f t="shared" si="637"/>
        <v>0</v>
      </c>
      <c r="CK939" s="7">
        <f t="shared" si="638"/>
        <v>0</v>
      </c>
      <c r="CL939" s="7">
        <f t="shared" si="639"/>
        <v>0</v>
      </c>
      <c r="CM939" s="17">
        <f t="shared" si="608"/>
        <v>402.16000000000008</v>
      </c>
      <c r="CN939">
        <f t="shared" si="640"/>
        <v>0</v>
      </c>
      <c r="CO939" s="7">
        <f t="shared" si="641"/>
        <v>0</v>
      </c>
      <c r="CP939" s="7">
        <f t="shared" si="642"/>
        <v>0</v>
      </c>
      <c r="CQ939" s="7">
        <f t="shared" si="643"/>
        <v>0</v>
      </c>
      <c r="CR939" s="7">
        <f t="shared" si="644"/>
        <v>0</v>
      </c>
    </row>
    <row r="940" spans="1:9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609"/>
        <v>1</v>
      </c>
      <c r="M940" s="63" t="b">
        <v>0</v>
      </c>
      <c r="S940" s="65" t="b">
        <v>0</v>
      </c>
      <c r="Y940" s="66" t="b">
        <v>0</v>
      </c>
      <c r="AE940" s="67" t="b">
        <v>0</v>
      </c>
      <c r="AK940" s="68" t="b">
        <v>0</v>
      </c>
      <c r="AQ940" s="45" t="b">
        <v>0</v>
      </c>
      <c r="AW940" s="47" t="b">
        <v>0</v>
      </c>
      <c r="BC940" s="17">
        <f t="shared" si="602"/>
        <v>396.44000000000005</v>
      </c>
      <c r="BD940">
        <f t="shared" si="610"/>
        <v>0</v>
      </c>
      <c r="BE940" s="7">
        <f t="shared" si="611"/>
        <v>0</v>
      </c>
      <c r="BF940" s="7">
        <f t="shared" si="612"/>
        <v>0</v>
      </c>
      <c r="BG940" s="7">
        <f t="shared" si="613"/>
        <v>0</v>
      </c>
      <c r="BH940" s="7">
        <f t="shared" si="614"/>
        <v>0</v>
      </c>
      <c r="BI940" s="17">
        <f t="shared" si="603"/>
        <v>396.44000000000005</v>
      </c>
      <c r="BJ940">
        <f t="shared" si="615"/>
        <v>0</v>
      </c>
      <c r="BK940" s="7">
        <f t="shared" si="616"/>
        <v>0</v>
      </c>
      <c r="BL940" s="7">
        <f t="shared" si="617"/>
        <v>0</v>
      </c>
      <c r="BM940" s="7">
        <f t="shared" si="618"/>
        <v>0</v>
      </c>
      <c r="BN940" s="7">
        <f t="shared" si="619"/>
        <v>0</v>
      </c>
      <c r="BO940" s="17">
        <f t="shared" si="604"/>
        <v>396.44000000000005</v>
      </c>
      <c r="BP940">
        <f t="shared" si="620"/>
        <v>0</v>
      </c>
      <c r="BQ940" s="7">
        <f t="shared" si="621"/>
        <v>0</v>
      </c>
      <c r="BR940" s="7">
        <f t="shared" si="622"/>
        <v>0</v>
      </c>
      <c r="BS940" s="7">
        <f t="shared" si="623"/>
        <v>0</v>
      </c>
      <c r="BT940" s="7">
        <f t="shared" si="624"/>
        <v>0</v>
      </c>
      <c r="BU940" s="17">
        <f t="shared" si="605"/>
        <v>396.44000000000005</v>
      </c>
      <c r="BV940">
        <f t="shared" si="625"/>
        <v>0</v>
      </c>
      <c r="BW940" s="7">
        <f t="shared" si="626"/>
        <v>0</v>
      </c>
      <c r="BX940" s="7">
        <f t="shared" si="627"/>
        <v>0</v>
      </c>
      <c r="BY940" s="7">
        <f t="shared" si="628"/>
        <v>0</v>
      </c>
      <c r="BZ940" s="7">
        <f t="shared" si="629"/>
        <v>0</v>
      </c>
      <c r="CA940" s="17">
        <f t="shared" si="606"/>
        <v>396.44000000000005</v>
      </c>
      <c r="CB940">
        <f t="shared" si="630"/>
        <v>0</v>
      </c>
      <c r="CC940" s="7">
        <f t="shared" si="631"/>
        <v>0</v>
      </c>
      <c r="CD940" s="7">
        <f t="shared" si="632"/>
        <v>0</v>
      </c>
      <c r="CE940" s="7">
        <f t="shared" si="633"/>
        <v>0</v>
      </c>
      <c r="CF940" s="69">
        <f t="shared" si="634"/>
        <v>0</v>
      </c>
      <c r="CG940" s="17">
        <f t="shared" si="607"/>
        <v>396.44000000000005</v>
      </c>
      <c r="CH940">
        <f t="shared" si="635"/>
        <v>0</v>
      </c>
      <c r="CI940" s="7">
        <f t="shared" si="636"/>
        <v>0</v>
      </c>
      <c r="CJ940" s="7">
        <f t="shared" si="637"/>
        <v>0</v>
      </c>
      <c r="CK940" s="7">
        <f t="shared" si="638"/>
        <v>0</v>
      </c>
      <c r="CL940" s="7">
        <f t="shared" si="639"/>
        <v>0</v>
      </c>
      <c r="CM940" s="17">
        <f t="shared" si="608"/>
        <v>396.44000000000005</v>
      </c>
      <c r="CN940">
        <f t="shared" si="640"/>
        <v>0</v>
      </c>
      <c r="CO940" s="7">
        <f t="shared" si="641"/>
        <v>0</v>
      </c>
      <c r="CP940" s="7">
        <f t="shared" si="642"/>
        <v>0</v>
      </c>
      <c r="CQ940" s="7">
        <f t="shared" si="643"/>
        <v>0</v>
      </c>
      <c r="CR940" s="7">
        <f t="shared" si="644"/>
        <v>0</v>
      </c>
    </row>
    <row r="941" spans="1:9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609"/>
        <v>1</v>
      </c>
      <c r="M941" s="63" t="b">
        <v>0</v>
      </c>
      <c r="S941" s="65" t="b">
        <v>0</v>
      </c>
      <c r="Y941" s="66" t="b">
        <v>0</v>
      </c>
      <c r="AE941" s="67" t="b">
        <v>0</v>
      </c>
      <c r="AK941" s="68" t="b">
        <v>0</v>
      </c>
      <c r="AQ941" s="45" t="b">
        <v>0</v>
      </c>
      <c r="AW941" s="47" t="b">
        <v>0</v>
      </c>
      <c r="BC941" s="17">
        <f t="shared" si="602"/>
        <v>406.78</v>
      </c>
      <c r="BD941">
        <f t="shared" si="610"/>
        <v>0</v>
      </c>
      <c r="BE941" s="7">
        <f t="shared" si="611"/>
        <v>0</v>
      </c>
      <c r="BF941" s="7">
        <f t="shared" si="612"/>
        <v>0</v>
      </c>
      <c r="BG941" s="7">
        <f t="shared" si="613"/>
        <v>0</v>
      </c>
      <c r="BH941" s="7">
        <f t="shared" si="614"/>
        <v>0</v>
      </c>
      <c r="BI941" s="17">
        <f t="shared" si="603"/>
        <v>406.78</v>
      </c>
      <c r="BJ941">
        <f t="shared" si="615"/>
        <v>0</v>
      </c>
      <c r="BK941" s="7">
        <f t="shared" si="616"/>
        <v>0</v>
      </c>
      <c r="BL941" s="7">
        <f t="shared" si="617"/>
        <v>0</v>
      </c>
      <c r="BM941" s="7">
        <f t="shared" si="618"/>
        <v>0</v>
      </c>
      <c r="BN941" s="7">
        <f t="shared" si="619"/>
        <v>0</v>
      </c>
      <c r="BO941" s="17">
        <f t="shared" si="604"/>
        <v>406.78</v>
      </c>
      <c r="BP941">
        <f t="shared" si="620"/>
        <v>0</v>
      </c>
      <c r="BQ941" s="7">
        <f t="shared" si="621"/>
        <v>0</v>
      </c>
      <c r="BR941" s="7">
        <f t="shared" si="622"/>
        <v>0</v>
      </c>
      <c r="BS941" s="7">
        <f t="shared" si="623"/>
        <v>0</v>
      </c>
      <c r="BT941" s="7">
        <f t="shared" si="624"/>
        <v>0</v>
      </c>
      <c r="BU941" s="17">
        <f t="shared" si="605"/>
        <v>406.78</v>
      </c>
      <c r="BV941">
        <f t="shared" si="625"/>
        <v>0</v>
      </c>
      <c r="BW941" s="7">
        <f t="shared" si="626"/>
        <v>0</v>
      </c>
      <c r="BX941" s="7">
        <f t="shared" si="627"/>
        <v>0</v>
      </c>
      <c r="BY941" s="7">
        <f t="shared" si="628"/>
        <v>0</v>
      </c>
      <c r="BZ941" s="7">
        <f t="shared" si="629"/>
        <v>0</v>
      </c>
      <c r="CA941" s="17">
        <f t="shared" si="606"/>
        <v>406.78</v>
      </c>
      <c r="CB941">
        <f t="shared" si="630"/>
        <v>0</v>
      </c>
      <c r="CC941" s="7">
        <f t="shared" si="631"/>
        <v>0</v>
      </c>
      <c r="CD941" s="7">
        <f t="shared" si="632"/>
        <v>0</v>
      </c>
      <c r="CE941" s="7">
        <f t="shared" si="633"/>
        <v>0</v>
      </c>
      <c r="CF941" s="69">
        <f t="shared" si="634"/>
        <v>0</v>
      </c>
      <c r="CG941" s="17">
        <f t="shared" si="607"/>
        <v>406.78</v>
      </c>
      <c r="CH941">
        <f t="shared" si="635"/>
        <v>0</v>
      </c>
      <c r="CI941" s="7">
        <f t="shared" si="636"/>
        <v>0</v>
      </c>
      <c r="CJ941" s="7">
        <f t="shared" si="637"/>
        <v>0</v>
      </c>
      <c r="CK941" s="7">
        <f t="shared" si="638"/>
        <v>0</v>
      </c>
      <c r="CL941" s="7">
        <f t="shared" si="639"/>
        <v>0</v>
      </c>
      <c r="CM941" s="17">
        <f t="shared" si="608"/>
        <v>406.78</v>
      </c>
      <c r="CN941">
        <f t="shared" si="640"/>
        <v>0</v>
      </c>
      <c r="CO941" s="7">
        <f t="shared" si="641"/>
        <v>0</v>
      </c>
      <c r="CP941" s="7">
        <f t="shared" si="642"/>
        <v>0</v>
      </c>
      <c r="CQ941" s="7">
        <f t="shared" si="643"/>
        <v>0</v>
      </c>
      <c r="CR941" s="7">
        <f t="shared" si="644"/>
        <v>0</v>
      </c>
    </row>
    <row r="942" spans="1:9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609"/>
        <v>0</v>
      </c>
      <c r="M942" s="63" t="b">
        <v>0</v>
      </c>
      <c r="S942" s="65" t="b">
        <v>0</v>
      </c>
      <c r="Y942" s="66" t="b">
        <v>0</v>
      </c>
      <c r="AE942" s="67" t="b">
        <v>0</v>
      </c>
      <c r="AK942" s="68" t="b">
        <v>0</v>
      </c>
      <c r="AQ942" s="45" t="b">
        <v>0</v>
      </c>
      <c r="AW942" s="47" t="b">
        <v>0</v>
      </c>
      <c r="BC942" s="17">
        <f t="shared" si="602"/>
        <v>401.83000000000004</v>
      </c>
      <c r="BD942">
        <f t="shared" si="610"/>
        <v>0</v>
      </c>
      <c r="BE942" s="7">
        <f t="shared" si="611"/>
        <v>0</v>
      </c>
      <c r="BF942" s="7">
        <f t="shared" si="612"/>
        <v>0</v>
      </c>
      <c r="BG942" s="7">
        <f t="shared" si="613"/>
        <v>0</v>
      </c>
      <c r="BH942" s="7">
        <f t="shared" si="614"/>
        <v>0</v>
      </c>
      <c r="BI942" s="17">
        <f t="shared" si="603"/>
        <v>401.83000000000004</v>
      </c>
      <c r="BJ942">
        <f t="shared" si="615"/>
        <v>0</v>
      </c>
      <c r="BK942" s="7">
        <f t="shared" si="616"/>
        <v>0</v>
      </c>
      <c r="BL942" s="7">
        <f t="shared" si="617"/>
        <v>0</v>
      </c>
      <c r="BM942" s="7">
        <f t="shared" si="618"/>
        <v>0</v>
      </c>
      <c r="BN942" s="7">
        <f t="shared" si="619"/>
        <v>0</v>
      </c>
      <c r="BO942" s="17">
        <f t="shared" si="604"/>
        <v>401.83000000000004</v>
      </c>
      <c r="BP942">
        <f t="shared" si="620"/>
        <v>0</v>
      </c>
      <c r="BQ942" s="7">
        <f t="shared" si="621"/>
        <v>0</v>
      </c>
      <c r="BR942" s="7">
        <f t="shared" si="622"/>
        <v>0</v>
      </c>
      <c r="BS942" s="7">
        <f t="shared" si="623"/>
        <v>0</v>
      </c>
      <c r="BT942" s="7">
        <f t="shared" si="624"/>
        <v>0</v>
      </c>
      <c r="BU942" s="17">
        <f t="shared" si="605"/>
        <v>401.83000000000004</v>
      </c>
      <c r="BV942">
        <f t="shared" si="625"/>
        <v>0</v>
      </c>
      <c r="BW942" s="7">
        <f t="shared" si="626"/>
        <v>0</v>
      </c>
      <c r="BX942" s="7">
        <f t="shared" si="627"/>
        <v>0</v>
      </c>
      <c r="BY942" s="7">
        <f t="shared" si="628"/>
        <v>0</v>
      </c>
      <c r="BZ942" s="7">
        <f t="shared" si="629"/>
        <v>0</v>
      </c>
      <c r="CA942" s="17">
        <f t="shared" si="606"/>
        <v>401.83000000000004</v>
      </c>
      <c r="CB942">
        <f t="shared" si="630"/>
        <v>0</v>
      </c>
      <c r="CC942" s="7">
        <f t="shared" si="631"/>
        <v>0</v>
      </c>
      <c r="CD942" s="7">
        <f t="shared" si="632"/>
        <v>0</v>
      </c>
      <c r="CE942" s="7">
        <f t="shared" si="633"/>
        <v>0</v>
      </c>
      <c r="CF942" s="69">
        <f t="shared" si="634"/>
        <v>0</v>
      </c>
      <c r="CG942" s="17">
        <f t="shared" si="607"/>
        <v>401.83000000000004</v>
      </c>
      <c r="CH942">
        <f t="shared" si="635"/>
        <v>0</v>
      </c>
      <c r="CI942" s="7">
        <f t="shared" si="636"/>
        <v>0</v>
      </c>
      <c r="CJ942" s="7">
        <f t="shared" si="637"/>
        <v>0</v>
      </c>
      <c r="CK942" s="7">
        <f t="shared" si="638"/>
        <v>0</v>
      </c>
      <c r="CL942" s="7">
        <f t="shared" si="639"/>
        <v>0</v>
      </c>
      <c r="CM942" s="17">
        <f t="shared" si="608"/>
        <v>401.83000000000004</v>
      </c>
      <c r="CN942">
        <f t="shared" si="640"/>
        <v>0</v>
      </c>
      <c r="CO942" s="7">
        <f t="shared" si="641"/>
        <v>0</v>
      </c>
      <c r="CP942" s="7">
        <f t="shared" si="642"/>
        <v>0</v>
      </c>
      <c r="CQ942" s="7">
        <f t="shared" si="643"/>
        <v>0</v>
      </c>
      <c r="CR942" s="7">
        <f t="shared" si="644"/>
        <v>0</v>
      </c>
    </row>
    <row r="943" spans="1:9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609"/>
        <v>1</v>
      </c>
      <c r="M943" s="63" t="b">
        <v>0</v>
      </c>
      <c r="S943" s="65" t="b">
        <v>0</v>
      </c>
      <c r="Y943" s="66" t="b">
        <v>0</v>
      </c>
      <c r="AE943" s="67" t="b">
        <v>0</v>
      </c>
      <c r="AK943" s="68" t="b">
        <v>0</v>
      </c>
      <c r="AQ943" s="45" t="b">
        <v>0</v>
      </c>
      <c r="AW943" s="47" t="b">
        <v>0</v>
      </c>
      <c r="BC943" s="17">
        <f t="shared" si="602"/>
        <v>69.850000000000009</v>
      </c>
      <c r="BD943">
        <f t="shared" si="610"/>
        <v>0</v>
      </c>
      <c r="BE943" s="7">
        <f t="shared" si="611"/>
        <v>0</v>
      </c>
      <c r="BF943" s="7">
        <f t="shared" si="612"/>
        <v>0</v>
      </c>
      <c r="BG943" s="7">
        <f t="shared" si="613"/>
        <v>0</v>
      </c>
      <c r="BH943" s="7">
        <f t="shared" si="614"/>
        <v>0</v>
      </c>
      <c r="BI943" s="17">
        <f t="shared" si="603"/>
        <v>69.850000000000009</v>
      </c>
      <c r="BJ943">
        <f t="shared" si="615"/>
        <v>0</v>
      </c>
      <c r="BK943" s="7">
        <f t="shared" si="616"/>
        <v>0</v>
      </c>
      <c r="BL943" s="7">
        <f t="shared" si="617"/>
        <v>0</v>
      </c>
      <c r="BM943" s="7">
        <f t="shared" si="618"/>
        <v>0</v>
      </c>
      <c r="BN943" s="7">
        <f t="shared" si="619"/>
        <v>0</v>
      </c>
      <c r="BO943" s="17">
        <f t="shared" si="604"/>
        <v>69.850000000000009</v>
      </c>
      <c r="BP943">
        <f t="shared" si="620"/>
        <v>0</v>
      </c>
      <c r="BQ943" s="7">
        <f t="shared" si="621"/>
        <v>0</v>
      </c>
      <c r="BR943" s="7">
        <f t="shared" si="622"/>
        <v>0</v>
      </c>
      <c r="BS943" s="7">
        <f t="shared" si="623"/>
        <v>0</v>
      </c>
      <c r="BT943" s="7">
        <f t="shared" si="624"/>
        <v>0</v>
      </c>
      <c r="BU943" s="17">
        <f t="shared" si="605"/>
        <v>69.850000000000009</v>
      </c>
      <c r="BV943">
        <f t="shared" si="625"/>
        <v>0</v>
      </c>
      <c r="BW943" s="7">
        <f t="shared" si="626"/>
        <v>0</v>
      </c>
      <c r="BX943" s="7">
        <f t="shared" si="627"/>
        <v>0</v>
      </c>
      <c r="BY943" s="7">
        <f t="shared" si="628"/>
        <v>0</v>
      </c>
      <c r="BZ943" s="7">
        <f t="shared" si="629"/>
        <v>0</v>
      </c>
      <c r="CA943" s="17">
        <f t="shared" si="606"/>
        <v>69.850000000000009</v>
      </c>
      <c r="CB943">
        <f t="shared" si="630"/>
        <v>0</v>
      </c>
      <c r="CC943" s="7">
        <f t="shared" si="631"/>
        <v>0</v>
      </c>
      <c r="CD943" s="7">
        <f t="shared" si="632"/>
        <v>0</v>
      </c>
      <c r="CE943" s="7">
        <f t="shared" si="633"/>
        <v>0</v>
      </c>
      <c r="CF943" s="69">
        <f t="shared" si="634"/>
        <v>0</v>
      </c>
      <c r="CG943" s="17">
        <f t="shared" si="607"/>
        <v>69.850000000000009</v>
      </c>
      <c r="CH943">
        <f t="shared" si="635"/>
        <v>0</v>
      </c>
      <c r="CI943" s="7">
        <f t="shared" si="636"/>
        <v>0</v>
      </c>
      <c r="CJ943" s="7">
        <f t="shared" si="637"/>
        <v>0</v>
      </c>
      <c r="CK943" s="7">
        <f t="shared" si="638"/>
        <v>0</v>
      </c>
      <c r="CL943" s="7">
        <f t="shared" si="639"/>
        <v>0</v>
      </c>
      <c r="CM943" s="17">
        <f t="shared" si="608"/>
        <v>69.850000000000009</v>
      </c>
      <c r="CN943">
        <f t="shared" si="640"/>
        <v>0</v>
      </c>
      <c r="CO943" s="7">
        <f t="shared" si="641"/>
        <v>0</v>
      </c>
      <c r="CP943" s="7">
        <f t="shared" si="642"/>
        <v>0</v>
      </c>
      <c r="CQ943" s="7">
        <f t="shared" si="643"/>
        <v>0</v>
      </c>
      <c r="CR943" s="7">
        <f t="shared" si="644"/>
        <v>0</v>
      </c>
    </row>
    <row r="944" spans="1:9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609"/>
        <v>0</v>
      </c>
      <c r="M944" s="63" t="b">
        <v>0</v>
      </c>
      <c r="S944" s="65" t="b">
        <v>0</v>
      </c>
      <c r="Y944" s="66" t="b">
        <v>0</v>
      </c>
      <c r="AE944" s="67" t="b">
        <v>0</v>
      </c>
      <c r="AK944" s="68" t="b">
        <v>0</v>
      </c>
      <c r="AQ944" s="45" t="b">
        <v>0</v>
      </c>
      <c r="AW944" s="47" t="b">
        <v>0</v>
      </c>
      <c r="BC944" s="17">
        <f t="shared" si="602"/>
        <v>69.850000000000009</v>
      </c>
      <c r="BD944">
        <f t="shared" si="610"/>
        <v>0</v>
      </c>
      <c r="BE944" s="7">
        <f t="shared" si="611"/>
        <v>0</v>
      </c>
      <c r="BF944" s="7">
        <f t="shared" si="612"/>
        <v>0</v>
      </c>
      <c r="BG944" s="7">
        <f t="shared" si="613"/>
        <v>0</v>
      </c>
      <c r="BH944" s="7">
        <f t="shared" si="614"/>
        <v>0</v>
      </c>
      <c r="BI944" s="17">
        <f t="shared" si="603"/>
        <v>69.850000000000009</v>
      </c>
      <c r="BJ944">
        <f t="shared" si="615"/>
        <v>0</v>
      </c>
      <c r="BK944" s="7">
        <f t="shared" si="616"/>
        <v>0</v>
      </c>
      <c r="BL944" s="7">
        <f t="shared" si="617"/>
        <v>0</v>
      </c>
      <c r="BM944" s="7">
        <f t="shared" si="618"/>
        <v>0</v>
      </c>
      <c r="BN944" s="7">
        <f t="shared" si="619"/>
        <v>0</v>
      </c>
      <c r="BO944" s="17">
        <f t="shared" si="604"/>
        <v>69.850000000000009</v>
      </c>
      <c r="BP944">
        <f t="shared" si="620"/>
        <v>0</v>
      </c>
      <c r="BQ944" s="7">
        <f t="shared" si="621"/>
        <v>0</v>
      </c>
      <c r="BR944" s="7">
        <f t="shared" si="622"/>
        <v>0</v>
      </c>
      <c r="BS944" s="7">
        <f t="shared" si="623"/>
        <v>0</v>
      </c>
      <c r="BT944" s="7">
        <f t="shared" si="624"/>
        <v>0</v>
      </c>
      <c r="BU944" s="17">
        <f t="shared" si="605"/>
        <v>69.850000000000009</v>
      </c>
      <c r="BV944">
        <f t="shared" si="625"/>
        <v>0</v>
      </c>
      <c r="BW944" s="7">
        <f t="shared" si="626"/>
        <v>0</v>
      </c>
      <c r="BX944" s="7">
        <f t="shared" si="627"/>
        <v>0</v>
      </c>
      <c r="BY944" s="7">
        <f t="shared" si="628"/>
        <v>0</v>
      </c>
      <c r="BZ944" s="7">
        <f t="shared" si="629"/>
        <v>0</v>
      </c>
      <c r="CA944" s="17">
        <f t="shared" si="606"/>
        <v>69.850000000000009</v>
      </c>
      <c r="CB944">
        <f t="shared" si="630"/>
        <v>0</v>
      </c>
      <c r="CC944" s="7">
        <f t="shared" si="631"/>
        <v>0</v>
      </c>
      <c r="CD944" s="7">
        <f t="shared" si="632"/>
        <v>0</v>
      </c>
      <c r="CE944" s="7">
        <f t="shared" si="633"/>
        <v>0</v>
      </c>
      <c r="CF944" s="69">
        <f t="shared" si="634"/>
        <v>0</v>
      </c>
      <c r="CG944" s="17">
        <f t="shared" si="607"/>
        <v>69.850000000000009</v>
      </c>
      <c r="CH944">
        <f t="shared" si="635"/>
        <v>0</v>
      </c>
      <c r="CI944" s="7">
        <f t="shared" si="636"/>
        <v>0</v>
      </c>
      <c r="CJ944" s="7">
        <f t="shared" si="637"/>
        <v>0</v>
      </c>
      <c r="CK944" s="7">
        <f t="shared" si="638"/>
        <v>0</v>
      </c>
      <c r="CL944" s="7">
        <f t="shared" si="639"/>
        <v>0</v>
      </c>
      <c r="CM944" s="17">
        <f t="shared" si="608"/>
        <v>69.850000000000009</v>
      </c>
      <c r="CN944">
        <f t="shared" si="640"/>
        <v>0</v>
      </c>
      <c r="CO944" s="7">
        <f t="shared" si="641"/>
        <v>0</v>
      </c>
      <c r="CP944" s="7">
        <f t="shared" si="642"/>
        <v>0</v>
      </c>
      <c r="CQ944" s="7">
        <f t="shared" si="643"/>
        <v>0</v>
      </c>
      <c r="CR944" s="7">
        <f t="shared" si="644"/>
        <v>0</v>
      </c>
    </row>
    <row r="945" spans="1:9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609"/>
        <v>1</v>
      </c>
      <c r="M945" s="63" t="b">
        <v>0</v>
      </c>
      <c r="S945" s="65" t="b">
        <v>0</v>
      </c>
      <c r="Y945" s="66" t="b">
        <v>0</v>
      </c>
      <c r="AE945" s="67" t="b">
        <v>0</v>
      </c>
      <c r="AK945" s="68" t="b">
        <v>0</v>
      </c>
      <c r="AQ945" s="45" t="b">
        <v>0</v>
      </c>
      <c r="AW945" s="47" t="b">
        <v>0</v>
      </c>
      <c r="BC945" s="17">
        <f t="shared" si="602"/>
        <v>238.48000000000005</v>
      </c>
      <c r="BD945">
        <f t="shared" si="610"/>
        <v>0</v>
      </c>
      <c r="BE945" s="7">
        <f t="shared" si="611"/>
        <v>0</v>
      </c>
      <c r="BF945" s="7">
        <f t="shared" si="612"/>
        <v>0</v>
      </c>
      <c r="BG945" s="7">
        <f t="shared" si="613"/>
        <v>0</v>
      </c>
      <c r="BH945" s="7">
        <f t="shared" si="614"/>
        <v>0</v>
      </c>
      <c r="BI945" s="17">
        <f t="shared" si="603"/>
        <v>238.48000000000005</v>
      </c>
      <c r="BJ945">
        <f t="shared" si="615"/>
        <v>0</v>
      </c>
      <c r="BK945" s="7">
        <f t="shared" si="616"/>
        <v>0</v>
      </c>
      <c r="BL945" s="7">
        <f t="shared" si="617"/>
        <v>0</v>
      </c>
      <c r="BM945" s="7">
        <f t="shared" si="618"/>
        <v>0</v>
      </c>
      <c r="BN945" s="7">
        <f t="shared" si="619"/>
        <v>0</v>
      </c>
      <c r="BO945" s="17">
        <f t="shared" si="604"/>
        <v>238.48000000000005</v>
      </c>
      <c r="BP945">
        <f t="shared" si="620"/>
        <v>0</v>
      </c>
      <c r="BQ945" s="7">
        <f t="shared" si="621"/>
        <v>0</v>
      </c>
      <c r="BR945" s="7">
        <f t="shared" si="622"/>
        <v>0</v>
      </c>
      <c r="BS945" s="7">
        <f t="shared" si="623"/>
        <v>0</v>
      </c>
      <c r="BT945" s="7">
        <f t="shared" si="624"/>
        <v>0</v>
      </c>
      <c r="BU945" s="17">
        <f t="shared" si="605"/>
        <v>238.48000000000005</v>
      </c>
      <c r="BV945">
        <f t="shared" si="625"/>
        <v>0</v>
      </c>
      <c r="BW945" s="7">
        <f t="shared" si="626"/>
        <v>0</v>
      </c>
      <c r="BX945" s="7">
        <f t="shared" si="627"/>
        <v>0</v>
      </c>
      <c r="BY945" s="7">
        <f t="shared" si="628"/>
        <v>0</v>
      </c>
      <c r="BZ945" s="7">
        <f t="shared" si="629"/>
        <v>0</v>
      </c>
      <c r="CA945" s="17">
        <f t="shared" si="606"/>
        <v>238.48000000000005</v>
      </c>
      <c r="CB945">
        <f t="shared" si="630"/>
        <v>0</v>
      </c>
      <c r="CC945" s="7">
        <f t="shared" si="631"/>
        <v>0</v>
      </c>
      <c r="CD945" s="7">
        <f t="shared" si="632"/>
        <v>0</v>
      </c>
      <c r="CE945" s="7">
        <f t="shared" si="633"/>
        <v>0</v>
      </c>
      <c r="CF945" s="69">
        <f t="shared" si="634"/>
        <v>0</v>
      </c>
      <c r="CG945" s="17">
        <f t="shared" si="607"/>
        <v>238.48000000000005</v>
      </c>
      <c r="CH945">
        <f t="shared" si="635"/>
        <v>0</v>
      </c>
      <c r="CI945" s="7">
        <f t="shared" si="636"/>
        <v>0</v>
      </c>
      <c r="CJ945" s="7">
        <f t="shared" si="637"/>
        <v>0</v>
      </c>
      <c r="CK945" s="7">
        <f t="shared" si="638"/>
        <v>0</v>
      </c>
      <c r="CL945" s="7">
        <f t="shared" si="639"/>
        <v>0</v>
      </c>
      <c r="CM945" s="17">
        <f t="shared" si="608"/>
        <v>238.48000000000005</v>
      </c>
      <c r="CN945">
        <f t="shared" si="640"/>
        <v>0</v>
      </c>
      <c r="CO945" s="7">
        <f t="shared" si="641"/>
        <v>0</v>
      </c>
      <c r="CP945" s="7">
        <f t="shared" si="642"/>
        <v>0</v>
      </c>
      <c r="CQ945" s="7">
        <f t="shared" si="643"/>
        <v>0</v>
      </c>
      <c r="CR945" s="7">
        <f t="shared" si="644"/>
        <v>0</v>
      </c>
    </row>
    <row r="946" spans="1:9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609"/>
        <v>0</v>
      </c>
      <c r="M946" s="63" t="b">
        <v>0</v>
      </c>
      <c r="S946" s="65" t="b">
        <v>0</v>
      </c>
      <c r="Y946" s="66" t="b">
        <v>0</v>
      </c>
      <c r="AE946" s="67" t="b">
        <v>0</v>
      </c>
      <c r="AK946" s="68" t="b">
        <v>0</v>
      </c>
      <c r="AQ946" s="45" t="b">
        <v>0</v>
      </c>
      <c r="AW946" s="47" t="b">
        <v>0</v>
      </c>
      <c r="BC946" s="17">
        <f t="shared" si="602"/>
        <v>247.50000000000006</v>
      </c>
      <c r="BD946">
        <f t="shared" si="610"/>
        <v>0</v>
      </c>
      <c r="BE946" s="7">
        <f t="shared" si="611"/>
        <v>0</v>
      </c>
      <c r="BF946" s="7">
        <f t="shared" si="612"/>
        <v>0</v>
      </c>
      <c r="BG946" s="7">
        <f t="shared" si="613"/>
        <v>0</v>
      </c>
      <c r="BH946" s="7">
        <f t="shared" si="614"/>
        <v>0</v>
      </c>
      <c r="BI946" s="17">
        <f t="shared" si="603"/>
        <v>247.50000000000006</v>
      </c>
      <c r="BJ946">
        <f t="shared" si="615"/>
        <v>0</v>
      </c>
      <c r="BK946" s="7">
        <f t="shared" si="616"/>
        <v>0</v>
      </c>
      <c r="BL946" s="7">
        <f t="shared" si="617"/>
        <v>0</v>
      </c>
      <c r="BM946" s="7">
        <f t="shared" si="618"/>
        <v>0</v>
      </c>
      <c r="BN946" s="7">
        <f t="shared" si="619"/>
        <v>0</v>
      </c>
      <c r="BO946" s="17">
        <f t="shared" si="604"/>
        <v>247.50000000000006</v>
      </c>
      <c r="BP946">
        <f t="shared" si="620"/>
        <v>0</v>
      </c>
      <c r="BQ946" s="7">
        <f t="shared" si="621"/>
        <v>0</v>
      </c>
      <c r="BR946" s="7">
        <f t="shared" si="622"/>
        <v>0</v>
      </c>
      <c r="BS946" s="7">
        <f t="shared" si="623"/>
        <v>0</v>
      </c>
      <c r="BT946" s="7">
        <f t="shared" si="624"/>
        <v>0</v>
      </c>
      <c r="BU946" s="17">
        <f t="shared" si="605"/>
        <v>247.50000000000006</v>
      </c>
      <c r="BV946">
        <f t="shared" si="625"/>
        <v>0</v>
      </c>
      <c r="BW946" s="7">
        <f t="shared" si="626"/>
        <v>0</v>
      </c>
      <c r="BX946" s="7">
        <f t="shared" si="627"/>
        <v>0</v>
      </c>
      <c r="BY946" s="7">
        <f t="shared" si="628"/>
        <v>0</v>
      </c>
      <c r="BZ946" s="7">
        <f t="shared" si="629"/>
        <v>0</v>
      </c>
      <c r="CA946" s="17">
        <f t="shared" si="606"/>
        <v>247.50000000000006</v>
      </c>
      <c r="CB946">
        <f t="shared" si="630"/>
        <v>0</v>
      </c>
      <c r="CC946" s="7">
        <f t="shared" si="631"/>
        <v>0</v>
      </c>
      <c r="CD946" s="7">
        <f t="shared" si="632"/>
        <v>0</v>
      </c>
      <c r="CE946" s="7">
        <f t="shared" si="633"/>
        <v>0</v>
      </c>
      <c r="CF946" s="69">
        <f t="shared" si="634"/>
        <v>0</v>
      </c>
      <c r="CG946" s="17">
        <f t="shared" si="607"/>
        <v>247.50000000000006</v>
      </c>
      <c r="CH946">
        <f t="shared" si="635"/>
        <v>0</v>
      </c>
      <c r="CI946" s="7">
        <f t="shared" si="636"/>
        <v>0</v>
      </c>
      <c r="CJ946" s="7">
        <f t="shared" si="637"/>
        <v>0</v>
      </c>
      <c r="CK946" s="7">
        <f t="shared" si="638"/>
        <v>0</v>
      </c>
      <c r="CL946" s="7">
        <f t="shared" si="639"/>
        <v>0</v>
      </c>
      <c r="CM946" s="17">
        <f t="shared" si="608"/>
        <v>247.50000000000006</v>
      </c>
      <c r="CN946">
        <f t="shared" si="640"/>
        <v>0</v>
      </c>
      <c r="CO946" s="7">
        <f t="shared" si="641"/>
        <v>0</v>
      </c>
      <c r="CP946" s="7">
        <f t="shared" si="642"/>
        <v>0</v>
      </c>
      <c r="CQ946" s="7">
        <f t="shared" si="643"/>
        <v>0</v>
      </c>
      <c r="CR946" s="7">
        <f t="shared" si="644"/>
        <v>0</v>
      </c>
    </row>
    <row r="947" spans="1:9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609"/>
        <v>1</v>
      </c>
      <c r="M947" s="63" t="b">
        <v>0</v>
      </c>
      <c r="S947" s="65" t="b">
        <v>0</v>
      </c>
      <c r="Y947" s="66" t="b">
        <v>0</v>
      </c>
      <c r="AE947" s="67" t="b">
        <v>0</v>
      </c>
      <c r="AK947" s="68" t="b">
        <v>0</v>
      </c>
      <c r="AQ947" s="45" t="b">
        <v>0</v>
      </c>
      <c r="AW947" s="47" t="b">
        <v>0</v>
      </c>
      <c r="BC947" s="17">
        <f t="shared" si="602"/>
        <v>102.18999999999998</v>
      </c>
      <c r="BD947">
        <f t="shared" si="610"/>
        <v>0</v>
      </c>
      <c r="BE947" s="7">
        <f t="shared" si="611"/>
        <v>0</v>
      </c>
      <c r="BF947" s="7">
        <f t="shared" si="612"/>
        <v>0</v>
      </c>
      <c r="BG947" s="7">
        <f t="shared" si="613"/>
        <v>0</v>
      </c>
      <c r="BH947" s="7">
        <f t="shared" si="614"/>
        <v>0</v>
      </c>
      <c r="BI947" s="17">
        <f t="shared" si="603"/>
        <v>102.18999999999998</v>
      </c>
      <c r="BJ947">
        <f t="shared" si="615"/>
        <v>0</v>
      </c>
      <c r="BK947" s="7">
        <f t="shared" si="616"/>
        <v>0</v>
      </c>
      <c r="BL947" s="7">
        <f t="shared" si="617"/>
        <v>0</v>
      </c>
      <c r="BM947" s="7">
        <f t="shared" si="618"/>
        <v>0</v>
      </c>
      <c r="BN947" s="7">
        <f t="shared" si="619"/>
        <v>0</v>
      </c>
      <c r="BO947" s="17">
        <f t="shared" si="604"/>
        <v>102.18999999999998</v>
      </c>
      <c r="BP947">
        <f t="shared" si="620"/>
        <v>0</v>
      </c>
      <c r="BQ947" s="7">
        <f t="shared" si="621"/>
        <v>0</v>
      </c>
      <c r="BR947" s="7">
        <f t="shared" si="622"/>
        <v>0</v>
      </c>
      <c r="BS947" s="7">
        <f t="shared" si="623"/>
        <v>0</v>
      </c>
      <c r="BT947" s="7">
        <f t="shared" si="624"/>
        <v>0</v>
      </c>
      <c r="BU947" s="17">
        <f t="shared" si="605"/>
        <v>102.18999999999998</v>
      </c>
      <c r="BV947">
        <f t="shared" si="625"/>
        <v>0</v>
      </c>
      <c r="BW947" s="7">
        <f t="shared" si="626"/>
        <v>0</v>
      </c>
      <c r="BX947" s="7">
        <f t="shared" si="627"/>
        <v>0</v>
      </c>
      <c r="BY947" s="7">
        <f t="shared" si="628"/>
        <v>0</v>
      </c>
      <c r="BZ947" s="7">
        <f t="shared" si="629"/>
        <v>0</v>
      </c>
      <c r="CA947" s="17">
        <f t="shared" si="606"/>
        <v>102.18999999999998</v>
      </c>
      <c r="CB947">
        <f t="shared" si="630"/>
        <v>0</v>
      </c>
      <c r="CC947" s="7">
        <f t="shared" si="631"/>
        <v>0</v>
      </c>
      <c r="CD947" s="7">
        <f t="shared" si="632"/>
        <v>0</v>
      </c>
      <c r="CE947" s="7">
        <f t="shared" si="633"/>
        <v>0</v>
      </c>
      <c r="CF947" s="69">
        <f t="shared" si="634"/>
        <v>0</v>
      </c>
      <c r="CG947" s="17">
        <f t="shared" si="607"/>
        <v>102.18999999999998</v>
      </c>
      <c r="CH947">
        <f t="shared" si="635"/>
        <v>0</v>
      </c>
      <c r="CI947" s="7">
        <f t="shared" si="636"/>
        <v>0</v>
      </c>
      <c r="CJ947" s="7">
        <f t="shared" si="637"/>
        <v>0</v>
      </c>
      <c r="CK947" s="7">
        <f t="shared" si="638"/>
        <v>0</v>
      </c>
      <c r="CL947" s="7">
        <f t="shared" si="639"/>
        <v>0</v>
      </c>
      <c r="CM947" s="17">
        <f t="shared" si="608"/>
        <v>102.18999999999998</v>
      </c>
      <c r="CN947">
        <f t="shared" si="640"/>
        <v>0</v>
      </c>
      <c r="CO947" s="7">
        <f t="shared" si="641"/>
        <v>0</v>
      </c>
      <c r="CP947" s="7">
        <f t="shared" si="642"/>
        <v>0</v>
      </c>
      <c r="CQ947" s="7">
        <f t="shared" si="643"/>
        <v>0</v>
      </c>
      <c r="CR947" s="7">
        <f t="shared" si="644"/>
        <v>0</v>
      </c>
    </row>
    <row r="948" spans="1:9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609"/>
        <v>0</v>
      </c>
      <c r="M948" s="63" t="b">
        <v>0</v>
      </c>
      <c r="S948" s="65" t="b">
        <v>0</v>
      </c>
      <c r="Y948" s="66" t="b">
        <v>0</v>
      </c>
      <c r="AE948" s="67" t="b">
        <v>0</v>
      </c>
      <c r="AK948" s="68" t="b">
        <v>0</v>
      </c>
      <c r="AQ948" s="45" t="b">
        <v>0</v>
      </c>
      <c r="AW948" s="47" t="b">
        <v>0</v>
      </c>
      <c r="BC948" s="17">
        <f t="shared" si="602"/>
        <v>102.08</v>
      </c>
      <c r="BD948">
        <f t="shared" si="610"/>
        <v>0</v>
      </c>
      <c r="BE948" s="7">
        <f t="shared" si="611"/>
        <v>0</v>
      </c>
      <c r="BF948" s="7">
        <f t="shared" si="612"/>
        <v>0</v>
      </c>
      <c r="BG948" s="7">
        <f t="shared" si="613"/>
        <v>0</v>
      </c>
      <c r="BH948" s="7">
        <f t="shared" si="614"/>
        <v>0</v>
      </c>
      <c r="BI948" s="17">
        <f t="shared" si="603"/>
        <v>102.08</v>
      </c>
      <c r="BJ948">
        <f t="shared" si="615"/>
        <v>0</v>
      </c>
      <c r="BK948" s="7">
        <f t="shared" si="616"/>
        <v>0</v>
      </c>
      <c r="BL948" s="7">
        <f t="shared" si="617"/>
        <v>0</v>
      </c>
      <c r="BM948" s="7">
        <f t="shared" si="618"/>
        <v>0</v>
      </c>
      <c r="BN948" s="7">
        <f t="shared" si="619"/>
        <v>0</v>
      </c>
      <c r="BO948" s="17">
        <f t="shared" si="604"/>
        <v>102.08</v>
      </c>
      <c r="BP948">
        <f t="shared" si="620"/>
        <v>0</v>
      </c>
      <c r="BQ948" s="7">
        <f t="shared" si="621"/>
        <v>0</v>
      </c>
      <c r="BR948" s="7">
        <f t="shared" si="622"/>
        <v>0</v>
      </c>
      <c r="BS948" s="7">
        <f t="shared" si="623"/>
        <v>0</v>
      </c>
      <c r="BT948" s="7">
        <f t="shared" si="624"/>
        <v>0</v>
      </c>
      <c r="BU948" s="17">
        <f t="shared" si="605"/>
        <v>102.08</v>
      </c>
      <c r="BV948">
        <f t="shared" si="625"/>
        <v>0</v>
      </c>
      <c r="BW948" s="7">
        <f t="shared" si="626"/>
        <v>0</v>
      </c>
      <c r="BX948" s="7">
        <f t="shared" si="627"/>
        <v>0</v>
      </c>
      <c r="BY948" s="7">
        <f t="shared" si="628"/>
        <v>0</v>
      </c>
      <c r="BZ948" s="7">
        <f t="shared" si="629"/>
        <v>0</v>
      </c>
      <c r="CA948" s="17">
        <f t="shared" si="606"/>
        <v>102.08</v>
      </c>
      <c r="CB948">
        <f t="shared" si="630"/>
        <v>0</v>
      </c>
      <c r="CC948" s="7">
        <f t="shared" si="631"/>
        <v>0</v>
      </c>
      <c r="CD948" s="7">
        <f t="shared" si="632"/>
        <v>0</v>
      </c>
      <c r="CE948" s="7">
        <f t="shared" si="633"/>
        <v>0</v>
      </c>
      <c r="CF948" s="69">
        <f t="shared" si="634"/>
        <v>0</v>
      </c>
      <c r="CG948" s="17">
        <f t="shared" si="607"/>
        <v>102.08</v>
      </c>
      <c r="CH948">
        <f t="shared" si="635"/>
        <v>0</v>
      </c>
      <c r="CI948" s="7">
        <f t="shared" si="636"/>
        <v>0</v>
      </c>
      <c r="CJ948" s="7">
        <f t="shared" si="637"/>
        <v>0</v>
      </c>
      <c r="CK948" s="7">
        <f t="shared" si="638"/>
        <v>0</v>
      </c>
      <c r="CL948" s="7">
        <f t="shared" si="639"/>
        <v>0</v>
      </c>
      <c r="CM948" s="17">
        <f t="shared" si="608"/>
        <v>102.08</v>
      </c>
      <c r="CN948">
        <f t="shared" si="640"/>
        <v>0</v>
      </c>
      <c r="CO948" s="7">
        <f t="shared" si="641"/>
        <v>0</v>
      </c>
      <c r="CP948" s="7">
        <f t="shared" si="642"/>
        <v>0</v>
      </c>
      <c r="CQ948" s="7">
        <f t="shared" si="643"/>
        <v>0</v>
      </c>
      <c r="CR948" s="7">
        <f t="shared" si="644"/>
        <v>0</v>
      </c>
    </row>
    <row r="949" spans="1:9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609"/>
        <v>1</v>
      </c>
      <c r="M949" s="63" t="b">
        <v>0</v>
      </c>
      <c r="S949" s="65" t="b">
        <v>0</v>
      </c>
      <c r="Y949" s="66" t="b">
        <v>0</v>
      </c>
      <c r="AE949" s="67" t="b">
        <v>0</v>
      </c>
      <c r="AK949" s="68" t="b">
        <v>0</v>
      </c>
      <c r="AQ949" s="45" t="b">
        <v>0</v>
      </c>
      <c r="AW949" s="47" t="b">
        <v>0</v>
      </c>
      <c r="BC949" s="17">
        <f t="shared" si="602"/>
        <v>134.31000000000003</v>
      </c>
      <c r="BD949">
        <f t="shared" si="610"/>
        <v>0</v>
      </c>
      <c r="BE949" s="7">
        <f t="shared" si="611"/>
        <v>0</v>
      </c>
      <c r="BF949" s="7">
        <f t="shared" si="612"/>
        <v>0</v>
      </c>
      <c r="BG949" s="7">
        <f t="shared" si="613"/>
        <v>0</v>
      </c>
      <c r="BH949" s="7">
        <f t="shared" si="614"/>
        <v>0</v>
      </c>
      <c r="BI949" s="17">
        <f t="shared" si="603"/>
        <v>134.31000000000003</v>
      </c>
      <c r="BJ949">
        <f t="shared" si="615"/>
        <v>0</v>
      </c>
      <c r="BK949" s="7">
        <f t="shared" si="616"/>
        <v>0</v>
      </c>
      <c r="BL949" s="7">
        <f t="shared" si="617"/>
        <v>0</v>
      </c>
      <c r="BM949" s="7">
        <f t="shared" si="618"/>
        <v>0</v>
      </c>
      <c r="BN949" s="7">
        <f t="shared" si="619"/>
        <v>0</v>
      </c>
      <c r="BO949" s="17">
        <f t="shared" si="604"/>
        <v>134.31000000000003</v>
      </c>
      <c r="BP949">
        <f t="shared" si="620"/>
        <v>0</v>
      </c>
      <c r="BQ949" s="7">
        <f t="shared" si="621"/>
        <v>0</v>
      </c>
      <c r="BR949" s="7">
        <f t="shared" si="622"/>
        <v>0</v>
      </c>
      <c r="BS949" s="7">
        <f t="shared" si="623"/>
        <v>0</v>
      </c>
      <c r="BT949" s="7">
        <f t="shared" si="624"/>
        <v>0</v>
      </c>
      <c r="BU949" s="17">
        <f t="shared" si="605"/>
        <v>134.31000000000003</v>
      </c>
      <c r="BV949">
        <f t="shared" si="625"/>
        <v>0</v>
      </c>
      <c r="BW949" s="7">
        <f t="shared" si="626"/>
        <v>0</v>
      </c>
      <c r="BX949" s="7">
        <f t="shared" si="627"/>
        <v>0</v>
      </c>
      <c r="BY949" s="7">
        <f t="shared" si="628"/>
        <v>0</v>
      </c>
      <c r="BZ949" s="7">
        <f t="shared" si="629"/>
        <v>0</v>
      </c>
      <c r="CA949" s="17">
        <f t="shared" si="606"/>
        <v>134.31000000000003</v>
      </c>
      <c r="CB949">
        <f t="shared" si="630"/>
        <v>0</v>
      </c>
      <c r="CC949" s="7">
        <f t="shared" si="631"/>
        <v>0</v>
      </c>
      <c r="CD949" s="7">
        <f t="shared" si="632"/>
        <v>0</v>
      </c>
      <c r="CE949" s="7">
        <f t="shared" si="633"/>
        <v>0</v>
      </c>
      <c r="CF949" s="69">
        <f t="shared" si="634"/>
        <v>0</v>
      </c>
      <c r="CG949" s="17">
        <f t="shared" si="607"/>
        <v>134.31000000000003</v>
      </c>
      <c r="CH949">
        <f t="shared" si="635"/>
        <v>0</v>
      </c>
      <c r="CI949" s="7">
        <f t="shared" si="636"/>
        <v>0</v>
      </c>
      <c r="CJ949" s="7">
        <f t="shared" si="637"/>
        <v>0</v>
      </c>
      <c r="CK949" s="7">
        <f t="shared" si="638"/>
        <v>0</v>
      </c>
      <c r="CL949" s="7">
        <f t="shared" si="639"/>
        <v>0</v>
      </c>
      <c r="CM949" s="17">
        <f t="shared" si="608"/>
        <v>134.31000000000003</v>
      </c>
      <c r="CN949">
        <f t="shared" si="640"/>
        <v>0</v>
      </c>
      <c r="CO949" s="7">
        <f t="shared" si="641"/>
        <v>0</v>
      </c>
      <c r="CP949" s="7">
        <f t="shared" si="642"/>
        <v>0</v>
      </c>
      <c r="CQ949" s="7">
        <f t="shared" si="643"/>
        <v>0</v>
      </c>
      <c r="CR949" s="7">
        <f t="shared" si="644"/>
        <v>0</v>
      </c>
    </row>
    <row r="950" spans="1:9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609"/>
        <v>0</v>
      </c>
      <c r="M950" s="63" t="b">
        <v>0</v>
      </c>
      <c r="S950" s="65" t="b">
        <v>0</v>
      </c>
      <c r="Y950" s="66" t="b">
        <v>0</v>
      </c>
      <c r="AE950" s="67" t="b">
        <v>0</v>
      </c>
      <c r="AK950" s="68" t="b">
        <v>0</v>
      </c>
      <c r="AQ950" s="45" t="b">
        <v>0</v>
      </c>
      <c r="AW950" s="47" t="b">
        <v>0</v>
      </c>
      <c r="BC950" s="17">
        <f t="shared" si="602"/>
        <v>134.53</v>
      </c>
      <c r="BD950">
        <f t="shared" si="610"/>
        <v>0</v>
      </c>
      <c r="BE950" s="7">
        <f t="shared" si="611"/>
        <v>0</v>
      </c>
      <c r="BF950" s="7">
        <f t="shared" si="612"/>
        <v>0</v>
      </c>
      <c r="BG950" s="7">
        <f t="shared" si="613"/>
        <v>0</v>
      </c>
      <c r="BH950" s="7">
        <f t="shared" si="614"/>
        <v>0</v>
      </c>
      <c r="BI950" s="17">
        <f t="shared" si="603"/>
        <v>134.53</v>
      </c>
      <c r="BJ950">
        <f t="shared" si="615"/>
        <v>0</v>
      </c>
      <c r="BK950" s="7">
        <f t="shared" si="616"/>
        <v>0</v>
      </c>
      <c r="BL950" s="7">
        <f t="shared" si="617"/>
        <v>0</v>
      </c>
      <c r="BM950" s="7">
        <f t="shared" si="618"/>
        <v>0</v>
      </c>
      <c r="BN950" s="7">
        <f t="shared" si="619"/>
        <v>0</v>
      </c>
      <c r="BO950" s="17">
        <f t="shared" si="604"/>
        <v>134.53</v>
      </c>
      <c r="BP950">
        <f t="shared" si="620"/>
        <v>0</v>
      </c>
      <c r="BQ950" s="7">
        <f t="shared" si="621"/>
        <v>0</v>
      </c>
      <c r="BR950" s="7">
        <f t="shared" si="622"/>
        <v>0</v>
      </c>
      <c r="BS950" s="7">
        <f t="shared" si="623"/>
        <v>0</v>
      </c>
      <c r="BT950" s="7">
        <f t="shared" si="624"/>
        <v>0</v>
      </c>
      <c r="BU950" s="17">
        <f t="shared" si="605"/>
        <v>134.53</v>
      </c>
      <c r="BV950">
        <f t="shared" si="625"/>
        <v>0</v>
      </c>
      <c r="BW950" s="7">
        <f t="shared" si="626"/>
        <v>0</v>
      </c>
      <c r="BX950" s="7">
        <f t="shared" si="627"/>
        <v>0</v>
      </c>
      <c r="BY950" s="7">
        <f t="shared" si="628"/>
        <v>0</v>
      </c>
      <c r="BZ950" s="7">
        <f t="shared" si="629"/>
        <v>0</v>
      </c>
      <c r="CA950" s="17">
        <f t="shared" si="606"/>
        <v>134.53</v>
      </c>
      <c r="CB950">
        <f t="shared" si="630"/>
        <v>0</v>
      </c>
      <c r="CC950" s="7">
        <f t="shared" si="631"/>
        <v>0</v>
      </c>
      <c r="CD950" s="7">
        <f t="shared" si="632"/>
        <v>0</v>
      </c>
      <c r="CE950" s="7">
        <f t="shared" si="633"/>
        <v>0</v>
      </c>
      <c r="CF950" s="69">
        <f t="shared" si="634"/>
        <v>0</v>
      </c>
      <c r="CG950" s="17">
        <f t="shared" si="607"/>
        <v>134.53</v>
      </c>
      <c r="CH950">
        <f t="shared" si="635"/>
        <v>0</v>
      </c>
      <c r="CI950" s="7">
        <f t="shared" si="636"/>
        <v>0</v>
      </c>
      <c r="CJ950" s="7">
        <f t="shared" si="637"/>
        <v>0</v>
      </c>
      <c r="CK950" s="7">
        <f t="shared" si="638"/>
        <v>0</v>
      </c>
      <c r="CL950" s="7">
        <f t="shared" si="639"/>
        <v>0</v>
      </c>
      <c r="CM950" s="17">
        <f t="shared" si="608"/>
        <v>134.53</v>
      </c>
      <c r="CN950">
        <f t="shared" si="640"/>
        <v>0</v>
      </c>
      <c r="CO950" s="7">
        <f t="shared" si="641"/>
        <v>0</v>
      </c>
      <c r="CP950" s="7">
        <f t="shared" si="642"/>
        <v>0</v>
      </c>
      <c r="CQ950" s="7">
        <f t="shared" si="643"/>
        <v>0</v>
      </c>
      <c r="CR950" s="7">
        <f t="shared" si="644"/>
        <v>0</v>
      </c>
    </row>
    <row r="951" spans="1:9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609"/>
        <v>1</v>
      </c>
      <c r="M951" s="63" t="b">
        <v>0</v>
      </c>
      <c r="S951" s="65" t="b">
        <v>0</v>
      </c>
      <c r="Y951" s="66" t="b">
        <v>0</v>
      </c>
      <c r="AE951" s="67" t="b">
        <v>0</v>
      </c>
      <c r="AK951" s="68" t="b">
        <v>0</v>
      </c>
      <c r="AQ951" s="45" t="b">
        <v>0</v>
      </c>
      <c r="AW951" s="47" t="b">
        <v>0</v>
      </c>
      <c r="BC951" s="17">
        <f t="shared" si="602"/>
        <v>66.110000000000014</v>
      </c>
      <c r="BD951">
        <f t="shared" si="610"/>
        <v>0</v>
      </c>
      <c r="BE951" s="7">
        <f t="shared" si="611"/>
        <v>0</v>
      </c>
      <c r="BF951" s="7">
        <f t="shared" si="612"/>
        <v>0</v>
      </c>
      <c r="BG951" s="7">
        <f t="shared" si="613"/>
        <v>0</v>
      </c>
      <c r="BH951" s="7">
        <f t="shared" si="614"/>
        <v>0</v>
      </c>
      <c r="BI951" s="17">
        <f t="shared" si="603"/>
        <v>66.110000000000014</v>
      </c>
      <c r="BJ951">
        <f t="shared" si="615"/>
        <v>0</v>
      </c>
      <c r="BK951" s="7">
        <f t="shared" si="616"/>
        <v>0</v>
      </c>
      <c r="BL951" s="7">
        <f t="shared" si="617"/>
        <v>0</v>
      </c>
      <c r="BM951" s="7">
        <f t="shared" si="618"/>
        <v>0</v>
      </c>
      <c r="BN951" s="7">
        <f t="shared" si="619"/>
        <v>0</v>
      </c>
      <c r="BO951" s="17">
        <f t="shared" si="604"/>
        <v>66.110000000000014</v>
      </c>
      <c r="BP951">
        <f t="shared" si="620"/>
        <v>0</v>
      </c>
      <c r="BQ951" s="7">
        <f t="shared" si="621"/>
        <v>0</v>
      </c>
      <c r="BR951" s="7">
        <f t="shared" si="622"/>
        <v>0</v>
      </c>
      <c r="BS951" s="7">
        <f t="shared" si="623"/>
        <v>0</v>
      </c>
      <c r="BT951" s="7">
        <f t="shared" si="624"/>
        <v>0</v>
      </c>
      <c r="BU951" s="17">
        <f t="shared" si="605"/>
        <v>66.110000000000014</v>
      </c>
      <c r="BV951">
        <f t="shared" si="625"/>
        <v>0</v>
      </c>
      <c r="BW951" s="7">
        <f t="shared" si="626"/>
        <v>0</v>
      </c>
      <c r="BX951" s="7">
        <f t="shared" si="627"/>
        <v>0</v>
      </c>
      <c r="BY951" s="7">
        <f t="shared" si="628"/>
        <v>0</v>
      </c>
      <c r="BZ951" s="7">
        <f t="shared" si="629"/>
        <v>0</v>
      </c>
      <c r="CA951" s="17">
        <f t="shared" si="606"/>
        <v>66.110000000000014</v>
      </c>
      <c r="CB951">
        <f t="shared" si="630"/>
        <v>0</v>
      </c>
      <c r="CC951" s="7">
        <f t="shared" si="631"/>
        <v>0</v>
      </c>
      <c r="CD951" s="7">
        <f t="shared" si="632"/>
        <v>0</v>
      </c>
      <c r="CE951" s="7">
        <f t="shared" si="633"/>
        <v>0</v>
      </c>
      <c r="CF951" s="69">
        <f t="shared" si="634"/>
        <v>0</v>
      </c>
      <c r="CG951" s="17">
        <f t="shared" si="607"/>
        <v>66.110000000000014</v>
      </c>
      <c r="CH951">
        <f t="shared" si="635"/>
        <v>0</v>
      </c>
      <c r="CI951" s="7">
        <f t="shared" si="636"/>
        <v>0</v>
      </c>
      <c r="CJ951" s="7">
        <f t="shared" si="637"/>
        <v>0</v>
      </c>
      <c r="CK951" s="7">
        <f t="shared" si="638"/>
        <v>0</v>
      </c>
      <c r="CL951" s="7">
        <f t="shared" si="639"/>
        <v>0</v>
      </c>
      <c r="CM951" s="17">
        <f t="shared" si="608"/>
        <v>66.110000000000014</v>
      </c>
      <c r="CN951">
        <f t="shared" si="640"/>
        <v>0</v>
      </c>
      <c r="CO951" s="7">
        <f t="shared" si="641"/>
        <v>0</v>
      </c>
      <c r="CP951" s="7">
        <f t="shared" si="642"/>
        <v>0</v>
      </c>
      <c r="CQ951" s="7">
        <f t="shared" si="643"/>
        <v>0</v>
      </c>
      <c r="CR951" s="7">
        <f t="shared" si="644"/>
        <v>0</v>
      </c>
    </row>
    <row r="952" spans="1:9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609"/>
        <v>0</v>
      </c>
      <c r="M952" s="63" t="b">
        <v>0</v>
      </c>
      <c r="S952" s="65" t="b">
        <v>0</v>
      </c>
      <c r="Y952" s="66" t="b">
        <v>0</v>
      </c>
      <c r="AE952" s="67" t="b">
        <v>0</v>
      </c>
      <c r="AK952" s="68" t="b">
        <v>0</v>
      </c>
      <c r="AQ952" s="45" t="b">
        <v>0</v>
      </c>
      <c r="AW952" s="47" t="b">
        <v>0</v>
      </c>
      <c r="BC952" s="17">
        <f t="shared" si="602"/>
        <v>63.140000000000015</v>
      </c>
      <c r="BD952">
        <f t="shared" si="610"/>
        <v>0</v>
      </c>
      <c r="BE952" s="7">
        <f t="shared" si="611"/>
        <v>0</v>
      </c>
      <c r="BF952" s="7">
        <f t="shared" si="612"/>
        <v>0</v>
      </c>
      <c r="BG952" s="7">
        <f t="shared" si="613"/>
        <v>0</v>
      </c>
      <c r="BH952" s="7">
        <f t="shared" si="614"/>
        <v>0</v>
      </c>
      <c r="BI952" s="17">
        <f t="shared" si="603"/>
        <v>63.140000000000015</v>
      </c>
      <c r="BJ952">
        <f t="shared" si="615"/>
        <v>0</v>
      </c>
      <c r="BK952" s="7">
        <f t="shared" si="616"/>
        <v>0</v>
      </c>
      <c r="BL952" s="7">
        <f t="shared" si="617"/>
        <v>0</v>
      </c>
      <c r="BM952" s="7">
        <f t="shared" si="618"/>
        <v>0</v>
      </c>
      <c r="BN952" s="7">
        <f t="shared" si="619"/>
        <v>0</v>
      </c>
      <c r="BO952" s="17">
        <f t="shared" si="604"/>
        <v>63.140000000000015</v>
      </c>
      <c r="BP952">
        <f t="shared" si="620"/>
        <v>0</v>
      </c>
      <c r="BQ952" s="7">
        <f t="shared" si="621"/>
        <v>0</v>
      </c>
      <c r="BR952" s="7">
        <f t="shared" si="622"/>
        <v>0</v>
      </c>
      <c r="BS952" s="7">
        <f t="shared" si="623"/>
        <v>0</v>
      </c>
      <c r="BT952" s="7">
        <f t="shared" si="624"/>
        <v>0</v>
      </c>
      <c r="BU952" s="17">
        <f t="shared" si="605"/>
        <v>63.140000000000015</v>
      </c>
      <c r="BV952">
        <f t="shared" si="625"/>
        <v>0</v>
      </c>
      <c r="BW952" s="7">
        <f t="shared" si="626"/>
        <v>0</v>
      </c>
      <c r="BX952" s="7">
        <f t="shared" si="627"/>
        <v>0</v>
      </c>
      <c r="BY952" s="7">
        <f t="shared" si="628"/>
        <v>0</v>
      </c>
      <c r="BZ952" s="7">
        <f t="shared" si="629"/>
        <v>0</v>
      </c>
      <c r="CA952" s="17">
        <f t="shared" si="606"/>
        <v>63.140000000000015</v>
      </c>
      <c r="CB952">
        <f t="shared" si="630"/>
        <v>0</v>
      </c>
      <c r="CC952" s="7">
        <f t="shared" si="631"/>
        <v>0</v>
      </c>
      <c r="CD952" s="7">
        <f t="shared" si="632"/>
        <v>0</v>
      </c>
      <c r="CE952" s="7">
        <f t="shared" si="633"/>
        <v>0</v>
      </c>
      <c r="CF952" s="69">
        <f t="shared" si="634"/>
        <v>0</v>
      </c>
      <c r="CG952" s="17">
        <f t="shared" si="607"/>
        <v>63.140000000000015</v>
      </c>
      <c r="CH952">
        <f t="shared" si="635"/>
        <v>0</v>
      </c>
      <c r="CI952" s="7">
        <f t="shared" si="636"/>
        <v>0</v>
      </c>
      <c r="CJ952" s="7">
        <f t="shared" si="637"/>
        <v>0</v>
      </c>
      <c r="CK952" s="7">
        <f t="shared" si="638"/>
        <v>0</v>
      </c>
      <c r="CL952" s="7">
        <f t="shared" si="639"/>
        <v>0</v>
      </c>
      <c r="CM952" s="17">
        <f t="shared" si="608"/>
        <v>63.140000000000015</v>
      </c>
      <c r="CN952">
        <f t="shared" si="640"/>
        <v>0</v>
      </c>
      <c r="CO952" s="7">
        <f t="shared" si="641"/>
        <v>0</v>
      </c>
      <c r="CP952" s="7">
        <f t="shared" si="642"/>
        <v>0</v>
      </c>
      <c r="CQ952" s="7">
        <f t="shared" si="643"/>
        <v>0</v>
      </c>
      <c r="CR952" s="7">
        <f t="shared" si="644"/>
        <v>0</v>
      </c>
    </row>
    <row r="953" spans="1:9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609"/>
        <v>1</v>
      </c>
      <c r="M953" s="63" t="b">
        <v>0</v>
      </c>
      <c r="S953" s="65" t="b">
        <v>0</v>
      </c>
      <c r="Y953" s="66" t="b">
        <v>0</v>
      </c>
      <c r="AE953" s="67" t="b">
        <v>0</v>
      </c>
      <c r="AK953" s="68" t="b">
        <v>0</v>
      </c>
      <c r="AQ953" s="45" t="b">
        <v>0</v>
      </c>
      <c r="AW953" s="47" t="b">
        <v>0</v>
      </c>
      <c r="BC953" s="17">
        <f t="shared" si="602"/>
        <v>197.56000000000003</v>
      </c>
      <c r="BD953">
        <f t="shared" si="610"/>
        <v>0</v>
      </c>
      <c r="BE953" s="7">
        <f t="shared" si="611"/>
        <v>0</v>
      </c>
      <c r="BF953" s="7">
        <f t="shared" si="612"/>
        <v>0</v>
      </c>
      <c r="BG953" s="7">
        <f t="shared" si="613"/>
        <v>0</v>
      </c>
      <c r="BH953" s="7">
        <f t="shared" si="614"/>
        <v>0</v>
      </c>
      <c r="BI953" s="17">
        <f t="shared" si="603"/>
        <v>197.56000000000003</v>
      </c>
      <c r="BJ953">
        <f t="shared" si="615"/>
        <v>0</v>
      </c>
      <c r="BK953" s="7">
        <f t="shared" si="616"/>
        <v>0</v>
      </c>
      <c r="BL953" s="7">
        <f t="shared" si="617"/>
        <v>0</v>
      </c>
      <c r="BM953" s="7">
        <f t="shared" si="618"/>
        <v>0</v>
      </c>
      <c r="BN953" s="7">
        <f t="shared" si="619"/>
        <v>0</v>
      </c>
      <c r="BO953" s="17">
        <f t="shared" si="604"/>
        <v>197.56000000000003</v>
      </c>
      <c r="BP953">
        <f t="shared" si="620"/>
        <v>0</v>
      </c>
      <c r="BQ953" s="7">
        <f t="shared" si="621"/>
        <v>0</v>
      </c>
      <c r="BR953" s="7">
        <f t="shared" si="622"/>
        <v>0</v>
      </c>
      <c r="BS953" s="7">
        <f t="shared" si="623"/>
        <v>0</v>
      </c>
      <c r="BT953" s="7">
        <f t="shared" si="624"/>
        <v>0</v>
      </c>
      <c r="BU953" s="17">
        <f t="shared" si="605"/>
        <v>197.56000000000003</v>
      </c>
      <c r="BV953">
        <f t="shared" si="625"/>
        <v>0</v>
      </c>
      <c r="BW953" s="7">
        <f t="shared" si="626"/>
        <v>0</v>
      </c>
      <c r="BX953" s="7">
        <f t="shared" si="627"/>
        <v>0</v>
      </c>
      <c r="BY953" s="7">
        <f t="shared" si="628"/>
        <v>0</v>
      </c>
      <c r="BZ953" s="7">
        <f t="shared" si="629"/>
        <v>0</v>
      </c>
      <c r="CA953" s="17">
        <f t="shared" si="606"/>
        <v>197.56000000000003</v>
      </c>
      <c r="CB953">
        <f t="shared" si="630"/>
        <v>0</v>
      </c>
      <c r="CC953" s="7">
        <f t="shared" si="631"/>
        <v>0</v>
      </c>
      <c r="CD953" s="7">
        <f t="shared" si="632"/>
        <v>0</v>
      </c>
      <c r="CE953" s="7">
        <f t="shared" si="633"/>
        <v>0</v>
      </c>
      <c r="CF953" s="69">
        <f t="shared" si="634"/>
        <v>0</v>
      </c>
      <c r="CG953" s="17">
        <f t="shared" si="607"/>
        <v>197.56000000000003</v>
      </c>
      <c r="CH953">
        <f t="shared" si="635"/>
        <v>0</v>
      </c>
      <c r="CI953" s="7">
        <f t="shared" si="636"/>
        <v>0</v>
      </c>
      <c r="CJ953" s="7">
        <f t="shared" si="637"/>
        <v>0</v>
      </c>
      <c r="CK953" s="7">
        <f t="shared" si="638"/>
        <v>0</v>
      </c>
      <c r="CL953" s="7">
        <f t="shared" si="639"/>
        <v>0</v>
      </c>
      <c r="CM953" s="17">
        <f t="shared" si="608"/>
        <v>197.56000000000003</v>
      </c>
      <c r="CN953">
        <f t="shared" si="640"/>
        <v>0</v>
      </c>
      <c r="CO953" s="7">
        <f t="shared" si="641"/>
        <v>0</v>
      </c>
      <c r="CP953" s="7">
        <f t="shared" si="642"/>
        <v>0</v>
      </c>
      <c r="CQ953" s="7">
        <f t="shared" si="643"/>
        <v>0</v>
      </c>
      <c r="CR953" s="7">
        <f t="shared" si="644"/>
        <v>0</v>
      </c>
    </row>
    <row r="954" spans="1:9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609"/>
        <v>1</v>
      </c>
      <c r="M954" s="63" t="b">
        <v>0</v>
      </c>
      <c r="S954" s="65" t="b">
        <v>0</v>
      </c>
      <c r="Y954" s="66" t="b">
        <v>0</v>
      </c>
      <c r="AE954" s="67" t="b">
        <v>0</v>
      </c>
      <c r="AK954" s="68" t="b">
        <v>0</v>
      </c>
      <c r="AQ954" s="45" t="b">
        <v>0</v>
      </c>
      <c r="AW954" s="47" t="b">
        <v>0</v>
      </c>
      <c r="BC954" s="17">
        <f t="shared" si="602"/>
        <v>198.87999999999997</v>
      </c>
      <c r="BD954">
        <f t="shared" si="610"/>
        <v>0</v>
      </c>
      <c r="BE954" s="7">
        <f t="shared" si="611"/>
        <v>0</v>
      </c>
      <c r="BF954" s="7">
        <f t="shared" si="612"/>
        <v>0</v>
      </c>
      <c r="BG954" s="7">
        <f t="shared" si="613"/>
        <v>0</v>
      </c>
      <c r="BH954" s="7">
        <f t="shared" si="614"/>
        <v>0</v>
      </c>
      <c r="BI954" s="17">
        <f t="shared" si="603"/>
        <v>198.87999999999997</v>
      </c>
      <c r="BJ954">
        <f t="shared" si="615"/>
        <v>0</v>
      </c>
      <c r="BK954" s="7">
        <f t="shared" si="616"/>
        <v>0</v>
      </c>
      <c r="BL954" s="7">
        <f t="shared" si="617"/>
        <v>0</v>
      </c>
      <c r="BM954" s="7">
        <f t="shared" si="618"/>
        <v>0</v>
      </c>
      <c r="BN954" s="7">
        <f t="shared" si="619"/>
        <v>0</v>
      </c>
      <c r="BO954" s="17">
        <f t="shared" si="604"/>
        <v>198.87999999999997</v>
      </c>
      <c r="BP954">
        <f t="shared" si="620"/>
        <v>0</v>
      </c>
      <c r="BQ954" s="7">
        <f t="shared" si="621"/>
        <v>0</v>
      </c>
      <c r="BR954" s="7">
        <f t="shared" si="622"/>
        <v>0</v>
      </c>
      <c r="BS954" s="7">
        <f t="shared" si="623"/>
        <v>0</v>
      </c>
      <c r="BT954" s="7">
        <f t="shared" si="624"/>
        <v>0</v>
      </c>
      <c r="BU954" s="17">
        <f t="shared" si="605"/>
        <v>198.87999999999997</v>
      </c>
      <c r="BV954">
        <f t="shared" si="625"/>
        <v>0</v>
      </c>
      <c r="BW954" s="7">
        <f t="shared" si="626"/>
        <v>0</v>
      </c>
      <c r="BX954" s="7">
        <f t="shared" si="627"/>
        <v>0</v>
      </c>
      <c r="BY954" s="7">
        <f t="shared" si="628"/>
        <v>0</v>
      </c>
      <c r="BZ954" s="7">
        <f t="shared" si="629"/>
        <v>0</v>
      </c>
      <c r="CA954" s="17">
        <f t="shared" si="606"/>
        <v>198.87999999999997</v>
      </c>
      <c r="CB954">
        <f t="shared" si="630"/>
        <v>0</v>
      </c>
      <c r="CC954" s="7">
        <f t="shared" si="631"/>
        <v>0</v>
      </c>
      <c r="CD954" s="7">
        <f t="shared" si="632"/>
        <v>0</v>
      </c>
      <c r="CE954" s="7">
        <f t="shared" si="633"/>
        <v>0</v>
      </c>
      <c r="CF954" s="69">
        <f t="shared" si="634"/>
        <v>0</v>
      </c>
      <c r="CG954" s="17">
        <f t="shared" si="607"/>
        <v>198.87999999999997</v>
      </c>
      <c r="CH954">
        <f t="shared" si="635"/>
        <v>0</v>
      </c>
      <c r="CI954" s="7">
        <f t="shared" si="636"/>
        <v>0</v>
      </c>
      <c r="CJ954" s="7">
        <f t="shared" si="637"/>
        <v>0</v>
      </c>
      <c r="CK954" s="7">
        <f t="shared" si="638"/>
        <v>0</v>
      </c>
      <c r="CL954" s="7">
        <f t="shared" si="639"/>
        <v>0</v>
      </c>
      <c r="CM954" s="17">
        <f t="shared" si="608"/>
        <v>198.87999999999997</v>
      </c>
      <c r="CN954">
        <f t="shared" si="640"/>
        <v>0</v>
      </c>
      <c r="CO954" s="7">
        <f t="shared" si="641"/>
        <v>0</v>
      </c>
      <c r="CP954" s="7">
        <f t="shared" si="642"/>
        <v>0</v>
      </c>
      <c r="CQ954" s="7">
        <f t="shared" si="643"/>
        <v>0</v>
      </c>
      <c r="CR954" s="7">
        <f t="shared" si="644"/>
        <v>0</v>
      </c>
    </row>
    <row r="955" spans="1:9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609"/>
        <v>1</v>
      </c>
      <c r="M955" s="63" t="b">
        <v>0</v>
      </c>
      <c r="S955" s="65" t="b">
        <v>0</v>
      </c>
      <c r="Y955" s="66" t="b">
        <v>0</v>
      </c>
      <c r="AE955" s="67" t="b">
        <v>0</v>
      </c>
      <c r="AK955" s="68" t="b">
        <v>0</v>
      </c>
      <c r="AQ955" s="45" t="b">
        <v>0</v>
      </c>
      <c r="AW955" s="47" t="b">
        <v>0</v>
      </c>
      <c r="BC955" s="17">
        <f t="shared" si="602"/>
        <v>46.640000000000008</v>
      </c>
      <c r="BD955">
        <f t="shared" si="610"/>
        <v>0</v>
      </c>
      <c r="BE955" s="7">
        <f t="shared" si="611"/>
        <v>0</v>
      </c>
      <c r="BF955" s="7">
        <f t="shared" si="612"/>
        <v>0</v>
      </c>
      <c r="BG955" s="7">
        <f t="shared" si="613"/>
        <v>0</v>
      </c>
      <c r="BH955" s="7">
        <f t="shared" si="614"/>
        <v>0</v>
      </c>
      <c r="BI955" s="17">
        <f t="shared" si="603"/>
        <v>46.640000000000008</v>
      </c>
      <c r="BJ955">
        <f t="shared" si="615"/>
        <v>0</v>
      </c>
      <c r="BK955" s="7">
        <f t="shared" si="616"/>
        <v>0</v>
      </c>
      <c r="BL955" s="7">
        <f t="shared" si="617"/>
        <v>0</v>
      </c>
      <c r="BM955" s="7">
        <f t="shared" si="618"/>
        <v>0</v>
      </c>
      <c r="BN955" s="7">
        <f t="shared" si="619"/>
        <v>0</v>
      </c>
      <c r="BO955" s="17">
        <f t="shared" si="604"/>
        <v>46.640000000000008</v>
      </c>
      <c r="BP955">
        <f t="shared" si="620"/>
        <v>0</v>
      </c>
      <c r="BQ955" s="7">
        <f t="shared" si="621"/>
        <v>0</v>
      </c>
      <c r="BR955" s="7">
        <f t="shared" si="622"/>
        <v>0</v>
      </c>
      <c r="BS955" s="7">
        <f t="shared" si="623"/>
        <v>0</v>
      </c>
      <c r="BT955" s="7">
        <f t="shared" si="624"/>
        <v>0</v>
      </c>
      <c r="BU955" s="17">
        <f t="shared" si="605"/>
        <v>46.640000000000008</v>
      </c>
      <c r="BV955">
        <f t="shared" si="625"/>
        <v>0</v>
      </c>
      <c r="BW955" s="7">
        <f t="shared" si="626"/>
        <v>0</v>
      </c>
      <c r="BX955" s="7">
        <f t="shared" si="627"/>
        <v>0</v>
      </c>
      <c r="BY955" s="7">
        <f t="shared" si="628"/>
        <v>0</v>
      </c>
      <c r="BZ955" s="7">
        <f t="shared" si="629"/>
        <v>0</v>
      </c>
      <c r="CA955" s="17">
        <f t="shared" si="606"/>
        <v>46.640000000000008</v>
      </c>
      <c r="CB955">
        <f t="shared" si="630"/>
        <v>0</v>
      </c>
      <c r="CC955" s="7">
        <f t="shared" si="631"/>
        <v>0</v>
      </c>
      <c r="CD955" s="7">
        <f t="shared" si="632"/>
        <v>0</v>
      </c>
      <c r="CE955" s="7">
        <f t="shared" si="633"/>
        <v>0</v>
      </c>
      <c r="CF955" s="69">
        <f t="shared" si="634"/>
        <v>0</v>
      </c>
      <c r="CG955" s="17">
        <f t="shared" si="607"/>
        <v>46.640000000000008</v>
      </c>
      <c r="CH955">
        <f t="shared" si="635"/>
        <v>0</v>
      </c>
      <c r="CI955" s="7">
        <f t="shared" si="636"/>
        <v>0</v>
      </c>
      <c r="CJ955" s="7">
        <f t="shared" si="637"/>
        <v>0</v>
      </c>
      <c r="CK955" s="7">
        <f t="shared" si="638"/>
        <v>0</v>
      </c>
      <c r="CL955" s="7">
        <f t="shared" si="639"/>
        <v>0</v>
      </c>
      <c r="CM955" s="17">
        <f t="shared" si="608"/>
        <v>46.640000000000008</v>
      </c>
      <c r="CN955">
        <f t="shared" si="640"/>
        <v>0</v>
      </c>
      <c r="CO955" s="7">
        <f t="shared" si="641"/>
        <v>0</v>
      </c>
      <c r="CP955" s="7">
        <f t="shared" si="642"/>
        <v>0</v>
      </c>
      <c r="CQ955" s="7">
        <f t="shared" si="643"/>
        <v>0</v>
      </c>
      <c r="CR955" s="7">
        <f t="shared" si="644"/>
        <v>0</v>
      </c>
    </row>
    <row r="956" spans="1:9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609"/>
        <v>0</v>
      </c>
      <c r="M956" s="63" t="b">
        <v>0</v>
      </c>
      <c r="S956" s="65" t="b">
        <v>0</v>
      </c>
      <c r="Y956" s="66" t="b">
        <v>0</v>
      </c>
      <c r="AE956" s="67" t="b">
        <v>0</v>
      </c>
      <c r="AK956" s="68" t="b">
        <v>0</v>
      </c>
      <c r="AQ956" s="45" t="b">
        <v>0</v>
      </c>
      <c r="AW956" s="47" t="b">
        <v>0</v>
      </c>
      <c r="BC956" s="17">
        <f t="shared" si="602"/>
        <v>46.640000000000008</v>
      </c>
      <c r="BD956">
        <f t="shared" si="610"/>
        <v>0</v>
      </c>
      <c r="BE956" s="7">
        <f t="shared" si="611"/>
        <v>0</v>
      </c>
      <c r="BF956" s="7">
        <f t="shared" si="612"/>
        <v>0</v>
      </c>
      <c r="BG956" s="7">
        <f t="shared" si="613"/>
        <v>0</v>
      </c>
      <c r="BH956" s="7">
        <f t="shared" si="614"/>
        <v>0</v>
      </c>
      <c r="BI956" s="17">
        <f t="shared" si="603"/>
        <v>46.640000000000008</v>
      </c>
      <c r="BJ956">
        <f t="shared" si="615"/>
        <v>0</v>
      </c>
      <c r="BK956" s="7">
        <f t="shared" si="616"/>
        <v>0</v>
      </c>
      <c r="BL956" s="7">
        <f t="shared" si="617"/>
        <v>0</v>
      </c>
      <c r="BM956" s="7">
        <f t="shared" si="618"/>
        <v>0</v>
      </c>
      <c r="BN956" s="7">
        <f t="shared" si="619"/>
        <v>0</v>
      </c>
      <c r="BO956" s="17">
        <f t="shared" si="604"/>
        <v>46.640000000000008</v>
      </c>
      <c r="BP956">
        <f t="shared" si="620"/>
        <v>0</v>
      </c>
      <c r="BQ956" s="7">
        <f t="shared" si="621"/>
        <v>0</v>
      </c>
      <c r="BR956" s="7">
        <f t="shared" si="622"/>
        <v>0</v>
      </c>
      <c r="BS956" s="7">
        <f t="shared" si="623"/>
        <v>0</v>
      </c>
      <c r="BT956" s="7">
        <f t="shared" si="624"/>
        <v>0</v>
      </c>
      <c r="BU956" s="17">
        <f t="shared" si="605"/>
        <v>46.640000000000008</v>
      </c>
      <c r="BV956">
        <f t="shared" si="625"/>
        <v>0</v>
      </c>
      <c r="BW956" s="7">
        <f t="shared" si="626"/>
        <v>0</v>
      </c>
      <c r="BX956" s="7">
        <f t="shared" si="627"/>
        <v>0</v>
      </c>
      <c r="BY956" s="7">
        <f t="shared" si="628"/>
        <v>0</v>
      </c>
      <c r="BZ956" s="7">
        <f t="shared" si="629"/>
        <v>0</v>
      </c>
      <c r="CA956" s="17">
        <f t="shared" si="606"/>
        <v>46.640000000000008</v>
      </c>
      <c r="CB956">
        <f t="shared" si="630"/>
        <v>0</v>
      </c>
      <c r="CC956" s="7">
        <f t="shared" si="631"/>
        <v>0</v>
      </c>
      <c r="CD956" s="7">
        <f t="shared" si="632"/>
        <v>0</v>
      </c>
      <c r="CE956" s="7">
        <f t="shared" si="633"/>
        <v>0</v>
      </c>
      <c r="CF956" s="69">
        <f t="shared" si="634"/>
        <v>0</v>
      </c>
      <c r="CG956" s="17">
        <f t="shared" si="607"/>
        <v>46.640000000000008</v>
      </c>
      <c r="CH956">
        <f t="shared" si="635"/>
        <v>0</v>
      </c>
      <c r="CI956" s="7">
        <f t="shared" si="636"/>
        <v>0</v>
      </c>
      <c r="CJ956" s="7">
        <f t="shared" si="637"/>
        <v>0</v>
      </c>
      <c r="CK956" s="7">
        <f t="shared" si="638"/>
        <v>0</v>
      </c>
      <c r="CL956" s="7">
        <f t="shared" si="639"/>
        <v>0</v>
      </c>
      <c r="CM956" s="17">
        <f t="shared" si="608"/>
        <v>46.640000000000008</v>
      </c>
      <c r="CN956">
        <f t="shared" si="640"/>
        <v>0</v>
      </c>
      <c r="CO956" s="7">
        <f t="shared" si="641"/>
        <v>0</v>
      </c>
      <c r="CP956" s="7">
        <f t="shared" si="642"/>
        <v>0</v>
      </c>
      <c r="CQ956" s="7">
        <f t="shared" si="643"/>
        <v>0</v>
      </c>
      <c r="CR956" s="7">
        <f t="shared" si="644"/>
        <v>0</v>
      </c>
    </row>
    <row r="957" spans="1:9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609"/>
        <v>1</v>
      </c>
      <c r="M957" s="63" t="b">
        <v>0</v>
      </c>
      <c r="S957" s="65" t="b">
        <v>0</v>
      </c>
      <c r="Y957" s="66" t="b">
        <v>0</v>
      </c>
      <c r="AE957" s="67" t="b">
        <v>0</v>
      </c>
      <c r="AK957" s="68" t="b">
        <v>0</v>
      </c>
      <c r="AQ957" s="45" t="b">
        <v>0</v>
      </c>
      <c r="AW957" s="47" t="b">
        <v>0</v>
      </c>
      <c r="BC957" s="17">
        <f t="shared" si="602"/>
        <v>329.23</v>
      </c>
      <c r="BD957">
        <f t="shared" si="610"/>
        <v>0</v>
      </c>
      <c r="BE957" s="7">
        <f t="shared" si="611"/>
        <v>0</v>
      </c>
      <c r="BF957" s="7">
        <f t="shared" si="612"/>
        <v>0</v>
      </c>
      <c r="BG957" s="7">
        <f t="shared" si="613"/>
        <v>0</v>
      </c>
      <c r="BH957" s="7">
        <f t="shared" si="614"/>
        <v>0</v>
      </c>
      <c r="BI957" s="17">
        <f t="shared" si="603"/>
        <v>329.23</v>
      </c>
      <c r="BJ957">
        <f t="shared" si="615"/>
        <v>0</v>
      </c>
      <c r="BK957" s="7">
        <f t="shared" si="616"/>
        <v>0</v>
      </c>
      <c r="BL957" s="7">
        <f t="shared" si="617"/>
        <v>0</v>
      </c>
      <c r="BM957" s="7">
        <f t="shared" si="618"/>
        <v>0</v>
      </c>
      <c r="BN957" s="7">
        <f t="shared" si="619"/>
        <v>0</v>
      </c>
      <c r="BO957" s="17">
        <f t="shared" si="604"/>
        <v>329.23</v>
      </c>
      <c r="BP957">
        <f t="shared" si="620"/>
        <v>0</v>
      </c>
      <c r="BQ957" s="7">
        <f t="shared" si="621"/>
        <v>0</v>
      </c>
      <c r="BR957" s="7">
        <f t="shared" si="622"/>
        <v>0</v>
      </c>
      <c r="BS957" s="7">
        <f t="shared" si="623"/>
        <v>0</v>
      </c>
      <c r="BT957" s="7">
        <f t="shared" si="624"/>
        <v>0</v>
      </c>
      <c r="BU957" s="17">
        <f t="shared" si="605"/>
        <v>329.23</v>
      </c>
      <c r="BV957">
        <f t="shared" si="625"/>
        <v>0</v>
      </c>
      <c r="BW957" s="7">
        <f t="shared" si="626"/>
        <v>0</v>
      </c>
      <c r="BX957" s="7">
        <f t="shared" si="627"/>
        <v>0</v>
      </c>
      <c r="BY957" s="7">
        <f t="shared" si="628"/>
        <v>0</v>
      </c>
      <c r="BZ957" s="7">
        <f t="shared" si="629"/>
        <v>0</v>
      </c>
      <c r="CA957" s="17">
        <f t="shared" si="606"/>
        <v>329.23</v>
      </c>
      <c r="CB957">
        <f t="shared" si="630"/>
        <v>0</v>
      </c>
      <c r="CC957" s="7">
        <f t="shared" si="631"/>
        <v>0</v>
      </c>
      <c r="CD957" s="7">
        <f t="shared" si="632"/>
        <v>0</v>
      </c>
      <c r="CE957" s="7">
        <f t="shared" si="633"/>
        <v>0</v>
      </c>
      <c r="CF957" s="69">
        <f t="shared" si="634"/>
        <v>0</v>
      </c>
      <c r="CG957" s="17">
        <f t="shared" si="607"/>
        <v>329.23</v>
      </c>
      <c r="CH957">
        <f t="shared" si="635"/>
        <v>0</v>
      </c>
      <c r="CI957" s="7">
        <f t="shared" si="636"/>
        <v>0</v>
      </c>
      <c r="CJ957" s="7">
        <f t="shared" si="637"/>
        <v>0</v>
      </c>
      <c r="CK957" s="7">
        <f t="shared" si="638"/>
        <v>0</v>
      </c>
      <c r="CL957" s="7">
        <f t="shared" si="639"/>
        <v>0</v>
      </c>
      <c r="CM957" s="17">
        <f t="shared" si="608"/>
        <v>329.23</v>
      </c>
      <c r="CN957">
        <f t="shared" si="640"/>
        <v>0</v>
      </c>
      <c r="CO957" s="7">
        <f t="shared" si="641"/>
        <v>0</v>
      </c>
      <c r="CP957" s="7">
        <f t="shared" si="642"/>
        <v>0</v>
      </c>
      <c r="CQ957" s="7">
        <f t="shared" si="643"/>
        <v>0</v>
      </c>
      <c r="CR957" s="7">
        <f t="shared" si="644"/>
        <v>0</v>
      </c>
    </row>
    <row r="958" spans="1:9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609"/>
        <v>1</v>
      </c>
      <c r="M958" s="63" t="b">
        <v>0</v>
      </c>
      <c r="S958" s="65" t="b">
        <v>0</v>
      </c>
      <c r="Y958" s="66" t="b">
        <v>0</v>
      </c>
      <c r="AE958" s="67" t="b">
        <v>0</v>
      </c>
      <c r="AK958" s="68" t="b">
        <v>0</v>
      </c>
      <c r="AQ958" s="45" t="b">
        <v>0</v>
      </c>
      <c r="AW958" s="47" t="b">
        <v>0</v>
      </c>
      <c r="BC958" s="17">
        <f t="shared" si="602"/>
        <v>331.21000000000004</v>
      </c>
      <c r="BD958">
        <f t="shared" si="610"/>
        <v>0</v>
      </c>
      <c r="BE958" s="7">
        <f t="shared" si="611"/>
        <v>0</v>
      </c>
      <c r="BF958" s="7">
        <f t="shared" si="612"/>
        <v>0</v>
      </c>
      <c r="BG958" s="7">
        <f t="shared" si="613"/>
        <v>0</v>
      </c>
      <c r="BH958" s="7">
        <f t="shared" si="614"/>
        <v>0</v>
      </c>
      <c r="BI958" s="17">
        <f t="shared" si="603"/>
        <v>331.21000000000004</v>
      </c>
      <c r="BJ958">
        <f t="shared" si="615"/>
        <v>0</v>
      </c>
      <c r="BK958" s="7">
        <f t="shared" si="616"/>
        <v>0</v>
      </c>
      <c r="BL958" s="7">
        <f t="shared" si="617"/>
        <v>0</v>
      </c>
      <c r="BM958" s="7">
        <f t="shared" si="618"/>
        <v>0</v>
      </c>
      <c r="BN958" s="7">
        <f t="shared" si="619"/>
        <v>0</v>
      </c>
      <c r="BO958" s="17">
        <f t="shared" si="604"/>
        <v>331.21000000000004</v>
      </c>
      <c r="BP958">
        <f t="shared" si="620"/>
        <v>0</v>
      </c>
      <c r="BQ958" s="7">
        <f t="shared" si="621"/>
        <v>0</v>
      </c>
      <c r="BR958" s="7">
        <f t="shared" si="622"/>
        <v>0</v>
      </c>
      <c r="BS958" s="7">
        <f t="shared" si="623"/>
        <v>0</v>
      </c>
      <c r="BT958" s="7">
        <f t="shared" si="624"/>
        <v>0</v>
      </c>
      <c r="BU958" s="17">
        <f t="shared" si="605"/>
        <v>331.21000000000004</v>
      </c>
      <c r="BV958">
        <f t="shared" si="625"/>
        <v>0</v>
      </c>
      <c r="BW958" s="7">
        <f t="shared" si="626"/>
        <v>0</v>
      </c>
      <c r="BX958" s="7">
        <f t="shared" si="627"/>
        <v>0</v>
      </c>
      <c r="BY958" s="7">
        <f t="shared" si="628"/>
        <v>0</v>
      </c>
      <c r="BZ958" s="7">
        <f t="shared" si="629"/>
        <v>0</v>
      </c>
      <c r="CA958" s="17">
        <f t="shared" si="606"/>
        <v>331.21000000000004</v>
      </c>
      <c r="CB958">
        <f t="shared" si="630"/>
        <v>0</v>
      </c>
      <c r="CC958" s="7">
        <f t="shared" si="631"/>
        <v>0</v>
      </c>
      <c r="CD958" s="7">
        <f t="shared" si="632"/>
        <v>0</v>
      </c>
      <c r="CE958" s="7">
        <f t="shared" si="633"/>
        <v>0</v>
      </c>
      <c r="CF958" s="69">
        <f t="shared" si="634"/>
        <v>0</v>
      </c>
      <c r="CG958" s="17">
        <f t="shared" si="607"/>
        <v>331.21000000000004</v>
      </c>
      <c r="CH958">
        <f t="shared" si="635"/>
        <v>0</v>
      </c>
      <c r="CI958" s="7">
        <f t="shared" si="636"/>
        <v>0</v>
      </c>
      <c r="CJ958" s="7">
        <f t="shared" si="637"/>
        <v>0</v>
      </c>
      <c r="CK958" s="7">
        <f t="shared" si="638"/>
        <v>0</v>
      </c>
      <c r="CL958" s="7">
        <f t="shared" si="639"/>
        <v>0</v>
      </c>
      <c r="CM958" s="17">
        <f t="shared" si="608"/>
        <v>331.21000000000004</v>
      </c>
      <c r="CN958">
        <f t="shared" si="640"/>
        <v>0</v>
      </c>
      <c r="CO958" s="7">
        <f t="shared" si="641"/>
        <v>0</v>
      </c>
      <c r="CP958" s="7">
        <f t="shared" si="642"/>
        <v>0</v>
      </c>
      <c r="CQ958" s="7">
        <f t="shared" si="643"/>
        <v>0</v>
      </c>
      <c r="CR958" s="7">
        <f t="shared" si="644"/>
        <v>0</v>
      </c>
    </row>
    <row r="959" spans="1:9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609"/>
        <v>1</v>
      </c>
      <c r="M959" s="63" t="b">
        <v>0</v>
      </c>
      <c r="S959" s="65" t="b">
        <v>0</v>
      </c>
      <c r="Y959" s="66" t="b">
        <v>0</v>
      </c>
      <c r="AE959" s="67" t="b">
        <v>0</v>
      </c>
      <c r="AK959" s="68" t="b">
        <v>0</v>
      </c>
      <c r="AQ959" s="45" t="b">
        <v>0</v>
      </c>
      <c r="AW959" s="47" t="b">
        <v>0</v>
      </c>
      <c r="BC959" s="17">
        <f t="shared" si="602"/>
        <v>175.01</v>
      </c>
      <c r="BD959">
        <f t="shared" si="610"/>
        <v>0</v>
      </c>
      <c r="BE959" s="7">
        <f t="shared" si="611"/>
        <v>0</v>
      </c>
      <c r="BF959" s="7">
        <f t="shared" si="612"/>
        <v>0</v>
      </c>
      <c r="BG959" s="7">
        <f t="shared" si="613"/>
        <v>0</v>
      </c>
      <c r="BH959" s="7">
        <f t="shared" si="614"/>
        <v>0</v>
      </c>
      <c r="BI959" s="17">
        <f t="shared" si="603"/>
        <v>175.01</v>
      </c>
      <c r="BJ959">
        <f t="shared" si="615"/>
        <v>0</v>
      </c>
      <c r="BK959" s="7">
        <f t="shared" si="616"/>
        <v>0</v>
      </c>
      <c r="BL959" s="7">
        <f t="shared" si="617"/>
        <v>0</v>
      </c>
      <c r="BM959" s="7">
        <f t="shared" si="618"/>
        <v>0</v>
      </c>
      <c r="BN959" s="7">
        <f t="shared" si="619"/>
        <v>0</v>
      </c>
      <c r="BO959" s="17">
        <f t="shared" si="604"/>
        <v>175.01</v>
      </c>
      <c r="BP959">
        <f t="shared" si="620"/>
        <v>0</v>
      </c>
      <c r="BQ959" s="7">
        <f t="shared" si="621"/>
        <v>0</v>
      </c>
      <c r="BR959" s="7">
        <f t="shared" si="622"/>
        <v>0</v>
      </c>
      <c r="BS959" s="7">
        <f t="shared" si="623"/>
        <v>0</v>
      </c>
      <c r="BT959" s="7">
        <f t="shared" si="624"/>
        <v>0</v>
      </c>
      <c r="BU959" s="17">
        <f t="shared" si="605"/>
        <v>175.01</v>
      </c>
      <c r="BV959">
        <f t="shared" si="625"/>
        <v>0</v>
      </c>
      <c r="BW959" s="7">
        <f t="shared" si="626"/>
        <v>0</v>
      </c>
      <c r="BX959" s="7">
        <f t="shared" si="627"/>
        <v>0</v>
      </c>
      <c r="BY959" s="7">
        <f t="shared" si="628"/>
        <v>0</v>
      </c>
      <c r="BZ959" s="7">
        <f t="shared" si="629"/>
        <v>0</v>
      </c>
      <c r="CA959" s="17">
        <f t="shared" si="606"/>
        <v>175.01</v>
      </c>
      <c r="CB959">
        <f t="shared" si="630"/>
        <v>0</v>
      </c>
      <c r="CC959" s="7">
        <f t="shared" si="631"/>
        <v>0</v>
      </c>
      <c r="CD959" s="7">
        <f t="shared" si="632"/>
        <v>0</v>
      </c>
      <c r="CE959" s="7">
        <f t="shared" si="633"/>
        <v>0</v>
      </c>
      <c r="CF959" s="69">
        <f t="shared" si="634"/>
        <v>0</v>
      </c>
      <c r="CG959" s="17">
        <f t="shared" si="607"/>
        <v>175.01</v>
      </c>
      <c r="CH959">
        <f t="shared" si="635"/>
        <v>0</v>
      </c>
      <c r="CI959" s="7">
        <f t="shared" si="636"/>
        <v>0</v>
      </c>
      <c r="CJ959" s="7">
        <f t="shared" si="637"/>
        <v>0</v>
      </c>
      <c r="CK959" s="7">
        <f t="shared" si="638"/>
        <v>0</v>
      </c>
      <c r="CL959" s="7">
        <f t="shared" si="639"/>
        <v>0</v>
      </c>
      <c r="CM959" s="17">
        <f t="shared" si="608"/>
        <v>175.01</v>
      </c>
      <c r="CN959">
        <f t="shared" si="640"/>
        <v>0</v>
      </c>
      <c r="CO959" s="7">
        <f t="shared" si="641"/>
        <v>0</v>
      </c>
      <c r="CP959" s="7">
        <f t="shared" si="642"/>
        <v>0</v>
      </c>
      <c r="CQ959" s="7">
        <f t="shared" si="643"/>
        <v>0</v>
      </c>
      <c r="CR959" s="7">
        <f t="shared" si="644"/>
        <v>0</v>
      </c>
    </row>
    <row r="960" spans="1:9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609"/>
        <v>0</v>
      </c>
      <c r="M960" s="63" t="b">
        <v>0</v>
      </c>
      <c r="S960" s="65" t="b">
        <v>0</v>
      </c>
      <c r="Y960" s="66" t="b">
        <v>0</v>
      </c>
      <c r="AE960" s="67" t="b">
        <v>0</v>
      </c>
      <c r="AK960" s="68" t="b">
        <v>0</v>
      </c>
      <c r="AQ960" s="45" t="b">
        <v>0</v>
      </c>
      <c r="AW960" s="47" t="b">
        <v>0</v>
      </c>
      <c r="BC960" s="17">
        <f t="shared" si="602"/>
        <v>165.33</v>
      </c>
      <c r="BD960">
        <f t="shared" si="610"/>
        <v>0</v>
      </c>
      <c r="BE960" s="7">
        <f t="shared" si="611"/>
        <v>0</v>
      </c>
      <c r="BF960" s="7">
        <f t="shared" si="612"/>
        <v>0</v>
      </c>
      <c r="BG960" s="7">
        <f t="shared" si="613"/>
        <v>0</v>
      </c>
      <c r="BH960" s="7">
        <f t="shared" si="614"/>
        <v>0</v>
      </c>
      <c r="BI960" s="17">
        <f t="shared" si="603"/>
        <v>165.33</v>
      </c>
      <c r="BJ960">
        <f t="shared" si="615"/>
        <v>0</v>
      </c>
      <c r="BK960" s="7">
        <f t="shared" si="616"/>
        <v>0</v>
      </c>
      <c r="BL960" s="7">
        <f t="shared" si="617"/>
        <v>0</v>
      </c>
      <c r="BM960" s="7">
        <f t="shared" si="618"/>
        <v>0</v>
      </c>
      <c r="BN960" s="7">
        <f t="shared" si="619"/>
        <v>0</v>
      </c>
      <c r="BO960" s="17">
        <f t="shared" si="604"/>
        <v>165.33</v>
      </c>
      <c r="BP960">
        <f t="shared" si="620"/>
        <v>0</v>
      </c>
      <c r="BQ960" s="7">
        <f t="shared" si="621"/>
        <v>0</v>
      </c>
      <c r="BR960" s="7">
        <f t="shared" si="622"/>
        <v>0</v>
      </c>
      <c r="BS960" s="7">
        <f t="shared" si="623"/>
        <v>0</v>
      </c>
      <c r="BT960" s="7">
        <f t="shared" si="624"/>
        <v>0</v>
      </c>
      <c r="BU960" s="17">
        <f t="shared" si="605"/>
        <v>165.33</v>
      </c>
      <c r="BV960">
        <f t="shared" si="625"/>
        <v>0</v>
      </c>
      <c r="BW960" s="7">
        <f t="shared" si="626"/>
        <v>0</v>
      </c>
      <c r="BX960" s="7">
        <f t="shared" si="627"/>
        <v>0</v>
      </c>
      <c r="BY960" s="7">
        <f t="shared" si="628"/>
        <v>0</v>
      </c>
      <c r="BZ960" s="7">
        <f t="shared" si="629"/>
        <v>0</v>
      </c>
      <c r="CA960" s="17">
        <f t="shared" si="606"/>
        <v>165.33</v>
      </c>
      <c r="CB960">
        <f t="shared" si="630"/>
        <v>0</v>
      </c>
      <c r="CC960" s="7">
        <f t="shared" si="631"/>
        <v>0</v>
      </c>
      <c r="CD960" s="7">
        <f t="shared" si="632"/>
        <v>0</v>
      </c>
      <c r="CE960" s="7">
        <f t="shared" si="633"/>
        <v>0</v>
      </c>
      <c r="CF960" s="69">
        <f t="shared" si="634"/>
        <v>0</v>
      </c>
      <c r="CG960" s="17">
        <f t="shared" si="607"/>
        <v>165.33</v>
      </c>
      <c r="CH960">
        <f t="shared" si="635"/>
        <v>0</v>
      </c>
      <c r="CI960" s="7">
        <f t="shared" si="636"/>
        <v>0</v>
      </c>
      <c r="CJ960" s="7">
        <f t="shared" si="637"/>
        <v>0</v>
      </c>
      <c r="CK960" s="7">
        <f t="shared" si="638"/>
        <v>0</v>
      </c>
      <c r="CL960" s="7">
        <f t="shared" si="639"/>
        <v>0</v>
      </c>
      <c r="CM960" s="17">
        <f t="shared" si="608"/>
        <v>165.33</v>
      </c>
      <c r="CN960">
        <f t="shared" si="640"/>
        <v>0</v>
      </c>
      <c r="CO960" s="7">
        <f t="shared" si="641"/>
        <v>0</v>
      </c>
      <c r="CP960" s="7">
        <f t="shared" si="642"/>
        <v>0</v>
      </c>
      <c r="CQ960" s="7">
        <f t="shared" si="643"/>
        <v>0</v>
      </c>
      <c r="CR960" s="7">
        <f t="shared" si="644"/>
        <v>0</v>
      </c>
    </row>
    <row r="961" spans="1:9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609"/>
        <v>1</v>
      </c>
      <c r="M961" s="63" t="b">
        <v>0</v>
      </c>
      <c r="S961" s="65" t="b">
        <v>0</v>
      </c>
      <c r="Y961" s="66" t="b">
        <v>0</v>
      </c>
      <c r="AE961" s="67" t="b">
        <v>0</v>
      </c>
      <c r="AK961" s="68" t="b">
        <v>0</v>
      </c>
      <c r="AQ961" s="45" t="b">
        <v>0</v>
      </c>
      <c r="AW961" s="47" t="b">
        <v>0</v>
      </c>
      <c r="BC961" s="17">
        <f t="shared" si="602"/>
        <v>162.35999999999999</v>
      </c>
      <c r="BD961">
        <f t="shared" si="610"/>
        <v>0</v>
      </c>
      <c r="BE961" s="7">
        <f t="shared" si="611"/>
        <v>0</v>
      </c>
      <c r="BF961" s="7">
        <f t="shared" si="612"/>
        <v>0</v>
      </c>
      <c r="BG961" s="7">
        <f t="shared" si="613"/>
        <v>0</v>
      </c>
      <c r="BH961" s="7">
        <f t="shared" si="614"/>
        <v>0</v>
      </c>
      <c r="BI961" s="17">
        <f t="shared" si="603"/>
        <v>162.35999999999999</v>
      </c>
      <c r="BJ961">
        <f t="shared" si="615"/>
        <v>0</v>
      </c>
      <c r="BK961" s="7">
        <f t="shared" si="616"/>
        <v>0</v>
      </c>
      <c r="BL961" s="7">
        <f t="shared" si="617"/>
        <v>0</v>
      </c>
      <c r="BM961" s="7">
        <f t="shared" si="618"/>
        <v>0</v>
      </c>
      <c r="BN961" s="7">
        <f t="shared" si="619"/>
        <v>0</v>
      </c>
      <c r="BO961" s="17">
        <f t="shared" si="604"/>
        <v>162.35999999999999</v>
      </c>
      <c r="BP961">
        <f t="shared" si="620"/>
        <v>0</v>
      </c>
      <c r="BQ961" s="7">
        <f t="shared" si="621"/>
        <v>0</v>
      </c>
      <c r="BR961" s="7">
        <f t="shared" si="622"/>
        <v>0</v>
      </c>
      <c r="BS961" s="7">
        <f t="shared" si="623"/>
        <v>0</v>
      </c>
      <c r="BT961" s="7">
        <f t="shared" si="624"/>
        <v>0</v>
      </c>
      <c r="BU961" s="17">
        <f t="shared" si="605"/>
        <v>162.35999999999999</v>
      </c>
      <c r="BV961">
        <f t="shared" si="625"/>
        <v>0</v>
      </c>
      <c r="BW961" s="7">
        <f t="shared" si="626"/>
        <v>0</v>
      </c>
      <c r="BX961" s="7">
        <f t="shared" si="627"/>
        <v>0</v>
      </c>
      <c r="BY961" s="7">
        <f t="shared" si="628"/>
        <v>0</v>
      </c>
      <c r="BZ961" s="7">
        <f t="shared" si="629"/>
        <v>0</v>
      </c>
      <c r="CA961" s="17">
        <f t="shared" si="606"/>
        <v>162.35999999999999</v>
      </c>
      <c r="CB961">
        <f t="shared" si="630"/>
        <v>0</v>
      </c>
      <c r="CC961" s="7">
        <f t="shared" si="631"/>
        <v>0</v>
      </c>
      <c r="CD961" s="7">
        <f t="shared" si="632"/>
        <v>0</v>
      </c>
      <c r="CE961" s="7">
        <f t="shared" si="633"/>
        <v>0</v>
      </c>
      <c r="CF961" s="69">
        <f t="shared" si="634"/>
        <v>0</v>
      </c>
      <c r="CG961" s="17">
        <f t="shared" si="607"/>
        <v>162.35999999999999</v>
      </c>
      <c r="CH961">
        <f t="shared" si="635"/>
        <v>0</v>
      </c>
      <c r="CI961" s="7">
        <f t="shared" si="636"/>
        <v>0</v>
      </c>
      <c r="CJ961" s="7">
        <f t="shared" si="637"/>
        <v>0</v>
      </c>
      <c r="CK961" s="7">
        <f t="shared" si="638"/>
        <v>0</v>
      </c>
      <c r="CL961" s="7">
        <f t="shared" si="639"/>
        <v>0</v>
      </c>
      <c r="CM961" s="17">
        <f t="shared" si="608"/>
        <v>162.35999999999999</v>
      </c>
      <c r="CN961">
        <f t="shared" si="640"/>
        <v>0</v>
      </c>
      <c r="CO961" s="7">
        <f t="shared" si="641"/>
        <v>0</v>
      </c>
      <c r="CP961" s="7">
        <f t="shared" si="642"/>
        <v>0</v>
      </c>
      <c r="CQ961" s="7">
        <f t="shared" si="643"/>
        <v>0</v>
      </c>
      <c r="CR961" s="7">
        <f t="shared" si="644"/>
        <v>0</v>
      </c>
    </row>
    <row r="962" spans="1:9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609"/>
        <v>0</v>
      </c>
      <c r="M962" s="63" t="b">
        <v>0</v>
      </c>
      <c r="S962" s="65" t="b">
        <v>0</v>
      </c>
      <c r="Y962" s="66" t="b">
        <v>0</v>
      </c>
      <c r="AE962" s="67" t="b">
        <v>0</v>
      </c>
      <c r="AK962" s="68" t="b">
        <v>0</v>
      </c>
      <c r="AQ962" s="45" t="b">
        <v>0</v>
      </c>
      <c r="AW962" s="47" t="b">
        <v>0</v>
      </c>
      <c r="BC962" s="17">
        <f t="shared" si="602"/>
        <v>172.37000000000003</v>
      </c>
      <c r="BD962">
        <f t="shared" si="610"/>
        <v>0</v>
      </c>
      <c r="BE962" s="7">
        <f t="shared" si="611"/>
        <v>0</v>
      </c>
      <c r="BF962" s="7">
        <f t="shared" si="612"/>
        <v>0</v>
      </c>
      <c r="BG962" s="7">
        <f t="shared" si="613"/>
        <v>0</v>
      </c>
      <c r="BH962" s="7">
        <f t="shared" si="614"/>
        <v>0</v>
      </c>
      <c r="BI962" s="17">
        <f t="shared" si="603"/>
        <v>172.37000000000003</v>
      </c>
      <c r="BJ962">
        <f t="shared" si="615"/>
        <v>0</v>
      </c>
      <c r="BK962" s="7">
        <f t="shared" si="616"/>
        <v>0</v>
      </c>
      <c r="BL962" s="7">
        <f t="shared" si="617"/>
        <v>0</v>
      </c>
      <c r="BM962" s="7">
        <f t="shared" si="618"/>
        <v>0</v>
      </c>
      <c r="BN962" s="7">
        <f t="shared" si="619"/>
        <v>0</v>
      </c>
      <c r="BO962" s="17">
        <f t="shared" si="604"/>
        <v>172.37000000000003</v>
      </c>
      <c r="BP962">
        <f t="shared" si="620"/>
        <v>0</v>
      </c>
      <c r="BQ962" s="7">
        <f t="shared" si="621"/>
        <v>0</v>
      </c>
      <c r="BR962" s="7">
        <f t="shared" si="622"/>
        <v>0</v>
      </c>
      <c r="BS962" s="7">
        <f t="shared" si="623"/>
        <v>0</v>
      </c>
      <c r="BT962" s="7">
        <f t="shared" si="624"/>
        <v>0</v>
      </c>
      <c r="BU962" s="17">
        <f t="shared" si="605"/>
        <v>172.37000000000003</v>
      </c>
      <c r="BV962">
        <f t="shared" si="625"/>
        <v>0</v>
      </c>
      <c r="BW962" s="7">
        <f t="shared" si="626"/>
        <v>0</v>
      </c>
      <c r="BX962" s="7">
        <f t="shared" si="627"/>
        <v>0</v>
      </c>
      <c r="BY962" s="7">
        <f t="shared" si="628"/>
        <v>0</v>
      </c>
      <c r="BZ962" s="7">
        <f t="shared" si="629"/>
        <v>0</v>
      </c>
      <c r="CA962" s="17">
        <f t="shared" si="606"/>
        <v>172.37000000000003</v>
      </c>
      <c r="CB962">
        <f t="shared" si="630"/>
        <v>0</v>
      </c>
      <c r="CC962" s="7">
        <f t="shared" si="631"/>
        <v>0</v>
      </c>
      <c r="CD962" s="7">
        <f t="shared" si="632"/>
        <v>0</v>
      </c>
      <c r="CE962" s="7">
        <f t="shared" si="633"/>
        <v>0</v>
      </c>
      <c r="CF962" s="69">
        <f t="shared" si="634"/>
        <v>0</v>
      </c>
      <c r="CG962" s="17">
        <f t="shared" si="607"/>
        <v>172.37000000000003</v>
      </c>
      <c r="CH962">
        <f t="shared" si="635"/>
        <v>0</v>
      </c>
      <c r="CI962" s="7">
        <f t="shared" si="636"/>
        <v>0</v>
      </c>
      <c r="CJ962" s="7">
        <f t="shared" si="637"/>
        <v>0</v>
      </c>
      <c r="CK962" s="7">
        <f t="shared" si="638"/>
        <v>0</v>
      </c>
      <c r="CL962" s="7">
        <f t="shared" si="639"/>
        <v>0</v>
      </c>
      <c r="CM962" s="17">
        <f t="shared" si="608"/>
        <v>172.37000000000003</v>
      </c>
      <c r="CN962">
        <f t="shared" si="640"/>
        <v>0</v>
      </c>
      <c r="CO962" s="7">
        <f t="shared" si="641"/>
        <v>0</v>
      </c>
      <c r="CP962" s="7">
        <f t="shared" si="642"/>
        <v>0</v>
      </c>
      <c r="CQ962" s="7">
        <f t="shared" si="643"/>
        <v>0</v>
      </c>
      <c r="CR962" s="7">
        <f t="shared" si="644"/>
        <v>0</v>
      </c>
    </row>
    <row r="963" spans="1:9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609"/>
        <v>1</v>
      </c>
      <c r="M963" s="63" t="b">
        <v>0</v>
      </c>
      <c r="S963" s="65" t="b">
        <v>0</v>
      </c>
      <c r="Y963" s="66" t="b">
        <v>0</v>
      </c>
      <c r="AE963" s="67" t="b">
        <v>0</v>
      </c>
      <c r="AK963" s="68" t="b">
        <v>0</v>
      </c>
      <c r="AQ963" s="45" t="b">
        <v>0</v>
      </c>
      <c r="AW963" s="47" t="b">
        <v>0</v>
      </c>
      <c r="BC963" s="17">
        <f t="shared" si="602"/>
        <v>332.75000000000006</v>
      </c>
      <c r="BD963">
        <f t="shared" si="610"/>
        <v>0</v>
      </c>
      <c r="BE963" s="7">
        <f t="shared" si="611"/>
        <v>0</v>
      </c>
      <c r="BF963" s="7">
        <f t="shared" si="612"/>
        <v>0</v>
      </c>
      <c r="BG963" s="7">
        <f t="shared" si="613"/>
        <v>0</v>
      </c>
      <c r="BH963" s="7">
        <f t="shared" si="614"/>
        <v>0</v>
      </c>
      <c r="BI963" s="17">
        <f t="shared" si="603"/>
        <v>332.75000000000006</v>
      </c>
      <c r="BJ963">
        <f t="shared" si="615"/>
        <v>0</v>
      </c>
      <c r="BK963" s="7">
        <f t="shared" si="616"/>
        <v>0</v>
      </c>
      <c r="BL963" s="7">
        <f t="shared" si="617"/>
        <v>0</v>
      </c>
      <c r="BM963" s="7">
        <f t="shared" si="618"/>
        <v>0</v>
      </c>
      <c r="BN963" s="7">
        <f t="shared" si="619"/>
        <v>0</v>
      </c>
      <c r="BO963" s="17">
        <f t="shared" si="604"/>
        <v>332.75000000000006</v>
      </c>
      <c r="BP963">
        <f t="shared" si="620"/>
        <v>0</v>
      </c>
      <c r="BQ963" s="7">
        <f t="shared" si="621"/>
        <v>0</v>
      </c>
      <c r="BR963" s="7">
        <f t="shared" si="622"/>
        <v>0</v>
      </c>
      <c r="BS963" s="7">
        <f t="shared" si="623"/>
        <v>0</v>
      </c>
      <c r="BT963" s="7">
        <f t="shared" si="624"/>
        <v>0</v>
      </c>
      <c r="BU963" s="17">
        <f t="shared" si="605"/>
        <v>332.75000000000006</v>
      </c>
      <c r="BV963">
        <f t="shared" si="625"/>
        <v>0</v>
      </c>
      <c r="BW963" s="7">
        <f t="shared" si="626"/>
        <v>0</v>
      </c>
      <c r="BX963" s="7">
        <f t="shared" si="627"/>
        <v>0</v>
      </c>
      <c r="BY963" s="7">
        <f t="shared" si="628"/>
        <v>0</v>
      </c>
      <c r="BZ963" s="7">
        <f t="shared" si="629"/>
        <v>0</v>
      </c>
      <c r="CA963" s="17">
        <f t="shared" si="606"/>
        <v>332.75000000000006</v>
      </c>
      <c r="CB963">
        <f t="shared" si="630"/>
        <v>0</v>
      </c>
      <c r="CC963" s="7">
        <f t="shared" si="631"/>
        <v>0</v>
      </c>
      <c r="CD963" s="7">
        <f t="shared" si="632"/>
        <v>0</v>
      </c>
      <c r="CE963" s="7">
        <f t="shared" si="633"/>
        <v>0</v>
      </c>
      <c r="CF963" s="69">
        <f t="shared" si="634"/>
        <v>0</v>
      </c>
      <c r="CG963" s="17">
        <f t="shared" si="607"/>
        <v>332.75000000000006</v>
      </c>
      <c r="CH963">
        <f t="shared" si="635"/>
        <v>0</v>
      </c>
      <c r="CI963" s="7">
        <f t="shared" si="636"/>
        <v>0</v>
      </c>
      <c r="CJ963" s="7">
        <f t="shared" si="637"/>
        <v>0</v>
      </c>
      <c r="CK963" s="7">
        <f t="shared" si="638"/>
        <v>0</v>
      </c>
      <c r="CL963" s="7">
        <f t="shared" si="639"/>
        <v>0</v>
      </c>
      <c r="CM963" s="17">
        <f t="shared" si="608"/>
        <v>332.75000000000006</v>
      </c>
      <c r="CN963">
        <f t="shared" si="640"/>
        <v>0</v>
      </c>
      <c r="CO963" s="7">
        <f t="shared" si="641"/>
        <v>0</v>
      </c>
      <c r="CP963" s="7">
        <f t="shared" si="642"/>
        <v>0</v>
      </c>
      <c r="CQ963" s="7">
        <f t="shared" si="643"/>
        <v>0</v>
      </c>
      <c r="CR963" s="7">
        <f t="shared" si="644"/>
        <v>0</v>
      </c>
    </row>
    <row r="964" spans="1:9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609"/>
        <v>0</v>
      </c>
      <c r="M964" s="63" t="b">
        <v>0</v>
      </c>
      <c r="S964" s="65" t="b">
        <v>0</v>
      </c>
      <c r="Y964" s="66" t="b">
        <v>0</v>
      </c>
      <c r="AE964" s="67" t="b">
        <v>0</v>
      </c>
      <c r="AK964" s="68" t="b">
        <v>0</v>
      </c>
      <c r="AQ964" s="45" t="b">
        <v>0</v>
      </c>
      <c r="AW964" s="47" t="b">
        <v>0</v>
      </c>
      <c r="BC964" s="17">
        <f t="shared" si="602"/>
        <v>341.33000000000004</v>
      </c>
      <c r="BD964">
        <f t="shared" si="610"/>
        <v>0</v>
      </c>
      <c r="BE964" s="7">
        <f t="shared" si="611"/>
        <v>0</v>
      </c>
      <c r="BF964" s="7">
        <f t="shared" si="612"/>
        <v>0</v>
      </c>
      <c r="BG964" s="7">
        <f t="shared" si="613"/>
        <v>0</v>
      </c>
      <c r="BH964" s="7">
        <f t="shared" si="614"/>
        <v>0</v>
      </c>
      <c r="BI964" s="17">
        <f t="shared" si="603"/>
        <v>341.33000000000004</v>
      </c>
      <c r="BJ964">
        <f t="shared" si="615"/>
        <v>0</v>
      </c>
      <c r="BK964" s="7">
        <f t="shared" si="616"/>
        <v>0</v>
      </c>
      <c r="BL964" s="7">
        <f t="shared" si="617"/>
        <v>0</v>
      </c>
      <c r="BM964" s="7">
        <f t="shared" si="618"/>
        <v>0</v>
      </c>
      <c r="BN964" s="7">
        <f t="shared" si="619"/>
        <v>0</v>
      </c>
      <c r="BO964" s="17">
        <f t="shared" si="604"/>
        <v>341.33000000000004</v>
      </c>
      <c r="BP964">
        <f t="shared" si="620"/>
        <v>0</v>
      </c>
      <c r="BQ964" s="7">
        <f t="shared" si="621"/>
        <v>0</v>
      </c>
      <c r="BR964" s="7">
        <f t="shared" si="622"/>
        <v>0</v>
      </c>
      <c r="BS964" s="7">
        <f t="shared" si="623"/>
        <v>0</v>
      </c>
      <c r="BT964" s="7">
        <f t="shared" si="624"/>
        <v>0</v>
      </c>
      <c r="BU964" s="17">
        <f t="shared" si="605"/>
        <v>341.33000000000004</v>
      </c>
      <c r="BV964">
        <f t="shared" si="625"/>
        <v>0</v>
      </c>
      <c r="BW964" s="7">
        <f t="shared" si="626"/>
        <v>0</v>
      </c>
      <c r="BX964" s="7">
        <f t="shared" si="627"/>
        <v>0</v>
      </c>
      <c r="BY964" s="7">
        <f t="shared" si="628"/>
        <v>0</v>
      </c>
      <c r="BZ964" s="7">
        <f t="shared" si="629"/>
        <v>0</v>
      </c>
      <c r="CA964" s="17">
        <f t="shared" si="606"/>
        <v>341.33000000000004</v>
      </c>
      <c r="CB964">
        <f t="shared" si="630"/>
        <v>0</v>
      </c>
      <c r="CC964" s="7">
        <f t="shared" si="631"/>
        <v>0</v>
      </c>
      <c r="CD964" s="7">
        <f t="shared" si="632"/>
        <v>0</v>
      </c>
      <c r="CE964" s="7">
        <f t="shared" si="633"/>
        <v>0</v>
      </c>
      <c r="CF964" s="69">
        <f t="shared" si="634"/>
        <v>0</v>
      </c>
      <c r="CG964" s="17">
        <f t="shared" si="607"/>
        <v>341.33000000000004</v>
      </c>
      <c r="CH964">
        <f t="shared" si="635"/>
        <v>0</v>
      </c>
      <c r="CI964" s="7">
        <f t="shared" si="636"/>
        <v>0</v>
      </c>
      <c r="CJ964" s="7">
        <f t="shared" si="637"/>
        <v>0</v>
      </c>
      <c r="CK964" s="7">
        <f t="shared" si="638"/>
        <v>0</v>
      </c>
      <c r="CL964" s="7">
        <f t="shared" si="639"/>
        <v>0</v>
      </c>
      <c r="CM964" s="17">
        <f t="shared" si="608"/>
        <v>341.33000000000004</v>
      </c>
      <c r="CN964">
        <f t="shared" si="640"/>
        <v>0</v>
      </c>
      <c r="CO964" s="7">
        <f t="shared" si="641"/>
        <v>0</v>
      </c>
      <c r="CP964" s="7">
        <f t="shared" si="642"/>
        <v>0</v>
      </c>
      <c r="CQ964" s="7">
        <f t="shared" si="643"/>
        <v>0</v>
      </c>
      <c r="CR964" s="7">
        <f t="shared" si="644"/>
        <v>0</v>
      </c>
    </row>
    <row r="965" spans="1:9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609"/>
        <v>1</v>
      </c>
      <c r="M965" s="63" t="b">
        <v>0</v>
      </c>
      <c r="S965" s="65" t="b">
        <v>0</v>
      </c>
      <c r="Y965" s="66" t="b">
        <v>0</v>
      </c>
      <c r="AE965" s="67" t="b">
        <v>0</v>
      </c>
      <c r="AK965" s="68" t="b">
        <v>0</v>
      </c>
      <c r="AQ965" s="45" t="b">
        <v>0</v>
      </c>
      <c r="AW965" s="47" t="b">
        <v>0</v>
      </c>
      <c r="BC965" s="17">
        <f t="shared" si="602"/>
        <v>315.15000000000003</v>
      </c>
      <c r="BD965">
        <f t="shared" si="610"/>
        <v>0</v>
      </c>
      <c r="BE965" s="7">
        <f t="shared" si="611"/>
        <v>0</v>
      </c>
      <c r="BF965" s="7">
        <f t="shared" si="612"/>
        <v>0</v>
      </c>
      <c r="BG965" s="7">
        <f t="shared" si="613"/>
        <v>0</v>
      </c>
      <c r="BH965" s="7">
        <f t="shared" si="614"/>
        <v>0</v>
      </c>
      <c r="BI965" s="17">
        <f t="shared" si="603"/>
        <v>315.15000000000003</v>
      </c>
      <c r="BJ965">
        <f t="shared" si="615"/>
        <v>0</v>
      </c>
      <c r="BK965" s="7">
        <f t="shared" si="616"/>
        <v>0</v>
      </c>
      <c r="BL965" s="7">
        <f t="shared" si="617"/>
        <v>0</v>
      </c>
      <c r="BM965" s="7">
        <f t="shared" si="618"/>
        <v>0</v>
      </c>
      <c r="BN965" s="7">
        <f t="shared" si="619"/>
        <v>0</v>
      </c>
      <c r="BO965" s="17">
        <f t="shared" si="604"/>
        <v>315.15000000000003</v>
      </c>
      <c r="BP965">
        <f t="shared" si="620"/>
        <v>0</v>
      </c>
      <c r="BQ965" s="7">
        <f t="shared" si="621"/>
        <v>0</v>
      </c>
      <c r="BR965" s="7">
        <f t="shared" si="622"/>
        <v>0</v>
      </c>
      <c r="BS965" s="7">
        <f t="shared" si="623"/>
        <v>0</v>
      </c>
      <c r="BT965" s="7">
        <f t="shared" si="624"/>
        <v>0</v>
      </c>
      <c r="BU965" s="17">
        <f t="shared" si="605"/>
        <v>315.15000000000003</v>
      </c>
      <c r="BV965">
        <f t="shared" si="625"/>
        <v>0</v>
      </c>
      <c r="BW965" s="7">
        <f t="shared" si="626"/>
        <v>0</v>
      </c>
      <c r="BX965" s="7">
        <f t="shared" si="627"/>
        <v>0</v>
      </c>
      <c r="BY965" s="7">
        <f t="shared" si="628"/>
        <v>0</v>
      </c>
      <c r="BZ965" s="7">
        <f t="shared" si="629"/>
        <v>0</v>
      </c>
      <c r="CA965" s="17">
        <f t="shared" si="606"/>
        <v>315.15000000000003</v>
      </c>
      <c r="CB965">
        <f t="shared" si="630"/>
        <v>0</v>
      </c>
      <c r="CC965" s="7">
        <f t="shared" si="631"/>
        <v>0</v>
      </c>
      <c r="CD965" s="7">
        <f t="shared" si="632"/>
        <v>0</v>
      </c>
      <c r="CE965" s="7">
        <f t="shared" si="633"/>
        <v>0</v>
      </c>
      <c r="CF965" s="69">
        <f t="shared" si="634"/>
        <v>0</v>
      </c>
      <c r="CG965" s="17">
        <f t="shared" si="607"/>
        <v>315.15000000000003</v>
      </c>
      <c r="CH965">
        <f t="shared" si="635"/>
        <v>0</v>
      </c>
      <c r="CI965" s="7">
        <f t="shared" si="636"/>
        <v>0</v>
      </c>
      <c r="CJ965" s="7">
        <f t="shared" si="637"/>
        <v>0</v>
      </c>
      <c r="CK965" s="7">
        <f t="shared" si="638"/>
        <v>0</v>
      </c>
      <c r="CL965" s="7">
        <f t="shared" si="639"/>
        <v>0</v>
      </c>
      <c r="CM965" s="17">
        <f t="shared" si="608"/>
        <v>315.15000000000003</v>
      </c>
      <c r="CN965">
        <f t="shared" si="640"/>
        <v>0</v>
      </c>
      <c r="CO965" s="7">
        <f t="shared" si="641"/>
        <v>0</v>
      </c>
      <c r="CP965" s="7">
        <f t="shared" si="642"/>
        <v>0</v>
      </c>
      <c r="CQ965" s="7">
        <f t="shared" si="643"/>
        <v>0</v>
      </c>
      <c r="CR965" s="7">
        <f t="shared" si="644"/>
        <v>0</v>
      </c>
    </row>
    <row r="966" spans="1:9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609"/>
        <v>1</v>
      </c>
      <c r="M966" s="63" t="b">
        <v>0</v>
      </c>
      <c r="S966" s="65" t="b">
        <v>0</v>
      </c>
      <c r="Y966" s="66" t="b">
        <v>0</v>
      </c>
      <c r="AE966" s="67" t="b">
        <v>0</v>
      </c>
      <c r="AK966" s="68" t="b">
        <v>0</v>
      </c>
      <c r="AQ966" s="45" t="b">
        <v>0</v>
      </c>
      <c r="AW966" s="47" t="b">
        <v>0</v>
      </c>
      <c r="BC966" s="17">
        <f t="shared" si="602"/>
        <v>310.53000000000003</v>
      </c>
      <c r="BD966">
        <f t="shared" si="610"/>
        <v>0</v>
      </c>
      <c r="BE966" s="7">
        <f t="shared" si="611"/>
        <v>0</v>
      </c>
      <c r="BF966" s="7">
        <f t="shared" si="612"/>
        <v>0</v>
      </c>
      <c r="BG966" s="7">
        <f t="shared" si="613"/>
        <v>0</v>
      </c>
      <c r="BH966" s="7">
        <f t="shared" si="614"/>
        <v>0</v>
      </c>
      <c r="BI966" s="17">
        <f t="shared" si="603"/>
        <v>310.53000000000003</v>
      </c>
      <c r="BJ966">
        <f t="shared" si="615"/>
        <v>0</v>
      </c>
      <c r="BK966" s="7">
        <f t="shared" si="616"/>
        <v>0</v>
      </c>
      <c r="BL966" s="7">
        <f t="shared" si="617"/>
        <v>0</v>
      </c>
      <c r="BM966" s="7">
        <f t="shared" si="618"/>
        <v>0</v>
      </c>
      <c r="BN966" s="7">
        <f t="shared" si="619"/>
        <v>0</v>
      </c>
      <c r="BO966" s="17">
        <f t="shared" si="604"/>
        <v>310.53000000000003</v>
      </c>
      <c r="BP966">
        <f t="shared" si="620"/>
        <v>0</v>
      </c>
      <c r="BQ966" s="7">
        <f t="shared" si="621"/>
        <v>0</v>
      </c>
      <c r="BR966" s="7">
        <f t="shared" si="622"/>
        <v>0</v>
      </c>
      <c r="BS966" s="7">
        <f t="shared" si="623"/>
        <v>0</v>
      </c>
      <c r="BT966" s="7">
        <f t="shared" si="624"/>
        <v>0</v>
      </c>
      <c r="BU966" s="17">
        <f t="shared" si="605"/>
        <v>310.53000000000003</v>
      </c>
      <c r="BV966">
        <f t="shared" si="625"/>
        <v>0</v>
      </c>
      <c r="BW966" s="7">
        <f t="shared" si="626"/>
        <v>0</v>
      </c>
      <c r="BX966" s="7">
        <f t="shared" si="627"/>
        <v>0</v>
      </c>
      <c r="BY966" s="7">
        <f t="shared" si="628"/>
        <v>0</v>
      </c>
      <c r="BZ966" s="7">
        <f t="shared" si="629"/>
        <v>0</v>
      </c>
      <c r="CA966" s="17">
        <f t="shared" si="606"/>
        <v>310.53000000000003</v>
      </c>
      <c r="CB966">
        <f t="shared" si="630"/>
        <v>0</v>
      </c>
      <c r="CC966" s="7">
        <f t="shared" si="631"/>
        <v>0</v>
      </c>
      <c r="CD966" s="7">
        <f t="shared" si="632"/>
        <v>0</v>
      </c>
      <c r="CE966" s="7">
        <f t="shared" si="633"/>
        <v>0</v>
      </c>
      <c r="CF966" s="69">
        <f t="shared" si="634"/>
        <v>0</v>
      </c>
      <c r="CG966" s="17">
        <f t="shared" si="607"/>
        <v>310.53000000000003</v>
      </c>
      <c r="CH966">
        <f t="shared" si="635"/>
        <v>0</v>
      </c>
      <c r="CI966" s="7">
        <f t="shared" si="636"/>
        <v>0</v>
      </c>
      <c r="CJ966" s="7">
        <f t="shared" si="637"/>
        <v>0</v>
      </c>
      <c r="CK966" s="7">
        <f t="shared" si="638"/>
        <v>0</v>
      </c>
      <c r="CL966" s="7">
        <f t="shared" si="639"/>
        <v>0</v>
      </c>
      <c r="CM966" s="17">
        <f t="shared" si="608"/>
        <v>310.53000000000003</v>
      </c>
      <c r="CN966">
        <f t="shared" si="640"/>
        <v>0</v>
      </c>
      <c r="CO966" s="7">
        <f t="shared" si="641"/>
        <v>0</v>
      </c>
      <c r="CP966" s="7">
        <f t="shared" si="642"/>
        <v>0</v>
      </c>
      <c r="CQ966" s="7">
        <f t="shared" si="643"/>
        <v>0</v>
      </c>
      <c r="CR966" s="7">
        <f t="shared" si="644"/>
        <v>0</v>
      </c>
    </row>
    <row r="967" spans="1:9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609"/>
        <v>1</v>
      </c>
      <c r="M967" s="63" t="b">
        <v>0</v>
      </c>
      <c r="S967" s="65" t="b">
        <v>0</v>
      </c>
      <c r="Y967" s="66" t="b">
        <v>0</v>
      </c>
      <c r="AE967" s="67" t="b">
        <v>0</v>
      </c>
      <c r="AK967" s="68" t="b">
        <v>0</v>
      </c>
      <c r="AQ967" s="45" t="b">
        <v>0</v>
      </c>
      <c r="AW967" s="47" t="b">
        <v>0</v>
      </c>
      <c r="BC967" s="17">
        <f t="shared" ref="BC967:BC1030" si="645">(IF($D967,$F967*2,$F967)/100 * $D$3)/$D$4 *60</f>
        <v>336.71</v>
      </c>
      <c r="BD967">
        <f t="shared" si="610"/>
        <v>0</v>
      </c>
      <c r="BE967" s="7">
        <f t="shared" si="611"/>
        <v>0</v>
      </c>
      <c r="BF967" s="7">
        <f t="shared" si="612"/>
        <v>0</v>
      </c>
      <c r="BG967" s="7">
        <f t="shared" si="613"/>
        <v>0</v>
      </c>
      <c r="BH967" s="7">
        <f t="shared" si="614"/>
        <v>0</v>
      </c>
      <c r="BI967" s="17">
        <f t="shared" ref="BI967:BI1030" si="646">(IF($D967,$F967*2,$F967)/100 * $D$3)/$D$4 *60</f>
        <v>336.71</v>
      </c>
      <c r="BJ967">
        <f t="shared" si="615"/>
        <v>0</v>
      </c>
      <c r="BK967" s="7">
        <f t="shared" si="616"/>
        <v>0</v>
      </c>
      <c r="BL967" s="7">
        <f t="shared" si="617"/>
        <v>0</v>
      </c>
      <c r="BM967" s="7">
        <f t="shared" si="618"/>
        <v>0</v>
      </c>
      <c r="BN967" s="7">
        <f t="shared" si="619"/>
        <v>0</v>
      </c>
      <c r="BO967" s="17">
        <f t="shared" ref="BO967:BO1030" si="647">(IF($D967,$F967*2,$F967)/100 * $D$3)/$D$4 *60</f>
        <v>336.71</v>
      </c>
      <c r="BP967">
        <f t="shared" si="620"/>
        <v>0</v>
      </c>
      <c r="BQ967" s="7">
        <f t="shared" si="621"/>
        <v>0</v>
      </c>
      <c r="BR967" s="7">
        <f t="shared" si="622"/>
        <v>0</v>
      </c>
      <c r="BS967" s="7">
        <f t="shared" si="623"/>
        <v>0</v>
      </c>
      <c r="BT967" s="7">
        <f t="shared" si="624"/>
        <v>0</v>
      </c>
      <c r="BU967" s="17">
        <f t="shared" ref="BU967:BU1030" si="648">(IF($D967,$F967*2,$F967)/100 * $D$3)/$D$4 *60</f>
        <v>336.71</v>
      </c>
      <c r="BV967">
        <f t="shared" si="625"/>
        <v>0</v>
      </c>
      <c r="BW967" s="7">
        <f t="shared" si="626"/>
        <v>0</v>
      </c>
      <c r="BX967" s="7">
        <f t="shared" si="627"/>
        <v>0</v>
      </c>
      <c r="BY967" s="7">
        <f t="shared" si="628"/>
        <v>0</v>
      </c>
      <c r="BZ967" s="7">
        <f t="shared" si="629"/>
        <v>0</v>
      </c>
      <c r="CA967" s="17">
        <f t="shared" ref="CA967:CA1030" si="649">(IF($D967,$F967*2,$F967)/100 * $D$3)/$D$4 *60</f>
        <v>336.71</v>
      </c>
      <c r="CB967">
        <f t="shared" si="630"/>
        <v>0</v>
      </c>
      <c r="CC967" s="7">
        <f t="shared" si="631"/>
        <v>0</v>
      </c>
      <c r="CD967" s="7">
        <f t="shared" si="632"/>
        <v>0</v>
      </c>
      <c r="CE967" s="7">
        <f t="shared" si="633"/>
        <v>0</v>
      </c>
      <c r="CF967" s="69">
        <f t="shared" si="634"/>
        <v>0</v>
      </c>
      <c r="CG967" s="17">
        <f t="shared" ref="CG967:CG1030" si="650">(IF($D967,$F967*2,$F967)/100 * $D$3)/$D$4 *60</f>
        <v>336.71</v>
      </c>
      <c r="CH967">
        <f t="shared" si="635"/>
        <v>0</v>
      </c>
      <c r="CI967" s="7">
        <f t="shared" si="636"/>
        <v>0</v>
      </c>
      <c r="CJ967" s="7">
        <f t="shared" si="637"/>
        <v>0</v>
      </c>
      <c r="CK967" s="7">
        <f t="shared" si="638"/>
        <v>0</v>
      </c>
      <c r="CL967" s="7">
        <f t="shared" si="639"/>
        <v>0</v>
      </c>
      <c r="CM967" s="17">
        <f t="shared" ref="CM967:CM1030" si="651">(IF($D967,$F967*2,$F967)/100 * $D$3)/$D$4 *60</f>
        <v>336.71</v>
      </c>
      <c r="CN967">
        <f t="shared" si="640"/>
        <v>0</v>
      </c>
      <c r="CO967" s="7">
        <f t="shared" si="641"/>
        <v>0</v>
      </c>
      <c r="CP967" s="7">
        <f t="shared" si="642"/>
        <v>0</v>
      </c>
      <c r="CQ967" s="7">
        <f t="shared" si="643"/>
        <v>0</v>
      </c>
      <c r="CR967" s="7">
        <f t="shared" si="644"/>
        <v>0</v>
      </c>
    </row>
    <row r="968" spans="1:9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652">IF(LEFT(C968,LEN(C968)-2)=LEFT(C967,LEN(C967)-2),0,1)</f>
        <v>0</v>
      </c>
      <c r="M968" s="63" t="b">
        <v>0</v>
      </c>
      <c r="S968" s="65" t="b">
        <v>0</v>
      </c>
      <c r="Y968" s="66" t="b">
        <v>0</v>
      </c>
      <c r="AE968" s="67" t="b">
        <v>0</v>
      </c>
      <c r="AK968" s="68" t="b">
        <v>0</v>
      </c>
      <c r="AQ968" s="45" t="b">
        <v>0</v>
      </c>
      <c r="AW968" s="47" t="b">
        <v>0</v>
      </c>
      <c r="BC968" s="17">
        <f t="shared" si="645"/>
        <v>334.29</v>
      </c>
      <c r="BD968">
        <f t="shared" ref="BD968:BD1031" si="653">IF($L968=0,0,IFERROR(ROUNDUP((($BC968/IF(O968=0,Q968,O968))-IFERROR(($BC968/IF($H968=0,$J968,$H968)),0)),0),0))</f>
        <v>0</v>
      </c>
      <c r="BE968" s="7">
        <f t="shared" ref="BE968:BE1031" si="654">BD968*$F$3/1000000</f>
        <v>0</v>
      </c>
      <c r="BF968" s="7">
        <f t="shared" ref="BF968:BF1031" si="655">BD968*$H$5*$J$3*$F$5/1000000</f>
        <v>0</v>
      </c>
      <c r="BG968" s="7">
        <f t="shared" ref="BG968:BG1031" si="656">BF968*(($J$5^$J$4)-1)/($J$5-1)</f>
        <v>0</v>
      </c>
      <c r="BH968" s="7">
        <f t="shared" ref="BH968:BH1031" si="657">BE968+BG968</f>
        <v>0</v>
      </c>
      <c r="BI968" s="17">
        <f t="shared" si="646"/>
        <v>334.29</v>
      </c>
      <c r="BJ968">
        <f t="shared" ref="BJ968:BJ1031" si="658">IF($L968=0,0,IFERROR(ROUNDUP((($BC968/IF(U968=0,W968,U968))-IFERROR(($BC968/IF($H968=0,$J968,$H968)),0)),0),0))</f>
        <v>0</v>
      </c>
      <c r="BK968" s="7">
        <f t="shared" ref="BK968:BK1031" si="659">BJ968*$F$3/1000000</f>
        <v>0</v>
      </c>
      <c r="BL968" s="7">
        <f t="shared" ref="BL968:BL1031" si="660">BJ968*$H$5*$J$3*$F$5/1000000</f>
        <v>0</v>
      </c>
      <c r="BM968" s="7">
        <f t="shared" ref="BM968:BM1031" si="661">BL968*(($J$5^$J$4)-1)/($J$5-1)</f>
        <v>0</v>
      </c>
      <c r="BN968" s="7">
        <f t="shared" ref="BN968:BN1031" si="662">BK968+BM968</f>
        <v>0</v>
      </c>
      <c r="BO968" s="17">
        <f t="shared" si="647"/>
        <v>334.29</v>
      </c>
      <c r="BP968">
        <f t="shared" ref="BP968:BP1031" si="663">IF($L968=0,0,IFERROR(ROUNDUP((($BC968/IF(AA968=0,AC968,AA968))-IFERROR(($BC968/IF($H968=0,$J968,$H968)),0)),0),0))</f>
        <v>0</v>
      </c>
      <c r="BQ968" s="7">
        <f t="shared" ref="BQ968:BQ1031" si="664">BP968*$F$3/1000000</f>
        <v>0</v>
      </c>
      <c r="BR968" s="7">
        <f t="shared" ref="BR968:BR1031" si="665">BP968*$H$5*$J$3*$F$5/1000000</f>
        <v>0</v>
      </c>
      <c r="BS968" s="7">
        <f t="shared" ref="BS968:BS1031" si="666">BR968*(($J$5^$J$4)-1)/($J$5-1)</f>
        <v>0</v>
      </c>
      <c r="BT968" s="7">
        <f t="shared" ref="BT968:BT1031" si="667">BQ968+BS968</f>
        <v>0</v>
      </c>
      <c r="BU968" s="17">
        <f t="shared" si="648"/>
        <v>334.29</v>
      </c>
      <c r="BV968">
        <f t="shared" ref="BV968:BV1031" si="668">IF($L968=0,0,IFERROR(ROUNDUP((($BC968/IF(AG968=0,AI968,AG968))-IFERROR(($BC968/IF($H968=0,$J968,$H968)),0)),0),0))</f>
        <v>0</v>
      </c>
      <c r="BW968" s="7">
        <f t="shared" ref="BW968:BW1031" si="669">BV968*$F$3/1000000</f>
        <v>0</v>
      </c>
      <c r="BX968" s="7">
        <f t="shared" ref="BX968:BX1031" si="670">BV968*$H$5*$J$3*$F$5/1000000</f>
        <v>0</v>
      </c>
      <c r="BY968" s="7">
        <f t="shared" ref="BY968:BY1031" si="671">BX968*(($J$5^$J$4)-1)/($J$5-1)</f>
        <v>0</v>
      </c>
      <c r="BZ968" s="7">
        <f t="shared" ref="BZ968:BZ1031" si="672">BW968+BY968</f>
        <v>0</v>
      </c>
      <c r="CA968" s="17">
        <f t="shared" si="649"/>
        <v>334.29</v>
      </c>
      <c r="CB968">
        <f t="shared" ref="CB968:CB1031" si="673">IF($L968=0,0,IFERROR(ROUNDUP((($BC968/IF(AM968=0,AO968,AM968))-IFERROR(($BC968/IF($H968=0,$J968,$H968)),0)),0),0))</f>
        <v>0</v>
      </c>
      <c r="CC968" s="7">
        <f t="shared" ref="CC968:CC1031" si="674">CB968*$F$3/1000000</f>
        <v>0</v>
      </c>
      <c r="CD968" s="7">
        <f t="shared" ref="CD968:CD1031" si="675">CB968*$H$5*$J$3*$F$5/1000000</f>
        <v>0</v>
      </c>
      <c r="CE968" s="7">
        <f t="shared" ref="CE968:CE1031" si="676">CD968*(($J$5^$J$4)-1)/($J$5-1)</f>
        <v>0</v>
      </c>
      <c r="CF968" s="69">
        <f t="shared" ref="CF968:CF1031" si="677">CC968+CE968</f>
        <v>0</v>
      </c>
      <c r="CG968" s="17">
        <f t="shared" si="650"/>
        <v>334.29</v>
      </c>
      <c r="CH968">
        <f t="shared" ref="CH968:CH1031" si="678">IF($L968=0,0,IFERROR(ROUNDUP((($BC968/IF(AS968=0,AU968,AS968))-IFERROR(($BC968/IF($H968=0,$J968,$H968)),0)),0),0))</f>
        <v>0</v>
      </c>
      <c r="CI968" s="7">
        <f t="shared" ref="CI968:CI1031" si="679">CH968*$F$3/1000000</f>
        <v>0</v>
      </c>
      <c r="CJ968" s="7">
        <f t="shared" ref="CJ968:CJ1031" si="680">CH968*$H$5*$J$3*$F$5/1000000</f>
        <v>0</v>
      </c>
      <c r="CK968" s="7">
        <f t="shared" ref="CK968:CK1031" si="681">CJ968*(($J$5^$J$4)-1)/($J$5-1)</f>
        <v>0</v>
      </c>
      <c r="CL968" s="7">
        <f t="shared" ref="CL968:CL1031" si="682">CI968+CK968</f>
        <v>0</v>
      </c>
      <c r="CM968" s="17">
        <f t="shared" si="651"/>
        <v>334.29</v>
      </c>
      <c r="CN968">
        <f t="shared" ref="CN968:CN1031" si="683">IF($L968=0,0,IFERROR(ROUNDUP((($BC968/IF(AY968=0,BA968,AY968))-IFERROR(($BC968/IF($H968=0,$J968,$H968)),0)),0),0))</f>
        <v>0</v>
      </c>
      <c r="CO968" s="7">
        <f t="shared" ref="CO968:CO1031" si="684">CN968*$F$3/1000000</f>
        <v>0</v>
      </c>
      <c r="CP968" s="7">
        <f t="shared" ref="CP968:CP1031" si="685">CN968*$H$5*$J$3*$F$5/1000000</f>
        <v>0</v>
      </c>
      <c r="CQ968" s="7">
        <f t="shared" ref="CQ968:CQ1031" si="686">CP968*(($J$5^$J$4)-1)/($J$5-1)</f>
        <v>0</v>
      </c>
      <c r="CR968" s="7">
        <f t="shared" ref="CR968:CR1031" si="687">CO968+CQ968</f>
        <v>0</v>
      </c>
    </row>
    <row r="969" spans="1:9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652"/>
        <v>1</v>
      </c>
      <c r="M969" s="63" t="b">
        <v>0</v>
      </c>
      <c r="S969" s="65" t="b">
        <v>0</v>
      </c>
      <c r="Y969" s="66" t="b">
        <v>0</v>
      </c>
      <c r="AE969" s="67" t="b">
        <v>0</v>
      </c>
      <c r="AK969" s="68" t="b">
        <v>0</v>
      </c>
      <c r="AQ969" s="45" t="b">
        <v>0</v>
      </c>
      <c r="AW969" s="47" t="b">
        <v>0</v>
      </c>
      <c r="BC969" s="17">
        <f t="shared" si="645"/>
        <v>237.60000000000005</v>
      </c>
      <c r="BD969">
        <f t="shared" si="653"/>
        <v>0</v>
      </c>
      <c r="BE969" s="7">
        <f t="shared" si="654"/>
        <v>0</v>
      </c>
      <c r="BF969" s="7">
        <f t="shared" si="655"/>
        <v>0</v>
      </c>
      <c r="BG969" s="7">
        <f t="shared" si="656"/>
        <v>0</v>
      </c>
      <c r="BH969" s="7">
        <f t="shared" si="657"/>
        <v>0</v>
      </c>
      <c r="BI969" s="17">
        <f t="shared" si="646"/>
        <v>237.60000000000005</v>
      </c>
      <c r="BJ969">
        <f t="shared" si="658"/>
        <v>0</v>
      </c>
      <c r="BK969" s="7">
        <f t="shared" si="659"/>
        <v>0</v>
      </c>
      <c r="BL969" s="7">
        <f t="shared" si="660"/>
        <v>0</v>
      </c>
      <c r="BM969" s="7">
        <f t="shared" si="661"/>
        <v>0</v>
      </c>
      <c r="BN969" s="7">
        <f t="shared" si="662"/>
        <v>0</v>
      </c>
      <c r="BO969" s="17">
        <f t="shared" si="647"/>
        <v>237.60000000000005</v>
      </c>
      <c r="BP969">
        <f t="shared" si="663"/>
        <v>0</v>
      </c>
      <c r="BQ969" s="7">
        <f t="shared" si="664"/>
        <v>0</v>
      </c>
      <c r="BR969" s="7">
        <f t="shared" si="665"/>
        <v>0</v>
      </c>
      <c r="BS969" s="7">
        <f t="shared" si="666"/>
        <v>0</v>
      </c>
      <c r="BT969" s="7">
        <f t="shared" si="667"/>
        <v>0</v>
      </c>
      <c r="BU969" s="17">
        <f t="shared" si="648"/>
        <v>237.60000000000005</v>
      </c>
      <c r="BV969">
        <f t="shared" si="668"/>
        <v>0</v>
      </c>
      <c r="BW969" s="7">
        <f t="shared" si="669"/>
        <v>0</v>
      </c>
      <c r="BX969" s="7">
        <f t="shared" si="670"/>
        <v>0</v>
      </c>
      <c r="BY969" s="7">
        <f t="shared" si="671"/>
        <v>0</v>
      </c>
      <c r="BZ969" s="7">
        <f t="shared" si="672"/>
        <v>0</v>
      </c>
      <c r="CA969" s="17">
        <f t="shared" si="649"/>
        <v>237.60000000000005</v>
      </c>
      <c r="CB969">
        <f t="shared" si="673"/>
        <v>0</v>
      </c>
      <c r="CC969" s="7">
        <f t="shared" si="674"/>
        <v>0</v>
      </c>
      <c r="CD969" s="7">
        <f t="shared" si="675"/>
        <v>0</v>
      </c>
      <c r="CE969" s="7">
        <f t="shared" si="676"/>
        <v>0</v>
      </c>
      <c r="CF969" s="69">
        <f t="shared" si="677"/>
        <v>0</v>
      </c>
      <c r="CG969" s="17">
        <f t="shared" si="650"/>
        <v>237.60000000000005</v>
      </c>
      <c r="CH969">
        <f t="shared" si="678"/>
        <v>0</v>
      </c>
      <c r="CI969" s="7">
        <f t="shared" si="679"/>
        <v>0</v>
      </c>
      <c r="CJ969" s="7">
        <f t="shared" si="680"/>
        <v>0</v>
      </c>
      <c r="CK969" s="7">
        <f t="shared" si="681"/>
        <v>0</v>
      </c>
      <c r="CL969" s="7">
        <f t="shared" si="682"/>
        <v>0</v>
      </c>
      <c r="CM969" s="17">
        <f t="shared" si="651"/>
        <v>237.60000000000005</v>
      </c>
      <c r="CN969">
        <f t="shared" si="683"/>
        <v>0</v>
      </c>
      <c r="CO969" s="7">
        <f t="shared" si="684"/>
        <v>0</v>
      </c>
      <c r="CP969" s="7">
        <f t="shared" si="685"/>
        <v>0</v>
      </c>
      <c r="CQ969" s="7">
        <f t="shared" si="686"/>
        <v>0</v>
      </c>
      <c r="CR969" s="7">
        <f t="shared" si="687"/>
        <v>0</v>
      </c>
    </row>
    <row r="970" spans="1:9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652"/>
        <v>0</v>
      </c>
      <c r="M970" s="63" t="b">
        <v>0</v>
      </c>
      <c r="S970" s="65" t="b">
        <v>0</v>
      </c>
      <c r="Y970" s="66" t="b">
        <v>0</v>
      </c>
      <c r="AE970" s="67" t="b">
        <v>0</v>
      </c>
      <c r="AK970" s="68" t="b">
        <v>0</v>
      </c>
      <c r="AQ970" s="45" t="b">
        <v>0</v>
      </c>
      <c r="AW970" s="47" t="b">
        <v>0</v>
      </c>
      <c r="BC970" s="17">
        <f t="shared" si="645"/>
        <v>238.26</v>
      </c>
      <c r="BD970">
        <f t="shared" si="653"/>
        <v>0</v>
      </c>
      <c r="BE970" s="7">
        <f t="shared" si="654"/>
        <v>0</v>
      </c>
      <c r="BF970" s="7">
        <f t="shared" si="655"/>
        <v>0</v>
      </c>
      <c r="BG970" s="7">
        <f t="shared" si="656"/>
        <v>0</v>
      </c>
      <c r="BH970" s="7">
        <f t="shared" si="657"/>
        <v>0</v>
      </c>
      <c r="BI970" s="17">
        <f t="shared" si="646"/>
        <v>238.26</v>
      </c>
      <c r="BJ970">
        <f t="shared" si="658"/>
        <v>0</v>
      </c>
      <c r="BK970" s="7">
        <f t="shared" si="659"/>
        <v>0</v>
      </c>
      <c r="BL970" s="7">
        <f t="shared" si="660"/>
        <v>0</v>
      </c>
      <c r="BM970" s="7">
        <f t="shared" si="661"/>
        <v>0</v>
      </c>
      <c r="BN970" s="7">
        <f t="shared" si="662"/>
        <v>0</v>
      </c>
      <c r="BO970" s="17">
        <f t="shared" si="647"/>
        <v>238.26</v>
      </c>
      <c r="BP970">
        <f t="shared" si="663"/>
        <v>0</v>
      </c>
      <c r="BQ970" s="7">
        <f t="shared" si="664"/>
        <v>0</v>
      </c>
      <c r="BR970" s="7">
        <f t="shared" si="665"/>
        <v>0</v>
      </c>
      <c r="BS970" s="7">
        <f t="shared" si="666"/>
        <v>0</v>
      </c>
      <c r="BT970" s="7">
        <f t="shared" si="667"/>
        <v>0</v>
      </c>
      <c r="BU970" s="17">
        <f t="shared" si="648"/>
        <v>238.26</v>
      </c>
      <c r="BV970">
        <f t="shared" si="668"/>
        <v>0</v>
      </c>
      <c r="BW970" s="7">
        <f t="shared" si="669"/>
        <v>0</v>
      </c>
      <c r="BX970" s="7">
        <f t="shared" si="670"/>
        <v>0</v>
      </c>
      <c r="BY970" s="7">
        <f t="shared" si="671"/>
        <v>0</v>
      </c>
      <c r="BZ970" s="7">
        <f t="shared" si="672"/>
        <v>0</v>
      </c>
      <c r="CA970" s="17">
        <f t="shared" si="649"/>
        <v>238.26</v>
      </c>
      <c r="CB970">
        <f t="shared" si="673"/>
        <v>0</v>
      </c>
      <c r="CC970" s="7">
        <f t="shared" si="674"/>
        <v>0</v>
      </c>
      <c r="CD970" s="7">
        <f t="shared" si="675"/>
        <v>0</v>
      </c>
      <c r="CE970" s="7">
        <f t="shared" si="676"/>
        <v>0</v>
      </c>
      <c r="CF970" s="69">
        <f t="shared" si="677"/>
        <v>0</v>
      </c>
      <c r="CG970" s="17">
        <f t="shared" si="650"/>
        <v>238.26</v>
      </c>
      <c r="CH970">
        <f t="shared" si="678"/>
        <v>0</v>
      </c>
      <c r="CI970" s="7">
        <f t="shared" si="679"/>
        <v>0</v>
      </c>
      <c r="CJ970" s="7">
        <f t="shared" si="680"/>
        <v>0</v>
      </c>
      <c r="CK970" s="7">
        <f t="shared" si="681"/>
        <v>0</v>
      </c>
      <c r="CL970" s="7">
        <f t="shared" si="682"/>
        <v>0</v>
      </c>
      <c r="CM970" s="17">
        <f t="shared" si="651"/>
        <v>238.26</v>
      </c>
      <c r="CN970">
        <f t="shared" si="683"/>
        <v>0</v>
      </c>
      <c r="CO970" s="7">
        <f t="shared" si="684"/>
        <v>0</v>
      </c>
      <c r="CP970" s="7">
        <f t="shared" si="685"/>
        <v>0</v>
      </c>
      <c r="CQ970" s="7">
        <f t="shared" si="686"/>
        <v>0</v>
      </c>
      <c r="CR970" s="7">
        <f t="shared" si="687"/>
        <v>0</v>
      </c>
    </row>
    <row r="971" spans="1:9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652"/>
        <v>1</v>
      </c>
      <c r="M971" s="63" t="b">
        <v>0</v>
      </c>
      <c r="S971" s="65" t="b">
        <v>0</v>
      </c>
      <c r="Y971" s="66" t="b">
        <v>0</v>
      </c>
      <c r="AE971" s="67" t="b">
        <v>0</v>
      </c>
      <c r="AK971" s="68" t="b">
        <v>0</v>
      </c>
      <c r="AQ971" s="45" t="b">
        <v>0</v>
      </c>
      <c r="AW971" s="47" t="b">
        <v>0</v>
      </c>
      <c r="BC971" s="17">
        <f t="shared" si="645"/>
        <v>433.18000000000006</v>
      </c>
      <c r="BD971">
        <f t="shared" si="653"/>
        <v>0</v>
      </c>
      <c r="BE971" s="7">
        <f t="shared" si="654"/>
        <v>0</v>
      </c>
      <c r="BF971" s="7">
        <f t="shared" si="655"/>
        <v>0</v>
      </c>
      <c r="BG971" s="7">
        <f t="shared" si="656"/>
        <v>0</v>
      </c>
      <c r="BH971" s="7">
        <f t="shared" si="657"/>
        <v>0</v>
      </c>
      <c r="BI971" s="17">
        <f t="shared" si="646"/>
        <v>433.18000000000006</v>
      </c>
      <c r="BJ971">
        <f t="shared" si="658"/>
        <v>0</v>
      </c>
      <c r="BK971" s="7">
        <f t="shared" si="659"/>
        <v>0</v>
      </c>
      <c r="BL971" s="7">
        <f t="shared" si="660"/>
        <v>0</v>
      </c>
      <c r="BM971" s="7">
        <f t="shared" si="661"/>
        <v>0</v>
      </c>
      <c r="BN971" s="7">
        <f t="shared" si="662"/>
        <v>0</v>
      </c>
      <c r="BO971" s="17">
        <f t="shared" si="647"/>
        <v>433.18000000000006</v>
      </c>
      <c r="BP971">
        <f t="shared" si="663"/>
        <v>0</v>
      </c>
      <c r="BQ971" s="7">
        <f t="shared" si="664"/>
        <v>0</v>
      </c>
      <c r="BR971" s="7">
        <f t="shared" si="665"/>
        <v>0</v>
      </c>
      <c r="BS971" s="7">
        <f t="shared" si="666"/>
        <v>0</v>
      </c>
      <c r="BT971" s="7">
        <f t="shared" si="667"/>
        <v>0</v>
      </c>
      <c r="BU971" s="17">
        <f t="shared" si="648"/>
        <v>433.18000000000006</v>
      </c>
      <c r="BV971">
        <f t="shared" si="668"/>
        <v>0</v>
      </c>
      <c r="BW971" s="7">
        <f t="shared" si="669"/>
        <v>0</v>
      </c>
      <c r="BX971" s="7">
        <f t="shared" si="670"/>
        <v>0</v>
      </c>
      <c r="BY971" s="7">
        <f t="shared" si="671"/>
        <v>0</v>
      </c>
      <c r="BZ971" s="7">
        <f t="shared" si="672"/>
        <v>0</v>
      </c>
      <c r="CA971" s="17">
        <f t="shared" si="649"/>
        <v>433.18000000000006</v>
      </c>
      <c r="CB971">
        <f t="shared" si="673"/>
        <v>0</v>
      </c>
      <c r="CC971" s="7">
        <f t="shared" si="674"/>
        <v>0</v>
      </c>
      <c r="CD971" s="7">
        <f t="shared" si="675"/>
        <v>0</v>
      </c>
      <c r="CE971" s="7">
        <f t="shared" si="676"/>
        <v>0</v>
      </c>
      <c r="CF971" s="69">
        <f t="shared" si="677"/>
        <v>0</v>
      </c>
      <c r="CG971" s="17">
        <f t="shared" si="650"/>
        <v>433.18000000000006</v>
      </c>
      <c r="CH971">
        <f t="shared" si="678"/>
        <v>0</v>
      </c>
      <c r="CI971" s="7">
        <f t="shared" si="679"/>
        <v>0</v>
      </c>
      <c r="CJ971" s="7">
        <f t="shared" si="680"/>
        <v>0</v>
      </c>
      <c r="CK971" s="7">
        <f t="shared" si="681"/>
        <v>0</v>
      </c>
      <c r="CL971" s="7">
        <f t="shared" si="682"/>
        <v>0</v>
      </c>
      <c r="CM971" s="17">
        <f t="shared" si="651"/>
        <v>433.18000000000006</v>
      </c>
      <c r="CN971">
        <f t="shared" si="683"/>
        <v>0</v>
      </c>
      <c r="CO971" s="7">
        <f t="shared" si="684"/>
        <v>0</v>
      </c>
      <c r="CP971" s="7">
        <f t="shared" si="685"/>
        <v>0</v>
      </c>
      <c r="CQ971" s="7">
        <f t="shared" si="686"/>
        <v>0</v>
      </c>
      <c r="CR971" s="7">
        <f t="shared" si="687"/>
        <v>0</v>
      </c>
    </row>
    <row r="972" spans="1:9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652"/>
        <v>0</v>
      </c>
      <c r="M972" s="63" t="b">
        <v>0</v>
      </c>
      <c r="S972" s="65" t="b">
        <v>0</v>
      </c>
      <c r="Y972" s="66" t="b">
        <v>0</v>
      </c>
      <c r="AE972" s="67" t="b">
        <v>0</v>
      </c>
      <c r="AK972" s="68" t="b">
        <v>0</v>
      </c>
      <c r="AQ972" s="45" t="b">
        <v>0</v>
      </c>
      <c r="AW972" s="47" t="b">
        <v>0</v>
      </c>
      <c r="BC972" s="17">
        <f t="shared" si="645"/>
        <v>434.94</v>
      </c>
      <c r="BD972">
        <f t="shared" si="653"/>
        <v>0</v>
      </c>
      <c r="BE972" s="7">
        <f t="shared" si="654"/>
        <v>0</v>
      </c>
      <c r="BF972" s="7">
        <f t="shared" si="655"/>
        <v>0</v>
      </c>
      <c r="BG972" s="7">
        <f t="shared" si="656"/>
        <v>0</v>
      </c>
      <c r="BH972" s="7">
        <f t="shared" si="657"/>
        <v>0</v>
      </c>
      <c r="BI972" s="17">
        <f t="shared" si="646"/>
        <v>434.94</v>
      </c>
      <c r="BJ972">
        <f t="shared" si="658"/>
        <v>0</v>
      </c>
      <c r="BK972" s="7">
        <f t="shared" si="659"/>
        <v>0</v>
      </c>
      <c r="BL972" s="7">
        <f t="shared" si="660"/>
        <v>0</v>
      </c>
      <c r="BM972" s="7">
        <f t="shared" si="661"/>
        <v>0</v>
      </c>
      <c r="BN972" s="7">
        <f t="shared" si="662"/>
        <v>0</v>
      </c>
      <c r="BO972" s="17">
        <f t="shared" si="647"/>
        <v>434.94</v>
      </c>
      <c r="BP972">
        <f t="shared" si="663"/>
        <v>0</v>
      </c>
      <c r="BQ972" s="7">
        <f t="shared" si="664"/>
        <v>0</v>
      </c>
      <c r="BR972" s="7">
        <f t="shared" si="665"/>
        <v>0</v>
      </c>
      <c r="BS972" s="7">
        <f t="shared" si="666"/>
        <v>0</v>
      </c>
      <c r="BT972" s="7">
        <f t="shared" si="667"/>
        <v>0</v>
      </c>
      <c r="BU972" s="17">
        <f t="shared" si="648"/>
        <v>434.94</v>
      </c>
      <c r="BV972">
        <f t="shared" si="668"/>
        <v>0</v>
      </c>
      <c r="BW972" s="7">
        <f t="shared" si="669"/>
        <v>0</v>
      </c>
      <c r="BX972" s="7">
        <f t="shared" si="670"/>
        <v>0</v>
      </c>
      <c r="BY972" s="7">
        <f t="shared" si="671"/>
        <v>0</v>
      </c>
      <c r="BZ972" s="7">
        <f t="shared" si="672"/>
        <v>0</v>
      </c>
      <c r="CA972" s="17">
        <f t="shared" si="649"/>
        <v>434.94</v>
      </c>
      <c r="CB972">
        <f t="shared" si="673"/>
        <v>0</v>
      </c>
      <c r="CC972" s="7">
        <f t="shared" si="674"/>
        <v>0</v>
      </c>
      <c r="CD972" s="7">
        <f t="shared" si="675"/>
        <v>0</v>
      </c>
      <c r="CE972" s="7">
        <f t="shared" si="676"/>
        <v>0</v>
      </c>
      <c r="CF972" s="69">
        <f t="shared" si="677"/>
        <v>0</v>
      </c>
      <c r="CG972" s="17">
        <f t="shared" si="650"/>
        <v>434.94</v>
      </c>
      <c r="CH972">
        <f t="shared" si="678"/>
        <v>0</v>
      </c>
      <c r="CI972" s="7">
        <f t="shared" si="679"/>
        <v>0</v>
      </c>
      <c r="CJ972" s="7">
        <f t="shared" si="680"/>
        <v>0</v>
      </c>
      <c r="CK972" s="7">
        <f t="shared" si="681"/>
        <v>0</v>
      </c>
      <c r="CL972" s="7">
        <f t="shared" si="682"/>
        <v>0</v>
      </c>
      <c r="CM972" s="17">
        <f t="shared" si="651"/>
        <v>434.94</v>
      </c>
      <c r="CN972">
        <f t="shared" si="683"/>
        <v>0</v>
      </c>
      <c r="CO972" s="7">
        <f t="shared" si="684"/>
        <v>0</v>
      </c>
      <c r="CP972" s="7">
        <f t="shared" si="685"/>
        <v>0</v>
      </c>
      <c r="CQ972" s="7">
        <f t="shared" si="686"/>
        <v>0</v>
      </c>
      <c r="CR972" s="7">
        <f t="shared" si="687"/>
        <v>0</v>
      </c>
    </row>
    <row r="973" spans="1:9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652"/>
        <v>1</v>
      </c>
      <c r="M973" s="63" t="b">
        <v>0</v>
      </c>
      <c r="S973" s="65" t="b">
        <v>0</v>
      </c>
      <c r="Y973" s="66" t="b">
        <v>0</v>
      </c>
      <c r="AE973" s="67" t="b">
        <v>0</v>
      </c>
      <c r="AK973" s="68" t="b">
        <v>0</v>
      </c>
      <c r="AQ973" s="45" t="b">
        <v>0</v>
      </c>
      <c r="AW973" s="47" t="b">
        <v>0</v>
      </c>
      <c r="BC973" s="17">
        <f t="shared" si="645"/>
        <v>545.16</v>
      </c>
      <c r="BD973">
        <f t="shared" si="653"/>
        <v>0</v>
      </c>
      <c r="BE973" s="7">
        <f t="shared" si="654"/>
        <v>0</v>
      </c>
      <c r="BF973" s="7">
        <f t="shared" si="655"/>
        <v>0</v>
      </c>
      <c r="BG973" s="7">
        <f t="shared" si="656"/>
        <v>0</v>
      </c>
      <c r="BH973" s="7">
        <f t="shared" si="657"/>
        <v>0</v>
      </c>
      <c r="BI973" s="17">
        <f t="shared" si="646"/>
        <v>545.16</v>
      </c>
      <c r="BJ973">
        <f t="shared" si="658"/>
        <v>0</v>
      </c>
      <c r="BK973" s="7">
        <f t="shared" si="659"/>
        <v>0</v>
      </c>
      <c r="BL973" s="7">
        <f t="shared" si="660"/>
        <v>0</v>
      </c>
      <c r="BM973" s="7">
        <f t="shared" si="661"/>
        <v>0</v>
      </c>
      <c r="BN973" s="7">
        <f t="shared" si="662"/>
        <v>0</v>
      </c>
      <c r="BO973" s="17">
        <f t="shared" si="647"/>
        <v>545.16</v>
      </c>
      <c r="BP973">
        <f t="shared" si="663"/>
        <v>0</v>
      </c>
      <c r="BQ973" s="7">
        <f t="shared" si="664"/>
        <v>0</v>
      </c>
      <c r="BR973" s="7">
        <f t="shared" si="665"/>
        <v>0</v>
      </c>
      <c r="BS973" s="7">
        <f t="shared" si="666"/>
        <v>0</v>
      </c>
      <c r="BT973" s="7">
        <f t="shared" si="667"/>
        <v>0</v>
      </c>
      <c r="BU973" s="17">
        <f t="shared" si="648"/>
        <v>545.16</v>
      </c>
      <c r="BV973">
        <f t="shared" si="668"/>
        <v>0</v>
      </c>
      <c r="BW973" s="7">
        <f t="shared" si="669"/>
        <v>0</v>
      </c>
      <c r="BX973" s="7">
        <f t="shared" si="670"/>
        <v>0</v>
      </c>
      <c r="BY973" s="7">
        <f t="shared" si="671"/>
        <v>0</v>
      </c>
      <c r="BZ973" s="7">
        <f t="shared" si="672"/>
        <v>0</v>
      </c>
      <c r="CA973" s="17">
        <f t="shared" si="649"/>
        <v>545.16</v>
      </c>
      <c r="CB973">
        <f t="shared" si="673"/>
        <v>0</v>
      </c>
      <c r="CC973" s="7">
        <f t="shared" si="674"/>
        <v>0</v>
      </c>
      <c r="CD973" s="7">
        <f t="shared" si="675"/>
        <v>0</v>
      </c>
      <c r="CE973" s="7">
        <f t="shared" si="676"/>
        <v>0</v>
      </c>
      <c r="CF973" s="69">
        <f t="shared" si="677"/>
        <v>0</v>
      </c>
      <c r="CG973" s="17">
        <f t="shared" si="650"/>
        <v>545.16</v>
      </c>
      <c r="CH973">
        <f t="shared" si="678"/>
        <v>0</v>
      </c>
      <c r="CI973" s="7">
        <f t="shared" si="679"/>
        <v>0</v>
      </c>
      <c r="CJ973" s="7">
        <f t="shared" si="680"/>
        <v>0</v>
      </c>
      <c r="CK973" s="7">
        <f t="shared" si="681"/>
        <v>0</v>
      </c>
      <c r="CL973" s="7">
        <f t="shared" si="682"/>
        <v>0</v>
      </c>
      <c r="CM973" s="17">
        <f t="shared" si="651"/>
        <v>545.16</v>
      </c>
      <c r="CN973">
        <f t="shared" si="683"/>
        <v>0</v>
      </c>
      <c r="CO973" s="7">
        <f t="shared" si="684"/>
        <v>0</v>
      </c>
      <c r="CP973" s="7">
        <f t="shared" si="685"/>
        <v>0</v>
      </c>
      <c r="CQ973" s="7">
        <f t="shared" si="686"/>
        <v>0</v>
      </c>
      <c r="CR973" s="7">
        <f t="shared" si="687"/>
        <v>0</v>
      </c>
    </row>
    <row r="974" spans="1:9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652"/>
        <v>0</v>
      </c>
      <c r="M974" s="63" t="b">
        <v>0</v>
      </c>
      <c r="S974" s="65" t="b">
        <v>0</v>
      </c>
      <c r="Y974" s="66" t="b">
        <v>0</v>
      </c>
      <c r="AE974" s="67" t="b">
        <v>0</v>
      </c>
      <c r="AK974" s="68" t="b">
        <v>0</v>
      </c>
      <c r="AQ974" s="45" t="b">
        <v>0</v>
      </c>
      <c r="AW974" s="47" t="b">
        <v>0</v>
      </c>
      <c r="BC974" s="17">
        <f t="shared" si="645"/>
        <v>545.04999999999995</v>
      </c>
      <c r="BD974">
        <f t="shared" si="653"/>
        <v>0</v>
      </c>
      <c r="BE974" s="7">
        <f t="shared" si="654"/>
        <v>0</v>
      </c>
      <c r="BF974" s="7">
        <f t="shared" si="655"/>
        <v>0</v>
      </c>
      <c r="BG974" s="7">
        <f t="shared" si="656"/>
        <v>0</v>
      </c>
      <c r="BH974" s="7">
        <f t="shared" si="657"/>
        <v>0</v>
      </c>
      <c r="BI974" s="17">
        <f t="shared" si="646"/>
        <v>545.04999999999995</v>
      </c>
      <c r="BJ974">
        <f t="shared" si="658"/>
        <v>0</v>
      </c>
      <c r="BK974" s="7">
        <f t="shared" si="659"/>
        <v>0</v>
      </c>
      <c r="BL974" s="7">
        <f t="shared" si="660"/>
        <v>0</v>
      </c>
      <c r="BM974" s="7">
        <f t="shared" si="661"/>
        <v>0</v>
      </c>
      <c r="BN974" s="7">
        <f t="shared" si="662"/>
        <v>0</v>
      </c>
      <c r="BO974" s="17">
        <f t="shared" si="647"/>
        <v>545.04999999999995</v>
      </c>
      <c r="BP974">
        <f t="shared" si="663"/>
        <v>0</v>
      </c>
      <c r="BQ974" s="7">
        <f t="shared" si="664"/>
        <v>0</v>
      </c>
      <c r="BR974" s="7">
        <f t="shared" si="665"/>
        <v>0</v>
      </c>
      <c r="BS974" s="7">
        <f t="shared" si="666"/>
        <v>0</v>
      </c>
      <c r="BT974" s="7">
        <f t="shared" si="667"/>
        <v>0</v>
      </c>
      <c r="BU974" s="17">
        <f t="shared" si="648"/>
        <v>545.04999999999995</v>
      </c>
      <c r="BV974">
        <f t="shared" si="668"/>
        <v>0</v>
      </c>
      <c r="BW974" s="7">
        <f t="shared" si="669"/>
        <v>0</v>
      </c>
      <c r="BX974" s="7">
        <f t="shared" si="670"/>
        <v>0</v>
      </c>
      <c r="BY974" s="7">
        <f t="shared" si="671"/>
        <v>0</v>
      </c>
      <c r="BZ974" s="7">
        <f t="shared" si="672"/>
        <v>0</v>
      </c>
      <c r="CA974" s="17">
        <f t="shared" si="649"/>
        <v>545.04999999999995</v>
      </c>
      <c r="CB974">
        <f t="shared" si="673"/>
        <v>0</v>
      </c>
      <c r="CC974" s="7">
        <f t="shared" si="674"/>
        <v>0</v>
      </c>
      <c r="CD974" s="7">
        <f t="shared" si="675"/>
        <v>0</v>
      </c>
      <c r="CE974" s="7">
        <f t="shared" si="676"/>
        <v>0</v>
      </c>
      <c r="CF974" s="69">
        <f t="shared" si="677"/>
        <v>0</v>
      </c>
      <c r="CG974" s="17">
        <f t="shared" si="650"/>
        <v>545.04999999999995</v>
      </c>
      <c r="CH974">
        <f t="shared" si="678"/>
        <v>0</v>
      </c>
      <c r="CI974" s="7">
        <f t="shared" si="679"/>
        <v>0</v>
      </c>
      <c r="CJ974" s="7">
        <f t="shared" si="680"/>
        <v>0</v>
      </c>
      <c r="CK974" s="7">
        <f t="shared" si="681"/>
        <v>0</v>
      </c>
      <c r="CL974" s="7">
        <f t="shared" si="682"/>
        <v>0</v>
      </c>
      <c r="CM974" s="17">
        <f t="shared" si="651"/>
        <v>545.04999999999995</v>
      </c>
      <c r="CN974">
        <f t="shared" si="683"/>
        <v>0</v>
      </c>
      <c r="CO974" s="7">
        <f t="shared" si="684"/>
        <v>0</v>
      </c>
      <c r="CP974" s="7">
        <f t="shared" si="685"/>
        <v>0</v>
      </c>
      <c r="CQ974" s="7">
        <f t="shared" si="686"/>
        <v>0</v>
      </c>
      <c r="CR974" s="7">
        <f t="shared" si="687"/>
        <v>0</v>
      </c>
    </row>
    <row r="975" spans="1:9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652"/>
        <v>1</v>
      </c>
      <c r="M975" s="63" t="b">
        <v>0</v>
      </c>
      <c r="S975" s="65" t="b">
        <v>0</v>
      </c>
      <c r="Y975" s="66" t="b">
        <v>0</v>
      </c>
      <c r="AE975" s="67" t="b">
        <v>0</v>
      </c>
      <c r="AK975" s="68" t="b">
        <v>0</v>
      </c>
      <c r="AQ975" s="45" t="b">
        <v>0</v>
      </c>
      <c r="AW975" s="47" t="b">
        <v>0</v>
      </c>
      <c r="BC975" s="17">
        <f t="shared" si="645"/>
        <v>363.11</v>
      </c>
      <c r="BD975">
        <f t="shared" si="653"/>
        <v>0</v>
      </c>
      <c r="BE975" s="7">
        <f t="shared" si="654"/>
        <v>0</v>
      </c>
      <c r="BF975" s="7">
        <f t="shared" si="655"/>
        <v>0</v>
      </c>
      <c r="BG975" s="7">
        <f t="shared" si="656"/>
        <v>0</v>
      </c>
      <c r="BH975" s="7">
        <f t="shared" si="657"/>
        <v>0</v>
      </c>
      <c r="BI975" s="17">
        <f t="shared" si="646"/>
        <v>363.11</v>
      </c>
      <c r="BJ975">
        <f t="shared" si="658"/>
        <v>0</v>
      </c>
      <c r="BK975" s="7">
        <f t="shared" si="659"/>
        <v>0</v>
      </c>
      <c r="BL975" s="7">
        <f t="shared" si="660"/>
        <v>0</v>
      </c>
      <c r="BM975" s="7">
        <f t="shared" si="661"/>
        <v>0</v>
      </c>
      <c r="BN975" s="7">
        <f t="shared" si="662"/>
        <v>0</v>
      </c>
      <c r="BO975" s="17">
        <f t="shared" si="647"/>
        <v>363.11</v>
      </c>
      <c r="BP975">
        <f t="shared" si="663"/>
        <v>0</v>
      </c>
      <c r="BQ975" s="7">
        <f t="shared" si="664"/>
        <v>0</v>
      </c>
      <c r="BR975" s="7">
        <f t="shared" si="665"/>
        <v>0</v>
      </c>
      <c r="BS975" s="7">
        <f t="shared" si="666"/>
        <v>0</v>
      </c>
      <c r="BT975" s="7">
        <f t="shared" si="667"/>
        <v>0</v>
      </c>
      <c r="BU975" s="17">
        <f t="shared" si="648"/>
        <v>363.11</v>
      </c>
      <c r="BV975">
        <f t="shared" si="668"/>
        <v>0</v>
      </c>
      <c r="BW975" s="7">
        <f t="shared" si="669"/>
        <v>0</v>
      </c>
      <c r="BX975" s="7">
        <f t="shared" si="670"/>
        <v>0</v>
      </c>
      <c r="BY975" s="7">
        <f t="shared" si="671"/>
        <v>0</v>
      </c>
      <c r="BZ975" s="7">
        <f t="shared" si="672"/>
        <v>0</v>
      </c>
      <c r="CA975" s="17">
        <f t="shared" si="649"/>
        <v>363.11</v>
      </c>
      <c r="CB975">
        <f t="shared" si="673"/>
        <v>0</v>
      </c>
      <c r="CC975" s="7">
        <f t="shared" si="674"/>
        <v>0</v>
      </c>
      <c r="CD975" s="7">
        <f t="shared" si="675"/>
        <v>0</v>
      </c>
      <c r="CE975" s="7">
        <f t="shared" si="676"/>
        <v>0</v>
      </c>
      <c r="CF975" s="69">
        <f t="shared" si="677"/>
        <v>0</v>
      </c>
      <c r="CG975" s="17">
        <f t="shared" si="650"/>
        <v>363.11</v>
      </c>
      <c r="CH975">
        <f t="shared" si="678"/>
        <v>0</v>
      </c>
      <c r="CI975" s="7">
        <f t="shared" si="679"/>
        <v>0</v>
      </c>
      <c r="CJ975" s="7">
        <f t="shared" si="680"/>
        <v>0</v>
      </c>
      <c r="CK975" s="7">
        <f t="shared" si="681"/>
        <v>0</v>
      </c>
      <c r="CL975" s="7">
        <f t="shared" si="682"/>
        <v>0</v>
      </c>
      <c r="CM975" s="17">
        <f t="shared" si="651"/>
        <v>363.11</v>
      </c>
      <c r="CN975">
        <f t="shared" si="683"/>
        <v>0</v>
      </c>
      <c r="CO975" s="7">
        <f t="shared" si="684"/>
        <v>0</v>
      </c>
      <c r="CP975" s="7">
        <f t="shared" si="685"/>
        <v>0</v>
      </c>
      <c r="CQ975" s="7">
        <f t="shared" si="686"/>
        <v>0</v>
      </c>
      <c r="CR975" s="7">
        <f t="shared" si="687"/>
        <v>0</v>
      </c>
    </row>
    <row r="976" spans="1:9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652"/>
        <v>0</v>
      </c>
      <c r="M976" s="63" t="b">
        <v>0</v>
      </c>
      <c r="S976" s="65" t="b">
        <v>0</v>
      </c>
      <c r="Y976" s="66" t="b">
        <v>0</v>
      </c>
      <c r="AE976" s="67" t="b">
        <v>0</v>
      </c>
      <c r="AK976" s="68" t="b">
        <v>0</v>
      </c>
      <c r="AQ976" s="45" t="b">
        <v>0</v>
      </c>
      <c r="AW976" s="47" t="b">
        <v>0</v>
      </c>
      <c r="BC976" s="17">
        <f t="shared" si="645"/>
        <v>352.99000000000007</v>
      </c>
      <c r="BD976">
        <f t="shared" si="653"/>
        <v>0</v>
      </c>
      <c r="BE976" s="7">
        <f t="shared" si="654"/>
        <v>0</v>
      </c>
      <c r="BF976" s="7">
        <f t="shared" si="655"/>
        <v>0</v>
      </c>
      <c r="BG976" s="7">
        <f t="shared" si="656"/>
        <v>0</v>
      </c>
      <c r="BH976" s="7">
        <f t="shared" si="657"/>
        <v>0</v>
      </c>
      <c r="BI976" s="17">
        <f t="shared" si="646"/>
        <v>352.99000000000007</v>
      </c>
      <c r="BJ976">
        <f t="shared" si="658"/>
        <v>0</v>
      </c>
      <c r="BK976" s="7">
        <f t="shared" si="659"/>
        <v>0</v>
      </c>
      <c r="BL976" s="7">
        <f t="shared" si="660"/>
        <v>0</v>
      </c>
      <c r="BM976" s="7">
        <f t="shared" si="661"/>
        <v>0</v>
      </c>
      <c r="BN976" s="7">
        <f t="shared" si="662"/>
        <v>0</v>
      </c>
      <c r="BO976" s="17">
        <f t="shared" si="647"/>
        <v>352.99000000000007</v>
      </c>
      <c r="BP976">
        <f t="shared" si="663"/>
        <v>0</v>
      </c>
      <c r="BQ976" s="7">
        <f t="shared" si="664"/>
        <v>0</v>
      </c>
      <c r="BR976" s="7">
        <f t="shared" si="665"/>
        <v>0</v>
      </c>
      <c r="BS976" s="7">
        <f t="shared" si="666"/>
        <v>0</v>
      </c>
      <c r="BT976" s="7">
        <f t="shared" si="667"/>
        <v>0</v>
      </c>
      <c r="BU976" s="17">
        <f t="shared" si="648"/>
        <v>352.99000000000007</v>
      </c>
      <c r="BV976">
        <f t="shared" si="668"/>
        <v>0</v>
      </c>
      <c r="BW976" s="7">
        <f t="shared" si="669"/>
        <v>0</v>
      </c>
      <c r="BX976" s="7">
        <f t="shared" si="670"/>
        <v>0</v>
      </c>
      <c r="BY976" s="7">
        <f t="shared" si="671"/>
        <v>0</v>
      </c>
      <c r="BZ976" s="7">
        <f t="shared" si="672"/>
        <v>0</v>
      </c>
      <c r="CA976" s="17">
        <f t="shared" si="649"/>
        <v>352.99000000000007</v>
      </c>
      <c r="CB976">
        <f t="shared" si="673"/>
        <v>0</v>
      </c>
      <c r="CC976" s="7">
        <f t="shared" si="674"/>
        <v>0</v>
      </c>
      <c r="CD976" s="7">
        <f t="shared" si="675"/>
        <v>0</v>
      </c>
      <c r="CE976" s="7">
        <f t="shared" si="676"/>
        <v>0</v>
      </c>
      <c r="CF976" s="69">
        <f t="shared" si="677"/>
        <v>0</v>
      </c>
      <c r="CG976" s="17">
        <f t="shared" si="650"/>
        <v>352.99000000000007</v>
      </c>
      <c r="CH976">
        <f t="shared" si="678"/>
        <v>0</v>
      </c>
      <c r="CI976" s="7">
        <f t="shared" si="679"/>
        <v>0</v>
      </c>
      <c r="CJ976" s="7">
        <f t="shared" si="680"/>
        <v>0</v>
      </c>
      <c r="CK976" s="7">
        <f t="shared" si="681"/>
        <v>0</v>
      </c>
      <c r="CL976" s="7">
        <f t="shared" si="682"/>
        <v>0</v>
      </c>
      <c r="CM976" s="17">
        <f t="shared" si="651"/>
        <v>352.99000000000007</v>
      </c>
      <c r="CN976">
        <f t="shared" si="683"/>
        <v>0</v>
      </c>
      <c r="CO976" s="7">
        <f t="shared" si="684"/>
        <v>0</v>
      </c>
      <c r="CP976" s="7">
        <f t="shared" si="685"/>
        <v>0</v>
      </c>
      <c r="CQ976" s="7">
        <f t="shared" si="686"/>
        <v>0</v>
      </c>
      <c r="CR976" s="7">
        <f t="shared" si="687"/>
        <v>0</v>
      </c>
    </row>
    <row r="977" spans="1:9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652"/>
        <v>1</v>
      </c>
      <c r="M977" s="63" t="b">
        <v>0</v>
      </c>
      <c r="S977" s="65" t="b">
        <v>0</v>
      </c>
      <c r="Y977" s="66" t="b">
        <v>0</v>
      </c>
      <c r="AE977" s="67" t="b">
        <v>0</v>
      </c>
      <c r="AK977" s="68" t="b">
        <v>0</v>
      </c>
      <c r="AQ977" s="45" t="b">
        <v>0</v>
      </c>
      <c r="AW977" s="47" t="b">
        <v>0</v>
      </c>
      <c r="BC977" s="17">
        <f t="shared" si="645"/>
        <v>400.18000000000006</v>
      </c>
      <c r="BD977">
        <f t="shared" si="653"/>
        <v>0</v>
      </c>
      <c r="BE977" s="7">
        <f t="shared" si="654"/>
        <v>0</v>
      </c>
      <c r="BF977" s="7">
        <f t="shared" si="655"/>
        <v>0</v>
      </c>
      <c r="BG977" s="7">
        <f t="shared" si="656"/>
        <v>0</v>
      </c>
      <c r="BH977" s="7">
        <f t="shared" si="657"/>
        <v>0</v>
      </c>
      <c r="BI977" s="17">
        <f t="shared" si="646"/>
        <v>400.18000000000006</v>
      </c>
      <c r="BJ977">
        <f t="shared" si="658"/>
        <v>0</v>
      </c>
      <c r="BK977" s="7">
        <f t="shared" si="659"/>
        <v>0</v>
      </c>
      <c r="BL977" s="7">
        <f t="shared" si="660"/>
        <v>0</v>
      </c>
      <c r="BM977" s="7">
        <f t="shared" si="661"/>
        <v>0</v>
      </c>
      <c r="BN977" s="7">
        <f t="shared" si="662"/>
        <v>0</v>
      </c>
      <c r="BO977" s="17">
        <f t="shared" si="647"/>
        <v>400.18000000000006</v>
      </c>
      <c r="BP977">
        <f t="shared" si="663"/>
        <v>0</v>
      </c>
      <c r="BQ977" s="7">
        <f t="shared" si="664"/>
        <v>0</v>
      </c>
      <c r="BR977" s="7">
        <f t="shared" si="665"/>
        <v>0</v>
      </c>
      <c r="BS977" s="7">
        <f t="shared" si="666"/>
        <v>0</v>
      </c>
      <c r="BT977" s="7">
        <f t="shared" si="667"/>
        <v>0</v>
      </c>
      <c r="BU977" s="17">
        <f t="shared" si="648"/>
        <v>400.18000000000006</v>
      </c>
      <c r="BV977">
        <f t="shared" si="668"/>
        <v>0</v>
      </c>
      <c r="BW977" s="7">
        <f t="shared" si="669"/>
        <v>0</v>
      </c>
      <c r="BX977" s="7">
        <f t="shared" si="670"/>
        <v>0</v>
      </c>
      <c r="BY977" s="7">
        <f t="shared" si="671"/>
        <v>0</v>
      </c>
      <c r="BZ977" s="7">
        <f t="shared" si="672"/>
        <v>0</v>
      </c>
      <c r="CA977" s="17">
        <f t="shared" si="649"/>
        <v>400.18000000000006</v>
      </c>
      <c r="CB977">
        <f t="shared" si="673"/>
        <v>0</v>
      </c>
      <c r="CC977" s="7">
        <f t="shared" si="674"/>
        <v>0</v>
      </c>
      <c r="CD977" s="7">
        <f t="shared" si="675"/>
        <v>0</v>
      </c>
      <c r="CE977" s="7">
        <f t="shared" si="676"/>
        <v>0</v>
      </c>
      <c r="CF977" s="69">
        <f t="shared" si="677"/>
        <v>0</v>
      </c>
      <c r="CG977" s="17">
        <f t="shared" si="650"/>
        <v>400.18000000000006</v>
      </c>
      <c r="CH977">
        <f t="shared" si="678"/>
        <v>0</v>
      </c>
      <c r="CI977" s="7">
        <f t="shared" si="679"/>
        <v>0</v>
      </c>
      <c r="CJ977" s="7">
        <f t="shared" si="680"/>
        <v>0</v>
      </c>
      <c r="CK977" s="7">
        <f t="shared" si="681"/>
        <v>0</v>
      </c>
      <c r="CL977" s="7">
        <f t="shared" si="682"/>
        <v>0</v>
      </c>
      <c r="CM977" s="17">
        <f t="shared" si="651"/>
        <v>400.18000000000006</v>
      </c>
      <c r="CN977">
        <f t="shared" si="683"/>
        <v>0</v>
      </c>
      <c r="CO977" s="7">
        <f t="shared" si="684"/>
        <v>0</v>
      </c>
      <c r="CP977" s="7">
        <f t="shared" si="685"/>
        <v>0</v>
      </c>
      <c r="CQ977" s="7">
        <f t="shared" si="686"/>
        <v>0</v>
      </c>
      <c r="CR977" s="7">
        <f t="shared" si="687"/>
        <v>0</v>
      </c>
    </row>
    <row r="978" spans="1:9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652"/>
        <v>0</v>
      </c>
      <c r="M978" s="63" t="b">
        <v>0</v>
      </c>
      <c r="S978" s="65" t="b">
        <v>0</v>
      </c>
      <c r="Y978" s="66" t="b">
        <v>0</v>
      </c>
      <c r="AE978" s="67" t="b">
        <v>0</v>
      </c>
      <c r="AK978" s="68" t="b">
        <v>0</v>
      </c>
      <c r="AQ978" s="45" t="b">
        <v>0</v>
      </c>
      <c r="AW978" s="47" t="b">
        <v>0</v>
      </c>
      <c r="BC978" s="17">
        <f t="shared" si="645"/>
        <v>386.76000000000005</v>
      </c>
      <c r="BD978">
        <f t="shared" si="653"/>
        <v>0</v>
      </c>
      <c r="BE978" s="7">
        <f t="shared" si="654"/>
        <v>0</v>
      </c>
      <c r="BF978" s="7">
        <f t="shared" si="655"/>
        <v>0</v>
      </c>
      <c r="BG978" s="7">
        <f t="shared" si="656"/>
        <v>0</v>
      </c>
      <c r="BH978" s="7">
        <f t="shared" si="657"/>
        <v>0</v>
      </c>
      <c r="BI978" s="17">
        <f t="shared" si="646"/>
        <v>386.76000000000005</v>
      </c>
      <c r="BJ978">
        <f t="shared" si="658"/>
        <v>0</v>
      </c>
      <c r="BK978" s="7">
        <f t="shared" si="659"/>
        <v>0</v>
      </c>
      <c r="BL978" s="7">
        <f t="shared" si="660"/>
        <v>0</v>
      </c>
      <c r="BM978" s="7">
        <f t="shared" si="661"/>
        <v>0</v>
      </c>
      <c r="BN978" s="7">
        <f t="shared" si="662"/>
        <v>0</v>
      </c>
      <c r="BO978" s="17">
        <f t="shared" si="647"/>
        <v>386.76000000000005</v>
      </c>
      <c r="BP978">
        <f t="shared" si="663"/>
        <v>0</v>
      </c>
      <c r="BQ978" s="7">
        <f t="shared" si="664"/>
        <v>0</v>
      </c>
      <c r="BR978" s="7">
        <f t="shared" si="665"/>
        <v>0</v>
      </c>
      <c r="BS978" s="7">
        <f t="shared" si="666"/>
        <v>0</v>
      </c>
      <c r="BT978" s="7">
        <f t="shared" si="667"/>
        <v>0</v>
      </c>
      <c r="BU978" s="17">
        <f t="shared" si="648"/>
        <v>386.76000000000005</v>
      </c>
      <c r="BV978">
        <f t="shared" si="668"/>
        <v>0</v>
      </c>
      <c r="BW978" s="7">
        <f t="shared" si="669"/>
        <v>0</v>
      </c>
      <c r="BX978" s="7">
        <f t="shared" si="670"/>
        <v>0</v>
      </c>
      <c r="BY978" s="7">
        <f t="shared" si="671"/>
        <v>0</v>
      </c>
      <c r="BZ978" s="7">
        <f t="shared" si="672"/>
        <v>0</v>
      </c>
      <c r="CA978" s="17">
        <f t="shared" si="649"/>
        <v>386.76000000000005</v>
      </c>
      <c r="CB978">
        <f t="shared" si="673"/>
        <v>0</v>
      </c>
      <c r="CC978" s="7">
        <f t="shared" si="674"/>
        <v>0</v>
      </c>
      <c r="CD978" s="7">
        <f t="shared" si="675"/>
        <v>0</v>
      </c>
      <c r="CE978" s="7">
        <f t="shared" si="676"/>
        <v>0</v>
      </c>
      <c r="CF978" s="69">
        <f t="shared" si="677"/>
        <v>0</v>
      </c>
      <c r="CG978" s="17">
        <f t="shared" si="650"/>
        <v>386.76000000000005</v>
      </c>
      <c r="CH978">
        <f t="shared" si="678"/>
        <v>0</v>
      </c>
      <c r="CI978" s="7">
        <f t="shared" si="679"/>
        <v>0</v>
      </c>
      <c r="CJ978" s="7">
        <f t="shared" si="680"/>
        <v>0</v>
      </c>
      <c r="CK978" s="7">
        <f t="shared" si="681"/>
        <v>0</v>
      </c>
      <c r="CL978" s="7">
        <f t="shared" si="682"/>
        <v>0</v>
      </c>
      <c r="CM978" s="17">
        <f t="shared" si="651"/>
        <v>386.76000000000005</v>
      </c>
      <c r="CN978">
        <f t="shared" si="683"/>
        <v>0</v>
      </c>
      <c r="CO978" s="7">
        <f t="shared" si="684"/>
        <v>0</v>
      </c>
      <c r="CP978" s="7">
        <f t="shared" si="685"/>
        <v>0</v>
      </c>
      <c r="CQ978" s="7">
        <f t="shared" si="686"/>
        <v>0</v>
      </c>
      <c r="CR978" s="7">
        <f t="shared" si="687"/>
        <v>0</v>
      </c>
    </row>
    <row r="979" spans="1:9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652"/>
        <v>1</v>
      </c>
      <c r="M979" s="63" t="b">
        <v>0</v>
      </c>
      <c r="S979" s="65" t="b">
        <v>0</v>
      </c>
      <c r="Y979" s="66" t="b">
        <v>0</v>
      </c>
      <c r="AE979" s="67" t="b">
        <v>0</v>
      </c>
      <c r="AK979" s="68" t="b">
        <v>0</v>
      </c>
      <c r="AQ979" s="45" t="b">
        <v>0</v>
      </c>
      <c r="AW979" s="47" t="b">
        <v>0</v>
      </c>
      <c r="BC979" s="17">
        <f t="shared" si="645"/>
        <v>272.90999999999997</v>
      </c>
      <c r="BD979">
        <f t="shared" si="653"/>
        <v>0</v>
      </c>
      <c r="BE979" s="7">
        <f t="shared" si="654"/>
        <v>0</v>
      </c>
      <c r="BF979" s="7">
        <f t="shared" si="655"/>
        <v>0</v>
      </c>
      <c r="BG979" s="7">
        <f t="shared" si="656"/>
        <v>0</v>
      </c>
      <c r="BH979" s="7">
        <f t="shared" si="657"/>
        <v>0</v>
      </c>
      <c r="BI979" s="17">
        <f t="shared" si="646"/>
        <v>272.90999999999997</v>
      </c>
      <c r="BJ979">
        <f t="shared" si="658"/>
        <v>0</v>
      </c>
      <c r="BK979" s="7">
        <f t="shared" si="659"/>
        <v>0</v>
      </c>
      <c r="BL979" s="7">
        <f t="shared" si="660"/>
        <v>0</v>
      </c>
      <c r="BM979" s="7">
        <f t="shared" si="661"/>
        <v>0</v>
      </c>
      <c r="BN979" s="7">
        <f t="shared" si="662"/>
        <v>0</v>
      </c>
      <c r="BO979" s="17">
        <f t="shared" si="647"/>
        <v>272.90999999999997</v>
      </c>
      <c r="BP979">
        <f t="shared" si="663"/>
        <v>0</v>
      </c>
      <c r="BQ979" s="7">
        <f t="shared" si="664"/>
        <v>0</v>
      </c>
      <c r="BR979" s="7">
        <f t="shared" si="665"/>
        <v>0</v>
      </c>
      <c r="BS979" s="7">
        <f t="shared" si="666"/>
        <v>0</v>
      </c>
      <c r="BT979" s="7">
        <f t="shared" si="667"/>
        <v>0</v>
      </c>
      <c r="BU979" s="17">
        <f t="shared" si="648"/>
        <v>272.90999999999997</v>
      </c>
      <c r="BV979">
        <f t="shared" si="668"/>
        <v>0</v>
      </c>
      <c r="BW979" s="7">
        <f t="shared" si="669"/>
        <v>0</v>
      </c>
      <c r="BX979" s="7">
        <f t="shared" si="670"/>
        <v>0</v>
      </c>
      <c r="BY979" s="7">
        <f t="shared" si="671"/>
        <v>0</v>
      </c>
      <c r="BZ979" s="7">
        <f t="shared" si="672"/>
        <v>0</v>
      </c>
      <c r="CA979" s="17">
        <f t="shared" si="649"/>
        <v>272.90999999999997</v>
      </c>
      <c r="CB979">
        <f t="shared" si="673"/>
        <v>0</v>
      </c>
      <c r="CC979" s="7">
        <f t="shared" si="674"/>
        <v>0</v>
      </c>
      <c r="CD979" s="7">
        <f t="shared" si="675"/>
        <v>0</v>
      </c>
      <c r="CE979" s="7">
        <f t="shared" si="676"/>
        <v>0</v>
      </c>
      <c r="CF979" s="69">
        <f t="shared" si="677"/>
        <v>0</v>
      </c>
      <c r="CG979" s="17">
        <f t="shared" si="650"/>
        <v>272.90999999999997</v>
      </c>
      <c r="CH979">
        <f t="shared" si="678"/>
        <v>0</v>
      </c>
      <c r="CI979" s="7">
        <f t="shared" si="679"/>
        <v>0</v>
      </c>
      <c r="CJ979" s="7">
        <f t="shared" si="680"/>
        <v>0</v>
      </c>
      <c r="CK979" s="7">
        <f t="shared" si="681"/>
        <v>0</v>
      </c>
      <c r="CL979" s="7">
        <f t="shared" si="682"/>
        <v>0</v>
      </c>
      <c r="CM979" s="17">
        <f t="shared" si="651"/>
        <v>272.90999999999997</v>
      </c>
      <c r="CN979">
        <f t="shared" si="683"/>
        <v>0</v>
      </c>
      <c r="CO979" s="7">
        <f t="shared" si="684"/>
        <v>0</v>
      </c>
      <c r="CP979" s="7">
        <f t="shared" si="685"/>
        <v>0</v>
      </c>
      <c r="CQ979" s="7">
        <f t="shared" si="686"/>
        <v>0</v>
      </c>
      <c r="CR979" s="7">
        <f t="shared" si="687"/>
        <v>0</v>
      </c>
    </row>
    <row r="980" spans="1:9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652"/>
        <v>0</v>
      </c>
      <c r="M980" s="63" t="b">
        <v>0</v>
      </c>
      <c r="S980" s="65" t="b">
        <v>0</v>
      </c>
      <c r="Y980" s="66" t="b">
        <v>0</v>
      </c>
      <c r="AE980" s="67" t="b">
        <v>0</v>
      </c>
      <c r="AK980" s="68" t="b">
        <v>0</v>
      </c>
      <c r="AQ980" s="45" t="b">
        <v>0</v>
      </c>
      <c r="AW980" s="47" t="b">
        <v>0</v>
      </c>
      <c r="BC980" s="17">
        <f t="shared" si="645"/>
        <v>276.98</v>
      </c>
      <c r="BD980">
        <f t="shared" si="653"/>
        <v>0</v>
      </c>
      <c r="BE980" s="7">
        <f t="shared" si="654"/>
        <v>0</v>
      </c>
      <c r="BF980" s="7">
        <f t="shared" si="655"/>
        <v>0</v>
      </c>
      <c r="BG980" s="7">
        <f t="shared" si="656"/>
        <v>0</v>
      </c>
      <c r="BH980" s="7">
        <f t="shared" si="657"/>
        <v>0</v>
      </c>
      <c r="BI980" s="17">
        <f t="shared" si="646"/>
        <v>276.98</v>
      </c>
      <c r="BJ980">
        <f t="shared" si="658"/>
        <v>0</v>
      </c>
      <c r="BK980" s="7">
        <f t="shared" si="659"/>
        <v>0</v>
      </c>
      <c r="BL980" s="7">
        <f t="shared" si="660"/>
        <v>0</v>
      </c>
      <c r="BM980" s="7">
        <f t="shared" si="661"/>
        <v>0</v>
      </c>
      <c r="BN980" s="7">
        <f t="shared" si="662"/>
        <v>0</v>
      </c>
      <c r="BO980" s="17">
        <f t="shared" si="647"/>
        <v>276.98</v>
      </c>
      <c r="BP980">
        <f t="shared" si="663"/>
        <v>0</v>
      </c>
      <c r="BQ980" s="7">
        <f t="shared" si="664"/>
        <v>0</v>
      </c>
      <c r="BR980" s="7">
        <f t="shared" si="665"/>
        <v>0</v>
      </c>
      <c r="BS980" s="7">
        <f t="shared" si="666"/>
        <v>0</v>
      </c>
      <c r="BT980" s="7">
        <f t="shared" si="667"/>
        <v>0</v>
      </c>
      <c r="BU980" s="17">
        <f t="shared" si="648"/>
        <v>276.98</v>
      </c>
      <c r="BV980">
        <f t="shared" si="668"/>
        <v>0</v>
      </c>
      <c r="BW980" s="7">
        <f t="shared" si="669"/>
        <v>0</v>
      </c>
      <c r="BX980" s="7">
        <f t="shared" si="670"/>
        <v>0</v>
      </c>
      <c r="BY980" s="7">
        <f t="shared" si="671"/>
        <v>0</v>
      </c>
      <c r="BZ980" s="7">
        <f t="shared" si="672"/>
        <v>0</v>
      </c>
      <c r="CA980" s="17">
        <f t="shared" si="649"/>
        <v>276.98</v>
      </c>
      <c r="CB980">
        <f t="shared" si="673"/>
        <v>0</v>
      </c>
      <c r="CC980" s="7">
        <f t="shared" si="674"/>
        <v>0</v>
      </c>
      <c r="CD980" s="7">
        <f t="shared" si="675"/>
        <v>0</v>
      </c>
      <c r="CE980" s="7">
        <f t="shared" si="676"/>
        <v>0</v>
      </c>
      <c r="CF980" s="69">
        <f t="shared" si="677"/>
        <v>0</v>
      </c>
      <c r="CG980" s="17">
        <f t="shared" si="650"/>
        <v>276.98</v>
      </c>
      <c r="CH980">
        <f t="shared" si="678"/>
        <v>0</v>
      </c>
      <c r="CI980" s="7">
        <f t="shared" si="679"/>
        <v>0</v>
      </c>
      <c r="CJ980" s="7">
        <f t="shared" si="680"/>
        <v>0</v>
      </c>
      <c r="CK980" s="7">
        <f t="shared" si="681"/>
        <v>0</v>
      </c>
      <c r="CL980" s="7">
        <f t="shared" si="682"/>
        <v>0</v>
      </c>
      <c r="CM980" s="17">
        <f t="shared" si="651"/>
        <v>276.98</v>
      </c>
      <c r="CN980">
        <f t="shared" si="683"/>
        <v>0</v>
      </c>
      <c r="CO980" s="7">
        <f t="shared" si="684"/>
        <v>0</v>
      </c>
      <c r="CP980" s="7">
        <f t="shared" si="685"/>
        <v>0</v>
      </c>
      <c r="CQ980" s="7">
        <f t="shared" si="686"/>
        <v>0</v>
      </c>
      <c r="CR980" s="7">
        <f t="shared" si="687"/>
        <v>0</v>
      </c>
    </row>
    <row r="981" spans="1:9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652"/>
        <v>1</v>
      </c>
      <c r="M981" s="63" t="b">
        <v>0</v>
      </c>
      <c r="S981" s="65" t="b">
        <v>0</v>
      </c>
      <c r="Y981" s="66" t="b">
        <v>0</v>
      </c>
      <c r="AE981" s="67" t="b">
        <v>0</v>
      </c>
      <c r="AK981" s="68" t="b">
        <v>0</v>
      </c>
      <c r="AQ981" s="45" t="b">
        <v>0</v>
      </c>
      <c r="AW981" s="47" t="b">
        <v>0</v>
      </c>
      <c r="BC981" s="17">
        <f t="shared" si="645"/>
        <v>217.47</v>
      </c>
      <c r="BD981">
        <f t="shared" si="653"/>
        <v>0</v>
      </c>
      <c r="BE981" s="7">
        <f t="shared" si="654"/>
        <v>0</v>
      </c>
      <c r="BF981" s="7">
        <f t="shared" si="655"/>
        <v>0</v>
      </c>
      <c r="BG981" s="7">
        <f t="shared" si="656"/>
        <v>0</v>
      </c>
      <c r="BH981" s="7">
        <f t="shared" si="657"/>
        <v>0</v>
      </c>
      <c r="BI981" s="17">
        <f t="shared" si="646"/>
        <v>217.47</v>
      </c>
      <c r="BJ981">
        <f t="shared" si="658"/>
        <v>0</v>
      </c>
      <c r="BK981" s="7">
        <f t="shared" si="659"/>
        <v>0</v>
      </c>
      <c r="BL981" s="7">
        <f t="shared" si="660"/>
        <v>0</v>
      </c>
      <c r="BM981" s="7">
        <f t="shared" si="661"/>
        <v>0</v>
      </c>
      <c r="BN981" s="7">
        <f t="shared" si="662"/>
        <v>0</v>
      </c>
      <c r="BO981" s="17">
        <f t="shared" si="647"/>
        <v>217.47</v>
      </c>
      <c r="BP981">
        <f t="shared" si="663"/>
        <v>0</v>
      </c>
      <c r="BQ981" s="7">
        <f t="shared" si="664"/>
        <v>0</v>
      </c>
      <c r="BR981" s="7">
        <f t="shared" si="665"/>
        <v>0</v>
      </c>
      <c r="BS981" s="7">
        <f t="shared" si="666"/>
        <v>0</v>
      </c>
      <c r="BT981" s="7">
        <f t="shared" si="667"/>
        <v>0</v>
      </c>
      <c r="BU981" s="17">
        <f t="shared" si="648"/>
        <v>217.47</v>
      </c>
      <c r="BV981">
        <f t="shared" si="668"/>
        <v>0</v>
      </c>
      <c r="BW981" s="7">
        <f t="shared" si="669"/>
        <v>0</v>
      </c>
      <c r="BX981" s="7">
        <f t="shared" si="670"/>
        <v>0</v>
      </c>
      <c r="BY981" s="7">
        <f t="shared" si="671"/>
        <v>0</v>
      </c>
      <c r="BZ981" s="7">
        <f t="shared" si="672"/>
        <v>0</v>
      </c>
      <c r="CA981" s="17">
        <f t="shared" si="649"/>
        <v>217.47</v>
      </c>
      <c r="CB981">
        <f t="shared" si="673"/>
        <v>0</v>
      </c>
      <c r="CC981" s="7">
        <f t="shared" si="674"/>
        <v>0</v>
      </c>
      <c r="CD981" s="7">
        <f t="shared" si="675"/>
        <v>0</v>
      </c>
      <c r="CE981" s="7">
        <f t="shared" si="676"/>
        <v>0</v>
      </c>
      <c r="CF981" s="69">
        <f t="shared" si="677"/>
        <v>0</v>
      </c>
      <c r="CG981" s="17">
        <f t="shared" si="650"/>
        <v>217.47</v>
      </c>
      <c r="CH981">
        <f t="shared" si="678"/>
        <v>0</v>
      </c>
      <c r="CI981" s="7">
        <f t="shared" si="679"/>
        <v>0</v>
      </c>
      <c r="CJ981" s="7">
        <f t="shared" si="680"/>
        <v>0</v>
      </c>
      <c r="CK981" s="7">
        <f t="shared" si="681"/>
        <v>0</v>
      </c>
      <c r="CL981" s="7">
        <f t="shared" si="682"/>
        <v>0</v>
      </c>
      <c r="CM981" s="17">
        <f t="shared" si="651"/>
        <v>217.47</v>
      </c>
      <c r="CN981">
        <f t="shared" si="683"/>
        <v>0</v>
      </c>
      <c r="CO981" s="7">
        <f t="shared" si="684"/>
        <v>0</v>
      </c>
      <c r="CP981" s="7">
        <f t="shared" si="685"/>
        <v>0</v>
      </c>
      <c r="CQ981" s="7">
        <f t="shared" si="686"/>
        <v>0</v>
      </c>
      <c r="CR981" s="7">
        <f t="shared" si="687"/>
        <v>0</v>
      </c>
    </row>
    <row r="982" spans="1:9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652"/>
        <v>0</v>
      </c>
      <c r="M982" s="63" t="b">
        <v>0</v>
      </c>
      <c r="S982" s="65" t="b">
        <v>0</v>
      </c>
      <c r="Y982" s="66" t="b">
        <v>0</v>
      </c>
      <c r="AE982" s="67" t="b">
        <v>0</v>
      </c>
      <c r="AK982" s="68" t="b">
        <v>0</v>
      </c>
      <c r="AQ982" s="45" t="b">
        <v>0</v>
      </c>
      <c r="AW982" s="47" t="b">
        <v>0</v>
      </c>
      <c r="BC982" s="17">
        <f t="shared" si="645"/>
        <v>225.28000000000003</v>
      </c>
      <c r="BD982">
        <f t="shared" si="653"/>
        <v>0</v>
      </c>
      <c r="BE982" s="7">
        <f t="shared" si="654"/>
        <v>0</v>
      </c>
      <c r="BF982" s="7">
        <f t="shared" si="655"/>
        <v>0</v>
      </c>
      <c r="BG982" s="7">
        <f t="shared" si="656"/>
        <v>0</v>
      </c>
      <c r="BH982" s="7">
        <f t="shared" si="657"/>
        <v>0</v>
      </c>
      <c r="BI982" s="17">
        <f t="shared" si="646"/>
        <v>225.28000000000003</v>
      </c>
      <c r="BJ982">
        <f t="shared" si="658"/>
        <v>0</v>
      </c>
      <c r="BK982" s="7">
        <f t="shared" si="659"/>
        <v>0</v>
      </c>
      <c r="BL982" s="7">
        <f t="shared" si="660"/>
        <v>0</v>
      </c>
      <c r="BM982" s="7">
        <f t="shared" si="661"/>
        <v>0</v>
      </c>
      <c r="BN982" s="7">
        <f t="shared" si="662"/>
        <v>0</v>
      </c>
      <c r="BO982" s="17">
        <f t="shared" si="647"/>
        <v>225.28000000000003</v>
      </c>
      <c r="BP982">
        <f t="shared" si="663"/>
        <v>0</v>
      </c>
      <c r="BQ982" s="7">
        <f t="shared" si="664"/>
        <v>0</v>
      </c>
      <c r="BR982" s="7">
        <f t="shared" si="665"/>
        <v>0</v>
      </c>
      <c r="BS982" s="7">
        <f t="shared" si="666"/>
        <v>0</v>
      </c>
      <c r="BT982" s="7">
        <f t="shared" si="667"/>
        <v>0</v>
      </c>
      <c r="BU982" s="17">
        <f t="shared" si="648"/>
        <v>225.28000000000003</v>
      </c>
      <c r="BV982">
        <f t="shared" si="668"/>
        <v>0</v>
      </c>
      <c r="BW982" s="7">
        <f t="shared" si="669"/>
        <v>0</v>
      </c>
      <c r="BX982" s="7">
        <f t="shared" si="670"/>
        <v>0</v>
      </c>
      <c r="BY982" s="7">
        <f t="shared" si="671"/>
        <v>0</v>
      </c>
      <c r="BZ982" s="7">
        <f t="shared" si="672"/>
        <v>0</v>
      </c>
      <c r="CA982" s="17">
        <f t="shared" si="649"/>
        <v>225.28000000000003</v>
      </c>
      <c r="CB982">
        <f t="shared" si="673"/>
        <v>0</v>
      </c>
      <c r="CC982" s="7">
        <f t="shared" si="674"/>
        <v>0</v>
      </c>
      <c r="CD982" s="7">
        <f t="shared" si="675"/>
        <v>0</v>
      </c>
      <c r="CE982" s="7">
        <f t="shared" si="676"/>
        <v>0</v>
      </c>
      <c r="CF982" s="69">
        <f t="shared" si="677"/>
        <v>0</v>
      </c>
      <c r="CG982" s="17">
        <f t="shared" si="650"/>
        <v>225.28000000000003</v>
      </c>
      <c r="CH982">
        <f t="shared" si="678"/>
        <v>0</v>
      </c>
      <c r="CI982" s="7">
        <f t="shared" si="679"/>
        <v>0</v>
      </c>
      <c r="CJ982" s="7">
        <f t="shared" si="680"/>
        <v>0</v>
      </c>
      <c r="CK982" s="7">
        <f t="shared" si="681"/>
        <v>0</v>
      </c>
      <c r="CL982" s="7">
        <f t="shared" si="682"/>
        <v>0</v>
      </c>
      <c r="CM982" s="17">
        <f t="shared" si="651"/>
        <v>225.28000000000003</v>
      </c>
      <c r="CN982">
        <f t="shared" si="683"/>
        <v>0</v>
      </c>
      <c r="CO982" s="7">
        <f t="shared" si="684"/>
        <v>0</v>
      </c>
      <c r="CP982" s="7">
        <f t="shared" si="685"/>
        <v>0</v>
      </c>
      <c r="CQ982" s="7">
        <f t="shared" si="686"/>
        <v>0</v>
      </c>
      <c r="CR982" s="7">
        <f t="shared" si="687"/>
        <v>0</v>
      </c>
    </row>
    <row r="983" spans="1:9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652"/>
        <v>1</v>
      </c>
      <c r="M983" s="63" t="b">
        <v>0</v>
      </c>
      <c r="S983" s="65" t="b">
        <v>0</v>
      </c>
      <c r="Y983" s="66" t="b">
        <v>0</v>
      </c>
      <c r="AE983" s="67" t="b">
        <v>0</v>
      </c>
      <c r="AK983" s="68" t="b">
        <v>0</v>
      </c>
      <c r="AQ983" s="45" t="b">
        <v>0</v>
      </c>
      <c r="AW983" s="47" t="b">
        <v>0</v>
      </c>
      <c r="BC983" s="17">
        <f t="shared" si="645"/>
        <v>654.94000000000005</v>
      </c>
      <c r="BD983">
        <f t="shared" si="653"/>
        <v>0</v>
      </c>
      <c r="BE983" s="7">
        <f t="shared" si="654"/>
        <v>0</v>
      </c>
      <c r="BF983" s="7">
        <f t="shared" si="655"/>
        <v>0</v>
      </c>
      <c r="BG983" s="7">
        <f t="shared" si="656"/>
        <v>0</v>
      </c>
      <c r="BH983" s="7">
        <f t="shared" si="657"/>
        <v>0</v>
      </c>
      <c r="BI983" s="17">
        <f t="shared" si="646"/>
        <v>654.94000000000005</v>
      </c>
      <c r="BJ983">
        <f t="shared" si="658"/>
        <v>0</v>
      </c>
      <c r="BK983" s="7">
        <f t="shared" si="659"/>
        <v>0</v>
      </c>
      <c r="BL983" s="7">
        <f t="shared" si="660"/>
        <v>0</v>
      </c>
      <c r="BM983" s="7">
        <f t="shared" si="661"/>
        <v>0</v>
      </c>
      <c r="BN983" s="7">
        <f t="shared" si="662"/>
        <v>0</v>
      </c>
      <c r="BO983" s="17">
        <f t="shared" si="647"/>
        <v>654.94000000000005</v>
      </c>
      <c r="BP983">
        <f t="shared" si="663"/>
        <v>0</v>
      </c>
      <c r="BQ983" s="7">
        <f t="shared" si="664"/>
        <v>0</v>
      </c>
      <c r="BR983" s="7">
        <f t="shared" si="665"/>
        <v>0</v>
      </c>
      <c r="BS983" s="7">
        <f t="shared" si="666"/>
        <v>0</v>
      </c>
      <c r="BT983" s="7">
        <f t="shared" si="667"/>
        <v>0</v>
      </c>
      <c r="BU983" s="17">
        <f t="shared" si="648"/>
        <v>654.94000000000005</v>
      </c>
      <c r="BV983">
        <f t="shared" si="668"/>
        <v>0</v>
      </c>
      <c r="BW983" s="7">
        <f t="shared" si="669"/>
        <v>0</v>
      </c>
      <c r="BX983" s="7">
        <f t="shared" si="670"/>
        <v>0</v>
      </c>
      <c r="BY983" s="7">
        <f t="shared" si="671"/>
        <v>0</v>
      </c>
      <c r="BZ983" s="7">
        <f t="shared" si="672"/>
        <v>0</v>
      </c>
      <c r="CA983" s="17">
        <f t="shared" si="649"/>
        <v>654.94000000000005</v>
      </c>
      <c r="CB983">
        <f t="shared" si="673"/>
        <v>0</v>
      </c>
      <c r="CC983" s="7">
        <f t="shared" si="674"/>
        <v>0</v>
      </c>
      <c r="CD983" s="7">
        <f t="shared" si="675"/>
        <v>0</v>
      </c>
      <c r="CE983" s="7">
        <f t="shared" si="676"/>
        <v>0</v>
      </c>
      <c r="CF983" s="69">
        <f t="shared" si="677"/>
        <v>0</v>
      </c>
      <c r="CG983" s="17">
        <f t="shared" si="650"/>
        <v>654.94000000000005</v>
      </c>
      <c r="CH983">
        <f t="shared" si="678"/>
        <v>0</v>
      </c>
      <c r="CI983" s="7">
        <f t="shared" si="679"/>
        <v>0</v>
      </c>
      <c r="CJ983" s="7">
        <f t="shared" si="680"/>
        <v>0</v>
      </c>
      <c r="CK983" s="7">
        <f t="shared" si="681"/>
        <v>0</v>
      </c>
      <c r="CL983" s="7">
        <f t="shared" si="682"/>
        <v>0</v>
      </c>
      <c r="CM983" s="17">
        <f t="shared" si="651"/>
        <v>654.94000000000005</v>
      </c>
      <c r="CN983">
        <f t="shared" si="683"/>
        <v>0</v>
      </c>
      <c r="CO983" s="7">
        <f t="shared" si="684"/>
        <v>0</v>
      </c>
      <c r="CP983" s="7">
        <f t="shared" si="685"/>
        <v>0</v>
      </c>
      <c r="CQ983" s="7">
        <f t="shared" si="686"/>
        <v>0</v>
      </c>
      <c r="CR983" s="7">
        <f t="shared" si="687"/>
        <v>0</v>
      </c>
    </row>
    <row r="984" spans="1:9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652"/>
        <v>0</v>
      </c>
      <c r="M984" s="63" t="b">
        <v>0</v>
      </c>
      <c r="S984" s="65" t="b">
        <v>0</v>
      </c>
      <c r="Y984" s="66" t="b">
        <v>0</v>
      </c>
      <c r="AE984" s="67" t="b">
        <v>0</v>
      </c>
      <c r="AK984" s="68" t="b">
        <v>0</v>
      </c>
      <c r="AQ984" s="45" t="b">
        <v>0</v>
      </c>
      <c r="AW984" s="47" t="b">
        <v>0</v>
      </c>
      <c r="BC984" s="17">
        <f t="shared" si="645"/>
        <v>629.75000000000011</v>
      </c>
      <c r="BD984">
        <f t="shared" si="653"/>
        <v>0</v>
      </c>
      <c r="BE984" s="7">
        <f t="shared" si="654"/>
        <v>0</v>
      </c>
      <c r="BF984" s="7">
        <f t="shared" si="655"/>
        <v>0</v>
      </c>
      <c r="BG984" s="7">
        <f t="shared" si="656"/>
        <v>0</v>
      </c>
      <c r="BH984" s="7">
        <f t="shared" si="657"/>
        <v>0</v>
      </c>
      <c r="BI984" s="17">
        <f t="shared" si="646"/>
        <v>629.75000000000011</v>
      </c>
      <c r="BJ984">
        <f t="shared" si="658"/>
        <v>0</v>
      </c>
      <c r="BK984" s="7">
        <f t="shared" si="659"/>
        <v>0</v>
      </c>
      <c r="BL984" s="7">
        <f t="shared" si="660"/>
        <v>0</v>
      </c>
      <c r="BM984" s="7">
        <f t="shared" si="661"/>
        <v>0</v>
      </c>
      <c r="BN984" s="7">
        <f t="shared" si="662"/>
        <v>0</v>
      </c>
      <c r="BO984" s="17">
        <f t="shared" si="647"/>
        <v>629.75000000000011</v>
      </c>
      <c r="BP984">
        <f t="shared" si="663"/>
        <v>0</v>
      </c>
      <c r="BQ984" s="7">
        <f t="shared" si="664"/>
        <v>0</v>
      </c>
      <c r="BR984" s="7">
        <f t="shared" si="665"/>
        <v>0</v>
      </c>
      <c r="BS984" s="7">
        <f t="shared" si="666"/>
        <v>0</v>
      </c>
      <c r="BT984" s="7">
        <f t="shared" si="667"/>
        <v>0</v>
      </c>
      <c r="BU984" s="17">
        <f t="shared" si="648"/>
        <v>629.75000000000011</v>
      </c>
      <c r="BV984">
        <f t="shared" si="668"/>
        <v>0</v>
      </c>
      <c r="BW984" s="7">
        <f t="shared" si="669"/>
        <v>0</v>
      </c>
      <c r="BX984" s="7">
        <f t="shared" si="670"/>
        <v>0</v>
      </c>
      <c r="BY984" s="7">
        <f t="shared" si="671"/>
        <v>0</v>
      </c>
      <c r="BZ984" s="7">
        <f t="shared" si="672"/>
        <v>0</v>
      </c>
      <c r="CA984" s="17">
        <f t="shared" si="649"/>
        <v>629.75000000000011</v>
      </c>
      <c r="CB984">
        <f t="shared" si="673"/>
        <v>0</v>
      </c>
      <c r="CC984" s="7">
        <f t="shared" si="674"/>
        <v>0</v>
      </c>
      <c r="CD984" s="7">
        <f t="shared" si="675"/>
        <v>0</v>
      </c>
      <c r="CE984" s="7">
        <f t="shared" si="676"/>
        <v>0</v>
      </c>
      <c r="CF984" s="69">
        <f t="shared" si="677"/>
        <v>0</v>
      </c>
      <c r="CG984" s="17">
        <f t="shared" si="650"/>
        <v>629.75000000000011</v>
      </c>
      <c r="CH984">
        <f t="shared" si="678"/>
        <v>0</v>
      </c>
      <c r="CI984" s="7">
        <f t="shared" si="679"/>
        <v>0</v>
      </c>
      <c r="CJ984" s="7">
        <f t="shared" si="680"/>
        <v>0</v>
      </c>
      <c r="CK984" s="7">
        <f t="shared" si="681"/>
        <v>0</v>
      </c>
      <c r="CL984" s="7">
        <f t="shared" si="682"/>
        <v>0</v>
      </c>
      <c r="CM984" s="17">
        <f t="shared" si="651"/>
        <v>629.75000000000011</v>
      </c>
      <c r="CN984">
        <f t="shared" si="683"/>
        <v>0</v>
      </c>
      <c r="CO984" s="7">
        <f t="shared" si="684"/>
        <v>0</v>
      </c>
      <c r="CP984" s="7">
        <f t="shared" si="685"/>
        <v>0</v>
      </c>
      <c r="CQ984" s="7">
        <f t="shared" si="686"/>
        <v>0</v>
      </c>
      <c r="CR984" s="7">
        <f t="shared" si="687"/>
        <v>0</v>
      </c>
    </row>
    <row r="985" spans="1:9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652"/>
        <v>1</v>
      </c>
      <c r="M985" s="63" t="b">
        <v>0</v>
      </c>
      <c r="S985" s="65" t="b">
        <v>0</v>
      </c>
      <c r="Y985" s="66" t="b">
        <v>0</v>
      </c>
      <c r="AE985" s="67" t="b">
        <v>0</v>
      </c>
      <c r="AK985" s="68" t="b">
        <v>0</v>
      </c>
      <c r="AQ985" s="45" t="b">
        <v>0</v>
      </c>
      <c r="AW985" s="47" t="b">
        <v>0</v>
      </c>
      <c r="BC985" s="17">
        <f t="shared" si="645"/>
        <v>851.51</v>
      </c>
      <c r="BD985">
        <f t="shared" si="653"/>
        <v>0</v>
      </c>
      <c r="BE985" s="7">
        <f t="shared" si="654"/>
        <v>0</v>
      </c>
      <c r="BF985" s="7">
        <f t="shared" si="655"/>
        <v>0</v>
      </c>
      <c r="BG985" s="7">
        <f t="shared" si="656"/>
        <v>0</v>
      </c>
      <c r="BH985" s="7">
        <f t="shared" si="657"/>
        <v>0</v>
      </c>
      <c r="BI985" s="17">
        <f t="shared" si="646"/>
        <v>851.51</v>
      </c>
      <c r="BJ985">
        <f t="shared" si="658"/>
        <v>0</v>
      </c>
      <c r="BK985" s="7">
        <f t="shared" si="659"/>
        <v>0</v>
      </c>
      <c r="BL985" s="7">
        <f t="shared" si="660"/>
        <v>0</v>
      </c>
      <c r="BM985" s="7">
        <f t="shared" si="661"/>
        <v>0</v>
      </c>
      <c r="BN985" s="7">
        <f t="shared" si="662"/>
        <v>0</v>
      </c>
      <c r="BO985" s="17">
        <f t="shared" si="647"/>
        <v>851.51</v>
      </c>
      <c r="BP985">
        <f t="shared" si="663"/>
        <v>0</v>
      </c>
      <c r="BQ985" s="7">
        <f t="shared" si="664"/>
        <v>0</v>
      </c>
      <c r="BR985" s="7">
        <f t="shared" si="665"/>
        <v>0</v>
      </c>
      <c r="BS985" s="7">
        <f t="shared" si="666"/>
        <v>0</v>
      </c>
      <c r="BT985" s="7">
        <f t="shared" si="667"/>
        <v>0</v>
      </c>
      <c r="BU985" s="17">
        <f t="shared" si="648"/>
        <v>851.51</v>
      </c>
      <c r="BV985">
        <f t="shared" si="668"/>
        <v>0</v>
      </c>
      <c r="BW985" s="7">
        <f t="shared" si="669"/>
        <v>0</v>
      </c>
      <c r="BX985" s="7">
        <f t="shared" si="670"/>
        <v>0</v>
      </c>
      <c r="BY985" s="7">
        <f t="shared" si="671"/>
        <v>0</v>
      </c>
      <c r="BZ985" s="7">
        <f t="shared" si="672"/>
        <v>0</v>
      </c>
      <c r="CA985" s="17">
        <f t="shared" si="649"/>
        <v>851.51</v>
      </c>
      <c r="CB985">
        <f t="shared" si="673"/>
        <v>0</v>
      </c>
      <c r="CC985" s="7">
        <f t="shared" si="674"/>
        <v>0</v>
      </c>
      <c r="CD985" s="7">
        <f t="shared" si="675"/>
        <v>0</v>
      </c>
      <c r="CE985" s="7">
        <f t="shared" si="676"/>
        <v>0</v>
      </c>
      <c r="CF985" s="69">
        <f t="shared" si="677"/>
        <v>0</v>
      </c>
      <c r="CG985" s="17">
        <f t="shared" si="650"/>
        <v>851.51</v>
      </c>
      <c r="CH985">
        <f t="shared" si="678"/>
        <v>0</v>
      </c>
      <c r="CI985" s="7">
        <f t="shared" si="679"/>
        <v>0</v>
      </c>
      <c r="CJ985" s="7">
        <f t="shared" si="680"/>
        <v>0</v>
      </c>
      <c r="CK985" s="7">
        <f t="shared" si="681"/>
        <v>0</v>
      </c>
      <c r="CL985" s="7">
        <f t="shared" si="682"/>
        <v>0</v>
      </c>
      <c r="CM985" s="17">
        <f t="shared" si="651"/>
        <v>851.51</v>
      </c>
      <c r="CN985">
        <f t="shared" si="683"/>
        <v>0</v>
      </c>
      <c r="CO985" s="7">
        <f t="shared" si="684"/>
        <v>0</v>
      </c>
      <c r="CP985" s="7">
        <f t="shared" si="685"/>
        <v>0</v>
      </c>
      <c r="CQ985" s="7">
        <f t="shared" si="686"/>
        <v>0</v>
      </c>
      <c r="CR985" s="7">
        <f t="shared" si="687"/>
        <v>0</v>
      </c>
    </row>
    <row r="986" spans="1:9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652"/>
        <v>0</v>
      </c>
      <c r="M986" s="63" t="b">
        <v>0</v>
      </c>
      <c r="S986" s="65" t="b">
        <v>0</v>
      </c>
      <c r="Y986" s="66" t="b">
        <v>0</v>
      </c>
      <c r="AE986" s="67" t="b">
        <v>0</v>
      </c>
      <c r="AK986" s="68" t="b">
        <v>0</v>
      </c>
      <c r="AQ986" s="45" t="b">
        <v>0</v>
      </c>
      <c r="AW986" s="47" t="b">
        <v>0</v>
      </c>
      <c r="BC986" s="17">
        <f t="shared" si="645"/>
        <v>878.68</v>
      </c>
      <c r="BD986">
        <f t="shared" si="653"/>
        <v>0</v>
      </c>
      <c r="BE986" s="7">
        <f t="shared" si="654"/>
        <v>0</v>
      </c>
      <c r="BF986" s="7">
        <f t="shared" si="655"/>
        <v>0</v>
      </c>
      <c r="BG986" s="7">
        <f t="shared" si="656"/>
        <v>0</v>
      </c>
      <c r="BH986" s="7">
        <f t="shared" si="657"/>
        <v>0</v>
      </c>
      <c r="BI986" s="17">
        <f t="shared" si="646"/>
        <v>878.68</v>
      </c>
      <c r="BJ986">
        <f t="shared" si="658"/>
        <v>0</v>
      </c>
      <c r="BK986" s="7">
        <f t="shared" si="659"/>
        <v>0</v>
      </c>
      <c r="BL986" s="7">
        <f t="shared" si="660"/>
        <v>0</v>
      </c>
      <c r="BM986" s="7">
        <f t="shared" si="661"/>
        <v>0</v>
      </c>
      <c r="BN986" s="7">
        <f t="shared" si="662"/>
        <v>0</v>
      </c>
      <c r="BO986" s="17">
        <f t="shared" si="647"/>
        <v>878.68</v>
      </c>
      <c r="BP986">
        <f t="shared" si="663"/>
        <v>0</v>
      </c>
      <c r="BQ986" s="7">
        <f t="shared" si="664"/>
        <v>0</v>
      </c>
      <c r="BR986" s="7">
        <f t="shared" si="665"/>
        <v>0</v>
      </c>
      <c r="BS986" s="7">
        <f t="shared" si="666"/>
        <v>0</v>
      </c>
      <c r="BT986" s="7">
        <f t="shared" si="667"/>
        <v>0</v>
      </c>
      <c r="BU986" s="17">
        <f t="shared" si="648"/>
        <v>878.68</v>
      </c>
      <c r="BV986">
        <f t="shared" si="668"/>
        <v>0</v>
      </c>
      <c r="BW986" s="7">
        <f t="shared" si="669"/>
        <v>0</v>
      </c>
      <c r="BX986" s="7">
        <f t="shared" si="670"/>
        <v>0</v>
      </c>
      <c r="BY986" s="7">
        <f t="shared" si="671"/>
        <v>0</v>
      </c>
      <c r="BZ986" s="7">
        <f t="shared" si="672"/>
        <v>0</v>
      </c>
      <c r="CA986" s="17">
        <f t="shared" si="649"/>
        <v>878.68</v>
      </c>
      <c r="CB986">
        <f t="shared" si="673"/>
        <v>0</v>
      </c>
      <c r="CC986" s="7">
        <f t="shared" si="674"/>
        <v>0</v>
      </c>
      <c r="CD986" s="7">
        <f t="shared" si="675"/>
        <v>0</v>
      </c>
      <c r="CE986" s="7">
        <f t="shared" si="676"/>
        <v>0</v>
      </c>
      <c r="CF986" s="69">
        <f t="shared" si="677"/>
        <v>0</v>
      </c>
      <c r="CG986" s="17">
        <f t="shared" si="650"/>
        <v>878.68</v>
      </c>
      <c r="CH986">
        <f t="shared" si="678"/>
        <v>0</v>
      </c>
      <c r="CI986" s="7">
        <f t="shared" si="679"/>
        <v>0</v>
      </c>
      <c r="CJ986" s="7">
        <f t="shared" si="680"/>
        <v>0</v>
      </c>
      <c r="CK986" s="7">
        <f t="shared" si="681"/>
        <v>0</v>
      </c>
      <c r="CL986" s="7">
        <f t="shared" si="682"/>
        <v>0</v>
      </c>
      <c r="CM986" s="17">
        <f t="shared" si="651"/>
        <v>878.68</v>
      </c>
      <c r="CN986">
        <f t="shared" si="683"/>
        <v>0</v>
      </c>
      <c r="CO986" s="7">
        <f t="shared" si="684"/>
        <v>0</v>
      </c>
      <c r="CP986" s="7">
        <f t="shared" si="685"/>
        <v>0</v>
      </c>
      <c r="CQ986" s="7">
        <f t="shared" si="686"/>
        <v>0</v>
      </c>
      <c r="CR986" s="7">
        <f t="shared" si="687"/>
        <v>0</v>
      </c>
    </row>
    <row r="987" spans="1:9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652"/>
        <v>1</v>
      </c>
      <c r="M987" s="63" t="b">
        <v>0</v>
      </c>
      <c r="S987" s="65" t="b">
        <v>0</v>
      </c>
      <c r="Y987" s="66" t="b">
        <v>0</v>
      </c>
      <c r="AE987" s="67" t="b">
        <v>0</v>
      </c>
      <c r="AK987" s="68" t="b">
        <v>0</v>
      </c>
      <c r="AQ987" s="45" t="b">
        <v>0</v>
      </c>
      <c r="AW987" s="47" t="b">
        <v>0</v>
      </c>
      <c r="BC987" s="17">
        <f t="shared" si="645"/>
        <v>716.76</v>
      </c>
      <c r="BD987">
        <f t="shared" si="653"/>
        <v>0</v>
      </c>
      <c r="BE987" s="7">
        <f t="shared" si="654"/>
        <v>0</v>
      </c>
      <c r="BF987" s="7">
        <f t="shared" si="655"/>
        <v>0</v>
      </c>
      <c r="BG987" s="7">
        <f t="shared" si="656"/>
        <v>0</v>
      </c>
      <c r="BH987" s="7">
        <f t="shared" si="657"/>
        <v>0</v>
      </c>
      <c r="BI987" s="17">
        <f t="shared" si="646"/>
        <v>716.76</v>
      </c>
      <c r="BJ987">
        <f t="shared" si="658"/>
        <v>0</v>
      </c>
      <c r="BK987" s="7">
        <f t="shared" si="659"/>
        <v>0</v>
      </c>
      <c r="BL987" s="7">
        <f t="shared" si="660"/>
        <v>0</v>
      </c>
      <c r="BM987" s="7">
        <f t="shared" si="661"/>
        <v>0</v>
      </c>
      <c r="BN987" s="7">
        <f t="shared" si="662"/>
        <v>0</v>
      </c>
      <c r="BO987" s="17">
        <f t="shared" si="647"/>
        <v>716.76</v>
      </c>
      <c r="BP987">
        <f t="shared" si="663"/>
        <v>0</v>
      </c>
      <c r="BQ987" s="7">
        <f t="shared" si="664"/>
        <v>0</v>
      </c>
      <c r="BR987" s="7">
        <f t="shared" si="665"/>
        <v>0</v>
      </c>
      <c r="BS987" s="7">
        <f t="shared" si="666"/>
        <v>0</v>
      </c>
      <c r="BT987" s="7">
        <f t="shared" si="667"/>
        <v>0</v>
      </c>
      <c r="BU987" s="17">
        <f t="shared" si="648"/>
        <v>716.76</v>
      </c>
      <c r="BV987">
        <f t="shared" si="668"/>
        <v>0</v>
      </c>
      <c r="BW987" s="7">
        <f t="shared" si="669"/>
        <v>0</v>
      </c>
      <c r="BX987" s="7">
        <f t="shared" si="670"/>
        <v>0</v>
      </c>
      <c r="BY987" s="7">
        <f t="shared" si="671"/>
        <v>0</v>
      </c>
      <c r="BZ987" s="7">
        <f t="shared" si="672"/>
        <v>0</v>
      </c>
      <c r="CA987" s="17">
        <f t="shared" si="649"/>
        <v>716.76</v>
      </c>
      <c r="CB987">
        <f t="shared" si="673"/>
        <v>0</v>
      </c>
      <c r="CC987" s="7">
        <f t="shared" si="674"/>
        <v>0</v>
      </c>
      <c r="CD987" s="7">
        <f t="shared" si="675"/>
        <v>0</v>
      </c>
      <c r="CE987" s="7">
        <f t="shared" si="676"/>
        <v>0</v>
      </c>
      <c r="CF987" s="69">
        <f t="shared" si="677"/>
        <v>0</v>
      </c>
      <c r="CG987" s="17">
        <f t="shared" si="650"/>
        <v>716.76</v>
      </c>
      <c r="CH987">
        <f t="shared" si="678"/>
        <v>0</v>
      </c>
      <c r="CI987" s="7">
        <f t="shared" si="679"/>
        <v>0</v>
      </c>
      <c r="CJ987" s="7">
        <f t="shared" si="680"/>
        <v>0</v>
      </c>
      <c r="CK987" s="7">
        <f t="shared" si="681"/>
        <v>0</v>
      </c>
      <c r="CL987" s="7">
        <f t="shared" si="682"/>
        <v>0</v>
      </c>
      <c r="CM987" s="17">
        <f t="shared" si="651"/>
        <v>716.76</v>
      </c>
      <c r="CN987">
        <f t="shared" si="683"/>
        <v>0</v>
      </c>
      <c r="CO987" s="7">
        <f t="shared" si="684"/>
        <v>0</v>
      </c>
      <c r="CP987" s="7">
        <f t="shared" si="685"/>
        <v>0</v>
      </c>
      <c r="CQ987" s="7">
        <f t="shared" si="686"/>
        <v>0</v>
      </c>
      <c r="CR987" s="7">
        <f t="shared" si="687"/>
        <v>0</v>
      </c>
    </row>
    <row r="988" spans="1:9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652"/>
        <v>0</v>
      </c>
      <c r="M988" s="63" t="b">
        <v>0</v>
      </c>
      <c r="S988" s="65" t="b">
        <v>0</v>
      </c>
      <c r="Y988" s="66" t="b">
        <v>0</v>
      </c>
      <c r="AE988" s="67" t="b">
        <v>0</v>
      </c>
      <c r="AK988" s="68" t="b">
        <v>0</v>
      </c>
      <c r="AQ988" s="45" t="b">
        <v>0</v>
      </c>
      <c r="AW988" s="47" t="b">
        <v>0</v>
      </c>
      <c r="BC988" s="17">
        <f t="shared" si="645"/>
        <v>712.91000000000008</v>
      </c>
      <c r="BD988">
        <f t="shared" si="653"/>
        <v>0</v>
      </c>
      <c r="BE988" s="7">
        <f t="shared" si="654"/>
        <v>0</v>
      </c>
      <c r="BF988" s="7">
        <f t="shared" si="655"/>
        <v>0</v>
      </c>
      <c r="BG988" s="7">
        <f t="shared" si="656"/>
        <v>0</v>
      </c>
      <c r="BH988" s="7">
        <f t="shared" si="657"/>
        <v>0</v>
      </c>
      <c r="BI988" s="17">
        <f t="shared" si="646"/>
        <v>712.91000000000008</v>
      </c>
      <c r="BJ988">
        <f t="shared" si="658"/>
        <v>0</v>
      </c>
      <c r="BK988" s="7">
        <f t="shared" si="659"/>
        <v>0</v>
      </c>
      <c r="BL988" s="7">
        <f t="shared" si="660"/>
        <v>0</v>
      </c>
      <c r="BM988" s="7">
        <f t="shared" si="661"/>
        <v>0</v>
      </c>
      <c r="BN988" s="7">
        <f t="shared" si="662"/>
        <v>0</v>
      </c>
      <c r="BO988" s="17">
        <f t="shared" si="647"/>
        <v>712.91000000000008</v>
      </c>
      <c r="BP988">
        <f t="shared" si="663"/>
        <v>0</v>
      </c>
      <c r="BQ988" s="7">
        <f t="shared" si="664"/>
        <v>0</v>
      </c>
      <c r="BR988" s="7">
        <f t="shared" si="665"/>
        <v>0</v>
      </c>
      <c r="BS988" s="7">
        <f t="shared" si="666"/>
        <v>0</v>
      </c>
      <c r="BT988" s="7">
        <f t="shared" si="667"/>
        <v>0</v>
      </c>
      <c r="BU988" s="17">
        <f t="shared" si="648"/>
        <v>712.91000000000008</v>
      </c>
      <c r="BV988">
        <f t="shared" si="668"/>
        <v>0</v>
      </c>
      <c r="BW988" s="7">
        <f t="shared" si="669"/>
        <v>0</v>
      </c>
      <c r="BX988" s="7">
        <f t="shared" si="670"/>
        <v>0</v>
      </c>
      <c r="BY988" s="7">
        <f t="shared" si="671"/>
        <v>0</v>
      </c>
      <c r="BZ988" s="7">
        <f t="shared" si="672"/>
        <v>0</v>
      </c>
      <c r="CA988" s="17">
        <f t="shared" si="649"/>
        <v>712.91000000000008</v>
      </c>
      <c r="CB988">
        <f t="shared" si="673"/>
        <v>0</v>
      </c>
      <c r="CC988" s="7">
        <f t="shared" si="674"/>
        <v>0</v>
      </c>
      <c r="CD988" s="7">
        <f t="shared" si="675"/>
        <v>0</v>
      </c>
      <c r="CE988" s="7">
        <f t="shared" si="676"/>
        <v>0</v>
      </c>
      <c r="CF988" s="69">
        <f t="shared" si="677"/>
        <v>0</v>
      </c>
      <c r="CG988" s="17">
        <f t="shared" si="650"/>
        <v>712.91000000000008</v>
      </c>
      <c r="CH988">
        <f t="shared" si="678"/>
        <v>0</v>
      </c>
      <c r="CI988" s="7">
        <f t="shared" si="679"/>
        <v>0</v>
      </c>
      <c r="CJ988" s="7">
        <f t="shared" si="680"/>
        <v>0</v>
      </c>
      <c r="CK988" s="7">
        <f t="shared" si="681"/>
        <v>0</v>
      </c>
      <c r="CL988" s="7">
        <f t="shared" si="682"/>
        <v>0</v>
      </c>
      <c r="CM988" s="17">
        <f t="shared" si="651"/>
        <v>712.91000000000008</v>
      </c>
      <c r="CN988">
        <f t="shared" si="683"/>
        <v>0</v>
      </c>
      <c r="CO988" s="7">
        <f t="shared" si="684"/>
        <v>0</v>
      </c>
      <c r="CP988" s="7">
        <f t="shared" si="685"/>
        <v>0</v>
      </c>
      <c r="CQ988" s="7">
        <f t="shared" si="686"/>
        <v>0</v>
      </c>
      <c r="CR988" s="7">
        <f t="shared" si="687"/>
        <v>0</v>
      </c>
    </row>
    <row r="989" spans="1:9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652"/>
        <v>1</v>
      </c>
      <c r="M989" s="63" t="b">
        <v>0</v>
      </c>
      <c r="S989" s="65" t="b">
        <v>0</v>
      </c>
      <c r="Y989" s="66" t="b">
        <v>0</v>
      </c>
      <c r="AE989" s="67" t="b">
        <v>0</v>
      </c>
      <c r="AK989" s="68" t="b">
        <v>0</v>
      </c>
      <c r="AQ989" s="45" t="b">
        <v>0</v>
      </c>
      <c r="AW989" s="47" t="b">
        <v>0</v>
      </c>
      <c r="BC989" s="17">
        <f t="shared" si="645"/>
        <v>773.95999999999992</v>
      </c>
      <c r="BD989">
        <f t="shared" si="653"/>
        <v>0</v>
      </c>
      <c r="BE989" s="7">
        <f t="shared" si="654"/>
        <v>0</v>
      </c>
      <c r="BF989" s="7">
        <f t="shared" si="655"/>
        <v>0</v>
      </c>
      <c r="BG989" s="7">
        <f t="shared" si="656"/>
        <v>0</v>
      </c>
      <c r="BH989" s="7">
        <f t="shared" si="657"/>
        <v>0</v>
      </c>
      <c r="BI989" s="17">
        <f t="shared" si="646"/>
        <v>773.95999999999992</v>
      </c>
      <c r="BJ989">
        <f t="shared" si="658"/>
        <v>0</v>
      </c>
      <c r="BK989" s="7">
        <f t="shared" si="659"/>
        <v>0</v>
      </c>
      <c r="BL989" s="7">
        <f t="shared" si="660"/>
        <v>0</v>
      </c>
      <c r="BM989" s="7">
        <f t="shared" si="661"/>
        <v>0</v>
      </c>
      <c r="BN989" s="7">
        <f t="shared" si="662"/>
        <v>0</v>
      </c>
      <c r="BO989" s="17">
        <f t="shared" si="647"/>
        <v>773.95999999999992</v>
      </c>
      <c r="BP989">
        <f t="shared" si="663"/>
        <v>0</v>
      </c>
      <c r="BQ989" s="7">
        <f t="shared" si="664"/>
        <v>0</v>
      </c>
      <c r="BR989" s="7">
        <f t="shared" si="665"/>
        <v>0</v>
      </c>
      <c r="BS989" s="7">
        <f t="shared" si="666"/>
        <v>0</v>
      </c>
      <c r="BT989" s="7">
        <f t="shared" si="667"/>
        <v>0</v>
      </c>
      <c r="BU989" s="17">
        <f t="shared" si="648"/>
        <v>773.95999999999992</v>
      </c>
      <c r="BV989">
        <f t="shared" si="668"/>
        <v>0</v>
      </c>
      <c r="BW989" s="7">
        <f t="shared" si="669"/>
        <v>0</v>
      </c>
      <c r="BX989" s="7">
        <f t="shared" si="670"/>
        <v>0</v>
      </c>
      <c r="BY989" s="7">
        <f t="shared" si="671"/>
        <v>0</v>
      </c>
      <c r="BZ989" s="7">
        <f t="shared" si="672"/>
        <v>0</v>
      </c>
      <c r="CA989" s="17">
        <f t="shared" si="649"/>
        <v>773.95999999999992</v>
      </c>
      <c r="CB989">
        <f t="shared" si="673"/>
        <v>0</v>
      </c>
      <c r="CC989" s="7">
        <f t="shared" si="674"/>
        <v>0</v>
      </c>
      <c r="CD989" s="7">
        <f t="shared" si="675"/>
        <v>0</v>
      </c>
      <c r="CE989" s="7">
        <f t="shared" si="676"/>
        <v>0</v>
      </c>
      <c r="CF989" s="69">
        <f t="shared" si="677"/>
        <v>0</v>
      </c>
      <c r="CG989" s="17">
        <f t="shared" si="650"/>
        <v>773.95999999999992</v>
      </c>
      <c r="CH989">
        <f t="shared" si="678"/>
        <v>0</v>
      </c>
      <c r="CI989" s="7">
        <f t="shared" si="679"/>
        <v>0</v>
      </c>
      <c r="CJ989" s="7">
        <f t="shared" si="680"/>
        <v>0</v>
      </c>
      <c r="CK989" s="7">
        <f t="shared" si="681"/>
        <v>0</v>
      </c>
      <c r="CL989" s="7">
        <f t="shared" si="682"/>
        <v>0</v>
      </c>
      <c r="CM989" s="17">
        <f t="shared" si="651"/>
        <v>773.95999999999992</v>
      </c>
      <c r="CN989">
        <f t="shared" si="683"/>
        <v>0</v>
      </c>
      <c r="CO989" s="7">
        <f t="shared" si="684"/>
        <v>0</v>
      </c>
      <c r="CP989" s="7">
        <f t="shared" si="685"/>
        <v>0</v>
      </c>
      <c r="CQ989" s="7">
        <f t="shared" si="686"/>
        <v>0</v>
      </c>
      <c r="CR989" s="7">
        <f t="shared" si="687"/>
        <v>0</v>
      </c>
    </row>
    <row r="990" spans="1:9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652"/>
        <v>0</v>
      </c>
      <c r="M990" s="63" t="b">
        <v>0</v>
      </c>
      <c r="S990" s="65" t="b">
        <v>0</v>
      </c>
      <c r="Y990" s="66" t="b">
        <v>0</v>
      </c>
      <c r="AE990" s="67" t="b">
        <v>0</v>
      </c>
      <c r="AK990" s="68" t="b">
        <v>0</v>
      </c>
      <c r="AQ990" s="45" t="b">
        <v>0</v>
      </c>
      <c r="AW990" s="47" t="b">
        <v>0</v>
      </c>
      <c r="BC990" s="17">
        <f t="shared" si="645"/>
        <v>769.33999999999992</v>
      </c>
      <c r="BD990">
        <f t="shared" si="653"/>
        <v>0</v>
      </c>
      <c r="BE990" s="7">
        <f t="shared" si="654"/>
        <v>0</v>
      </c>
      <c r="BF990" s="7">
        <f t="shared" si="655"/>
        <v>0</v>
      </c>
      <c r="BG990" s="7">
        <f t="shared" si="656"/>
        <v>0</v>
      </c>
      <c r="BH990" s="7">
        <f t="shared" si="657"/>
        <v>0</v>
      </c>
      <c r="BI990" s="17">
        <f t="shared" si="646"/>
        <v>769.33999999999992</v>
      </c>
      <c r="BJ990">
        <f t="shared" si="658"/>
        <v>0</v>
      </c>
      <c r="BK990" s="7">
        <f t="shared" si="659"/>
        <v>0</v>
      </c>
      <c r="BL990" s="7">
        <f t="shared" si="660"/>
        <v>0</v>
      </c>
      <c r="BM990" s="7">
        <f t="shared" si="661"/>
        <v>0</v>
      </c>
      <c r="BN990" s="7">
        <f t="shared" si="662"/>
        <v>0</v>
      </c>
      <c r="BO990" s="17">
        <f t="shared" si="647"/>
        <v>769.33999999999992</v>
      </c>
      <c r="BP990">
        <f t="shared" si="663"/>
        <v>0</v>
      </c>
      <c r="BQ990" s="7">
        <f t="shared" si="664"/>
        <v>0</v>
      </c>
      <c r="BR990" s="7">
        <f t="shared" si="665"/>
        <v>0</v>
      </c>
      <c r="BS990" s="7">
        <f t="shared" si="666"/>
        <v>0</v>
      </c>
      <c r="BT990" s="7">
        <f t="shared" si="667"/>
        <v>0</v>
      </c>
      <c r="BU990" s="17">
        <f t="shared" si="648"/>
        <v>769.33999999999992</v>
      </c>
      <c r="BV990">
        <f t="shared" si="668"/>
        <v>0</v>
      </c>
      <c r="BW990" s="7">
        <f t="shared" si="669"/>
        <v>0</v>
      </c>
      <c r="BX990" s="7">
        <f t="shared" si="670"/>
        <v>0</v>
      </c>
      <c r="BY990" s="7">
        <f t="shared" si="671"/>
        <v>0</v>
      </c>
      <c r="BZ990" s="7">
        <f t="shared" si="672"/>
        <v>0</v>
      </c>
      <c r="CA990" s="17">
        <f t="shared" si="649"/>
        <v>769.33999999999992</v>
      </c>
      <c r="CB990">
        <f t="shared" si="673"/>
        <v>0</v>
      </c>
      <c r="CC990" s="7">
        <f t="shared" si="674"/>
        <v>0</v>
      </c>
      <c r="CD990" s="7">
        <f t="shared" si="675"/>
        <v>0</v>
      </c>
      <c r="CE990" s="7">
        <f t="shared" si="676"/>
        <v>0</v>
      </c>
      <c r="CF990" s="69">
        <f t="shared" si="677"/>
        <v>0</v>
      </c>
      <c r="CG990" s="17">
        <f t="shared" si="650"/>
        <v>769.33999999999992</v>
      </c>
      <c r="CH990">
        <f t="shared" si="678"/>
        <v>0</v>
      </c>
      <c r="CI990" s="7">
        <f t="shared" si="679"/>
        <v>0</v>
      </c>
      <c r="CJ990" s="7">
        <f t="shared" si="680"/>
        <v>0</v>
      </c>
      <c r="CK990" s="7">
        <f t="shared" si="681"/>
        <v>0</v>
      </c>
      <c r="CL990" s="7">
        <f t="shared" si="682"/>
        <v>0</v>
      </c>
      <c r="CM990" s="17">
        <f t="shared" si="651"/>
        <v>769.33999999999992</v>
      </c>
      <c r="CN990">
        <f t="shared" si="683"/>
        <v>0</v>
      </c>
      <c r="CO990" s="7">
        <f t="shared" si="684"/>
        <v>0</v>
      </c>
      <c r="CP990" s="7">
        <f t="shared" si="685"/>
        <v>0</v>
      </c>
      <c r="CQ990" s="7">
        <f t="shared" si="686"/>
        <v>0</v>
      </c>
      <c r="CR990" s="7">
        <f t="shared" si="687"/>
        <v>0</v>
      </c>
    </row>
    <row r="991" spans="1:9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652"/>
        <v>1</v>
      </c>
      <c r="M991" s="63" t="b">
        <v>0</v>
      </c>
      <c r="S991" s="65" t="b">
        <v>0</v>
      </c>
      <c r="Y991" s="66" t="b">
        <v>0</v>
      </c>
      <c r="AE991" s="67" t="b">
        <v>0</v>
      </c>
      <c r="AK991" s="68" t="b">
        <v>0</v>
      </c>
      <c r="AQ991" s="45" t="b">
        <v>0</v>
      </c>
      <c r="AW991" s="47" t="b">
        <v>0</v>
      </c>
      <c r="BC991" s="17">
        <f t="shared" si="645"/>
        <v>632.3900000000001</v>
      </c>
      <c r="BD991">
        <f t="shared" si="653"/>
        <v>0</v>
      </c>
      <c r="BE991" s="7">
        <f t="shared" si="654"/>
        <v>0</v>
      </c>
      <c r="BF991" s="7">
        <f t="shared" si="655"/>
        <v>0</v>
      </c>
      <c r="BG991" s="7">
        <f t="shared" si="656"/>
        <v>0</v>
      </c>
      <c r="BH991" s="7">
        <f t="shared" si="657"/>
        <v>0</v>
      </c>
      <c r="BI991" s="17">
        <f t="shared" si="646"/>
        <v>632.3900000000001</v>
      </c>
      <c r="BJ991">
        <f t="shared" si="658"/>
        <v>0</v>
      </c>
      <c r="BK991" s="7">
        <f t="shared" si="659"/>
        <v>0</v>
      </c>
      <c r="BL991" s="7">
        <f t="shared" si="660"/>
        <v>0</v>
      </c>
      <c r="BM991" s="7">
        <f t="shared" si="661"/>
        <v>0</v>
      </c>
      <c r="BN991" s="7">
        <f t="shared" si="662"/>
        <v>0</v>
      </c>
      <c r="BO991" s="17">
        <f t="shared" si="647"/>
        <v>632.3900000000001</v>
      </c>
      <c r="BP991">
        <f t="shared" si="663"/>
        <v>0</v>
      </c>
      <c r="BQ991" s="7">
        <f t="shared" si="664"/>
        <v>0</v>
      </c>
      <c r="BR991" s="7">
        <f t="shared" si="665"/>
        <v>0</v>
      </c>
      <c r="BS991" s="7">
        <f t="shared" si="666"/>
        <v>0</v>
      </c>
      <c r="BT991" s="7">
        <f t="shared" si="667"/>
        <v>0</v>
      </c>
      <c r="BU991" s="17">
        <f t="shared" si="648"/>
        <v>632.3900000000001</v>
      </c>
      <c r="BV991">
        <f t="shared" si="668"/>
        <v>0</v>
      </c>
      <c r="BW991" s="7">
        <f t="shared" si="669"/>
        <v>0</v>
      </c>
      <c r="BX991" s="7">
        <f t="shared" si="670"/>
        <v>0</v>
      </c>
      <c r="BY991" s="7">
        <f t="shared" si="671"/>
        <v>0</v>
      </c>
      <c r="BZ991" s="7">
        <f t="shared" si="672"/>
        <v>0</v>
      </c>
      <c r="CA991" s="17">
        <f t="shared" si="649"/>
        <v>632.3900000000001</v>
      </c>
      <c r="CB991">
        <f t="shared" si="673"/>
        <v>0</v>
      </c>
      <c r="CC991" s="7">
        <f t="shared" si="674"/>
        <v>0</v>
      </c>
      <c r="CD991" s="7">
        <f t="shared" si="675"/>
        <v>0</v>
      </c>
      <c r="CE991" s="7">
        <f t="shared" si="676"/>
        <v>0</v>
      </c>
      <c r="CF991" s="69">
        <f t="shared" si="677"/>
        <v>0</v>
      </c>
      <c r="CG991" s="17">
        <f t="shared" si="650"/>
        <v>632.3900000000001</v>
      </c>
      <c r="CH991">
        <f t="shared" si="678"/>
        <v>0</v>
      </c>
      <c r="CI991" s="7">
        <f t="shared" si="679"/>
        <v>0</v>
      </c>
      <c r="CJ991" s="7">
        <f t="shared" si="680"/>
        <v>0</v>
      </c>
      <c r="CK991" s="7">
        <f t="shared" si="681"/>
        <v>0</v>
      </c>
      <c r="CL991" s="7">
        <f t="shared" si="682"/>
        <v>0</v>
      </c>
      <c r="CM991" s="17">
        <f t="shared" si="651"/>
        <v>632.3900000000001</v>
      </c>
      <c r="CN991">
        <f t="shared" si="683"/>
        <v>0</v>
      </c>
      <c r="CO991" s="7">
        <f t="shared" si="684"/>
        <v>0</v>
      </c>
      <c r="CP991" s="7">
        <f t="shared" si="685"/>
        <v>0</v>
      </c>
      <c r="CQ991" s="7">
        <f t="shared" si="686"/>
        <v>0</v>
      </c>
      <c r="CR991" s="7">
        <f t="shared" si="687"/>
        <v>0</v>
      </c>
    </row>
    <row r="992" spans="1:9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652"/>
        <v>0</v>
      </c>
      <c r="M992" s="63" t="b">
        <v>0</v>
      </c>
      <c r="S992" s="65" t="b">
        <v>0</v>
      </c>
      <c r="Y992" s="66" t="b">
        <v>0</v>
      </c>
      <c r="AE992" s="67" t="b">
        <v>0</v>
      </c>
      <c r="AK992" s="68" t="b">
        <v>0</v>
      </c>
      <c r="AQ992" s="45" t="b">
        <v>0</v>
      </c>
      <c r="AW992" s="47" t="b">
        <v>0</v>
      </c>
      <c r="BC992" s="17">
        <f t="shared" si="645"/>
        <v>636.79000000000008</v>
      </c>
      <c r="BD992">
        <f t="shared" si="653"/>
        <v>0</v>
      </c>
      <c r="BE992" s="7">
        <f t="shared" si="654"/>
        <v>0</v>
      </c>
      <c r="BF992" s="7">
        <f t="shared" si="655"/>
        <v>0</v>
      </c>
      <c r="BG992" s="7">
        <f t="shared" si="656"/>
        <v>0</v>
      </c>
      <c r="BH992" s="7">
        <f t="shared" si="657"/>
        <v>0</v>
      </c>
      <c r="BI992" s="17">
        <f t="shared" si="646"/>
        <v>636.79000000000008</v>
      </c>
      <c r="BJ992">
        <f t="shared" si="658"/>
        <v>0</v>
      </c>
      <c r="BK992" s="7">
        <f t="shared" si="659"/>
        <v>0</v>
      </c>
      <c r="BL992" s="7">
        <f t="shared" si="660"/>
        <v>0</v>
      </c>
      <c r="BM992" s="7">
        <f t="shared" si="661"/>
        <v>0</v>
      </c>
      <c r="BN992" s="7">
        <f t="shared" si="662"/>
        <v>0</v>
      </c>
      <c r="BO992" s="17">
        <f t="shared" si="647"/>
        <v>636.79000000000008</v>
      </c>
      <c r="BP992">
        <f t="shared" si="663"/>
        <v>0</v>
      </c>
      <c r="BQ992" s="7">
        <f t="shared" si="664"/>
        <v>0</v>
      </c>
      <c r="BR992" s="7">
        <f t="shared" si="665"/>
        <v>0</v>
      </c>
      <c r="BS992" s="7">
        <f t="shared" si="666"/>
        <v>0</v>
      </c>
      <c r="BT992" s="7">
        <f t="shared" si="667"/>
        <v>0</v>
      </c>
      <c r="BU992" s="17">
        <f t="shared" si="648"/>
        <v>636.79000000000008</v>
      </c>
      <c r="BV992">
        <f t="shared" si="668"/>
        <v>0</v>
      </c>
      <c r="BW992" s="7">
        <f t="shared" si="669"/>
        <v>0</v>
      </c>
      <c r="BX992" s="7">
        <f t="shared" si="670"/>
        <v>0</v>
      </c>
      <c r="BY992" s="7">
        <f t="shared" si="671"/>
        <v>0</v>
      </c>
      <c r="BZ992" s="7">
        <f t="shared" si="672"/>
        <v>0</v>
      </c>
      <c r="CA992" s="17">
        <f t="shared" si="649"/>
        <v>636.79000000000008</v>
      </c>
      <c r="CB992">
        <f t="shared" si="673"/>
        <v>0</v>
      </c>
      <c r="CC992" s="7">
        <f t="shared" si="674"/>
        <v>0</v>
      </c>
      <c r="CD992" s="7">
        <f t="shared" si="675"/>
        <v>0</v>
      </c>
      <c r="CE992" s="7">
        <f t="shared" si="676"/>
        <v>0</v>
      </c>
      <c r="CF992" s="69">
        <f t="shared" si="677"/>
        <v>0</v>
      </c>
      <c r="CG992" s="17">
        <f t="shared" si="650"/>
        <v>636.79000000000008</v>
      </c>
      <c r="CH992">
        <f t="shared" si="678"/>
        <v>0</v>
      </c>
      <c r="CI992" s="7">
        <f t="shared" si="679"/>
        <v>0</v>
      </c>
      <c r="CJ992" s="7">
        <f t="shared" si="680"/>
        <v>0</v>
      </c>
      <c r="CK992" s="7">
        <f t="shared" si="681"/>
        <v>0</v>
      </c>
      <c r="CL992" s="7">
        <f t="shared" si="682"/>
        <v>0</v>
      </c>
      <c r="CM992" s="17">
        <f t="shared" si="651"/>
        <v>636.79000000000008</v>
      </c>
      <c r="CN992">
        <f t="shared" si="683"/>
        <v>0</v>
      </c>
      <c r="CO992" s="7">
        <f t="shared" si="684"/>
        <v>0</v>
      </c>
      <c r="CP992" s="7">
        <f t="shared" si="685"/>
        <v>0</v>
      </c>
      <c r="CQ992" s="7">
        <f t="shared" si="686"/>
        <v>0</v>
      </c>
      <c r="CR992" s="7">
        <f t="shared" si="687"/>
        <v>0</v>
      </c>
    </row>
    <row r="993" spans="1:9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652"/>
        <v>1</v>
      </c>
      <c r="M993" s="63" t="b">
        <v>0</v>
      </c>
      <c r="S993" s="65" t="b">
        <v>0</v>
      </c>
      <c r="Y993" s="66" t="b">
        <v>0</v>
      </c>
      <c r="AE993" s="67" t="b">
        <v>0</v>
      </c>
      <c r="AK993" s="68" t="b">
        <v>0</v>
      </c>
      <c r="AQ993" s="45" t="b">
        <v>0</v>
      </c>
      <c r="AW993" s="47" t="b">
        <v>0</v>
      </c>
      <c r="BC993" s="17">
        <f t="shared" si="645"/>
        <v>478.17</v>
      </c>
      <c r="BD993">
        <f t="shared" si="653"/>
        <v>0</v>
      </c>
      <c r="BE993" s="7">
        <f t="shared" si="654"/>
        <v>0</v>
      </c>
      <c r="BF993" s="7">
        <f t="shared" si="655"/>
        <v>0</v>
      </c>
      <c r="BG993" s="7">
        <f t="shared" si="656"/>
        <v>0</v>
      </c>
      <c r="BH993" s="7">
        <f t="shared" si="657"/>
        <v>0</v>
      </c>
      <c r="BI993" s="17">
        <f t="shared" si="646"/>
        <v>478.17</v>
      </c>
      <c r="BJ993">
        <f t="shared" si="658"/>
        <v>0</v>
      </c>
      <c r="BK993" s="7">
        <f t="shared" si="659"/>
        <v>0</v>
      </c>
      <c r="BL993" s="7">
        <f t="shared" si="660"/>
        <v>0</v>
      </c>
      <c r="BM993" s="7">
        <f t="shared" si="661"/>
        <v>0</v>
      </c>
      <c r="BN993" s="7">
        <f t="shared" si="662"/>
        <v>0</v>
      </c>
      <c r="BO993" s="17">
        <f t="shared" si="647"/>
        <v>478.17</v>
      </c>
      <c r="BP993">
        <f t="shared" si="663"/>
        <v>0</v>
      </c>
      <c r="BQ993" s="7">
        <f t="shared" si="664"/>
        <v>0</v>
      </c>
      <c r="BR993" s="7">
        <f t="shared" si="665"/>
        <v>0</v>
      </c>
      <c r="BS993" s="7">
        <f t="shared" si="666"/>
        <v>0</v>
      </c>
      <c r="BT993" s="7">
        <f t="shared" si="667"/>
        <v>0</v>
      </c>
      <c r="BU993" s="17">
        <f t="shared" si="648"/>
        <v>478.17</v>
      </c>
      <c r="BV993">
        <f t="shared" si="668"/>
        <v>0</v>
      </c>
      <c r="BW993" s="7">
        <f t="shared" si="669"/>
        <v>0</v>
      </c>
      <c r="BX993" s="7">
        <f t="shared" si="670"/>
        <v>0</v>
      </c>
      <c r="BY993" s="7">
        <f t="shared" si="671"/>
        <v>0</v>
      </c>
      <c r="BZ993" s="7">
        <f t="shared" si="672"/>
        <v>0</v>
      </c>
      <c r="CA993" s="17">
        <f t="shared" si="649"/>
        <v>478.17</v>
      </c>
      <c r="CB993">
        <f t="shared" si="673"/>
        <v>0</v>
      </c>
      <c r="CC993" s="7">
        <f t="shared" si="674"/>
        <v>0</v>
      </c>
      <c r="CD993" s="7">
        <f t="shared" si="675"/>
        <v>0</v>
      </c>
      <c r="CE993" s="7">
        <f t="shared" si="676"/>
        <v>0</v>
      </c>
      <c r="CF993" s="69">
        <f t="shared" si="677"/>
        <v>0</v>
      </c>
      <c r="CG993" s="17">
        <f t="shared" si="650"/>
        <v>478.17</v>
      </c>
      <c r="CH993">
        <f t="shared" si="678"/>
        <v>0</v>
      </c>
      <c r="CI993" s="7">
        <f t="shared" si="679"/>
        <v>0</v>
      </c>
      <c r="CJ993" s="7">
        <f t="shared" si="680"/>
        <v>0</v>
      </c>
      <c r="CK993" s="7">
        <f t="shared" si="681"/>
        <v>0</v>
      </c>
      <c r="CL993" s="7">
        <f t="shared" si="682"/>
        <v>0</v>
      </c>
      <c r="CM993" s="17">
        <f t="shared" si="651"/>
        <v>478.17</v>
      </c>
      <c r="CN993">
        <f t="shared" si="683"/>
        <v>0</v>
      </c>
      <c r="CO993" s="7">
        <f t="shared" si="684"/>
        <v>0</v>
      </c>
      <c r="CP993" s="7">
        <f t="shared" si="685"/>
        <v>0</v>
      </c>
      <c r="CQ993" s="7">
        <f t="shared" si="686"/>
        <v>0</v>
      </c>
      <c r="CR993" s="7">
        <f t="shared" si="687"/>
        <v>0</v>
      </c>
    </row>
    <row r="994" spans="1:9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652"/>
        <v>0</v>
      </c>
      <c r="M994" s="63" t="b">
        <v>0</v>
      </c>
      <c r="S994" s="65" t="b">
        <v>0</v>
      </c>
      <c r="Y994" s="66" t="b">
        <v>0</v>
      </c>
      <c r="AE994" s="67" t="b">
        <v>0</v>
      </c>
      <c r="AK994" s="68" t="b">
        <v>0</v>
      </c>
      <c r="AQ994" s="45" t="b">
        <v>0</v>
      </c>
      <c r="AW994" s="47" t="b">
        <v>0</v>
      </c>
      <c r="BC994" s="17">
        <f t="shared" si="645"/>
        <v>473.11</v>
      </c>
      <c r="BD994">
        <f t="shared" si="653"/>
        <v>0</v>
      </c>
      <c r="BE994" s="7">
        <f t="shared" si="654"/>
        <v>0</v>
      </c>
      <c r="BF994" s="7">
        <f t="shared" si="655"/>
        <v>0</v>
      </c>
      <c r="BG994" s="7">
        <f t="shared" si="656"/>
        <v>0</v>
      </c>
      <c r="BH994" s="7">
        <f t="shared" si="657"/>
        <v>0</v>
      </c>
      <c r="BI994" s="17">
        <f t="shared" si="646"/>
        <v>473.11</v>
      </c>
      <c r="BJ994">
        <f t="shared" si="658"/>
        <v>0</v>
      </c>
      <c r="BK994" s="7">
        <f t="shared" si="659"/>
        <v>0</v>
      </c>
      <c r="BL994" s="7">
        <f t="shared" si="660"/>
        <v>0</v>
      </c>
      <c r="BM994" s="7">
        <f t="shared" si="661"/>
        <v>0</v>
      </c>
      <c r="BN994" s="7">
        <f t="shared" si="662"/>
        <v>0</v>
      </c>
      <c r="BO994" s="17">
        <f t="shared" si="647"/>
        <v>473.11</v>
      </c>
      <c r="BP994">
        <f t="shared" si="663"/>
        <v>0</v>
      </c>
      <c r="BQ994" s="7">
        <f t="shared" si="664"/>
        <v>0</v>
      </c>
      <c r="BR994" s="7">
        <f t="shared" si="665"/>
        <v>0</v>
      </c>
      <c r="BS994" s="7">
        <f t="shared" si="666"/>
        <v>0</v>
      </c>
      <c r="BT994" s="7">
        <f t="shared" si="667"/>
        <v>0</v>
      </c>
      <c r="BU994" s="17">
        <f t="shared" si="648"/>
        <v>473.11</v>
      </c>
      <c r="BV994">
        <f t="shared" si="668"/>
        <v>0</v>
      </c>
      <c r="BW994" s="7">
        <f t="shared" si="669"/>
        <v>0</v>
      </c>
      <c r="BX994" s="7">
        <f t="shared" si="670"/>
        <v>0</v>
      </c>
      <c r="BY994" s="7">
        <f t="shared" si="671"/>
        <v>0</v>
      </c>
      <c r="BZ994" s="7">
        <f t="shared" si="672"/>
        <v>0</v>
      </c>
      <c r="CA994" s="17">
        <f t="shared" si="649"/>
        <v>473.11</v>
      </c>
      <c r="CB994">
        <f t="shared" si="673"/>
        <v>0</v>
      </c>
      <c r="CC994" s="7">
        <f t="shared" si="674"/>
        <v>0</v>
      </c>
      <c r="CD994" s="7">
        <f t="shared" si="675"/>
        <v>0</v>
      </c>
      <c r="CE994" s="7">
        <f t="shared" si="676"/>
        <v>0</v>
      </c>
      <c r="CF994" s="69">
        <f t="shared" si="677"/>
        <v>0</v>
      </c>
      <c r="CG994" s="17">
        <f t="shared" si="650"/>
        <v>473.11</v>
      </c>
      <c r="CH994">
        <f t="shared" si="678"/>
        <v>0</v>
      </c>
      <c r="CI994" s="7">
        <f t="shared" si="679"/>
        <v>0</v>
      </c>
      <c r="CJ994" s="7">
        <f t="shared" si="680"/>
        <v>0</v>
      </c>
      <c r="CK994" s="7">
        <f t="shared" si="681"/>
        <v>0</v>
      </c>
      <c r="CL994" s="7">
        <f t="shared" si="682"/>
        <v>0</v>
      </c>
      <c r="CM994" s="17">
        <f t="shared" si="651"/>
        <v>473.11</v>
      </c>
      <c r="CN994">
        <f t="shared" si="683"/>
        <v>0</v>
      </c>
      <c r="CO994" s="7">
        <f t="shared" si="684"/>
        <v>0</v>
      </c>
      <c r="CP994" s="7">
        <f t="shared" si="685"/>
        <v>0</v>
      </c>
      <c r="CQ994" s="7">
        <f t="shared" si="686"/>
        <v>0</v>
      </c>
      <c r="CR994" s="7">
        <f t="shared" si="687"/>
        <v>0</v>
      </c>
    </row>
    <row r="995" spans="1:9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652"/>
        <v>1</v>
      </c>
      <c r="M995" s="63" t="b">
        <v>0</v>
      </c>
      <c r="S995" s="65" t="b">
        <v>0</v>
      </c>
      <c r="Y995" s="66" t="b">
        <v>0</v>
      </c>
      <c r="AE995" s="67" t="b">
        <v>0</v>
      </c>
      <c r="AK995" s="68" t="b">
        <v>0</v>
      </c>
      <c r="AQ995" s="45" t="b">
        <v>0</v>
      </c>
      <c r="AW995" s="47" t="b">
        <v>0</v>
      </c>
      <c r="BC995" s="17">
        <f t="shared" si="645"/>
        <v>167.09</v>
      </c>
      <c r="BD995">
        <f t="shared" si="653"/>
        <v>0</v>
      </c>
      <c r="BE995" s="7">
        <f t="shared" si="654"/>
        <v>0</v>
      </c>
      <c r="BF995" s="7">
        <f t="shared" si="655"/>
        <v>0</v>
      </c>
      <c r="BG995" s="7">
        <f t="shared" si="656"/>
        <v>0</v>
      </c>
      <c r="BH995" s="7">
        <f t="shared" si="657"/>
        <v>0</v>
      </c>
      <c r="BI995" s="17">
        <f t="shared" si="646"/>
        <v>167.09</v>
      </c>
      <c r="BJ995">
        <f t="shared" si="658"/>
        <v>0</v>
      </c>
      <c r="BK995" s="7">
        <f t="shared" si="659"/>
        <v>0</v>
      </c>
      <c r="BL995" s="7">
        <f t="shared" si="660"/>
        <v>0</v>
      </c>
      <c r="BM995" s="7">
        <f t="shared" si="661"/>
        <v>0</v>
      </c>
      <c r="BN995" s="7">
        <f t="shared" si="662"/>
        <v>0</v>
      </c>
      <c r="BO995" s="17">
        <f t="shared" si="647"/>
        <v>167.09</v>
      </c>
      <c r="BP995">
        <f t="shared" si="663"/>
        <v>0</v>
      </c>
      <c r="BQ995" s="7">
        <f t="shared" si="664"/>
        <v>0</v>
      </c>
      <c r="BR995" s="7">
        <f t="shared" si="665"/>
        <v>0</v>
      </c>
      <c r="BS995" s="7">
        <f t="shared" si="666"/>
        <v>0</v>
      </c>
      <c r="BT995" s="7">
        <f t="shared" si="667"/>
        <v>0</v>
      </c>
      <c r="BU995" s="17">
        <f t="shared" si="648"/>
        <v>167.09</v>
      </c>
      <c r="BV995">
        <f t="shared" si="668"/>
        <v>0</v>
      </c>
      <c r="BW995" s="7">
        <f t="shared" si="669"/>
        <v>0</v>
      </c>
      <c r="BX995" s="7">
        <f t="shared" si="670"/>
        <v>0</v>
      </c>
      <c r="BY995" s="7">
        <f t="shared" si="671"/>
        <v>0</v>
      </c>
      <c r="BZ995" s="7">
        <f t="shared" si="672"/>
        <v>0</v>
      </c>
      <c r="CA995" s="17">
        <f t="shared" si="649"/>
        <v>167.09</v>
      </c>
      <c r="CB995">
        <f t="shared" si="673"/>
        <v>0</v>
      </c>
      <c r="CC995" s="7">
        <f t="shared" si="674"/>
        <v>0</v>
      </c>
      <c r="CD995" s="7">
        <f t="shared" si="675"/>
        <v>0</v>
      </c>
      <c r="CE995" s="7">
        <f t="shared" si="676"/>
        <v>0</v>
      </c>
      <c r="CF995" s="69">
        <f t="shared" si="677"/>
        <v>0</v>
      </c>
      <c r="CG995" s="17">
        <f t="shared" si="650"/>
        <v>167.09</v>
      </c>
      <c r="CH995">
        <f t="shared" si="678"/>
        <v>0</v>
      </c>
      <c r="CI995" s="7">
        <f t="shared" si="679"/>
        <v>0</v>
      </c>
      <c r="CJ995" s="7">
        <f t="shared" si="680"/>
        <v>0</v>
      </c>
      <c r="CK995" s="7">
        <f t="shared" si="681"/>
        <v>0</v>
      </c>
      <c r="CL995" s="7">
        <f t="shared" si="682"/>
        <v>0</v>
      </c>
      <c r="CM995" s="17">
        <f t="shared" si="651"/>
        <v>167.09</v>
      </c>
      <c r="CN995">
        <f t="shared" si="683"/>
        <v>0</v>
      </c>
      <c r="CO995" s="7">
        <f t="shared" si="684"/>
        <v>0</v>
      </c>
      <c r="CP995" s="7">
        <f t="shared" si="685"/>
        <v>0</v>
      </c>
      <c r="CQ995" s="7">
        <f t="shared" si="686"/>
        <v>0</v>
      </c>
      <c r="CR995" s="7">
        <f t="shared" si="687"/>
        <v>0</v>
      </c>
    </row>
    <row r="996" spans="1:9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652"/>
        <v>0</v>
      </c>
      <c r="M996" s="63" t="b">
        <v>0</v>
      </c>
      <c r="S996" s="65" t="b">
        <v>0</v>
      </c>
      <c r="Y996" s="66" t="b">
        <v>0</v>
      </c>
      <c r="AE996" s="67" t="b">
        <v>0</v>
      </c>
      <c r="AK996" s="68" t="b">
        <v>0</v>
      </c>
      <c r="AQ996" s="45" t="b">
        <v>0</v>
      </c>
      <c r="AW996" s="47" t="b">
        <v>0</v>
      </c>
      <c r="BC996" s="17">
        <f t="shared" si="645"/>
        <v>174.79000000000002</v>
      </c>
      <c r="BD996">
        <f t="shared" si="653"/>
        <v>0</v>
      </c>
      <c r="BE996" s="7">
        <f t="shared" si="654"/>
        <v>0</v>
      </c>
      <c r="BF996" s="7">
        <f t="shared" si="655"/>
        <v>0</v>
      </c>
      <c r="BG996" s="7">
        <f t="shared" si="656"/>
        <v>0</v>
      </c>
      <c r="BH996" s="7">
        <f t="shared" si="657"/>
        <v>0</v>
      </c>
      <c r="BI996" s="17">
        <f t="shared" si="646"/>
        <v>174.79000000000002</v>
      </c>
      <c r="BJ996">
        <f t="shared" si="658"/>
        <v>0</v>
      </c>
      <c r="BK996" s="7">
        <f t="shared" si="659"/>
        <v>0</v>
      </c>
      <c r="BL996" s="7">
        <f t="shared" si="660"/>
        <v>0</v>
      </c>
      <c r="BM996" s="7">
        <f t="shared" si="661"/>
        <v>0</v>
      </c>
      <c r="BN996" s="7">
        <f t="shared" si="662"/>
        <v>0</v>
      </c>
      <c r="BO996" s="17">
        <f t="shared" si="647"/>
        <v>174.79000000000002</v>
      </c>
      <c r="BP996">
        <f t="shared" si="663"/>
        <v>0</v>
      </c>
      <c r="BQ996" s="7">
        <f t="shared" si="664"/>
        <v>0</v>
      </c>
      <c r="BR996" s="7">
        <f t="shared" si="665"/>
        <v>0</v>
      </c>
      <c r="BS996" s="7">
        <f t="shared" si="666"/>
        <v>0</v>
      </c>
      <c r="BT996" s="7">
        <f t="shared" si="667"/>
        <v>0</v>
      </c>
      <c r="BU996" s="17">
        <f t="shared" si="648"/>
        <v>174.79000000000002</v>
      </c>
      <c r="BV996">
        <f t="shared" si="668"/>
        <v>0</v>
      </c>
      <c r="BW996" s="7">
        <f t="shared" si="669"/>
        <v>0</v>
      </c>
      <c r="BX996" s="7">
        <f t="shared" si="670"/>
        <v>0</v>
      </c>
      <c r="BY996" s="7">
        <f t="shared" si="671"/>
        <v>0</v>
      </c>
      <c r="BZ996" s="7">
        <f t="shared" si="672"/>
        <v>0</v>
      </c>
      <c r="CA996" s="17">
        <f t="shared" si="649"/>
        <v>174.79000000000002</v>
      </c>
      <c r="CB996">
        <f t="shared" si="673"/>
        <v>0</v>
      </c>
      <c r="CC996" s="7">
        <f t="shared" si="674"/>
        <v>0</v>
      </c>
      <c r="CD996" s="7">
        <f t="shared" si="675"/>
        <v>0</v>
      </c>
      <c r="CE996" s="7">
        <f t="shared" si="676"/>
        <v>0</v>
      </c>
      <c r="CF996" s="69">
        <f t="shared" si="677"/>
        <v>0</v>
      </c>
      <c r="CG996" s="17">
        <f t="shared" si="650"/>
        <v>174.79000000000002</v>
      </c>
      <c r="CH996">
        <f t="shared" si="678"/>
        <v>0</v>
      </c>
      <c r="CI996" s="7">
        <f t="shared" si="679"/>
        <v>0</v>
      </c>
      <c r="CJ996" s="7">
        <f t="shared" si="680"/>
        <v>0</v>
      </c>
      <c r="CK996" s="7">
        <f t="shared" si="681"/>
        <v>0</v>
      </c>
      <c r="CL996" s="7">
        <f t="shared" si="682"/>
        <v>0</v>
      </c>
      <c r="CM996" s="17">
        <f t="shared" si="651"/>
        <v>174.79000000000002</v>
      </c>
      <c r="CN996">
        <f t="shared" si="683"/>
        <v>0</v>
      </c>
      <c r="CO996" s="7">
        <f t="shared" si="684"/>
        <v>0</v>
      </c>
      <c r="CP996" s="7">
        <f t="shared" si="685"/>
        <v>0</v>
      </c>
      <c r="CQ996" s="7">
        <f t="shared" si="686"/>
        <v>0</v>
      </c>
      <c r="CR996" s="7">
        <f t="shared" si="687"/>
        <v>0</v>
      </c>
    </row>
    <row r="997" spans="1:9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652"/>
        <v>1</v>
      </c>
      <c r="M997" s="63" t="b">
        <v>0</v>
      </c>
      <c r="S997" s="65" t="b">
        <v>0</v>
      </c>
      <c r="Y997" s="66" t="b">
        <v>0</v>
      </c>
      <c r="AE997" s="67" t="b">
        <v>0</v>
      </c>
      <c r="AK997" s="68" t="b">
        <v>0</v>
      </c>
      <c r="AQ997" s="45" t="b">
        <v>0</v>
      </c>
      <c r="AW997" s="47" t="b">
        <v>0</v>
      </c>
      <c r="BC997" s="17">
        <f t="shared" si="645"/>
        <v>364.76</v>
      </c>
      <c r="BD997">
        <f t="shared" si="653"/>
        <v>0</v>
      </c>
      <c r="BE997" s="7">
        <f t="shared" si="654"/>
        <v>0</v>
      </c>
      <c r="BF997" s="7">
        <f t="shared" si="655"/>
        <v>0</v>
      </c>
      <c r="BG997" s="7">
        <f t="shared" si="656"/>
        <v>0</v>
      </c>
      <c r="BH997" s="7">
        <f t="shared" si="657"/>
        <v>0</v>
      </c>
      <c r="BI997" s="17">
        <f t="shared" si="646"/>
        <v>364.76</v>
      </c>
      <c r="BJ997">
        <f t="shared" si="658"/>
        <v>0</v>
      </c>
      <c r="BK997" s="7">
        <f t="shared" si="659"/>
        <v>0</v>
      </c>
      <c r="BL997" s="7">
        <f t="shared" si="660"/>
        <v>0</v>
      </c>
      <c r="BM997" s="7">
        <f t="shared" si="661"/>
        <v>0</v>
      </c>
      <c r="BN997" s="7">
        <f t="shared" si="662"/>
        <v>0</v>
      </c>
      <c r="BO997" s="17">
        <f t="shared" si="647"/>
        <v>364.76</v>
      </c>
      <c r="BP997">
        <f t="shared" si="663"/>
        <v>0</v>
      </c>
      <c r="BQ997" s="7">
        <f t="shared" si="664"/>
        <v>0</v>
      </c>
      <c r="BR997" s="7">
        <f t="shared" si="665"/>
        <v>0</v>
      </c>
      <c r="BS997" s="7">
        <f t="shared" si="666"/>
        <v>0</v>
      </c>
      <c r="BT997" s="7">
        <f t="shared" si="667"/>
        <v>0</v>
      </c>
      <c r="BU997" s="17">
        <f t="shared" si="648"/>
        <v>364.76</v>
      </c>
      <c r="BV997">
        <f t="shared" si="668"/>
        <v>0</v>
      </c>
      <c r="BW997" s="7">
        <f t="shared" si="669"/>
        <v>0</v>
      </c>
      <c r="BX997" s="7">
        <f t="shared" si="670"/>
        <v>0</v>
      </c>
      <c r="BY997" s="7">
        <f t="shared" si="671"/>
        <v>0</v>
      </c>
      <c r="BZ997" s="7">
        <f t="shared" si="672"/>
        <v>0</v>
      </c>
      <c r="CA997" s="17">
        <f t="shared" si="649"/>
        <v>364.76</v>
      </c>
      <c r="CB997">
        <f t="shared" si="673"/>
        <v>0</v>
      </c>
      <c r="CC997" s="7">
        <f t="shared" si="674"/>
        <v>0</v>
      </c>
      <c r="CD997" s="7">
        <f t="shared" si="675"/>
        <v>0</v>
      </c>
      <c r="CE997" s="7">
        <f t="shared" si="676"/>
        <v>0</v>
      </c>
      <c r="CF997" s="69">
        <f t="shared" si="677"/>
        <v>0</v>
      </c>
      <c r="CG997" s="17">
        <f t="shared" si="650"/>
        <v>364.76</v>
      </c>
      <c r="CH997">
        <f t="shared" si="678"/>
        <v>0</v>
      </c>
      <c r="CI997" s="7">
        <f t="shared" si="679"/>
        <v>0</v>
      </c>
      <c r="CJ997" s="7">
        <f t="shared" si="680"/>
        <v>0</v>
      </c>
      <c r="CK997" s="7">
        <f t="shared" si="681"/>
        <v>0</v>
      </c>
      <c r="CL997" s="7">
        <f t="shared" si="682"/>
        <v>0</v>
      </c>
      <c r="CM997" s="17">
        <f t="shared" si="651"/>
        <v>364.76</v>
      </c>
      <c r="CN997">
        <f t="shared" si="683"/>
        <v>0</v>
      </c>
      <c r="CO997" s="7">
        <f t="shared" si="684"/>
        <v>0</v>
      </c>
      <c r="CP997" s="7">
        <f t="shared" si="685"/>
        <v>0</v>
      </c>
      <c r="CQ997" s="7">
        <f t="shared" si="686"/>
        <v>0</v>
      </c>
      <c r="CR997" s="7">
        <f t="shared" si="687"/>
        <v>0</v>
      </c>
    </row>
    <row r="998" spans="1:9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652"/>
        <v>0</v>
      </c>
      <c r="M998" s="63" t="b">
        <v>0</v>
      </c>
      <c r="S998" s="65" t="b">
        <v>0</v>
      </c>
      <c r="Y998" s="66" t="b">
        <v>0</v>
      </c>
      <c r="AE998" s="67" t="b">
        <v>0</v>
      </c>
      <c r="AK998" s="68" t="b">
        <v>0</v>
      </c>
      <c r="AQ998" s="45" t="b">
        <v>0</v>
      </c>
      <c r="AW998" s="47" t="b">
        <v>0</v>
      </c>
      <c r="BC998" s="17">
        <f t="shared" si="645"/>
        <v>372.79</v>
      </c>
      <c r="BD998">
        <f t="shared" si="653"/>
        <v>0</v>
      </c>
      <c r="BE998" s="7">
        <f t="shared" si="654"/>
        <v>0</v>
      </c>
      <c r="BF998" s="7">
        <f t="shared" si="655"/>
        <v>0</v>
      </c>
      <c r="BG998" s="7">
        <f t="shared" si="656"/>
        <v>0</v>
      </c>
      <c r="BH998" s="7">
        <f t="shared" si="657"/>
        <v>0</v>
      </c>
      <c r="BI998" s="17">
        <f t="shared" si="646"/>
        <v>372.79</v>
      </c>
      <c r="BJ998">
        <f t="shared" si="658"/>
        <v>0</v>
      </c>
      <c r="BK998" s="7">
        <f t="shared" si="659"/>
        <v>0</v>
      </c>
      <c r="BL998" s="7">
        <f t="shared" si="660"/>
        <v>0</v>
      </c>
      <c r="BM998" s="7">
        <f t="shared" si="661"/>
        <v>0</v>
      </c>
      <c r="BN998" s="7">
        <f t="shared" si="662"/>
        <v>0</v>
      </c>
      <c r="BO998" s="17">
        <f t="shared" si="647"/>
        <v>372.79</v>
      </c>
      <c r="BP998">
        <f t="shared" si="663"/>
        <v>0</v>
      </c>
      <c r="BQ998" s="7">
        <f t="shared" si="664"/>
        <v>0</v>
      </c>
      <c r="BR998" s="7">
        <f t="shared" si="665"/>
        <v>0</v>
      </c>
      <c r="BS998" s="7">
        <f t="shared" si="666"/>
        <v>0</v>
      </c>
      <c r="BT998" s="7">
        <f t="shared" si="667"/>
        <v>0</v>
      </c>
      <c r="BU998" s="17">
        <f t="shared" si="648"/>
        <v>372.79</v>
      </c>
      <c r="BV998">
        <f t="shared" si="668"/>
        <v>0</v>
      </c>
      <c r="BW998" s="7">
        <f t="shared" si="669"/>
        <v>0</v>
      </c>
      <c r="BX998" s="7">
        <f t="shared" si="670"/>
        <v>0</v>
      </c>
      <c r="BY998" s="7">
        <f t="shared" si="671"/>
        <v>0</v>
      </c>
      <c r="BZ998" s="7">
        <f t="shared" si="672"/>
        <v>0</v>
      </c>
      <c r="CA998" s="17">
        <f t="shared" si="649"/>
        <v>372.79</v>
      </c>
      <c r="CB998">
        <f t="shared" si="673"/>
        <v>0</v>
      </c>
      <c r="CC998" s="7">
        <f t="shared" si="674"/>
        <v>0</v>
      </c>
      <c r="CD998" s="7">
        <f t="shared" si="675"/>
        <v>0</v>
      </c>
      <c r="CE998" s="7">
        <f t="shared" si="676"/>
        <v>0</v>
      </c>
      <c r="CF998" s="69">
        <f t="shared" si="677"/>
        <v>0</v>
      </c>
      <c r="CG998" s="17">
        <f t="shared" si="650"/>
        <v>372.79</v>
      </c>
      <c r="CH998">
        <f t="shared" si="678"/>
        <v>0</v>
      </c>
      <c r="CI998" s="7">
        <f t="shared" si="679"/>
        <v>0</v>
      </c>
      <c r="CJ998" s="7">
        <f t="shared" si="680"/>
        <v>0</v>
      </c>
      <c r="CK998" s="7">
        <f t="shared" si="681"/>
        <v>0</v>
      </c>
      <c r="CL998" s="7">
        <f t="shared" si="682"/>
        <v>0</v>
      </c>
      <c r="CM998" s="17">
        <f t="shared" si="651"/>
        <v>372.79</v>
      </c>
      <c r="CN998">
        <f t="shared" si="683"/>
        <v>0</v>
      </c>
      <c r="CO998" s="7">
        <f t="shared" si="684"/>
        <v>0</v>
      </c>
      <c r="CP998" s="7">
        <f t="shared" si="685"/>
        <v>0</v>
      </c>
      <c r="CQ998" s="7">
        <f t="shared" si="686"/>
        <v>0</v>
      </c>
      <c r="CR998" s="7">
        <f t="shared" si="687"/>
        <v>0</v>
      </c>
    </row>
    <row r="999" spans="1:9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652"/>
        <v>1</v>
      </c>
      <c r="M999" s="63" t="b">
        <v>0</v>
      </c>
      <c r="S999" s="65" t="b">
        <v>0</v>
      </c>
      <c r="Y999" s="66" t="b">
        <v>0</v>
      </c>
      <c r="AE999" s="67" t="b">
        <v>0</v>
      </c>
      <c r="AK999" s="68" t="b">
        <v>0</v>
      </c>
      <c r="AQ999" s="45" t="b">
        <v>0</v>
      </c>
      <c r="AW999" s="47" t="b">
        <v>0</v>
      </c>
      <c r="BC999" s="17">
        <f t="shared" si="645"/>
        <v>392.70000000000005</v>
      </c>
      <c r="BD999">
        <f t="shared" si="653"/>
        <v>0</v>
      </c>
      <c r="BE999" s="7">
        <f t="shared" si="654"/>
        <v>0</v>
      </c>
      <c r="BF999" s="7">
        <f t="shared" si="655"/>
        <v>0</v>
      </c>
      <c r="BG999" s="7">
        <f t="shared" si="656"/>
        <v>0</v>
      </c>
      <c r="BH999" s="7">
        <f t="shared" si="657"/>
        <v>0</v>
      </c>
      <c r="BI999" s="17">
        <f t="shared" si="646"/>
        <v>392.70000000000005</v>
      </c>
      <c r="BJ999">
        <f t="shared" si="658"/>
        <v>0</v>
      </c>
      <c r="BK999" s="7">
        <f t="shared" si="659"/>
        <v>0</v>
      </c>
      <c r="BL999" s="7">
        <f t="shared" si="660"/>
        <v>0</v>
      </c>
      <c r="BM999" s="7">
        <f t="shared" si="661"/>
        <v>0</v>
      </c>
      <c r="BN999" s="7">
        <f t="shared" si="662"/>
        <v>0</v>
      </c>
      <c r="BO999" s="17">
        <f t="shared" si="647"/>
        <v>392.70000000000005</v>
      </c>
      <c r="BP999">
        <f t="shared" si="663"/>
        <v>0</v>
      </c>
      <c r="BQ999" s="7">
        <f t="shared" si="664"/>
        <v>0</v>
      </c>
      <c r="BR999" s="7">
        <f t="shared" si="665"/>
        <v>0</v>
      </c>
      <c r="BS999" s="7">
        <f t="shared" si="666"/>
        <v>0</v>
      </c>
      <c r="BT999" s="7">
        <f t="shared" si="667"/>
        <v>0</v>
      </c>
      <c r="BU999" s="17">
        <f t="shared" si="648"/>
        <v>392.70000000000005</v>
      </c>
      <c r="BV999">
        <f t="shared" si="668"/>
        <v>0</v>
      </c>
      <c r="BW999" s="7">
        <f t="shared" si="669"/>
        <v>0</v>
      </c>
      <c r="BX999" s="7">
        <f t="shared" si="670"/>
        <v>0</v>
      </c>
      <c r="BY999" s="7">
        <f t="shared" si="671"/>
        <v>0</v>
      </c>
      <c r="BZ999" s="7">
        <f t="shared" si="672"/>
        <v>0</v>
      </c>
      <c r="CA999" s="17">
        <f t="shared" si="649"/>
        <v>392.70000000000005</v>
      </c>
      <c r="CB999">
        <f t="shared" si="673"/>
        <v>0</v>
      </c>
      <c r="CC999" s="7">
        <f t="shared" si="674"/>
        <v>0</v>
      </c>
      <c r="CD999" s="7">
        <f t="shared" si="675"/>
        <v>0</v>
      </c>
      <c r="CE999" s="7">
        <f t="shared" si="676"/>
        <v>0</v>
      </c>
      <c r="CF999" s="69">
        <f t="shared" si="677"/>
        <v>0</v>
      </c>
      <c r="CG999" s="17">
        <f t="shared" si="650"/>
        <v>392.70000000000005</v>
      </c>
      <c r="CH999">
        <f t="shared" si="678"/>
        <v>0</v>
      </c>
      <c r="CI999" s="7">
        <f t="shared" si="679"/>
        <v>0</v>
      </c>
      <c r="CJ999" s="7">
        <f t="shared" si="680"/>
        <v>0</v>
      </c>
      <c r="CK999" s="7">
        <f t="shared" si="681"/>
        <v>0</v>
      </c>
      <c r="CL999" s="7">
        <f t="shared" si="682"/>
        <v>0</v>
      </c>
      <c r="CM999" s="17">
        <f t="shared" si="651"/>
        <v>392.70000000000005</v>
      </c>
      <c r="CN999">
        <f t="shared" si="683"/>
        <v>0</v>
      </c>
      <c r="CO999" s="7">
        <f t="shared" si="684"/>
        <v>0</v>
      </c>
      <c r="CP999" s="7">
        <f t="shared" si="685"/>
        <v>0</v>
      </c>
      <c r="CQ999" s="7">
        <f t="shared" si="686"/>
        <v>0</v>
      </c>
      <c r="CR999" s="7">
        <f t="shared" si="687"/>
        <v>0</v>
      </c>
    </row>
    <row r="1000" spans="1:9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652"/>
        <v>0</v>
      </c>
      <c r="M1000" s="63" t="b">
        <v>0</v>
      </c>
      <c r="S1000" s="65" t="b">
        <v>0</v>
      </c>
      <c r="Y1000" s="66" t="b">
        <v>0</v>
      </c>
      <c r="AE1000" s="67" t="b">
        <v>0</v>
      </c>
      <c r="AK1000" s="68" t="b">
        <v>0</v>
      </c>
      <c r="AQ1000" s="45" t="b">
        <v>0</v>
      </c>
      <c r="AW1000" s="47" t="b">
        <v>0</v>
      </c>
      <c r="BC1000" s="17">
        <f t="shared" si="645"/>
        <v>314.82000000000005</v>
      </c>
      <c r="BD1000">
        <f t="shared" si="653"/>
        <v>0</v>
      </c>
      <c r="BE1000" s="7">
        <f t="shared" si="654"/>
        <v>0</v>
      </c>
      <c r="BF1000" s="7">
        <f t="shared" si="655"/>
        <v>0</v>
      </c>
      <c r="BG1000" s="7">
        <f t="shared" si="656"/>
        <v>0</v>
      </c>
      <c r="BH1000" s="7">
        <f t="shared" si="657"/>
        <v>0</v>
      </c>
      <c r="BI1000" s="17">
        <f t="shared" si="646"/>
        <v>314.82000000000005</v>
      </c>
      <c r="BJ1000">
        <f t="shared" si="658"/>
        <v>0</v>
      </c>
      <c r="BK1000" s="7">
        <f t="shared" si="659"/>
        <v>0</v>
      </c>
      <c r="BL1000" s="7">
        <f t="shared" si="660"/>
        <v>0</v>
      </c>
      <c r="BM1000" s="7">
        <f t="shared" si="661"/>
        <v>0</v>
      </c>
      <c r="BN1000" s="7">
        <f t="shared" si="662"/>
        <v>0</v>
      </c>
      <c r="BO1000" s="17">
        <f t="shared" si="647"/>
        <v>314.82000000000005</v>
      </c>
      <c r="BP1000">
        <f t="shared" si="663"/>
        <v>0</v>
      </c>
      <c r="BQ1000" s="7">
        <f t="shared" si="664"/>
        <v>0</v>
      </c>
      <c r="BR1000" s="7">
        <f t="shared" si="665"/>
        <v>0</v>
      </c>
      <c r="BS1000" s="7">
        <f t="shared" si="666"/>
        <v>0</v>
      </c>
      <c r="BT1000" s="7">
        <f t="shared" si="667"/>
        <v>0</v>
      </c>
      <c r="BU1000" s="17">
        <f t="shared" si="648"/>
        <v>314.82000000000005</v>
      </c>
      <c r="BV1000">
        <f t="shared" si="668"/>
        <v>0</v>
      </c>
      <c r="BW1000" s="7">
        <f t="shared" si="669"/>
        <v>0</v>
      </c>
      <c r="BX1000" s="7">
        <f t="shared" si="670"/>
        <v>0</v>
      </c>
      <c r="BY1000" s="7">
        <f t="shared" si="671"/>
        <v>0</v>
      </c>
      <c r="BZ1000" s="7">
        <f t="shared" si="672"/>
        <v>0</v>
      </c>
      <c r="CA1000" s="17">
        <f t="shared" si="649"/>
        <v>314.82000000000005</v>
      </c>
      <c r="CB1000">
        <f t="shared" si="673"/>
        <v>0</v>
      </c>
      <c r="CC1000" s="7">
        <f t="shared" si="674"/>
        <v>0</v>
      </c>
      <c r="CD1000" s="7">
        <f t="shared" si="675"/>
        <v>0</v>
      </c>
      <c r="CE1000" s="7">
        <f t="shared" si="676"/>
        <v>0</v>
      </c>
      <c r="CF1000" s="69">
        <f t="shared" si="677"/>
        <v>0</v>
      </c>
      <c r="CG1000" s="17">
        <f t="shared" si="650"/>
        <v>314.82000000000005</v>
      </c>
      <c r="CH1000">
        <f t="shared" si="678"/>
        <v>0</v>
      </c>
      <c r="CI1000" s="7">
        <f t="shared" si="679"/>
        <v>0</v>
      </c>
      <c r="CJ1000" s="7">
        <f t="shared" si="680"/>
        <v>0</v>
      </c>
      <c r="CK1000" s="7">
        <f t="shared" si="681"/>
        <v>0</v>
      </c>
      <c r="CL1000" s="7">
        <f t="shared" si="682"/>
        <v>0</v>
      </c>
      <c r="CM1000" s="17">
        <f t="shared" si="651"/>
        <v>314.82000000000005</v>
      </c>
      <c r="CN1000">
        <f t="shared" si="683"/>
        <v>0</v>
      </c>
      <c r="CO1000" s="7">
        <f t="shared" si="684"/>
        <v>0</v>
      </c>
      <c r="CP1000" s="7">
        <f t="shared" si="685"/>
        <v>0</v>
      </c>
      <c r="CQ1000" s="7">
        <f t="shared" si="686"/>
        <v>0</v>
      </c>
      <c r="CR1000" s="7">
        <f t="shared" si="687"/>
        <v>0</v>
      </c>
    </row>
    <row r="1001" spans="1:9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652"/>
        <v>1</v>
      </c>
      <c r="M1001" s="63" t="b">
        <v>0</v>
      </c>
      <c r="S1001" s="65" t="b">
        <v>0</v>
      </c>
      <c r="Y1001" s="66" t="b">
        <v>0</v>
      </c>
      <c r="AE1001" s="67" t="b">
        <v>0</v>
      </c>
      <c r="AK1001" s="68" t="b">
        <v>0</v>
      </c>
      <c r="AQ1001" s="45" t="b">
        <v>0</v>
      </c>
      <c r="AW1001" s="47" t="b">
        <v>0</v>
      </c>
      <c r="BC1001" s="17">
        <f t="shared" si="645"/>
        <v>96.800000000000011</v>
      </c>
      <c r="BD1001">
        <f t="shared" si="653"/>
        <v>0</v>
      </c>
      <c r="BE1001" s="7">
        <f t="shared" si="654"/>
        <v>0</v>
      </c>
      <c r="BF1001" s="7">
        <f t="shared" si="655"/>
        <v>0</v>
      </c>
      <c r="BG1001" s="7">
        <f t="shared" si="656"/>
        <v>0</v>
      </c>
      <c r="BH1001" s="7">
        <f t="shared" si="657"/>
        <v>0</v>
      </c>
      <c r="BI1001" s="17">
        <f t="shared" si="646"/>
        <v>96.800000000000011</v>
      </c>
      <c r="BJ1001">
        <f t="shared" si="658"/>
        <v>0</v>
      </c>
      <c r="BK1001" s="7">
        <f t="shared" si="659"/>
        <v>0</v>
      </c>
      <c r="BL1001" s="7">
        <f t="shared" si="660"/>
        <v>0</v>
      </c>
      <c r="BM1001" s="7">
        <f t="shared" si="661"/>
        <v>0</v>
      </c>
      <c r="BN1001" s="7">
        <f t="shared" si="662"/>
        <v>0</v>
      </c>
      <c r="BO1001" s="17">
        <f t="shared" si="647"/>
        <v>96.800000000000011</v>
      </c>
      <c r="BP1001">
        <f t="shared" si="663"/>
        <v>0</v>
      </c>
      <c r="BQ1001" s="7">
        <f t="shared" si="664"/>
        <v>0</v>
      </c>
      <c r="BR1001" s="7">
        <f t="shared" si="665"/>
        <v>0</v>
      </c>
      <c r="BS1001" s="7">
        <f t="shared" si="666"/>
        <v>0</v>
      </c>
      <c r="BT1001" s="7">
        <f t="shared" si="667"/>
        <v>0</v>
      </c>
      <c r="BU1001" s="17">
        <f t="shared" si="648"/>
        <v>96.800000000000011</v>
      </c>
      <c r="BV1001">
        <f t="shared" si="668"/>
        <v>0</v>
      </c>
      <c r="BW1001" s="7">
        <f t="shared" si="669"/>
        <v>0</v>
      </c>
      <c r="BX1001" s="7">
        <f t="shared" si="670"/>
        <v>0</v>
      </c>
      <c r="BY1001" s="7">
        <f t="shared" si="671"/>
        <v>0</v>
      </c>
      <c r="BZ1001" s="7">
        <f t="shared" si="672"/>
        <v>0</v>
      </c>
      <c r="CA1001" s="17">
        <f t="shared" si="649"/>
        <v>96.800000000000011</v>
      </c>
      <c r="CB1001">
        <f t="shared" si="673"/>
        <v>0</v>
      </c>
      <c r="CC1001" s="7">
        <f t="shared" si="674"/>
        <v>0</v>
      </c>
      <c r="CD1001" s="7">
        <f t="shared" si="675"/>
        <v>0</v>
      </c>
      <c r="CE1001" s="7">
        <f t="shared" si="676"/>
        <v>0</v>
      </c>
      <c r="CF1001" s="69">
        <f t="shared" si="677"/>
        <v>0</v>
      </c>
      <c r="CG1001" s="17">
        <f t="shared" si="650"/>
        <v>96.800000000000011</v>
      </c>
      <c r="CH1001">
        <f t="shared" si="678"/>
        <v>0</v>
      </c>
      <c r="CI1001" s="7">
        <f t="shared" si="679"/>
        <v>0</v>
      </c>
      <c r="CJ1001" s="7">
        <f t="shared" si="680"/>
        <v>0</v>
      </c>
      <c r="CK1001" s="7">
        <f t="shared" si="681"/>
        <v>0</v>
      </c>
      <c r="CL1001" s="7">
        <f t="shared" si="682"/>
        <v>0</v>
      </c>
      <c r="CM1001" s="17">
        <f t="shared" si="651"/>
        <v>96.800000000000011</v>
      </c>
      <c r="CN1001">
        <f t="shared" si="683"/>
        <v>0</v>
      </c>
      <c r="CO1001" s="7">
        <f t="shared" si="684"/>
        <v>0</v>
      </c>
      <c r="CP1001" s="7">
        <f t="shared" si="685"/>
        <v>0</v>
      </c>
      <c r="CQ1001" s="7">
        <f t="shared" si="686"/>
        <v>0</v>
      </c>
      <c r="CR1001" s="7">
        <f t="shared" si="687"/>
        <v>0</v>
      </c>
    </row>
    <row r="1002" spans="1:9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652"/>
        <v>1</v>
      </c>
      <c r="M1002" s="63" t="b">
        <v>0</v>
      </c>
      <c r="S1002" s="65" t="b">
        <v>0</v>
      </c>
      <c r="Y1002" s="66" t="b">
        <v>0</v>
      </c>
      <c r="AE1002" s="67" t="b">
        <v>0</v>
      </c>
      <c r="AK1002" s="68" t="b">
        <v>0</v>
      </c>
      <c r="AQ1002" s="45" t="b">
        <v>0</v>
      </c>
      <c r="AW1002" s="47" t="b">
        <v>0</v>
      </c>
      <c r="BC1002" s="17">
        <f t="shared" si="645"/>
        <v>96.800000000000011</v>
      </c>
      <c r="BD1002">
        <f t="shared" si="653"/>
        <v>0</v>
      </c>
      <c r="BE1002" s="7">
        <f t="shared" si="654"/>
        <v>0</v>
      </c>
      <c r="BF1002" s="7">
        <f t="shared" si="655"/>
        <v>0</v>
      </c>
      <c r="BG1002" s="7">
        <f t="shared" si="656"/>
        <v>0</v>
      </c>
      <c r="BH1002" s="7">
        <f t="shared" si="657"/>
        <v>0</v>
      </c>
      <c r="BI1002" s="17">
        <f t="shared" si="646"/>
        <v>96.800000000000011</v>
      </c>
      <c r="BJ1002">
        <f t="shared" si="658"/>
        <v>0</v>
      </c>
      <c r="BK1002" s="7">
        <f t="shared" si="659"/>
        <v>0</v>
      </c>
      <c r="BL1002" s="7">
        <f t="shared" si="660"/>
        <v>0</v>
      </c>
      <c r="BM1002" s="7">
        <f t="shared" si="661"/>
        <v>0</v>
      </c>
      <c r="BN1002" s="7">
        <f t="shared" si="662"/>
        <v>0</v>
      </c>
      <c r="BO1002" s="17">
        <f t="shared" si="647"/>
        <v>96.800000000000011</v>
      </c>
      <c r="BP1002">
        <f t="shared" si="663"/>
        <v>0</v>
      </c>
      <c r="BQ1002" s="7">
        <f t="shared" si="664"/>
        <v>0</v>
      </c>
      <c r="BR1002" s="7">
        <f t="shared" si="665"/>
        <v>0</v>
      </c>
      <c r="BS1002" s="7">
        <f t="shared" si="666"/>
        <v>0</v>
      </c>
      <c r="BT1002" s="7">
        <f t="shared" si="667"/>
        <v>0</v>
      </c>
      <c r="BU1002" s="17">
        <f t="shared" si="648"/>
        <v>96.800000000000011</v>
      </c>
      <c r="BV1002">
        <f t="shared" si="668"/>
        <v>0</v>
      </c>
      <c r="BW1002" s="7">
        <f t="shared" si="669"/>
        <v>0</v>
      </c>
      <c r="BX1002" s="7">
        <f t="shared" si="670"/>
        <v>0</v>
      </c>
      <c r="BY1002" s="7">
        <f t="shared" si="671"/>
        <v>0</v>
      </c>
      <c r="BZ1002" s="7">
        <f t="shared" si="672"/>
        <v>0</v>
      </c>
      <c r="CA1002" s="17">
        <f t="shared" si="649"/>
        <v>96.800000000000011</v>
      </c>
      <c r="CB1002">
        <f t="shared" si="673"/>
        <v>0</v>
      </c>
      <c r="CC1002" s="7">
        <f t="shared" si="674"/>
        <v>0</v>
      </c>
      <c r="CD1002" s="7">
        <f t="shared" si="675"/>
        <v>0</v>
      </c>
      <c r="CE1002" s="7">
        <f t="shared" si="676"/>
        <v>0</v>
      </c>
      <c r="CF1002" s="69">
        <f t="shared" si="677"/>
        <v>0</v>
      </c>
      <c r="CG1002" s="17">
        <f t="shared" si="650"/>
        <v>96.800000000000011</v>
      </c>
      <c r="CH1002">
        <f t="shared" si="678"/>
        <v>0</v>
      </c>
      <c r="CI1002" s="7">
        <f t="shared" si="679"/>
        <v>0</v>
      </c>
      <c r="CJ1002" s="7">
        <f t="shared" si="680"/>
        <v>0</v>
      </c>
      <c r="CK1002" s="7">
        <f t="shared" si="681"/>
        <v>0</v>
      </c>
      <c r="CL1002" s="7">
        <f t="shared" si="682"/>
        <v>0</v>
      </c>
      <c r="CM1002" s="17">
        <f t="shared" si="651"/>
        <v>96.800000000000011</v>
      </c>
      <c r="CN1002">
        <f t="shared" si="683"/>
        <v>0</v>
      </c>
      <c r="CO1002" s="7">
        <f t="shared" si="684"/>
        <v>0</v>
      </c>
      <c r="CP1002" s="7">
        <f t="shared" si="685"/>
        <v>0</v>
      </c>
      <c r="CQ1002" s="7">
        <f t="shared" si="686"/>
        <v>0</v>
      </c>
      <c r="CR1002" s="7">
        <f t="shared" si="687"/>
        <v>0</v>
      </c>
    </row>
    <row r="1003" spans="1:9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652"/>
        <v>1</v>
      </c>
      <c r="M1003" s="63" t="b">
        <v>0</v>
      </c>
      <c r="S1003" s="65" t="b">
        <v>0</v>
      </c>
      <c r="Y1003" s="66" t="b">
        <v>0</v>
      </c>
      <c r="AE1003" s="67" t="b">
        <v>0</v>
      </c>
      <c r="AK1003" s="68" t="b">
        <v>0</v>
      </c>
      <c r="AQ1003" s="45" t="b">
        <v>0</v>
      </c>
      <c r="AW1003" s="47" t="b">
        <v>0</v>
      </c>
      <c r="BC1003" s="17">
        <f t="shared" si="645"/>
        <v>80.300000000000011</v>
      </c>
      <c r="BD1003">
        <f t="shared" si="653"/>
        <v>0</v>
      </c>
      <c r="BE1003" s="7">
        <f t="shared" si="654"/>
        <v>0</v>
      </c>
      <c r="BF1003" s="7">
        <f t="shared" si="655"/>
        <v>0</v>
      </c>
      <c r="BG1003" s="7">
        <f t="shared" si="656"/>
        <v>0</v>
      </c>
      <c r="BH1003" s="7">
        <f t="shared" si="657"/>
        <v>0</v>
      </c>
      <c r="BI1003" s="17">
        <f t="shared" si="646"/>
        <v>80.300000000000011</v>
      </c>
      <c r="BJ1003">
        <f t="shared" si="658"/>
        <v>0</v>
      </c>
      <c r="BK1003" s="7">
        <f t="shared" si="659"/>
        <v>0</v>
      </c>
      <c r="BL1003" s="7">
        <f t="shared" si="660"/>
        <v>0</v>
      </c>
      <c r="BM1003" s="7">
        <f t="shared" si="661"/>
        <v>0</v>
      </c>
      <c r="BN1003" s="7">
        <f t="shared" si="662"/>
        <v>0</v>
      </c>
      <c r="BO1003" s="17">
        <f t="shared" si="647"/>
        <v>80.300000000000011</v>
      </c>
      <c r="BP1003">
        <f t="shared" si="663"/>
        <v>0</v>
      </c>
      <c r="BQ1003" s="7">
        <f t="shared" si="664"/>
        <v>0</v>
      </c>
      <c r="BR1003" s="7">
        <f t="shared" si="665"/>
        <v>0</v>
      </c>
      <c r="BS1003" s="7">
        <f t="shared" si="666"/>
        <v>0</v>
      </c>
      <c r="BT1003" s="7">
        <f t="shared" si="667"/>
        <v>0</v>
      </c>
      <c r="BU1003" s="17">
        <f t="shared" si="648"/>
        <v>80.300000000000011</v>
      </c>
      <c r="BV1003">
        <f t="shared" si="668"/>
        <v>0</v>
      </c>
      <c r="BW1003" s="7">
        <f t="shared" si="669"/>
        <v>0</v>
      </c>
      <c r="BX1003" s="7">
        <f t="shared" si="670"/>
        <v>0</v>
      </c>
      <c r="BY1003" s="7">
        <f t="shared" si="671"/>
        <v>0</v>
      </c>
      <c r="BZ1003" s="7">
        <f t="shared" si="672"/>
        <v>0</v>
      </c>
      <c r="CA1003" s="17">
        <f t="shared" si="649"/>
        <v>80.300000000000011</v>
      </c>
      <c r="CB1003">
        <f t="shared" si="673"/>
        <v>0</v>
      </c>
      <c r="CC1003" s="7">
        <f t="shared" si="674"/>
        <v>0</v>
      </c>
      <c r="CD1003" s="7">
        <f t="shared" si="675"/>
        <v>0</v>
      </c>
      <c r="CE1003" s="7">
        <f t="shared" si="676"/>
        <v>0</v>
      </c>
      <c r="CF1003" s="69">
        <f t="shared" si="677"/>
        <v>0</v>
      </c>
      <c r="CG1003" s="17">
        <f t="shared" si="650"/>
        <v>80.300000000000011</v>
      </c>
      <c r="CH1003">
        <f t="shared" si="678"/>
        <v>0</v>
      </c>
      <c r="CI1003" s="7">
        <f t="shared" si="679"/>
        <v>0</v>
      </c>
      <c r="CJ1003" s="7">
        <f t="shared" si="680"/>
        <v>0</v>
      </c>
      <c r="CK1003" s="7">
        <f t="shared" si="681"/>
        <v>0</v>
      </c>
      <c r="CL1003" s="7">
        <f t="shared" si="682"/>
        <v>0</v>
      </c>
      <c r="CM1003" s="17">
        <f t="shared" si="651"/>
        <v>80.300000000000011</v>
      </c>
      <c r="CN1003">
        <f t="shared" si="683"/>
        <v>0</v>
      </c>
      <c r="CO1003" s="7">
        <f t="shared" si="684"/>
        <v>0</v>
      </c>
      <c r="CP1003" s="7">
        <f t="shared" si="685"/>
        <v>0</v>
      </c>
      <c r="CQ1003" s="7">
        <f t="shared" si="686"/>
        <v>0</v>
      </c>
      <c r="CR1003" s="7">
        <f t="shared" si="687"/>
        <v>0</v>
      </c>
    </row>
    <row r="1004" spans="1:9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652"/>
        <v>1</v>
      </c>
      <c r="M1004" s="63" t="b">
        <v>0</v>
      </c>
      <c r="S1004" s="65" t="b">
        <v>0</v>
      </c>
      <c r="Y1004" s="66" t="b">
        <v>0</v>
      </c>
      <c r="AE1004" s="67" t="b">
        <v>0</v>
      </c>
      <c r="AK1004" s="68" t="b">
        <v>0</v>
      </c>
      <c r="AQ1004" s="45" t="b">
        <v>0</v>
      </c>
      <c r="AW1004" s="47" t="b">
        <v>0</v>
      </c>
      <c r="BC1004" s="17">
        <f t="shared" si="645"/>
        <v>61.599999999999994</v>
      </c>
      <c r="BD1004">
        <f t="shared" si="653"/>
        <v>0</v>
      </c>
      <c r="BE1004" s="7">
        <f t="shared" si="654"/>
        <v>0</v>
      </c>
      <c r="BF1004" s="7">
        <f t="shared" si="655"/>
        <v>0</v>
      </c>
      <c r="BG1004" s="7">
        <f t="shared" si="656"/>
        <v>0</v>
      </c>
      <c r="BH1004" s="7">
        <f t="shared" si="657"/>
        <v>0</v>
      </c>
      <c r="BI1004" s="17">
        <f t="shared" si="646"/>
        <v>61.599999999999994</v>
      </c>
      <c r="BJ1004">
        <f t="shared" si="658"/>
        <v>0</v>
      </c>
      <c r="BK1004" s="7">
        <f t="shared" si="659"/>
        <v>0</v>
      </c>
      <c r="BL1004" s="7">
        <f t="shared" si="660"/>
        <v>0</v>
      </c>
      <c r="BM1004" s="7">
        <f t="shared" si="661"/>
        <v>0</v>
      </c>
      <c r="BN1004" s="7">
        <f t="shared" si="662"/>
        <v>0</v>
      </c>
      <c r="BO1004" s="17">
        <f t="shared" si="647"/>
        <v>61.599999999999994</v>
      </c>
      <c r="BP1004">
        <f t="shared" si="663"/>
        <v>0</v>
      </c>
      <c r="BQ1004" s="7">
        <f t="shared" si="664"/>
        <v>0</v>
      </c>
      <c r="BR1004" s="7">
        <f t="shared" si="665"/>
        <v>0</v>
      </c>
      <c r="BS1004" s="7">
        <f t="shared" si="666"/>
        <v>0</v>
      </c>
      <c r="BT1004" s="7">
        <f t="shared" si="667"/>
        <v>0</v>
      </c>
      <c r="BU1004" s="17">
        <f t="shared" si="648"/>
        <v>61.599999999999994</v>
      </c>
      <c r="BV1004">
        <f t="shared" si="668"/>
        <v>0</v>
      </c>
      <c r="BW1004" s="7">
        <f t="shared" si="669"/>
        <v>0</v>
      </c>
      <c r="BX1004" s="7">
        <f t="shared" si="670"/>
        <v>0</v>
      </c>
      <c r="BY1004" s="7">
        <f t="shared" si="671"/>
        <v>0</v>
      </c>
      <c r="BZ1004" s="7">
        <f t="shared" si="672"/>
        <v>0</v>
      </c>
      <c r="CA1004" s="17">
        <f t="shared" si="649"/>
        <v>61.599999999999994</v>
      </c>
      <c r="CB1004">
        <f t="shared" si="673"/>
        <v>0</v>
      </c>
      <c r="CC1004" s="7">
        <f t="shared" si="674"/>
        <v>0</v>
      </c>
      <c r="CD1004" s="7">
        <f t="shared" si="675"/>
        <v>0</v>
      </c>
      <c r="CE1004" s="7">
        <f t="shared" si="676"/>
        <v>0</v>
      </c>
      <c r="CF1004" s="69">
        <f t="shared" si="677"/>
        <v>0</v>
      </c>
      <c r="CG1004" s="17">
        <f t="shared" si="650"/>
        <v>61.599999999999994</v>
      </c>
      <c r="CH1004">
        <f t="shared" si="678"/>
        <v>0</v>
      </c>
      <c r="CI1004" s="7">
        <f t="shared" si="679"/>
        <v>0</v>
      </c>
      <c r="CJ1004" s="7">
        <f t="shared" si="680"/>
        <v>0</v>
      </c>
      <c r="CK1004" s="7">
        <f t="shared" si="681"/>
        <v>0</v>
      </c>
      <c r="CL1004" s="7">
        <f t="shared" si="682"/>
        <v>0</v>
      </c>
      <c r="CM1004" s="17">
        <f t="shared" si="651"/>
        <v>61.599999999999994</v>
      </c>
      <c r="CN1004">
        <f t="shared" si="683"/>
        <v>0</v>
      </c>
      <c r="CO1004" s="7">
        <f t="shared" si="684"/>
        <v>0</v>
      </c>
      <c r="CP1004" s="7">
        <f t="shared" si="685"/>
        <v>0</v>
      </c>
      <c r="CQ1004" s="7">
        <f t="shared" si="686"/>
        <v>0</v>
      </c>
      <c r="CR1004" s="7">
        <f t="shared" si="687"/>
        <v>0</v>
      </c>
    </row>
    <row r="1005" spans="1:9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652"/>
        <v>1</v>
      </c>
      <c r="M1005" s="63" t="b">
        <v>0</v>
      </c>
      <c r="S1005" s="65" t="b">
        <v>0</v>
      </c>
      <c r="Y1005" s="66" t="b">
        <v>0</v>
      </c>
      <c r="AE1005" s="67" t="b">
        <v>0</v>
      </c>
      <c r="AK1005" s="68" t="b">
        <v>0</v>
      </c>
      <c r="AQ1005" s="45" t="b">
        <v>0</v>
      </c>
      <c r="AW1005" s="47" t="b">
        <v>0</v>
      </c>
      <c r="BC1005" s="17">
        <f t="shared" si="645"/>
        <v>61.599999999999994</v>
      </c>
      <c r="BD1005">
        <f t="shared" si="653"/>
        <v>0</v>
      </c>
      <c r="BE1005" s="7">
        <f t="shared" si="654"/>
        <v>0</v>
      </c>
      <c r="BF1005" s="7">
        <f t="shared" si="655"/>
        <v>0</v>
      </c>
      <c r="BG1005" s="7">
        <f t="shared" si="656"/>
        <v>0</v>
      </c>
      <c r="BH1005" s="7">
        <f t="shared" si="657"/>
        <v>0</v>
      </c>
      <c r="BI1005" s="17">
        <f t="shared" si="646"/>
        <v>61.599999999999994</v>
      </c>
      <c r="BJ1005">
        <f t="shared" si="658"/>
        <v>0</v>
      </c>
      <c r="BK1005" s="7">
        <f t="shared" si="659"/>
        <v>0</v>
      </c>
      <c r="BL1005" s="7">
        <f t="shared" si="660"/>
        <v>0</v>
      </c>
      <c r="BM1005" s="7">
        <f t="shared" si="661"/>
        <v>0</v>
      </c>
      <c r="BN1005" s="7">
        <f t="shared" si="662"/>
        <v>0</v>
      </c>
      <c r="BO1005" s="17">
        <f t="shared" si="647"/>
        <v>61.599999999999994</v>
      </c>
      <c r="BP1005">
        <f t="shared" si="663"/>
        <v>0</v>
      </c>
      <c r="BQ1005" s="7">
        <f t="shared" si="664"/>
        <v>0</v>
      </c>
      <c r="BR1005" s="7">
        <f t="shared" si="665"/>
        <v>0</v>
      </c>
      <c r="BS1005" s="7">
        <f t="shared" si="666"/>
        <v>0</v>
      </c>
      <c r="BT1005" s="7">
        <f t="shared" si="667"/>
        <v>0</v>
      </c>
      <c r="BU1005" s="17">
        <f t="shared" si="648"/>
        <v>61.599999999999994</v>
      </c>
      <c r="BV1005">
        <f t="shared" si="668"/>
        <v>0</v>
      </c>
      <c r="BW1005" s="7">
        <f t="shared" si="669"/>
        <v>0</v>
      </c>
      <c r="BX1005" s="7">
        <f t="shared" si="670"/>
        <v>0</v>
      </c>
      <c r="BY1005" s="7">
        <f t="shared" si="671"/>
        <v>0</v>
      </c>
      <c r="BZ1005" s="7">
        <f t="shared" si="672"/>
        <v>0</v>
      </c>
      <c r="CA1005" s="17">
        <f t="shared" si="649"/>
        <v>61.599999999999994</v>
      </c>
      <c r="CB1005">
        <f t="shared" si="673"/>
        <v>0</v>
      </c>
      <c r="CC1005" s="7">
        <f t="shared" si="674"/>
        <v>0</v>
      </c>
      <c r="CD1005" s="7">
        <f t="shared" si="675"/>
        <v>0</v>
      </c>
      <c r="CE1005" s="7">
        <f t="shared" si="676"/>
        <v>0</v>
      </c>
      <c r="CF1005" s="69">
        <f t="shared" si="677"/>
        <v>0</v>
      </c>
      <c r="CG1005" s="17">
        <f t="shared" si="650"/>
        <v>61.599999999999994</v>
      </c>
      <c r="CH1005">
        <f t="shared" si="678"/>
        <v>0</v>
      </c>
      <c r="CI1005" s="7">
        <f t="shared" si="679"/>
        <v>0</v>
      </c>
      <c r="CJ1005" s="7">
        <f t="shared" si="680"/>
        <v>0</v>
      </c>
      <c r="CK1005" s="7">
        <f t="shared" si="681"/>
        <v>0</v>
      </c>
      <c r="CL1005" s="7">
        <f t="shared" si="682"/>
        <v>0</v>
      </c>
      <c r="CM1005" s="17">
        <f t="shared" si="651"/>
        <v>61.599999999999994</v>
      </c>
      <c r="CN1005">
        <f t="shared" si="683"/>
        <v>0</v>
      </c>
      <c r="CO1005" s="7">
        <f t="shared" si="684"/>
        <v>0</v>
      </c>
      <c r="CP1005" s="7">
        <f t="shared" si="685"/>
        <v>0</v>
      </c>
      <c r="CQ1005" s="7">
        <f t="shared" si="686"/>
        <v>0</v>
      </c>
      <c r="CR1005" s="7">
        <f t="shared" si="687"/>
        <v>0</v>
      </c>
    </row>
    <row r="1006" spans="1:9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652"/>
        <v>1</v>
      </c>
      <c r="M1006" s="63" t="b">
        <v>0</v>
      </c>
      <c r="S1006" s="65" t="b">
        <v>0</v>
      </c>
      <c r="Y1006" s="66" t="b">
        <v>0</v>
      </c>
      <c r="AE1006" s="67" t="b">
        <v>0</v>
      </c>
      <c r="AK1006" s="68" t="b">
        <v>0</v>
      </c>
      <c r="AQ1006" s="45" t="b">
        <v>0</v>
      </c>
      <c r="AW1006" s="47" t="b">
        <v>0</v>
      </c>
      <c r="BC1006" s="17">
        <f t="shared" si="645"/>
        <v>91.850000000000009</v>
      </c>
      <c r="BD1006">
        <f t="shared" si="653"/>
        <v>0</v>
      </c>
      <c r="BE1006" s="7">
        <f t="shared" si="654"/>
        <v>0</v>
      </c>
      <c r="BF1006" s="7">
        <f t="shared" si="655"/>
        <v>0</v>
      </c>
      <c r="BG1006" s="7">
        <f t="shared" si="656"/>
        <v>0</v>
      </c>
      <c r="BH1006" s="7">
        <f t="shared" si="657"/>
        <v>0</v>
      </c>
      <c r="BI1006" s="17">
        <f t="shared" si="646"/>
        <v>91.850000000000009</v>
      </c>
      <c r="BJ1006">
        <f t="shared" si="658"/>
        <v>0</v>
      </c>
      <c r="BK1006" s="7">
        <f t="shared" si="659"/>
        <v>0</v>
      </c>
      <c r="BL1006" s="7">
        <f t="shared" si="660"/>
        <v>0</v>
      </c>
      <c r="BM1006" s="7">
        <f t="shared" si="661"/>
        <v>0</v>
      </c>
      <c r="BN1006" s="7">
        <f t="shared" si="662"/>
        <v>0</v>
      </c>
      <c r="BO1006" s="17">
        <f t="shared" si="647"/>
        <v>91.850000000000009</v>
      </c>
      <c r="BP1006">
        <f t="shared" si="663"/>
        <v>0</v>
      </c>
      <c r="BQ1006" s="7">
        <f t="shared" si="664"/>
        <v>0</v>
      </c>
      <c r="BR1006" s="7">
        <f t="shared" si="665"/>
        <v>0</v>
      </c>
      <c r="BS1006" s="7">
        <f t="shared" si="666"/>
        <v>0</v>
      </c>
      <c r="BT1006" s="7">
        <f t="shared" si="667"/>
        <v>0</v>
      </c>
      <c r="BU1006" s="17">
        <f t="shared" si="648"/>
        <v>91.850000000000009</v>
      </c>
      <c r="BV1006">
        <f t="shared" si="668"/>
        <v>0</v>
      </c>
      <c r="BW1006" s="7">
        <f t="shared" si="669"/>
        <v>0</v>
      </c>
      <c r="BX1006" s="7">
        <f t="shared" si="670"/>
        <v>0</v>
      </c>
      <c r="BY1006" s="7">
        <f t="shared" si="671"/>
        <v>0</v>
      </c>
      <c r="BZ1006" s="7">
        <f t="shared" si="672"/>
        <v>0</v>
      </c>
      <c r="CA1006" s="17">
        <f t="shared" si="649"/>
        <v>91.850000000000009</v>
      </c>
      <c r="CB1006">
        <f t="shared" si="673"/>
        <v>0</v>
      </c>
      <c r="CC1006" s="7">
        <f t="shared" si="674"/>
        <v>0</v>
      </c>
      <c r="CD1006" s="7">
        <f t="shared" si="675"/>
        <v>0</v>
      </c>
      <c r="CE1006" s="7">
        <f t="shared" si="676"/>
        <v>0</v>
      </c>
      <c r="CF1006" s="69">
        <f t="shared" si="677"/>
        <v>0</v>
      </c>
      <c r="CG1006" s="17">
        <f t="shared" si="650"/>
        <v>91.850000000000009</v>
      </c>
      <c r="CH1006">
        <f t="shared" si="678"/>
        <v>0</v>
      </c>
      <c r="CI1006" s="7">
        <f t="shared" si="679"/>
        <v>0</v>
      </c>
      <c r="CJ1006" s="7">
        <f t="shared" si="680"/>
        <v>0</v>
      </c>
      <c r="CK1006" s="7">
        <f t="shared" si="681"/>
        <v>0</v>
      </c>
      <c r="CL1006" s="7">
        <f t="shared" si="682"/>
        <v>0</v>
      </c>
      <c r="CM1006" s="17">
        <f t="shared" si="651"/>
        <v>91.850000000000009</v>
      </c>
      <c r="CN1006">
        <f t="shared" si="683"/>
        <v>0</v>
      </c>
      <c r="CO1006" s="7">
        <f t="shared" si="684"/>
        <v>0</v>
      </c>
      <c r="CP1006" s="7">
        <f t="shared" si="685"/>
        <v>0</v>
      </c>
      <c r="CQ1006" s="7">
        <f t="shared" si="686"/>
        <v>0</v>
      </c>
      <c r="CR1006" s="7">
        <f t="shared" si="687"/>
        <v>0</v>
      </c>
    </row>
    <row r="1007" spans="1:9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652"/>
        <v>1</v>
      </c>
      <c r="M1007" s="63" t="b">
        <v>0</v>
      </c>
      <c r="S1007" s="65" t="b">
        <v>0</v>
      </c>
      <c r="Y1007" s="66" t="b">
        <v>0</v>
      </c>
      <c r="AE1007" s="67" t="b">
        <v>0</v>
      </c>
      <c r="AK1007" s="68" t="b">
        <v>0</v>
      </c>
      <c r="AQ1007" s="45" t="b">
        <v>0</v>
      </c>
      <c r="AW1007" s="47" t="b">
        <v>0</v>
      </c>
      <c r="BC1007" s="17">
        <f t="shared" si="645"/>
        <v>71.5</v>
      </c>
      <c r="BD1007">
        <f t="shared" si="653"/>
        <v>0</v>
      </c>
      <c r="BE1007" s="7">
        <f t="shared" si="654"/>
        <v>0</v>
      </c>
      <c r="BF1007" s="7">
        <f t="shared" si="655"/>
        <v>0</v>
      </c>
      <c r="BG1007" s="7">
        <f t="shared" si="656"/>
        <v>0</v>
      </c>
      <c r="BH1007" s="7">
        <f t="shared" si="657"/>
        <v>0</v>
      </c>
      <c r="BI1007" s="17">
        <f t="shared" si="646"/>
        <v>71.5</v>
      </c>
      <c r="BJ1007">
        <f t="shared" si="658"/>
        <v>0</v>
      </c>
      <c r="BK1007" s="7">
        <f t="shared" si="659"/>
        <v>0</v>
      </c>
      <c r="BL1007" s="7">
        <f t="shared" si="660"/>
        <v>0</v>
      </c>
      <c r="BM1007" s="7">
        <f t="shared" si="661"/>
        <v>0</v>
      </c>
      <c r="BN1007" s="7">
        <f t="shared" si="662"/>
        <v>0</v>
      </c>
      <c r="BO1007" s="17">
        <f t="shared" si="647"/>
        <v>71.5</v>
      </c>
      <c r="BP1007">
        <f t="shared" si="663"/>
        <v>0</v>
      </c>
      <c r="BQ1007" s="7">
        <f t="shared" si="664"/>
        <v>0</v>
      </c>
      <c r="BR1007" s="7">
        <f t="shared" si="665"/>
        <v>0</v>
      </c>
      <c r="BS1007" s="7">
        <f t="shared" si="666"/>
        <v>0</v>
      </c>
      <c r="BT1007" s="7">
        <f t="shared" si="667"/>
        <v>0</v>
      </c>
      <c r="BU1007" s="17">
        <f t="shared" si="648"/>
        <v>71.5</v>
      </c>
      <c r="BV1007">
        <f t="shared" si="668"/>
        <v>0</v>
      </c>
      <c r="BW1007" s="7">
        <f t="shared" si="669"/>
        <v>0</v>
      </c>
      <c r="BX1007" s="7">
        <f t="shared" si="670"/>
        <v>0</v>
      </c>
      <c r="BY1007" s="7">
        <f t="shared" si="671"/>
        <v>0</v>
      </c>
      <c r="BZ1007" s="7">
        <f t="shared" si="672"/>
        <v>0</v>
      </c>
      <c r="CA1007" s="17">
        <f t="shared" si="649"/>
        <v>71.5</v>
      </c>
      <c r="CB1007">
        <f t="shared" si="673"/>
        <v>0</v>
      </c>
      <c r="CC1007" s="7">
        <f t="shared" si="674"/>
        <v>0</v>
      </c>
      <c r="CD1007" s="7">
        <f t="shared" si="675"/>
        <v>0</v>
      </c>
      <c r="CE1007" s="7">
        <f t="shared" si="676"/>
        <v>0</v>
      </c>
      <c r="CF1007" s="69">
        <f t="shared" si="677"/>
        <v>0</v>
      </c>
      <c r="CG1007" s="17">
        <f t="shared" si="650"/>
        <v>71.5</v>
      </c>
      <c r="CH1007">
        <f t="shared" si="678"/>
        <v>0</v>
      </c>
      <c r="CI1007" s="7">
        <f t="shared" si="679"/>
        <v>0</v>
      </c>
      <c r="CJ1007" s="7">
        <f t="shared" si="680"/>
        <v>0</v>
      </c>
      <c r="CK1007" s="7">
        <f t="shared" si="681"/>
        <v>0</v>
      </c>
      <c r="CL1007" s="7">
        <f t="shared" si="682"/>
        <v>0</v>
      </c>
      <c r="CM1007" s="17">
        <f t="shared" si="651"/>
        <v>71.5</v>
      </c>
      <c r="CN1007">
        <f t="shared" si="683"/>
        <v>0</v>
      </c>
      <c r="CO1007" s="7">
        <f t="shared" si="684"/>
        <v>0</v>
      </c>
      <c r="CP1007" s="7">
        <f t="shared" si="685"/>
        <v>0</v>
      </c>
      <c r="CQ1007" s="7">
        <f t="shared" si="686"/>
        <v>0</v>
      </c>
      <c r="CR1007" s="7">
        <f t="shared" si="687"/>
        <v>0</v>
      </c>
    </row>
    <row r="1008" spans="1:9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652"/>
        <v>1</v>
      </c>
      <c r="M1008" s="63" t="b">
        <v>0</v>
      </c>
      <c r="S1008" s="65" t="b">
        <v>0</v>
      </c>
      <c r="Y1008" s="66" t="b">
        <v>0</v>
      </c>
      <c r="AE1008" s="67" t="b">
        <v>0</v>
      </c>
      <c r="AK1008" s="68" t="b">
        <v>0</v>
      </c>
      <c r="AQ1008" s="45" t="b">
        <v>0</v>
      </c>
      <c r="AW1008" s="47" t="b">
        <v>0</v>
      </c>
      <c r="BC1008" s="17">
        <f t="shared" si="645"/>
        <v>71.5</v>
      </c>
      <c r="BD1008">
        <f t="shared" si="653"/>
        <v>0</v>
      </c>
      <c r="BE1008" s="7">
        <f t="shared" si="654"/>
        <v>0</v>
      </c>
      <c r="BF1008" s="7">
        <f t="shared" si="655"/>
        <v>0</v>
      </c>
      <c r="BG1008" s="7">
        <f t="shared" si="656"/>
        <v>0</v>
      </c>
      <c r="BH1008" s="7">
        <f t="shared" si="657"/>
        <v>0</v>
      </c>
      <c r="BI1008" s="17">
        <f t="shared" si="646"/>
        <v>71.5</v>
      </c>
      <c r="BJ1008">
        <f t="shared" si="658"/>
        <v>0</v>
      </c>
      <c r="BK1008" s="7">
        <f t="shared" si="659"/>
        <v>0</v>
      </c>
      <c r="BL1008" s="7">
        <f t="shared" si="660"/>
        <v>0</v>
      </c>
      <c r="BM1008" s="7">
        <f t="shared" si="661"/>
        <v>0</v>
      </c>
      <c r="BN1008" s="7">
        <f t="shared" si="662"/>
        <v>0</v>
      </c>
      <c r="BO1008" s="17">
        <f t="shared" si="647"/>
        <v>71.5</v>
      </c>
      <c r="BP1008">
        <f t="shared" si="663"/>
        <v>0</v>
      </c>
      <c r="BQ1008" s="7">
        <f t="shared" si="664"/>
        <v>0</v>
      </c>
      <c r="BR1008" s="7">
        <f t="shared" si="665"/>
        <v>0</v>
      </c>
      <c r="BS1008" s="7">
        <f t="shared" si="666"/>
        <v>0</v>
      </c>
      <c r="BT1008" s="7">
        <f t="shared" si="667"/>
        <v>0</v>
      </c>
      <c r="BU1008" s="17">
        <f t="shared" si="648"/>
        <v>71.5</v>
      </c>
      <c r="BV1008">
        <f t="shared" si="668"/>
        <v>0</v>
      </c>
      <c r="BW1008" s="7">
        <f t="shared" si="669"/>
        <v>0</v>
      </c>
      <c r="BX1008" s="7">
        <f t="shared" si="670"/>
        <v>0</v>
      </c>
      <c r="BY1008" s="7">
        <f t="shared" si="671"/>
        <v>0</v>
      </c>
      <c r="BZ1008" s="7">
        <f t="shared" si="672"/>
        <v>0</v>
      </c>
      <c r="CA1008" s="17">
        <f t="shared" si="649"/>
        <v>71.5</v>
      </c>
      <c r="CB1008">
        <f t="shared" si="673"/>
        <v>0</v>
      </c>
      <c r="CC1008" s="7">
        <f t="shared" si="674"/>
        <v>0</v>
      </c>
      <c r="CD1008" s="7">
        <f t="shared" si="675"/>
        <v>0</v>
      </c>
      <c r="CE1008" s="7">
        <f t="shared" si="676"/>
        <v>0</v>
      </c>
      <c r="CF1008" s="69">
        <f t="shared" si="677"/>
        <v>0</v>
      </c>
      <c r="CG1008" s="17">
        <f t="shared" si="650"/>
        <v>71.5</v>
      </c>
      <c r="CH1008">
        <f t="shared" si="678"/>
        <v>0</v>
      </c>
      <c r="CI1008" s="7">
        <f t="shared" si="679"/>
        <v>0</v>
      </c>
      <c r="CJ1008" s="7">
        <f t="shared" si="680"/>
        <v>0</v>
      </c>
      <c r="CK1008" s="7">
        <f t="shared" si="681"/>
        <v>0</v>
      </c>
      <c r="CL1008" s="7">
        <f t="shared" si="682"/>
        <v>0</v>
      </c>
      <c r="CM1008" s="17">
        <f t="shared" si="651"/>
        <v>71.5</v>
      </c>
      <c r="CN1008">
        <f t="shared" si="683"/>
        <v>0</v>
      </c>
      <c r="CO1008" s="7">
        <f t="shared" si="684"/>
        <v>0</v>
      </c>
      <c r="CP1008" s="7">
        <f t="shared" si="685"/>
        <v>0</v>
      </c>
      <c r="CQ1008" s="7">
        <f t="shared" si="686"/>
        <v>0</v>
      </c>
      <c r="CR1008" s="7">
        <f t="shared" si="687"/>
        <v>0</v>
      </c>
    </row>
    <row r="1009" spans="1:9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652"/>
        <v>1</v>
      </c>
      <c r="M1009" s="63" t="b">
        <v>0</v>
      </c>
      <c r="S1009" s="65" t="b">
        <v>0</v>
      </c>
      <c r="Y1009" s="66" t="b">
        <v>0</v>
      </c>
      <c r="AE1009" s="67" t="b">
        <v>0</v>
      </c>
      <c r="AK1009" s="68" t="b">
        <v>0</v>
      </c>
      <c r="AQ1009" s="45" t="b">
        <v>0</v>
      </c>
      <c r="AW1009" s="47" t="b">
        <v>0</v>
      </c>
      <c r="BC1009" s="17">
        <f t="shared" si="645"/>
        <v>103.40000000000002</v>
      </c>
      <c r="BD1009">
        <f t="shared" si="653"/>
        <v>0</v>
      </c>
      <c r="BE1009" s="7">
        <f t="shared" si="654"/>
        <v>0</v>
      </c>
      <c r="BF1009" s="7">
        <f t="shared" si="655"/>
        <v>0</v>
      </c>
      <c r="BG1009" s="7">
        <f t="shared" si="656"/>
        <v>0</v>
      </c>
      <c r="BH1009" s="7">
        <f t="shared" si="657"/>
        <v>0</v>
      </c>
      <c r="BI1009" s="17">
        <f t="shared" si="646"/>
        <v>103.40000000000002</v>
      </c>
      <c r="BJ1009">
        <f t="shared" si="658"/>
        <v>0</v>
      </c>
      <c r="BK1009" s="7">
        <f t="shared" si="659"/>
        <v>0</v>
      </c>
      <c r="BL1009" s="7">
        <f t="shared" si="660"/>
        <v>0</v>
      </c>
      <c r="BM1009" s="7">
        <f t="shared" si="661"/>
        <v>0</v>
      </c>
      <c r="BN1009" s="7">
        <f t="shared" si="662"/>
        <v>0</v>
      </c>
      <c r="BO1009" s="17">
        <f t="shared" si="647"/>
        <v>103.40000000000002</v>
      </c>
      <c r="BP1009">
        <f t="shared" si="663"/>
        <v>0</v>
      </c>
      <c r="BQ1009" s="7">
        <f t="shared" si="664"/>
        <v>0</v>
      </c>
      <c r="BR1009" s="7">
        <f t="shared" si="665"/>
        <v>0</v>
      </c>
      <c r="BS1009" s="7">
        <f t="shared" si="666"/>
        <v>0</v>
      </c>
      <c r="BT1009" s="7">
        <f t="shared" si="667"/>
        <v>0</v>
      </c>
      <c r="BU1009" s="17">
        <f t="shared" si="648"/>
        <v>103.40000000000002</v>
      </c>
      <c r="BV1009">
        <f t="shared" si="668"/>
        <v>0</v>
      </c>
      <c r="BW1009" s="7">
        <f t="shared" si="669"/>
        <v>0</v>
      </c>
      <c r="BX1009" s="7">
        <f t="shared" si="670"/>
        <v>0</v>
      </c>
      <c r="BY1009" s="7">
        <f t="shared" si="671"/>
        <v>0</v>
      </c>
      <c r="BZ1009" s="7">
        <f t="shared" si="672"/>
        <v>0</v>
      </c>
      <c r="CA1009" s="17">
        <f t="shared" si="649"/>
        <v>103.40000000000002</v>
      </c>
      <c r="CB1009">
        <f t="shared" si="673"/>
        <v>0</v>
      </c>
      <c r="CC1009" s="7">
        <f t="shared" si="674"/>
        <v>0</v>
      </c>
      <c r="CD1009" s="7">
        <f t="shared" si="675"/>
        <v>0</v>
      </c>
      <c r="CE1009" s="7">
        <f t="shared" si="676"/>
        <v>0</v>
      </c>
      <c r="CF1009" s="69">
        <f t="shared" si="677"/>
        <v>0</v>
      </c>
      <c r="CG1009" s="17">
        <f t="shared" si="650"/>
        <v>103.40000000000002</v>
      </c>
      <c r="CH1009">
        <f t="shared" si="678"/>
        <v>0</v>
      </c>
      <c r="CI1009" s="7">
        <f t="shared" si="679"/>
        <v>0</v>
      </c>
      <c r="CJ1009" s="7">
        <f t="shared" si="680"/>
        <v>0</v>
      </c>
      <c r="CK1009" s="7">
        <f t="shared" si="681"/>
        <v>0</v>
      </c>
      <c r="CL1009" s="7">
        <f t="shared" si="682"/>
        <v>0</v>
      </c>
      <c r="CM1009" s="17">
        <f t="shared" si="651"/>
        <v>103.40000000000002</v>
      </c>
      <c r="CN1009">
        <f t="shared" si="683"/>
        <v>0</v>
      </c>
      <c r="CO1009" s="7">
        <f t="shared" si="684"/>
        <v>0</v>
      </c>
      <c r="CP1009" s="7">
        <f t="shared" si="685"/>
        <v>0</v>
      </c>
      <c r="CQ1009" s="7">
        <f t="shared" si="686"/>
        <v>0</v>
      </c>
      <c r="CR1009" s="7">
        <f t="shared" si="687"/>
        <v>0</v>
      </c>
    </row>
    <row r="1010" spans="1:9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652"/>
        <v>1</v>
      </c>
      <c r="M1010" s="63" t="b">
        <v>0</v>
      </c>
      <c r="S1010" s="65" t="b">
        <v>0</v>
      </c>
      <c r="Y1010" s="66" t="b">
        <v>0</v>
      </c>
      <c r="AE1010" s="67" t="b">
        <v>0</v>
      </c>
      <c r="AK1010" s="68" t="b">
        <v>0</v>
      </c>
      <c r="AQ1010" s="45" t="b">
        <v>0</v>
      </c>
      <c r="AW1010" s="47" t="b">
        <v>0</v>
      </c>
      <c r="BC1010" s="17">
        <f t="shared" si="645"/>
        <v>80.300000000000011</v>
      </c>
      <c r="BD1010">
        <f t="shared" si="653"/>
        <v>0</v>
      </c>
      <c r="BE1010" s="7">
        <f t="shared" si="654"/>
        <v>0</v>
      </c>
      <c r="BF1010" s="7">
        <f t="shared" si="655"/>
        <v>0</v>
      </c>
      <c r="BG1010" s="7">
        <f t="shared" si="656"/>
        <v>0</v>
      </c>
      <c r="BH1010" s="7">
        <f t="shared" si="657"/>
        <v>0</v>
      </c>
      <c r="BI1010" s="17">
        <f t="shared" si="646"/>
        <v>80.300000000000011</v>
      </c>
      <c r="BJ1010">
        <f t="shared" si="658"/>
        <v>0</v>
      </c>
      <c r="BK1010" s="7">
        <f t="shared" si="659"/>
        <v>0</v>
      </c>
      <c r="BL1010" s="7">
        <f t="shared" si="660"/>
        <v>0</v>
      </c>
      <c r="BM1010" s="7">
        <f t="shared" si="661"/>
        <v>0</v>
      </c>
      <c r="BN1010" s="7">
        <f t="shared" si="662"/>
        <v>0</v>
      </c>
      <c r="BO1010" s="17">
        <f t="shared" si="647"/>
        <v>80.300000000000011</v>
      </c>
      <c r="BP1010">
        <f t="shared" si="663"/>
        <v>0</v>
      </c>
      <c r="BQ1010" s="7">
        <f t="shared" si="664"/>
        <v>0</v>
      </c>
      <c r="BR1010" s="7">
        <f t="shared" si="665"/>
        <v>0</v>
      </c>
      <c r="BS1010" s="7">
        <f t="shared" si="666"/>
        <v>0</v>
      </c>
      <c r="BT1010" s="7">
        <f t="shared" si="667"/>
        <v>0</v>
      </c>
      <c r="BU1010" s="17">
        <f t="shared" si="648"/>
        <v>80.300000000000011</v>
      </c>
      <c r="BV1010">
        <f t="shared" si="668"/>
        <v>0</v>
      </c>
      <c r="BW1010" s="7">
        <f t="shared" si="669"/>
        <v>0</v>
      </c>
      <c r="BX1010" s="7">
        <f t="shared" si="670"/>
        <v>0</v>
      </c>
      <c r="BY1010" s="7">
        <f t="shared" si="671"/>
        <v>0</v>
      </c>
      <c r="BZ1010" s="7">
        <f t="shared" si="672"/>
        <v>0</v>
      </c>
      <c r="CA1010" s="17">
        <f t="shared" si="649"/>
        <v>80.300000000000011</v>
      </c>
      <c r="CB1010">
        <f t="shared" si="673"/>
        <v>0</v>
      </c>
      <c r="CC1010" s="7">
        <f t="shared" si="674"/>
        <v>0</v>
      </c>
      <c r="CD1010" s="7">
        <f t="shared" si="675"/>
        <v>0</v>
      </c>
      <c r="CE1010" s="7">
        <f t="shared" si="676"/>
        <v>0</v>
      </c>
      <c r="CF1010" s="69">
        <f t="shared" si="677"/>
        <v>0</v>
      </c>
      <c r="CG1010" s="17">
        <f t="shared" si="650"/>
        <v>80.300000000000011</v>
      </c>
      <c r="CH1010">
        <f t="shared" si="678"/>
        <v>0</v>
      </c>
      <c r="CI1010" s="7">
        <f t="shared" si="679"/>
        <v>0</v>
      </c>
      <c r="CJ1010" s="7">
        <f t="shared" si="680"/>
        <v>0</v>
      </c>
      <c r="CK1010" s="7">
        <f t="shared" si="681"/>
        <v>0</v>
      </c>
      <c r="CL1010" s="7">
        <f t="shared" si="682"/>
        <v>0</v>
      </c>
      <c r="CM1010" s="17">
        <f t="shared" si="651"/>
        <v>80.300000000000011</v>
      </c>
      <c r="CN1010">
        <f t="shared" si="683"/>
        <v>0</v>
      </c>
      <c r="CO1010" s="7">
        <f t="shared" si="684"/>
        <v>0</v>
      </c>
      <c r="CP1010" s="7">
        <f t="shared" si="685"/>
        <v>0</v>
      </c>
      <c r="CQ1010" s="7">
        <f t="shared" si="686"/>
        <v>0</v>
      </c>
      <c r="CR1010" s="7">
        <f t="shared" si="687"/>
        <v>0</v>
      </c>
    </row>
    <row r="1011" spans="1:9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652"/>
        <v>1</v>
      </c>
      <c r="M1011" s="63" t="b">
        <v>0</v>
      </c>
      <c r="S1011" s="65" t="b">
        <v>0</v>
      </c>
      <c r="Y1011" s="66" t="b">
        <v>0</v>
      </c>
      <c r="AE1011" s="67" t="b">
        <v>0</v>
      </c>
      <c r="AK1011" s="68" t="b">
        <v>0</v>
      </c>
      <c r="AQ1011" s="45" t="b">
        <v>0</v>
      </c>
      <c r="AW1011" s="47" t="b">
        <v>0</v>
      </c>
      <c r="BC1011" s="17">
        <f t="shared" si="645"/>
        <v>152.9</v>
      </c>
      <c r="BD1011">
        <f t="shared" si="653"/>
        <v>0</v>
      </c>
      <c r="BE1011" s="7">
        <f t="shared" si="654"/>
        <v>0</v>
      </c>
      <c r="BF1011" s="7">
        <f t="shared" si="655"/>
        <v>0</v>
      </c>
      <c r="BG1011" s="7">
        <f t="shared" si="656"/>
        <v>0</v>
      </c>
      <c r="BH1011" s="7">
        <f t="shared" si="657"/>
        <v>0</v>
      </c>
      <c r="BI1011" s="17">
        <f t="shared" si="646"/>
        <v>152.9</v>
      </c>
      <c r="BJ1011">
        <f t="shared" si="658"/>
        <v>0</v>
      </c>
      <c r="BK1011" s="7">
        <f t="shared" si="659"/>
        <v>0</v>
      </c>
      <c r="BL1011" s="7">
        <f t="shared" si="660"/>
        <v>0</v>
      </c>
      <c r="BM1011" s="7">
        <f t="shared" si="661"/>
        <v>0</v>
      </c>
      <c r="BN1011" s="7">
        <f t="shared" si="662"/>
        <v>0</v>
      </c>
      <c r="BO1011" s="17">
        <f t="shared" si="647"/>
        <v>152.9</v>
      </c>
      <c r="BP1011">
        <f t="shared" si="663"/>
        <v>0</v>
      </c>
      <c r="BQ1011" s="7">
        <f t="shared" si="664"/>
        <v>0</v>
      </c>
      <c r="BR1011" s="7">
        <f t="shared" si="665"/>
        <v>0</v>
      </c>
      <c r="BS1011" s="7">
        <f t="shared" si="666"/>
        <v>0</v>
      </c>
      <c r="BT1011" s="7">
        <f t="shared" si="667"/>
        <v>0</v>
      </c>
      <c r="BU1011" s="17">
        <f t="shared" si="648"/>
        <v>152.9</v>
      </c>
      <c r="BV1011">
        <f t="shared" si="668"/>
        <v>0</v>
      </c>
      <c r="BW1011" s="7">
        <f t="shared" si="669"/>
        <v>0</v>
      </c>
      <c r="BX1011" s="7">
        <f t="shared" si="670"/>
        <v>0</v>
      </c>
      <c r="BY1011" s="7">
        <f t="shared" si="671"/>
        <v>0</v>
      </c>
      <c r="BZ1011" s="7">
        <f t="shared" si="672"/>
        <v>0</v>
      </c>
      <c r="CA1011" s="17">
        <f t="shared" si="649"/>
        <v>152.9</v>
      </c>
      <c r="CB1011">
        <f t="shared" si="673"/>
        <v>0</v>
      </c>
      <c r="CC1011" s="7">
        <f t="shared" si="674"/>
        <v>0</v>
      </c>
      <c r="CD1011" s="7">
        <f t="shared" si="675"/>
        <v>0</v>
      </c>
      <c r="CE1011" s="7">
        <f t="shared" si="676"/>
        <v>0</v>
      </c>
      <c r="CF1011" s="69">
        <f t="shared" si="677"/>
        <v>0</v>
      </c>
      <c r="CG1011" s="17">
        <f t="shared" si="650"/>
        <v>152.9</v>
      </c>
      <c r="CH1011">
        <f t="shared" si="678"/>
        <v>0</v>
      </c>
      <c r="CI1011" s="7">
        <f t="shared" si="679"/>
        <v>0</v>
      </c>
      <c r="CJ1011" s="7">
        <f t="shared" si="680"/>
        <v>0</v>
      </c>
      <c r="CK1011" s="7">
        <f t="shared" si="681"/>
        <v>0</v>
      </c>
      <c r="CL1011" s="7">
        <f t="shared" si="682"/>
        <v>0</v>
      </c>
      <c r="CM1011" s="17">
        <f t="shared" si="651"/>
        <v>152.9</v>
      </c>
      <c r="CN1011">
        <f t="shared" si="683"/>
        <v>0</v>
      </c>
      <c r="CO1011" s="7">
        <f t="shared" si="684"/>
        <v>0</v>
      </c>
      <c r="CP1011" s="7">
        <f t="shared" si="685"/>
        <v>0</v>
      </c>
      <c r="CQ1011" s="7">
        <f t="shared" si="686"/>
        <v>0</v>
      </c>
      <c r="CR1011" s="7">
        <f t="shared" si="687"/>
        <v>0</v>
      </c>
    </row>
    <row r="1012" spans="1:9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652"/>
        <v>1</v>
      </c>
      <c r="M1012" s="63" t="b">
        <v>0</v>
      </c>
      <c r="S1012" s="65" t="b">
        <v>0</v>
      </c>
      <c r="Y1012" s="66" t="b">
        <v>0</v>
      </c>
      <c r="AE1012" s="67" t="b">
        <v>0</v>
      </c>
      <c r="AK1012" s="68" t="b">
        <v>0</v>
      </c>
      <c r="AQ1012" s="45" t="b">
        <v>0</v>
      </c>
      <c r="AW1012" s="47" t="b">
        <v>0</v>
      </c>
      <c r="BC1012" s="17">
        <f t="shared" si="645"/>
        <v>152.9</v>
      </c>
      <c r="BD1012">
        <f t="shared" si="653"/>
        <v>0</v>
      </c>
      <c r="BE1012" s="7">
        <f t="shared" si="654"/>
        <v>0</v>
      </c>
      <c r="BF1012" s="7">
        <f t="shared" si="655"/>
        <v>0</v>
      </c>
      <c r="BG1012" s="7">
        <f t="shared" si="656"/>
        <v>0</v>
      </c>
      <c r="BH1012" s="7">
        <f t="shared" si="657"/>
        <v>0</v>
      </c>
      <c r="BI1012" s="17">
        <f t="shared" si="646"/>
        <v>152.9</v>
      </c>
      <c r="BJ1012">
        <f t="shared" si="658"/>
        <v>0</v>
      </c>
      <c r="BK1012" s="7">
        <f t="shared" si="659"/>
        <v>0</v>
      </c>
      <c r="BL1012" s="7">
        <f t="shared" si="660"/>
        <v>0</v>
      </c>
      <c r="BM1012" s="7">
        <f t="shared" si="661"/>
        <v>0</v>
      </c>
      <c r="BN1012" s="7">
        <f t="shared" si="662"/>
        <v>0</v>
      </c>
      <c r="BO1012" s="17">
        <f t="shared" si="647"/>
        <v>152.9</v>
      </c>
      <c r="BP1012">
        <f t="shared" si="663"/>
        <v>0</v>
      </c>
      <c r="BQ1012" s="7">
        <f t="shared" si="664"/>
        <v>0</v>
      </c>
      <c r="BR1012" s="7">
        <f t="shared" si="665"/>
        <v>0</v>
      </c>
      <c r="BS1012" s="7">
        <f t="shared" si="666"/>
        <v>0</v>
      </c>
      <c r="BT1012" s="7">
        <f t="shared" si="667"/>
        <v>0</v>
      </c>
      <c r="BU1012" s="17">
        <f t="shared" si="648"/>
        <v>152.9</v>
      </c>
      <c r="BV1012">
        <f t="shared" si="668"/>
        <v>0</v>
      </c>
      <c r="BW1012" s="7">
        <f t="shared" si="669"/>
        <v>0</v>
      </c>
      <c r="BX1012" s="7">
        <f t="shared" si="670"/>
        <v>0</v>
      </c>
      <c r="BY1012" s="7">
        <f t="shared" si="671"/>
        <v>0</v>
      </c>
      <c r="BZ1012" s="7">
        <f t="shared" si="672"/>
        <v>0</v>
      </c>
      <c r="CA1012" s="17">
        <f t="shared" si="649"/>
        <v>152.9</v>
      </c>
      <c r="CB1012">
        <f t="shared" si="673"/>
        <v>0</v>
      </c>
      <c r="CC1012" s="7">
        <f t="shared" si="674"/>
        <v>0</v>
      </c>
      <c r="CD1012" s="7">
        <f t="shared" si="675"/>
        <v>0</v>
      </c>
      <c r="CE1012" s="7">
        <f t="shared" si="676"/>
        <v>0</v>
      </c>
      <c r="CF1012" s="69">
        <f t="shared" si="677"/>
        <v>0</v>
      </c>
      <c r="CG1012" s="17">
        <f t="shared" si="650"/>
        <v>152.9</v>
      </c>
      <c r="CH1012">
        <f t="shared" si="678"/>
        <v>0</v>
      </c>
      <c r="CI1012" s="7">
        <f t="shared" si="679"/>
        <v>0</v>
      </c>
      <c r="CJ1012" s="7">
        <f t="shared" si="680"/>
        <v>0</v>
      </c>
      <c r="CK1012" s="7">
        <f t="shared" si="681"/>
        <v>0</v>
      </c>
      <c r="CL1012" s="7">
        <f t="shared" si="682"/>
        <v>0</v>
      </c>
      <c r="CM1012" s="17">
        <f t="shared" si="651"/>
        <v>152.9</v>
      </c>
      <c r="CN1012">
        <f t="shared" si="683"/>
        <v>0</v>
      </c>
      <c r="CO1012" s="7">
        <f t="shared" si="684"/>
        <v>0</v>
      </c>
      <c r="CP1012" s="7">
        <f t="shared" si="685"/>
        <v>0</v>
      </c>
      <c r="CQ1012" s="7">
        <f t="shared" si="686"/>
        <v>0</v>
      </c>
      <c r="CR1012" s="7">
        <f t="shared" si="687"/>
        <v>0</v>
      </c>
    </row>
    <row r="1013" spans="1:9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652"/>
        <v>1</v>
      </c>
      <c r="M1013" s="63" t="b">
        <v>0</v>
      </c>
      <c r="S1013" s="65" t="b">
        <v>0</v>
      </c>
      <c r="Y1013" s="66" t="b">
        <v>0</v>
      </c>
      <c r="AE1013" s="67" t="b">
        <v>0</v>
      </c>
      <c r="AK1013" s="68" t="b">
        <v>0</v>
      </c>
      <c r="AQ1013" s="45" t="b">
        <v>0</v>
      </c>
      <c r="AW1013" s="47" t="b">
        <v>0</v>
      </c>
      <c r="BC1013" s="17">
        <f t="shared" si="645"/>
        <v>152.9</v>
      </c>
      <c r="BD1013">
        <f t="shared" si="653"/>
        <v>0</v>
      </c>
      <c r="BE1013" s="7">
        <f t="shared" si="654"/>
        <v>0</v>
      </c>
      <c r="BF1013" s="7">
        <f t="shared" si="655"/>
        <v>0</v>
      </c>
      <c r="BG1013" s="7">
        <f t="shared" si="656"/>
        <v>0</v>
      </c>
      <c r="BH1013" s="7">
        <f t="shared" si="657"/>
        <v>0</v>
      </c>
      <c r="BI1013" s="17">
        <f t="shared" si="646"/>
        <v>152.9</v>
      </c>
      <c r="BJ1013">
        <f t="shared" si="658"/>
        <v>0</v>
      </c>
      <c r="BK1013" s="7">
        <f t="shared" si="659"/>
        <v>0</v>
      </c>
      <c r="BL1013" s="7">
        <f t="shared" si="660"/>
        <v>0</v>
      </c>
      <c r="BM1013" s="7">
        <f t="shared" si="661"/>
        <v>0</v>
      </c>
      <c r="BN1013" s="7">
        <f t="shared" si="662"/>
        <v>0</v>
      </c>
      <c r="BO1013" s="17">
        <f t="shared" si="647"/>
        <v>152.9</v>
      </c>
      <c r="BP1013">
        <f t="shared" si="663"/>
        <v>0</v>
      </c>
      <c r="BQ1013" s="7">
        <f t="shared" si="664"/>
        <v>0</v>
      </c>
      <c r="BR1013" s="7">
        <f t="shared" si="665"/>
        <v>0</v>
      </c>
      <c r="BS1013" s="7">
        <f t="shared" si="666"/>
        <v>0</v>
      </c>
      <c r="BT1013" s="7">
        <f t="shared" si="667"/>
        <v>0</v>
      </c>
      <c r="BU1013" s="17">
        <f t="shared" si="648"/>
        <v>152.9</v>
      </c>
      <c r="BV1013">
        <f t="shared" si="668"/>
        <v>0</v>
      </c>
      <c r="BW1013" s="7">
        <f t="shared" si="669"/>
        <v>0</v>
      </c>
      <c r="BX1013" s="7">
        <f t="shared" si="670"/>
        <v>0</v>
      </c>
      <c r="BY1013" s="7">
        <f t="shared" si="671"/>
        <v>0</v>
      </c>
      <c r="BZ1013" s="7">
        <f t="shared" si="672"/>
        <v>0</v>
      </c>
      <c r="CA1013" s="17">
        <f t="shared" si="649"/>
        <v>152.9</v>
      </c>
      <c r="CB1013">
        <f t="shared" si="673"/>
        <v>0</v>
      </c>
      <c r="CC1013" s="7">
        <f t="shared" si="674"/>
        <v>0</v>
      </c>
      <c r="CD1013" s="7">
        <f t="shared" si="675"/>
        <v>0</v>
      </c>
      <c r="CE1013" s="7">
        <f t="shared" si="676"/>
        <v>0</v>
      </c>
      <c r="CF1013" s="69">
        <f t="shared" si="677"/>
        <v>0</v>
      </c>
      <c r="CG1013" s="17">
        <f t="shared" si="650"/>
        <v>152.9</v>
      </c>
      <c r="CH1013">
        <f t="shared" si="678"/>
        <v>0</v>
      </c>
      <c r="CI1013" s="7">
        <f t="shared" si="679"/>
        <v>0</v>
      </c>
      <c r="CJ1013" s="7">
        <f t="shared" si="680"/>
        <v>0</v>
      </c>
      <c r="CK1013" s="7">
        <f t="shared" si="681"/>
        <v>0</v>
      </c>
      <c r="CL1013" s="7">
        <f t="shared" si="682"/>
        <v>0</v>
      </c>
      <c r="CM1013" s="17">
        <f t="shared" si="651"/>
        <v>152.9</v>
      </c>
      <c r="CN1013">
        <f t="shared" si="683"/>
        <v>0</v>
      </c>
      <c r="CO1013" s="7">
        <f t="shared" si="684"/>
        <v>0</v>
      </c>
      <c r="CP1013" s="7">
        <f t="shared" si="685"/>
        <v>0</v>
      </c>
      <c r="CQ1013" s="7">
        <f t="shared" si="686"/>
        <v>0</v>
      </c>
      <c r="CR1013" s="7">
        <f t="shared" si="687"/>
        <v>0</v>
      </c>
    </row>
    <row r="1014" spans="1:9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652"/>
        <v>1</v>
      </c>
      <c r="M1014" s="63" t="b">
        <v>0</v>
      </c>
      <c r="S1014" s="65" t="b">
        <v>0</v>
      </c>
      <c r="Y1014" s="66" t="b">
        <v>0</v>
      </c>
      <c r="AE1014" s="67" t="b">
        <v>0</v>
      </c>
      <c r="AK1014" s="68" t="b">
        <v>0</v>
      </c>
      <c r="AQ1014" s="45" t="b">
        <v>0</v>
      </c>
      <c r="AW1014" s="47" t="b">
        <v>0</v>
      </c>
      <c r="BC1014" s="17">
        <f t="shared" si="645"/>
        <v>101.09</v>
      </c>
      <c r="BD1014">
        <f t="shared" si="653"/>
        <v>0</v>
      </c>
      <c r="BE1014" s="7">
        <f t="shared" si="654"/>
        <v>0</v>
      </c>
      <c r="BF1014" s="7">
        <f t="shared" si="655"/>
        <v>0</v>
      </c>
      <c r="BG1014" s="7">
        <f t="shared" si="656"/>
        <v>0</v>
      </c>
      <c r="BH1014" s="7">
        <f t="shared" si="657"/>
        <v>0</v>
      </c>
      <c r="BI1014" s="17">
        <f t="shared" si="646"/>
        <v>101.09</v>
      </c>
      <c r="BJ1014">
        <f t="shared" si="658"/>
        <v>0</v>
      </c>
      <c r="BK1014" s="7">
        <f t="shared" si="659"/>
        <v>0</v>
      </c>
      <c r="BL1014" s="7">
        <f t="shared" si="660"/>
        <v>0</v>
      </c>
      <c r="BM1014" s="7">
        <f t="shared" si="661"/>
        <v>0</v>
      </c>
      <c r="BN1014" s="7">
        <f t="shared" si="662"/>
        <v>0</v>
      </c>
      <c r="BO1014" s="17">
        <f t="shared" si="647"/>
        <v>101.09</v>
      </c>
      <c r="BP1014">
        <f t="shared" si="663"/>
        <v>0</v>
      </c>
      <c r="BQ1014" s="7">
        <f t="shared" si="664"/>
        <v>0</v>
      </c>
      <c r="BR1014" s="7">
        <f t="shared" si="665"/>
        <v>0</v>
      </c>
      <c r="BS1014" s="7">
        <f t="shared" si="666"/>
        <v>0</v>
      </c>
      <c r="BT1014" s="7">
        <f t="shared" si="667"/>
        <v>0</v>
      </c>
      <c r="BU1014" s="17">
        <f t="shared" si="648"/>
        <v>101.09</v>
      </c>
      <c r="BV1014">
        <f t="shared" si="668"/>
        <v>0</v>
      </c>
      <c r="BW1014" s="7">
        <f t="shared" si="669"/>
        <v>0</v>
      </c>
      <c r="BX1014" s="7">
        <f t="shared" si="670"/>
        <v>0</v>
      </c>
      <c r="BY1014" s="7">
        <f t="shared" si="671"/>
        <v>0</v>
      </c>
      <c r="BZ1014" s="7">
        <f t="shared" si="672"/>
        <v>0</v>
      </c>
      <c r="CA1014" s="17">
        <f t="shared" si="649"/>
        <v>101.09</v>
      </c>
      <c r="CB1014">
        <f t="shared" si="673"/>
        <v>0</v>
      </c>
      <c r="CC1014" s="7">
        <f t="shared" si="674"/>
        <v>0</v>
      </c>
      <c r="CD1014" s="7">
        <f t="shared" si="675"/>
        <v>0</v>
      </c>
      <c r="CE1014" s="7">
        <f t="shared" si="676"/>
        <v>0</v>
      </c>
      <c r="CF1014" s="69">
        <f t="shared" si="677"/>
        <v>0</v>
      </c>
      <c r="CG1014" s="17">
        <f t="shared" si="650"/>
        <v>101.09</v>
      </c>
      <c r="CH1014">
        <f t="shared" si="678"/>
        <v>0</v>
      </c>
      <c r="CI1014" s="7">
        <f t="shared" si="679"/>
        <v>0</v>
      </c>
      <c r="CJ1014" s="7">
        <f t="shared" si="680"/>
        <v>0</v>
      </c>
      <c r="CK1014" s="7">
        <f t="shared" si="681"/>
        <v>0</v>
      </c>
      <c r="CL1014" s="7">
        <f t="shared" si="682"/>
        <v>0</v>
      </c>
      <c r="CM1014" s="17">
        <f t="shared" si="651"/>
        <v>101.09</v>
      </c>
      <c r="CN1014">
        <f t="shared" si="683"/>
        <v>0</v>
      </c>
      <c r="CO1014" s="7">
        <f t="shared" si="684"/>
        <v>0</v>
      </c>
      <c r="CP1014" s="7">
        <f t="shared" si="685"/>
        <v>0</v>
      </c>
      <c r="CQ1014" s="7">
        <f t="shared" si="686"/>
        <v>0</v>
      </c>
      <c r="CR1014" s="7">
        <f t="shared" si="687"/>
        <v>0</v>
      </c>
    </row>
    <row r="1015" spans="1:9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652"/>
        <v>1</v>
      </c>
      <c r="M1015" s="63" t="b">
        <v>0</v>
      </c>
      <c r="S1015" s="65" t="b">
        <v>0</v>
      </c>
      <c r="Y1015" s="66" t="b">
        <v>0</v>
      </c>
      <c r="AE1015" s="67" t="b">
        <v>0</v>
      </c>
      <c r="AK1015" s="68" t="b">
        <v>0</v>
      </c>
      <c r="AQ1015" s="45" t="b">
        <v>0</v>
      </c>
      <c r="AW1015" s="47" t="b">
        <v>0</v>
      </c>
      <c r="BC1015" s="17">
        <f t="shared" si="645"/>
        <v>101.09</v>
      </c>
      <c r="BD1015">
        <f t="shared" si="653"/>
        <v>0</v>
      </c>
      <c r="BE1015" s="7">
        <f t="shared" si="654"/>
        <v>0</v>
      </c>
      <c r="BF1015" s="7">
        <f t="shared" si="655"/>
        <v>0</v>
      </c>
      <c r="BG1015" s="7">
        <f t="shared" si="656"/>
        <v>0</v>
      </c>
      <c r="BH1015" s="7">
        <f t="shared" si="657"/>
        <v>0</v>
      </c>
      <c r="BI1015" s="17">
        <f t="shared" si="646"/>
        <v>101.09</v>
      </c>
      <c r="BJ1015">
        <f t="shared" si="658"/>
        <v>0</v>
      </c>
      <c r="BK1015" s="7">
        <f t="shared" si="659"/>
        <v>0</v>
      </c>
      <c r="BL1015" s="7">
        <f t="shared" si="660"/>
        <v>0</v>
      </c>
      <c r="BM1015" s="7">
        <f t="shared" si="661"/>
        <v>0</v>
      </c>
      <c r="BN1015" s="7">
        <f t="shared" si="662"/>
        <v>0</v>
      </c>
      <c r="BO1015" s="17">
        <f t="shared" si="647"/>
        <v>101.09</v>
      </c>
      <c r="BP1015">
        <f t="shared" si="663"/>
        <v>0</v>
      </c>
      <c r="BQ1015" s="7">
        <f t="shared" si="664"/>
        <v>0</v>
      </c>
      <c r="BR1015" s="7">
        <f t="shared" si="665"/>
        <v>0</v>
      </c>
      <c r="BS1015" s="7">
        <f t="shared" si="666"/>
        <v>0</v>
      </c>
      <c r="BT1015" s="7">
        <f t="shared" si="667"/>
        <v>0</v>
      </c>
      <c r="BU1015" s="17">
        <f t="shared" si="648"/>
        <v>101.09</v>
      </c>
      <c r="BV1015">
        <f t="shared" si="668"/>
        <v>0</v>
      </c>
      <c r="BW1015" s="7">
        <f t="shared" si="669"/>
        <v>0</v>
      </c>
      <c r="BX1015" s="7">
        <f t="shared" si="670"/>
        <v>0</v>
      </c>
      <c r="BY1015" s="7">
        <f t="shared" si="671"/>
        <v>0</v>
      </c>
      <c r="BZ1015" s="7">
        <f t="shared" si="672"/>
        <v>0</v>
      </c>
      <c r="CA1015" s="17">
        <f t="shared" si="649"/>
        <v>101.09</v>
      </c>
      <c r="CB1015">
        <f t="shared" si="673"/>
        <v>0</v>
      </c>
      <c r="CC1015" s="7">
        <f t="shared" si="674"/>
        <v>0</v>
      </c>
      <c r="CD1015" s="7">
        <f t="shared" si="675"/>
        <v>0</v>
      </c>
      <c r="CE1015" s="7">
        <f t="shared" si="676"/>
        <v>0</v>
      </c>
      <c r="CF1015" s="69">
        <f t="shared" si="677"/>
        <v>0</v>
      </c>
      <c r="CG1015" s="17">
        <f t="shared" si="650"/>
        <v>101.09</v>
      </c>
      <c r="CH1015">
        <f t="shared" si="678"/>
        <v>0</v>
      </c>
      <c r="CI1015" s="7">
        <f t="shared" si="679"/>
        <v>0</v>
      </c>
      <c r="CJ1015" s="7">
        <f t="shared" si="680"/>
        <v>0</v>
      </c>
      <c r="CK1015" s="7">
        <f t="shared" si="681"/>
        <v>0</v>
      </c>
      <c r="CL1015" s="7">
        <f t="shared" si="682"/>
        <v>0</v>
      </c>
      <c r="CM1015" s="17">
        <f t="shared" si="651"/>
        <v>101.09</v>
      </c>
      <c r="CN1015">
        <f t="shared" si="683"/>
        <v>0</v>
      </c>
      <c r="CO1015" s="7">
        <f t="shared" si="684"/>
        <v>0</v>
      </c>
      <c r="CP1015" s="7">
        <f t="shared" si="685"/>
        <v>0</v>
      </c>
      <c r="CQ1015" s="7">
        <f t="shared" si="686"/>
        <v>0</v>
      </c>
      <c r="CR1015" s="7">
        <f t="shared" si="687"/>
        <v>0</v>
      </c>
    </row>
    <row r="1016" spans="1:9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652"/>
        <v>1</v>
      </c>
      <c r="M1016" s="63" t="b">
        <v>0</v>
      </c>
      <c r="S1016" s="65" t="b">
        <v>0</v>
      </c>
      <c r="Y1016" s="66" t="b">
        <v>0</v>
      </c>
      <c r="AE1016" s="67" t="b">
        <v>0</v>
      </c>
      <c r="AK1016" s="68" t="b">
        <v>0</v>
      </c>
      <c r="AQ1016" s="45" t="b">
        <v>0</v>
      </c>
      <c r="AW1016" s="47" t="b">
        <v>0</v>
      </c>
      <c r="BC1016" s="17">
        <f t="shared" si="645"/>
        <v>103.40000000000002</v>
      </c>
      <c r="BD1016">
        <f t="shared" si="653"/>
        <v>0</v>
      </c>
      <c r="BE1016" s="7">
        <f t="shared" si="654"/>
        <v>0</v>
      </c>
      <c r="BF1016" s="7">
        <f t="shared" si="655"/>
        <v>0</v>
      </c>
      <c r="BG1016" s="7">
        <f t="shared" si="656"/>
        <v>0</v>
      </c>
      <c r="BH1016" s="7">
        <f t="shared" si="657"/>
        <v>0</v>
      </c>
      <c r="BI1016" s="17">
        <f t="shared" si="646"/>
        <v>103.40000000000002</v>
      </c>
      <c r="BJ1016">
        <f t="shared" si="658"/>
        <v>0</v>
      </c>
      <c r="BK1016" s="7">
        <f t="shared" si="659"/>
        <v>0</v>
      </c>
      <c r="BL1016" s="7">
        <f t="shared" si="660"/>
        <v>0</v>
      </c>
      <c r="BM1016" s="7">
        <f t="shared" si="661"/>
        <v>0</v>
      </c>
      <c r="BN1016" s="7">
        <f t="shared" si="662"/>
        <v>0</v>
      </c>
      <c r="BO1016" s="17">
        <f t="shared" si="647"/>
        <v>103.40000000000002</v>
      </c>
      <c r="BP1016">
        <f t="shared" si="663"/>
        <v>0</v>
      </c>
      <c r="BQ1016" s="7">
        <f t="shared" si="664"/>
        <v>0</v>
      </c>
      <c r="BR1016" s="7">
        <f t="shared" si="665"/>
        <v>0</v>
      </c>
      <c r="BS1016" s="7">
        <f t="shared" si="666"/>
        <v>0</v>
      </c>
      <c r="BT1016" s="7">
        <f t="shared" si="667"/>
        <v>0</v>
      </c>
      <c r="BU1016" s="17">
        <f t="shared" si="648"/>
        <v>103.40000000000002</v>
      </c>
      <c r="BV1016">
        <f t="shared" si="668"/>
        <v>0</v>
      </c>
      <c r="BW1016" s="7">
        <f t="shared" si="669"/>
        <v>0</v>
      </c>
      <c r="BX1016" s="7">
        <f t="shared" si="670"/>
        <v>0</v>
      </c>
      <c r="BY1016" s="7">
        <f t="shared" si="671"/>
        <v>0</v>
      </c>
      <c r="BZ1016" s="7">
        <f t="shared" si="672"/>
        <v>0</v>
      </c>
      <c r="CA1016" s="17">
        <f t="shared" si="649"/>
        <v>103.40000000000002</v>
      </c>
      <c r="CB1016">
        <f t="shared" si="673"/>
        <v>0</v>
      </c>
      <c r="CC1016" s="7">
        <f t="shared" si="674"/>
        <v>0</v>
      </c>
      <c r="CD1016" s="7">
        <f t="shared" si="675"/>
        <v>0</v>
      </c>
      <c r="CE1016" s="7">
        <f t="shared" si="676"/>
        <v>0</v>
      </c>
      <c r="CF1016" s="69">
        <f t="shared" si="677"/>
        <v>0</v>
      </c>
      <c r="CG1016" s="17">
        <f t="shared" si="650"/>
        <v>103.40000000000002</v>
      </c>
      <c r="CH1016">
        <f t="shared" si="678"/>
        <v>0</v>
      </c>
      <c r="CI1016" s="7">
        <f t="shared" si="679"/>
        <v>0</v>
      </c>
      <c r="CJ1016" s="7">
        <f t="shared" si="680"/>
        <v>0</v>
      </c>
      <c r="CK1016" s="7">
        <f t="shared" si="681"/>
        <v>0</v>
      </c>
      <c r="CL1016" s="7">
        <f t="shared" si="682"/>
        <v>0</v>
      </c>
      <c r="CM1016" s="17">
        <f t="shared" si="651"/>
        <v>103.40000000000002</v>
      </c>
      <c r="CN1016">
        <f t="shared" si="683"/>
        <v>0</v>
      </c>
      <c r="CO1016" s="7">
        <f t="shared" si="684"/>
        <v>0</v>
      </c>
      <c r="CP1016" s="7">
        <f t="shared" si="685"/>
        <v>0</v>
      </c>
      <c r="CQ1016" s="7">
        <f t="shared" si="686"/>
        <v>0</v>
      </c>
      <c r="CR1016" s="7">
        <f t="shared" si="687"/>
        <v>0</v>
      </c>
    </row>
    <row r="1017" spans="1:9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652"/>
        <v>1</v>
      </c>
      <c r="M1017" s="63" t="b">
        <v>0</v>
      </c>
      <c r="S1017" s="65" t="b">
        <v>0</v>
      </c>
      <c r="Y1017" s="66" t="b">
        <v>0</v>
      </c>
      <c r="AE1017" s="67" t="b">
        <v>0</v>
      </c>
      <c r="AK1017" s="68" t="b">
        <v>0</v>
      </c>
      <c r="AQ1017" s="45" t="b">
        <v>0</v>
      </c>
      <c r="AW1017" s="47" t="b">
        <v>0</v>
      </c>
      <c r="BC1017" s="17">
        <f t="shared" si="645"/>
        <v>79.750000000000014</v>
      </c>
      <c r="BD1017">
        <f t="shared" si="653"/>
        <v>0</v>
      </c>
      <c r="BE1017" s="7">
        <f t="shared" si="654"/>
        <v>0</v>
      </c>
      <c r="BF1017" s="7">
        <f t="shared" si="655"/>
        <v>0</v>
      </c>
      <c r="BG1017" s="7">
        <f t="shared" si="656"/>
        <v>0</v>
      </c>
      <c r="BH1017" s="7">
        <f t="shared" si="657"/>
        <v>0</v>
      </c>
      <c r="BI1017" s="17">
        <f t="shared" si="646"/>
        <v>79.750000000000014</v>
      </c>
      <c r="BJ1017">
        <f t="shared" si="658"/>
        <v>0</v>
      </c>
      <c r="BK1017" s="7">
        <f t="shared" si="659"/>
        <v>0</v>
      </c>
      <c r="BL1017" s="7">
        <f t="shared" si="660"/>
        <v>0</v>
      </c>
      <c r="BM1017" s="7">
        <f t="shared" si="661"/>
        <v>0</v>
      </c>
      <c r="BN1017" s="7">
        <f t="shared" si="662"/>
        <v>0</v>
      </c>
      <c r="BO1017" s="17">
        <f t="shared" si="647"/>
        <v>79.750000000000014</v>
      </c>
      <c r="BP1017">
        <f t="shared" si="663"/>
        <v>0</v>
      </c>
      <c r="BQ1017" s="7">
        <f t="shared" si="664"/>
        <v>0</v>
      </c>
      <c r="BR1017" s="7">
        <f t="shared" si="665"/>
        <v>0</v>
      </c>
      <c r="BS1017" s="7">
        <f t="shared" si="666"/>
        <v>0</v>
      </c>
      <c r="BT1017" s="7">
        <f t="shared" si="667"/>
        <v>0</v>
      </c>
      <c r="BU1017" s="17">
        <f t="shared" si="648"/>
        <v>79.750000000000014</v>
      </c>
      <c r="BV1017">
        <f t="shared" si="668"/>
        <v>0</v>
      </c>
      <c r="BW1017" s="7">
        <f t="shared" si="669"/>
        <v>0</v>
      </c>
      <c r="BX1017" s="7">
        <f t="shared" si="670"/>
        <v>0</v>
      </c>
      <c r="BY1017" s="7">
        <f t="shared" si="671"/>
        <v>0</v>
      </c>
      <c r="BZ1017" s="7">
        <f t="shared" si="672"/>
        <v>0</v>
      </c>
      <c r="CA1017" s="17">
        <f t="shared" si="649"/>
        <v>79.750000000000014</v>
      </c>
      <c r="CB1017">
        <f t="shared" si="673"/>
        <v>0</v>
      </c>
      <c r="CC1017" s="7">
        <f t="shared" si="674"/>
        <v>0</v>
      </c>
      <c r="CD1017" s="7">
        <f t="shared" si="675"/>
        <v>0</v>
      </c>
      <c r="CE1017" s="7">
        <f t="shared" si="676"/>
        <v>0</v>
      </c>
      <c r="CF1017" s="69">
        <f t="shared" si="677"/>
        <v>0</v>
      </c>
      <c r="CG1017" s="17">
        <f t="shared" si="650"/>
        <v>79.750000000000014</v>
      </c>
      <c r="CH1017">
        <f t="shared" si="678"/>
        <v>0</v>
      </c>
      <c r="CI1017" s="7">
        <f t="shared" si="679"/>
        <v>0</v>
      </c>
      <c r="CJ1017" s="7">
        <f t="shared" si="680"/>
        <v>0</v>
      </c>
      <c r="CK1017" s="7">
        <f t="shared" si="681"/>
        <v>0</v>
      </c>
      <c r="CL1017" s="7">
        <f t="shared" si="682"/>
        <v>0</v>
      </c>
      <c r="CM1017" s="17">
        <f t="shared" si="651"/>
        <v>79.750000000000014</v>
      </c>
      <c r="CN1017">
        <f t="shared" si="683"/>
        <v>0</v>
      </c>
      <c r="CO1017" s="7">
        <f t="shared" si="684"/>
        <v>0</v>
      </c>
      <c r="CP1017" s="7">
        <f t="shared" si="685"/>
        <v>0</v>
      </c>
      <c r="CQ1017" s="7">
        <f t="shared" si="686"/>
        <v>0</v>
      </c>
      <c r="CR1017" s="7">
        <f t="shared" si="687"/>
        <v>0</v>
      </c>
    </row>
    <row r="1018" spans="1:9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652"/>
        <v>1</v>
      </c>
      <c r="M1018" s="63" t="b">
        <v>0</v>
      </c>
      <c r="S1018" s="65" t="b">
        <v>0</v>
      </c>
      <c r="Y1018" s="66" t="b">
        <v>0</v>
      </c>
      <c r="AE1018" s="67" t="b">
        <v>0</v>
      </c>
      <c r="AK1018" s="68" t="b">
        <v>0</v>
      </c>
      <c r="AQ1018" s="45" t="b">
        <v>0</v>
      </c>
      <c r="AW1018" s="47" t="b">
        <v>0</v>
      </c>
      <c r="BC1018" s="17">
        <f t="shared" si="645"/>
        <v>79.750000000000014</v>
      </c>
      <c r="BD1018">
        <f t="shared" si="653"/>
        <v>0</v>
      </c>
      <c r="BE1018" s="7">
        <f t="shared" si="654"/>
        <v>0</v>
      </c>
      <c r="BF1018" s="7">
        <f t="shared" si="655"/>
        <v>0</v>
      </c>
      <c r="BG1018" s="7">
        <f t="shared" si="656"/>
        <v>0</v>
      </c>
      <c r="BH1018" s="7">
        <f t="shared" si="657"/>
        <v>0</v>
      </c>
      <c r="BI1018" s="17">
        <f t="shared" si="646"/>
        <v>79.750000000000014</v>
      </c>
      <c r="BJ1018">
        <f t="shared" si="658"/>
        <v>0</v>
      </c>
      <c r="BK1018" s="7">
        <f t="shared" si="659"/>
        <v>0</v>
      </c>
      <c r="BL1018" s="7">
        <f t="shared" si="660"/>
        <v>0</v>
      </c>
      <c r="BM1018" s="7">
        <f t="shared" si="661"/>
        <v>0</v>
      </c>
      <c r="BN1018" s="7">
        <f t="shared" si="662"/>
        <v>0</v>
      </c>
      <c r="BO1018" s="17">
        <f t="shared" si="647"/>
        <v>79.750000000000014</v>
      </c>
      <c r="BP1018">
        <f t="shared" si="663"/>
        <v>0</v>
      </c>
      <c r="BQ1018" s="7">
        <f t="shared" si="664"/>
        <v>0</v>
      </c>
      <c r="BR1018" s="7">
        <f t="shared" si="665"/>
        <v>0</v>
      </c>
      <c r="BS1018" s="7">
        <f t="shared" si="666"/>
        <v>0</v>
      </c>
      <c r="BT1018" s="7">
        <f t="shared" si="667"/>
        <v>0</v>
      </c>
      <c r="BU1018" s="17">
        <f t="shared" si="648"/>
        <v>79.750000000000014</v>
      </c>
      <c r="BV1018">
        <f t="shared" si="668"/>
        <v>0</v>
      </c>
      <c r="BW1018" s="7">
        <f t="shared" si="669"/>
        <v>0</v>
      </c>
      <c r="BX1018" s="7">
        <f t="shared" si="670"/>
        <v>0</v>
      </c>
      <c r="BY1018" s="7">
        <f t="shared" si="671"/>
        <v>0</v>
      </c>
      <c r="BZ1018" s="7">
        <f t="shared" si="672"/>
        <v>0</v>
      </c>
      <c r="CA1018" s="17">
        <f t="shared" si="649"/>
        <v>79.750000000000014</v>
      </c>
      <c r="CB1018">
        <f t="shared" si="673"/>
        <v>0</v>
      </c>
      <c r="CC1018" s="7">
        <f t="shared" si="674"/>
        <v>0</v>
      </c>
      <c r="CD1018" s="7">
        <f t="shared" si="675"/>
        <v>0</v>
      </c>
      <c r="CE1018" s="7">
        <f t="shared" si="676"/>
        <v>0</v>
      </c>
      <c r="CF1018" s="69">
        <f t="shared" si="677"/>
        <v>0</v>
      </c>
      <c r="CG1018" s="17">
        <f t="shared" si="650"/>
        <v>79.750000000000014</v>
      </c>
      <c r="CH1018">
        <f t="shared" si="678"/>
        <v>0</v>
      </c>
      <c r="CI1018" s="7">
        <f t="shared" si="679"/>
        <v>0</v>
      </c>
      <c r="CJ1018" s="7">
        <f t="shared" si="680"/>
        <v>0</v>
      </c>
      <c r="CK1018" s="7">
        <f t="shared" si="681"/>
        <v>0</v>
      </c>
      <c r="CL1018" s="7">
        <f t="shared" si="682"/>
        <v>0</v>
      </c>
      <c r="CM1018" s="17">
        <f t="shared" si="651"/>
        <v>79.750000000000014</v>
      </c>
      <c r="CN1018">
        <f t="shared" si="683"/>
        <v>0</v>
      </c>
      <c r="CO1018" s="7">
        <f t="shared" si="684"/>
        <v>0</v>
      </c>
      <c r="CP1018" s="7">
        <f t="shared" si="685"/>
        <v>0</v>
      </c>
      <c r="CQ1018" s="7">
        <f t="shared" si="686"/>
        <v>0</v>
      </c>
      <c r="CR1018" s="7">
        <f t="shared" si="687"/>
        <v>0</v>
      </c>
    </row>
    <row r="1019" spans="1:9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652"/>
        <v>1</v>
      </c>
      <c r="M1019" s="63" t="b">
        <v>0</v>
      </c>
      <c r="S1019" s="65" t="b">
        <v>0</v>
      </c>
      <c r="Y1019" s="66" t="b">
        <v>0</v>
      </c>
      <c r="AE1019" s="67" t="b">
        <v>0</v>
      </c>
      <c r="AK1019" s="68" t="b">
        <v>0</v>
      </c>
      <c r="AQ1019" s="45" t="b">
        <v>0</v>
      </c>
      <c r="AW1019" s="47" t="b">
        <v>0</v>
      </c>
      <c r="BC1019" s="17">
        <f t="shared" si="645"/>
        <v>312.51</v>
      </c>
      <c r="BD1019">
        <f t="shared" si="653"/>
        <v>0</v>
      </c>
      <c r="BE1019" s="7">
        <f t="shared" si="654"/>
        <v>0</v>
      </c>
      <c r="BF1019" s="7">
        <f t="shared" si="655"/>
        <v>0</v>
      </c>
      <c r="BG1019" s="7">
        <f t="shared" si="656"/>
        <v>0</v>
      </c>
      <c r="BH1019" s="7">
        <f t="shared" si="657"/>
        <v>0</v>
      </c>
      <c r="BI1019" s="17">
        <f t="shared" si="646"/>
        <v>312.51</v>
      </c>
      <c r="BJ1019">
        <f t="shared" si="658"/>
        <v>0</v>
      </c>
      <c r="BK1019" s="7">
        <f t="shared" si="659"/>
        <v>0</v>
      </c>
      <c r="BL1019" s="7">
        <f t="shared" si="660"/>
        <v>0</v>
      </c>
      <c r="BM1019" s="7">
        <f t="shared" si="661"/>
        <v>0</v>
      </c>
      <c r="BN1019" s="7">
        <f t="shared" si="662"/>
        <v>0</v>
      </c>
      <c r="BO1019" s="17">
        <f t="shared" si="647"/>
        <v>312.51</v>
      </c>
      <c r="BP1019">
        <f t="shared" si="663"/>
        <v>0</v>
      </c>
      <c r="BQ1019" s="7">
        <f t="shared" si="664"/>
        <v>0</v>
      </c>
      <c r="BR1019" s="7">
        <f t="shared" si="665"/>
        <v>0</v>
      </c>
      <c r="BS1019" s="7">
        <f t="shared" si="666"/>
        <v>0</v>
      </c>
      <c r="BT1019" s="7">
        <f t="shared" si="667"/>
        <v>0</v>
      </c>
      <c r="BU1019" s="17">
        <f t="shared" si="648"/>
        <v>312.51</v>
      </c>
      <c r="BV1019">
        <f t="shared" si="668"/>
        <v>0</v>
      </c>
      <c r="BW1019" s="7">
        <f t="shared" si="669"/>
        <v>0</v>
      </c>
      <c r="BX1019" s="7">
        <f t="shared" si="670"/>
        <v>0</v>
      </c>
      <c r="BY1019" s="7">
        <f t="shared" si="671"/>
        <v>0</v>
      </c>
      <c r="BZ1019" s="7">
        <f t="shared" si="672"/>
        <v>0</v>
      </c>
      <c r="CA1019" s="17">
        <f t="shared" si="649"/>
        <v>312.51</v>
      </c>
      <c r="CB1019">
        <f t="shared" si="673"/>
        <v>0</v>
      </c>
      <c r="CC1019" s="7">
        <f t="shared" si="674"/>
        <v>0</v>
      </c>
      <c r="CD1019" s="7">
        <f t="shared" si="675"/>
        <v>0</v>
      </c>
      <c r="CE1019" s="7">
        <f t="shared" si="676"/>
        <v>0</v>
      </c>
      <c r="CF1019" s="69">
        <f t="shared" si="677"/>
        <v>0</v>
      </c>
      <c r="CG1019" s="17">
        <f t="shared" si="650"/>
        <v>312.51</v>
      </c>
      <c r="CH1019">
        <f t="shared" si="678"/>
        <v>0</v>
      </c>
      <c r="CI1019" s="7">
        <f t="shared" si="679"/>
        <v>0</v>
      </c>
      <c r="CJ1019" s="7">
        <f t="shared" si="680"/>
        <v>0</v>
      </c>
      <c r="CK1019" s="7">
        <f t="shared" si="681"/>
        <v>0</v>
      </c>
      <c r="CL1019" s="7">
        <f t="shared" si="682"/>
        <v>0</v>
      </c>
      <c r="CM1019" s="17">
        <f t="shared" si="651"/>
        <v>312.51</v>
      </c>
      <c r="CN1019">
        <f t="shared" si="683"/>
        <v>0</v>
      </c>
      <c r="CO1019" s="7">
        <f t="shared" si="684"/>
        <v>0</v>
      </c>
      <c r="CP1019" s="7">
        <f t="shared" si="685"/>
        <v>0</v>
      </c>
      <c r="CQ1019" s="7">
        <f t="shared" si="686"/>
        <v>0</v>
      </c>
      <c r="CR1019" s="7">
        <f t="shared" si="687"/>
        <v>0</v>
      </c>
    </row>
    <row r="1020" spans="1:9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652"/>
        <v>1</v>
      </c>
      <c r="M1020" s="63" t="b">
        <v>0</v>
      </c>
      <c r="S1020" s="65" t="b">
        <v>0</v>
      </c>
      <c r="Y1020" s="66" t="b">
        <v>0</v>
      </c>
      <c r="AE1020" s="67" t="b">
        <v>0</v>
      </c>
      <c r="AK1020" s="68" t="b">
        <v>0</v>
      </c>
      <c r="AQ1020" s="45" t="b">
        <v>0</v>
      </c>
      <c r="AW1020" s="47" t="b">
        <v>0</v>
      </c>
      <c r="BC1020" s="17">
        <f t="shared" si="645"/>
        <v>312.51</v>
      </c>
      <c r="BD1020">
        <f t="shared" si="653"/>
        <v>0</v>
      </c>
      <c r="BE1020" s="7">
        <f t="shared" si="654"/>
        <v>0</v>
      </c>
      <c r="BF1020" s="7">
        <f t="shared" si="655"/>
        <v>0</v>
      </c>
      <c r="BG1020" s="7">
        <f t="shared" si="656"/>
        <v>0</v>
      </c>
      <c r="BH1020" s="7">
        <f t="shared" si="657"/>
        <v>0</v>
      </c>
      <c r="BI1020" s="17">
        <f t="shared" si="646"/>
        <v>312.51</v>
      </c>
      <c r="BJ1020">
        <f t="shared" si="658"/>
        <v>0</v>
      </c>
      <c r="BK1020" s="7">
        <f t="shared" si="659"/>
        <v>0</v>
      </c>
      <c r="BL1020" s="7">
        <f t="shared" si="660"/>
        <v>0</v>
      </c>
      <c r="BM1020" s="7">
        <f t="shared" si="661"/>
        <v>0</v>
      </c>
      <c r="BN1020" s="7">
        <f t="shared" si="662"/>
        <v>0</v>
      </c>
      <c r="BO1020" s="17">
        <f t="shared" si="647"/>
        <v>312.51</v>
      </c>
      <c r="BP1020">
        <f t="shared" si="663"/>
        <v>0</v>
      </c>
      <c r="BQ1020" s="7">
        <f t="shared" si="664"/>
        <v>0</v>
      </c>
      <c r="BR1020" s="7">
        <f t="shared" si="665"/>
        <v>0</v>
      </c>
      <c r="BS1020" s="7">
        <f t="shared" si="666"/>
        <v>0</v>
      </c>
      <c r="BT1020" s="7">
        <f t="shared" si="667"/>
        <v>0</v>
      </c>
      <c r="BU1020" s="17">
        <f t="shared" si="648"/>
        <v>312.51</v>
      </c>
      <c r="BV1020">
        <f t="shared" si="668"/>
        <v>0</v>
      </c>
      <c r="BW1020" s="7">
        <f t="shared" si="669"/>
        <v>0</v>
      </c>
      <c r="BX1020" s="7">
        <f t="shared" si="670"/>
        <v>0</v>
      </c>
      <c r="BY1020" s="7">
        <f t="shared" si="671"/>
        <v>0</v>
      </c>
      <c r="BZ1020" s="7">
        <f t="shared" si="672"/>
        <v>0</v>
      </c>
      <c r="CA1020" s="17">
        <f t="shared" si="649"/>
        <v>312.51</v>
      </c>
      <c r="CB1020">
        <f t="shared" si="673"/>
        <v>0</v>
      </c>
      <c r="CC1020" s="7">
        <f t="shared" si="674"/>
        <v>0</v>
      </c>
      <c r="CD1020" s="7">
        <f t="shared" si="675"/>
        <v>0</v>
      </c>
      <c r="CE1020" s="7">
        <f t="shared" si="676"/>
        <v>0</v>
      </c>
      <c r="CF1020" s="69">
        <f t="shared" si="677"/>
        <v>0</v>
      </c>
      <c r="CG1020" s="17">
        <f t="shared" si="650"/>
        <v>312.51</v>
      </c>
      <c r="CH1020">
        <f t="shared" si="678"/>
        <v>0</v>
      </c>
      <c r="CI1020" s="7">
        <f t="shared" si="679"/>
        <v>0</v>
      </c>
      <c r="CJ1020" s="7">
        <f t="shared" si="680"/>
        <v>0</v>
      </c>
      <c r="CK1020" s="7">
        <f t="shared" si="681"/>
        <v>0</v>
      </c>
      <c r="CL1020" s="7">
        <f t="shared" si="682"/>
        <v>0</v>
      </c>
      <c r="CM1020" s="17">
        <f t="shared" si="651"/>
        <v>312.51</v>
      </c>
      <c r="CN1020">
        <f t="shared" si="683"/>
        <v>0</v>
      </c>
      <c r="CO1020" s="7">
        <f t="shared" si="684"/>
        <v>0</v>
      </c>
      <c r="CP1020" s="7">
        <f t="shared" si="685"/>
        <v>0</v>
      </c>
      <c r="CQ1020" s="7">
        <f t="shared" si="686"/>
        <v>0</v>
      </c>
      <c r="CR1020" s="7">
        <f t="shared" si="687"/>
        <v>0</v>
      </c>
    </row>
    <row r="1021" spans="1:9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652"/>
        <v>1</v>
      </c>
      <c r="M1021" s="63" t="b">
        <v>0</v>
      </c>
      <c r="S1021" s="65" t="b">
        <v>0</v>
      </c>
      <c r="Y1021" s="66" t="b">
        <v>0</v>
      </c>
      <c r="AE1021" s="67" t="b">
        <v>0</v>
      </c>
      <c r="AK1021" s="68" t="b">
        <v>0</v>
      </c>
      <c r="AQ1021" s="45" t="b">
        <v>0</v>
      </c>
      <c r="AW1021" s="47" t="b">
        <v>0</v>
      </c>
      <c r="BC1021" s="17">
        <f t="shared" si="645"/>
        <v>62.70000000000001</v>
      </c>
      <c r="BD1021">
        <f t="shared" si="653"/>
        <v>0</v>
      </c>
      <c r="BE1021" s="7">
        <f t="shared" si="654"/>
        <v>0</v>
      </c>
      <c r="BF1021" s="7">
        <f t="shared" si="655"/>
        <v>0</v>
      </c>
      <c r="BG1021" s="7">
        <f t="shared" si="656"/>
        <v>0</v>
      </c>
      <c r="BH1021" s="7">
        <f t="shared" si="657"/>
        <v>0</v>
      </c>
      <c r="BI1021" s="17">
        <f t="shared" si="646"/>
        <v>62.70000000000001</v>
      </c>
      <c r="BJ1021">
        <f t="shared" si="658"/>
        <v>0</v>
      </c>
      <c r="BK1021" s="7">
        <f t="shared" si="659"/>
        <v>0</v>
      </c>
      <c r="BL1021" s="7">
        <f t="shared" si="660"/>
        <v>0</v>
      </c>
      <c r="BM1021" s="7">
        <f t="shared" si="661"/>
        <v>0</v>
      </c>
      <c r="BN1021" s="7">
        <f t="shared" si="662"/>
        <v>0</v>
      </c>
      <c r="BO1021" s="17">
        <f t="shared" si="647"/>
        <v>62.70000000000001</v>
      </c>
      <c r="BP1021">
        <f t="shared" si="663"/>
        <v>0</v>
      </c>
      <c r="BQ1021" s="7">
        <f t="shared" si="664"/>
        <v>0</v>
      </c>
      <c r="BR1021" s="7">
        <f t="shared" si="665"/>
        <v>0</v>
      </c>
      <c r="BS1021" s="7">
        <f t="shared" si="666"/>
        <v>0</v>
      </c>
      <c r="BT1021" s="7">
        <f t="shared" si="667"/>
        <v>0</v>
      </c>
      <c r="BU1021" s="17">
        <f t="shared" si="648"/>
        <v>62.70000000000001</v>
      </c>
      <c r="BV1021">
        <f t="shared" si="668"/>
        <v>0</v>
      </c>
      <c r="BW1021" s="7">
        <f t="shared" si="669"/>
        <v>0</v>
      </c>
      <c r="BX1021" s="7">
        <f t="shared" si="670"/>
        <v>0</v>
      </c>
      <c r="BY1021" s="7">
        <f t="shared" si="671"/>
        <v>0</v>
      </c>
      <c r="BZ1021" s="7">
        <f t="shared" si="672"/>
        <v>0</v>
      </c>
      <c r="CA1021" s="17">
        <f t="shared" si="649"/>
        <v>62.70000000000001</v>
      </c>
      <c r="CB1021">
        <f t="shared" si="673"/>
        <v>0</v>
      </c>
      <c r="CC1021" s="7">
        <f t="shared" si="674"/>
        <v>0</v>
      </c>
      <c r="CD1021" s="7">
        <f t="shared" si="675"/>
        <v>0</v>
      </c>
      <c r="CE1021" s="7">
        <f t="shared" si="676"/>
        <v>0</v>
      </c>
      <c r="CF1021" s="69">
        <f t="shared" si="677"/>
        <v>0</v>
      </c>
      <c r="CG1021" s="17">
        <f t="shared" si="650"/>
        <v>62.70000000000001</v>
      </c>
      <c r="CH1021">
        <f t="shared" si="678"/>
        <v>0</v>
      </c>
      <c r="CI1021" s="7">
        <f t="shared" si="679"/>
        <v>0</v>
      </c>
      <c r="CJ1021" s="7">
        <f t="shared" si="680"/>
        <v>0</v>
      </c>
      <c r="CK1021" s="7">
        <f t="shared" si="681"/>
        <v>0</v>
      </c>
      <c r="CL1021" s="7">
        <f t="shared" si="682"/>
        <v>0</v>
      </c>
      <c r="CM1021" s="17">
        <f t="shared" si="651"/>
        <v>62.70000000000001</v>
      </c>
      <c r="CN1021">
        <f t="shared" si="683"/>
        <v>0</v>
      </c>
      <c r="CO1021" s="7">
        <f t="shared" si="684"/>
        <v>0</v>
      </c>
      <c r="CP1021" s="7">
        <f t="shared" si="685"/>
        <v>0</v>
      </c>
      <c r="CQ1021" s="7">
        <f t="shared" si="686"/>
        <v>0</v>
      </c>
      <c r="CR1021" s="7">
        <f t="shared" si="687"/>
        <v>0</v>
      </c>
    </row>
    <row r="1022" spans="1:9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652"/>
        <v>1</v>
      </c>
      <c r="M1022" s="63" t="b">
        <v>0</v>
      </c>
      <c r="S1022" s="65" t="b">
        <v>0</v>
      </c>
      <c r="Y1022" s="66" t="b">
        <v>0</v>
      </c>
      <c r="AE1022" s="67" t="b">
        <v>0</v>
      </c>
      <c r="AK1022" s="68" t="b">
        <v>0</v>
      </c>
      <c r="AQ1022" s="45" t="b">
        <v>0</v>
      </c>
      <c r="AW1022" s="47" t="b">
        <v>0</v>
      </c>
      <c r="BC1022" s="17">
        <f t="shared" si="645"/>
        <v>62.70000000000001</v>
      </c>
      <c r="BD1022">
        <f t="shared" si="653"/>
        <v>0</v>
      </c>
      <c r="BE1022" s="7">
        <f t="shared" si="654"/>
        <v>0</v>
      </c>
      <c r="BF1022" s="7">
        <f t="shared" si="655"/>
        <v>0</v>
      </c>
      <c r="BG1022" s="7">
        <f t="shared" si="656"/>
        <v>0</v>
      </c>
      <c r="BH1022" s="7">
        <f t="shared" si="657"/>
        <v>0</v>
      </c>
      <c r="BI1022" s="17">
        <f t="shared" si="646"/>
        <v>62.70000000000001</v>
      </c>
      <c r="BJ1022">
        <f t="shared" si="658"/>
        <v>0</v>
      </c>
      <c r="BK1022" s="7">
        <f t="shared" si="659"/>
        <v>0</v>
      </c>
      <c r="BL1022" s="7">
        <f t="shared" si="660"/>
        <v>0</v>
      </c>
      <c r="BM1022" s="7">
        <f t="shared" si="661"/>
        <v>0</v>
      </c>
      <c r="BN1022" s="7">
        <f t="shared" si="662"/>
        <v>0</v>
      </c>
      <c r="BO1022" s="17">
        <f t="shared" si="647"/>
        <v>62.70000000000001</v>
      </c>
      <c r="BP1022">
        <f t="shared" si="663"/>
        <v>0</v>
      </c>
      <c r="BQ1022" s="7">
        <f t="shared" si="664"/>
        <v>0</v>
      </c>
      <c r="BR1022" s="7">
        <f t="shared" si="665"/>
        <v>0</v>
      </c>
      <c r="BS1022" s="7">
        <f t="shared" si="666"/>
        <v>0</v>
      </c>
      <c r="BT1022" s="7">
        <f t="shared" si="667"/>
        <v>0</v>
      </c>
      <c r="BU1022" s="17">
        <f t="shared" si="648"/>
        <v>62.70000000000001</v>
      </c>
      <c r="BV1022">
        <f t="shared" si="668"/>
        <v>0</v>
      </c>
      <c r="BW1022" s="7">
        <f t="shared" si="669"/>
        <v>0</v>
      </c>
      <c r="BX1022" s="7">
        <f t="shared" si="670"/>
        <v>0</v>
      </c>
      <c r="BY1022" s="7">
        <f t="shared" si="671"/>
        <v>0</v>
      </c>
      <c r="BZ1022" s="7">
        <f t="shared" si="672"/>
        <v>0</v>
      </c>
      <c r="CA1022" s="17">
        <f t="shared" si="649"/>
        <v>62.70000000000001</v>
      </c>
      <c r="CB1022">
        <f t="shared" si="673"/>
        <v>0</v>
      </c>
      <c r="CC1022" s="7">
        <f t="shared" si="674"/>
        <v>0</v>
      </c>
      <c r="CD1022" s="7">
        <f t="shared" si="675"/>
        <v>0</v>
      </c>
      <c r="CE1022" s="7">
        <f t="shared" si="676"/>
        <v>0</v>
      </c>
      <c r="CF1022" s="69">
        <f t="shared" si="677"/>
        <v>0</v>
      </c>
      <c r="CG1022" s="17">
        <f t="shared" si="650"/>
        <v>62.70000000000001</v>
      </c>
      <c r="CH1022">
        <f t="shared" si="678"/>
        <v>0</v>
      </c>
      <c r="CI1022" s="7">
        <f t="shared" si="679"/>
        <v>0</v>
      </c>
      <c r="CJ1022" s="7">
        <f t="shared" si="680"/>
        <v>0</v>
      </c>
      <c r="CK1022" s="7">
        <f t="shared" si="681"/>
        <v>0</v>
      </c>
      <c r="CL1022" s="7">
        <f t="shared" si="682"/>
        <v>0</v>
      </c>
      <c r="CM1022" s="17">
        <f t="shared" si="651"/>
        <v>62.70000000000001</v>
      </c>
      <c r="CN1022">
        <f t="shared" si="683"/>
        <v>0</v>
      </c>
      <c r="CO1022" s="7">
        <f t="shared" si="684"/>
        <v>0</v>
      </c>
      <c r="CP1022" s="7">
        <f t="shared" si="685"/>
        <v>0</v>
      </c>
      <c r="CQ1022" s="7">
        <f t="shared" si="686"/>
        <v>0</v>
      </c>
      <c r="CR1022" s="7">
        <f t="shared" si="687"/>
        <v>0</v>
      </c>
    </row>
    <row r="1023" spans="1:9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652"/>
        <v>1</v>
      </c>
      <c r="M1023" s="63" t="b">
        <v>0</v>
      </c>
      <c r="S1023" s="65" t="b">
        <v>0</v>
      </c>
      <c r="Y1023" s="66" t="b">
        <v>0</v>
      </c>
      <c r="AE1023" s="67" t="b">
        <v>0</v>
      </c>
      <c r="AK1023" s="68" t="b">
        <v>0</v>
      </c>
      <c r="AQ1023" s="45" t="b">
        <v>0</v>
      </c>
      <c r="AW1023" s="47" t="b">
        <v>0</v>
      </c>
      <c r="BC1023" s="17">
        <f t="shared" si="645"/>
        <v>22.99</v>
      </c>
      <c r="BD1023">
        <f t="shared" si="653"/>
        <v>0</v>
      </c>
      <c r="BE1023" s="7">
        <f t="shared" si="654"/>
        <v>0</v>
      </c>
      <c r="BF1023" s="7">
        <f t="shared" si="655"/>
        <v>0</v>
      </c>
      <c r="BG1023" s="7">
        <f t="shared" si="656"/>
        <v>0</v>
      </c>
      <c r="BH1023" s="7">
        <f t="shared" si="657"/>
        <v>0</v>
      </c>
      <c r="BI1023" s="17">
        <f t="shared" si="646"/>
        <v>22.99</v>
      </c>
      <c r="BJ1023">
        <f t="shared" si="658"/>
        <v>0</v>
      </c>
      <c r="BK1023" s="7">
        <f t="shared" si="659"/>
        <v>0</v>
      </c>
      <c r="BL1023" s="7">
        <f t="shared" si="660"/>
        <v>0</v>
      </c>
      <c r="BM1023" s="7">
        <f t="shared" si="661"/>
        <v>0</v>
      </c>
      <c r="BN1023" s="7">
        <f t="shared" si="662"/>
        <v>0</v>
      </c>
      <c r="BO1023" s="17">
        <f t="shared" si="647"/>
        <v>22.99</v>
      </c>
      <c r="BP1023">
        <f t="shared" si="663"/>
        <v>0</v>
      </c>
      <c r="BQ1023" s="7">
        <f t="shared" si="664"/>
        <v>0</v>
      </c>
      <c r="BR1023" s="7">
        <f t="shared" si="665"/>
        <v>0</v>
      </c>
      <c r="BS1023" s="7">
        <f t="shared" si="666"/>
        <v>0</v>
      </c>
      <c r="BT1023" s="7">
        <f t="shared" si="667"/>
        <v>0</v>
      </c>
      <c r="BU1023" s="17">
        <f t="shared" si="648"/>
        <v>22.99</v>
      </c>
      <c r="BV1023">
        <f t="shared" si="668"/>
        <v>0</v>
      </c>
      <c r="BW1023" s="7">
        <f t="shared" si="669"/>
        <v>0</v>
      </c>
      <c r="BX1023" s="7">
        <f t="shared" si="670"/>
        <v>0</v>
      </c>
      <c r="BY1023" s="7">
        <f t="shared" si="671"/>
        <v>0</v>
      </c>
      <c r="BZ1023" s="7">
        <f t="shared" si="672"/>
        <v>0</v>
      </c>
      <c r="CA1023" s="17">
        <f t="shared" si="649"/>
        <v>22.99</v>
      </c>
      <c r="CB1023">
        <f t="shared" si="673"/>
        <v>0</v>
      </c>
      <c r="CC1023" s="7">
        <f t="shared" si="674"/>
        <v>0</v>
      </c>
      <c r="CD1023" s="7">
        <f t="shared" si="675"/>
        <v>0</v>
      </c>
      <c r="CE1023" s="7">
        <f t="shared" si="676"/>
        <v>0</v>
      </c>
      <c r="CF1023" s="69">
        <f t="shared" si="677"/>
        <v>0</v>
      </c>
      <c r="CG1023" s="17">
        <f t="shared" si="650"/>
        <v>22.99</v>
      </c>
      <c r="CH1023">
        <f t="shared" si="678"/>
        <v>0</v>
      </c>
      <c r="CI1023" s="7">
        <f t="shared" si="679"/>
        <v>0</v>
      </c>
      <c r="CJ1023" s="7">
        <f t="shared" si="680"/>
        <v>0</v>
      </c>
      <c r="CK1023" s="7">
        <f t="shared" si="681"/>
        <v>0</v>
      </c>
      <c r="CL1023" s="7">
        <f t="shared" si="682"/>
        <v>0</v>
      </c>
      <c r="CM1023" s="17">
        <f t="shared" si="651"/>
        <v>22.99</v>
      </c>
      <c r="CN1023">
        <f t="shared" si="683"/>
        <v>0</v>
      </c>
      <c r="CO1023" s="7">
        <f t="shared" si="684"/>
        <v>0</v>
      </c>
      <c r="CP1023" s="7">
        <f t="shared" si="685"/>
        <v>0</v>
      </c>
      <c r="CQ1023" s="7">
        <f t="shared" si="686"/>
        <v>0</v>
      </c>
      <c r="CR1023" s="7">
        <f t="shared" si="687"/>
        <v>0</v>
      </c>
    </row>
    <row r="1024" spans="1:9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652"/>
        <v>1</v>
      </c>
      <c r="M1024" s="63" t="b">
        <v>0</v>
      </c>
      <c r="S1024" s="65" t="b">
        <v>0</v>
      </c>
      <c r="Y1024" s="66" t="b">
        <v>0</v>
      </c>
      <c r="AE1024" s="67" t="b">
        <v>0</v>
      </c>
      <c r="AK1024" s="68" t="b">
        <v>0</v>
      </c>
      <c r="AQ1024" s="45" t="b">
        <v>0</v>
      </c>
      <c r="AW1024" s="47" t="b">
        <v>0</v>
      </c>
      <c r="BC1024" s="17">
        <f t="shared" si="645"/>
        <v>22.99</v>
      </c>
      <c r="BD1024">
        <f t="shared" si="653"/>
        <v>0</v>
      </c>
      <c r="BE1024" s="7">
        <f t="shared" si="654"/>
        <v>0</v>
      </c>
      <c r="BF1024" s="7">
        <f t="shared" si="655"/>
        <v>0</v>
      </c>
      <c r="BG1024" s="7">
        <f t="shared" si="656"/>
        <v>0</v>
      </c>
      <c r="BH1024" s="7">
        <f t="shared" si="657"/>
        <v>0</v>
      </c>
      <c r="BI1024" s="17">
        <f t="shared" si="646"/>
        <v>22.99</v>
      </c>
      <c r="BJ1024">
        <f t="shared" si="658"/>
        <v>0</v>
      </c>
      <c r="BK1024" s="7">
        <f t="shared" si="659"/>
        <v>0</v>
      </c>
      <c r="BL1024" s="7">
        <f t="shared" si="660"/>
        <v>0</v>
      </c>
      <c r="BM1024" s="7">
        <f t="shared" si="661"/>
        <v>0</v>
      </c>
      <c r="BN1024" s="7">
        <f t="shared" si="662"/>
        <v>0</v>
      </c>
      <c r="BO1024" s="17">
        <f t="shared" si="647"/>
        <v>22.99</v>
      </c>
      <c r="BP1024">
        <f t="shared" si="663"/>
        <v>0</v>
      </c>
      <c r="BQ1024" s="7">
        <f t="shared" si="664"/>
        <v>0</v>
      </c>
      <c r="BR1024" s="7">
        <f t="shared" si="665"/>
        <v>0</v>
      </c>
      <c r="BS1024" s="7">
        <f t="shared" si="666"/>
        <v>0</v>
      </c>
      <c r="BT1024" s="7">
        <f t="shared" si="667"/>
        <v>0</v>
      </c>
      <c r="BU1024" s="17">
        <f t="shared" si="648"/>
        <v>22.99</v>
      </c>
      <c r="BV1024">
        <f t="shared" si="668"/>
        <v>0</v>
      </c>
      <c r="BW1024" s="7">
        <f t="shared" si="669"/>
        <v>0</v>
      </c>
      <c r="BX1024" s="7">
        <f t="shared" si="670"/>
        <v>0</v>
      </c>
      <c r="BY1024" s="7">
        <f t="shared" si="671"/>
        <v>0</v>
      </c>
      <c r="BZ1024" s="7">
        <f t="shared" si="672"/>
        <v>0</v>
      </c>
      <c r="CA1024" s="17">
        <f t="shared" si="649"/>
        <v>22.99</v>
      </c>
      <c r="CB1024">
        <f t="shared" si="673"/>
        <v>0</v>
      </c>
      <c r="CC1024" s="7">
        <f t="shared" si="674"/>
        <v>0</v>
      </c>
      <c r="CD1024" s="7">
        <f t="shared" si="675"/>
        <v>0</v>
      </c>
      <c r="CE1024" s="7">
        <f t="shared" si="676"/>
        <v>0</v>
      </c>
      <c r="CF1024" s="69">
        <f t="shared" si="677"/>
        <v>0</v>
      </c>
      <c r="CG1024" s="17">
        <f t="shared" si="650"/>
        <v>22.99</v>
      </c>
      <c r="CH1024">
        <f t="shared" si="678"/>
        <v>0</v>
      </c>
      <c r="CI1024" s="7">
        <f t="shared" si="679"/>
        <v>0</v>
      </c>
      <c r="CJ1024" s="7">
        <f t="shared" si="680"/>
        <v>0</v>
      </c>
      <c r="CK1024" s="7">
        <f t="shared" si="681"/>
        <v>0</v>
      </c>
      <c r="CL1024" s="7">
        <f t="shared" si="682"/>
        <v>0</v>
      </c>
      <c r="CM1024" s="17">
        <f t="shared" si="651"/>
        <v>22.99</v>
      </c>
      <c r="CN1024">
        <f t="shared" si="683"/>
        <v>0</v>
      </c>
      <c r="CO1024" s="7">
        <f t="shared" si="684"/>
        <v>0</v>
      </c>
      <c r="CP1024" s="7">
        <f t="shared" si="685"/>
        <v>0</v>
      </c>
      <c r="CQ1024" s="7">
        <f t="shared" si="686"/>
        <v>0</v>
      </c>
      <c r="CR1024" s="7">
        <f t="shared" si="687"/>
        <v>0</v>
      </c>
    </row>
    <row r="1025" spans="1:9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652"/>
        <v>1</v>
      </c>
      <c r="M1025" s="63" t="b">
        <v>0</v>
      </c>
      <c r="S1025" s="65" t="b">
        <v>0</v>
      </c>
      <c r="Y1025" s="66" t="b">
        <v>0</v>
      </c>
      <c r="AE1025" s="67" t="b">
        <v>0</v>
      </c>
      <c r="AK1025" s="68" t="b">
        <v>0</v>
      </c>
      <c r="AQ1025" s="45" t="b">
        <v>0</v>
      </c>
      <c r="AW1025" s="47" t="b">
        <v>0</v>
      </c>
      <c r="BC1025" s="17">
        <f t="shared" si="645"/>
        <v>429.00000000000006</v>
      </c>
      <c r="BD1025">
        <f t="shared" si="653"/>
        <v>0</v>
      </c>
      <c r="BE1025" s="7">
        <f t="shared" si="654"/>
        <v>0</v>
      </c>
      <c r="BF1025" s="7">
        <f t="shared" si="655"/>
        <v>0</v>
      </c>
      <c r="BG1025" s="7">
        <f t="shared" si="656"/>
        <v>0</v>
      </c>
      <c r="BH1025" s="7">
        <f t="shared" si="657"/>
        <v>0</v>
      </c>
      <c r="BI1025" s="17">
        <f t="shared" si="646"/>
        <v>429.00000000000006</v>
      </c>
      <c r="BJ1025">
        <f t="shared" si="658"/>
        <v>0</v>
      </c>
      <c r="BK1025" s="7">
        <f t="shared" si="659"/>
        <v>0</v>
      </c>
      <c r="BL1025" s="7">
        <f t="shared" si="660"/>
        <v>0</v>
      </c>
      <c r="BM1025" s="7">
        <f t="shared" si="661"/>
        <v>0</v>
      </c>
      <c r="BN1025" s="7">
        <f t="shared" si="662"/>
        <v>0</v>
      </c>
      <c r="BO1025" s="17">
        <f t="shared" si="647"/>
        <v>429.00000000000006</v>
      </c>
      <c r="BP1025">
        <f t="shared" si="663"/>
        <v>0</v>
      </c>
      <c r="BQ1025" s="7">
        <f t="shared" si="664"/>
        <v>0</v>
      </c>
      <c r="BR1025" s="7">
        <f t="shared" si="665"/>
        <v>0</v>
      </c>
      <c r="BS1025" s="7">
        <f t="shared" si="666"/>
        <v>0</v>
      </c>
      <c r="BT1025" s="7">
        <f t="shared" si="667"/>
        <v>0</v>
      </c>
      <c r="BU1025" s="17">
        <f t="shared" si="648"/>
        <v>429.00000000000006</v>
      </c>
      <c r="BV1025">
        <f t="shared" si="668"/>
        <v>0</v>
      </c>
      <c r="BW1025" s="7">
        <f t="shared" si="669"/>
        <v>0</v>
      </c>
      <c r="BX1025" s="7">
        <f t="shared" si="670"/>
        <v>0</v>
      </c>
      <c r="BY1025" s="7">
        <f t="shared" si="671"/>
        <v>0</v>
      </c>
      <c r="BZ1025" s="7">
        <f t="shared" si="672"/>
        <v>0</v>
      </c>
      <c r="CA1025" s="17">
        <f t="shared" si="649"/>
        <v>429.00000000000006</v>
      </c>
      <c r="CB1025">
        <f t="shared" si="673"/>
        <v>0</v>
      </c>
      <c r="CC1025" s="7">
        <f t="shared" si="674"/>
        <v>0</v>
      </c>
      <c r="CD1025" s="7">
        <f t="shared" si="675"/>
        <v>0</v>
      </c>
      <c r="CE1025" s="7">
        <f t="shared" si="676"/>
        <v>0</v>
      </c>
      <c r="CF1025" s="69">
        <f t="shared" si="677"/>
        <v>0</v>
      </c>
      <c r="CG1025" s="17">
        <f t="shared" si="650"/>
        <v>429.00000000000006</v>
      </c>
      <c r="CH1025">
        <f t="shared" si="678"/>
        <v>0</v>
      </c>
      <c r="CI1025" s="7">
        <f t="shared" si="679"/>
        <v>0</v>
      </c>
      <c r="CJ1025" s="7">
        <f t="shared" si="680"/>
        <v>0</v>
      </c>
      <c r="CK1025" s="7">
        <f t="shared" si="681"/>
        <v>0</v>
      </c>
      <c r="CL1025" s="7">
        <f t="shared" si="682"/>
        <v>0</v>
      </c>
      <c r="CM1025" s="17">
        <f t="shared" si="651"/>
        <v>429.00000000000006</v>
      </c>
      <c r="CN1025">
        <f t="shared" si="683"/>
        <v>0</v>
      </c>
      <c r="CO1025" s="7">
        <f t="shared" si="684"/>
        <v>0</v>
      </c>
      <c r="CP1025" s="7">
        <f t="shared" si="685"/>
        <v>0</v>
      </c>
      <c r="CQ1025" s="7">
        <f t="shared" si="686"/>
        <v>0</v>
      </c>
      <c r="CR1025" s="7">
        <f t="shared" si="687"/>
        <v>0</v>
      </c>
    </row>
    <row r="1026" spans="1:9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652"/>
        <v>1</v>
      </c>
      <c r="M1026" s="63" t="b">
        <v>0</v>
      </c>
      <c r="S1026" s="65" t="b">
        <v>0</v>
      </c>
      <c r="Y1026" s="66" t="b">
        <v>0</v>
      </c>
      <c r="AE1026" s="67" t="b">
        <v>0</v>
      </c>
      <c r="AK1026" s="68" t="b">
        <v>0</v>
      </c>
      <c r="AQ1026" s="45" t="b">
        <v>0</v>
      </c>
      <c r="AW1026" s="47" t="b">
        <v>0</v>
      </c>
      <c r="BC1026" s="17">
        <f t="shared" si="645"/>
        <v>187.00000000000003</v>
      </c>
      <c r="BD1026">
        <f t="shared" si="653"/>
        <v>0</v>
      </c>
      <c r="BE1026" s="7">
        <f t="shared" si="654"/>
        <v>0</v>
      </c>
      <c r="BF1026" s="7">
        <f t="shared" si="655"/>
        <v>0</v>
      </c>
      <c r="BG1026" s="7">
        <f t="shared" si="656"/>
        <v>0</v>
      </c>
      <c r="BH1026" s="7">
        <f t="shared" si="657"/>
        <v>0</v>
      </c>
      <c r="BI1026" s="17">
        <f t="shared" si="646"/>
        <v>187.00000000000003</v>
      </c>
      <c r="BJ1026">
        <f t="shared" si="658"/>
        <v>0</v>
      </c>
      <c r="BK1026" s="7">
        <f t="shared" si="659"/>
        <v>0</v>
      </c>
      <c r="BL1026" s="7">
        <f t="shared" si="660"/>
        <v>0</v>
      </c>
      <c r="BM1026" s="7">
        <f t="shared" si="661"/>
        <v>0</v>
      </c>
      <c r="BN1026" s="7">
        <f t="shared" si="662"/>
        <v>0</v>
      </c>
      <c r="BO1026" s="17">
        <f t="shared" si="647"/>
        <v>187.00000000000003</v>
      </c>
      <c r="BP1026">
        <f t="shared" si="663"/>
        <v>0</v>
      </c>
      <c r="BQ1026" s="7">
        <f t="shared" si="664"/>
        <v>0</v>
      </c>
      <c r="BR1026" s="7">
        <f t="shared" si="665"/>
        <v>0</v>
      </c>
      <c r="BS1026" s="7">
        <f t="shared" si="666"/>
        <v>0</v>
      </c>
      <c r="BT1026" s="7">
        <f t="shared" si="667"/>
        <v>0</v>
      </c>
      <c r="BU1026" s="17">
        <f t="shared" si="648"/>
        <v>187.00000000000003</v>
      </c>
      <c r="BV1026">
        <f t="shared" si="668"/>
        <v>0</v>
      </c>
      <c r="BW1026" s="7">
        <f t="shared" si="669"/>
        <v>0</v>
      </c>
      <c r="BX1026" s="7">
        <f t="shared" si="670"/>
        <v>0</v>
      </c>
      <c r="BY1026" s="7">
        <f t="shared" si="671"/>
        <v>0</v>
      </c>
      <c r="BZ1026" s="7">
        <f t="shared" si="672"/>
        <v>0</v>
      </c>
      <c r="CA1026" s="17">
        <f t="shared" si="649"/>
        <v>187.00000000000003</v>
      </c>
      <c r="CB1026">
        <f t="shared" si="673"/>
        <v>0</v>
      </c>
      <c r="CC1026" s="7">
        <f t="shared" si="674"/>
        <v>0</v>
      </c>
      <c r="CD1026" s="7">
        <f t="shared" si="675"/>
        <v>0</v>
      </c>
      <c r="CE1026" s="7">
        <f t="shared" si="676"/>
        <v>0</v>
      </c>
      <c r="CF1026" s="69">
        <f t="shared" si="677"/>
        <v>0</v>
      </c>
      <c r="CG1026" s="17">
        <f t="shared" si="650"/>
        <v>187.00000000000003</v>
      </c>
      <c r="CH1026">
        <f t="shared" si="678"/>
        <v>0</v>
      </c>
      <c r="CI1026" s="7">
        <f t="shared" si="679"/>
        <v>0</v>
      </c>
      <c r="CJ1026" s="7">
        <f t="shared" si="680"/>
        <v>0</v>
      </c>
      <c r="CK1026" s="7">
        <f t="shared" si="681"/>
        <v>0</v>
      </c>
      <c r="CL1026" s="7">
        <f t="shared" si="682"/>
        <v>0</v>
      </c>
      <c r="CM1026" s="17">
        <f t="shared" si="651"/>
        <v>187.00000000000003</v>
      </c>
      <c r="CN1026">
        <f t="shared" si="683"/>
        <v>0</v>
      </c>
      <c r="CO1026" s="7">
        <f t="shared" si="684"/>
        <v>0</v>
      </c>
      <c r="CP1026" s="7">
        <f t="shared" si="685"/>
        <v>0</v>
      </c>
      <c r="CQ1026" s="7">
        <f t="shared" si="686"/>
        <v>0</v>
      </c>
      <c r="CR1026" s="7">
        <f t="shared" si="687"/>
        <v>0</v>
      </c>
    </row>
    <row r="1027" spans="1:9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652"/>
        <v>1</v>
      </c>
      <c r="M1027" s="63" t="b">
        <v>0</v>
      </c>
      <c r="S1027" s="65" t="b">
        <v>0</v>
      </c>
      <c r="Y1027" s="66" t="b">
        <v>0</v>
      </c>
      <c r="AE1027" s="67" t="b">
        <v>0</v>
      </c>
      <c r="AK1027" s="68" t="b">
        <v>0</v>
      </c>
      <c r="AQ1027" s="45" t="b">
        <v>0</v>
      </c>
      <c r="AW1027" s="47" t="b">
        <v>0</v>
      </c>
      <c r="BC1027" s="17">
        <f t="shared" si="645"/>
        <v>242.00000000000006</v>
      </c>
      <c r="BD1027">
        <f t="shared" si="653"/>
        <v>0</v>
      </c>
      <c r="BE1027" s="7">
        <f t="shared" si="654"/>
        <v>0</v>
      </c>
      <c r="BF1027" s="7">
        <f t="shared" si="655"/>
        <v>0</v>
      </c>
      <c r="BG1027" s="7">
        <f t="shared" si="656"/>
        <v>0</v>
      </c>
      <c r="BH1027" s="7">
        <f t="shared" si="657"/>
        <v>0</v>
      </c>
      <c r="BI1027" s="17">
        <f t="shared" si="646"/>
        <v>242.00000000000006</v>
      </c>
      <c r="BJ1027">
        <f t="shared" si="658"/>
        <v>0</v>
      </c>
      <c r="BK1027" s="7">
        <f t="shared" si="659"/>
        <v>0</v>
      </c>
      <c r="BL1027" s="7">
        <f t="shared" si="660"/>
        <v>0</v>
      </c>
      <c r="BM1027" s="7">
        <f t="shared" si="661"/>
        <v>0</v>
      </c>
      <c r="BN1027" s="7">
        <f t="shared" si="662"/>
        <v>0</v>
      </c>
      <c r="BO1027" s="17">
        <f t="shared" si="647"/>
        <v>242.00000000000006</v>
      </c>
      <c r="BP1027">
        <f t="shared" si="663"/>
        <v>0</v>
      </c>
      <c r="BQ1027" s="7">
        <f t="shared" si="664"/>
        <v>0</v>
      </c>
      <c r="BR1027" s="7">
        <f t="shared" si="665"/>
        <v>0</v>
      </c>
      <c r="BS1027" s="7">
        <f t="shared" si="666"/>
        <v>0</v>
      </c>
      <c r="BT1027" s="7">
        <f t="shared" si="667"/>
        <v>0</v>
      </c>
      <c r="BU1027" s="17">
        <f t="shared" si="648"/>
        <v>242.00000000000006</v>
      </c>
      <c r="BV1027">
        <f t="shared" si="668"/>
        <v>0</v>
      </c>
      <c r="BW1027" s="7">
        <f t="shared" si="669"/>
        <v>0</v>
      </c>
      <c r="BX1027" s="7">
        <f t="shared" si="670"/>
        <v>0</v>
      </c>
      <c r="BY1027" s="7">
        <f t="shared" si="671"/>
        <v>0</v>
      </c>
      <c r="BZ1027" s="7">
        <f t="shared" si="672"/>
        <v>0</v>
      </c>
      <c r="CA1027" s="17">
        <f t="shared" si="649"/>
        <v>242.00000000000006</v>
      </c>
      <c r="CB1027">
        <f t="shared" si="673"/>
        <v>0</v>
      </c>
      <c r="CC1027" s="7">
        <f t="shared" si="674"/>
        <v>0</v>
      </c>
      <c r="CD1027" s="7">
        <f t="shared" si="675"/>
        <v>0</v>
      </c>
      <c r="CE1027" s="7">
        <f t="shared" si="676"/>
        <v>0</v>
      </c>
      <c r="CF1027" s="69">
        <f t="shared" si="677"/>
        <v>0</v>
      </c>
      <c r="CG1027" s="17">
        <f t="shared" si="650"/>
        <v>242.00000000000006</v>
      </c>
      <c r="CH1027">
        <f t="shared" si="678"/>
        <v>0</v>
      </c>
      <c r="CI1027" s="7">
        <f t="shared" si="679"/>
        <v>0</v>
      </c>
      <c r="CJ1027" s="7">
        <f t="shared" si="680"/>
        <v>0</v>
      </c>
      <c r="CK1027" s="7">
        <f t="shared" si="681"/>
        <v>0</v>
      </c>
      <c r="CL1027" s="7">
        <f t="shared" si="682"/>
        <v>0</v>
      </c>
      <c r="CM1027" s="17">
        <f t="shared" si="651"/>
        <v>242.00000000000006</v>
      </c>
      <c r="CN1027">
        <f t="shared" si="683"/>
        <v>0</v>
      </c>
      <c r="CO1027" s="7">
        <f t="shared" si="684"/>
        <v>0</v>
      </c>
      <c r="CP1027" s="7">
        <f t="shared" si="685"/>
        <v>0</v>
      </c>
      <c r="CQ1027" s="7">
        <f t="shared" si="686"/>
        <v>0</v>
      </c>
      <c r="CR1027" s="7">
        <f t="shared" si="687"/>
        <v>0</v>
      </c>
    </row>
    <row r="1028" spans="1:9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652"/>
        <v>1</v>
      </c>
      <c r="M1028" s="63" t="b">
        <v>0</v>
      </c>
      <c r="S1028" s="65" t="b">
        <v>0</v>
      </c>
      <c r="Y1028" s="66" t="b">
        <v>0</v>
      </c>
      <c r="AE1028" s="67" t="b">
        <v>0</v>
      </c>
      <c r="AK1028" s="68" t="b">
        <v>0</v>
      </c>
      <c r="AQ1028" s="45" t="b">
        <v>0</v>
      </c>
      <c r="AW1028" s="47" t="b">
        <v>0</v>
      </c>
      <c r="BC1028" s="17">
        <f t="shared" si="645"/>
        <v>242.00000000000006</v>
      </c>
      <c r="BD1028">
        <f t="shared" si="653"/>
        <v>0</v>
      </c>
      <c r="BE1028" s="7">
        <f t="shared" si="654"/>
        <v>0</v>
      </c>
      <c r="BF1028" s="7">
        <f t="shared" si="655"/>
        <v>0</v>
      </c>
      <c r="BG1028" s="7">
        <f t="shared" si="656"/>
        <v>0</v>
      </c>
      <c r="BH1028" s="7">
        <f t="shared" si="657"/>
        <v>0</v>
      </c>
      <c r="BI1028" s="17">
        <f t="shared" si="646"/>
        <v>242.00000000000006</v>
      </c>
      <c r="BJ1028">
        <f t="shared" si="658"/>
        <v>0</v>
      </c>
      <c r="BK1028" s="7">
        <f t="shared" si="659"/>
        <v>0</v>
      </c>
      <c r="BL1028" s="7">
        <f t="shared" si="660"/>
        <v>0</v>
      </c>
      <c r="BM1028" s="7">
        <f t="shared" si="661"/>
        <v>0</v>
      </c>
      <c r="BN1028" s="7">
        <f t="shared" si="662"/>
        <v>0</v>
      </c>
      <c r="BO1028" s="17">
        <f t="shared" si="647"/>
        <v>242.00000000000006</v>
      </c>
      <c r="BP1028">
        <f t="shared" si="663"/>
        <v>0</v>
      </c>
      <c r="BQ1028" s="7">
        <f t="shared" si="664"/>
        <v>0</v>
      </c>
      <c r="BR1028" s="7">
        <f t="shared" si="665"/>
        <v>0</v>
      </c>
      <c r="BS1028" s="7">
        <f t="shared" si="666"/>
        <v>0</v>
      </c>
      <c r="BT1028" s="7">
        <f t="shared" si="667"/>
        <v>0</v>
      </c>
      <c r="BU1028" s="17">
        <f t="shared" si="648"/>
        <v>242.00000000000006</v>
      </c>
      <c r="BV1028">
        <f t="shared" si="668"/>
        <v>0</v>
      </c>
      <c r="BW1028" s="7">
        <f t="shared" si="669"/>
        <v>0</v>
      </c>
      <c r="BX1028" s="7">
        <f t="shared" si="670"/>
        <v>0</v>
      </c>
      <c r="BY1028" s="7">
        <f t="shared" si="671"/>
        <v>0</v>
      </c>
      <c r="BZ1028" s="7">
        <f t="shared" si="672"/>
        <v>0</v>
      </c>
      <c r="CA1028" s="17">
        <f t="shared" si="649"/>
        <v>242.00000000000006</v>
      </c>
      <c r="CB1028">
        <f t="shared" si="673"/>
        <v>0</v>
      </c>
      <c r="CC1028" s="7">
        <f t="shared" si="674"/>
        <v>0</v>
      </c>
      <c r="CD1028" s="7">
        <f t="shared" si="675"/>
        <v>0</v>
      </c>
      <c r="CE1028" s="7">
        <f t="shared" si="676"/>
        <v>0</v>
      </c>
      <c r="CF1028" s="69">
        <f t="shared" si="677"/>
        <v>0</v>
      </c>
      <c r="CG1028" s="17">
        <f t="shared" si="650"/>
        <v>242.00000000000006</v>
      </c>
      <c r="CH1028">
        <f t="shared" si="678"/>
        <v>0</v>
      </c>
      <c r="CI1028" s="7">
        <f t="shared" si="679"/>
        <v>0</v>
      </c>
      <c r="CJ1028" s="7">
        <f t="shared" si="680"/>
        <v>0</v>
      </c>
      <c r="CK1028" s="7">
        <f t="shared" si="681"/>
        <v>0</v>
      </c>
      <c r="CL1028" s="7">
        <f t="shared" si="682"/>
        <v>0</v>
      </c>
      <c r="CM1028" s="17">
        <f t="shared" si="651"/>
        <v>242.00000000000006</v>
      </c>
      <c r="CN1028">
        <f t="shared" si="683"/>
        <v>0</v>
      </c>
      <c r="CO1028" s="7">
        <f t="shared" si="684"/>
        <v>0</v>
      </c>
      <c r="CP1028" s="7">
        <f t="shared" si="685"/>
        <v>0</v>
      </c>
      <c r="CQ1028" s="7">
        <f t="shared" si="686"/>
        <v>0</v>
      </c>
      <c r="CR1028" s="7">
        <f t="shared" si="687"/>
        <v>0</v>
      </c>
    </row>
    <row r="1029" spans="1:9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652"/>
        <v>1</v>
      </c>
      <c r="M1029" s="63" t="b">
        <v>0</v>
      </c>
      <c r="S1029" s="65" t="b">
        <v>0</v>
      </c>
      <c r="Y1029" s="66" t="b">
        <v>0</v>
      </c>
      <c r="AE1029" s="67" t="b">
        <v>0</v>
      </c>
      <c r="AK1029" s="68" t="b">
        <v>0</v>
      </c>
      <c r="AQ1029" s="45" t="b">
        <v>0</v>
      </c>
      <c r="AW1029" s="47" t="b">
        <v>0</v>
      </c>
      <c r="BC1029" s="17">
        <f t="shared" si="645"/>
        <v>187.00000000000003</v>
      </c>
      <c r="BD1029">
        <f t="shared" si="653"/>
        <v>0</v>
      </c>
      <c r="BE1029" s="7">
        <f t="shared" si="654"/>
        <v>0</v>
      </c>
      <c r="BF1029" s="7">
        <f t="shared" si="655"/>
        <v>0</v>
      </c>
      <c r="BG1029" s="7">
        <f t="shared" si="656"/>
        <v>0</v>
      </c>
      <c r="BH1029" s="7">
        <f t="shared" si="657"/>
        <v>0</v>
      </c>
      <c r="BI1029" s="17">
        <f t="shared" si="646"/>
        <v>187.00000000000003</v>
      </c>
      <c r="BJ1029">
        <f t="shared" si="658"/>
        <v>0</v>
      </c>
      <c r="BK1029" s="7">
        <f t="shared" si="659"/>
        <v>0</v>
      </c>
      <c r="BL1029" s="7">
        <f t="shared" si="660"/>
        <v>0</v>
      </c>
      <c r="BM1029" s="7">
        <f t="shared" si="661"/>
        <v>0</v>
      </c>
      <c r="BN1029" s="7">
        <f t="shared" si="662"/>
        <v>0</v>
      </c>
      <c r="BO1029" s="17">
        <f t="shared" si="647"/>
        <v>187.00000000000003</v>
      </c>
      <c r="BP1029">
        <f t="shared" si="663"/>
        <v>0</v>
      </c>
      <c r="BQ1029" s="7">
        <f t="shared" si="664"/>
        <v>0</v>
      </c>
      <c r="BR1029" s="7">
        <f t="shared" si="665"/>
        <v>0</v>
      </c>
      <c r="BS1029" s="7">
        <f t="shared" si="666"/>
        <v>0</v>
      </c>
      <c r="BT1029" s="7">
        <f t="shared" si="667"/>
        <v>0</v>
      </c>
      <c r="BU1029" s="17">
        <f t="shared" si="648"/>
        <v>187.00000000000003</v>
      </c>
      <c r="BV1029">
        <f t="shared" si="668"/>
        <v>0</v>
      </c>
      <c r="BW1029" s="7">
        <f t="shared" si="669"/>
        <v>0</v>
      </c>
      <c r="BX1029" s="7">
        <f t="shared" si="670"/>
        <v>0</v>
      </c>
      <c r="BY1029" s="7">
        <f t="shared" si="671"/>
        <v>0</v>
      </c>
      <c r="BZ1029" s="7">
        <f t="shared" si="672"/>
        <v>0</v>
      </c>
      <c r="CA1029" s="17">
        <f t="shared" si="649"/>
        <v>187.00000000000003</v>
      </c>
      <c r="CB1029">
        <f t="shared" si="673"/>
        <v>0</v>
      </c>
      <c r="CC1029" s="7">
        <f t="shared" si="674"/>
        <v>0</v>
      </c>
      <c r="CD1029" s="7">
        <f t="shared" si="675"/>
        <v>0</v>
      </c>
      <c r="CE1029" s="7">
        <f t="shared" si="676"/>
        <v>0</v>
      </c>
      <c r="CF1029" s="69">
        <f t="shared" si="677"/>
        <v>0</v>
      </c>
      <c r="CG1029" s="17">
        <f t="shared" si="650"/>
        <v>187.00000000000003</v>
      </c>
      <c r="CH1029">
        <f t="shared" si="678"/>
        <v>0</v>
      </c>
      <c r="CI1029" s="7">
        <f t="shared" si="679"/>
        <v>0</v>
      </c>
      <c r="CJ1029" s="7">
        <f t="shared" si="680"/>
        <v>0</v>
      </c>
      <c r="CK1029" s="7">
        <f t="shared" si="681"/>
        <v>0</v>
      </c>
      <c r="CL1029" s="7">
        <f t="shared" si="682"/>
        <v>0</v>
      </c>
      <c r="CM1029" s="17">
        <f t="shared" si="651"/>
        <v>187.00000000000003</v>
      </c>
      <c r="CN1029">
        <f t="shared" si="683"/>
        <v>0</v>
      </c>
      <c r="CO1029" s="7">
        <f t="shared" si="684"/>
        <v>0</v>
      </c>
      <c r="CP1029" s="7">
        <f t="shared" si="685"/>
        <v>0</v>
      </c>
      <c r="CQ1029" s="7">
        <f t="shared" si="686"/>
        <v>0</v>
      </c>
      <c r="CR1029" s="7">
        <f t="shared" si="687"/>
        <v>0</v>
      </c>
    </row>
    <row r="1030" spans="1:9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652"/>
        <v>1</v>
      </c>
      <c r="M1030" s="63" t="b">
        <v>0</v>
      </c>
      <c r="S1030" s="65" t="b">
        <v>0</v>
      </c>
      <c r="Y1030" s="66" t="b">
        <v>0</v>
      </c>
      <c r="AE1030" s="67" t="b">
        <v>0</v>
      </c>
      <c r="AK1030" s="68" t="b">
        <v>0</v>
      </c>
      <c r="AQ1030" s="45" t="b">
        <v>0</v>
      </c>
      <c r="AW1030" s="47" t="b">
        <v>0</v>
      </c>
      <c r="BC1030" s="17">
        <f t="shared" si="645"/>
        <v>484.00000000000011</v>
      </c>
      <c r="BD1030">
        <f t="shared" si="653"/>
        <v>0</v>
      </c>
      <c r="BE1030" s="7">
        <f t="shared" si="654"/>
        <v>0</v>
      </c>
      <c r="BF1030" s="7">
        <f t="shared" si="655"/>
        <v>0</v>
      </c>
      <c r="BG1030" s="7">
        <f t="shared" si="656"/>
        <v>0</v>
      </c>
      <c r="BH1030" s="7">
        <f t="shared" si="657"/>
        <v>0</v>
      </c>
      <c r="BI1030" s="17">
        <f t="shared" si="646"/>
        <v>484.00000000000011</v>
      </c>
      <c r="BJ1030">
        <f t="shared" si="658"/>
        <v>0</v>
      </c>
      <c r="BK1030" s="7">
        <f t="shared" si="659"/>
        <v>0</v>
      </c>
      <c r="BL1030" s="7">
        <f t="shared" si="660"/>
        <v>0</v>
      </c>
      <c r="BM1030" s="7">
        <f t="shared" si="661"/>
        <v>0</v>
      </c>
      <c r="BN1030" s="7">
        <f t="shared" si="662"/>
        <v>0</v>
      </c>
      <c r="BO1030" s="17">
        <f t="shared" si="647"/>
        <v>484.00000000000011</v>
      </c>
      <c r="BP1030">
        <f t="shared" si="663"/>
        <v>0</v>
      </c>
      <c r="BQ1030" s="7">
        <f t="shared" si="664"/>
        <v>0</v>
      </c>
      <c r="BR1030" s="7">
        <f t="shared" si="665"/>
        <v>0</v>
      </c>
      <c r="BS1030" s="7">
        <f t="shared" si="666"/>
        <v>0</v>
      </c>
      <c r="BT1030" s="7">
        <f t="shared" si="667"/>
        <v>0</v>
      </c>
      <c r="BU1030" s="17">
        <f t="shared" si="648"/>
        <v>484.00000000000011</v>
      </c>
      <c r="BV1030">
        <f t="shared" si="668"/>
        <v>0</v>
      </c>
      <c r="BW1030" s="7">
        <f t="shared" si="669"/>
        <v>0</v>
      </c>
      <c r="BX1030" s="7">
        <f t="shared" si="670"/>
        <v>0</v>
      </c>
      <c r="BY1030" s="7">
        <f t="shared" si="671"/>
        <v>0</v>
      </c>
      <c r="BZ1030" s="7">
        <f t="shared" si="672"/>
        <v>0</v>
      </c>
      <c r="CA1030" s="17">
        <f t="shared" si="649"/>
        <v>484.00000000000011</v>
      </c>
      <c r="CB1030">
        <f t="shared" si="673"/>
        <v>0</v>
      </c>
      <c r="CC1030" s="7">
        <f t="shared" si="674"/>
        <v>0</v>
      </c>
      <c r="CD1030" s="7">
        <f t="shared" si="675"/>
        <v>0</v>
      </c>
      <c r="CE1030" s="7">
        <f t="shared" si="676"/>
        <v>0</v>
      </c>
      <c r="CF1030" s="69">
        <f t="shared" si="677"/>
        <v>0</v>
      </c>
      <c r="CG1030" s="17">
        <f t="shared" si="650"/>
        <v>484.00000000000011</v>
      </c>
      <c r="CH1030">
        <f t="shared" si="678"/>
        <v>0</v>
      </c>
      <c r="CI1030" s="7">
        <f t="shared" si="679"/>
        <v>0</v>
      </c>
      <c r="CJ1030" s="7">
        <f t="shared" si="680"/>
        <v>0</v>
      </c>
      <c r="CK1030" s="7">
        <f t="shared" si="681"/>
        <v>0</v>
      </c>
      <c r="CL1030" s="7">
        <f t="shared" si="682"/>
        <v>0</v>
      </c>
      <c r="CM1030" s="17">
        <f t="shared" si="651"/>
        <v>484.00000000000011</v>
      </c>
      <c r="CN1030">
        <f t="shared" si="683"/>
        <v>0</v>
      </c>
      <c r="CO1030" s="7">
        <f t="shared" si="684"/>
        <v>0</v>
      </c>
      <c r="CP1030" s="7">
        <f t="shared" si="685"/>
        <v>0</v>
      </c>
      <c r="CQ1030" s="7">
        <f t="shared" si="686"/>
        <v>0</v>
      </c>
      <c r="CR1030" s="7">
        <f t="shared" si="687"/>
        <v>0</v>
      </c>
    </row>
    <row r="1031" spans="1:9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652"/>
        <v>1</v>
      </c>
      <c r="M1031" s="63" t="b">
        <v>0</v>
      </c>
      <c r="S1031" s="65" t="b">
        <v>0</v>
      </c>
      <c r="Y1031" s="66" t="b">
        <v>0</v>
      </c>
      <c r="AE1031" s="67" t="b">
        <v>0</v>
      </c>
      <c r="AK1031" s="68" t="b">
        <v>0</v>
      </c>
      <c r="AQ1031" s="45" t="b">
        <v>0</v>
      </c>
      <c r="AW1031" s="47" t="b">
        <v>0</v>
      </c>
      <c r="BC1031" s="17">
        <f t="shared" ref="BC1031:BC1094" si="688">(IF($D1031,$F1031*2,$F1031)/100 * $D$3)/$D$4 *60</f>
        <v>429.00000000000006</v>
      </c>
      <c r="BD1031">
        <f t="shared" si="653"/>
        <v>0</v>
      </c>
      <c r="BE1031" s="7">
        <f t="shared" si="654"/>
        <v>0</v>
      </c>
      <c r="BF1031" s="7">
        <f t="shared" si="655"/>
        <v>0</v>
      </c>
      <c r="BG1031" s="7">
        <f t="shared" si="656"/>
        <v>0</v>
      </c>
      <c r="BH1031" s="7">
        <f t="shared" si="657"/>
        <v>0</v>
      </c>
      <c r="BI1031" s="17">
        <f t="shared" ref="BI1031:BI1094" si="689">(IF($D1031,$F1031*2,$F1031)/100 * $D$3)/$D$4 *60</f>
        <v>429.00000000000006</v>
      </c>
      <c r="BJ1031">
        <f t="shared" si="658"/>
        <v>0</v>
      </c>
      <c r="BK1031" s="7">
        <f t="shared" si="659"/>
        <v>0</v>
      </c>
      <c r="BL1031" s="7">
        <f t="shared" si="660"/>
        <v>0</v>
      </c>
      <c r="BM1031" s="7">
        <f t="shared" si="661"/>
        <v>0</v>
      </c>
      <c r="BN1031" s="7">
        <f t="shared" si="662"/>
        <v>0</v>
      </c>
      <c r="BO1031" s="17">
        <f t="shared" ref="BO1031:BO1094" si="690">(IF($D1031,$F1031*2,$F1031)/100 * $D$3)/$D$4 *60</f>
        <v>429.00000000000006</v>
      </c>
      <c r="BP1031">
        <f t="shared" si="663"/>
        <v>0</v>
      </c>
      <c r="BQ1031" s="7">
        <f t="shared" si="664"/>
        <v>0</v>
      </c>
      <c r="BR1031" s="7">
        <f t="shared" si="665"/>
        <v>0</v>
      </c>
      <c r="BS1031" s="7">
        <f t="shared" si="666"/>
        <v>0</v>
      </c>
      <c r="BT1031" s="7">
        <f t="shared" si="667"/>
        <v>0</v>
      </c>
      <c r="BU1031" s="17">
        <f t="shared" ref="BU1031:BU1094" si="691">(IF($D1031,$F1031*2,$F1031)/100 * $D$3)/$D$4 *60</f>
        <v>429.00000000000006</v>
      </c>
      <c r="BV1031">
        <f t="shared" si="668"/>
        <v>0</v>
      </c>
      <c r="BW1031" s="7">
        <f t="shared" si="669"/>
        <v>0</v>
      </c>
      <c r="BX1031" s="7">
        <f t="shared" si="670"/>
        <v>0</v>
      </c>
      <c r="BY1031" s="7">
        <f t="shared" si="671"/>
        <v>0</v>
      </c>
      <c r="BZ1031" s="7">
        <f t="shared" si="672"/>
        <v>0</v>
      </c>
      <c r="CA1031" s="17">
        <f t="shared" ref="CA1031:CA1094" si="692">(IF($D1031,$F1031*2,$F1031)/100 * $D$3)/$D$4 *60</f>
        <v>429.00000000000006</v>
      </c>
      <c r="CB1031">
        <f t="shared" si="673"/>
        <v>0</v>
      </c>
      <c r="CC1031" s="7">
        <f t="shared" si="674"/>
        <v>0</v>
      </c>
      <c r="CD1031" s="7">
        <f t="shared" si="675"/>
        <v>0</v>
      </c>
      <c r="CE1031" s="7">
        <f t="shared" si="676"/>
        <v>0</v>
      </c>
      <c r="CF1031" s="69">
        <f t="shared" si="677"/>
        <v>0</v>
      </c>
      <c r="CG1031" s="17">
        <f t="shared" ref="CG1031:CG1094" si="693">(IF($D1031,$F1031*2,$F1031)/100 * $D$3)/$D$4 *60</f>
        <v>429.00000000000006</v>
      </c>
      <c r="CH1031">
        <f t="shared" si="678"/>
        <v>0</v>
      </c>
      <c r="CI1031" s="7">
        <f t="shared" si="679"/>
        <v>0</v>
      </c>
      <c r="CJ1031" s="7">
        <f t="shared" si="680"/>
        <v>0</v>
      </c>
      <c r="CK1031" s="7">
        <f t="shared" si="681"/>
        <v>0</v>
      </c>
      <c r="CL1031" s="7">
        <f t="shared" si="682"/>
        <v>0</v>
      </c>
      <c r="CM1031" s="17">
        <f t="shared" ref="CM1031:CM1094" si="694">(IF($D1031,$F1031*2,$F1031)/100 * $D$3)/$D$4 *60</f>
        <v>429.00000000000006</v>
      </c>
      <c r="CN1031">
        <f t="shared" si="683"/>
        <v>0</v>
      </c>
      <c r="CO1031" s="7">
        <f t="shared" si="684"/>
        <v>0</v>
      </c>
      <c r="CP1031" s="7">
        <f t="shared" si="685"/>
        <v>0</v>
      </c>
      <c r="CQ1031" s="7">
        <f t="shared" si="686"/>
        <v>0</v>
      </c>
      <c r="CR1031" s="7">
        <f t="shared" si="687"/>
        <v>0</v>
      </c>
    </row>
    <row r="1032" spans="1:9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695">IF(LEFT(C1032,LEN(C1032)-2)=LEFT(C1031,LEN(C1031)-2),0,1)</f>
        <v>1</v>
      </c>
      <c r="M1032" s="63" t="b">
        <v>0</v>
      </c>
      <c r="S1032" s="65" t="b">
        <v>0</v>
      </c>
      <c r="Y1032" s="66" t="b">
        <v>0</v>
      </c>
      <c r="AE1032" s="67" t="b">
        <v>0</v>
      </c>
      <c r="AK1032" s="68" t="b">
        <v>0</v>
      </c>
      <c r="AQ1032" s="45" t="b">
        <v>0</v>
      </c>
      <c r="AW1032" s="47" t="b">
        <v>0</v>
      </c>
      <c r="BC1032" s="17">
        <f t="shared" si="688"/>
        <v>24.750000000000004</v>
      </c>
      <c r="BD1032">
        <f t="shared" ref="BD1032:BD1095" si="696">IF($L1032=0,0,IFERROR(ROUNDUP((($BC1032/IF(O1032=0,Q1032,O1032))-IFERROR(($BC1032/IF($H1032=0,$J1032,$H1032)),0)),0),0))</f>
        <v>0</v>
      </c>
      <c r="BE1032" s="7">
        <f t="shared" ref="BE1032:BE1095" si="697">BD1032*$F$3/1000000</f>
        <v>0</v>
      </c>
      <c r="BF1032" s="7">
        <f t="shared" ref="BF1032:BF1095" si="698">BD1032*$H$5*$J$3*$F$5/1000000</f>
        <v>0</v>
      </c>
      <c r="BG1032" s="7">
        <f t="shared" ref="BG1032:BG1095" si="699">BF1032*(($J$5^$J$4)-1)/($J$5-1)</f>
        <v>0</v>
      </c>
      <c r="BH1032" s="7">
        <f t="shared" ref="BH1032:BH1095" si="700">BE1032+BG1032</f>
        <v>0</v>
      </c>
      <c r="BI1032" s="17">
        <f t="shared" si="689"/>
        <v>24.750000000000004</v>
      </c>
      <c r="BJ1032">
        <f t="shared" ref="BJ1032:BJ1095" si="701">IF($L1032=0,0,IFERROR(ROUNDUP((($BC1032/IF(U1032=0,W1032,U1032))-IFERROR(($BC1032/IF($H1032=0,$J1032,$H1032)),0)),0),0))</f>
        <v>0</v>
      </c>
      <c r="BK1032" s="7">
        <f t="shared" ref="BK1032:BK1095" si="702">BJ1032*$F$3/1000000</f>
        <v>0</v>
      </c>
      <c r="BL1032" s="7">
        <f t="shared" ref="BL1032:BL1095" si="703">BJ1032*$H$5*$J$3*$F$5/1000000</f>
        <v>0</v>
      </c>
      <c r="BM1032" s="7">
        <f t="shared" ref="BM1032:BM1095" si="704">BL1032*(($J$5^$J$4)-1)/($J$5-1)</f>
        <v>0</v>
      </c>
      <c r="BN1032" s="7">
        <f t="shared" ref="BN1032:BN1095" si="705">BK1032+BM1032</f>
        <v>0</v>
      </c>
      <c r="BO1032" s="17">
        <f t="shared" si="690"/>
        <v>24.750000000000004</v>
      </c>
      <c r="BP1032">
        <f t="shared" ref="BP1032:BP1095" si="706">IF($L1032=0,0,IFERROR(ROUNDUP((($BC1032/IF(AA1032=0,AC1032,AA1032))-IFERROR(($BC1032/IF($H1032=0,$J1032,$H1032)),0)),0),0))</f>
        <v>0</v>
      </c>
      <c r="BQ1032" s="7">
        <f t="shared" ref="BQ1032:BQ1095" si="707">BP1032*$F$3/1000000</f>
        <v>0</v>
      </c>
      <c r="BR1032" s="7">
        <f t="shared" ref="BR1032:BR1095" si="708">BP1032*$H$5*$J$3*$F$5/1000000</f>
        <v>0</v>
      </c>
      <c r="BS1032" s="7">
        <f t="shared" ref="BS1032:BS1095" si="709">BR1032*(($J$5^$J$4)-1)/($J$5-1)</f>
        <v>0</v>
      </c>
      <c r="BT1032" s="7">
        <f t="shared" ref="BT1032:BT1095" si="710">BQ1032+BS1032</f>
        <v>0</v>
      </c>
      <c r="BU1032" s="17">
        <f t="shared" si="691"/>
        <v>24.750000000000004</v>
      </c>
      <c r="BV1032">
        <f t="shared" ref="BV1032:BV1095" si="711">IF($L1032=0,0,IFERROR(ROUNDUP((($BC1032/IF(AG1032=0,AI1032,AG1032))-IFERROR(($BC1032/IF($H1032=0,$J1032,$H1032)),0)),0),0))</f>
        <v>0</v>
      </c>
      <c r="BW1032" s="7">
        <f t="shared" ref="BW1032:BW1095" si="712">BV1032*$F$3/1000000</f>
        <v>0</v>
      </c>
      <c r="BX1032" s="7">
        <f t="shared" ref="BX1032:BX1095" si="713">BV1032*$H$5*$J$3*$F$5/1000000</f>
        <v>0</v>
      </c>
      <c r="BY1032" s="7">
        <f t="shared" ref="BY1032:BY1095" si="714">BX1032*(($J$5^$J$4)-1)/($J$5-1)</f>
        <v>0</v>
      </c>
      <c r="BZ1032" s="7">
        <f t="shared" ref="BZ1032:BZ1095" si="715">BW1032+BY1032</f>
        <v>0</v>
      </c>
      <c r="CA1032" s="17">
        <f t="shared" si="692"/>
        <v>24.750000000000004</v>
      </c>
      <c r="CB1032">
        <f t="shared" ref="CB1032:CB1095" si="716">IF($L1032=0,0,IFERROR(ROUNDUP((($BC1032/IF(AM1032=0,AO1032,AM1032))-IFERROR(($BC1032/IF($H1032=0,$J1032,$H1032)),0)),0),0))</f>
        <v>0</v>
      </c>
      <c r="CC1032" s="7">
        <f t="shared" ref="CC1032:CC1095" si="717">CB1032*$F$3/1000000</f>
        <v>0</v>
      </c>
      <c r="CD1032" s="7">
        <f t="shared" ref="CD1032:CD1095" si="718">CB1032*$H$5*$J$3*$F$5/1000000</f>
        <v>0</v>
      </c>
      <c r="CE1032" s="7">
        <f t="shared" ref="CE1032:CE1095" si="719">CD1032*(($J$5^$J$4)-1)/($J$5-1)</f>
        <v>0</v>
      </c>
      <c r="CF1032" s="69">
        <f t="shared" ref="CF1032:CF1095" si="720">CC1032+CE1032</f>
        <v>0</v>
      </c>
      <c r="CG1032" s="17">
        <f t="shared" si="693"/>
        <v>24.750000000000004</v>
      </c>
      <c r="CH1032">
        <f t="shared" ref="CH1032:CH1095" si="721">IF($L1032=0,0,IFERROR(ROUNDUP((($BC1032/IF(AS1032=0,AU1032,AS1032))-IFERROR(($BC1032/IF($H1032=0,$J1032,$H1032)),0)),0),0))</f>
        <v>0</v>
      </c>
      <c r="CI1032" s="7">
        <f t="shared" ref="CI1032:CI1095" si="722">CH1032*$F$3/1000000</f>
        <v>0</v>
      </c>
      <c r="CJ1032" s="7">
        <f t="shared" ref="CJ1032:CJ1095" si="723">CH1032*$H$5*$J$3*$F$5/1000000</f>
        <v>0</v>
      </c>
      <c r="CK1032" s="7">
        <f t="shared" ref="CK1032:CK1095" si="724">CJ1032*(($J$5^$J$4)-1)/($J$5-1)</f>
        <v>0</v>
      </c>
      <c r="CL1032" s="7">
        <f t="shared" ref="CL1032:CL1095" si="725">CI1032+CK1032</f>
        <v>0</v>
      </c>
      <c r="CM1032" s="17">
        <f t="shared" si="694"/>
        <v>24.750000000000004</v>
      </c>
      <c r="CN1032">
        <f t="shared" ref="CN1032:CN1095" si="726">IF($L1032=0,0,IFERROR(ROUNDUP((($BC1032/IF(AY1032=0,BA1032,AY1032))-IFERROR(($BC1032/IF($H1032=0,$J1032,$H1032)),0)),0),0))</f>
        <v>0</v>
      </c>
      <c r="CO1032" s="7">
        <f t="shared" ref="CO1032:CO1095" si="727">CN1032*$F$3/1000000</f>
        <v>0</v>
      </c>
      <c r="CP1032" s="7">
        <f t="shared" ref="CP1032:CP1095" si="728">CN1032*$H$5*$J$3*$F$5/1000000</f>
        <v>0</v>
      </c>
      <c r="CQ1032" s="7">
        <f t="shared" ref="CQ1032:CQ1095" si="729">CP1032*(($J$5^$J$4)-1)/($J$5-1)</f>
        <v>0</v>
      </c>
      <c r="CR1032" s="7">
        <f t="shared" ref="CR1032:CR1095" si="730">CO1032+CQ1032</f>
        <v>0</v>
      </c>
    </row>
    <row r="1033" spans="1:9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695"/>
        <v>1</v>
      </c>
      <c r="M1033" s="63" t="b">
        <v>0</v>
      </c>
      <c r="S1033" s="65" t="b">
        <v>0</v>
      </c>
      <c r="Y1033" s="66" t="b">
        <v>0</v>
      </c>
      <c r="AE1033" s="67" t="b">
        <v>0</v>
      </c>
      <c r="AK1033" s="68" t="b">
        <v>0</v>
      </c>
      <c r="AQ1033" s="45" t="b">
        <v>0</v>
      </c>
      <c r="AW1033" s="47" t="b">
        <v>0</v>
      </c>
      <c r="BC1033" s="17">
        <f t="shared" si="688"/>
        <v>140.80000000000004</v>
      </c>
      <c r="BD1033">
        <f t="shared" si="696"/>
        <v>0</v>
      </c>
      <c r="BE1033" s="7">
        <f t="shared" si="697"/>
        <v>0</v>
      </c>
      <c r="BF1033" s="7">
        <f t="shared" si="698"/>
        <v>0</v>
      </c>
      <c r="BG1033" s="7">
        <f t="shared" si="699"/>
        <v>0</v>
      </c>
      <c r="BH1033" s="7">
        <f t="shared" si="700"/>
        <v>0</v>
      </c>
      <c r="BI1033" s="17">
        <f t="shared" si="689"/>
        <v>140.80000000000004</v>
      </c>
      <c r="BJ1033">
        <f t="shared" si="701"/>
        <v>0</v>
      </c>
      <c r="BK1033" s="7">
        <f t="shared" si="702"/>
        <v>0</v>
      </c>
      <c r="BL1033" s="7">
        <f t="shared" si="703"/>
        <v>0</v>
      </c>
      <c r="BM1033" s="7">
        <f t="shared" si="704"/>
        <v>0</v>
      </c>
      <c r="BN1033" s="7">
        <f t="shared" si="705"/>
        <v>0</v>
      </c>
      <c r="BO1033" s="17">
        <f t="shared" si="690"/>
        <v>140.80000000000004</v>
      </c>
      <c r="BP1033">
        <f t="shared" si="706"/>
        <v>0</v>
      </c>
      <c r="BQ1033" s="7">
        <f t="shared" si="707"/>
        <v>0</v>
      </c>
      <c r="BR1033" s="7">
        <f t="shared" si="708"/>
        <v>0</v>
      </c>
      <c r="BS1033" s="7">
        <f t="shared" si="709"/>
        <v>0</v>
      </c>
      <c r="BT1033" s="7">
        <f t="shared" si="710"/>
        <v>0</v>
      </c>
      <c r="BU1033" s="17">
        <f t="shared" si="691"/>
        <v>140.80000000000004</v>
      </c>
      <c r="BV1033">
        <f t="shared" si="711"/>
        <v>0</v>
      </c>
      <c r="BW1033" s="7">
        <f t="shared" si="712"/>
        <v>0</v>
      </c>
      <c r="BX1033" s="7">
        <f t="shared" si="713"/>
        <v>0</v>
      </c>
      <c r="BY1033" s="7">
        <f t="shared" si="714"/>
        <v>0</v>
      </c>
      <c r="BZ1033" s="7">
        <f t="shared" si="715"/>
        <v>0</v>
      </c>
      <c r="CA1033" s="17">
        <f t="shared" si="692"/>
        <v>140.80000000000004</v>
      </c>
      <c r="CB1033">
        <f t="shared" si="716"/>
        <v>0</v>
      </c>
      <c r="CC1033" s="7">
        <f t="shared" si="717"/>
        <v>0</v>
      </c>
      <c r="CD1033" s="7">
        <f t="shared" si="718"/>
        <v>0</v>
      </c>
      <c r="CE1033" s="7">
        <f t="shared" si="719"/>
        <v>0</v>
      </c>
      <c r="CF1033" s="69">
        <f t="shared" si="720"/>
        <v>0</v>
      </c>
      <c r="CG1033" s="17">
        <f t="shared" si="693"/>
        <v>140.80000000000004</v>
      </c>
      <c r="CH1033">
        <f t="shared" si="721"/>
        <v>0</v>
      </c>
      <c r="CI1033" s="7">
        <f t="shared" si="722"/>
        <v>0</v>
      </c>
      <c r="CJ1033" s="7">
        <f t="shared" si="723"/>
        <v>0</v>
      </c>
      <c r="CK1033" s="7">
        <f t="shared" si="724"/>
        <v>0</v>
      </c>
      <c r="CL1033" s="7">
        <f t="shared" si="725"/>
        <v>0</v>
      </c>
      <c r="CM1033" s="17">
        <f t="shared" si="694"/>
        <v>140.80000000000004</v>
      </c>
      <c r="CN1033">
        <f t="shared" si="726"/>
        <v>0</v>
      </c>
      <c r="CO1033" s="7">
        <f t="shared" si="727"/>
        <v>0</v>
      </c>
      <c r="CP1033" s="7">
        <f t="shared" si="728"/>
        <v>0</v>
      </c>
      <c r="CQ1033" s="7">
        <f t="shared" si="729"/>
        <v>0</v>
      </c>
      <c r="CR1033" s="7">
        <f t="shared" si="730"/>
        <v>0</v>
      </c>
    </row>
    <row r="1034" spans="1:9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695"/>
        <v>0</v>
      </c>
      <c r="M1034" s="63" t="b">
        <v>0</v>
      </c>
      <c r="S1034" s="65" t="b">
        <v>0</v>
      </c>
      <c r="Y1034" s="66" t="b">
        <v>0</v>
      </c>
      <c r="AE1034" s="67" t="b">
        <v>0</v>
      </c>
      <c r="AK1034" s="68" t="b">
        <v>0</v>
      </c>
      <c r="AQ1034" s="45" t="b">
        <v>0</v>
      </c>
      <c r="AW1034" s="47" t="b">
        <v>0</v>
      </c>
      <c r="BC1034" s="17">
        <f t="shared" si="688"/>
        <v>140.80000000000004</v>
      </c>
      <c r="BD1034">
        <f t="shared" si="696"/>
        <v>0</v>
      </c>
      <c r="BE1034" s="7">
        <f t="shared" si="697"/>
        <v>0</v>
      </c>
      <c r="BF1034" s="7">
        <f t="shared" si="698"/>
        <v>0</v>
      </c>
      <c r="BG1034" s="7">
        <f t="shared" si="699"/>
        <v>0</v>
      </c>
      <c r="BH1034" s="7">
        <f t="shared" si="700"/>
        <v>0</v>
      </c>
      <c r="BI1034" s="17">
        <f t="shared" si="689"/>
        <v>140.80000000000004</v>
      </c>
      <c r="BJ1034">
        <f t="shared" si="701"/>
        <v>0</v>
      </c>
      <c r="BK1034" s="7">
        <f t="shared" si="702"/>
        <v>0</v>
      </c>
      <c r="BL1034" s="7">
        <f t="shared" si="703"/>
        <v>0</v>
      </c>
      <c r="BM1034" s="7">
        <f t="shared" si="704"/>
        <v>0</v>
      </c>
      <c r="BN1034" s="7">
        <f t="shared" si="705"/>
        <v>0</v>
      </c>
      <c r="BO1034" s="17">
        <f t="shared" si="690"/>
        <v>140.80000000000004</v>
      </c>
      <c r="BP1034">
        <f t="shared" si="706"/>
        <v>0</v>
      </c>
      <c r="BQ1034" s="7">
        <f t="shared" si="707"/>
        <v>0</v>
      </c>
      <c r="BR1034" s="7">
        <f t="shared" si="708"/>
        <v>0</v>
      </c>
      <c r="BS1034" s="7">
        <f t="shared" si="709"/>
        <v>0</v>
      </c>
      <c r="BT1034" s="7">
        <f t="shared" si="710"/>
        <v>0</v>
      </c>
      <c r="BU1034" s="17">
        <f t="shared" si="691"/>
        <v>140.80000000000004</v>
      </c>
      <c r="BV1034">
        <f t="shared" si="711"/>
        <v>0</v>
      </c>
      <c r="BW1034" s="7">
        <f t="shared" si="712"/>
        <v>0</v>
      </c>
      <c r="BX1034" s="7">
        <f t="shared" si="713"/>
        <v>0</v>
      </c>
      <c r="BY1034" s="7">
        <f t="shared" si="714"/>
        <v>0</v>
      </c>
      <c r="BZ1034" s="7">
        <f t="shared" si="715"/>
        <v>0</v>
      </c>
      <c r="CA1034" s="17">
        <f t="shared" si="692"/>
        <v>140.80000000000004</v>
      </c>
      <c r="CB1034">
        <f t="shared" si="716"/>
        <v>0</v>
      </c>
      <c r="CC1034" s="7">
        <f t="shared" si="717"/>
        <v>0</v>
      </c>
      <c r="CD1034" s="7">
        <f t="shared" si="718"/>
        <v>0</v>
      </c>
      <c r="CE1034" s="7">
        <f t="shared" si="719"/>
        <v>0</v>
      </c>
      <c r="CF1034" s="69">
        <f t="shared" si="720"/>
        <v>0</v>
      </c>
      <c r="CG1034" s="17">
        <f t="shared" si="693"/>
        <v>140.80000000000004</v>
      </c>
      <c r="CH1034">
        <f t="shared" si="721"/>
        <v>0</v>
      </c>
      <c r="CI1034" s="7">
        <f t="shared" si="722"/>
        <v>0</v>
      </c>
      <c r="CJ1034" s="7">
        <f t="shared" si="723"/>
        <v>0</v>
      </c>
      <c r="CK1034" s="7">
        <f t="shared" si="724"/>
        <v>0</v>
      </c>
      <c r="CL1034" s="7">
        <f t="shared" si="725"/>
        <v>0</v>
      </c>
      <c r="CM1034" s="17">
        <f t="shared" si="694"/>
        <v>140.80000000000004</v>
      </c>
      <c r="CN1034">
        <f t="shared" si="726"/>
        <v>0</v>
      </c>
      <c r="CO1034" s="7">
        <f t="shared" si="727"/>
        <v>0</v>
      </c>
      <c r="CP1034" s="7">
        <f t="shared" si="728"/>
        <v>0</v>
      </c>
      <c r="CQ1034" s="7">
        <f t="shared" si="729"/>
        <v>0</v>
      </c>
      <c r="CR1034" s="7">
        <f t="shared" si="730"/>
        <v>0</v>
      </c>
    </row>
    <row r="1035" spans="1:9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695"/>
        <v>1</v>
      </c>
      <c r="M1035" s="63" t="b">
        <v>0</v>
      </c>
      <c r="S1035" s="65" t="b">
        <v>0</v>
      </c>
      <c r="Y1035" s="66" t="b">
        <v>0</v>
      </c>
      <c r="AE1035" s="67" t="b">
        <v>0</v>
      </c>
      <c r="AK1035" s="68" t="b">
        <v>0</v>
      </c>
      <c r="AQ1035" s="45" t="b">
        <v>0</v>
      </c>
      <c r="AW1035" s="47" t="b">
        <v>0</v>
      </c>
      <c r="BC1035" s="17">
        <f t="shared" si="688"/>
        <v>141.35</v>
      </c>
      <c r="BD1035">
        <f t="shared" si="696"/>
        <v>0</v>
      </c>
      <c r="BE1035" s="7">
        <f t="shared" si="697"/>
        <v>0</v>
      </c>
      <c r="BF1035" s="7">
        <f t="shared" si="698"/>
        <v>0</v>
      </c>
      <c r="BG1035" s="7">
        <f t="shared" si="699"/>
        <v>0</v>
      </c>
      <c r="BH1035" s="7">
        <f t="shared" si="700"/>
        <v>0</v>
      </c>
      <c r="BI1035" s="17">
        <f t="shared" si="689"/>
        <v>141.35</v>
      </c>
      <c r="BJ1035">
        <f t="shared" si="701"/>
        <v>0</v>
      </c>
      <c r="BK1035" s="7">
        <f t="shared" si="702"/>
        <v>0</v>
      </c>
      <c r="BL1035" s="7">
        <f t="shared" si="703"/>
        <v>0</v>
      </c>
      <c r="BM1035" s="7">
        <f t="shared" si="704"/>
        <v>0</v>
      </c>
      <c r="BN1035" s="7">
        <f t="shared" si="705"/>
        <v>0</v>
      </c>
      <c r="BO1035" s="17">
        <f t="shared" si="690"/>
        <v>141.35</v>
      </c>
      <c r="BP1035">
        <f t="shared" si="706"/>
        <v>0</v>
      </c>
      <c r="BQ1035" s="7">
        <f t="shared" si="707"/>
        <v>0</v>
      </c>
      <c r="BR1035" s="7">
        <f t="shared" si="708"/>
        <v>0</v>
      </c>
      <c r="BS1035" s="7">
        <f t="shared" si="709"/>
        <v>0</v>
      </c>
      <c r="BT1035" s="7">
        <f t="shared" si="710"/>
        <v>0</v>
      </c>
      <c r="BU1035" s="17">
        <f t="shared" si="691"/>
        <v>141.35</v>
      </c>
      <c r="BV1035">
        <f t="shared" si="711"/>
        <v>0</v>
      </c>
      <c r="BW1035" s="7">
        <f t="shared" si="712"/>
        <v>0</v>
      </c>
      <c r="BX1035" s="7">
        <f t="shared" si="713"/>
        <v>0</v>
      </c>
      <c r="BY1035" s="7">
        <f t="shared" si="714"/>
        <v>0</v>
      </c>
      <c r="BZ1035" s="7">
        <f t="shared" si="715"/>
        <v>0</v>
      </c>
      <c r="CA1035" s="17">
        <f t="shared" si="692"/>
        <v>141.35</v>
      </c>
      <c r="CB1035">
        <f t="shared" si="716"/>
        <v>0</v>
      </c>
      <c r="CC1035" s="7">
        <f t="shared" si="717"/>
        <v>0</v>
      </c>
      <c r="CD1035" s="7">
        <f t="shared" si="718"/>
        <v>0</v>
      </c>
      <c r="CE1035" s="7">
        <f t="shared" si="719"/>
        <v>0</v>
      </c>
      <c r="CF1035" s="69">
        <f t="shared" si="720"/>
        <v>0</v>
      </c>
      <c r="CG1035" s="17">
        <f t="shared" si="693"/>
        <v>141.35</v>
      </c>
      <c r="CH1035">
        <f t="shared" si="721"/>
        <v>0</v>
      </c>
      <c r="CI1035" s="7">
        <f t="shared" si="722"/>
        <v>0</v>
      </c>
      <c r="CJ1035" s="7">
        <f t="shared" si="723"/>
        <v>0</v>
      </c>
      <c r="CK1035" s="7">
        <f t="shared" si="724"/>
        <v>0</v>
      </c>
      <c r="CL1035" s="7">
        <f t="shared" si="725"/>
        <v>0</v>
      </c>
      <c r="CM1035" s="17">
        <f t="shared" si="694"/>
        <v>141.35</v>
      </c>
      <c r="CN1035">
        <f t="shared" si="726"/>
        <v>0</v>
      </c>
      <c r="CO1035" s="7">
        <f t="shared" si="727"/>
        <v>0</v>
      </c>
      <c r="CP1035" s="7">
        <f t="shared" si="728"/>
        <v>0</v>
      </c>
      <c r="CQ1035" s="7">
        <f t="shared" si="729"/>
        <v>0</v>
      </c>
      <c r="CR1035" s="7">
        <f t="shared" si="730"/>
        <v>0</v>
      </c>
    </row>
    <row r="1036" spans="1:9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695"/>
        <v>0</v>
      </c>
      <c r="M1036" s="63" t="b">
        <v>0</v>
      </c>
      <c r="S1036" s="65" t="b">
        <v>0</v>
      </c>
      <c r="Y1036" s="66" t="b">
        <v>0</v>
      </c>
      <c r="AE1036" s="67" t="b">
        <v>0</v>
      </c>
      <c r="AK1036" s="68" t="b">
        <v>0</v>
      </c>
      <c r="AQ1036" s="45" t="b">
        <v>0</v>
      </c>
      <c r="AW1036" s="47" t="b">
        <v>0</v>
      </c>
      <c r="BC1036" s="17">
        <f t="shared" si="688"/>
        <v>141.35</v>
      </c>
      <c r="BD1036">
        <f t="shared" si="696"/>
        <v>0</v>
      </c>
      <c r="BE1036" s="7">
        <f t="shared" si="697"/>
        <v>0</v>
      </c>
      <c r="BF1036" s="7">
        <f t="shared" si="698"/>
        <v>0</v>
      </c>
      <c r="BG1036" s="7">
        <f t="shared" si="699"/>
        <v>0</v>
      </c>
      <c r="BH1036" s="7">
        <f t="shared" si="700"/>
        <v>0</v>
      </c>
      <c r="BI1036" s="17">
        <f t="shared" si="689"/>
        <v>141.35</v>
      </c>
      <c r="BJ1036">
        <f t="shared" si="701"/>
        <v>0</v>
      </c>
      <c r="BK1036" s="7">
        <f t="shared" si="702"/>
        <v>0</v>
      </c>
      <c r="BL1036" s="7">
        <f t="shared" si="703"/>
        <v>0</v>
      </c>
      <c r="BM1036" s="7">
        <f t="shared" si="704"/>
        <v>0</v>
      </c>
      <c r="BN1036" s="7">
        <f t="shared" si="705"/>
        <v>0</v>
      </c>
      <c r="BO1036" s="17">
        <f t="shared" si="690"/>
        <v>141.35</v>
      </c>
      <c r="BP1036">
        <f t="shared" si="706"/>
        <v>0</v>
      </c>
      <c r="BQ1036" s="7">
        <f t="shared" si="707"/>
        <v>0</v>
      </c>
      <c r="BR1036" s="7">
        <f t="shared" si="708"/>
        <v>0</v>
      </c>
      <c r="BS1036" s="7">
        <f t="shared" si="709"/>
        <v>0</v>
      </c>
      <c r="BT1036" s="7">
        <f t="shared" si="710"/>
        <v>0</v>
      </c>
      <c r="BU1036" s="17">
        <f t="shared" si="691"/>
        <v>141.35</v>
      </c>
      <c r="BV1036">
        <f t="shared" si="711"/>
        <v>0</v>
      </c>
      <c r="BW1036" s="7">
        <f t="shared" si="712"/>
        <v>0</v>
      </c>
      <c r="BX1036" s="7">
        <f t="shared" si="713"/>
        <v>0</v>
      </c>
      <c r="BY1036" s="7">
        <f t="shared" si="714"/>
        <v>0</v>
      </c>
      <c r="BZ1036" s="7">
        <f t="shared" si="715"/>
        <v>0</v>
      </c>
      <c r="CA1036" s="17">
        <f t="shared" si="692"/>
        <v>141.35</v>
      </c>
      <c r="CB1036">
        <f t="shared" si="716"/>
        <v>0</v>
      </c>
      <c r="CC1036" s="7">
        <f t="shared" si="717"/>
        <v>0</v>
      </c>
      <c r="CD1036" s="7">
        <f t="shared" si="718"/>
        <v>0</v>
      </c>
      <c r="CE1036" s="7">
        <f t="shared" si="719"/>
        <v>0</v>
      </c>
      <c r="CF1036" s="69">
        <f t="shared" si="720"/>
        <v>0</v>
      </c>
      <c r="CG1036" s="17">
        <f t="shared" si="693"/>
        <v>141.35</v>
      </c>
      <c r="CH1036">
        <f t="shared" si="721"/>
        <v>0</v>
      </c>
      <c r="CI1036" s="7">
        <f t="shared" si="722"/>
        <v>0</v>
      </c>
      <c r="CJ1036" s="7">
        <f t="shared" si="723"/>
        <v>0</v>
      </c>
      <c r="CK1036" s="7">
        <f t="shared" si="724"/>
        <v>0</v>
      </c>
      <c r="CL1036" s="7">
        <f t="shared" si="725"/>
        <v>0</v>
      </c>
      <c r="CM1036" s="17">
        <f t="shared" si="694"/>
        <v>141.35</v>
      </c>
      <c r="CN1036">
        <f t="shared" si="726"/>
        <v>0</v>
      </c>
      <c r="CO1036" s="7">
        <f t="shared" si="727"/>
        <v>0</v>
      </c>
      <c r="CP1036" s="7">
        <f t="shared" si="728"/>
        <v>0</v>
      </c>
      <c r="CQ1036" s="7">
        <f t="shared" si="729"/>
        <v>0</v>
      </c>
      <c r="CR1036" s="7">
        <f t="shared" si="730"/>
        <v>0</v>
      </c>
    </row>
    <row r="1037" spans="1:9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695"/>
        <v>1</v>
      </c>
      <c r="M1037" s="63" t="b">
        <v>0</v>
      </c>
      <c r="S1037" s="65" t="b">
        <v>0</v>
      </c>
      <c r="Y1037" s="66" t="b">
        <v>0</v>
      </c>
      <c r="AE1037" s="67" t="b">
        <v>0</v>
      </c>
      <c r="AK1037" s="68" t="b">
        <v>0</v>
      </c>
      <c r="AQ1037" s="45" t="b">
        <v>0</v>
      </c>
      <c r="AW1037" s="47" t="b">
        <v>0</v>
      </c>
      <c r="BC1037" s="17">
        <f t="shared" si="688"/>
        <v>74.800000000000011</v>
      </c>
      <c r="BD1037">
        <f t="shared" si="696"/>
        <v>0</v>
      </c>
      <c r="BE1037" s="7">
        <f t="shared" si="697"/>
        <v>0</v>
      </c>
      <c r="BF1037" s="7">
        <f t="shared" si="698"/>
        <v>0</v>
      </c>
      <c r="BG1037" s="7">
        <f t="shared" si="699"/>
        <v>0</v>
      </c>
      <c r="BH1037" s="7">
        <f t="shared" si="700"/>
        <v>0</v>
      </c>
      <c r="BI1037" s="17">
        <f t="shared" si="689"/>
        <v>74.800000000000011</v>
      </c>
      <c r="BJ1037">
        <f t="shared" si="701"/>
        <v>0</v>
      </c>
      <c r="BK1037" s="7">
        <f t="shared" si="702"/>
        <v>0</v>
      </c>
      <c r="BL1037" s="7">
        <f t="shared" si="703"/>
        <v>0</v>
      </c>
      <c r="BM1037" s="7">
        <f t="shared" si="704"/>
        <v>0</v>
      </c>
      <c r="BN1037" s="7">
        <f t="shared" si="705"/>
        <v>0</v>
      </c>
      <c r="BO1037" s="17">
        <f t="shared" si="690"/>
        <v>74.800000000000011</v>
      </c>
      <c r="BP1037">
        <f t="shared" si="706"/>
        <v>0</v>
      </c>
      <c r="BQ1037" s="7">
        <f t="shared" si="707"/>
        <v>0</v>
      </c>
      <c r="BR1037" s="7">
        <f t="shared" si="708"/>
        <v>0</v>
      </c>
      <c r="BS1037" s="7">
        <f t="shared" si="709"/>
        <v>0</v>
      </c>
      <c r="BT1037" s="7">
        <f t="shared" si="710"/>
        <v>0</v>
      </c>
      <c r="BU1037" s="17">
        <f t="shared" si="691"/>
        <v>74.800000000000011</v>
      </c>
      <c r="BV1037">
        <f t="shared" si="711"/>
        <v>0</v>
      </c>
      <c r="BW1037" s="7">
        <f t="shared" si="712"/>
        <v>0</v>
      </c>
      <c r="BX1037" s="7">
        <f t="shared" si="713"/>
        <v>0</v>
      </c>
      <c r="BY1037" s="7">
        <f t="shared" si="714"/>
        <v>0</v>
      </c>
      <c r="BZ1037" s="7">
        <f t="shared" si="715"/>
        <v>0</v>
      </c>
      <c r="CA1037" s="17">
        <f t="shared" si="692"/>
        <v>74.800000000000011</v>
      </c>
      <c r="CB1037">
        <f t="shared" si="716"/>
        <v>0</v>
      </c>
      <c r="CC1037" s="7">
        <f t="shared" si="717"/>
        <v>0</v>
      </c>
      <c r="CD1037" s="7">
        <f t="shared" si="718"/>
        <v>0</v>
      </c>
      <c r="CE1037" s="7">
        <f t="shared" si="719"/>
        <v>0</v>
      </c>
      <c r="CF1037" s="69">
        <f t="shared" si="720"/>
        <v>0</v>
      </c>
      <c r="CG1037" s="17">
        <f t="shared" si="693"/>
        <v>74.800000000000011</v>
      </c>
      <c r="CH1037">
        <f t="shared" si="721"/>
        <v>0</v>
      </c>
      <c r="CI1037" s="7">
        <f t="shared" si="722"/>
        <v>0</v>
      </c>
      <c r="CJ1037" s="7">
        <f t="shared" si="723"/>
        <v>0</v>
      </c>
      <c r="CK1037" s="7">
        <f t="shared" si="724"/>
        <v>0</v>
      </c>
      <c r="CL1037" s="7">
        <f t="shared" si="725"/>
        <v>0</v>
      </c>
      <c r="CM1037" s="17">
        <f t="shared" si="694"/>
        <v>74.800000000000011</v>
      </c>
      <c r="CN1037">
        <f t="shared" si="726"/>
        <v>0</v>
      </c>
      <c r="CO1037" s="7">
        <f t="shared" si="727"/>
        <v>0</v>
      </c>
      <c r="CP1037" s="7">
        <f t="shared" si="728"/>
        <v>0</v>
      </c>
      <c r="CQ1037" s="7">
        <f t="shared" si="729"/>
        <v>0</v>
      </c>
      <c r="CR1037" s="7">
        <f t="shared" si="730"/>
        <v>0</v>
      </c>
    </row>
    <row r="1038" spans="1:9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695"/>
        <v>1</v>
      </c>
      <c r="M1038" s="63" t="b">
        <v>0</v>
      </c>
      <c r="S1038" s="65" t="b">
        <v>0</v>
      </c>
      <c r="Y1038" s="66" t="b">
        <v>0</v>
      </c>
      <c r="AE1038" s="67" t="b">
        <v>0</v>
      </c>
      <c r="AK1038" s="68" t="b">
        <v>0</v>
      </c>
      <c r="AQ1038" s="45" t="b">
        <v>0</v>
      </c>
      <c r="AW1038" s="47" t="b">
        <v>0</v>
      </c>
      <c r="BC1038" s="17">
        <f t="shared" si="688"/>
        <v>74.800000000000011</v>
      </c>
      <c r="BD1038">
        <f t="shared" si="696"/>
        <v>0</v>
      </c>
      <c r="BE1038" s="7">
        <f t="shared" si="697"/>
        <v>0</v>
      </c>
      <c r="BF1038" s="7">
        <f t="shared" si="698"/>
        <v>0</v>
      </c>
      <c r="BG1038" s="7">
        <f t="shared" si="699"/>
        <v>0</v>
      </c>
      <c r="BH1038" s="7">
        <f t="shared" si="700"/>
        <v>0</v>
      </c>
      <c r="BI1038" s="17">
        <f t="shared" si="689"/>
        <v>74.800000000000011</v>
      </c>
      <c r="BJ1038">
        <f t="shared" si="701"/>
        <v>0</v>
      </c>
      <c r="BK1038" s="7">
        <f t="shared" si="702"/>
        <v>0</v>
      </c>
      <c r="BL1038" s="7">
        <f t="shared" si="703"/>
        <v>0</v>
      </c>
      <c r="BM1038" s="7">
        <f t="shared" si="704"/>
        <v>0</v>
      </c>
      <c r="BN1038" s="7">
        <f t="shared" si="705"/>
        <v>0</v>
      </c>
      <c r="BO1038" s="17">
        <f t="shared" si="690"/>
        <v>74.800000000000011</v>
      </c>
      <c r="BP1038">
        <f t="shared" si="706"/>
        <v>0</v>
      </c>
      <c r="BQ1038" s="7">
        <f t="shared" si="707"/>
        <v>0</v>
      </c>
      <c r="BR1038" s="7">
        <f t="shared" si="708"/>
        <v>0</v>
      </c>
      <c r="BS1038" s="7">
        <f t="shared" si="709"/>
        <v>0</v>
      </c>
      <c r="BT1038" s="7">
        <f t="shared" si="710"/>
        <v>0</v>
      </c>
      <c r="BU1038" s="17">
        <f t="shared" si="691"/>
        <v>74.800000000000011</v>
      </c>
      <c r="BV1038">
        <f t="shared" si="711"/>
        <v>0</v>
      </c>
      <c r="BW1038" s="7">
        <f t="shared" si="712"/>
        <v>0</v>
      </c>
      <c r="BX1038" s="7">
        <f t="shared" si="713"/>
        <v>0</v>
      </c>
      <c r="BY1038" s="7">
        <f t="shared" si="714"/>
        <v>0</v>
      </c>
      <c r="BZ1038" s="7">
        <f t="shared" si="715"/>
        <v>0</v>
      </c>
      <c r="CA1038" s="17">
        <f t="shared" si="692"/>
        <v>74.800000000000011</v>
      </c>
      <c r="CB1038">
        <f t="shared" si="716"/>
        <v>0</v>
      </c>
      <c r="CC1038" s="7">
        <f t="shared" si="717"/>
        <v>0</v>
      </c>
      <c r="CD1038" s="7">
        <f t="shared" si="718"/>
        <v>0</v>
      </c>
      <c r="CE1038" s="7">
        <f t="shared" si="719"/>
        <v>0</v>
      </c>
      <c r="CF1038" s="69">
        <f t="shared" si="720"/>
        <v>0</v>
      </c>
      <c r="CG1038" s="17">
        <f t="shared" si="693"/>
        <v>74.800000000000011</v>
      </c>
      <c r="CH1038">
        <f t="shared" si="721"/>
        <v>0</v>
      </c>
      <c r="CI1038" s="7">
        <f t="shared" si="722"/>
        <v>0</v>
      </c>
      <c r="CJ1038" s="7">
        <f t="shared" si="723"/>
        <v>0</v>
      </c>
      <c r="CK1038" s="7">
        <f t="shared" si="724"/>
        <v>0</v>
      </c>
      <c r="CL1038" s="7">
        <f t="shared" si="725"/>
        <v>0</v>
      </c>
      <c r="CM1038" s="17">
        <f t="shared" si="694"/>
        <v>74.800000000000011</v>
      </c>
      <c r="CN1038">
        <f t="shared" si="726"/>
        <v>0</v>
      </c>
      <c r="CO1038" s="7">
        <f t="shared" si="727"/>
        <v>0</v>
      </c>
      <c r="CP1038" s="7">
        <f t="shared" si="728"/>
        <v>0</v>
      </c>
      <c r="CQ1038" s="7">
        <f t="shared" si="729"/>
        <v>0</v>
      </c>
      <c r="CR1038" s="7">
        <f t="shared" si="730"/>
        <v>0</v>
      </c>
    </row>
    <row r="1039" spans="1:9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695"/>
        <v>1</v>
      </c>
      <c r="M1039" s="63" t="b">
        <v>0</v>
      </c>
      <c r="S1039" s="65" t="b">
        <v>0</v>
      </c>
      <c r="Y1039" s="66" t="b">
        <v>0</v>
      </c>
      <c r="AE1039" s="67" t="b">
        <v>0</v>
      </c>
      <c r="AK1039" s="68" t="b">
        <v>0</v>
      </c>
      <c r="AQ1039" s="45" t="b">
        <v>0</v>
      </c>
      <c r="AW1039" s="47" t="b">
        <v>0</v>
      </c>
      <c r="BC1039" s="17">
        <f t="shared" si="688"/>
        <v>72.599999999999994</v>
      </c>
      <c r="BD1039">
        <f t="shared" si="696"/>
        <v>0</v>
      </c>
      <c r="BE1039" s="7">
        <f t="shared" si="697"/>
        <v>0</v>
      </c>
      <c r="BF1039" s="7">
        <f t="shared" si="698"/>
        <v>0</v>
      </c>
      <c r="BG1039" s="7">
        <f t="shared" si="699"/>
        <v>0</v>
      </c>
      <c r="BH1039" s="7">
        <f t="shared" si="700"/>
        <v>0</v>
      </c>
      <c r="BI1039" s="17">
        <f t="shared" si="689"/>
        <v>72.599999999999994</v>
      </c>
      <c r="BJ1039">
        <f t="shared" si="701"/>
        <v>0</v>
      </c>
      <c r="BK1039" s="7">
        <f t="shared" si="702"/>
        <v>0</v>
      </c>
      <c r="BL1039" s="7">
        <f t="shared" si="703"/>
        <v>0</v>
      </c>
      <c r="BM1039" s="7">
        <f t="shared" si="704"/>
        <v>0</v>
      </c>
      <c r="BN1039" s="7">
        <f t="shared" si="705"/>
        <v>0</v>
      </c>
      <c r="BO1039" s="17">
        <f t="shared" si="690"/>
        <v>72.599999999999994</v>
      </c>
      <c r="BP1039">
        <f t="shared" si="706"/>
        <v>0</v>
      </c>
      <c r="BQ1039" s="7">
        <f t="shared" si="707"/>
        <v>0</v>
      </c>
      <c r="BR1039" s="7">
        <f t="shared" si="708"/>
        <v>0</v>
      </c>
      <c r="BS1039" s="7">
        <f t="shared" si="709"/>
        <v>0</v>
      </c>
      <c r="BT1039" s="7">
        <f t="shared" si="710"/>
        <v>0</v>
      </c>
      <c r="BU1039" s="17">
        <f t="shared" si="691"/>
        <v>72.599999999999994</v>
      </c>
      <c r="BV1039">
        <f t="shared" si="711"/>
        <v>0</v>
      </c>
      <c r="BW1039" s="7">
        <f t="shared" si="712"/>
        <v>0</v>
      </c>
      <c r="BX1039" s="7">
        <f t="shared" si="713"/>
        <v>0</v>
      </c>
      <c r="BY1039" s="7">
        <f t="shared" si="714"/>
        <v>0</v>
      </c>
      <c r="BZ1039" s="7">
        <f t="shared" si="715"/>
        <v>0</v>
      </c>
      <c r="CA1039" s="17">
        <f t="shared" si="692"/>
        <v>72.599999999999994</v>
      </c>
      <c r="CB1039">
        <f t="shared" si="716"/>
        <v>0</v>
      </c>
      <c r="CC1039" s="7">
        <f t="shared" si="717"/>
        <v>0</v>
      </c>
      <c r="CD1039" s="7">
        <f t="shared" si="718"/>
        <v>0</v>
      </c>
      <c r="CE1039" s="7">
        <f t="shared" si="719"/>
        <v>0</v>
      </c>
      <c r="CF1039" s="69">
        <f t="shared" si="720"/>
        <v>0</v>
      </c>
      <c r="CG1039" s="17">
        <f t="shared" si="693"/>
        <v>72.599999999999994</v>
      </c>
      <c r="CH1039">
        <f t="shared" si="721"/>
        <v>0</v>
      </c>
      <c r="CI1039" s="7">
        <f t="shared" si="722"/>
        <v>0</v>
      </c>
      <c r="CJ1039" s="7">
        <f t="shared" si="723"/>
        <v>0</v>
      </c>
      <c r="CK1039" s="7">
        <f t="shared" si="724"/>
        <v>0</v>
      </c>
      <c r="CL1039" s="7">
        <f t="shared" si="725"/>
        <v>0</v>
      </c>
      <c r="CM1039" s="17">
        <f t="shared" si="694"/>
        <v>72.599999999999994</v>
      </c>
      <c r="CN1039">
        <f t="shared" si="726"/>
        <v>0</v>
      </c>
      <c r="CO1039" s="7">
        <f t="shared" si="727"/>
        <v>0</v>
      </c>
      <c r="CP1039" s="7">
        <f t="shared" si="728"/>
        <v>0</v>
      </c>
      <c r="CQ1039" s="7">
        <f t="shared" si="729"/>
        <v>0</v>
      </c>
      <c r="CR1039" s="7">
        <f t="shared" si="730"/>
        <v>0</v>
      </c>
    </row>
    <row r="1040" spans="1:9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695"/>
        <v>1</v>
      </c>
      <c r="M1040" s="63" t="b">
        <v>0</v>
      </c>
      <c r="S1040" s="65" t="b">
        <v>0</v>
      </c>
      <c r="Y1040" s="66" t="b">
        <v>0</v>
      </c>
      <c r="AE1040" s="67" t="b">
        <v>0</v>
      </c>
      <c r="AK1040" s="68" t="b">
        <v>0</v>
      </c>
      <c r="AQ1040" s="45" t="b">
        <v>0</v>
      </c>
      <c r="AW1040" s="47" t="b">
        <v>0</v>
      </c>
      <c r="BC1040" s="17">
        <f t="shared" si="688"/>
        <v>72.599999999999994</v>
      </c>
      <c r="BD1040">
        <f t="shared" si="696"/>
        <v>0</v>
      </c>
      <c r="BE1040" s="7">
        <f t="shared" si="697"/>
        <v>0</v>
      </c>
      <c r="BF1040" s="7">
        <f t="shared" si="698"/>
        <v>0</v>
      </c>
      <c r="BG1040" s="7">
        <f t="shared" si="699"/>
        <v>0</v>
      </c>
      <c r="BH1040" s="7">
        <f t="shared" si="700"/>
        <v>0</v>
      </c>
      <c r="BI1040" s="17">
        <f t="shared" si="689"/>
        <v>72.599999999999994</v>
      </c>
      <c r="BJ1040">
        <f t="shared" si="701"/>
        <v>0</v>
      </c>
      <c r="BK1040" s="7">
        <f t="shared" si="702"/>
        <v>0</v>
      </c>
      <c r="BL1040" s="7">
        <f t="shared" si="703"/>
        <v>0</v>
      </c>
      <c r="BM1040" s="7">
        <f t="shared" si="704"/>
        <v>0</v>
      </c>
      <c r="BN1040" s="7">
        <f t="shared" si="705"/>
        <v>0</v>
      </c>
      <c r="BO1040" s="17">
        <f t="shared" si="690"/>
        <v>72.599999999999994</v>
      </c>
      <c r="BP1040">
        <f t="shared" si="706"/>
        <v>0</v>
      </c>
      <c r="BQ1040" s="7">
        <f t="shared" si="707"/>
        <v>0</v>
      </c>
      <c r="BR1040" s="7">
        <f t="shared" si="708"/>
        <v>0</v>
      </c>
      <c r="BS1040" s="7">
        <f t="shared" si="709"/>
        <v>0</v>
      </c>
      <c r="BT1040" s="7">
        <f t="shared" si="710"/>
        <v>0</v>
      </c>
      <c r="BU1040" s="17">
        <f t="shared" si="691"/>
        <v>72.599999999999994</v>
      </c>
      <c r="BV1040">
        <f t="shared" si="711"/>
        <v>0</v>
      </c>
      <c r="BW1040" s="7">
        <f t="shared" si="712"/>
        <v>0</v>
      </c>
      <c r="BX1040" s="7">
        <f t="shared" si="713"/>
        <v>0</v>
      </c>
      <c r="BY1040" s="7">
        <f t="shared" si="714"/>
        <v>0</v>
      </c>
      <c r="BZ1040" s="7">
        <f t="shared" si="715"/>
        <v>0</v>
      </c>
      <c r="CA1040" s="17">
        <f t="shared" si="692"/>
        <v>72.599999999999994</v>
      </c>
      <c r="CB1040">
        <f t="shared" si="716"/>
        <v>0</v>
      </c>
      <c r="CC1040" s="7">
        <f t="shared" si="717"/>
        <v>0</v>
      </c>
      <c r="CD1040" s="7">
        <f t="shared" si="718"/>
        <v>0</v>
      </c>
      <c r="CE1040" s="7">
        <f t="shared" si="719"/>
        <v>0</v>
      </c>
      <c r="CF1040" s="69">
        <f t="shared" si="720"/>
        <v>0</v>
      </c>
      <c r="CG1040" s="17">
        <f t="shared" si="693"/>
        <v>72.599999999999994</v>
      </c>
      <c r="CH1040">
        <f t="shared" si="721"/>
        <v>0</v>
      </c>
      <c r="CI1040" s="7">
        <f t="shared" si="722"/>
        <v>0</v>
      </c>
      <c r="CJ1040" s="7">
        <f t="shared" si="723"/>
        <v>0</v>
      </c>
      <c r="CK1040" s="7">
        <f t="shared" si="724"/>
        <v>0</v>
      </c>
      <c r="CL1040" s="7">
        <f t="shared" si="725"/>
        <v>0</v>
      </c>
      <c r="CM1040" s="17">
        <f t="shared" si="694"/>
        <v>72.599999999999994</v>
      </c>
      <c r="CN1040">
        <f t="shared" si="726"/>
        <v>0</v>
      </c>
      <c r="CO1040" s="7">
        <f t="shared" si="727"/>
        <v>0</v>
      </c>
      <c r="CP1040" s="7">
        <f t="shared" si="728"/>
        <v>0</v>
      </c>
      <c r="CQ1040" s="7">
        <f t="shared" si="729"/>
        <v>0</v>
      </c>
      <c r="CR1040" s="7">
        <f t="shared" si="730"/>
        <v>0</v>
      </c>
    </row>
    <row r="1041" spans="1:9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695"/>
        <v>1</v>
      </c>
      <c r="M1041" s="63" t="b">
        <v>0</v>
      </c>
      <c r="S1041" s="65" t="b">
        <v>0</v>
      </c>
      <c r="Y1041" s="66" t="b">
        <v>0</v>
      </c>
      <c r="AE1041" s="67" t="b">
        <v>0</v>
      </c>
      <c r="AK1041" s="68" t="b">
        <v>0</v>
      </c>
      <c r="AQ1041" s="45" t="b">
        <v>0</v>
      </c>
      <c r="AW1041" s="47" t="b">
        <v>0</v>
      </c>
      <c r="BC1041" s="17">
        <f t="shared" si="688"/>
        <v>92.40000000000002</v>
      </c>
      <c r="BD1041">
        <f t="shared" si="696"/>
        <v>0</v>
      </c>
      <c r="BE1041" s="7">
        <f t="shared" si="697"/>
        <v>0</v>
      </c>
      <c r="BF1041" s="7">
        <f t="shared" si="698"/>
        <v>0</v>
      </c>
      <c r="BG1041" s="7">
        <f t="shared" si="699"/>
        <v>0</v>
      </c>
      <c r="BH1041" s="7">
        <f t="shared" si="700"/>
        <v>0</v>
      </c>
      <c r="BI1041" s="17">
        <f t="shared" si="689"/>
        <v>92.40000000000002</v>
      </c>
      <c r="BJ1041">
        <f t="shared" si="701"/>
        <v>0</v>
      </c>
      <c r="BK1041" s="7">
        <f t="shared" si="702"/>
        <v>0</v>
      </c>
      <c r="BL1041" s="7">
        <f t="shared" si="703"/>
        <v>0</v>
      </c>
      <c r="BM1041" s="7">
        <f t="shared" si="704"/>
        <v>0</v>
      </c>
      <c r="BN1041" s="7">
        <f t="shared" si="705"/>
        <v>0</v>
      </c>
      <c r="BO1041" s="17">
        <f t="shared" si="690"/>
        <v>92.40000000000002</v>
      </c>
      <c r="BP1041">
        <f t="shared" si="706"/>
        <v>0</v>
      </c>
      <c r="BQ1041" s="7">
        <f t="shared" si="707"/>
        <v>0</v>
      </c>
      <c r="BR1041" s="7">
        <f t="shared" si="708"/>
        <v>0</v>
      </c>
      <c r="BS1041" s="7">
        <f t="shared" si="709"/>
        <v>0</v>
      </c>
      <c r="BT1041" s="7">
        <f t="shared" si="710"/>
        <v>0</v>
      </c>
      <c r="BU1041" s="17">
        <f t="shared" si="691"/>
        <v>92.40000000000002</v>
      </c>
      <c r="BV1041">
        <f t="shared" si="711"/>
        <v>0</v>
      </c>
      <c r="BW1041" s="7">
        <f t="shared" si="712"/>
        <v>0</v>
      </c>
      <c r="BX1041" s="7">
        <f t="shared" si="713"/>
        <v>0</v>
      </c>
      <c r="BY1041" s="7">
        <f t="shared" si="714"/>
        <v>0</v>
      </c>
      <c r="BZ1041" s="7">
        <f t="shared" si="715"/>
        <v>0</v>
      </c>
      <c r="CA1041" s="17">
        <f t="shared" si="692"/>
        <v>92.40000000000002</v>
      </c>
      <c r="CB1041">
        <f t="shared" si="716"/>
        <v>0</v>
      </c>
      <c r="CC1041" s="7">
        <f t="shared" si="717"/>
        <v>0</v>
      </c>
      <c r="CD1041" s="7">
        <f t="shared" si="718"/>
        <v>0</v>
      </c>
      <c r="CE1041" s="7">
        <f t="shared" si="719"/>
        <v>0</v>
      </c>
      <c r="CF1041" s="69">
        <f t="shared" si="720"/>
        <v>0</v>
      </c>
      <c r="CG1041" s="17">
        <f t="shared" si="693"/>
        <v>92.40000000000002</v>
      </c>
      <c r="CH1041">
        <f t="shared" si="721"/>
        <v>0</v>
      </c>
      <c r="CI1041" s="7">
        <f t="shared" si="722"/>
        <v>0</v>
      </c>
      <c r="CJ1041" s="7">
        <f t="shared" si="723"/>
        <v>0</v>
      </c>
      <c r="CK1041" s="7">
        <f t="shared" si="724"/>
        <v>0</v>
      </c>
      <c r="CL1041" s="7">
        <f t="shared" si="725"/>
        <v>0</v>
      </c>
      <c r="CM1041" s="17">
        <f t="shared" si="694"/>
        <v>92.40000000000002</v>
      </c>
      <c r="CN1041">
        <f t="shared" si="726"/>
        <v>0</v>
      </c>
      <c r="CO1041" s="7">
        <f t="shared" si="727"/>
        <v>0</v>
      </c>
      <c r="CP1041" s="7">
        <f t="shared" si="728"/>
        <v>0</v>
      </c>
      <c r="CQ1041" s="7">
        <f t="shared" si="729"/>
        <v>0</v>
      </c>
      <c r="CR1041" s="7">
        <f t="shared" si="730"/>
        <v>0</v>
      </c>
    </row>
    <row r="1042" spans="1:9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695"/>
        <v>1</v>
      </c>
      <c r="M1042" s="63" t="b">
        <v>0</v>
      </c>
      <c r="S1042" s="65" t="b">
        <v>0</v>
      </c>
      <c r="Y1042" s="66" t="b">
        <v>0</v>
      </c>
      <c r="AE1042" s="67" t="b">
        <v>0</v>
      </c>
      <c r="AK1042" s="68" t="b">
        <v>0</v>
      </c>
      <c r="AQ1042" s="45" t="b">
        <v>0</v>
      </c>
      <c r="AW1042" s="47" t="b">
        <v>0</v>
      </c>
      <c r="BC1042" s="17">
        <f t="shared" si="688"/>
        <v>77</v>
      </c>
      <c r="BD1042">
        <f t="shared" si="696"/>
        <v>0</v>
      </c>
      <c r="BE1042" s="7">
        <f t="shared" si="697"/>
        <v>0</v>
      </c>
      <c r="BF1042" s="7">
        <f t="shared" si="698"/>
        <v>0</v>
      </c>
      <c r="BG1042" s="7">
        <f t="shared" si="699"/>
        <v>0</v>
      </c>
      <c r="BH1042" s="7">
        <f t="shared" si="700"/>
        <v>0</v>
      </c>
      <c r="BI1042" s="17">
        <f t="shared" si="689"/>
        <v>77</v>
      </c>
      <c r="BJ1042">
        <f t="shared" si="701"/>
        <v>0</v>
      </c>
      <c r="BK1042" s="7">
        <f t="shared" si="702"/>
        <v>0</v>
      </c>
      <c r="BL1042" s="7">
        <f t="shared" si="703"/>
        <v>0</v>
      </c>
      <c r="BM1042" s="7">
        <f t="shared" si="704"/>
        <v>0</v>
      </c>
      <c r="BN1042" s="7">
        <f t="shared" si="705"/>
        <v>0</v>
      </c>
      <c r="BO1042" s="17">
        <f t="shared" si="690"/>
        <v>77</v>
      </c>
      <c r="BP1042">
        <f t="shared" si="706"/>
        <v>0</v>
      </c>
      <c r="BQ1042" s="7">
        <f t="shared" si="707"/>
        <v>0</v>
      </c>
      <c r="BR1042" s="7">
        <f t="shared" si="708"/>
        <v>0</v>
      </c>
      <c r="BS1042" s="7">
        <f t="shared" si="709"/>
        <v>0</v>
      </c>
      <c r="BT1042" s="7">
        <f t="shared" si="710"/>
        <v>0</v>
      </c>
      <c r="BU1042" s="17">
        <f t="shared" si="691"/>
        <v>77</v>
      </c>
      <c r="BV1042">
        <f t="shared" si="711"/>
        <v>0</v>
      </c>
      <c r="BW1042" s="7">
        <f t="shared" si="712"/>
        <v>0</v>
      </c>
      <c r="BX1042" s="7">
        <f t="shared" si="713"/>
        <v>0</v>
      </c>
      <c r="BY1042" s="7">
        <f t="shared" si="714"/>
        <v>0</v>
      </c>
      <c r="BZ1042" s="7">
        <f t="shared" si="715"/>
        <v>0</v>
      </c>
      <c r="CA1042" s="17">
        <f t="shared" si="692"/>
        <v>77</v>
      </c>
      <c r="CB1042">
        <f t="shared" si="716"/>
        <v>0</v>
      </c>
      <c r="CC1042" s="7">
        <f t="shared" si="717"/>
        <v>0</v>
      </c>
      <c r="CD1042" s="7">
        <f t="shared" si="718"/>
        <v>0</v>
      </c>
      <c r="CE1042" s="7">
        <f t="shared" si="719"/>
        <v>0</v>
      </c>
      <c r="CF1042" s="69">
        <f t="shared" si="720"/>
        <v>0</v>
      </c>
      <c r="CG1042" s="17">
        <f t="shared" si="693"/>
        <v>77</v>
      </c>
      <c r="CH1042">
        <f t="shared" si="721"/>
        <v>0</v>
      </c>
      <c r="CI1042" s="7">
        <f t="shared" si="722"/>
        <v>0</v>
      </c>
      <c r="CJ1042" s="7">
        <f t="shared" si="723"/>
        <v>0</v>
      </c>
      <c r="CK1042" s="7">
        <f t="shared" si="724"/>
        <v>0</v>
      </c>
      <c r="CL1042" s="7">
        <f t="shared" si="725"/>
        <v>0</v>
      </c>
      <c r="CM1042" s="17">
        <f t="shared" si="694"/>
        <v>77</v>
      </c>
      <c r="CN1042">
        <f t="shared" si="726"/>
        <v>0</v>
      </c>
      <c r="CO1042" s="7">
        <f t="shared" si="727"/>
        <v>0</v>
      </c>
      <c r="CP1042" s="7">
        <f t="shared" si="728"/>
        <v>0</v>
      </c>
      <c r="CQ1042" s="7">
        <f t="shared" si="729"/>
        <v>0</v>
      </c>
      <c r="CR1042" s="7">
        <f t="shared" si="730"/>
        <v>0</v>
      </c>
    </row>
    <row r="1043" spans="1:9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695"/>
        <v>1</v>
      </c>
      <c r="M1043" s="63" t="b">
        <v>0</v>
      </c>
      <c r="S1043" s="65" t="b">
        <v>0</v>
      </c>
      <c r="Y1043" s="66" t="b">
        <v>0</v>
      </c>
      <c r="AE1043" s="67" t="b">
        <v>0</v>
      </c>
      <c r="AK1043" s="68" t="b">
        <v>0</v>
      </c>
      <c r="AQ1043" s="45" t="b">
        <v>0</v>
      </c>
      <c r="AW1043" s="47" t="b">
        <v>0</v>
      </c>
      <c r="BC1043" s="17">
        <f t="shared" si="688"/>
        <v>77</v>
      </c>
      <c r="BD1043">
        <f t="shared" si="696"/>
        <v>0</v>
      </c>
      <c r="BE1043" s="7">
        <f t="shared" si="697"/>
        <v>0</v>
      </c>
      <c r="BF1043" s="7">
        <f t="shared" si="698"/>
        <v>0</v>
      </c>
      <c r="BG1043" s="7">
        <f t="shared" si="699"/>
        <v>0</v>
      </c>
      <c r="BH1043" s="7">
        <f t="shared" si="700"/>
        <v>0</v>
      </c>
      <c r="BI1043" s="17">
        <f t="shared" si="689"/>
        <v>77</v>
      </c>
      <c r="BJ1043">
        <f t="shared" si="701"/>
        <v>0</v>
      </c>
      <c r="BK1043" s="7">
        <f t="shared" si="702"/>
        <v>0</v>
      </c>
      <c r="BL1043" s="7">
        <f t="shared" si="703"/>
        <v>0</v>
      </c>
      <c r="BM1043" s="7">
        <f t="shared" si="704"/>
        <v>0</v>
      </c>
      <c r="BN1043" s="7">
        <f t="shared" si="705"/>
        <v>0</v>
      </c>
      <c r="BO1043" s="17">
        <f t="shared" si="690"/>
        <v>77</v>
      </c>
      <c r="BP1043">
        <f t="shared" si="706"/>
        <v>0</v>
      </c>
      <c r="BQ1043" s="7">
        <f t="shared" si="707"/>
        <v>0</v>
      </c>
      <c r="BR1043" s="7">
        <f t="shared" si="708"/>
        <v>0</v>
      </c>
      <c r="BS1043" s="7">
        <f t="shared" si="709"/>
        <v>0</v>
      </c>
      <c r="BT1043" s="7">
        <f t="shared" si="710"/>
        <v>0</v>
      </c>
      <c r="BU1043" s="17">
        <f t="shared" si="691"/>
        <v>77</v>
      </c>
      <c r="BV1043">
        <f t="shared" si="711"/>
        <v>0</v>
      </c>
      <c r="BW1043" s="7">
        <f t="shared" si="712"/>
        <v>0</v>
      </c>
      <c r="BX1043" s="7">
        <f t="shared" si="713"/>
        <v>0</v>
      </c>
      <c r="BY1043" s="7">
        <f t="shared" si="714"/>
        <v>0</v>
      </c>
      <c r="BZ1043" s="7">
        <f t="shared" si="715"/>
        <v>0</v>
      </c>
      <c r="CA1043" s="17">
        <f t="shared" si="692"/>
        <v>77</v>
      </c>
      <c r="CB1043">
        <f t="shared" si="716"/>
        <v>0</v>
      </c>
      <c r="CC1043" s="7">
        <f t="shared" si="717"/>
        <v>0</v>
      </c>
      <c r="CD1043" s="7">
        <f t="shared" si="718"/>
        <v>0</v>
      </c>
      <c r="CE1043" s="7">
        <f t="shared" si="719"/>
        <v>0</v>
      </c>
      <c r="CF1043" s="69">
        <f t="shared" si="720"/>
        <v>0</v>
      </c>
      <c r="CG1043" s="17">
        <f t="shared" si="693"/>
        <v>77</v>
      </c>
      <c r="CH1043">
        <f t="shared" si="721"/>
        <v>0</v>
      </c>
      <c r="CI1043" s="7">
        <f t="shared" si="722"/>
        <v>0</v>
      </c>
      <c r="CJ1043" s="7">
        <f t="shared" si="723"/>
        <v>0</v>
      </c>
      <c r="CK1043" s="7">
        <f t="shared" si="724"/>
        <v>0</v>
      </c>
      <c r="CL1043" s="7">
        <f t="shared" si="725"/>
        <v>0</v>
      </c>
      <c r="CM1043" s="17">
        <f t="shared" si="694"/>
        <v>77</v>
      </c>
      <c r="CN1043">
        <f t="shared" si="726"/>
        <v>0</v>
      </c>
      <c r="CO1043" s="7">
        <f t="shared" si="727"/>
        <v>0</v>
      </c>
      <c r="CP1043" s="7">
        <f t="shared" si="728"/>
        <v>0</v>
      </c>
      <c r="CQ1043" s="7">
        <f t="shared" si="729"/>
        <v>0</v>
      </c>
      <c r="CR1043" s="7">
        <f t="shared" si="730"/>
        <v>0</v>
      </c>
    </row>
    <row r="1044" spans="1:9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695"/>
        <v>1</v>
      </c>
      <c r="M1044" s="63" t="b">
        <v>0</v>
      </c>
      <c r="S1044" s="65" t="b">
        <v>0</v>
      </c>
      <c r="Y1044" s="66" t="b">
        <v>0</v>
      </c>
      <c r="AE1044" s="67" t="b">
        <v>0</v>
      </c>
      <c r="AK1044" s="68" t="b">
        <v>0</v>
      </c>
      <c r="AQ1044" s="45" t="b">
        <v>0</v>
      </c>
      <c r="AW1044" s="47" t="b">
        <v>0</v>
      </c>
      <c r="BC1044" s="17">
        <f t="shared" si="688"/>
        <v>57.20000000000001</v>
      </c>
      <c r="BD1044">
        <f t="shared" si="696"/>
        <v>0</v>
      </c>
      <c r="BE1044" s="7">
        <f t="shared" si="697"/>
        <v>0</v>
      </c>
      <c r="BF1044" s="7">
        <f t="shared" si="698"/>
        <v>0</v>
      </c>
      <c r="BG1044" s="7">
        <f t="shared" si="699"/>
        <v>0</v>
      </c>
      <c r="BH1044" s="7">
        <f t="shared" si="700"/>
        <v>0</v>
      </c>
      <c r="BI1044" s="17">
        <f t="shared" si="689"/>
        <v>57.20000000000001</v>
      </c>
      <c r="BJ1044">
        <f t="shared" si="701"/>
        <v>0</v>
      </c>
      <c r="BK1044" s="7">
        <f t="shared" si="702"/>
        <v>0</v>
      </c>
      <c r="BL1044" s="7">
        <f t="shared" si="703"/>
        <v>0</v>
      </c>
      <c r="BM1044" s="7">
        <f t="shared" si="704"/>
        <v>0</v>
      </c>
      <c r="BN1044" s="7">
        <f t="shared" si="705"/>
        <v>0</v>
      </c>
      <c r="BO1044" s="17">
        <f t="shared" si="690"/>
        <v>57.20000000000001</v>
      </c>
      <c r="BP1044">
        <f t="shared" si="706"/>
        <v>0</v>
      </c>
      <c r="BQ1044" s="7">
        <f t="shared" si="707"/>
        <v>0</v>
      </c>
      <c r="BR1044" s="7">
        <f t="shared" si="708"/>
        <v>0</v>
      </c>
      <c r="BS1044" s="7">
        <f t="shared" si="709"/>
        <v>0</v>
      </c>
      <c r="BT1044" s="7">
        <f t="shared" si="710"/>
        <v>0</v>
      </c>
      <c r="BU1044" s="17">
        <f t="shared" si="691"/>
        <v>57.20000000000001</v>
      </c>
      <c r="BV1044">
        <f t="shared" si="711"/>
        <v>0</v>
      </c>
      <c r="BW1044" s="7">
        <f t="shared" si="712"/>
        <v>0</v>
      </c>
      <c r="BX1044" s="7">
        <f t="shared" si="713"/>
        <v>0</v>
      </c>
      <c r="BY1044" s="7">
        <f t="shared" si="714"/>
        <v>0</v>
      </c>
      <c r="BZ1044" s="7">
        <f t="shared" si="715"/>
        <v>0</v>
      </c>
      <c r="CA1044" s="17">
        <f t="shared" si="692"/>
        <v>57.20000000000001</v>
      </c>
      <c r="CB1044">
        <f t="shared" si="716"/>
        <v>0</v>
      </c>
      <c r="CC1044" s="7">
        <f t="shared" si="717"/>
        <v>0</v>
      </c>
      <c r="CD1044" s="7">
        <f t="shared" si="718"/>
        <v>0</v>
      </c>
      <c r="CE1044" s="7">
        <f t="shared" si="719"/>
        <v>0</v>
      </c>
      <c r="CF1044" s="69">
        <f t="shared" si="720"/>
        <v>0</v>
      </c>
      <c r="CG1044" s="17">
        <f t="shared" si="693"/>
        <v>57.20000000000001</v>
      </c>
      <c r="CH1044">
        <f t="shared" si="721"/>
        <v>0</v>
      </c>
      <c r="CI1044" s="7">
        <f t="shared" si="722"/>
        <v>0</v>
      </c>
      <c r="CJ1044" s="7">
        <f t="shared" si="723"/>
        <v>0</v>
      </c>
      <c r="CK1044" s="7">
        <f t="shared" si="724"/>
        <v>0</v>
      </c>
      <c r="CL1044" s="7">
        <f t="shared" si="725"/>
        <v>0</v>
      </c>
      <c r="CM1044" s="17">
        <f t="shared" si="694"/>
        <v>57.20000000000001</v>
      </c>
      <c r="CN1044">
        <f t="shared" si="726"/>
        <v>0</v>
      </c>
      <c r="CO1044" s="7">
        <f t="shared" si="727"/>
        <v>0</v>
      </c>
      <c r="CP1044" s="7">
        <f t="shared" si="728"/>
        <v>0</v>
      </c>
      <c r="CQ1044" s="7">
        <f t="shared" si="729"/>
        <v>0</v>
      </c>
      <c r="CR1044" s="7">
        <f t="shared" si="730"/>
        <v>0</v>
      </c>
    </row>
    <row r="1045" spans="1:9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695"/>
        <v>1</v>
      </c>
      <c r="M1045" s="63" t="b">
        <v>0</v>
      </c>
      <c r="S1045" s="65" t="b">
        <v>0</v>
      </c>
      <c r="Y1045" s="66" t="b">
        <v>0</v>
      </c>
      <c r="AE1045" s="67" t="b">
        <v>0</v>
      </c>
      <c r="AK1045" s="68" t="b">
        <v>0</v>
      </c>
      <c r="AQ1045" s="45" t="b">
        <v>0</v>
      </c>
      <c r="AW1045" s="47" t="b">
        <v>0</v>
      </c>
      <c r="BC1045" s="17">
        <f t="shared" si="688"/>
        <v>57.20000000000001</v>
      </c>
      <c r="BD1045">
        <f t="shared" si="696"/>
        <v>0</v>
      </c>
      <c r="BE1045" s="7">
        <f t="shared" si="697"/>
        <v>0</v>
      </c>
      <c r="BF1045" s="7">
        <f t="shared" si="698"/>
        <v>0</v>
      </c>
      <c r="BG1045" s="7">
        <f t="shared" si="699"/>
        <v>0</v>
      </c>
      <c r="BH1045" s="7">
        <f t="shared" si="700"/>
        <v>0</v>
      </c>
      <c r="BI1045" s="17">
        <f t="shared" si="689"/>
        <v>57.20000000000001</v>
      </c>
      <c r="BJ1045">
        <f t="shared" si="701"/>
        <v>0</v>
      </c>
      <c r="BK1045" s="7">
        <f t="shared" si="702"/>
        <v>0</v>
      </c>
      <c r="BL1045" s="7">
        <f t="shared" si="703"/>
        <v>0</v>
      </c>
      <c r="BM1045" s="7">
        <f t="shared" si="704"/>
        <v>0</v>
      </c>
      <c r="BN1045" s="7">
        <f t="shared" si="705"/>
        <v>0</v>
      </c>
      <c r="BO1045" s="17">
        <f t="shared" si="690"/>
        <v>57.20000000000001</v>
      </c>
      <c r="BP1045">
        <f t="shared" si="706"/>
        <v>0</v>
      </c>
      <c r="BQ1045" s="7">
        <f t="shared" si="707"/>
        <v>0</v>
      </c>
      <c r="BR1045" s="7">
        <f t="shared" si="708"/>
        <v>0</v>
      </c>
      <c r="BS1045" s="7">
        <f t="shared" si="709"/>
        <v>0</v>
      </c>
      <c r="BT1045" s="7">
        <f t="shared" si="710"/>
        <v>0</v>
      </c>
      <c r="BU1045" s="17">
        <f t="shared" si="691"/>
        <v>57.20000000000001</v>
      </c>
      <c r="BV1045">
        <f t="shared" si="711"/>
        <v>0</v>
      </c>
      <c r="BW1045" s="7">
        <f t="shared" si="712"/>
        <v>0</v>
      </c>
      <c r="BX1045" s="7">
        <f t="shared" si="713"/>
        <v>0</v>
      </c>
      <c r="BY1045" s="7">
        <f t="shared" si="714"/>
        <v>0</v>
      </c>
      <c r="BZ1045" s="7">
        <f t="shared" si="715"/>
        <v>0</v>
      </c>
      <c r="CA1045" s="17">
        <f t="shared" si="692"/>
        <v>57.20000000000001</v>
      </c>
      <c r="CB1045">
        <f t="shared" si="716"/>
        <v>0</v>
      </c>
      <c r="CC1045" s="7">
        <f t="shared" si="717"/>
        <v>0</v>
      </c>
      <c r="CD1045" s="7">
        <f t="shared" si="718"/>
        <v>0</v>
      </c>
      <c r="CE1045" s="7">
        <f t="shared" si="719"/>
        <v>0</v>
      </c>
      <c r="CF1045" s="69">
        <f t="shared" si="720"/>
        <v>0</v>
      </c>
      <c r="CG1045" s="17">
        <f t="shared" si="693"/>
        <v>57.20000000000001</v>
      </c>
      <c r="CH1045">
        <f t="shared" si="721"/>
        <v>0</v>
      </c>
      <c r="CI1045" s="7">
        <f t="shared" si="722"/>
        <v>0</v>
      </c>
      <c r="CJ1045" s="7">
        <f t="shared" si="723"/>
        <v>0</v>
      </c>
      <c r="CK1045" s="7">
        <f t="shared" si="724"/>
        <v>0</v>
      </c>
      <c r="CL1045" s="7">
        <f t="shared" si="725"/>
        <v>0</v>
      </c>
      <c r="CM1045" s="17">
        <f t="shared" si="694"/>
        <v>57.20000000000001</v>
      </c>
      <c r="CN1045">
        <f t="shared" si="726"/>
        <v>0</v>
      </c>
      <c r="CO1045" s="7">
        <f t="shared" si="727"/>
        <v>0</v>
      </c>
      <c r="CP1045" s="7">
        <f t="shared" si="728"/>
        <v>0</v>
      </c>
      <c r="CQ1045" s="7">
        <f t="shared" si="729"/>
        <v>0</v>
      </c>
      <c r="CR1045" s="7">
        <f t="shared" si="730"/>
        <v>0</v>
      </c>
    </row>
    <row r="1046" spans="1:9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695"/>
        <v>1</v>
      </c>
      <c r="M1046" s="63" t="b">
        <v>0</v>
      </c>
      <c r="S1046" s="65" t="b">
        <v>0</v>
      </c>
      <c r="Y1046" s="66" t="b">
        <v>0</v>
      </c>
      <c r="AE1046" s="67" t="b">
        <v>0</v>
      </c>
      <c r="AK1046" s="68" t="b">
        <v>0</v>
      </c>
      <c r="AQ1046" s="45" t="b">
        <v>0</v>
      </c>
      <c r="AW1046" s="47" t="b">
        <v>0</v>
      </c>
      <c r="BC1046" s="17">
        <f t="shared" si="688"/>
        <v>330</v>
      </c>
      <c r="BD1046">
        <f t="shared" si="696"/>
        <v>0</v>
      </c>
      <c r="BE1046" s="7">
        <f t="shared" si="697"/>
        <v>0</v>
      </c>
      <c r="BF1046" s="7">
        <f t="shared" si="698"/>
        <v>0</v>
      </c>
      <c r="BG1046" s="7">
        <f t="shared" si="699"/>
        <v>0</v>
      </c>
      <c r="BH1046" s="7">
        <f t="shared" si="700"/>
        <v>0</v>
      </c>
      <c r="BI1046" s="17">
        <f t="shared" si="689"/>
        <v>330</v>
      </c>
      <c r="BJ1046">
        <f t="shared" si="701"/>
        <v>0</v>
      </c>
      <c r="BK1046" s="7">
        <f t="shared" si="702"/>
        <v>0</v>
      </c>
      <c r="BL1046" s="7">
        <f t="shared" si="703"/>
        <v>0</v>
      </c>
      <c r="BM1046" s="7">
        <f t="shared" si="704"/>
        <v>0</v>
      </c>
      <c r="BN1046" s="7">
        <f t="shared" si="705"/>
        <v>0</v>
      </c>
      <c r="BO1046" s="17">
        <f t="shared" si="690"/>
        <v>330</v>
      </c>
      <c r="BP1046">
        <f t="shared" si="706"/>
        <v>0</v>
      </c>
      <c r="BQ1046" s="7">
        <f t="shared" si="707"/>
        <v>0</v>
      </c>
      <c r="BR1046" s="7">
        <f t="shared" si="708"/>
        <v>0</v>
      </c>
      <c r="BS1046" s="7">
        <f t="shared" si="709"/>
        <v>0</v>
      </c>
      <c r="BT1046" s="7">
        <f t="shared" si="710"/>
        <v>0</v>
      </c>
      <c r="BU1046" s="17">
        <f t="shared" si="691"/>
        <v>330</v>
      </c>
      <c r="BV1046">
        <f t="shared" si="711"/>
        <v>0</v>
      </c>
      <c r="BW1046" s="7">
        <f t="shared" si="712"/>
        <v>0</v>
      </c>
      <c r="BX1046" s="7">
        <f t="shared" si="713"/>
        <v>0</v>
      </c>
      <c r="BY1046" s="7">
        <f t="shared" si="714"/>
        <v>0</v>
      </c>
      <c r="BZ1046" s="7">
        <f t="shared" si="715"/>
        <v>0</v>
      </c>
      <c r="CA1046" s="17">
        <f t="shared" si="692"/>
        <v>330</v>
      </c>
      <c r="CB1046">
        <f t="shared" si="716"/>
        <v>0</v>
      </c>
      <c r="CC1046" s="7">
        <f t="shared" si="717"/>
        <v>0</v>
      </c>
      <c r="CD1046" s="7">
        <f t="shared" si="718"/>
        <v>0</v>
      </c>
      <c r="CE1046" s="7">
        <f t="shared" si="719"/>
        <v>0</v>
      </c>
      <c r="CF1046" s="69">
        <f t="shared" si="720"/>
        <v>0</v>
      </c>
      <c r="CG1046" s="17">
        <f t="shared" si="693"/>
        <v>330</v>
      </c>
      <c r="CH1046">
        <f t="shared" si="721"/>
        <v>0</v>
      </c>
      <c r="CI1046" s="7">
        <f t="shared" si="722"/>
        <v>0</v>
      </c>
      <c r="CJ1046" s="7">
        <f t="shared" si="723"/>
        <v>0</v>
      </c>
      <c r="CK1046" s="7">
        <f t="shared" si="724"/>
        <v>0</v>
      </c>
      <c r="CL1046" s="7">
        <f t="shared" si="725"/>
        <v>0</v>
      </c>
      <c r="CM1046" s="17">
        <f t="shared" si="694"/>
        <v>330</v>
      </c>
      <c r="CN1046">
        <f t="shared" si="726"/>
        <v>0</v>
      </c>
      <c r="CO1046" s="7">
        <f t="shared" si="727"/>
        <v>0</v>
      </c>
      <c r="CP1046" s="7">
        <f t="shared" si="728"/>
        <v>0</v>
      </c>
      <c r="CQ1046" s="7">
        <f t="shared" si="729"/>
        <v>0</v>
      </c>
      <c r="CR1046" s="7">
        <f t="shared" si="730"/>
        <v>0</v>
      </c>
    </row>
    <row r="1047" spans="1:9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695"/>
        <v>1</v>
      </c>
      <c r="M1047" s="63" t="b">
        <v>0</v>
      </c>
      <c r="S1047" s="65" t="b">
        <v>0</v>
      </c>
      <c r="Y1047" s="66" t="b">
        <v>0</v>
      </c>
      <c r="AE1047" s="67" t="b">
        <v>0</v>
      </c>
      <c r="AK1047" s="68" t="b">
        <v>0</v>
      </c>
      <c r="AQ1047" s="45" t="b">
        <v>0</v>
      </c>
      <c r="AW1047" s="47" t="b">
        <v>0</v>
      </c>
      <c r="BC1047" s="17">
        <f t="shared" si="688"/>
        <v>353.1</v>
      </c>
      <c r="BD1047">
        <f t="shared" si="696"/>
        <v>0</v>
      </c>
      <c r="BE1047" s="7">
        <f t="shared" si="697"/>
        <v>0</v>
      </c>
      <c r="BF1047" s="7">
        <f t="shared" si="698"/>
        <v>0</v>
      </c>
      <c r="BG1047" s="7">
        <f t="shared" si="699"/>
        <v>0</v>
      </c>
      <c r="BH1047" s="7">
        <f t="shared" si="700"/>
        <v>0</v>
      </c>
      <c r="BI1047" s="17">
        <f t="shared" si="689"/>
        <v>353.1</v>
      </c>
      <c r="BJ1047">
        <f t="shared" si="701"/>
        <v>0</v>
      </c>
      <c r="BK1047" s="7">
        <f t="shared" si="702"/>
        <v>0</v>
      </c>
      <c r="BL1047" s="7">
        <f t="shared" si="703"/>
        <v>0</v>
      </c>
      <c r="BM1047" s="7">
        <f t="shared" si="704"/>
        <v>0</v>
      </c>
      <c r="BN1047" s="7">
        <f t="shared" si="705"/>
        <v>0</v>
      </c>
      <c r="BO1047" s="17">
        <f t="shared" si="690"/>
        <v>353.1</v>
      </c>
      <c r="BP1047">
        <f t="shared" si="706"/>
        <v>0</v>
      </c>
      <c r="BQ1047" s="7">
        <f t="shared" si="707"/>
        <v>0</v>
      </c>
      <c r="BR1047" s="7">
        <f t="shared" si="708"/>
        <v>0</v>
      </c>
      <c r="BS1047" s="7">
        <f t="shared" si="709"/>
        <v>0</v>
      </c>
      <c r="BT1047" s="7">
        <f t="shared" si="710"/>
        <v>0</v>
      </c>
      <c r="BU1047" s="17">
        <f t="shared" si="691"/>
        <v>353.1</v>
      </c>
      <c r="BV1047">
        <f t="shared" si="711"/>
        <v>0</v>
      </c>
      <c r="BW1047" s="7">
        <f t="shared" si="712"/>
        <v>0</v>
      </c>
      <c r="BX1047" s="7">
        <f t="shared" si="713"/>
        <v>0</v>
      </c>
      <c r="BY1047" s="7">
        <f t="shared" si="714"/>
        <v>0</v>
      </c>
      <c r="BZ1047" s="7">
        <f t="shared" si="715"/>
        <v>0</v>
      </c>
      <c r="CA1047" s="17">
        <f t="shared" si="692"/>
        <v>353.1</v>
      </c>
      <c r="CB1047">
        <f t="shared" si="716"/>
        <v>0</v>
      </c>
      <c r="CC1047" s="7">
        <f t="shared" si="717"/>
        <v>0</v>
      </c>
      <c r="CD1047" s="7">
        <f t="shared" si="718"/>
        <v>0</v>
      </c>
      <c r="CE1047" s="7">
        <f t="shared" si="719"/>
        <v>0</v>
      </c>
      <c r="CF1047" s="69">
        <f t="shared" si="720"/>
        <v>0</v>
      </c>
      <c r="CG1047" s="17">
        <f t="shared" si="693"/>
        <v>353.1</v>
      </c>
      <c r="CH1047">
        <f t="shared" si="721"/>
        <v>0</v>
      </c>
      <c r="CI1047" s="7">
        <f t="shared" si="722"/>
        <v>0</v>
      </c>
      <c r="CJ1047" s="7">
        <f t="shared" si="723"/>
        <v>0</v>
      </c>
      <c r="CK1047" s="7">
        <f t="shared" si="724"/>
        <v>0</v>
      </c>
      <c r="CL1047" s="7">
        <f t="shared" si="725"/>
        <v>0</v>
      </c>
      <c r="CM1047" s="17">
        <f t="shared" si="694"/>
        <v>353.1</v>
      </c>
      <c r="CN1047">
        <f t="shared" si="726"/>
        <v>0</v>
      </c>
      <c r="CO1047" s="7">
        <f t="shared" si="727"/>
        <v>0</v>
      </c>
      <c r="CP1047" s="7">
        <f t="shared" si="728"/>
        <v>0</v>
      </c>
      <c r="CQ1047" s="7">
        <f t="shared" si="729"/>
        <v>0</v>
      </c>
      <c r="CR1047" s="7">
        <f t="shared" si="730"/>
        <v>0</v>
      </c>
    </row>
    <row r="1048" spans="1:9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695"/>
        <v>1</v>
      </c>
      <c r="M1048" s="63" t="b">
        <v>0</v>
      </c>
      <c r="S1048" s="65" t="b">
        <v>0</v>
      </c>
      <c r="Y1048" s="66" t="b">
        <v>0</v>
      </c>
      <c r="AE1048" s="67" t="b">
        <v>0</v>
      </c>
      <c r="AK1048" s="68" t="b">
        <v>0</v>
      </c>
      <c r="AQ1048" s="45" t="b">
        <v>0</v>
      </c>
      <c r="AW1048" s="47" t="b">
        <v>0</v>
      </c>
      <c r="BC1048" s="17">
        <f t="shared" si="688"/>
        <v>330</v>
      </c>
      <c r="BD1048">
        <f t="shared" si="696"/>
        <v>0</v>
      </c>
      <c r="BE1048" s="7">
        <f t="shared" si="697"/>
        <v>0</v>
      </c>
      <c r="BF1048" s="7">
        <f t="shared" si="698"/>
        <v>0</v>
      </c>
      <c r="BG1048" s="7">
        <f t="shared" si="699"/>
        <v>0</v>
      </c>
      <c r="BH1048" s="7">
        <f t="shared" si="700"/>
        <v>0</v>
      </c>
      <c r="BI1048" s="17">
        <f t="shared" si="689"/>
        <v>330</v>
      </c>
      <c r="BJ1048">
        <f t="shared" si="701"/>
        <v>0</v>
      </c>
      <c r="BK1048" s="7">
        <f t="shared" si="702"/>
        <v>0</v>
      </c>
      <c r="BL1048" s="7">
        <f t="shared" si="703"/>
        <v>0</v>
      </c>
      <c r="BM1048" s="7">
        <f t="shared" si="704"/>
        <v>0</v>
      </c>
      <c r="BN1048" s="7">
        <f t="shared" si="705"/>
        <v>0</v>
      </c>
      <c r="BO1048" s="17">
        <f t="shared" si="690"/>
        <v>330</v>
      </c>
      <c r="BP1048">
        <f t="shared" si="706"/>
        <v>0</v>
      </c>
      <c r="BQ1048" s="7">
        <f t="shared" si="707"/>
        <v>0</v>
      </c>
      <c r="BR1048" s="7">
        <f t="shared" si="708"/>
        <v>0</v>
      </c>
      <c r="BS1048" s="7">
        <f t="shared" si="709"/>
        <v>0</v>
      </c>
      <c r="BT1048" s="7">
        <f t="shared" si="710"/>
        <v>0</v>
      </c>
      <c r="BU1048" s="17">
        <f t="shared" si="691"/>
        <v>330</v>
      </c>
      <c r="BV1048">
        <f t="shared" si="711"/>
        <v>0</v>
      </c>
      <c r="BW1048" s="7">
        <f t="shared" si="712"/>
        <v>0</v>
      </c>
      <c r="BX1048" s="7">
        <f t="shared" si="713"/>
        <v>0</v>
      </c>
      <c r="BY1048" s="7">
        <f t="shared" si="714"/>
        <v>0</v>
      </c>
      <c r="BZ1048" s="7">
        <f t="shared" si="715"/>
        <v>0</v>
      </c>
      <c r="CA1048" s="17">
        <f t="shared" si="692"/>
        <v>330</v>
      </c>
      <c r="CB1048">
        <f t="shared" si="716"/>
        <v>0</v>
      </c>
      <c r="CC1048" s="7">
        <f t="shared" si="717"/>
        <v>0</v>
      </c>
      <c r="CD1048" s="7">
        <f t="shared" si="718"/>
        <v>0</v>
      </c>
      <c r="CE1048" s="7">
        <f t="shared" si="719"/>
        <v>0</v>
      </c>
      <c r="CF1048" s="69">
        <f t="shared" si="720"/>
        <v>0</v>
      </c>
      <c r="CG1048" s="17">
        <f t="shared" si="693"/>
        <v>330</v>
      </c>
      <c r="CH1048">
        <f t="shared" si="721"/>
        <v>0</v>
      </c>
      <c r="CI1048" s="7">
        <f t="shared" si="722"/>
        <v>0</v>
      </c>
      <c r="CJ1048" s="7">
        <f t="shared" si="723"/>
        <v>0</v>
      </c>
      <c r="CK1048" s="7">
        <f t="shared" si="724"/>
        <v>0</v>
      </c>
      <c r="CL1048" s="7">
        <f t="shared" si="725"/>
        <v>0</v>
      </c>
      <c r="CM1048" s="17">
        <f t="shared" si="694"/>
        <v>330</v>
      </c>
      <c r="CN1048">
        <f t="shared" si="726"/>
        <v>0</v>
      </c>
      <c r="CO1048" s="7">
        <f t="shared" si="727"/>
        <v>0</v>
      </c>
      <c r="CP1048" s="7">
        <f t="shared" si="728"/>
        <v>0</v>
      </c>
      <c r="CQ1048" s="7">
        <f t="shared" si="729"/>
        <v>0</v>
      </c>
      <c r="CR1048" s="7">
        <f t="shared" si="730"/>
        <v>0</v>
      </c>
    </row>
    <row r="1049" spans="1:9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695"/>
        <v>1</v>
      </c>
      <c r="M1049" s="63" t="b">
        <v>0</v>
      </c>
      <c r="S1049" s="65" t="b">
        <v>0</v>
      </c>
      <c r="Y1049" s="66" t="b">
        <v>0</v>
      </c>
      <c r="AE1049" s="67" t="b">
        <v>0</v>
      </c>
      <c r="AK1049" s="68" t="b">
        <v>0</v>
      </c>
      <c r="AQ1049" s="45" t="b">
        <v>0</v>
      </c>
      <c r="AW1049" s="47" t="b">
        <v>0</v>
      </c>
      <c r="BC1049" s="17">
        <f t="shared" si="688"/>
        <v>335.50000000000006</v>
      </c>
      <c r="BD1049">
        <f t="shared" si="696"/>
        <v>0</v>
      </c>
      <c r="BE1049" s="7">
        <f t="shared" si="697"/>
        <v>0</v>
      </c>
      <c r="BF1049" s="7">
        <f t="shared" si="698"/>
        <v>0</v>
      </c>
      <c r="BG1049" s="7">
        <f t="shared" si="699"/>
        <v>0</v>
      </c>
      <c r="BH1049" s="7">
        <f t="shared" si="700"/>
        <v>0</v>
      </c>
      <c r="BI1049" s="17">
        <f t="shared" si="689"/>
        <v>335.50000000000006</v>
      </c>
      <c r="BJ1049">
        <f t="shared" si="701"/>
        <v>0</v>
      </c>
      <c r="BK1049" s="7">
        <f t="shared" si="702"/>
        <v>0</v>
      </c>
      <c r="BL1049" s="7">
        <f t="shared" si="703"/>
        <v>0</v>
      </c>
      <c r="BM1049" s="7">
        <f t="shared" si="704"/>
        <v>0</v>
      </c>
      <c r="BN1049" s="7">
        <f t="shared" si="705"/>
        <v>0</v>
      </c>
      <c r="BO1049" s="17">
        <f t="shared" si="690"/>
        <v>335.50000000000006</v>
      </c>
      <c r="BP1049">
        <f t="shared" si="706"/>
        <v>0</v>
      </c>
      <c r="BQ1049" s="7">
        <f t="shared" si="707"/>
        <v>0</v>
      </c>
      <c r="BR1049" s="7">
        <f t="shared" si="708"/>
        <v>0</v>
      </c>
      <c r="BS1049" s="7">
        <f t="shared" si="709"/>
        <v>0</v>
      </c>
      <c r="BT1049" s="7">
        <f t="shared" si="710"/>
        <v>0</v>
      </c>
      <c r="BU1049" s="17">
        <f t="shared" si="691"/>
        <v>335.50000000000006</v>
      </c>
      <c r="BV1049">
        <f t="shared" si="711"/>
        <v>0</v>
      </c>
      <c r="BW1049" s="7">
        <f t="shared" si="712"/>
        <v>0</v>
      </c>
      <c r="BX1049" s="7">
        <f t="shared" si="713"/>
        <v>0</v>
      </c>
      <c r="BY1049" s="7">
        <f t="shared" si="714"/>
        <v>0</v>
      </c>
      <c r="BZ1049" s="7">
        <f t="shared" si="715"/>
        <v>0</v>
      </c>
      <c r="CA1049" s="17">
        <f t="shared" si="692"/>
        <v>335.50000000000006</v>
      </c>
      <c r="CB1049">
        <f t="shared" si="716"/>
        <v>0</v>
      </c>
      <c r="CC1049" s="7">
        <f t="shared" si="717"/>
        <v>0</v>
      </c>
      <c r="CD1049" s="7">
        <f t="shared" si="718"/>
        <v>0</v>
      </c>
      <c r="CE1049" s="7">
        <f t="shared" si="719"/>
        <v>0</v>
      </c>
      <c r="CF1049" s="69">
        <f t="shared" si="720"/>
        <v>0</v>
      </c>
      <c r="CG1049" s="17">
        <f t="shared" si="693"/>
        <v>335.50000000000006</v>
      </c>
      <c r="CH1049">
        <f t="shared" si="721"/>
        <v>0</v>
      </c>
      <c r="CI1049" s="7">
        <f t="shared" si="722"/>
        <v>0</v>
      </c>
      <c r="CJ1049" s="7">
        <f t="shared" si="723"/>
        <v>0</v>
      </c>
      <c r="CK1049" s="7">
        <f t="shared" si="724"/>
        <v>0</v>
      </c>
      <c r="CL1049" s="7">
        <f t="shared" si="725"/>
        <v>0</v>
      </c>
      <c r="CM1049" s="17">
        <f t="shared" si="694"/>
        <v>335.50000000000006</v>
      </c>
      <c r="CN1049">
        <f t="shared" si="726"/>
        <v>0</v>
      </c>
      <c r="CO1049" s="7">
        <f t="shared" si="727"/>
        <v>0</v>
      </c>
      <c r="CP1049" s="7">
        <f t="shared" si="728"/>
        <v>0</v>
      </c>
      <c r="CQ1049" s="7">
        <f t="shared" si="729"/>
        <v>0</v>
      </c>
      <c r="CR1049" s="7">
        <f t="shared" si="730"/>
        <v>0</v>
      </c>
    </row>
    <row r="1050" spans="1:9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695"/>
        <v>1</v>
      </c>
      <c r="M1050" s="63" t="b">
        <v>0</v>
      </c>
      <c r="S1050" s="65" t="b">
        <v>0</v>
      </c>
      <c r="Y1050" s="66" t="b">
        <v>0</v>
      </c>
      <c r="AE1050" s="67" t="b">
        <v>0</v>
      </c>
      <c r="AK1050" s="68" t="b">
        <v>0</v>
      </c>
      <c r="AQ1050" s="45" t="b">
        <v>0</v>
      </c>
      <c r="AW1050" s="47" t="b">
        <v>0</v>
      </c>
      <c r="BC1050" s="17">
        <f t="shared" si="688"/>
        <v>353.1</v>
      </c>
      <c r="BD1050">
        <f t="shared" si="696"/>
        <v>0</v>
      </c>
      <c r="BE1050" s="7">
        <f t="shared" si="697"/>
        <v>0</v>
      </c>
      <c r="BF1050" s="7">
        <f t="shared" si="698"/>
        <v>0</v>
      </c>
      <c r="BG1050" s="7">
        <f t="shared" si="699"/>
        <v>0</v>
      </c>
      <c r="BH1050" s="7">
        <f t="shared" si="700"/>
        <v>0</v>
      </c>
      <c r="BI1050" s="17">
        <f t="shared" si="689"/>
        <v>353.1</v>
      </c>
      <c r="BJ1050">
        <f t="shared" si="701"/>
        <v>0</v>
      </c>
      <c r="BK1050" s="7">
        <f t="shared" si="702"/>
        <v>0</v>
      </c>
      <c r="BL1050" s="7">
        <f t="shared" si="703"/>
        <v>0</v>
      </c>
      <c r="BM1050" s="7">
        <f t="shared" si="704"/>
        <v>0</v>
      </c>
      <c r="BN1050" s="7">
        <f t="shared" si="705"/>
        <v>0</v>
      </c>
      <c r="BO1050" s="17">
        <f t="shared" si="690"/>
        <v>353.1</v>
      </c>
      <c r="BP1050">
        <f t="shared" si="706"/>
        <v>0</v>
      </c>
      <c r="BQ1050" s="7">
        <f t="shared" si="707"/>
        <v>0</v>
      </c>
      <c r="BR1050" s="7">
        <f t="shared" si="708"/>
        <v>0</v>
      </c>
      <c r="BS1050" s="7">
        <f t="shared" si="709"/>
        <v>0</v>
      </c>
      <c r="BT1050" s="7">
        <f t="shared" si="710"/>
        <v>0</v>
      </c>
      <c r="BU1050" s="17">
        <f t="shared" si="691"/>
        <v>353.1</v>
      </c>
      <c r="BV1050">
        <f t="shared" si="711"/>
        <v>0</v>
      </c>
      <c r="BW1050" s="7">
        <f t="shared" si="712"/>
        <v>0</v>
      </c>
      <c r="BX1050" s="7">
        <f t="shared" si="713"/>
        <v>0</v>
      </c>
      <c r="BY1050" s="7">
        <f t="shared" si="714"/>
        <v>0</v>
      </c>
      <c r="BZ1050" s="7">
        <f t="shared" si="715"/>
        <v>0</v>
      </c>
      <c r="CA1050" s="17">
        <f t="shared" si="692"/>
        <v>353.1</v>
      </c>
      <c r="CB1050">
        <f t="shared" si="716"/>
        <v>0</v>
      </c>
      <c r="CC1050" s="7">
        <f t="shared" si="717"/>
        <v>0</v>
      </c>
      <c r="CD1050" s="7">
        <f t="shared" si="718"/>
        <v>0</v>
      </c>
      <c r="CE1050" s="7">
        <f t="shared" si="719"/>
        <v>0</v>
      </c>
      <c r="CF1050" s="69">
        <f t="shared" si="720"/>
        <v>0</v>
      </c>
      <c r="CG1050" s="17">
        <f t="shared" si="693"/>
        <v>353.1</v>
      </c>
      <c r="CH1050">
        <f t="shared" si="721"/>
        <v>0</v>
      </c>
      <c r="CI1050" s="7">
        <f t="shared" si="722"/>
        <v>0</v>
      </c>
      <c r="CJ1050" s="7">
        <f t="shared" si="723"/>
        <v>0</v>
      </c>
      <c r="CK1050" s="7">
        <f t="shared" si="724"/>
        <v>0</v>
      </c>
      <c r="CL1050" s="7">
        <f t="shared" si="725"/>
        <v>0</v>
      </c>
      <c r="CM1050" s="17">
        <f t="shared" si="694"/>
        <v>353.1</v>
      </c>
      <c r="CN1050">
        <f t="shared" si="726"/>
        <v>0</v>
      </c>
      <c r="CO1050" s="7">
        <f t="shared" si="727"/>
        <v>0</v>
      </c>
      <c r="CP1050" s="7">
        <f t="shared" si="728"/>
        <v>0</v>
      </c>
      <c r="CQ1050" s="7">
        <f t="shared" si="729"/>
        <v>0</v>
      </c>
      <c r="CR1050" s="7">
        <f t="shared" si="730"/>
        <v>0</v>
      </c>
    </row>
    <row r="1051" spans="1:9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695"/>
        <v>1</v>
      </c>
      <c r="M1051" s="63" t="b">
        <v>0</v>
      </c>
      <c r="S1051" s="65" t="b">
        <v>0</v>
      </c>
      <c r="Y1051" s="66" t="b">
        <v>0</v>
      </c>
      <c r="AE1051" s="67" t="b">
        <v>0</v>
      </c>
      <c r="AK1051" s="68" t="b">
        <v>0</v>
      </c>
      <c r="AQ1051" s="45" t="b">
        <v>0</v>
      </c>
      <c r="AW1051" s="47" t="b">
        <v>0</v>
      </c>
      <c r="BC1051" s="17">
        <f t="shared" si="688"/>
        <v>422.4</v>
      </c>
      <c r="BD1051">
        <f t="shared" si="696"/>
        <v>0</v>
      </c>
      <c r="BE1051" s="7">
        <f t="shared" si="697"/>
        <v>0</v>
      </c>
      <c r="BF1051" s="7">
        <f t="shared" si="698"/>
        <v>0</v>
      </c>
      <c r="BG1051" s="7">
        <f t="shared" si="699"/>
        <v>0</v>
      </c>
      <c r="BH1051" s="7">
        <f t="shared" si="700"/>
        <v>0</v>
      </c>
      <c r="BI1051" s="17">
        <f t="shared" si="689"/>
        <v>422.4</v>
      </c>
      <c r="BJ1051">
        <f t="shared" si="701"/>
        <v>0</v>
      </c>
      <c r="BK1051" s="7">
        <f t="shared" si="702"/>
        <v>0</v>
      </c>
      <c r="BL1051" s="7">
        <f t="shared" si="703"/>
        <v>0</v>
      </c>
      <c r="BM1051" s="7">
        <f t="shared" si="704"/>
        <v>0</v>
      </c>
      <c r="BN1051" s="7">
        <f t="shared" si="705"/>
        <v>0</v>
      </c>
      <c r="BO1051" s="17">
        <f t="shared" si="690"/>
        <v>422.4</v>
      </c>
      <c r="BP1051">
        <f t="shared" si="706"/>
        <v>0</v>
      </c>
      <c r="BQ1051" s="7">
        <f t="shared" si="707"/>
        <v>0</v>
      </c>
      <c r="BR1051" s="7">
        <f t="shared" si="708"/>
        <v>0</v>
      </c>
      <c r="BS1051" s="7">
        <f t="shared" si="709"/>
        <v>0</v>
      </c>
      <c r="BT1051" s="7">
        <f t="shared" si="710"/>
        <v>0</v>
      </c>
      <c r="BU1051" s="17">
        <f t="shared" si="691"/>
        <v>422.4</v>
      </c>
      <c r="BV1051">
        <f t="shared" si="711"/>
        <v>0</v>
      </c>
      <c r="BW1051" s="7">
        <f t="shared" si="712"/>
        <v>0</v>
      </c>
      <c r="BX1051" s="7">
        <f t="shared" si="713"/>
        <v>0</v>
      </c>
      <c r="BY1051" s="7">
        <f t="shared" si="714"/>
        <v>0</v>
      </c>
      <c r="BZ1051" s="7">
        <f t="shared" si="715"/>
        <v>0</v>
      </c>
      <c r="CA1051" s="17">
        <f t="shared" si="692"/>
        <v>422.4</v>
      </c>
      <c r="CB1051">
        <f t="shared" si="716"/>
        <v>0</v>
      </c>
      <c r="CC1051" s="7">
        <f t="shared" si="717"/>
        <v>0</v>
      </c>
      <c r="CD1051" s="7">
        <f t="shared" si="718"/>
        <v>0</v>
      </c>
      <c r="CE1051" s="7">
        <f t="shared" si="719"/>
        <v>0</v>
      </c>
      <c r="CF1051" s="69">
        <f t="shared" si="720"/>
        <v>0</v>
      </c>
      <c r="CG1051" s="17">
        <f t="shared" si="693"/>
        <v>422.4</v>
      </c>
      <c r="CH1051">
        <f t="shared" si="721"/>
        <v>0</v>
      </c>
      <c r="CI1051" s="7">
        <f t="shared" si="722"/>
        <v>0</v>
      </c>
      <c r="CJ1051" s="7">
        <f t="shared" si="723"/>
        <v>0</v>
      </c>
      <c r="CK1051" s="7">
        <f t="shared" si="724"/>
        <v>0</v>
      </c>
      <c r="CL1051" s="7">
        <f t="shared" si="725"/>
        <v>0</v>
      </c>
      <c r="CM1051" s="17">
        <f t="shared" si="694"/>
        <v>422.4</v>
      </c>
      <c r="CN1051">
        <f t="shared" si="726"/>
        <v>0</v>
      </c>
      <c r="CO1051" s="7">
        <f t="shared" si="727"/>
        <v>0</v>
      </c>
      <c r="CP1051" s="7">
        <f t="shared" si="728"/>
        <v>0</v>
      </c>
      <c r="CQ1051" s="7">
        <f t="shared" si="729"/>
        <v>0</v>
      </c>
      <c r="CR1051" s="7">
        <f t="shared" si="730"/>
        <v>0</v>
      </c>
    </row>
    <row r="1052" spans="1:9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695"/>
        <v>1</v>
      </c>
      <c r="M1052" s="63" t="b">
        <v>0</v>
      </c>
      <c r="S1052" s="65" t="b">
        <v>0</v>
      </c>
      <c r="Y1052" s="66" t="b">
        <v>0</v>
      </c>
      <c r="AE1052" s="67" t="b">
        <v>0</v>
      </c>
      <c r="AK1052" s="68" t="b">
        <v>0</v>
      </c>
      <c r="AQ1052" s="45" t="b">
        <v>0</v>
      </c>
      <c r="AW1052" s="47" t="b">
        <v>0</v>
      </c>
      <c r="BC1052" s="17">
        <f t="shared" si="688"/>
        <v>422.4</v>
      </c>
      <c r="BD1052">
        <f t="shared" si="696"/>
        <v>0</v>
      </c>
      <c r="BE1052" s="7">
        <f t="shared" si="697"/>
        <v>0</v>
      </c>
      <c r="BF1052" s="7">
        <f t="shared" si="698"/>
        <v>0</v>
      </c>
      <c r="BG1052" s="7">
        <f t="shared" si="699"/>
        <v>0</v>
      </c>
      <c r="BH1052" s="7">
        <f t="shared" si="700"/>
        <v>0</v>
      </c>
      <c r="BI1052" s="17">
        <f t="shared" si="689"/>
        <v>422.4</v>
      </c>
      <c r="BJ1052">
        <f t="shared" si="701"/>
        <v>0</v>
      </c>
      <c r="BK1052" s="7">
        <f t="shared" si="702"/>
        <v>0</v>
      </c>
      <c r="BL1052" s="7">
        <f t="shared" si="703"/>
        <v>0</v>
      </c>
      <c r="BM1052" s="7">
        <f t="shared" si="704"/>
        <v>0</v>
      </c>
      <c r="BN1052" s="7">
        <f t="shared" si="705"/>
        <v>0</v>
      </c>
      <c r="BO1052" s="17">
        <f t="shared" si="690"/>
        <v>422.4</v>
      </c>
      <c r="BP1052">
        <f t="shared" si="706"/>
        <v>0</v>
      </c>
      <c r="BQ1052" s="7">
        <f t="shared" si="707"/>
        <v>0</v>
      </c>
      <c r="BR1052" s="7">
        <f t="shared" si="708"/>
        <v>0</v>
      </c>
      <c r="BS1052" s="7">
        <f t="shared" si="709"/>
        <v>0</v>
      </c>
      <c r="BT1052" s="7">
        <f t="shared" si="710"/>
        <v>0</v>
      </c>
      <c r="BU1052" s="17">
        <f t="shared" si="691"/>
        <v>422.4</v>
      </c>
      <c r="BV1052">
        <f t="shared" si="711"/>
        <v>0</v>
      </c>
      <c r="BW1052" s="7">
        <f t="shared" si="712"/>
        <v>0</v>
      </c>
      <c r="BX1052" s="7">
        <f t="shared" si="713"/>
        <v>0</v>
      </c>
      <c r="BY1052" s="7">
        <f t="shared" si="714"/>
        <v>0</v>
      </c>
      <c r="BZ1052" s="7">
        <f t="shared" si="715"/>
        <v>0</v>
      </c>
      <c r="CA1052" s="17">
        <f t="shared" si="692"/>
        <v>422.4</v>
      </c>
      <c r="CB1052">
        <f t="shared" si="716"/>
        <v>0</v>
      </c>
      <c r="CC1052" s="7">
        <f t="shared" si="717"/>
        <v>0</v>
      </c>
      <c r="CD1052" s="7">
        <f t="shared" si="718"/>
        <v>0</v>
      </c>
      <c r="CE1052" s="7">
        <f t="shared" si="719"/>
        <v>0</v>
      </c>
      <c r="CF1052" s="69">
        <f t="shared" si="720"/>
        <v>0</v>
      </c>
      <c r="CG1052" s="17">
        <f t="shared" si="693"/>
        <v>422.4</v>
      </c>
      <c r="CH1052">
        <f t="shared" si="721"/>
        <v>0</v>
      </c>
      <c r="CI1052" s="7">
        <f t="shared" si="722"/>
        <v>0</v>
      </c>
      <c r="CJ1052" s="7">
        <f t="shared" si="723"/>
        <v>0</v>
      </c>
      <c r="CK1052" s="7">
        <f t="shared" si="724"/>
        <v>0</v>
      </c>
      <c r="CL1052" s="7">
        <f t="shared" si="725"/>
        <v>0</v>
      </c>
      <c r="CM1052" s="17">
        <f t="shared" si="694"/>
        <v>422.4</v>
      </c>
      <c r="CN1052">
        <f t="shared" si="726"/>
        <v>0</v>
      </c>
      <c r="CO1052" s="7">
        <f t="shared" si="727"/>
        <v>0</v>
      </c>
      <c r="CP1052" s="7">
        <f t="shared" si="728"/>
        <v>0</v>
      </c>
      <c r="CQ1052" s="7">
        <f t="shared" si="729"/>
        <v>0</v>
      </c>
      <c r="CR1052" s="7">
        <f t="shared" si="730"/>
        <v>0</v>
      </c>
    </row>
    <row r="1053" spans="1:9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695"/>
        <v>1</v>
      </c>
      <c r="M1053" s="63" t="b">
        <v>0</v>
      </c>
      <c r="S1053" s="65" t="b">
        <v>0</v>
      </c>
      <c r="Y1053" s="66" t="b">
        <v>0</v>
      </c>
      <c r="AE1053" s="67" t="b">
        <v>0</v>
      </c>
      <c r="AK1053" s="68" t="b">
        <v>0</v>
      </c>
      <c r="AQ1053" s="45" t="b">
        <v>0</v>
      </c>
      <c r="AW1053" s="47" t="b">
        <v>0</v>
      </c>
      <c r="BC1053" s="17">
        <f t="shared" si="688"/>
        <v>427.90000000000003</v>
      </c>
      <c r="BD1053">
        <f t="shared" si="696"/>
        <v>0</v>
      </c>
      <c r="BE1053" s="7">
        <f t="shared" si="697"/>
        <v>0</v>
      </c>
      <c r="BF1053" s="7">
        <f t="shared" si="698"/>
        <v>0</v>
      </c>
      <c r="BG1053" s="7">
        <f t="shared" si="699"/>
        <v>0</v>
      </c>
      <c r="BH1053" s="7">
        <f t="shared" si="700"/>
        <v>0</v>
      </c>
      <c r="BI1053" s="17">
        <f t="shared" si="689"/>
        <v>427.90000000000003</v>
      </c>
      <c r="BJ1053">
        <f t="shared" si="701"/>
        <v>0</v>
      </c>
      <c r="BK1053" s="7">
        <f t="shared" si="702"/>
        <v>0</v>
      </c>
      <c r="BL1053" s="7">
        <f t="shared" si="703"/>
        <v>0</v>
      </c>
      <c r="BM1053" s="7">
        <f t="shared" si="704"/>
        <v>0</v>
      </c>
      <c r="BN1053" s="7">
        <f t="shared" si="705"/>
        <v>0</v>
      </c>
      <c r="BO1053" s="17">
        <f t="shared" si="690"/>
        <v>427.90000000000003</v>
      </c>
      <c r="BP1053">
        <f t="shared" si="706"/>
        <v>0</v>
      </c>
      <c r="BQ1053" s="7">
        <f t="shared" si="707"/>
        <v>0</v>
      </c>
      <c r="BR1053" s="7">
        <f t="shared" si="708"/>
        <v>0</v>
      </c>
      <c r="BS1053" s="7">
        <f t="shared" si="709"/>
        <v>0</v>
      </c>
      <c r="BT1053" s="7">
        <f t="shared" si="710"/>
        <v>0</v>
      </c>
      <c r="BU1053" s="17">
        <f t="shared" si="691"/>
        <v>427.90000000000003</v>
      </c>
      <c r="BV1053">
        <f t="shared" si="711"/>
        <v>0</v>
      </c>
      <c r="BW1053" s="7">
        <f t="shared" si="712"/>
        <v>0</v>
      </c>
      <c r="BX1053" s="7">
        <f t="shared" si="713"/>
        <v>0</v>
      </c>
      <c r="BY1053" s="7">
        <f t="shared" si="714"/>
        <v>0</v>
      </c>
      <c r="BZ1053" s="7">
        <f t="shared" si="715"/>
        <v>0</v>
      </c>
      <c r="CA1053" s="17">
        <f t="shared" si="692"/>
        <v>427.90000000000003</v>
      </c>
      <c r="CB1053">
        <f t="shared" si="716"/>
        <v>0</v>
      </c>
      <c r="CC1053" s="7">
        <f t="shared" si="717"/>
        <v>0</v>
      </c>
      <c r="CD1053" s="7">
        <f t="shared" si="718"/>
        <v>0</v>
      </c>
      <c r="CE1053" s="7">
        <f t="shared" si="719"/>
        <v>0</v>
      </c>
      <c r="CF1053" s="69">
        <f t="shared" si="720"/>
        <v>0</v>
      </c>
      <c r="CG1053" s="17">
        <f t="shared" si="693"/>
        <v>427.90000000000003</v>
      </c>
      <c r="CH1053">
        <f t="shared" si="721"/>
        <v>0</v>
      </c>
      <c r="CI1053" s="7">
        <f t="shared" si="722"/>
        <v>0</v>
      </c>
      <c r="CJ1053" s="7">
        <f t="shared" si="723"/>
        <v>0</v>
      </c>
      <c r="CK1053" s="7">
        <f t="shared" si="724"/>
        <v>0</v>
      </c>
      <c r="CL1053" s="7">
        <f t="shared" si="725"/>
        <v>0</v>
      </c>
      <c r="CM1053" s="17">
        <f t="shared" si="694"/>
        <v>427.90000000000003</v>
      </c>
      <c r="CN1053">
        <f t="shared" si="726"/>
        <v>0</v>
      </c>
      <c r="CO1053" s="7">
        <f t="shared" si="727"/>
        <v>0</v>
      </c>
      <c r="CP1053" s="7">
        <f t="shared" si="728"/>
        <v>0</v>
      </c>
      <c r="CQ1053" s="7">
        <f t="shared" si="729"/>
        <v>0</v>
      </c>
      <c r="CR1053" s="7">
        <f t="shared" si="730"/>
        <v>0</v>
      </c>
    </row>
    <row r="1054" spans="1:9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695"/>
        <v>1</v>
      </c>
      <c r="M1054" s="63" t="b">
        <v>0</v>
      </c>
      <c r="S1054" s="65" t="b">
        <v>0</v>
      </c>
      <c r="Y1054" s="66" t="b">
        <v>0</v>
      </c>
      <c r="AE1054" s="67" t="b">
        <v>0</v>
      </c>
      <c r="AK1054" s="68" t="b">
        <v>0</v>
      </c>
      <c r="AQ1054" s="45" t="b">
        <v>0</v>
      </c>
      <c r="AW1054" s="47" t="b">
        <v>0</v>
      </c>
      <c r="BC1054" s="17">
        <f t="shared" si="688"/>
        <v>445.50000000000006</v>
      </c>
      <c r="BD1054">
        <f t="shared" si="696"/>
        <v>0</v>
      </c>
      <c r="BE1054" s="7">
        <f t="shared" si="697"/>
        <v>0</v>
      </c>
      <c r="BF1054" s="7">
        <f t="shared" si="698"/>
        <v>0</v>
      </c>
      <c r="BG1054" s="7">
        <f t="shared" si="699"/>
        <v>0</v>
      </c>
      <c r="BH1054" s="7">
        <f t="shared" si="700"/>
        <v>0</v>
      </c>
      <c r="BI1054" s="17">
        <f t="shared" si="689"/>
        <v>445.50000000000006</v>
      </c>
      <c r="BJ1054">
        <f t="shared" si="701"/>
        <v>0</v>
      </c>
      <c r="BK1054" s="7">
        <f t="shared" si="702"/>
        <v>0</v>
      </c>
      <c r="BL1054" s="7">
        <f t="shared" si="703"/>
        <v>0</v>
      </c>
      <c r="BM1054" s="7">
        <f t="shared" si="704"/>
        <v>0</v>
      </c>
      <c r="BN1054" s="7">
        <f t="shared" si="705"/>
        <v>0</v>
      </c>
      <c r="BO1054" s="17">
        <f t="shared" si="690"/>
        <v>445.50000000000006</v>
      </c>
      <c r="BP1054">
        <f t="shared" si="706"/>
        <v>0</v>
      </c>
      <c r="BQ1054" s="7">
        <f t="shared" si="707"/>
        <v>0</v>
      </c>
      <c r="BR1054" s="7">
        <f t="shared" si="708"/>
        <v>0</v>
      </c>
      <c r="BS1054" s="7">
        <f t="shared" si="709"/>
        <v>0</v>
      </c>
      <c r="BT1054" s="7">
        <f t="shared" si="710"/>
        <v>0</v>
      </c>
      <c r="BU1054" s="17">
        <f t="shared" si="691"/>
        <v>445.50000000000006</v>
      </c>
      <c r="BV1054">
        <f t="shared" si="711"/>
        <v>0</v>
      </c>
      <c r="BW1054" s="7">
        <f t="shared" si="712"/>
        <v>0</v>
      </c>
      <c r="BX1054" s="7">
        <f t="shared" si="713"/>
        <v>0</v>
      </c>
      <c r="BY1054" s="7">
        <f t="shared" si="714"/>
        <v>0</v>
      </c>
      <c r="BZ1054" s="7">
        <f t="shared" si="715"/>
        <v>0</v>
      </c>
      <c r="CA1054" s="17">
        <f t="shared" si="692"/>
        <v>445.50000000000006</v>
      </c>
      <c r="CB1054">
        <f t="shared" si="716"/>
        <v>0</v>
      </c>
      <c r="CC1054" s="7">
        <f t="shared" si="717"/>
        <v>0</v>
      </c>
      <c r="CD1054" s="7">
        <f t="shared" si="718"/>
        <v>0</v>
      </c>
      <c r="CE1054" s="7">
        <f t="shared" si="719"/>
        <v>0</v>
      </c>
      <c r="CF1054" s="69">
        <f t="shared" si="720"/>
        <v>0</v>
      </c>
      <c r="CG1054" s="17">
        <f t="shared" si="693"/>
        <v>445.50000000000006</v>
      </c>
      <c r="CH1054">
        <f t="shared" si="721"/>
        <v>0</v>
      </c>
      <c r="CI1054" s="7">
        <f t="shared" si="722"/>
        <v>0</v>
      </c>
      <c r="CJ1054" s="7">
        <f t="shared" si="723"/>
        <v>0</v>
      </c>
      <c r="CK1054" s="7">
        <f t="shared" si="724"/>
        <v>0</v>
      </c>
      <c r="CL1054" s="7">
        <f t="shared" si="725"/>
        <v>0</v>
      </c>
      <c r="CM1054" s="17">
        <f t="shared" si="694"/>
        <v>445.50000000000006</v>
      </c>
      <c r="CN1054">
        <f t="shared" si="726"/>
        <v>0</v>
      </c>
      <c r="CO1054" s="7">
        <f t="shared" si="727"/>
        <v>0</v>
      </c>
      <c r="CP1054" s="7">
        <f t="shared" si="728"/>
        <v>0</v>
      </c>
      <c r="CQ1054" s="7">
        <f t="shared" si="729"/>
        <v>0</v>
      </c>
      <c r="CR1054" s="7">
        <f t="shared" si="730"/>
        <v>0</v>
      </c>
    </row>
    <row r="1055" spans="1:9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695"/>
        <v>1</v>
      </c>
      <c r="M1055" s="63" t="b">
        <v>0</v>
      </c>
      <c r="S1055" s="65" t="b">
        <v>0</v>
      </c>
      <c r="Y1055" s="66" t="b">
        <v>0</v>
      </c>
      <c r="AE1055" s="67" t="b">
        <v>0</v>
      </c>
      <c r="AK1055" s="68" t="b">
        <v>0</v>
      </c>
      <c r="AQ1055" s="45" t="b">
        <v>0</v>
      </c>
      <c r="AW1055" s="47" t="b">
        <v>0</v>
      </c>
      <c r="BC1055" s="17">
        <f t="shared" si="688"/>
        <v>190.3</v>
      </c>
      <c r="BD1055">
        <f t="shared" si="696"/>
        <v>0</v>
      </c>
      <c r="BE1055" s="7">
        <f t="shared" si="697"/>
        <v>0</v>
      </c>
      <c r="BF1055" s="7">
        <f t="shared" si="698"/>
        <v>0</v>
      </c>
      <c r="BG1055" s="7">
        <f t="shared" si="699"/>
        <v>0</v>
      </c>
      <c r="BH1055" s="7">
        <f t="shared" si="700"/>
        <v>0</v>
      </c>
      <c r="BI1055" s="17">
        <f t="shared" si="689"/>
        <v>190.3</v>
      </c>
      <c r="BJ1055">
        <f t="shared" si="701"/>
        <v>0</v>
      </c>
      <c r="BK1055" s="7">
        <f t="shared" si="702"/>
        <v>0</v>
      </c>
      <c r="BL1055" s="7">
        <f t="shared" si="703"/>
        <v>0</v>
      </c>
      <c r="BM1055" s="7">
        <f t="shared" si="704"/>
        <v>0</v>
      </c>
      <c r="BN1055" s="7">
        <f t="shared" si="705"/>
        <v>0</v>
      </c>
      <c r="BO1055" s="17">
        <f t="shared" si="690"/>
        <v>190.3</v>
      </c>
      <c r="BP1055">
        <f t="shared" si="706"/>
        <v>0</v>
      </c>
      <c r="BQ1055" s="7">
        <f t="shared" si="707"/>
        <v>0</v>
      </c>
      <c r="BR1055" s="7">
        <f t="shared" si="708"/>
        <v>0</v>
      </c>
      <c r="BS1055" s="7">
        <f t="shared" si="709"/>
        <v>0</v>
      </c>
      <c r="BT1055" s="7">
        <f t="shared" si="710"/>
        <v>0</v>
      </c>
      <c r="BU1055" s="17">
        <f t="shared" si="691"/>
        <v>190.3</v>
      </c>
      <c r="BV1055">
        <f t="shared" si="711"/>
        <v>0</v>
      </c>
      <c r="BW1055" s="7">
        <f t="shared" si="712"/>
        <v>0</v>
      </c>
      <c r="BX1055" s="7">
        <f t="shared" si="713"/>
        <v>0</v>
      </c>
      <c r="BY1055" s="7">
        <f t="shared" si="714"/>
        <v>0</v>
      </c>
      <c r="BZ1055" s="7">
        <f t="shared" si="715"/>
        <v>0</v>
      </c>
      <c r="CA1055" s="17">
        <f t="shared" si="692"/>
        <v>190.3</v>
      </c>
      <c r="CB1055">
        <f t="shared" si="716"/>
        <v>0</v>
      </c>
      <c r="CC1055" s="7">
        <f t="shared" si="717"/>
        <v>0</v>
      </c>
      <c r="CD1055" s="7">
        <f t="shared" si="718"/>
        <v>0</v>
      </c>
      <c r="CE1055" s="7">
        <f t="shared" si="719"/>
        <v>0</v>
      </c>
      <c r="CF1055" s="69">
        <f t="shared" si="720"/>
        <v>0</v>
      </c>
      <c r="CG1055" s="17">
        <f t="shared" si="693"/>
        <v>190.3</v>
      </c>
      <c r="CH1055">
        <f t="shared" si="721"/>
        <v>0</v>
      </c>
      <c r="CI1055" s="7">
        <f t="shared" si="722"/>
        <v>0</v>
      </c>
      <c r="CJ1055" s="7">
        <f t="shared" si="723"/>
        <v>0</v>
      </c>
      <c r="CK1055" s="7">
        <f t="shared" si="724"/>
        <v>0</v>
      </c>
      <c r="CL1055" s="7">
        <f t="shared" si="725"/>
        <v>0</v>
      </c>
      <c r="CM1055" s="17">
        <f t="shared" si="694"/>
        <v>190.3</v>
      </c>
      <c r="CN1055">
        <f t="shared" si="726"/>
        <v>0</v>
      </c>
      <c r="CO1055" s="7">
        <f t="shared" si="727"/>
        <v>0</v>
      </c>
      <c r="CP1055" s="7">
        <f t="shared" si="728"/>
        <v>0</v>
      </c>
      <c r="CQ1055" s="7">
        <f t="shared" si="729"/>
        <v>0</v>
      </c>
      <c r="CR1055" s="7">
        <f t="shared" si="730"/>
        <v>0</v>
      </c>
    </row>
    <row r="1056" spans="1:96" ht="14.5">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695"/>
        <v>1</v>
      </c>
      <c r="M1056" s="63" t="b">
        <v>1</v>
      </c>
      <c r="N1056" s="63">
        <v>45</v>
      </c>
      <c r="O1056" s="63">
        <v>6</v>
      </c>
      <c r="P1056" s="63">
        <v>7</v>
      </c>
      <c r="Q1056" s="63">
        <v>6</v>
      </c>
      <c r="R1056" s="63">
        <v>15</v>
      </c>
      <c r="S1056" s="65" t="b">
        <v>1</v>
      </c>
      <c r="T1056" s="65">
        <v>45</v>
      </c>
      <c r="U1056" s="65">
        <v>6</v>
      </c>
      <c r="V1056" s="65">
        <v>7</v>
      </c>
      <c r="W1056" s="65">
        <v>6</v>
      </c>
      <c r="X1056" s="65">
        <v>15</v>
      </c>
      <c r="Y1056" s="66" t="b">
        <v>1</v>
      </c>
      <c r="Z1056" s="66">
        <v>45</v>
      </c>
      <c r="AA1056" s="66">
        <v>6</v>
      </c>
      <c r="AB1056" s="66">
        <v>7</v>
      </c>
      <c r="AC1056" s="66">
        <v>6</v>
      </c>
      <c r="AD1056" s="66">
        <v>15</v>
      </c>
      <c r="AE1056" s="67" t="b">
        <v>1</v>
      </c>
      <c r="AF1056" s="67">
        <v>45</v>
      </c>
      <c r="AG1056" s="67">
        <v>6</v>
      </c>
      <c r="AH1056" s="67">
        <v>7</v>
      </c>
      <c r="AI1056" s="67">
        <v>6</v>
      </c>
      <c r="AJ1056" s="67">
        <v>15</v>
      </c>
      <c r="AK1056" s="68" t="b">
        <v>1</v>
      </c>
      <c r="AL1056" s="68">
        <v>45</v>
      </c>
      <c r="AM1056" s="68">
        <v>6</v>
      </c>
      <c r="AN1056" s="68">
        <v>7</v>
      </c>
      <c r="AO1056" s="68">
        <v>6</v>
      </c>
      <c r="AP1056" s="68">
        <v>15</v>
      </c>
      <c r="AQ1056" s="45" t="b">
        <v>1</v>
      </c>
      <c r="AR1056" s="45">
        <v>45</v>
      </c>
      <c r="AS1056" s="45">
        <v>6</v>
      </c>
      <c r="AT1056" s="45">
        <v>7</v>
      </c>
      <c r="AU1056" s="45">
        <v>6</v>
      </c>
      <c r="AV1056" s="45">
        <v>15</v>
      </c>
      <c r="AW1056" s="47" t="b">
        <v>1</v>
      </c>
      <c r="AX1056" s="47">
        <v>45</v>
      </c>
      <c r="AY1056" s="47">
        <v>6</v>
      </c>
      <c r="AZ1056" s="47">
        <v>7</v>
      </c>
      <c r="BA1056" s="47">
        <v>6</v>
      </c>
      <c r="BB1056" s="47">
        <v>15</v>
      </c>
      <c r="BC1056" s="17">
        <f t="shared" si="688"/>
        <v>68.53</v>
      </c>
      <c r="BD1056">
        <f t="shared" si="696"/>
        <v>0</v>
      </c>
      <c r="BE1056" s="7">
        <f t="shared" si="697"/>
        <v>0</v>
      </c>
      <c r="BF1056" s="7">
        <f t="shared" si="698"/>
        <v>0</v>
      </c>
      <c r="BG1056" s="7">
        <f t="shared" si="699"/>
        <v>0</v>
      </c>
      <c r="BH1056" s="7">
        <f t="shared" si="700"/>
        <v>0</v>
      </c>
      <c r="BI1056" s="17">
        <f t="shared" si="689"/>
        <v>68.53</v>
      </c>
      <c r="BJ1056">
        <f t="shared" si="701"/>
        <v>0</v>
      </c>
      <c r="BK1056" s="7">
        <f t="shared" si="702"/>
        <v>0</v>
      </c>
      <c r="BL1056" s="7">
        <f t="shared" si="703"/>
        <v>0</v>
      </c>
      <c r="BM1056" s="7">
        <f t="shared" si="704"/>
        <v>0</v>
      </c>
      <c r="BN1056" s="7">
        <f t="shared" si="705"/>
        <v>0</v>
      </c>
      <c r="BO1056" s="17">
        <f t="shared" si="690"/>
        <v>68.53</v>
      </c>
      <c r="BP1056">
        <f t="shared" si="706"/>
        <v>0</v>
      </c>
      <c r="BQ1056" s="7">
        <f t="shared" si="707"/>
        <v>0</v>
      </c>
      <c r="BR1056" s="7">
        <f t="shared" si="708"/>
        <v>0</v>
      </c>
      <c r="BS1056" s="7">
        <f t="shared" si="709"/>
        <v>0</v>
      </c>
      <c r="BT1056" s="7">
        <f t="shared" si="710"/>
        <v>0</v>
      </c>
      <c r="BU1056" s="17">
        <f t="shared" si="691"/>
        <v>68.53</v>
      </c>
      <c r="BV1056">
        <f t="shared" si="711"/>
        <v>0</v>
      </c>
      <c r="BW1056" s="7">
        <f t="shared" si="712"/>
        <v>0</v>
      </c>
      <c r="BX1056" s="7">
        <f t="shared" si="713"/>
        <v>0</v>
      </c>
      <c r="BY1056" s="7">
        <f t="shared" si="714"/>
        <v>0</v>
      </c>
      <c r="BZ1056" s="7">
        <f t="shared" si="715"/>
        <v>0</v>
      </c>
      <c r="CA1056" s="17">
        <f t="shared" si="692"/>
        <v>68.53</v>
      </c>
      <c r="CB1056">
        <f t="shared" si="716"/>
        <v>0</v>
      </c>
      <c r="CC1056" s="7">
        <f t="shared" si="717"/>
        <v>0</v>
      </c>
      <c r="CD1056" s="7">
        <f t="shared" si="718"/>
        <v>0</v>
      </c>
      <c r="CE1056" s="7">
        <f t="shared" si="719"/>
        <v>0</v>
      </c>
      <c r="CF1056" s="69">
        <f t="shared" si="720"/>
        <v>0</v>
      </c>
      <c r="CG1056" s="17">
        <f t="shared" si="693"/>
        <v>68.53</v>
      </c>
      <c r="CH1056">
        <f t="shared" si="721"/>
        <v>0</v>
      </c>
      <c r="CI1056" s="7">
        <f t="shared" si="722"/>
        <v>0</v>
      </c>
      <c r="CJ1056" s="7">
        <f t="shared" si="723"/>
        <v>0</v>
      </c>
      <c r="CK1056" s="7">
        <f t="shared" si="724"/>
        <v>0</v>
      </c>
      <c r="CL1056" s="7">
        <f t="shared" si="725"/>
        <v>0</v>
      </c>
      <c r="CM1056" s="17">
        <f t="shared" si="694"/>
        <v>68.53</v>
      </c>
      <c r="CN1056">
        <f t="shared" si="726"/>
        <v>0</v>
      </c>
      <c r="CO1056" s="7">
        <f t="shared" si="727"/>
        <v>0</v>
      </c>
      <c r="CP1056" s="7">
        <f t="shared" si="728"/>
        <v>0</v>
      </c>
      <c r="CQ1056" s="7">
        <f t="shared" si="729"/>
        <v>0</v>
      </c>
      <c r="CR1056" s="7">
        <f t="shared" si="730"/>
        <v>0</v>
      </c>
    </row>
    <row r="1057" spans="1:96" ht="14.5">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695"/>
        <v>1</v>
      </c>
      <c r="M1057" s="63" t="b">
        <v>1</v>
      </c>
      <c r="N1057" s="63">
        <v>0</v>
      </c>
      <c r="O1057" s="63">
        <v>0</v>
      </c>
      <c r="P1057" s="63">
        <v>0</v>
      </c>
      <c r="Q1057" s="63">
        <v>10</v>
      </c>
      <c r="R1057" s="63">
        <v>26</v>
      </c>
      <c r="S1057" s="65" t="b">
        <v>1</v>
      </c>
      <c r="T1057" s="65">
        <v>0</v>
      </c>
      <c r="U1057" s="65">
        <v>0</v>
      </c>
      <c r="V1057" s="65">
        <v>0</v>
      </c>
      <c r="W1057" s="65">
        <v>10</v>
      </c>
      <c r="X1057" s="65">
        <v>26</v>
      </c>
      <c r="Y1057" s="66" t="b">
        <v>1</v>
      </c>
      <c r="Z1057" s="66">
        <v>0</v>
      </c>
      <c r="AA1057" s="66">
        <v>0</v>
      </c>
      <c r="AB1057" s="66">
        <v>0</v>
      </c>
      <c r="AC1057" s="66">
        <v>10</v>
      </c>
      <c r="AD1057" s="66">
        <v>26</v>
      </c>
      <c r="AE1057" s="67" t="b">
        <v>1</v>
      </c>
      <c r="AF1057" s="67">
        <v>0</v>
      </c>
      <c r="AG1057" s="67">
        <v>0</v>
      </c>
      <c r="AH1057" s="67">
        <v>0</v>
      </c>
      <c r="AI1057" s="67">
        <v>10</v>
      </c>
      <c r="AJ1057" s="67">
        <v>26</v>
      </c>
      <c r="AK1057" s="68" t="b">
        <v>1</v>
      </c>
      <c r="AL1057" s="68">
        <v>0</v>
      </c>
      <c r="AM1057" s="68">
        <v>0</v>
      </c>
      <c r="AN1057" s="68">
        <v>0</v>
      </c>
      <c r="AO1057" s="68">
        <v>10</v>
      </c>
      <c r="AP1057" s="68">
        <v>26</v>
      </c>
      <c r="AQ1057" s="45" t="b">
        <v>1</v>
      </c>
      <c r="AR1057" s="45">
        <v>0</v>
      </c>
      <c r="AS1057" s="45">
        <v>0</v>
      </c>
      <c r="AT1057" s="45">
        <v>0</v>
      </c>
      <c r="AU1057" s="45">
        <v>10</v>
      </c>
      <c r="AV1057" s="45">
        <v>26</v>
      </c>
      <c r="AW1057" s="47" t="b">
        <v>1</v>
      </c>
      <c r="AX1057" s="47">
        <v>0</v>
      </c>
      <c r="AY1057" s="47">
        <v>0</v>
      </c>
      <c r="AZ1057" s="47">
        <v>0</v>
      </c>
      <c r="BA1057" s="47">
        <v>10</v>
      </c>
      <c r="BB1057" s="47">
        <v>26</v>
      </c>
      <c r="BC1057" s="17">
        <f t="shared" si="688"/>
        <v>37.950000000000003</v>
      </c>
      <c r="BD1057">
        <f t="shared" si="696"/>
        <v>4</v>
      </c>
      <c r="BE1057" s="7">
        <f t="shared" si="697"/>
        <v>4.3005324139011893</v>
      </c>
      <c r="BF1057" s="7">
        <f t="shared" si="698"/>
        <v>3.1797061535281919</v>
      </c>
      <c r="BG1057" s="7">
        <f t="shared" si="699"/>
        <v>59.139080934455905</v>
      </c>
      <c r="BH1057" s="7">
        <f t="shared" si="700"/>
        <v>63.439613348357092</v>
      </c>
      <c r="BI1057" s="17">
        <f t="shared" si="689"/>
        <v>37.950000000000003</v>
      </c>
      <c r="BJ1057">
        <f t="shared" si="701"/>
        <v>4</v>
      </c>
      <c r="BK1057" s="7">
        <f t="shared" si="702"/>
        <v>4.3005324139011893</v>
      </c>
      <c r="BL1057" s="7">
        <f t="shared" si="703"/>
        <v>3.1797061535281919</v>
      </c>
      <c r="BM1057" s="7">
        <f t="shared" si="704"/>
        <v>59.139080934455905</v>
      </c>
      <c r="BN1057" s="7">
        <f t="shared" si="705"/>
        <v>63.439613348357092</v>
      </c>
      <c r="BO1057" s="17">
        <f t="shared" si="690"/>
        <v>37.950000000000003</v>
      </c>
      <c r="BP1057">
        <f t="shared" si="706"/>
        <v>4</v>
      </c>
      <c r="BQ1057" s="7">
        <f t="shared" si="707"/>
        <v>4.3005324139011893</v>
      </c>
      <c r="BR1057" s="7">
        <f t="shared" si="708"/>
        <v>3.1797061535281919</v>
      </c>
      <c r="BS1057" s="7">
        <f t="shared" si="709"/>
        <v>59.139080934455905</v>
      </c>
      <c r="BT1057" s="7">
        <f t="shared" si="710"/>
        <v>63.439613348357092</v>
      </c>
      <c r="BU1057" s="17">
        <f t="shared" si="691"/>
        <v>37.950000000000003</v>
      </c>
      <c r="BV1057">
        <f t="shared" si="711"/>
        <v>4</v>
      </c>
      <c r="BW1057" s="7">
        <f t="shared" si="712"/>
        <v>4.3005324139011893</v>
      </c>
      <c r="BX1057" s="7">
        <f t="shared" si="713"/>
        <v>3.1797061535281919</v>
      </c>
      <c r="BY1057" s="7">
        <f t="shared" si="714"/>
        <v>59.139080934455905</v>
      </c>
      <c r="BZ1057" s="7">
        <f t="shared" si="715"/>
        <v>63.439613348357092</v>
      </c>
      <c r="CA1057" s="17">
        <f t="shared" si="692"/>
        <v>37.950000000000003</v>
      </c>
      <c r="CB1057">
        <f t="shared" si="716"/>
        <v>4</v>
      </c>
      <c r="CC1057" s="7">
        <f t="shared" si="717"/>
        <v>4.3005324139011893</v>
      </c>
      <c r="CD1057" s="7">
        <f t="shared" si="718"/>
        <v>3.1797061535281919</v>
      </c>
      <c r="CE1057" s="7">
        <f t="shared" si="719"/>
        <v>59.139080934455905</v>
      </c>
      <c r="CF1057" s="69">
        <f t="shared" si="720"/>
        <v>63.439613348357092</v>
      </c>
      <c r="CG1057" s="17">
        <f t="shared" si="693"/>
        <v>37.950000000000003</v>
      </c>
      <c r="CH1057">
        <f t="shared" si="721"/>
        <v>4</v>
      </c>
      <c r="CI1057" s="7">
        <f t="shared" si="722"/>
        <v>4.3005324139011893</v>
      </c>
      <c r="CJ1057" s="7">
        <f t="shared" si="723"/>
        <v>3.1797061535281919</v>
      </c>
      <c r="CK1057" s="7">
        <f t="shared" si="724"/>
        <v>59.139080934455905</v>
      </c>
      <c r="CL1057" s="7">
        <f t="shared" si="725"/>
        <v>63.439613348357092</v>
      </c>
      <c r="CM1057" s="17">
        <f t="shared" si="694"/>
        <v>37.950000000000003</v>
      </c>
      <c r="CN1057">
        <f t="shared" si="726"/>
        <v>4</v>
      </c>
      <c r="CO1057" s="7">
        <f t="shared" si="727"/>
        <v>4.3005324139011893</v>
      </c>
      <c r="CP1057" s="7">
        <f t="shared" si="728"/>
        <v>3.1797061535281919</v>
      </c>
      <c r="CQ1057" s="7">
        <f t="shared" si="729"/>
        <v>59.139080934455905</v>
      </c>
      <c r="CR1057" s="7">
        <f t="shared" si="730"/>
        <v>63.439613348357092</v>
      </c>
    </row>
    <row r="1058" spans="1:96" ht="14.5">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695"/>
        <v>1</v>
      </c>
      <c r="M1058" s="63" t="b">
        <v>1</v>
      </c>
      <c r="N1058" s="63">
        <v>100</v>
      </c>
      <c r="O1058" s="63">
        <v>6</v>
      </c>
      <c r="P1058" s="63">
        <v>7</v>
      </c>
      <c r="Q1058" s="63">
        <v>6</v>
      </c>
      <c r="R1058" s="63">
        <v>15</v>
      </c>
      <c r="S1058" s="65" t="b">
        <v>1</v>
      </c>
      <c r="T1058" s="65">
        <v>100</v>
      </c>
      <c r="U1058" s="65">
        <v>6</v>
      </c>
      <c r="V1058" s="65">
        <v>7</v>
      </c>
      <c r="W1058" s="65">
        <v>6</v>
      </c>
      <c r="X1058" s="65">
        <v>15</v>
      </c>
      <c r="Y1058" s="66" t="b">
        <v>1</v>
      </c>
      <c r="Z1058" s="66">
        <v>100</v>
      </c>
      <c r="AA1058" s="66">
        <v>6</v>
      </c>
      <c r="AB1058" s="66">
        <v>7</v>
      </c>
      <c r="AC1058" s="66">
        <v>6</v>
      </c>
      <c r="AD1058" s="66">
        <v>15</v>
      </c>
      <c r="AE1058" s="67" t="b">
        <v>1</v>
      </c>
      <c r="AF1058" s="67">
        <v>100</v>
      </c>
      <c r="AG1058" s="67">
        <v>6</v>
      </c>
      <c r="AH1058" s="67">
        <v>7</v>
      </c>
      <c r="AI1058" s="67">
        <v>6</v>
      </c>
      <c r="AJ1058" s="67">
        <v>15</v>
      </c>
      <c r="AK1058" s="68" t="b">
        <v>1</v>
      </c>
      <c r="AL1058" s="68">
        <v>100</v>
      </c>
      <c r="AM1058" s="68">
        <v>6</v>
      </c>
      <c r="AN1058" s="68">
        <v>7</v>
      </c>
      <c r="AO1058" s="68">
        <v>6</v>
      </c>
      <c r="AP1058" s="68">
        <v>15</v>
      </c>
      <c r="AQ1058" s="45" t="b">
        <v>1</v>
      </c>
      <c r="AR1058" s="45">
        <v>100</v>
      </c>
      <c r="AS1058" s="45">
        <v>6</v>
      </c>
      <c r="AT1058" s="45">
        <v>7</v>
      </c>
      <c r="AU1058" s="45">
        <v>6</v>
      </c>
      <c r="AV1058" s="45">
        <v>15</v>
      </c>
      <c r="AW1058" s="47" t="b">
        <v>1</v>
      </c>
      <c r="AX1058" s="47">
        <v>100</v>
      </c>
      <c r="AY1058" s="47">
        <v>6</v>
      </c>
      <c r="AZ1058" s="47">
        <v>7</v>
      </c>
      <c r="BA1058" s="47">
        <v>6</v>
      </c>
      <c r="BB1058" s="47">
        <v>15</v>
      </c>
      <c r="BC1058" s="17">
        <f t="shared" si="688"/>
        <v>67.320000000000007</v>
      </c>
      <c r="BD1058">
        <f t="shared" si="696"/>
        <v>0</v>
      </c>
      <c r="BE1058" s="7">
        <f t="shared" si="697"/>
        <v>0</v>
      </c>
      <c r="BF1058" s="7">
        <f t="shared" si="698"/>
        <v>0</v>
      </c>
      <c r="BG1058" s="7">
        <f t="shared" si="699"/>
        <v>0</v>
      </c>
      <c r="BH1058" s="7">
        <f t="shared" si="700"/>
        <v>0</v>
      </c>
      <c r="BI1058" s="17">
        <f t="shared" si="689"/>
        <v>67.320000000000007</v>
      </c>
      <c r="BJ1058">
        <f t="shared" si="701"/>
        <v>0</v>
      </c>
      <c r="BK1058" s="7">
        <f t="shared" si="702"/>
        <v>0</v>
      </c>
      <c r="BL1058" s="7">
        <f t="shared" si="703"/>
        <v>0</v>
      </c>
      <c r="BM1058" s="7">
        <f t="shared" si="704"/>
        <v>0</v>
      </c>
      <c r="BN1058" s="7">
        <f t="shared" si="705"/>
        <v>0</v>
      </c>
      <c r="BO1058" s="17">
        <f t="shared" si="690"/>
        <v>67.320000000000007</v>
      </c>
      <c r="BP1058">
        <f t="shared" si="706"/>
        <v>0</v>
      </c>
      <c r="BQ1058" s="7">
        <f t="shared" si="707"/>
        <v>0</v>
      </c>
      <c r="BR1058" s="7">
        <f t="shared" si="708"/>
        <v>0</v>
      </c>
      <c r="BS1058" s="7">
        <f t="shared" si="709"/>
        <v>0</v>
      </c>
      <c r="BT1058" s="7">
        <f t="shared" si="710"/>
        <v>0</v>
      </c>
      <c r="BU1058" s="17">
        <f t="shared" si="691"/>
        <v>67.320000000000007</v>
      </c>
      <c r="BV1058">
        <f t="shared" si="711"/>
        <v>0</v>
      </c>
      <c r="BW1058" s="7">
        <f t="shared" si="712"/>
        <v>0</v>
      </c>
      <c r="BX1058" s="7">
        <f t="shared" si="713"/>
        <v>0</v>
      </c>
      <c r="BY1058" s="7">
        <f t="shared" si="714"/>
        <v>0</v>
      </c>
      <c r="BZ1058" s="7">
        <f t="shared" si="715"/>
        <v>0</v>
      </c>
      <c r="CA1058" s="17">
        <f t="shared" si="692"/>
        <v>67.320000000000007</v>
      </c>
      <c r="CB1058">
        <f t="shared" si="716"/>
        <v>0</v>
      </c>
      <c r="CC1058" s="7">
        <f t="shared" si="717"/>
        <v>0</v>
      </c>
      <c r="CD1058" s="7">
        <f t="shared" si="718"/>
        <v>0</v>
      </c>
      <c r="CE1058" s="7">
        <f t="shared" si="719"/>
        <v>0</v>
      </c>
      <c r="CF1058" s="69">
        <f t="shared" si="720"/>
        <v>0</v>
      </c>
      <c r="CG1058" s="17">
        <f t="shared" si="693"/>
        <v>67.320000000000007</v>
      </c>
      <c r="CH1058">
        <f t="shared" si="721"/>
        <v>0</v>
      </c>
      <c r="CI1058" s="7">
        <f t="shared" si="722"/>
        <v>0</v>
      </c>
      <c r="CJ1058" s="7">
        <f t="shared" si="723"/>
        <v>0</v>
      </c>
      <c r="CK1058" s="7">
        <f t="shared" si="724"/>
        <v>0</v>
      </c>
      <c r="CL1058" s="7">
        <f t="shared" si="725"/>
        <v>0</v>
      </c>
      <c r="CM1058" s="17">
        <f t="shared" si="694"/>
        <v>67.320000000000007</v>
      </c>
      <c r="CN1058">
        <f t="shared" si="726"/>
        <v>0</v>
      </c>
      <c r="CO1058" s="7">
        <f t="shared" si="727"/>
        <v>0</v>
      </c>
      <c r="CP1058" s="7">
        <f t="shared" si="728"/>
        <v>0</v>
      </c>
      <c r="CQ1058" s="7">
        <f t="shared" si="729"/>
        <v>0</v>
      </c>
      <c r="CR1058" s="7">
        <f t="shared" si="730"/>
        <v>0</v>
      </c>
    </row>
    <row r="1059" spans="1:96" ht="14.5">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695"/>
        <v>1</v>
      </c>
      <c r="M1059" s="63" t="b">
        <v>1</v>
      </c>
      <c r="N1059" s="63">
        <v>12</v>
      </c>
      <c r="O1059" s="63">
        <v>10</v>
      </c>
      <c r="P1059" s="63">
        <v>0</v>
      </c>
      <c r="Q1059" s="63">
        <v>0</v>
      </c>
      <c r="R1059" s="63">
        <v>0</v>
      </c>
      <c r="S1059" s="65" t="b">
        <v>1</v>
      </c>
      <c r="T1059" s="65">
        <v>12</v>
      </c>
      <c r="U1059" s="65">
        <v>10</v>
      </c>
      <c r="V1059" s="65">
        <v>0</v>
      </c>
      <c r="W1059" s="65">
        <v>0</v>
      </c>
      <c r="X1059" s="65">
        <v>0</v>
      </c>
      <c r="Y1059" s="66" t="b">
        <v>1</v>
      </c>
      <c r="Z1059" s="66">
        <v>12</v>
      </c>
      <c r="AA1059" s="66">
        <v>10</v>
      </c>
      <c r="AB1059" s="66">
        <v>0</v>
      </c>
      <c r="AC1059" s="66">
        <v>0</v>
      </c>
      <c r="AD1059" s="66">
        <v>0</v>
      </c>
      <c r="AE1059" s="67" t="b">
        <v>1</v>
      </c>
      <c r="AF1059" s="67">
        <v>12</v>
      </c>
      <c r="AG1059" s="67">
        <v>10</v>
      </c>
      <c r="AH1059" s="67">
        <v>0</v>
      </c>
      <c r="AI1059" s="67">
        <v>0</v>
      </c>
      <c r="AJ1059" s="67">
        <v>0</v>
      </c>
      <c r="AK1059" s="68" t="b">
        <v>1</v>
      </c>
      <c r="AL1059" s="68">
        <v>12</v>
      </c>
      <c r="AM1059" s="68">
        <v>10</v>
      </c>
      <c r="AN1059" s="68">
        <v>0</v>
      </c>
      <c r="AO1059" s="68">
        <v>0</v>
      </c>
      <c r="AP1059" s="68">
        <v>0</v>
      </c>
      <c r="AQ1059" s="45" t="b">
        <v>1</v>
      </c>
      <c r="AR1059" s="45">
        <v>12</v>
      </c>
      <c r="AS1059" s="45">
        <v>10</v>
      </c>
      <c r="AT1059" s="45">
        <v>0</v>
      </c>
      <c r="AU1059" s="45">
        <v>0</v>
      </c>
      <c r="AV1059" s="45">
        <v>0</v>
      </c>
      <c r="AW1059" s="47" t="b">
        <v>1</v>
      </c>
      <c r="AX1059" s="47">
        <v>12</v>
      </c>
      <c r="AY1059" s="47">
        <v>10</v>
      </c>
      <c r="AZ1059" s="47">
        <v>0</v>
      </c>
      <c r="BA1059" s="47">
        <v>0</v>
      </c>
      <c r="BB1059" s="47">
        <v>0</v>
      </c>
      <c r="BC1059" s="17">
        <f t="shared" si="688"/>
        <v>37.950000000000003</v>
      </c>
      <c r="BD1059">
        <f t="shared" si="696"/>
        <v>3</v>
      </c>
      <c r="BE1059" s="7">
        <f t="shared" si="697"/>
        <v>3.225399310425892</v>
      </c>
      <c r="BF1059" s="7">
        <f t="shared" si="698"/>
        <v>2.3847796151461438</v>
      </c>
      <c r="BG1059" s="7">
        <f t="shared" si="699"/>
        <v>44.354310700841928</v>
      </c>
      <c r="BH1059" s="7">
        <f t="shared" si="700"/>
        <v>47.579710011267821</v>
      </c>
      <c r="BI1059" s="17">
        <f t="shared" si="689"/>
        <v>37.950000000000003</v>
      </c>
      <c r="BJ1059">
        <f t="shared" si="701"/>
        <v>3</v>
      </c>
      <c r="BK1059" s="7">
        <f t="shared" si="702"/>
        <v>3.225399310425892</v>
      </c>
      <c r="BL1059" s="7">
        <f t="shared" si="703"/>
        <v>2.3847796151461438</v>
      </c>
      <c r="BM1059" s="7">
        <f t="shared" si="704"/>
        <v>44.354310700841928</v>
      </c>
      <c r="BN1059" s="7">
        <f t="shared" si="705"/>
        <v>47.579710011267821</v>
      </c>
      <c r="BO1059" s="17">
        <f t="shared" si="690"/>
        <v>37.950000000000003</v>
      </c>
      <c r="BP1059">
        <f t="shared" si="706"/>
        <v>3</v>
      </c>
      <c r="BQ1059" s="7">
        <f t="shared" si="707"/>
        <v>3.225399310425892</v>
      </c>
      <c r="BR1059" s="7">
        <f t="shared" si="708"/>
        <v>2.3847796151461438</v>
      </c>
      <c r="BS1059" s="7">
        <f t="shared" si="709"/>
        <v>44.354310700841928</v>
      </c>
      <c r="BT1059" s="7">
        <f t="shared" si="710"/>
        <v>47.579710011267821</v>
      </c>
      <c r="BU1059" s="17">
        <f t="shared" si="691"/>
        <v>37.950000000000003</v>
      </c>
      <c r="BV1059">
        <f t="shared" si="711"/>
        <v>3</v>
      </c>
      <c r="BW1059" s="7">
        <f t="shared" si="712"/>
        <v>3.225399310425892</v>
      </c>
      <c r="BX1059" s="7">
        <f t="shared" si="713"/>
        <v>2.3847796151461438</v>
      </c>
      <c r="BY1059" s="7">
        <f t="shared" si="714"/>
        <v>44.354310700841928</v>
      </c>
      <c r="BZ1059" s="7">
        <f t="shared" si="715"/>
        <v>47.579710011267821</v>
      </c>
      <c r="CA1059" s="17">
        <f t="shared" si="692"/>
        <v>37.950000000000003</v>
      </c>
      <c r="CB1059">
        <f t="shared" si="716"/>
        <v>3</v>
      </c>
      <c r="CC1059" s="7">
        <f t="shared" si="717"/>
        <v>3.225399310425892</v>
      </c>
      <c r="CD1059" s="7">
        <f t="shared" si="718"/>
        <v>2.3847796151461438</v>
      </c>
      <c r="CE1059" s="7">
        <f t="shared" si="719"/>
        <v>44.354310700841928</v>
      </c>
      <c r="CF1059" s="69">
        <f t="shared" si="720"/>
        <v>47.579710011267821</v>
      </c>
      <c r="CG1059" s="17">
        <f t="shared" si="693"/>
        <v>37.950000000000003</v>
      </c>
      <c r="CH1059">
        <f t="shared" si="721"/>
        <v>3</v>
      </c>
      <c r="CI1059" s="7">
        <f t="shared" si="722"/>
        <v>3.225399310425892</v>
      </c>
      <c r="CJ1059" s="7">
        <f t="shared" si="723"/>
        <v>2.3847796151461438</v>
      </c>
      <c r="CK1059" s="7">
        <f t="shared" si="724"/>
        <v>44.354310700841928</v>
      </c>
      <c r="CL1059" s="7">
        <f t="shared" si="725"/>
        <v>47.579710011267821</v>
      </c>
      <c r="CM1059" s="17">
        <f t="shared" si="694"/>
        <v>37.950000000000003</v>
      </c>
      <c r="CN1059">
        <f t="shared" si="726"/>
        <v>3</v>
      </c>
      <c r="CO1059" s="7">
        <f t="shared" si="727"/>
        <v>3.225399310425892</v>
      </c>
      <c r="CP1059" s="7">
        <f t="shared" si="728"/>
        <v>2.3847796151461438</v>
      </c>
      <c r="CQ1059" s="7">
        <f t="shared" si="729"/>
        <v>44.354310700841928</v>
      </c>
      <c r="CR1059" s="7">
        <f t="shared" si="730"/>
        <v>47.579710011267821</v>
      </c>
    </row>
    <row r="1060" spans="1:96" ht="14.5">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695"/>
        <v>1</v>
      </c>
      <c r="M1060" s="63" t="b">
        <v>1</v>
      </c>
      <c r="N1060" s="63">
        <v>45</v>
      </c>
      <c r="O1060" s="63">
        <v>9</v>
      </c>
      <c r="P1060" s="63">
        <v>10</v>
      </c>
      <c r="Q1060" s="63">
        <v>10</v>
      </c>
      <c r="R1060" s="63">
        <v>15</v>
      </c>
      <c r="S1060" s="65" t="b">
        <v>1</v>
      </c>
      <c r="T1060" s="65">
        <v>45</v>
      </c>
      <c r="U1060" s="65">
        <v>9</v>
      </c>
      <c r="V1060" s="65">
        <v>10</v>
      </c>
      <c r="W1060" s="65">
        <v>10</v>
      </c>
      <c r="X1060" s="65">
        <v>15</v>
      </c>
      <c r="Y1060" s="66" t="b">
        <v>1</v>
      </c>
      <c r="Z1060" s="66">
        <v>45</v>
      </c>
      <c r="AA1060" s="66">
        <v>9</v>
      </c>
      <c r="AB1060" s="66">
        <v>10</v>
      </c>
      <c r="AC1060" s="66">
        <v>10</v>
      </c>
      <c r="AD1060" s="66">
        <v>15</v>
      </c>
      <c r="AE1060" s="67" t="b">
        <v>1</v>
      </c>
      <c r="AF1060" s="67">
        <v>45</v>
      </c>
      <c r="AG1060" s="67">
        <v>9</v>
      </c>
      <c r="AH1060" s="67">
        <v>10</v>
      </c>
      <c r="AI1060" s="67">
        <v>10</v>
      </c>
      <c r="AJ1060" s="67">
        <v>15</v>
      </c>
      <c r="AK1060" s="68" t="b">
        <v>1</v>
      </c>
      <c r="AL1060" s="68">
        <v>45</v>
      </c>
      <c r="AM1060" s="68">
        <v>9</v>
      </c>
      <c r="AN1060" s="68">
        <v>10</v>
      </c>
      <c r="AO1060" s="68">
        <v>10</v>
      </c>
      <c r="AP1060" s="68">
        <v>15</v>
      </c>
      <c r="AQ1060" s="45" t="b">
        <v>1</v>
      </c>
      <c r="AR1060" s="45">
        <v>45</v>
      </c>
      <c r="AS1060" s="45">
        <v>9</v>
      </c>
      <c r="AT1060" s="45">
        <v>10</v>
      </c>
      <c r="AU1060" s="45">
        <v>10</v>
      </c>
      <c r="AV1060" s="45">
        <v>15</v>
      </c>
      <c r="AW1060" s="47" t="b">
        <v>1</v>
      </c>
      <c r="AX1060" s="47">
        <v>45</v>
      </c>
      <c r="AY1060" s="47">
        <v>9</v>
      </c>
      <c r="AZ1060" s="47">
        <v>10</v>
      </c>
      <c r="BA1060" s="47">
        <v>10</v>
      </c>
      <c r="BB1060" s="47">
        <v>15</v>
      </c>
      <c r="BC1060" s="17">
        <f t="shared" si="688"/>
        <v>73.92</v>
      </c>
      <c r="BD1060">
        <f t="shared" si="696"/>
        <v>0</v>
      </c>
      <c r="BE1060" s="7">
        <f t="shared" si="697"/>
        <v>0</v>
      </c>
      <c r="BF1060" s="7">
        <f t="shared" si="698"/>
        <v>0</v>
      </c>
      <c r="BG1060" s="7">
        <f t="shared" si="699"/>
        <v>0</v>
      </c>
      <c r="BH1060" s="7">
        <f t="shared" si="700"/>
        <v>0</v>
      </c>
      <c r="BI1060" s="17">
        <f t="shared" si="689"/>
        <v>73.92</v>
      </c>
      <c r="BJ1060">
        <f t="shared" si="701"/>
        <v>0</v>
      </c>
      <c r="BK1060" s="7">
        <f t="shared" si="702"/>
        <v>0</v>
      </c>
      <c r="BL1060" s="7">
        <f t="shared" si="703"/>
        <v>0</v>
      </c>
      <c r="BM1060" s="7">
        <f t="shared" si="704"/>
        <v>0</v>
      </c>
      <c r="BN1060" s="7">
        <f t="shared" si="705"/>
        <v>0</v>
      </c>
      <c r="BO1060" s="17">
        <f t="shared" si="690"/>
        <v>73.92</v>
      </c>
      <c r="BP1060">
        <f t="shared" si="706"/>
        <v>0</v>
      </c>
      <c r="BQ1060" s="7">
        <f t="shared" si="707"/>
        <v>0</v>
      </c>
      <c r="BR1060" s="7">
        <f t="shared" si="708"/>
        <v>0</v>
      </c>
      <c r="BS1060" s="7">
        <f t="shared" si="709"/>
        <v>0</v>
      </c>
      <c r="BT1060" s="7">
        <f t="shared" si="710"/>
        <v>0</v>
      </c>
      <c r="BU1060" s="17">
        <f t="shared" si="691"/>
        <v>73.92</v>
      </c>
      <c r="BV1060">
        <f t="shared" si="711"/>
        <v>0</v>
      </c>
      <c r="BW1060" s="7">
        <f t="shared" si="712"/>
        <v>0</v>
      </c>
      <c r="BX1060" s="7">
        <f t="shared" si="713"/>
        <v>0</v>
      </c>
      <c r="BY1060" s="7">
        <f t="shared" si="714"/>
        <v>0</v>
      </c>
      <c r="BZ1060" s="7">
        <f t="shared" si="715"/>
        <v>0</v>
      </c>
      <c r="CA1060" s="17">
        <f t="shared" si="692"/>
        <v>73.92</v>
      </c>
      <c r="CB1060">
        <f t="shared" si="716"/>
        <v>0</v>
      </c>
      <c r="CC1060" s="7">
        <f t="shared" si="717"/>
        <v>0</v>
      </c>
      <c r="CD1060" s="7">
        <f t="shared" si="718"/>
        <v>0</v>
      </c>
      <c r="CE1060" s="7">
        <f t="shared" si="719"/>
        <v>0</v>
      </c>
      <c r="CF1060" s="69">
        <f t="shared" si="720"/>
        <v>0</v>
      </c>
      <c r="CG1060" s="17">
        <f t="shared" si="693"/>
        <v>73.92</v>
      </c>
      <c r="CH1060">
        <f t="shared" si="721"/>
        <v>0</v>
      </c>
      <c r="CI1060" s="7">
        <f t="shared" si="722"/>
        <v>0</v>
      </c>
      <c r="CJ1060" s="7">
        <f t="shared" si="723"/>
        <v>0</v>
      </c>
      <c r="CK1060" s="7">
        <f t="shared" si="724"/>
        <v>0</v>
      </c>
      <c r="CL1060" s="7">
        <f t="shared" si="725"/>
        <v>0</v>
      </c>
      <c r="CM1060" s="17">
        <f t="shared" si="694"/>
        <v>73.92</v>
      </c>
      <c r="CN1060">
        <f t="shared" si="726"/>
        <v>0</v>
      </c>
      <c r="CO1060" s="7">
        <f t="shared" si="727"/>
        <v>0</v>
      </c>
      <c r="CP1060" s="7">
        <f t="shared" si="728"/>
        <v>0</v>
      </c>
      <c r="CQ1060" s="7">
        <f t="shared" si="729"/>
        <v>0</v>
      </c>
      <c r="CR1060" s="7">
        <f t="shared" si="730"/>
        <v>0</v>
      </c>
    </row>
    <row r="1061" spans="1:96" ht="14.5">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695"/>
        <v>1</v>
      </c>
      <c r="M1061" s="63" t="b">
        <v>1</v>
      </c>
      <c r="N1061" s="63">
        <v>60</v>
      </c>
      <c r="O1061" s="63">
        <v>0</v>
      </c>
      <c r="P1061" s="63">
        <v>10</v>
      </c>
      <c r="Q1061" s="63">
        <v>0</v>
      </c>
      <c r="R1061" s="63">
        <v>0</v>
      </c>
      <c r="S1061" s="65" t="b">
        <v>1</v>
      </c>
      <c r="T1061" s="65">
        <v>60</v>
      </c>
      <c r="U1061" s="65">
        <v>0</v>
      </c>
      <c r="V1061" s="65">
        <v>10</v>
      </c>
      <c r="W1061" s="65">
        <v>0</v>
      </c>
      <c r="X1061" s="65">
        <v>0</v>
      </c>
      <c r="Y1061" s="66" t="b">
        <v>1</v>
      </c>
      <c r="Z1061" s="66">
        <v>60</v>
      </c>
      <c r="AA1061" s="66">
        <v>0</v>
      </c>
      <c r="AB1061" s="66">
        <v>10</v>
      </c>
      <c r="AC1061" s="66">
        <v>0</v>
      </c>
      <c r="AD1061" s="66">
        <v>0</v>
      </c>
      <c r="AE1061" s="67" t="b">
        <v>1</v>
      </c>
      <c r="AF1061" s="67">
        <v>60</v>
      </c>
      <c r="AG1061" s="67">
        <v>0</v>
      </c>
      <c r="AH1061" s="67">
        <v>10</v>
      </c>
      <c r="AI1061" s="67">
        <v>0</v>
      </c>
      <c r="AJ1061" s="67">
        <v>0</v>
      </c>
      <c r="AK1061" s="68" t="b">
        <v>1</v>
      </c>
      <c r="AL1061" s="68">
        <v>60</v>
      </c>
      <c r="AM1061" s="68">
        <v>0</v>
      </c>
      <c r="AN1061" s="68">
        <v>10</v>
      </c>
      <c r="AO1061" s="68">
        <v>0</v>
      </c>
      <c r="AP1061" s="68">
        <v>0</v>
      </c>
      <c r="AQ1061" s="45" t="b">
        <v>1</v>
      </c>
      <c r="AR1061" s="45">
        <v>60</v>
      </c>
      <c r="AS1061" s="45">
        <v>0</v>
      </c>
      <c r="AT1061" s="45">
        <v>10</v>
      </c>
      <c r="AU1061" s="45">
        <v>0</v>
      </c>
      <c r="AV1061" s="45">
        <v>0</v>
      </c>
      <c r="AW1061" s="47" t="b">
        <v>1</v>
      </c>
      <c r="AX1061" s="47">
        <v>60</v>
      </c>
      <c r="AY1061" s="47">
        <v>0</v>
      </c>
      <c r="AZ1061" s="47">
        <v>10</v>
      </c>
      <c r="BA1061" s="47">
        <v>0</v>
      </c>
      <c r="BB1061" s="47">
        <v>0</v>
      </c>
      <c r="BC1061" s="17">
        <f t="shared" si="688"/>
        <v>45.099999999999994</v>
      </c>
      <c r="BD1061">
        <f t="shared" si="696"/>
        <v>0</v>
      </c>
      <c r="BE1061" s="7">
        <f t="shared" si="697"/>
        <v>0</v>
      </c>
      <c r="BF1061" s="7">
        <f t="shared" si="698"/>
        <v>0</v>
      </c>
      <c r="BG1061" s="7">
        <f t="shared" si="699"/>
        <v>0</v>
      </c>
      <c r="BH1061" s="7">
        <f t="shared" si="700"/>
        <v>0</v>
      </c>
      <c r="BI1061" s="17">
        <f t="shared" si="689"/>
        <v>45.099999999999994</v>
      </c>
      <c r="BJ1061">
        <f t="shared" si="701"/>
        <v>0</v>
      </c>
      <c r="BK1061" s="7">
        <f t="shared" si="702"/>
        <v>0</v>
      </c>
      <c r="BL1061" s="7">
        <f t="shared" si="703"/>
        <v>0</v>
      </c>
      <c r="BM1061" s="7">
        <f t="shared" si="704"/>
        <v>0</v>
      </c>
      <c r="BN1061" s="7">
        <f t="shared" si="705"/>
        <v>0</v>
      </c>
      <c r="BO1061" s="17">
        <f t="shared" si="690"/>
        <v>45.099999999999994</v>
      </c>
      <c r="BP1061">
        <f t="shared" si="706"/>
        <v>0</v>
      </c>
      <c r="BQ1061" s="7">
        <f t="shared" si="707"/>
        <v>0</v>
      </c>
      <c r="BR1061" s="7">
        <f t="shared" si="708"/>
        <v>0</v>
      </c>
      <c r="BS1061" s="7">
        <f t="shared" si="709"/>
        <v>0</v>
      </c>
      <c r="BT1061" s="7">
        <f t="shared" si="710"/>
        <v>0</v>
      </c>
      <c r="BU1061" s="17">
        <f t="shared" si="691"/>
        <v>45.099999999999994</v>
      </c>
      <c r="BV1061">
        <f t="shared" si="711"/>
        <v>0</v>
      </c>
      <c r="BW1061" s="7">
        <f t="shared" si="712"/>
        <v>0</v>
      </c>
      <c r="BX1061" s="7">
        <f t="shared" si="713"/>
        <v>0</v>
      </c>
      <c r="BY1061" s="7">
        <f t="shared" si="714"/>
        <v>0</v>
      </c>
      <c r="BZ1061" s="7">
        <f t="shared" si="715"/>
        <v>0</v>
      </c>
      <c r="CA1061" s="17">
        <f t="shared" si="692"/>
        <v>45.099999999999994</v>
      </c>
      <c r="CB1061">
        <f t="shared" si="716"/>
        <v>0</v>
      </c>
      <c r="CC1061" s="7">
        <f t="shared" si="717"/>
        <v>0</v>
      </c>
      <c r="CD1061" s="7">
        <f t="shared" si="718"/>
        <v>0</v>
      </c>
      <c r="CE1061" s="7">
        <f t="shared" si="719"/>
        <v>0</v>
      </c>
      <c r="CF1061" s="69">
        <f t="shared" si="720"/>
        <v>0</v>
      </c>
      <c r="CG1061" s="17">
        <f t="shared" si="693"/>
        <v>45.099999999999994</v>
      </c>
      <c r="CH1061">
        <f t="shared" si="721"/>
        <v>0</v>
      </c>
      <c r="CI1061" s="7">
        <f t="shared" si="722"/>
        <v>0</v>
      </c>
      <c r="CJ1061" s="7">
        <f t="shared" si="723"/>
        <v>0</v>
      </c>
      <c r="CK1061" s="7">
        <f t="shared" si="724"/>
        <v>0</v>
      </c>
      <c r="CL1061" s="7">
        <f t="shared" si="725"/>
        <v>0</v>
      </c>
      <c r="CM1061" s="17">
        <f t="shared" si="694"/>
        <v>45.099999999999994</v>
      </c>
      <c r="CN1061">
        <f t="shared" si="726"/>
        <v>0</v>
      </c>
      <c r="CO1061" s="7">
        <f t="shared" si="727"/>
        <v>0</v>
      </c>
      <c r="CP1061" s="7">
        <f t="shared" si="728"/>
        <v>0</v>
      </c>
      <c r="CQ1061" s="7">
        <f t="shared" si="729"/>
        <v>0</v>
      </c>
      <c r="CR1061" s="7">
        <f t="shared" si="730"/>
        <v>0</v>
      </c>
    </row>
    <row r="1062" spans="1:96" ht="14.5">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695"/>
        <v>1</v>
      </c>
      <c r="M1062" s="63" t="b">
        <v>1</v>
      </c>
      <c r="N1062" s="63">
        <v>0</v>
      </c>
      <c r="O1062" s="63">
        <v>0</v>
      </c>
      <c r="P1062" s="63">
        <v>10</v>
      </c>
      <c r="Q1062" s="63">
        <v>0</v>
      </c>
      <c r="R1062" s="63">
        <v>120</v>
      </c>
      <c r="S1062" s="65" t="b">
        <v>1</v>
      </c>
      <c r="T1062" s="65">
        <v>0</v>
      </c>
      <c r="U1062" s="65">
        <v>0</v>
      </c>
      <c r="V1062" s="65">
        <v>10</v>
      </c>
      <c r="W1062" s="65">
        <v>0</v>
      </c>
      <c r="X1062" s="65">
        <v>120</v>
      </c>
      <c r="Y1062" s="66" t="b">
        <v>1</v>
      </c>
      <c r="Z1062" s="66">
        <v>0</v>
      </c>
      <c r="AA1062" s="66">
        <v>0</v>
      </c>
      <c r="AB1062" s="66">
        <v>10</v>
      </c>
      <c r="AC1062" s="66">
        <v>0</v>
      </c>
      <c r="AD1062" s="66">
        <v>120</v>
      </c>
      <c r="AE1062" s="67" t="b">
        <v>1</v>
      </c>
      <c r="AF1062" s="67">
        <v>0</v>
      </c>
      <c r="AG1062" s="67">
        <v>0</v>
      </c>
      <c r="AH1062" s="67">
        <v>10</v>
      </c>
      <c r="AI1062" s="67">
        <v>0</v>
      </c>
      <c r="AJ1062" s="67">
        <v>120</v>
      </c>
      <c r="AK1062" s="68" t="b">
        <v>1</v>
      </c>
      <c r="AL1062" s="68">
        <v>0</v>
      </c>
      <c r="AM1062" s="68">
        <v>0</v>
      </c>
      <c r="AN1062" s="68">
        <v>10</v>
      </c>
      <c r="AO1062" s="68">
        <v>0</v>
      </c>
      <c r="AP1062" s="68">
        <v>120</v>
      </c>
      <c r="AQ1062" s="45" t="b">
        <v>1</v>
      </c>
      <c r="AR1062" s="45">
        <v>0</v>
      </c>
      <c r="AS1062" s="45">
        <v>0</v>
      </c>
      <c r="AT1062" s="45">
        <v>10</v>
      </c>
      <c r="AU1062" s="45">
        <v>0</v>
      </c>
      <c r="AV1062" s="45">
        <v>120</v>
      </c>
      <c r="AW1062" s="47" t="b">
        <v>1</v>
      </c>
      <c r="AX1062" s="47">
        <v>0</v>
      </c>
      <c r="AY1062" s="47">
        <v>0</v>
      </c>
      <c r="AZ1062" s="47">
        <v>10</v>
      </c>
      <c r="BA1062" s="47">
        <v>0</v>
      </c>
      <c r="BB1062" s="47">
        <v>120</v>
      </c>
      <c r="BC1062" s="17">
        <f t="shared" si="688"/>
        <v>45.099999999999994</v>
      </c>
      <c r="BD1062">
        <f t="shared" si="696"/>
        <v>0</v>
      </c>
      <c r="BE1062" s="7">
        <f t="shared" si="697"/>
        <v>0</v>
      </c>
      <c r="BF1062" s="7">
        <f t="shared" si="698"/>
        <v>0</v>
      </c>
      <c r="BG1062" s="7">
        <f t="shared" si="699"/>
        <v>0</v>
      </c>
      <c r="BH1062" s="7">
        <f t="shared" si="700"/>
        <v>0</v>
      </c>
      <c r="BI1062" s="17">
        <f t="shared" si="689"/>
        <v>45.099999999999994</v>
      </c>
      <c r="BJ1062">
        <f t="shared" si="701"/>
        <v>0</v>
      </c>
      <c r="BK1062" s="7">
        <f t="shared" si="702"/>
        <v>0</v>
      </c>
      <c r="BL1062" s="7">
        <f t="shared" si="703"/>
        <v>0</v>
      </c>
      <c r="BM1062" s="7">
        <f t="shared" si="704"/>
        <v>0</v>
      </c>
      <c r="BN1062" s="7">
        <f t="shared" si="705"/>
        <v>0</v>
      </c>
      <c r="BO1062" s="17">
        <f t="shared" si="690"/>
        <v>45.099999999999994</v>
      </c>
      <c r="BP1062">
        <f t="shared" si="706"/>
        <v>0</v>
      </c>
      <c r="BQ1062" s="7">
        <f t="shared" si="707"/>
        <v>0</v>
      </c>
      <c r="BR1062" s="7">
        <f t="shared" si="708"/>
        <v>0</v>
      </c>
      <c r="BS1062" s="7">
        <f t="shared" si="709"/>
        <v>0</v>
      </c>
      <c r="BT1062" s="7">
        <f t="shared" si="710"/>
        <v>0</v>
      </c>
      <c r="BU1062" s="17">
        <f t="shared" si="691"/>
        <v>45.099999999999994</v>
      </c>
      <c r="BV1062">
        <f t="shared" si="711"/>
        <v>0</v>
      </c>
      <c r="BW1062" s="7">
        <f t="shared" si="712"/>
        <v>0</v>
      </c>
      <c r="BX1062" s="7">
        <f t="shared" si="713"/>
        <v>0</v>
      </c>
      <c r="BY1062" s="7">
        <f t="shared" si="714"/>
        <v>0</v>
      </c>
      <c r="BZ1062" s="7">
        <f t="shared" si="715"/>
        <v>0</v>
      </c>
      <c r="CA1062" s="17">
        <f t="shared" si="692"/>
        <v>45.099999999999994</v>
      </c>
      <c r="CB1062">
        <f t="shared" si="716"/>
        <v>0</v>
      </c>
      <c r="CC1062" s="7">
        <f t="shared" si="717"/>
        <v>0</v>
      </c>
      <c r="CD1062" s="7">
        <f t="shared" si="718"/>
        <v>0</v>
      </c>
      <c r="CE1062" s="7">
        <f t="shared" si="719"/>
        <v>0</v>
      </c>
      <c r="CF1062" s="69">
        <f t="shared" si="720"/>
        <v>0</v>
      </c>
      <c r="CG1062" s="17">
        <f t="shared" si="693"/>
        <v>45.099999999999994</v>
      </c>
      <c r="CH1062">
        <f t="shared" si="721"/>
        <v>0</v>
      </c>
      <c r="CI1062" s="7">
        <f t="shared" si="722"/>
        <v>0</v>
      </c>
      <c r="CJ1062" s="7">
        <f t="shared" si="723"/>
        <v>0</v>
      </c>
      <c r="CK1062" s="7">
        <f t="shared" si="724"/>
        <v>0</v>
      </c>
      <c r="CL1062" s="7">
        <f t="shared" si="725"/>
        <v>0</v>
      </c>
      <c r="CM1062" s="17">
        <f t="shared" si="694"/>
        <v>45.099999999999994</v>
      </c>
      <c r="CN1062">
        <f t="shared" si="726"/>
        <v>0</v>
      </c>
      <c r="CO1062" s="7">
        <f t="shared" si="727"/>
        <v>0</v>
      </c>
      <c r="CP1062" s="7">
        <f t="shared" si="728"/>
        <v>0</v>
      </c>
      <c r="CQ1062" s="7">
        <f t="shared" si="729"/>
        <v>0</v>
      </c>
      <c r="CR1062" s="7">
        <f t="shared" si="730"/>
        <v>0</v>
      </c>
    </row>
    <row r="1063" spans="1:96" ht="14.5">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695"/>
        <v>1</v>
      </c>
      <c r="M1063" s="63" t="b">
        <v>1</v>
      </c>
      <c r="N1063" s="63">
        <v>36</v>
      </c>
      <c r="O1063" s="63">
        <v>8</v>
      </c>
      <c r="P1063" s="63">
        <v>10</v>
      </c>
      <c r="Q1063" s="63">
        <v>8</v>
      </c>
      <c r="R1063" s="63">
        <v>30</v>
      </c>
      <c r="S1063" s="65" t="b">
        <v>1</v>
      </c>
      <c r="T1063" s="65">
        <v>36</v>
      </c>
      <c r="U1063" s="65">
        <v>8</v>
      </c>
      <c r="V1063" s="65">
        <v>10</v>
      </c>
      <c r="W1063" s="65">
        <v>8</v>
      </c>
      <c r="X1063" s="65">
        <v>30</v>
      </c>
      <c r="Y1063" s="66" t="b">
        <v>1</v>
      </c>
      <c r="Z1063" s="66">
        <v>36</v>
      </c>
      <c r="AA1063" s="66">
        <v>8</v>
      </c>
      <c r="AB1063" s="66">
        <v>10</v>
      </c>
      <c r="AC1063" s="66">
        <v>8</v>
      </c>
      <c r="AD1063" s="66">
        <v>30</v>
      </c>
      <c r="AE1063" s="67" t="b">
        <v>1</v>
      </c>
      <c r="AF1063" s="67">
        <v>36</v>
      </c>
      <c r="AG1063" s="67">
        <v>8</v>
      </c>
      <c r="AH1063" s="67">
        <v>10</v>
      </c>
      <c r="AI1063" s="67">
        <v>8</v>
      </c>
      <c r="AJ1063" s="67">
        <v>30</v>
      </c>
      <c r="AK1063" s="68" t="b">
        <v>1</v>
      </c>
      <c r="AL1063" s="68">
        <v>36</v>
      </c>
      <c r="AM1063" s="68">
        <v>8</v>
      </c>
      <c r="AN1063" s="68">
        <v>10</v>
      </c>
      <c r="AO1063" s="68">
        <v>8</v>
      </c>
      <c r="AP1063" s="68">
        <v>30</v>
      </c>
      <c r="AQ1063" s="45" t="b">
        <v>1</v>
      </c>
      <c r="AR1063" s="45">
        <v>36</v>
      </c>
      <c r="AS1063" s="45">
        <v>8</v>
      </c>
      <c r="AT1063" s="45">
        <v>10</v>
      </c>
      <c r="AU1063" s="45">
        <v>8</v>
      </c>
      <c r="AV1063" s="45">
        <v>30</v>
      </c>
      <c r="AW1063" s="47" t="b">
        <v>1</v>
      </c>
      <c r="AX1063" s="47">
        <v>36</v>
      </c>
      <c r="AY1063" s="47">
        <v>8</v>
      </c>
      <c r="AZ1063" s="47">
        <v>10</v>
      </c>
      <c r="BA1063" s="47">
        <v>8</v>
      </c>
      <c r="BB1063" s="47">
        <v>30</v>
      </c>
      <c r="BC1063" s="17">
        <f t="shared" si="688"/>
        <v>88.990000000000009</v>
      </c>
      <c r="BD1063">
        <f t="shared" si="696"/>
        <v>0</v>
      </c>
      <c r="BE1063" s="7">
        <f t="shared" si="697"/>
        <v>0</v>
      </c>
      <c r="BF1063" s="7">
        <f t="shared" si="698"/>
        <v>0</v>
      </c>
      <c r="BG1063" s="7">
        <f t="shared" si="699"/>
        <v>0</v>
      </c>
      <c r="BH1063" s="7">
        <f t="shared" si="700"/>
        <v>0</v>
      </c>
      <c r="BI1063" s="17">
        <f t="shared" si="689"/>
        <v>88.990000000000009</v>
      </c>
      <c r="BJ1063">
        <f t="shared" si="701"/>
        <v>0</v>
      </c>
      <c r="BK1063" s="7">
        <f t="shared" si="702"/>
        <v>0</v>
      </c>
      <c r="BL1063" s="7">
        <f t="shared" si="703"/>
        <v>0</v>
      </c>
      <c r="BM1063" s="7">
        <f t="shared" si="704"/>
        <v>0</v>
      </c>
      <c r="BN1063" s="7">
        <f t="shared" si="705"/>
        <v>0</v>
      </c>
      <c r="BO1063" s="17">
        <f t="shared" si="690"/>
        <v>88.990000000000009</v>
      </c>
      <c r="BP1063">
        <f t="shared" si="706"/>
        <v>0</v>
      </c>
      <c r="BQ1063" s="7">
        <f t="shared" si="707"/>
        <v>0</v>
      </c>
      <c r="BR1063" s="7">
        <f t="shared" si="708"/>
        <v>0</v>
      </c>
      <c r="BS1063" s="7">
        <f t="shared" si="709"/>
        <v>0</v>
      </c>
      <c r="BT1063" s="7">
        <f t="shared" si="710"/>
        <v>0</v>
      </c>
      <c r="BU1063" s="17">
        <f t="shared" si="691"/>
        <v>88.990000000000009</v>
      </c>
      <c r="BV1063">
        <f t="shared" si="711"/>
        <v>0</v>
      </c>
      <c r="BW1063" s="7">
        <f t="shared" si="712"/>
        <v>0</v>
      </c>
      <c r="BX1063" s="7">
        <f t="shared" si="713"/>
        <v>0</v>
      </c>
      <c r="BY1063" s="7">
        <f t="shared" si="714"/>
        <v>0</v>
      </c>
      <c r="BZ1063" s="7">
        <f t="shared" si="715"/>
        <v>0</v>
      </c>
      <c r="CA1063" s="17">
        <f t="shared" si="692"/>
        <v>88.990000000000009</v>
      </c>
      <c r="CB1063">
        <f t="shared" si="716"/>
        <v>0</v>
      </c>
      <c r="CC1063" s="7">
        <f t="shared" si="717"/>
        <v>0</v>
      </c>
      <c r="CD1063" s="7">
        <f t="shared" si="718"/>
        <v>0</v>
      </c>
      <c r="CE1063" s="7">
        <f t="shared" si="719"/>
        <v>0</v>
      </c>
      <c r="CF1063" s="69">
        <f t="shared" si="720"/>
        <v>0</v>
      </c>
      <c r="CG1063" s="17">
        <f t="shared" si="693"/>
        <v>88.990000000000009</v>
      </c>
      <c r="CH1063">
        <f t="shared" si="721"/>
        <v>0</v>
      </c>
      <c r="CI1063" s="7">
        <f t="shared" si="722"/>
        <v>0</v>
      </c>
      <c r="CJ1063" s="7">
        <f t="shared" si="723"/>
        <v>0</v>
      </c>
      <c r="CK1063" s="7">
        <f t="shared" si="724"/>
        <v>0</v>
      </c>
      <c r="CL1063" s="7">
        <f t="shared" si="725"/>
        <v>0</v>
      </c>
      <c r="CM1063" s="17">
        <f t="shared" si="694"/>
        <v>88.990000000000009</v>
      </c>
      <c r="CN1063">
        <f t="shared" si="726"/>
        <v>0</v>
      </c>
      <c r="CO1063" s="7">
        <f t="shared" si="727"/>
        <v>0</v>
      </c>
      <c r="CP1063" s="7">
        <f t="shared" si="728"/>
        <v>0</v>
      </c>
      <c r="CQ1063" s="7">
        <f t="shared" si="729"/>
        <v>0</v>
      </c>
      <c r="CR1063" s="7">
        <f t="shared" si="730"/>
        <v>0</v>
      </c>
    </row>
    <row r="1064" spans="1:9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695"/>
        <v>1</v>
      </c>
      <c r="M1064" s="63" t="b">
        <v>0</v>
      </c>
      <c r="S1064" s="65" t="b">
        <v>0</v>
      </c>
      <c r="Y1064" s="66" t="b">
        <v>0</v>
      </c>
      <c r="AE1064" s="67" t="b">
        <v>0</v>
      </c>
      <c r="AK1064" s="68" t="b">
        <v>0</v>
      </c>
      <c r="AQ1064" s="45" t="b">
        <v>0</v>
      </c>
      <c r="AW1064" s="47" t="b">
        <v>0</v>
      </c>
      <c r="BC1064" s="17">
        <f t="shared" si="688"/>
        <v>0</v>
      </c>
      <c r="BD1064">
        <f t="shared" si="696"/>
        <v>0</v>
      </c>
      <c r="BE1064" s="7">
        <f t="shared" si="697"/>
        <v>0</v>
      </c>
      <c r="BF1064" s="7">
        <f t="shared" si="698"/>
        <v>0</v>
      </c>
      <c r="BG1064" s="7">
        <f t="shared" si="699"/>
        <v>0</v>
      </c>
      <c r="BH1064" s="7">
        <f t="shared" si="700"/>
        <v>0</v>
      </c>
      <c r="BI1064" s="17">
        <f t="shared" si="689"/>
        <v>0</v>
      </c>
      <c r="BJ1064">
        <f t="shared" si="701"/>
        <v>0</v>
      </c>
      <c r="BK1064" s="7">
        <f t="shared" si="702"/>
        <v>0</v>
      </c>
      <c r="BL1064" s="7">
        <f t="shared" si="703"/>
        <v>0</v>
      </c>
      <c r="BM1064" s="7">
        <f t="shared" si="704"/>
        <v>0</v>
      </c>
      <c r="BN1064" s="7">
        <f t="shared" si="705"/>
        <v>0</v>
      </c>
      <c r="BO1064" s="17">
        <f t="shared" si="690"/>
        <v>0</v>
      </c>
      <c r="BP1064">
        <f t="shared" si="706"/>
        <v>0</v>
      </c>
      <c r="BQ1064" s="7">
        <f t="shared" si="707"/>
        <v>0</v>
      </c>
      <c r="BR1064" s="7">
        <f t="shared" si="708"/>
        <v>0</v>
      </c>
      <c r="BS1064" s="7">
        <f t="shared" si="709"/>
        <v>0</v>
      </c>
      <c r="BT1064" s="7">
        <f t="shared" si="710"/>
        <v>0</v>
      </c>
      <c r="BU1064" s="17">
        <f t="shared" si="691"/>
        <v>0</v>
      </c>
      <c r="BV1064">
        <f t="shared" si="711"/>
        <v>0</v>
      </c>
      <c r="BW1064" s="7">
        <f t="shared" si="712"/>
        <v>0</v>
      </c>
      <c r="BX1064" s="7">
        <f t="shared" si="713"/>
        <v>0</v>
      </c>
      <c r="BY1064" s="7">
        <f t="shared" si="714"/>
        <v>0</v>
      </c>
      <c r="BZ1064" s="7">
        <f t="shared" si="715"/>
        <v>0</v>
      </c>
      <c r="CA1064" s="17">
        <f t="shared" si="692"/>
        <v>0</v>
      </c>
      <c r="CB1064">
        <f t="shared" si="716"/>
        <v>0</v>
      </c>
      <c r="CC1064" s="7">
        <f t="shared" si="717"/>
        <v>0</v>
      </c>
      <c r="CD1064" s="7">
        <f t="shared" si="718"/>
        <v>0</v>
      </c>
      <c r="CE1064" s="7">
        <f t="shared" si="719"/>
        <v>0</v>
      </c>
      <c r="CF1064" s="69">
        <f t="shared" si="720"/>
        <v>0</v>
      </c>
      <c r="CG1064" s="17">
        <f t="shared" si="693"/>
        <v>0</v>
      </c>
      <c r="CH1064">
        <f t="shared" si="721"/>
        <v>0</v>
      </c>
      <c r="CI1064" s="7">
        <f t="shared" si="722"/>
        <v>0</v>
      </c>
      <c r="CJ1064" s="7">
        <f t="shared" si="723"/>
        <v>0</v>
      </c>
      <c r="CK1064" s="7">
        <f t="shared" si="724"/>
        <v>0</v>
      </c>
      <c r="CL1064" s="7">
        <f t="shared" si="725"/>
        <v>0</v>
      </c>
      <c r="CM1064" s="17">
        <f t="shared" si="694"/>
        <v>0</v>
      </c>
      <c r="CN1064">
        <f t="shared" si="726"/>
        <v>0</v>
      </c>
      <c r="CO1064" s="7">
        <f t="shared" si="727"/>
        <v>0</v>
      </c>
      <c r="CP1064" s="7">
        <f t="shared" si="728"/>
        <v>0</v>
      </c>
      <c r="CQ1064" s="7">
        <f t="shared" si="729"/>
        <v>0</v>
      </c>
      <c r="CR1064" s="7">
        <f t="shared" si="730"/>
        <v>0</v>
      </c>
    </row>
    <row r="1065" spans="1:96" ht="14.5">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695"/>
        <v>0</v>
      </c>
      <c r="M1065" s="63" t="b">
        <v>1</v>
      </c>
      <c r="N1065" s="63">
        <v>0</v>
      </c>
      <c r="O1065" s="63">
        <v>0</v>
      </c>
      <c r="P1065" s="63">
        <v>10</v>
      </c>
      <c r="Q1065" s="63">
        <v>0</v>
      </c>
      <c r="R1065" s="63">
        <v>80</v>
      </c>
      <c r="S1065" s="65" t="b">
        <v>1</v>
      </c>
      <c r="T1065" s="65">
        <v>0</v>
      </c>
      <c r="U1065" s="65">
        <v>0</v>
      </c>
      <c r="V1065" s="65">
        <v>10</v>
      </c>
      <c r="W1065" s="65">
        <v>0</v>
      </c>
      <c r="X1065" s="65">
        <v>80</v>
      </c>
      <c r="Y1065" s="66" t="b">
        <v>1</v>
      </c>
      <c r="Z1065" s="66">
        <v>0</v>
      </c>
      <c r="AA1065" s="66">
        <v>0</v>
      </c>
      <c r="AB1065" s="66">
        <v>10</v>
      </c>
      <c r="AC1065" s="66">
        <v>0</v>
      </c>
      <c r="AD1065" s="66">
        <v>80</v>
      </c>
      <c r="AE1065" s="67" t="b">
        <v>1</v>
      </c>
      <c r="AF1065" s="67">
        <v>0</v>
      </c>
      <c r="AG1065" s="67">
        <v>0</v>
      </c>
      <c r="AH1065" s="67">
        <v>10</v>
      </c>
      <c r="AI1065" s="67">
        <v>0</v>
      </c>
      <c r="AJ1065" s="67">
        <v>80</v>
      </c>
      <c r="AK1065" s="68" t="b">
        <v>1</v>
      </c>
      <c r="AL1065" s="68">
        <v>0</v>
      </c>
      <c r="AM1065" s="68">
        <v>0</v>
      </c>
      <c r="AN1065" s="68">
        <v>10</v>
      </c>
      <c r="AO1065" s="68">
        <v>0</v>
      </c>
      <c r="AP1065" s="68">
        <v>80</v>
      </c>
      <c r="AQ1065" s="45" t="b">
        <v>1</v>
      </c>
      <c r="AR1065" s="45">
        <v>0</v>
      </c>
      <c r="AS1065" s="45">
        <v>0</v>
      </c>
      <c r="AT1065" s="45">
        <v>10</v>
      </c>
      <c r="AU1065" s="45">
        <v>0</v>
      </c>
      <c r="AV1065" s="45">
        <v>80</v>
      </c>
      <c r="AW1065" s="47" t="b">
        <v>1</v>
      </c>
      <c r="AX1065" s="47">
        <v>0</v>
      </c>
      <c r="AY1065" s="47">
        <v>0</v>
      </c>
      <c r="AZ1065" s="47">
        <v>10</v>
      </c>
      <c r="BA1065" s="47">
        <v>0</v>
      </c>
      <c r="BB1065" s="47">
        <v>80</v>
      </c>
      <c r="BC1065" s="17">
        <f t="shared" si="688"/>
        <v>88.990000000000009</v>
      </c>
      <c r="BD1065">
        <f t="shared" si="696"/>
        <v>0</v>
      </c>
      <c r="BE1065" s="7">
        <f t="shared" si="697"/>
        <v>0</v>
      </c>
      <c r="BF1065" s="7">
        <f t="shared" si="698"/>
        <v>0</v>
      </c>
      <c r="BG1065" s="7">
        <f t="shared" si="699"/>
        <v>0</v>
      </c>
      <c r="BH1065" s="7">
        <f t="shared" si="700"/>
        <v>0</v>
      </c>
      <c r="BI1065" s="17">
        <f t="shared" si="689"/>
        <v>88.990000000000009</v>
      </c>
      <c r="BJ1065">
        <f t="shared" si="701"/>
        <v>0</v>
      </c>
      <c r="BK1065" s="7">
        <f t="shared" si="702"/>
        <v>0</v>
      </c>
      <c r="BL1065" s="7">
        <f t="shared" si="703"/>
        <v>0</v>
      </c>
      <c r="BM1065" s="7">
        <f t="shared" si="704"/>
        <v>0</v>
      </c>
      <c r="BN1065" s="7">
        <f t="shared" si="705"/>
        <v>0</v>
      </c>
      <c r="BO1065" s="17">
        <f t="shared" si="690"/>
        <v>88.990000000000009</v>
      </c>
      <c r="BP1065">
        <f t="shared" si="706"/>
        <v>0</v>
      </c>
      <c r="BQ1065" s="7">
        <f t="shared" si="707"/>
        <v>0</v>
      </c>
      <c r="BR1065" s="7">
        <f t="shared" si="708"/>
        <v>0</v>
      </c>
      <c r="BS1065" s="7">
        <f t="shared" si="709"/>
        <v>0</v>
      </c>
      <c r="BT1065" s="7">
        <f t="shared" si="710"/>
        <v>0</v>
      </c>
      <c r="BU1065" s="17">
        <f t="shared" si="691"/>
        <v>88.990000000000009</v>
      </c>
      <c r="BV1065">
        <f t="shared" si="711"/>
        <v>0</v>
      </c>
      <c r="BW1065" s="7">
        <f t="shared" si="712"/>
        <v>0</v>
      </c>
      <c r="BX1065" s="7">
        <f t="shared" si="713"/>
        <v>0</v>
      </c>
      <c r="BY1065" s="7">
        <f t="shared" si="714"/>
        <v>0</v>
      </c>
      <c r="BZ1065" s="7">
        <f t="shared" si="715"/>
        <v>0</v>
      </c>
      <c r="CA1065" s="17">
        <f t="shared" si="692"/>
        <v>88.990000000000009</v>
      </c>
      <c r="CB1065">
        <f t="shared" si="716"/>
        <v>0</v>
      </c>
      <c r="CC1065" s="7">
        <f t="shared" si="717"/>
        <v>0</v>
      </c>
      <c r="CD1065" s="7">
        <f t="shared" si="718"/>
        <v>0</v>
      </c>
      <c r="CE1065" s="7">
        <f t="shared" si="719"/>
        <v>0</v>
      </c>
      <c r="CF1065" s="69">
        <f t="shared" si="720"/>
        <v>0</v>
      </c>
      <c r="CG1065" s="17">
        <f t="shared" si="693"/>
        <v>88.990000000000009</v>
      </c>
      <c r="CH1065">
        <f t="shared" si="721"/>
        <v>0</v>
      </c>
      <c r="CI1065" s="7">
        <f t="shared" si="722"/>
        <v>0</v>
      </c>
      <c r="CJ1065" s="7">
        <f t="shared" si="723"/>
        <v>0</v>
      </c>
      <c r="CK1065" s="7">
        <f t="shared" si="724"/>
        <v>0</v>
      </c>
      <c r="CL1065" s="7">
        <f t="shared" si="725"/>
        <v>0</v>
      </c>
      <c r="CM1065" s="17">
        <f t="shared" si="694"/>
        <v>88.990000000000009</v>
      </c>
      <c r="CN1065">
        <f t="shared" si="726"/>
        <v>0</v>
      </c>
      <c r="CO1065" s="7">
        <f t="shared" si="727"/>
        <v>0</v>
      </c>
      <c r="CP1065" s="7">
        <f t="shared" si="728"/>
        <v>0</v>
      </c>
      <c r="CQ1065" s="7">
        <f t="shared" si="729"/>
        <v>0</v>
      </c>
      <c r="CR1065" s="7">
        <f t="shared" si="730"/>
        <v>0</v>
      </c>
    </row>
    <row r="1066" spans="1:96" ht="14.5">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695"/>
        <v>1</v>
      </c>
      <c r="M1066" s="63" t="b">
        <v>1</v>
      </c>
      <c r="N1066" s="63">
        <v>0</v>
      </c>
      <c r="O1066" s="63">
        <v>0</v>
      </c>
      <c r="P1066" s="63">
        <v>10</v>
      </c>
      <c r="Q1066" s="63">
        <v>0</v>
      </c>
      <c r="R1066" s="63">
        <v>120</v>
      </c>
      <c r="S1066" s="65" t="b">
        <v>1</v>
      </c>
      <c r="T1066" s="65">
        <v>0</v>
      </c>
      <c r="U1066" s="65">
        <v>0</v>
      </c>
      <c r="V1066" s="65">
        <v>10</v>
      </c>
      <c r="W1066" s="65">
        <v>0</v>
      </c>
      <c r="X1066" s="65">
        <v>120</v>
      </c>
      <c r="Y1066" s="66" t="b">
        <v>1</v>
      </c>
      <c r="Z1066" s="66">
        <v>0</v>
      </c>
      <c r="AA1066" s="66">
        <v>0</v>
      </c>
      <c r="AB1066" s="66">
        <v>10</v>
      </c>
      <c r="AC1066" s="66">
        <v>0</v>
      </c>
      <c r="AD1066" s="66">
        <v>120</v>
      </c>
      <c r="AE1066" s="67" t="b">
        <v>1</v>
      </c>
      <c r="AF1066" s="67">
        <v>0</v>
      </c>
      <c r="AG1066" s="67">
        <v>0</v>
      </c>
      <c r="AH1066" s="67">
        <v>10</v>
      </c>
      <c r="AI1066" s="67">
        <v>0</v>
      </c>
      <c r="AJ1066" s="67">
        <v>120</v>
      </c>
      <c r="AK1066" s="68" t="b">
        <v>1</v>
      </c>
      <c r="AL1066" s="68">
        <v>0</v>
      </c>
      <c r="AM1066" s="68">
        <v>0</v>
      </c>
      <c r="AN1066" s="68">
        <v>10</v>
      </c>
      <c r="AO1066" s="68">
        <v>0</v>
      </c>
      <c r="AP1066" s="68">
        <v>120</v>
      </c>
      <c r="AQ1066" s="45" t="b">
        <v>1</v>
      </c>
      <c r="AR1066" s="45">
        <v>0</v>
      </c>
      <c r="AS1066" s="45">
        <v>0</v>
      </c>
      <c r="AT1066" s="45">
        <v>10</v>
      </c>
      <c r="AU1066" s="45">
        <v>0</v>
      </c>
      <c r="AV1066" s="45">
        <v>120</v>
      </c>
      <c r="AW1066" s="47" t="b">
        <v>1</v>
      </c>
      <c r="AX1066" s="47">
        <v>0</v>
      </c>
      <c r="AY1066" s="47">
        <v>0</v>
      </c>
      <c r="AZ1066" s="47">
        <v>10</v>
      </c>
      <c r="BA1066" s="47">
        <v>0</v>
      </c>
      <c r="BB1066" s="47">
        <v>120</v>
      </c>
      <c r="BC1066" s="17">
        <f t="shared" si="688"/>
        <v>28.05</v>
      </c>
      <c r="BD1066">
        <f t="shared" si="696"/>
        <v>0</v>
      </c>
      <c r="BE1066" s="7">
        <f t="shared" si="697"/>
        <v>0</v>
      </c>
      <c r="BF1066" s="7">
        <f t="shared" si="698"/>
        <v>0</v>
      </c>
      <c r="BG1066" s="7">
        <f t="shared" si="699"/>
        <v>0</v>
      </c>
      <c r="BH1066" s="7">
        <f t="shared" si="700"/>
        <v>0</v>
      </c>
      <c r="BI1066" s="17">
        <f t="shared" si="689"/>
        <v>28.05</v>
      </c>
      <c r="BJ1066">
        <f t="shared" si="701"/>
        <v>0</v>
      </c>
      <c r="BK1066" s="7">
        <f t="shared" si="702"/>
        <v>0</v>
      </c>
      <c r="BL1066" s="7">
        <f t="shared" si="703"/>
        <v>0</v>
      </c>
      <c r="BM1066" s="7">
        <f t="shared" si="704"/>
        <v>0</v>
      </c>
      <c r="BN1066" s="7">
        <f t="shared" si="705"/>
        <v>0</v>
      </c>
      <c r="BO1066" s="17">
        <f t="shared" si="690"/>
        <v>28.05</v>
      </c>
      <c r="BP1066">
        <f t="shared" si="706"/>
        <v>0</v>
      </c>
      <c r="BQ1066" s="7">
        <f t="shared" si="707"/>
        <v>0</v>
      </c>
      <c r="BR1066" s="7">
        <f t="shared" si="708"/>
        <v>0</v>
      </c>
      <c r="BS1066" s="7">
        <f t="shared" si="709"/>
        <v>0</v>
      </c>
      <c r="BT1066" s="7">
        <f t="shared" si="710"/>
        <v>0</v>
      </c>
      <c r="BU1066" s="17">
        <f t="shared" si="691"/>
        <v>28.05</v>
      </c>
      <c r="BV1066">
        <f t="shared" si="711"/>
        <v>0</v>
      </c>
      <c r="BW1066" s="7">
        <f t="shared" si="712"/>
        <v>0</v>
      </c>
      <c r="BX1066" s="7">
        <f t="shared" si="713"/>
        <v>0</v>
      </c>
      <c r="BY1066" s="7">
        <f t="shared" si="714"/>
        <v>0</v>
      </c>
      <c r="BZ1066" s="7">
        <f t="shared" si="715"/>
        <v>0</v>
      </c>
      <c r="CA1066" s="17">
        <f t="shared" si="692"/>
        <v>28.05</v>
      </c>
      <c r="CB1066">
        <f t="shared" si="716"/>
        <v>0</v>
      </c>
      <c r="CC1066" s="7">
        <f t="shared" si="717"/>
        <v>0</v>
      </c>
      <c r="CD1066" s="7">
        <f t="shared" si="718"/>
        <v>0</v>
      </c>
      <c r="CE1066" s="7">
        <f t="shared" si="719"/>
        <v>0</v>
      </c>
      <c r="CF1066" s="69">
        <f t="shared" si="720"/>
        <v>0</v>
      </c>
      <c r="CG1066" s="17">
        <f t="shared" si="693"/>
        <v>28.05</v>
      </c>
      <c r="CH1066">
        <f t="shared" si="721"/>
        <v>0</v>
      </c>
      <c r="CI1066" s="7">
        <f t="shared" si="722"/>
        <v>0</v>
      </c>
      <c r="CJ1066" s="7">
        <f t="shared" si="723"/>
        <v>0</v>
      </c>
      <c r="CK1066" s="7">
        <f t="shared" si="724"/>
        <v>0</v>
      </c>
      <c r="CL1066" s="7">
        <f t="shared" si="725"/>
        <v>0</v>
      </c>
      <c r="CM1066" s="17">
        <f t="shared" si="694"/>
        <v>28.05</v>
      </c>
      <c r="CN1066">
        <f t="shared" si="726"/>
        <v>0</v>
      </c>
      <c r="CO1066" s="7">
        <f t="shared" si="727"/>
        <v>0</v>
      </c>
      <c r="CP1066" s="7">
        <f t="shared" si="728"/>
        <v>0</v>
      </c>
      <c r="CQ1066" s="7">
        <f t="shared" si="729"/>
        <v>0</v>
      </c>
      <c r="CR1066" s="7">
        <f t="shared" si="730"/>
        <v>0</v>
      </c>
    </row>
    <row r="1067" spans="1:96" ht="14.5">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695"/>
        <v>1</v>
      </c>
      <c r="M1067" s="63" t="b">
        <v>1</v>
      </c>
      <c r="N1067" s="63">
        <v>36</v>
      </c>
      <c r="O1067" s="63">
        <v>9</v>
      </c>
      <c r="P1067" s="63">
        <v>10</v>
      </c>
      <c r="Q1067" s="63">
        <v>10</v>
      </c>
      <c r="R1067" s="63">
        <v>18</v>
      </c>
      <c r="S1067" s="65" t="b">
        <v>1</v>
      </c>
      <c r="T1067" s="65">
        <v>36</v>
      </c>
      <c r="U1067" s="65">
        <v>9</v>
      </c>
      <c r="V1067" s="65">
        <v>10</v>
      </c>
      <c r="W1067" s="65">
        <v>10</v>
      </c>
      <c r="X1067" s="65">
        <v>18</v>
      </c>
      <c r="Y1067" s="66" t="b">
        <v>1</v>
      </c>
      <c r="Z1067" s="66">
        <v>36</v>
      </c>
      <c r="AA1067" s="66">
        <v>9</v>
      </c>
      <c r="AB1067" s="66">
        <v>10</v>
      </c>
      <c r="AC1067" s="66">
        <v>10</v>
      </c>
      <c r="AD1067" s="66">
        <v>18</v>
      </c>
      <c r="AE1067" s="67" t="b">
        <v>1</v>
      </c>
      <c r="AF1067" s="67">
        <v>36</v>
      </c>
      <c r="AG1067" s="67">
        <v>9</v>
      </c>
      <c r="AH1067" s="67">
        <v>10</v>
      </c>
      <c r="AI1067" s="67">
        <v>10</v>
      </c>
      <c r="AJ1067" s="67">
        <v>18</v>
      </c>
      <c r="AK1067" s="68" t="b">
        <v>1</v>
      </c>
      <c r="AL1067" s="68">
        <v>36</v>
      </c>
      <c r="AM1067" s="68">
        <v>9</v>
      </c>
      <c r="AN1067" s="68">
        <v>10</v>
      </c>
      <c r="AO1067" s="68">
        <v>10</v>
      </c>
      <c r="AP1067" s="68">
        <v>18</v>
      </c>
      <c r="AQ1067" s="45" t="b">
        <v>1</v>
      </c>
      <c r="AR1067" s="45">
        <v>36</v>
      </c>
      <c r="AS1067" s="45">
        <v>9</v>
      </c>
      <c r="AT1067" s="45">
        <v>10</v>
      </c>
      <c r="AU1067" s="45">
        <v>10</v>
      </c>
      <c r="AV1067" s="45">
        <v>18</v>
      </c>
      <c r="AW1067" s="47" t="b">
        <v>1</v>
      </c>
      <c r="AX1067" s="47">
        <v>36</v>
      </c>
      <c r="AY1067" s="47">
        <v>9</v>
      </c>
      <c r="AZ1067" s="47">
        <v>10</v>
      </c>
      <c r="BA1067" s="47">
        <v>10</v>
      </c>
      <c r="BB1067" s="47">
        <v>18</v>
      </c>
      <c r="BC1067" s="17">
        <f t="shared" si="688"/>
        <v>94.49</v>
      </c>
      <c r="BD1067">
        <f t="shared" si="696"/>
        <v>0</v>
      </c>
      <c r="BE1067" s="7">
        <f t="shared" si="697"/>
        <v>0</v>
      </c>
      <c r="BF1067" s="7">
        <f t="shared" si="698"/>
        <v>0</v>
      </c>
      <c r="BG1067" s="7">
        <f t="shared" si="699"/>
        <v>0</v>
      </c>
      <c r="BH1067" s="7">
        <f t="shared" si="700"/>
        <v>0</v>
      </c>
      <c r="BI1067" s="17">
        <f t="shared" si="689"/>
        <v>94.49</v>
      </c>
      <c r="BJ1067">
        <f t="shared" si="701"/>
        <v>0</v>
      </c>
      <c r="BK1067" s="7">
        <f t="shared" si="702"/>
        <v>0</v>
      </c>
      <c r="BL1067" s="7">
        <f t="shared" si="703"/>
        <v>0</v>
      </c>
      <c r="BM1067" s="7">
        <f t="shared" si="704"/>
        <v>0</v>
      </c>
      <c r="BN1067" s="7">
        <f t="shared" si="705"/>
        <v>0</v>
      </c>
      <c r="BO1067" s="17">
        <f t="shared" si="690"/>
        <v>94.49</v>
      </c>
      <c r="BP1067">
        <f t="shared" si="706"/>
        <v>0</v>
      </c>
      <c r="BQ1067" s="7">
        <f t="shared" si="707"/>
        <v>0</v>
      </c>
      <c r="BR1067" s="7">
        <f t="shared" si="708"/>
        <v>0</v>
      </c>
      <c r="BS1067" s="7">
        <f t="shared" si="709"/>
        <v>0</v>
      </c>
      <c r="BT1067" s="7">
        <f t="shared" si="710"/>
        <v>0</v>
      </c>
      <c r="BU1067" s="17">
        <f t="shared" si="691"/>
        <v>94.49</v>
      </c>
      <c r="BV1067">
        <f t="shared" si="711"/>
        <v>0</v>
      </c>
      <c r="BW1067" s="7">
        <f t="shared" si="712"/>
        <v>0</v>
      </c>
      <c r="BX1067" s="7">
        <f t="shared" si="713"/>
        <v>0</v>
      </c>
      <c r="BY1067" s="7">
        <f t="shared" si="714"/>
        <v>0</v>
      </c>
      <c r="BZ1067" s="7">
        <f t="shared" si="715"/>
        <v>0</v>
      </c>
      <c r="CA1067" s="17">
        <f t="shared" si="692"/>
        <v>94.49</v>
      </c>
      <c r="CB1067">
        <f t="shared" si="716"/>
        <v>0</v>
      </c>
      <c r="CC1067" s="7">
        <f t="shared" si="717"/>
        <v>0</v>
      </c>
      <c r="CD1067" s="7">
        <f t="shared" si="718"/>
        <v>0</v>
      </c>
      <c r="CE1067" s="7">
        <f t="shared" si="719"/>
        <v>0</v>
      </c>
      <c r="CF1067" s="69">
        <f t="shared" si="720"/>
        <v>0</v>
      </c>
      <c r="CG1067" s="17">
        <f t="shared" si="693"/>
        <v>94.49</v>
      </c>
      <c r="CH1067">
        <f t="shared" si="721"/>
        <v>0</v>
      </c>
      <c r="CI1067" s="7">
        <f t="shared" si="722"/>
        <v>0</v>
      </c>
      <c r="CJ1067" s="7">
        <f t="shared" si="723"/>
        <v>0</v>
      </c>
      <c r="CK1067" s="7">
        <f t="shared" si="724"/>
        <v>0</v>
      </c>
      <c r="CL1067" s="7">
        <f t="shared" si="725"/>
        <v>0</v>
      </c>
      <c r="CM1067" s="17">
        <f t="shared" si="694"/>
        <v>94.49</v>
      </c>
      <c r="CN1067">
        <f t="shared" si="726"/>
        <v>0</v>
      </c>
      <c r="CO1067" s="7">
        <f t="shared" si="727"/>
        <v>0</v>
      </c>
      <c r="CP1067" s="7">
        <f t="shared" si="728"/>
        <v>0</v>
      </c>
      <c r="CQ1067" s="7">
        <f t="shared" si="729"/>
        <v>0</v>
      </c>
      <c r="CR1067" s="7">
        <f t="shared" si="730"/>
        <v>0</v>
      </c>
    </row>
    <row r="1068" spans="1:9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695"/>
        <v>1</v>
      </c>
      <c r="M1068" s="63" t="b">
        <v>0</v>
      </c>
      <c r="S1068" s="65" t="b">
        <v>0</v>
      </c>
      <c r="Y1068" s="66" t="b">
        <v>0</v>
      </c>
      <c r="AE1068" s="67" t="b">
        <v>0</v>
      </c>
      <c r="AK1068" s="68" t="b">
        <v>0</v>
      </c>
      <c r="AQ1068" s="45" t="b">
        <v>0</v>
      </c>
      <c r="AW1068" s="47" t="b">
        <v>0</v>
      </c>
      <c r="BC1068" s="17">
        <f t="shared" si="688"/>
        <v>0</v>
      </c>
      <c r="BD1068">
        <f t="shared" si="696"/>
        <v>0</v>
      </c>
      <c r="BE1068" s="7">
        <f t="shared" si="697"/>
        <v>0</v>
      </c>
      <c r="BF1068" s="7">
        <f t="shared" si="698"/>
        <v>0</v>
      </c>
      <c r="BG1068" s="7">
        <f t="shared" si="699"/>
        <v>0</v>
      </c>
      <c r="BH1068" s="7">
        <f t="shared" si="700"/>
        <v>0</v>
      </c>
      <c r="BI1068" s="17">
        <f t="shared" si="689"/>
        <v>0</v>
      </c>
      <c r="BJ1068">
        <f t="shared" si="701"/>
        <v>0</v>
      </c>
      <c r="BK1068" s="7">
        <f t="shared" si="702"/>
        <v>0</v>
      </c>
      <c r="BL1068" s="7">
        <f t="shared" si="703"/>
        <v>0</v>
      </c>
      <c r="BM1068" s="7">
        <f t="shared" si="704"/>
        <v>0</v>
      </c>
      <c r="BN1068" s="7">
        <f t="shared" si="705"/>
        <v>0</v>
      </c>
      <c r="BO1068" s="17">
        <f t="shared" si="690"/>
        <v>0</v>
      </c>
      <c r="BP1068">
        <f t="shared" si="706"/>
        <v>0</v>
      </c>
      <c r="BQ1068" s="7">
        <f t="shared" si="707"/>
        <v>0</v>
      </c>
      <c r="BR1068" s="7">
        <f t="shared" si="708"/>
        <v>0</v>
      </c>
      <c r="BS1068" s="7">
        <f t="shared" si="709"/>
        <v>0</v>
      </c>
      <c r="BT1068" s="7">
        <f t="shared" si="710"/>
        <v>0</v>
      </c>
      <c r="BU1068" s="17">
        <f t="shared" si="691"/>
        <v>0</v>
      </c>
      <c r="BV1068">
        <f t="shared" si="711"/>
        <v>0</v>
      </c>
      <c r="BW1068" s="7">
        <f t="shared" si="712"/>
        <v>0</v>
      </c>
      <c r="BX1068" s="7">
        <f t="shared" si="713"/>
        <v>0</v>
      </c>
      <c r="BY1068" s="7">
        <f t="shared" si="714"/>
        <v>0</v>
      </c>
      <c r="BZ1068" s="7">
        <f t="shared" si="715"/>
        <v>0</v>
      </c>
      <c r="CA1068" s="17">
        <f t="shared" si="692"/>
        <v>0</v>
      </c>
      <c r="CB1068">
        <f t="shared" si="716"/>
        <v>0</v>
      </c>
      <c r="CC1068" s="7">
        <f t="shared" si="717"/>
        <v>0</v>
      </c>
      <c r="CD1068" s="7">
        <f t="shared" si="718"/>
        <v>0</v>
      </c>
      <c r="CE1068" s="7">
        <f t="shared" si="719"/>
        <v>0</v>
      </c>
      <c r="CF1068" s="69">
        <f t="shared" si="720"/>
        <v>0</v>
      </c>
      <c r="CG1068" s="17">
        <f t="shared" si="693"/>
        <v>0</v>
      </c>
      <c r="CH1068">
        <f t="shared" si="721"/>
        <v>0</v>
      </c>
      <c r="CI1068" s="7">
        <f t="shared" si="722"/>
        <v>0</v>
      </c>
      <c r="CJ1068" s="7">
        <f t="shared" si="723"/>
        <v>0</v>
      </c>
      <c r="CK1068" s="7">
        <f t="shared" si="724"/>
        <v>0</v>
      </c>
      <c r="CL1068" s="7">
        <f t="shared" si="725"/>
        <v>0</v>
      </c>
      <c r="CM1068" s="17">
        <f t="shared" si="694"/>
        <v>0</v>
      </c>
      <c r="CN1068">
        <f t="shared" si="726"/>
        <v>0</v>
      </c>
      <c r="CO1068" s="7">
        <f t="shared" si="727"/>
        <v>0</v>
      </c>
      <c r="CP1068" s="7">
        <f t="shared" si="728"/>
        <v>0</v>
      </c>
      <c r="CQ1068" s="7">
        <f t="shared" si="729"/>
        <v>0</v>
      </c>
      <c r="CR1068" s="7">
        <f t="shared" si="730"/>
        <v>0</v>
      </c>
    </row>
    <row r="1069" spans="1:9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695"/>
        <v>1</v>
      </c>
      <c r="M1069" s="63" t="b">
        <v>0</v>
      </c>
      <c r="S1069" s="65" t="b">
        <v>0</v>
      </c>
      <c r="Y1069" s="66" t="b">
        <v>0</v>
      </c>
      <c r="AE1069" s="67" t="b">
        <v>0</v>
      </c>
      <c r="AK1069" s="68" t="b">
        <v>0</v>
      </c>
      <c r="AQ1069" s="45" t="b">
        <v>0</v>
      </c>
      <c r="AW1069" s="47" t="b">
        <v>0</v>
      </c>
      <c r="BC1069" s="17">
        <f t="shared" si="688"/>
        <v>0</v>
      </c>
      <c r="BD1069">
        <f t="shared" si="696"/>
        <v>0</v>
      </c>
      <c r="BE1069" s="7">
        <f t="shared" si="697"/>
        <v>0</v>
      </c>
      <c r="BF1069" s="7">
        <f t="shared" si="698"/>
        <v>0</v>
      </c>
      <c r="BG1069" s="7">
        <f t="shared" si="699"/>
        <v>0</v>
      </c>
      <c r="BH1069" s="7">
        <f t="shared" si="700"/>
        <v>0</v>
      </c>
      <c r="BI1069" s="17">
        <f t="shared" si="689"/>
        <v>0</v>
      </c>
      <c r="BJ1069">
        <f t="shared" si="701"/>
        <v>0</v>
      </c>
      <c r="BK1069" s="7">
        <f t="shared" si="702"/>
        <v>0</v>
      </c>
      <c r="BL1069" s="7">
        <f t="shared" si="703"/>
        <v>0</v>
      </c>
      <c r="BM1069" s="7">
        <f t="shared" si="704"/>
        <v>0</v>
      </c>
      <c r="BN1069" s="7">
        <f t="shared" si="705"/>
        <v>0</v>
      </c>
      <c r="BO1069" s="17">
        <f t="shared" si="690"/>
        <v>0</v>
      </c>
      <c r="BP1069">
        <f t="shared" si="706"/>
        <v>0</v>
      </c>
      <c r="BQ1069" s="7">
        <f t="shared" si="707"/>
        <v>0</v>
      </c>
      <c r="BR1069" s="7">
        <f t="shared" si="708"/>
        <v>0</v>
      </c>
      <c r="BS1069" s="7">
        <f t="shared" si="709"/>
        <v>0</v>
      </c>
      <c r="BT1069" s="7">
        <f t="shared" si="710"/>
        <v>0</v>
      </c>
      <c r="BU1069" s="17">
        <f t="shared" si="691"/>
        <v>0</v>
      </c>
      <c r="BV1069">
        <f t="shared" si="711"/>
        <v>0</v>
      </c>
      <c r="BW1069" s="7">
        <f t="shared" si="712"/>
        <v>0</v>
      </c>
      <c r="BX1069" s="7">
        <f t="shared" si="713"/>
        <v>0</v>
      </c>
      <c r="BY1069" s="7">
        <f t="shared" si="714"/>
        <v>0</v>
      </c>
      <c r="BZ1069" s="7">
        <f t="shared" si="715"/>
        <v>0</v>
      </c>
      <c r="CA1069" s="17">
        <f t="shared" si="692"/>
        <v>0</v>
      </c>
      <c r="CB1069">
        <f t="shared" si="716"/>
        <v>0</v>
      </c>
      <c r="CC1069" s="7">
        <f t="shared" si="717"/>
        <v>0</v>
      </c>
      <c r="CD1069" s="7">
        <f t="shared" si="718"/>
        <v>0</v>
      </c>
      <c r="CE1069" s="7">
        <f t="shared" si="719"/>
        <v>0</v>
      </c>
      <c r="CF1069" s="69">
        <f t="shared" si="720"/>
        <v>0</v>
      </c>
      <c r="CG1069" s="17">
        <f t="shared" si="693"/>
        <v>0</v>
      </c>
      <c r="CH1069">
        <f t="shared" si="721"/>
        <v>0</v>
      </c>
      <c r="CI1069" s="7">
        <f t="shared" si="722"/>
        <v>0</v>
      </c>
      <c r="CJ1069" s="7">
        <f t="shared" si="723"/>
        <v>0</v>
      </c>
      <c r="CK1069" s="7">
        <f t="shared" si="724"/>
        <v>0</v>
      </c>
      <c r="CL1069" s="7">
        <f t="shared" si="725"/>
        <v>0</v>
      </c>
      <c r="CM1069" s="17">
        <f t="shared" si="694"/>
        <v>0</v>
      </c>
      <c r="CN1069">
        <f t="shared" si="726"/>
        <v>0</v>
      </c>
      <c r="CO1069" s="7">
        <f t="shared" si="727"/>
        <v>0</v>
      </c>
      <c r="CP1069" s="7">
        <f t="shared" si="728"/>
        <v>0</v>
      </c>
      <c r="CQ1069" s="7">
        <f t="shared" si="729"/>
        <v>0</v>
      </c>
      <c r="CR1069" s="7">
        <f t="shared" si="730"/>
        <v>0</v>
      </c>
    </row>
    <row r="1070" spans="1:96" ht="14.5">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695"/>
        <v>1</v>
      </c>
      <c r="M1070" s="63" t="b">
        <v>1</v>
      </c>
      <c r="N1070" s="63">
        <v>45</v>
      </c>
      <c r="O1070" s="63">
        <v>9</v>
      </c>
      <c r="P1070" s="63">
        <v>10</v>
      </c>
      <c r="Q1070" s="63">
        <v>10</v>
      </c>
      <c r="R1070" s="63">
        <v>18</v>
      </c>
      <c r="S1070" s="65" t="b">
        <v>1</v>
      </c>
      <c r="T1070" s="65">
        <v>45</v>
      </c>
      <c r="U1070" s="65">
        <v>9</v>
      </c>
      <c r="V1070" s="65">
        <v>10</v>
      </c>
      <c r="W1070" s="65">
        <v>10</v>
      </c>
      <c r="X1070" s="65">
        <v>18</v>
      </c>
      <c r="Y1070" s="66" t="b">
        <v>1</v>
      </c>
      <c r="Z1070" s="66">
        <v>45</v>
      </c>
      <c r="AA1070" s="66">
        <v>9</v>
      </c>
      <c r="AB1070" s="66">
        <v>10</v>
      </c>
      <c r="AC1070" s="66">
        <v>10</v>
      </c>
      <c r="AD1070" s="66">
        <v>18</v>
      </c>
      <c r="AE1070" s="67" t="b">
        <v>1</v>
      </c>
      <c r="AF1070" s="67">
        <v>45</v>
      </c>
      <c r="AG1070" s="67">
        <v>9</v>
      </c>
      <c r="AH1070" s="67">
        <v>10</v>
      </c>
      <c r="AI1070" s="67">
        <v>10</v>
      </c>
      <c r="AJ1070" s="67">
        <v>18</v>
      </c>
      <c r="AK1070" s="68" t="b">
        <v>1</v>
      </c>
      <c r="AL1070" s="68">
        <v>45</v>
      </c>
      <c r="AM1070" s="68">
        <v>9</v>
      </c>
      <c r="AN1070" s="68">
        <v>10</v>
      </c>
      <c r="AO1070" s="68">
        <v>10</v>
      </c>
      <c r="AP1070" s="68">
        <v>18</v>
      </c>
      <c r="AQ1070" s="45" t="b">
        <v>1</v>
      </c>
      <c r="AR1070" s="45">
        <v>45</v>
      </c>
      <c r="AS1070" s="45">
        <v>9</v>
      </c>
      <c r="AT1070" s="45">
        <v>10</v>
      </c>
      <c r="AU1070" s="45">
        <v>10</v>
      </c>
      <c r="AV1070" s="45">
        <v>18</v>
      </c>
      <c r="AW1070" s="47" t="b">
        <v>1</v>
      </c>
      <c r="AX1070" s="47">
        <v>45</v>
      </c>
      <c r="AY1070" s="47">
        <v>9</v>
      </c>
      <c r="AZ1070" s="47">
        <v>10</v>
      </c>
      <c r="BA1070" s="47">
        <v>10</v>
      </c>
      <c r="BB1070" s="47">
        <v>18</v>
      </c>
      <c r="BC1070" s="17">
        <f t="shared" si="688"/>
        <v>98.560000000000016</v>
      </c>
      <c r="BD1070">
        <f t="shared" si="696"/>
        <v>0</v>
      </c>
      <c r="BE1070" s="7">
        <f t="shared" si="697"/>
        <v>0</v>
      </c>
      <c r="BF1070" s="7">
        <f t="shared" si="698"/>
        <v>0</v>
      </c>
      <c r="BG1070" s="7">
        <f t="shared" si="699"/>
        <v>0</v>
      </c>
      <c r="BH1070" s="7">
        <f t="shared" si="700"/>
        <v>0</v>
      </c>
      <c r="BI1070" s="17">
        <f t="shared" si="689"/>
        <v>98.560000000000016</v>
      </c>
      <c r="BJ1070">
        <f t="shared" si="701"/>
        <v>0</v>
      </c>
      <c r="BK1070" s="7">
        <f t="shared" si="702"/>
        <v>0</v>
      </c>
      <c r="BL1070" s="7">
        <f t="shared" si="703"/>
        <v>0</v>
      </c>
      <c r="BM1070" s="7">
        <f t="shared" si="704"/>
        <v>0</v>
      </c>
      <c r="BN1070" s="7">
        <f t="shared" si="705"/>
        <v>0</v>
      </c>
      <c r="BO1070" s="17">
        <f t="shared" si="690"/>
        <v>98.560000000000016</v>
      </c>
      <c r="BP1070">
        <f t="shared" si="706"/>
        <v>0</v>
      </c>
      <c r="BQ1070" s="7">
        <f t="shared" si="707"/>
        <v>0</v>
      </c>
      <c r="BR1070" s="7">
        <f t="shared" si="708"/>
        <v>0</v>
      </c>
      <c r="BS1070" s="7">
        <f t="shared" si="709"/>
        <v>0</v>
      </c>
      <c r="BT1070" s="7">
        <f t="shared" si="710"/>
        <v>0</v>
      </c>
      <c r="BU1070" s="17">
        <f t="shared" si="691"/>
        <v>98.560000000000016</v>
      </c>
      <c r="BV1070">
        <f t="shared" si="711"/>
        <v>0</v>
      </c>
      <c r="BW1070" s="7">
        <f t="shared" si="712"/>
        <v>0</v>
      </c>
      <c r="BX1070" s="7">
        <f t="shared" si="713"/>
        <v>0</v>
      </c>
      <c r="BY1070" s="7">
        <f t="shared" si="714"/>
        <v>0</v>
      </c>
      <c r="BZ1070" s="7">
        <f t="shared" si="715"/>
        <v>0</v>
      </c>
      <c r="CA1070" s="17">
        <f t="shared" si="692"/>
        <v>98.560000000000016</v>
      </c>
      <c r="CB1070">
        <f t="shared" si="716"/>
        <v>0</v>
      </c>
      <c r="CC1070" s="7">
        <f t="shared" si="717"/>
        <v>0</v>
      </c>
      <c r="CD1070" s="7">
        <f t="shared" si="718"/>
        <v>0</v>
      </c>
      <c r="CE1070" s="7">
        <f t="shared" si="719"/>
        <v>0</v>
      </c>
      <c r="CF1070" s="69">
        <f t="shared" si="720"/>
        <v>0</v>
      </c>
      <c r="CG1070" s="17">
        <f t="shared" si="693"/>
        <v>98.560000000000016</v>
      </c>
      <c r="CH1070">
        <f t="shared" si="721"/>
        <v>0</v>
      </c>
      <c r="CI1070" s="7">
        <f t="shared" si="722"/>
        <v>0</v>
      </c>
      <c r="CJ1070" s="7">
        <f t="shared" si="723"/>
        <v>0</v>
      </c>
      <c r="CK1070" s="7">
        <f t="shared" si="724"/>
        <v>0</v>
      </c>
      <c r="CL1070" s="7">
        <f t="shared" si="725"/>
        <v>0</v>
      </c>
      <c r="CM1070" s="17">
        <f t="shared" si="694"/>
        <v>98.560000000000016</v>
      </c>
      <c r="CN1070">
        <f t="shared" si="726"/>
        <v>0</v>
      </c>
      <c r="CO1070" s="7">
        <f t="shared" si="727"/>
        <v>0</v>
      </c>
      <c r="CP1070" s="7">
        <f t="shared" si="728"/>
        <v>0</v>
      </c>
      <c r="CQ1070" s="7">
        <f t="shared" si="729"/>
        <v>0</v>
      </c>
      <c r="CR1070" s="7">
        <f t="shared" si="730"/>
        <v>0</v>
      </c>
    </row>
    <row r="1071" spans="1:96" ht="14.5">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695"/>
        <v>0</v>
      </c>
      <c r="M1071" s="63" t="b">
        <v>1</v>
      </c>
      <c r="N1071" s="63">
        <v>15</v>
      </c>
      <c r="O1071" s="63">
        <v>4</v>
      </c>
      <c r="P1071" s="63">
        <v>10</v>
      </c>
      <c r="Q1071" s="63">
        <v>4</v>
      </c>
      <c r="R1071" s="63">
        <v>10</v>
      </c>
      <c r="S1071" s="65" t="b">
        <v>1</v>
      </c>
      <c r="T1071" s="65">
        <v>15</v>
      </c>
      <c r="U1071" s="65">
        <v>4</v>
      </c>
      <c r="V1071" s="65">
        <v>10</v>
      </c>
      <c r="W1071" s="65">
        <v>4</v>
      </c>
      <c r="X1071" s="65">
        <v>10</v>
      </c>
      <c r="Y1071" s="66" t="b">
        <v>1</v>
      </c>
      <c r="Z1071" s="66">
        <v>15</v>
      </c>
      <c r="AA1071" s="66">
        <v>4</v>
      </c>
      <c r="AB1071" s="66">
        <v>10</v>
      </c>
      <c r="AC1071" s="66">
        <v>4</v>
      </c>
      <c r="AD1071" s="66">
        <v>10</v>
      </c>
      <c r="AE1071" s="67" t="b">
        <v>1</v>
      </c>
      <c r="AF1071" s="67">
        <v>15</v>
      </c>
      <c r="AG1071" s="67">
        <v>4</v>
      </c>
      <c r="AH1071" s="67">
        <v>10</v>
      </c>
      <c r="AI1071" s="67">
        <v>4</v>
      </c>
      <c r="AJ1071" s="67">
        <v>10</v>
      </c>
      <c r="AK1071" s="68" t="b">
        <v>1</v>
      </c>
      <c r="AL1071" s="68">
        <v>15</v>
      </c>
      <c r="AM1071" s="68">
        <v>4</v>
      </c>
      <c r="AN1071" s="68">
        <v>10</v>
      </c>
      <c r="AO1071" s="68">
        <v>4</v>
      </c>
      <c r="AP1071" s="68">
        <v>10</v>
      </c>
      <c r="AQ1071" s="45" t="b">
        <v>1</v>
      </c>
      <c r="AR1071" s="45">
        <v>15</v>
      </c>
      <c r="AS1071" s="45">
        <v>4</v>
      </c>
      <c r="AT1071" s="45">
        <v>10</v>
      </c>
      <c r="AU1071" s="45">
        <v>4</v>
      </c>
      <c r="AV1071" s="45">
        <v>10</v>
      </c>
      <c r="AW1071" s="47" t="b">
        <v>1</v>
      </c>
      <c r="AX1071" s="47">
        <v>15</v>
      </c>
      <c r="AY1071" s="47">
        <v>4</v>
      </c>
      <c r="AZ1071" s="47">
        <v>10</v>
      </c>
      <c r="BA1071" s="47">
        <v>4</v>
      </c>
      <c r="BB1071" s="47">
        <v>10</v>
      </c>
      <c r="BC1071" s="17">
        <f t="shared" si="688"/>
        <v>107.69</v>
      </c>
      <c r="BD1071">
        <f t="shared" si="696"/>
        <v>0</v>
      </c>
      <c r="BE1071" s="7">
        <f t="shared" si="697"/>
        <v>0</v>
      </c>
      <c r="BF1071" s="7">
        <f t="shared" si="698"/>
        <v>0</v>
      </c>
      <c r="BG1071" s="7">
        <f t="shared" si="699"/>
        <v>0</v>
      </c>
      <c r="BH1071" s="7">
        <f t="shared" si="700"/>
        <v>0</v>
      </c>
      <c r="BI1071" s="17">
        <f t="shared" si="689"/>
        <v>107.69</v>
      </c>
      <c r="BJ1071">
        <f t="shared" si="701"/>
        <v>0</v>
      </c>
      <c r="BK1071" s="7">
        <f t="shared" si="702"/>
        <v>0</v>
      </c>
      <c r="BL1071" s="7">
        <f t="shared" si="703"/>
        <v>0</v>
      </c>
      <c r="BM1071" s="7">
        <f t="shared" si="704"/>
        <v>0</v>
      </c>
      <c r="BN1071" s="7">
        <f t="shared" si="705"/>
        <v>0</v>
      </c>
      <c r="BO1071" s="17">
        <f t="shared" si="690"/>
        <v>107.69</v>
      </c>
      <c r="BP1071">
        <f t="shared" si="706"/>
        <v>0</v>
      </c>
      <c r="BQ1071" s="7">
        <f t="shared" si="707"/>
        <v>0</v>
      </c>
      <c r="BR1071" s="7">
        <f t="shared" si="708"/>
        <v>0</v>
      </c>
      <c r="BS1071" s="7">
        <f t="shared" si="709"/>
        <v>0</v>
      </c>
      <c r="BT1071" s="7">
        <f t="shared" si="710"/>
        <v>0</v>
      </c>
      <c r="BU1071" s="17">
        <f t="shared" si="691"/>
        <v>107.69</v>
      </c>
      <c r="BV1071">
        <f t="shared" si="711"/>
        <v>0</v>
      </c>
      <c r="BW1071" s="7">
        <f t="shared" si="712"/>
        <v>0</v>
      </c>
      <c r="BX1071" s="7">
        <f t="shared" si="713"/>
        <v>0</v>
      </c>
      <c r="BY1071" s="7">
        <f t="shared" si="714"/>
        <v>0</v>
      </c>
      <c r="BZ1071" s="7">
        <f t="shared" si="715"/>
        <v>0</v>
      </c>
      <c r="CA1071" s="17">
        <f t="shared" si="692"/>
        <v>107.69</v>
      </c>
      <c r="CB1071">
        <f t="shared" si="716"/>
        <v>0</v>
      </c>
      <c r="CC1071" s="7">
        <f t="shared" si="717"/>
        <v>0</v>
      </c>
      <c r="CD1071" s="7">
        <f t="shared" si="718"/>
        <v>0</v>
      </c>
      <c r="CE1071" s="7">
        <f t="shared" si="719"/>
        <v>0</v>
      </c>
      <c r="CF1071" s="69">
        <f t="shared" si="720"/>
        <v>0</v>
      </c>
      <c r="CG1071" s="17">
        <f t="shared" si="693"/>
        <v>107.69</v>
      </c>
      <c r="CH1071">
        <f t="shared" si="721"/>
        <v>0</v>
      </c>
      <c r="CI1071" s="7">
        <f t="shared" si="722"/>
        <v>0</v>
      </c>
      <c r="CJ1071" s="7">
        <f t="shared" si="723"/>
        <v>0</v>
      </c>
      <c r="CK1071" s="7">
        <f t="shared" si="724"/>
        <v>0</v>
      </c>
      <c r="CL1071" s="7">
        <f t="shared" si="725"/>
        <v>0</v>
      </c>
      <c r="CM1071" s="17">
        <f t="shared" si="694"/>
        <v>107.69</v>
      </c>
      <c r="CN1071">
        <f t="shared" si="726"/>
        <v>0</v>
      </c>
      <c r="CO1071" s="7">
        <f t="shared" si="727"/>
        <v>0</v>
      </c>
      <c r="CP1071" s="7">
        <f t="shared" si="728"/>
        <v>0</v>
      </c>
      <c r="CQ1071" s="7">
        <f t="shared" si="729"/>
        <v>0</v>
      </c>
      <c r="CR1071" s="7">
        <f t="shared" si="730"/>
        <v>0</v>
      </c>
    </row>
    <row r="1072" spans="1:96" ht="14.5">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695"/>
        <v>1</v>
      </c>
      <c r="M1072" s="63" t="b">
        <v>1</v>
      </c>
      <c r="N1072" s="63">
        <v>0</v>
      </c>
      <c r="O1072" s="63">
        <v>10</v>
      </c>
      <c r="P1072" s="63">
        <v>10</v>
      </c>
      <c r="Q1072" s="63">
        <v>0</v>
      </c>
      <c r="R1072" s="63">
        <v>120</v>
      </c>
      <c r="S1072" s="65" t="b">
        <v>1</v>
      </c>
      <c r="T1072" s="65">
        <v>0</v>
      </c>
      <c r="U1072" s="65">
        <v>10</v>
      </c>
      <c r="V1072" s="65">
        <v>10</v>
      </c>
      <c r="W1072" s="65">
        <v>0</v>
      </c>
      <c r="X1072" s="65">
        <v>120</v>
      </c>
      <c r="Y1072" s="66" t="b">
        <v>0</v>
      </c>
      <c r="AE1072" s="67" t="b">
        <v>1</v>
      </c>
      <c r="AF1072" s="67">
        <v>0</v>
      </c>
      <c r="AG1072" s="67">
        <v>10</v>
      </c>
      <c r="AH1072" s="67">
        <v>10</v>
      </c>
      <c r="AI1072" s="67">
        <v>0</v>
      </c>
      <c r="AJ1072" s="67">
        <v>120</v>
      </c>
      <c r="AK1072" s="68" t="b">
        <v>1</v>
      </c>
      <c r="AL1072" s="68">
        <v>0</v>
      </c>
      <c r="AM1072" s="68">
        <v>10</v>
      </c>
      <c r="AN1072" s="68">
        <v>10</v>
      </c>
      <c r="AO1072" s="68">
        <v>0</v>
      </c>
      <c r="AP1072" s="68">
        <v>120</v>
      </c>
      <c r="AQ1072" s="45" t="b">
        <v>0</v>
      </c>
      <c r="AW1072" s="47" t="b">
        <v>0</v>
      </c>
      <c r="BC1072" s="17">
        <f t="shared" si="688"/>
        <v>35.86</v>
      </c>
      <c r="BD1072">
        <f t="shared" si="696"/>
        <v>4</v>
      </c>
      <c r="BE1072" s="7">
        <f t="shared" si="697"/>
        <v>4.3005324139011893</v>
      </c>
      <c r="BF1072" s="7">
        <f t="shared" si="698"/>
        <v>3.1797061535281919</v>
      </c>
      <c r="BG1072" s="7">
        <f t="shared" si="699"/>
        <v>59.139080934455905</v>
      </c>
      <c r="BH1072" s="7">
        <f t="shared" si="700"/>
        <v>63.439613348357092</v>
      </c>
      <c r="BI1072" s="17">
        <f t="shared" si="689"/>
        <v>35.86</v>
      </c>
      <c r="BJ1072">
        <f t="shared" si="701"/>
        <v>4</v>
      </c>
      <c r="BK1072" s="7">
        <f t="shared" si="702"/>
        <v>4.3005324139011893</v>
      </c>
      <c r="BL1072" s="7">
        <f t="shared" si="703"/>
        <v>3.1797061535281919</v>
      </c>
      <c r="BM1072" s="7">
        <f t="shared" si="704"/>
        <v>59.139080934455905</v>
      </c>
      <c r="BN1072" s="7">
        <f t="shared" si="705"/>
        <v>63.439613348357092</v>
      </c>
      <c r="BO1072" s="17">
        <f t="shared" si="690"/>
        <v>35.86</v>
      </c>
      <c r="BP1072">
        <f t="shared" si="706"/>
        <v>0</v>
      </c>
      <c r="BQ1072" s="7">
        <f t="shared" si="707"/>
        <v>0</v>
      </c>
      <c r="BR1072" s="7">
        <f t="shared" si="708"/>
        <v>0</v>
      </c>
      <c r="BS1072" s="7">
        <f t="shared" si="709"/>
        <v>0</v>
      </c>
      <c r="BT1072" s="7">
        <f t="shared" si="710"/>
        <v>0</v>
      </c>
      <c r="BU1072" s="17">
        <f t="shared" si="691"/>
        <v>35.86</v>
      </c>
      <c r="BV1072">
        <f t="shared" si="711"/>
        <v>4</v>
      </c>
      <c r="BW1072" s="7">
        <f t="shared" si="712"/>
        <v>4.3005324139011893</v>
      </c>
      <c r="BX1072" s="7">
        <f t="shared" si="713"/>
        <v>3.1797061535281919</v>
      </c>
      <c r="BY1072" s="7">
        <f t="shared" si="714"/>
        <v>59.139080934455905</v>
      </c>
      <c r="BZ1072" s="7">
        <f t="shared" si="715"/>
        <v>63.439613348357092</v>
      </c>
      <c r="CA1072" s="17">
        <f t="shared" si="692"/>
        <v>35.86</v>
      </c>
      <c r="CB1072">
        <f t="shared" si="716"/>
        <v>4</v>
      </c>
      <c r="CC1072" s="7">
        <f t="shared" si="717"/>
        <v>4.3005324139011893</v>
      </c>
      <c r="CD1072" s="7">
        <f t="shared" si="718"/>
        <v>3.1797061535281919</v>
      </c>
      <c r="CE1072" s="7">
        <f t="shared" si="719"/>
        <v>59.139080934455905</v>
      </c>
      <c r="CF1072" s="69">
        <f t="shared" si="720"/>
        <v>63.439613348357092</v>
      </c>
      <c r="CG1072" s="17">
        <f t="shared" si="693"/>
        <v>35.86</v>
      </c>
      <c r="CH1072">
        <f t="shared" si="721"/>
        <v>0</v>
      </c>
      <c r="CI1072" s="7">
        <f t="shared" si="722"/>
        <v>0</v>
      </c>
      <c r="CJ1072" s="7">
        <f t="shared" si="723"/>
        <v>0</v>
      </c>
      <c r="CK1072" s="7">
        <f t="shared" si="724"/>
        <v>0</v>
      </c>
      <c r="CL1072" s="7">
        <f t="shared" si="725"/>
        <v>0</v>
      </c>
      <c r="CM1072" s="17">
        <f t="shared" si="694"/>
        <v>35.86</v>
      </c>
      <c r="CN1072">
        <f t="shared" si="726"/>
        <v>0</v>
      </c>
      <c r="CO1072" s="7">
        <f t="shared" si="727"/>
        <v>0</v>
      </c>
      <c r="CP1072" s="7">
        <f t="shared" si="728"/>
        <v>0</v>
      </c>
      <c r="CQ1072" s="7">
        <f t="shared" si="729"/>
        <v>0</v>
      </c>
      <c r="CR1072" s="7">
        <f t="shared" si="730"/>
        <v>0</v>
      </c>
    </row>
    <row r="1073" spans="1:96" ht="14.5">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695"/>
        <v>1</v>
      </c>
      <c r="M1073" s="63" t="b">
        <v>1</v>
      </c>
      <c r="N1073" s="63">
        <v>60</v>
      </c>
      <c r="O1073" s="63">
        <v>0</v>
      </c>
      <c r="P1073" s="63">
        <v>0</v>
      </c>
      <c r="Q1073" s="63">
        <v>10</v>
      </c>
      <c r="R1073" s="63">
        <v>0</v>
      </c>
      <c r="S1073" s="65" t="b">
        <v>1</v>
      </c>
      <c r="T1073" s="65">
        <v>60</v>
      </c>
      <c r="U1073" s="65">
        <v>0</v>
      </c>
      <c r="V1073" s="65">
        <v>0</v>
      </c>
      <c r="W1073" s="65">
        <v>10</v>
      </c>
      <c r="X1073" s="65">
        <v>0</v>
      </c>
      <c r="Y1073" s="66" t="b">
        <v>0</v>
      </c>
      <c r="AE1073" s="67" t="b">
        <v>1</v>
      </c>
      <c r="AF1073" s="67">
        <v>60</v>
      </c>
      <c r="AG1073" s="67">
        <v>0</v>
      </c>
      <c r="AH1073" s="67">
        <v>0</v>
      </c>
      <c r="AI1073" s="67">
        <v>10</v>
      </c>
      <c r="AJ1073" s="67">
        <v>0</v>
      </c>
      <c r="AK1073" s="68" t="b">
        <v>1</v>
      </c>
      <c r="AL1073" s="68">
        <v>60</v>
      </c>
      <c r="AM1073" s="68">
        <v>0</v>
      </c>
      <c r="AN1073" s="68">
        <v>0</v>
      </c>
      <c r="AO1073" s="68">
        <v>10</v>
      </c>
      <c r="AP1073" s="68">
        <v>0</v>
      </c>
      <c r="AQ1073" s="45" t="b">
        <v>0</v>
      </c>
      <c r="AW1073" s="47" t="b">
        <v>0</v>
      </c>
      <c r="BC1073" s="17">
        <f t="shared" si="688"/>
        <v>35.86</v>
      </c>
      <c r="BD1073">
        <f t="shared" si="696"/>
        <v>4</v>
      </c>
      <c r="BE1073" s="7">
        <f t="shared" si="697"/>
        <v>4.3005324139011893</v>
      </c>
      <c r="BF1073" s="7">
        <f t="shared" si="698"/>
        <v>3.1797061535281919</v>
      </c>
      <c r="BG1073" s="7">
        <f t="shared" si="699"/>
        <v>59.139080934455905</v>
      </c>
      <c r="BH1073" s="7">
        <f t="shared" si="700"/>
        <v>63.439613348357092</v>
      </c>
      <c r="BI1073" s="17">
        <f t="shared" si="689"/>
        <v>35.86</v>
      </c>
      <c r="BJ1073">
        <f t="shared" si="701"/>
        <v>4</v>
      </c>
      <c r="BK1073" s="7">
        <f t="shared" si="702"/>
        <v>4.3005324139011893</v>
      </c>
      <c r="BL1073" s="7">
        <f t="shared" si="703"/>
        <v>3.1797061535281919</v>
      </c>
      <c r="BM1073" s="7">
        <f t="shared" si="704"/>
        <v>59.139080934455905</v>
      </c>
      <c r="BN1073" s="7">
        <f t="shared" si="705"/>
        <v>63.439613348357092</v>
      </c>
      <c r="BO1073" s="17">
        <f t="shared" si="690"/>
        <v>35.86</v>
      </c>
      <c r="BP1073">
        <f t="shared" si="706"/>
        <v>0</v>
      </c>
      <c r="BQ1073" s="7">
        <f t="shared" si="707"/>
        <v>0</v>
      </c>
      <c r="BR1073" s="7">
        <f t="shared" si="708"/>
        <v>0</v>
      </c>
      <c r="BS1073" s="7">
        <f t="shared" si="709"/>
        <v>0</v>
      </c>
      <c r="BT1073" s="7">
        <f t="shared" si="710"/>
        <v>0</v>
      </c>
      <c r="BU1073" s="17">
        <f t="shared" si="691"/>
        <v>35.86</v>
      </c>
      <c r="BV1073">
        <f t="shared" si="711"/>
        <v>4</v>
      </c>
      <c r="BW1073" s="7">
        <f t="shared" si="712"/>
        <v>4.3005324139011893</v>
      </c>
      <c r="BX1073" s="7">
        <f t="shared" si="713"/>
        <v>3.1797061535281919</v>
      </c>
      <c r="BY1073" s="7">
        <f t="shared" si="714"/>
        <v>59.139080934455905</v>
      </c>
      <c r="BZ1073" s="7">
        <f t="shared" si="715"/>
        <v>63.439613348357092</v>
      </c>
      <c r="CA1073" s="17">
        <f t="shared" si="692"/>
        <v>35.86</v>
      </c>
      <c r="CB1073">
        <f t="shared" si="716"/>
        <v>4</v>
      </c>
      <c r="CC1073" s="7">
        <f t="shared" si="717"/>
        <v>4.3005324139011893</v>
      </c>
      <c r="CD1073" s="7">
        <f t="shared" si="718"/>
        <v>3.1797061535281919</v>
      </c>
      <c r="CE1073" s="7">
        <f t="shared" si="719"/>
        <v>59.139080934455905</v>
      </c>
      <c r="CF1073" s="69">
        <f t="shared" si="720"/>
        <v>63.439613348357092</v>
      </c>
      <c r="CG1073" s="17">
        <f t="shared" si="693"/>
        <v>35.86</v>
      </c>
      <c r="CH1073">
        <f t="shared" si="721"/>
        <v>0</v>
      </c>
      <c r="CI1073" s="7">
        <f t="shared" si="722"/>
        <v>0</v>
      </c>
      <c r="CJ1073" s="7">
        <f t="shared" si="723"/>
        <v>0</v>
      </c>
      <c r="CK1073" s="7">
        <f t="shared" si="724"/>
        <v>0</v>
      </c>
      <c r="CL1073" s="7">
        <f t="shared" si="725"/>
        <v>0</v>
      </c>
      <c r="CM1073" s="17">
        <f t="shared" si="694"/>
        <v>35.86</v>
      </c>
      <c r="CN1073">
        <f t="shared" si="726"/>
        <v>0</v>
      </c>
      <c r="CO1073" s="7">
        <f t="shared" si="727"/>
        <v>0</v>
      </c>
      <c r="CP1073" s="7">
        <f t="shared" si="728"/>
        <v>0</v>
      </c>
      <c r="CQ1073" s="7">
        <f t="shared" si="729"/>
        <v>0</v>
      </c>
      <c r="CR1073" s="7">
        <f t="shared" si="730"/>
        <v>0</v>
      </c>
    </row>
    <row r="1074" spans="1:96" ht="14.5">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695"/>
        <v>1</v>
      </c>
      <c r="M1074" s="63" t="b">
        <v>1</v>
      </c>
      <c r="N1074" s="63">
        <v>0</v>
      </c>
      <c r="O1074" s="63">
        <v>0</v>
      </c>
      <c r="P1074" s="63">
        <v>10</v>
      </c>
      <c r="Q1074" s="63">
        <v>10</v>
      </c>
      <c r="R1074" s="63">
        <v>0</v>
      </c>
      <c r="S1074" s="65" t="b">
        <v>1</v>
      </c>
      <c r="T1074" s="65">
        <v>0</v>
      </c>
      <c r="U1074" s="65">
        <v>0</v>
      </c>
      <c r="V1074" s="65">
        <v>10</v>
      </c>
      <c r="W1074" s="65">
        <v>10</v>
      </c>
      <c r="X1074" s="65">
        <v>0</v>
      </c>
      <c r="Y1074" s="66" t="b">
        <v>1</v>
      </c>
      <c r="Z1074" s="66">
        <v>0</v>
      </c>
      <c r="AA1074" s="66">
        <v>0</v>
      </c>
      <c r="AB1074" s="66">
        <v>10</v>
      </c>
      <c r="AC1074" s="66">
        <v>10</v>
      </c>
      <c r="AD1074" s="66">
        <v>0</v>
      </c>
      <c r="AE1074" s="67" t="b">
        <v>1</v>
      </c>
      <c r="AF1074" s="67">
        <v>0</v>
      </c>
      <c r="AG1074" s="67">
        <v>0</v>
      </c>
      <c r="AH1074" s="67">
        <v>10</v>
      </c>
      <c r="AI1074" s="67">
        <v>10</v>
      </c>
      <c r="AJ1074" s="67">
        <v>0</v>
      </c>
      <c r="AK1074" s="68" t="b">
        <v>1</v>
      </c>
      <c r="AL1074" s="68">
        <v>0</v>
      </c>
      <c r="AM1074" s="68">
        <v>0</v>
      </c>
      <c r="AN1074" s="68">
        <v>10</v>
      </c>
      <c r="AO1074" s="68">
        <v>10</v>
      </c>
      <c r="AP1074" s="68">
        <v>0</v>
      </c>
      <c r="AQ1074" s="45" t="b">
        <v>1</v>
      </c>
      <c r="AR1074" s="45">
        <v>0</v>
      </c>
      <c r="AS1074" s="45">
        <v>0</v>
      </c>
      <c r="AT1074" s="45">
        <v>10</v>
      </c>
      <c r="AU1074" s="45">
        <v>10</v>
      </c>
      <c r="AV1074" s="45">
        <v>0</v>
      </c>
      <c r="AW1074" s="47" t="b">
        <v>1</v>
      </c>
      <c r="AX1074" s="47">
        <v>0</v>
      </c>
      <c r="AY1074" s="47">
        <v>0</v>
      </c>
      <c r="AZ1074" s="47">
        <v>10</v>
      </c>
      <c r="BA1074" s="47">
        <v>10</v>
      </c>
      <c r="BB1074" s="47">
        <v>0</v>
      </c>
      <c r="BC1074" s="17">
        <f t="shared" si="688"/>
        <v>45.98</v>
      </c>
      <c r="BD1074">
        <f t="shared" si="696"/>
        <v>1</v>
      </c>
      <c r="BE1074" s="7">
        <f t="shared" si="697"/>
        <v>1.0751331034752973</v>
      </c>
      <c r="BF1074" s="7">
        <f t="shared" si="698"/>
        <v>0.79492653838204796</v>
      </c>
      <c r="BG1074" s="7">
        <f t="shared" si="699"/>
        <v>14.784770233613976</v>
      </c>
      <c r="BH1074" s="7">
        <f t="shared" si="700"/>
        <v>15.859903337089273</v>
      </c>
      <c r="BI1074" s="17">
        <f t="shared" si="689"/>
        <v>45.98</v>
      </c>
      <c r="BJ1074">
        <f t="shared" si="701"/>
        <v>1</v>
      </c>
      <c r="BK1074" s="7">
        <f t="shared" si="702"/>
        <v>1.0751331034752973</v>
      </c>
      <c r="BL1074" s="7">
        <f t="shared" si="703"/>
        <v>0.79492653838204796</v>
      </c>
      <c r="BM1074" s="7">
        <f t="shared" si="704"/>
        <v>14.784770233613976</v>
      </c>
      <c r="BN1074" s="7">
        <f t="shared" si="705"/>
        <v>15.859903337089273</v>
      </c>
      <c r="BO1074" s="17">
        <f t="shared" si="690"/>
        <v>45.98</v>
      </c>
      <c r="BP1074">
        <f t="shared" si="706"/>
        <v>1</v>
      </c>
      <c r="BQ1074" s="7">
        <f t="shared" si="707"/>
        <v>1.0751331034752973</v>
      </c>
      <c r="BR1074" s="7">
        <f t="shared" si="708"/>
        <v>0.79492653838204796</v>
      </c>
      <c r="BS1074" s="7">
        <f t="shared" si="709"/>
        <v>14.784770233613976</v>
      </c>
      <c r="BT1074" s="7">
        <f t="shared" si="710"/>
        <v>15.859903337089273</v>
      </c>
      <c r="BU1074" s="17">
        <f t="shared" si="691"/>
        <v>45.98</v>
      </c>
      <c r="BV1074">
        <f t="shared" si="711"/>
        <v>1</v>
      </c>
      <c r="BW1074" s="7">
        <f t="shared" si="712"/>
        <v>1.0751331034752973</v>
      </c>
      <c r="BX1074" s="7">
        <f t="shared" si="713"/>
        <v>0.79492653838204796</v>
      </c>
      <c r="BY1074" s="7">
        <f t="shared" si="714"/>
        <v>14.784770233613976</v>
      </c>
      <c r="BZ1074" s="7">
        <f t="shared" si="715"/>
        <v>15.859903337089273</v>
      </c>
      <c r="CA1074" s="17">
        <f t="shared" si="692"/>
        <v>45.98</v>
      </c>
      <c r="CB1074">
        <f t="shared" si="716"/>
        <v>1</v>
      </c>
      <c r="CC1074" s="7">
        <f t="shared" si="717"/>
        <v>1.0751331034752973</v>
      </c>
      <c r="CD1074" s="7">
        <f t="shared" si="718"/>
        <v>0.79492653838204796</v>
      </c>
      <c r="CE1074" s="7">
        <f t="shared" si="719"/>
        <v>14.784770233613976</v>
      </c>
      <c r="CF1074" s="69">
        <f t="shared" si="720"/>
        <v>15.859903337089273</v>
      </c>
      <c r="CG1074" s="17">
        <f t="shared" si="693"/>
        <v>45.98</v>
      </c>
      <c r="CH1074">
        <f t="shared" si="721"/>
        <v>1</v>
      </c>
      <c r="CI1074" s="7">
        <f t="shared" si="722"/>
        <v>1.0751331034752973</v>
      </c>
      <c r="CJ1074" s="7">
        <f t="shared" si="723"/>
        <v>0.79492653838204796</v>
      </c>
      <c r="CK1074" s="7">
        <f t="shared" si="724"/>
        <v>14.784770233613976</v>
      </c>
      <c r="CL1074" s="7">
        <f t="shared" si="725"/>
        <v>15.859903337089273</v>
      </c>
      <c r="CM1074" s="17">
        <f t="shared" si="694"/>
        <v>45.98</v>
      </c>
      <c r="CN1074">
        <f t="shared" si="726"/>
        <v>1</v>
      </c>
      <c r="CO1074" s="7">
        <f t="shared" si="727"/>
        <v>1.0751331034752973</v>
      </c>
      <c r="CP1074" s="7">
        <f t="shared" si="728"/>
        <v>0.79492653838204796</v>
      </c>
      <c r="CQ1074" s="7">
        <f t="shared" si="729"/>
        <v>14.784770233613976</v>
      </c>
      <c r="CR1074" s="7">
        <f t="shared" si="730"/>
        <v>15.859903337089273</v>
      </c>
    </row>
    <row r="1075" spans="1:96" ht="14.5">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695"/>
        <v>1</v>
      </c>
      <c r="M1075" s="63" t="b">
        <v>1</v>
      </c>
      <c r="N1075" s="63">
        <v>0</v>
      </c>
      <c r="O1075" s="63">
        <v>0</v>
      </c>
      <c r="P1075" s="63">
        <v>10</v>
      </c>
      <c r="Q1075" s="63">
        <v>10</v>
      </c>
      <c r="R1075" s="63">
        <v>0</v>
      </c>
      <c r="S1075" s="65" t="b">
        <v>1</v>
      </c>
      <c r="T1075" s="65">
        <v>0</v>
      </c>
      <c r="U1075" s="65">
        <v>0</v>
      </c>
      <c r="V1075" s="65">
        <v>10</v>
      </c>
      <c r="W1075" s="65">
        <v>10</v>
      </c>
      <c r="X1075" s="65">
        <v>0</v>
      </c>
      <c r="Y1075" s="66" t="b">
        <v>1</v>
      </c>
      <c r="Z1075" s="66">
        <v>0</v>
      </c>
      <c r="AA1075" s="66">
        <v>0</v>
      </c>
      <c r="AB1075" s="66">
        <v>10</v>
      </c>
      <c r="AC1075" s="66">
        <v>10</v>
      </c>
      <c r="AD1075" s="66">
        <v>0</v>
      </c>
      <c r="AE1075" s="67" t="b">
        <v>1</v>
      </c>
      <c r="AF1075" s="67">
        <v>0</v>
      </c>
      <c r="AG1075" s="67">
        <v>0</v>
      </c>
      <c r="AH1075" s="67">
        <v>10</v>
      </c>
      <c r="AI1075" s="67">
        <v>10</v>
      </c>
      <c r="AJ1075" s="67">
        <v>0</v>
      </c>
      <c r="AK1075" s="68" t="b">
        <v>1</v>
      </c>
      <c r="AL1075" s="68">
        <v>0</v>
      </c>
      <c r="AM1075" s="68">
        <v>0</v>
      </c>
      <c r="AN1075" s="68">
        <v>10</v>
      </c>
      <c r="AO1075" s="68">
        <v>10</v>
      </c>
      <c r="AP1075" s="68">
        <v>0</v>
      </c>
      <c r="AQ1075" s="45" t="b">
        <v>1</v>
      </c>
      <c r="AR1075" s="45">
        <v>0</v>
      </c>
      <c r="AS1075" s="45">
        <v>0</v>
      </c>
      <c r="AT1075" s="45">
        <v>10</v>
      </c>
      <c r="AU1075" s="45">
        <v>10</v>
      </c>
      <c r="AV1075" s="45">
        <v>0</v>
      </c>
      <c r="AW1075" s="47" t="b">
        <v>1</v>
      </c>
      <c r="AX1075" s="47">
        <v>0</v>
      </c>
      <c r="AY1075" s="47">
        <v>0</v>
      </c>
      <c r="AZ1075" s="47">
        <v>10</v>
      </c>
      <c r="BA1075" s="47">
        <v>10</v>
      </c>
      <c r="BB1075" s="47">
        <v>0</v>
      </c>
      <c r="BC1075" s="17">
        <f t="shared" si="688"/>
        <v>44.77</v>
      </c>
      <c r="BD1075">
        <f t="shared" si="696"/>
        <v>1</v>
      </c>
      <c r="BE1075" s="7">
        <f t="shared" si="697"/>
        <v>1.0751331034752973</v>
      </c>
      <c r="BF1075" s="7">
        <f t="shared" si="698"/>
        <v>0.79492653838204796</v>
      </c>
      <c r="BG1075" s="7">
        <f t="shared" si="699"/>
        <v>14.784770233613976</v>
      </c>
      <c r="BH1075" s="7">
        <f t="shared" si="700"/>
        <v>15.859903337089273</v>
      </c>
      <c r="BI1075" s="17">
        <f t="shared" si="689"/>
        <v>44.77</v>
      </c>
      <c r="BJ1075">
        <f t="shared" si="701"/>
        <v>1</v>
      </c>
      <c r="BK1075" s="7">
        <f t="shared" si="702"/>
        <v>1.0751331034752973</v>
      </c>
      <c r="BL1075" s="7">
        <f t="shared" si="703"/>
        <v>0.79492653838204796</v>
      </c>
      <c r="BM1075" s="7">
        <f t="shared" si="704"/>
        <v>14.784770233613976</v>
      </c>
      <c r="BN1075" s="7">
        <f t="shared" si="705"/>
        <v>15.859903337089273</v>
      </c>
      <c r="BO1075" s="17">
        <f t="shared" si="690"/>
        <v>44.77</v>
      </c>
      <c r="BP1075">
        <f t="shared" si="706"/>
        <v>1</v>
      </c>
      <c r="BQ1075" s="7">
        <f t="shared" si="707"/>
        <v>1.0751331034752973</v>
      </c>
      <c r="BR1075" s="7">
        <f t="shared" si="708"/>
        <v>0.79492653838204796</v>
      </c>
      <c r="BS1075" s="7">
        <f t="shared" si="709"/>
        <v>14.784770233613976</v>
      </c>
      <c r="BT1075" s="7">
        <f t="shared" si="710"/>
        <v>15.859903337089273</v>
      </c>
      <c r="BU1075" s="17">
        <f t="shared" si="691"/>
        <v>44.77</v>
      </c>
      <c r="BV1075">
        <f t="shared" si="711"/>
        <v>1</v>
      </c>
      <c r="BW1075" s="7">
        <f t="shared" si="712"/>
        <v>1.0751331034752973</v>
      </c>
      <c r="BX1075" s="7">
        <f t="shared" si="713"/>
        <v>0.79492653838204796</v>
      </c>
      <c r="BY1075" s="7">
        <f t="shared" si="714"/>
        <v>14.784770233613976</v>
      </c>
      <c r="BZ1075" s="7">
        <f t="shared" si="715"/>
        <v>15.859903337089273</v>
      </c>
      <c r="CA1075" s="17">
        <f t="shared" si="692"/>
        <v>44.77</v>
      </c>
      <c r="CB1075">
        <f t="shared" si="716"/>
        <v>1</v>
      </c>
      <c r="CC1075" s="7">
        <f t="shared" si="717"/>
        <v>1.0751331034752973</v>
      </c>
      <c r="CD1075" s="7">
        <f t="shared" si="718"/>
        <v>0.79492653838204796</v>
      </c>
      <c r="CE1075" s="7">
        <f t="shared" si="719"/>
        <v>14.784770233613976</v>
      </c>
      <c r="CF1075" s="69">
        <f t="shared" si="720"/>
        <v>15.859903337089273</v>
      </c>
      <c r="CG1075" s="17">
        <f t="shared" si="693"/>
        <v>44.77</v>
      </c>
      <c r="CH1075">
        <f t="shared" si="721"/>
        <v>1</v>
      </c>
      <c r="CI1075" s="7">
        <f t="shared" si="722"/>
        <v>1.0751331034752973</v>
      </c>
      <c r="CJ1075" s="7">
        <f t="shared" si="723"/>
        <v>0.79492653838204796</v>
      </c>
      <c r="CK1075" s="7">
        <f t="shared" si="724"/>
        <v>14.784770233613976</v>
      </c>
      <c r="CL1075" s="7">
        <f t="shared" si="725"/>
        <v>15.859903337089273</v>
      </c>
      <c r="CM1075" s="17">
        <f t="shared" si="694"/>
        <v>44.77</v>
      </c>
      <c r="CN1075">
        <f t="shared" si="726"/>
        <v>1</v>
      </c>
      <c r="CO1075" s="7">
        <f t="shared" si="727"/>
        <v>1.0751331034752973</v>
      </c>
      <c r="CP1075" s="7">
        <f t="shared" si="728"/>
        <v>0.79492653838204796</v>
      </c>
      <c r="CQ1075" s="7">
        <f t="shared" si="729"/>
        <v>14.784770233613976</v>
      </c>
      <c r="CR1075" s="7">
        <f t="shared" si="730"/>
        <v>15.859903337089273</v>
      </c>
    </row>
    <row r="1076" spans="1:96" ht="14.5">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695"/>
        <v>1</v>
      </c>
      <c r="M1076" s="63" t="b">
        <v>1</v>
      </c>
      <c r="N1076" s="63">
        <v>60</v>
      </c>
      <c r="O1076" s="63">
        <v>7.5</v>
      </c>
      <c r="P1076" s="63">
        <v>10</v>
      </c>
      <c r="Q1076" s="63">
        <v>7.5</v>
      </c>
      <c r="R1076" s="63">
        <v>15</v>
      </c>
      <c r="S1076" s="65" t="b">
        <v>1</v>
      </c>
      <c r="T1076" s="65">
        <v>60</v>
      </c>
      <c r="U1076" s="65">
        <v>7.5</v>
      </c>
      <c r="V1076" s="65">
        <v>10</v>
      </c>
      <c r="W1076" s="65">
        <v>7.5</v>
      </c>
      <c r="X1076" s="65">
        <v>15</v>
      </c>
      <c r="Y1076" s="66" t="b">
        <v>1</v>
      </c>
      <c r="Z1076" s="66">
        <v>60</v>
      </c>
      <c r="AA1076" s="66">
        <v>7.5</v>
      </c>
      <c r="AB1076" s="66">
        <v>10</v>
      </c>
      <c r="AC1076" s="66">
        <v>7.5</v>
      </c>
      <c r="AD1076" s="66">
        <v>15</v>
      </c>
      <c r="AE1076" s="67" t="b">
        <v>1</v>
      </c>
      <c r="AF1076" s="67">
        <v>60</v>
      </c>
      <c r="AG1076" s="67">
        <v>7.5</v>
      </c>
      <c r="AH1076" s="67">
        <v>10</v>
      </c>
      <c r="AI1076" s="67">
        <v>7.5</v>
      </c>
      <c r="AJ1076" s="67">
        <v>15</v>
      </c>
      <c r="AK1076" s="68" t="b">
        <v>1</v>
      </c>
      <c r="AL1076" s="68">
        <v>60</v>
      </c>
      <c r="AM1076" s="68">
        <v>7.5</v>
      </c>
      <c r="AN1076" s="68">
        <v>10</v>
      </c>
      <c r="AO1076" s="68">
        <v>7.5</v>
      </c>
      <c r="AP1076" s="68">
        <v>15</v>
      </c>
      <c r="AQ1076" s="45" t="b">
        <v>1</v>
      </c>
      <c r="AR1076" s="45">
        <v>60</v>
      </c>
      <c r="AS1076" s="45">
        <v>7.5</v>
      </c>
      <c r="AT1076" s="45">
        <v>10</v>
      </c>
      <c r="AU1076" s="45">
        <v>7.5</v>
      </c>
      <c r="AV1076" s="45">
        <v>15</v>
      </c>
      <c r="AW1076" s="47" t="b">
        <v>1</v>
      </c>
      <c r="AX1076" s="47">
        <v>60</v>
      </c>
      <c r="AY1076" s="47">
        <v>7.5</v>
      </c>
      <c r="AZ1076" s="47">
        <v>10</v>
      </c>
      <c r="BA1076" s="47">
        <v>7.5</v>
      </c>
      <c r="BB1076" s="47">
        <v>15</v>
      </c>
      <c r="BC1076" s="17">
        <f t="shared" si="688"/>
        <v>26.51</v>
      </c>
      <c r="BD1076">
        <f t="shared" si="696"/>
        <v>0</v>
      </c>
      <c r="BE1076" s="7">
        <f t="shared" si="697"/>
        <v>0</v>
      </c>
      <c r="BF1076" s="7">
        <f t="shared" si="698"/>
        <v>0</v>
      </c>
      <c r="BG1076" s="7">
        <f t="shared" si="699"/>
        <v>0</v>
      </c>
      <c r="BH1076" s="7">
        <f t="shared" si="700"/>
        <v>0</v>
      </c>
      <c r="BI1076" s="17">
        <f t="shared" si="689"/>
        <v>26.51</v>
      </c>
      <c r="BJ1076">
        <f t="shared" si="701"/>
        <v>0</v>
      </c>
      <c r="BK1076" s="7">
        <f t="shared" si="702"/>
        <v>0</v>
      </c>
      <c r="BL1076" s="7">
        <f t="shared" si="703"/>
        <v>0</v>
      </c>
      <c r="BM1076" s="7">
        <f t="shared" si="704"/>
        <v>0</v>
      </c>
      <c r="BN1076" s="7">
        <f t="shared" si="705"/>
        <v>0</v>
      </c>
      <c r="BO1076" s="17">
        <f t="shared" si="690"/>
        <v>26.51</v>
      </c>
      <c r="BP1076">
        <f t="shared" si="706"/>
        <v>0</v>
      </c>
      <c r="BQ1076" s="7">
        <f t="shared" si="707"/>
        <v>0</v>
      </c>
      <c r="BR1076" s="7">
        <f t="shared" si="708"/>
        <v>0</v>
      </c>
      <c r="BS1076" s="7">
        <f t="shared" si="709"/>
        <v>0</v>
      </c>
      <c r="BT1076" s="7">
        <f t="shared" si="710"/>
        <v>0</v>
      </c>
      <c r="BU1076" s="17">
        <f t="shared" si="691"/>
        <v>26.51</v>
      </c>
      <c r="BV1076">
        <f t="shared" si="711"/>
        <v>0</v>
      </c>
      <c r="BW1076" s="7">
        <f t="shared" si="712"/>
        <v>0</v>
      </c>
      <c r="BX1076" s="7">
        <f t="shared" si="713"/>
        <v>0</v>
      </c>
      <c r="BY1076" s="7">
        <f t="shared" si="714"/>
        <v>0</v>
      </c>
      <c r="BZ1076" s="7">
        <f t="shared" si="715"/>
        <v>0</v>
      </c>
      <c r="CA1076" s="17">
        <f t="shared" si="692"/>
        <v>26.51</v>
      </c>
      <c r="CB1076">
        <f t="shared" si="716"/>
        <v>0</v>
      </c>
      <c r="CC1076" s="7">
        <f t="shared" si="717"/>
        <v>0</v>
      </c>
      <c r="CD1076" s="7">
        <f t="shared" si="718"/>
        <v>0</v>
      </c>
      <c r="CE1076" s="7">
        <f t="shared" si="719"/>
        <v>0</v>
      </c>
      <c r="CF1076" s="69">
        <f t="shared" si="720"/>
        <v>0</v>
      </c>
      <c r="CG1076" s="17">
        <f t="shared" si="693"/>
        <v>26.51</v>
      </c>
      <c r="CH1076">
        <f t="shared" si="721"/>
        <v>0</v>
      </c>
      <c r="CI1076" s="7">
        <f t="shared" si="722"/>
        <v>0</v>
      </c>
      <c r="CJ1076" s="7">
        <f t="shared" si="723"/>
        <v>0</v>
      </c>
      <c r="CK1076" s="7">
        <f t="shared" si="724"/>
        <v>0</v>
      </c>
      <c r="CL1076" s="7">
        <f t="shared" si="725"/>
        <v>0</v>
      </c>
      <c r="CM1076" s="17">
        <f t="shared" si="694"/>
        <v>26.51</v>
      </c>
      <c r="CN1076">
        <f t="shared" si="726"/>
        <v>0</v>
      </c>
      <c r="CO1076" s="7">
        <f t="shared" si="727"/>
        <v>0</v>
      </c>
      <c r="CP1076" s="7">
        <f t="shared" si="728"/>
        <v>0</v>
      </c>
      <c r="CQ1076" s="7">
        <f t="shared" si="729"/>
        <v>0</v>
      </c>
      <c r="CR1076" s="7">
        <f t="shared" si="730"/>
        <v>0</v>
      </c>
    </row>
    <row r="1077" spans="1:96" ht="14.5">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695"/>
        <v>1</v>
      </c>
      <c r="M1077" s="63" t="b">
        <v>1</v>
      </c>
      <c r="N1077" s="63">
        <v>60</v>
      </c>
      <c r="O1077" s="63">
        <v>7.5</v>
      </c>
      <c r="P1077" s="63">
        <v>10</v>
      </c>
      <c r="Q1077" s="63">
        <v>7.5</v>
      </c>
      <c r="R1077" s="63">
        <v>15</v>
      </c>
      <c r="S1077" s="65" t="b">
        <v>1</v>
      </c>
      <c r="T1077" s="65">
        <v>60</v>
      </c>
      <c r="U1077" s="65">
        <v>7.5</v>
      </c>
      <c r="V1077" s="65">
        <v>10</v>
      </c>
      <c r="W1077" s="65">
        <v>7.5</v>
      </c>
      <c r="X1077" s="65">
        <v>15</v>
      </c>
      <c r="Y1077" s="66" t="b">
        <v>1</v>
      </c>
      <c r="Z1077" s="66">
        <v>60</v>
      </c>
      <c r="AA1077" s="66">
        <v>7.5</v>
      </c>
      <c r="AB1077" s="66">
        <v>10</v>
      </c>
      <c r="AC1077" s="66">
        <v>7.5</v>
      </c>
      <c r="AD1077" s="66">
        <v>15</v>
      </c>
      <c r="AE1077" s="67" t="b">
        <v>1</v>
      </c>
      <c r="AF1077" s="67">
        <v>60</v>
      </c>
      <c r="AG1077" s="67">
        <v>7.5</v>
      </c>
      <c r="AH1077" s="67">
        <v>10</v>
      </c>
      <c r="AI1077" s="67">
        <v>7.5</v>
      </c>
      <c r="AJ1077" s="67">
        <v>15</v>
      </c>
      <c r="AK1077" s="68" t="b">
        <v>1</v>
      </c>
      <c r="AL1077" s="68">
        <v>60</v>
      </c>
      <c r="AM1077" s="68">
        <v>7.5</v>
      </c>
      <c r="AN1077" s="68">
        <v>10</v>
      </c>
      <c r="AO1077" s="68">
        <v>7.5</v>
      </c>
      <c r="AP1077" s="68">
        <v>15</v>
      </c>
      <c r="AQ1077" s="45" t="b">
        <v>1</v>
      </c>
      <c r="AR1077" s="45">
        <v>60</v>
      </c>
      <c r="AS1077" s="45">
        <v>7.5</v>
      </c>
      <c r="AT1077" s="45">
        <v>10</v>
      </c>
      <c r="AU1077" s="45">
        <v>7.5</v>
      </c>
      <c r="AV1077" s="45">
        <v>15</v>
      </c>
      <c r="AW1077" s="47" t="b">
        <v>1</v>
      </c>
      <c r="AX1077" s="47">
        <v>60</v>
      </c>
      <c r="AY1077" s="47">
        <v>7.5</v>
      </c>
      <c r="AZ1077" s="47">
        <v>10</v>
      </c>
      <c r="BA1077" s="47">
        <v>7.5</v>
      </c>
      <c r="BB1077" s="47">
        <v>15</v>
      </c>
      <c r="BC1077" s="17">
        <f t="shared" si="688"/>
        <v>71.94</v>
      </c>
      <c r="BD1077">
        <f t="shared" si="696"/>
        <v>0</v>
      </c>
      <c r="BE1077" s="7">
        <f t="shared" si="697"/>
        <v>0</v>
      </c>
      <c r="BF1077" s="7">
        <f t="shared" si="698"/>
        <v>0</v>
      </c>
      <c r="BG1077" s="7">
        <f t="shared" si="699"/>
        <v>0</v>
      </c>
      <c r="BH1077" s="7">
        <f t="shared" si="700"/>
        <v>0</v>
      </c>
      <c r="BI1077" s="17">
        <f t="shared" si="689"/>
        <v>71.94</v>
      </c>
      <c r="BJ1077">
        <f t="shared" si="701"/>
        <v>0</v>
      </c>
      <c r="BK1077" s="7">
        <f t="shared" si="702"/>
        <v>0</v>
      </c>
      <c r="BL1077" s="7">
        <f t="shared" si="703"/>
        <v>0</v>
      </c>
      <c r="BM1077" s="7">
        <f t="shared" si="704"/>
        <v>0</v>
      </c>
      <c r="BN1077" s="7">
        <f t="shared" si="705"/>
        <v>0</v>
      </c>
      <c r="BO1077" s="17">
        <f t="shared" si="690"/>
        <v>71.94</v>
      </c>
      <c r="BP1077">
        <f t="shared" si="706"/>
        <v>0</v>
      </c>
      <c r="BQ1077" s="7">
        <f t="shared" si="707"/>
        <v>0</v>
      </c>
      <c r="BR1077" s="7">
        <f t="shared" si="708"/>
        <v>0</v>
      </c>
      <c r="BS1077" s="7">
        <f t="shared" si="709"/>
        <v>0</v>
      </c>
      <c r="BT1077" s="7">
        <f t="shared" si="710"/>
        <v>0</v>
      </c>
      <c r="BU1077" s="17">
        <f t="shared" si="691"/>
        <v>71.94</v>
      </c>
      <c r="BV1077">
        <f t="shared" si="711"/>
        <v>0</v>
      </c>
      <c r="BW1077" s="7">
        <f t="shared" si="712"/>
        <v>0</v>
      </c>
      <c r="BX1077" s="7">
        <f t="shared" si="713"/>
        <v>0</v>
      </c>
      <c r="BY1077" s="7">
        <f t="shared" si="714"/>
        <v>0</v>
      </c>
      <c r="BZ1077" s="7">
        <f t="shared" si="715"/>
        <v>0</v>
      </c>
      <c r="CA1077" s="17">
        <f t="shared" si="692"/>
        <v>71.94</v>
      </c>
      <c r="CB1077">
        <f t="shared" si="716"/>
        <v>0</v>
      </c>
      <c r="CC1077" s="7">
        <f t="shared" si="717"/>
        <v>0</v>
      </c>
      <c r="CD1077" s="7">
        <f t="shared" si="718"/>
        <v>0</v>
      </c>
      <c r="CE1077" s="7">
        <f t="shared" si="719"/>
        <v>0</v>
      </c>
      <c r="CF1077" s="69">
        <f t="shared" si="720"/>
        <v>0</v>
      </c>
      <c r="CG1077" s="17">
        <f t="shared" si="693"/>
        <v>71.94</v>
      </c>
      <c r="CH1077">
        <f t="shared" si="721"/>
        <v>0</v>
      </c>
      <c r="CI1077" s="7">
        <f t="shared" si="722"/>
        <v>0</v>
      </c>
      <c r="CJ1077" s="7">
        <f t="shared" si="723"/>
        <v>0</v>
      </c>
      <c r="CK1077" s="7">
        <f t="shared" si="724"/>
        <v>0</v>
      </c>
      <c r="CL1077" s="7">
        <f t="shared" si="725"/>
        <v>0</v>
      </c>
      <c r="CM1077" s="17">
        <f t="shared" si="694"/>
        <v>71.94</v>
      </c>
      <c r="CN1077">
        <f t="shared" si="726"/>
        <v>0</v>
      </c>
      <c r="CO1077" s="7">
        <f t="shared" si="727"/>
        <v>0</v>
      </c>
      <c r="CP1077" s="7">
        <f t="shared" si="728"/>
        <v>0</v>
      </c>
      <c r="CQ1077" s="7">
        <f t="shared" si="729"/>
        <v>0</v>
      </c>
      <c r="CR1077" s="7">
        <f t="shared" si="730"/>
        <v>0</v>
      </c>
    </row>
    <row r="1078" spans="1:96" ht="14.5">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695"/>
        <v>1</v>
      </c>
      <c r="M1078" s="63" t="b">
        <v>1</v>
      </c>
      <c r="N1078" s="63">
        <v>30</v>
      </c>
      <c r="O1078" s="63">
        <v>10</v>
      </c>
      <c r="P1078" s="63">
        <v>10</v>
      </c>
      <c r="Q1078" s="63">
        <v>10</v>
      </c>
      <c r="R1078" s="63">
        <v>30</v>
      </c>
      <c r="S1078" s="65" t="b">
        <v>1</v>
      </c>
      <c r="T1078" s="65">
        <v>30</v>
      </c>
      <c r="U1078" s="65">
        <v>10</v>
      </c>
      <c r="V1078" s="65">
        <v>10</v>
      </c>
      <c r="W1078" s="65">
        <v>10</v>
      </c>
      <c r="X1078" s="65">
        <v>30</v>
      </c>
      <c r="Y1078" s="66" t="b">
        <v>1</v>
      </c>
      <c r="Z1078" s="66">
        <v>30</v>
      </c>
      <c r="AA1078" s="66">
        <v>10</v>
      </c>
      <c r="AB1078" s="66">
        <v>10</v>
      </c>
      <c r="AC1078" s="66">
        <v>10</v>
      </c>
      <c r="AD1078" s="66">
        <v>30</v>
      </c>
      <c r="AE1078" s="67" t="b">
        <v>1</v>
      </c>
      <c r="AF1078" s="67">
        <v>30</v>
      </c>
      <c r="AG1078" s="67">
        <v>15</v>
      </c>
      <c r="AH1078" s="67">
        <v>15</v>
      </c>
      <c r="AI1078" s="67">
        <v>15</v>
      </c>
      <c r="AJ1078" s="67">
        <v>30</v>
      </c>
      <c r="AK1078" s="68" t="b">
        <v>1</v>
      </c>
      <c r="AL1078" s="68">
        <v>30</v>
      </c>
      <c r="AM1078" s="68">
        <v>15</v>
      </c>
      <c r="AN1078" s="68">
        <v>15</v>
      </c>
      <c r="AO1078" s="68">
        <v>15</v>
      </c>
      <c r="AP1078" s="68">
        <v>30</v>
      </c>
      <c r="AQ1078" s="45" t="b">
        <v>1</v>
      </c>
      <c r="AR1078" s="45">
        <v>30</v>
      </c>
      <c r="AS1078" s="45">
        <v>15</v>
      </c>
      <c r="AT1078" s="45">
        <v>15</v>
      </c>
      <c r="AU1078" s="45">
        <v>15</v>
      </c>
      <c r="AV1078" s="45">
        <v>30</v>
      </c>
      <c r="AW1078" s="47" t="b">
        <v>1</v>
      </c>
      <c r="AX1078" s="47">
        <v>30</v>
      </c>
      <c r="AY1078" s="47">
        <v>10</v>
      </c>
      <c r="AZ1078" s="47">
        <v>10</v>
      </c>
      <c r="BA1078" s="47">
        <v>10</v>
      </c>
      <c r="BB1078" s="47">
        <v>30</v>
      </c>
      <c r="BC1078" s="17">
        <f t="shared" si="688"/>
        <v>182.6</v>
      </c>
      <c r="BD1078">
        <f t="shared" si="696"/>
        <v>7</v>
      </c>
      <c r="BE1078" s="7">
        <f t="shared" si="697"/>
        <v>7.5259317243270818</v>
      </c>
      <c r="BF1078" s="7">
        <f t="shared" si="698"/>
        <v>5.5644857686743361</v>
      </c>
      <c r="BG1078" s="7">
        <f t="shared" si="699"/>
        <v>103.49339163529784</v>
      </c>
      <c r="BH1078" s="7">
        <f t="shared" si="700"/>
        <v>111.01932335962492</v>
      </c>
      <c r="BI1078" s="17">
        <f t="shared" si="689"/>
        <v>182.6</v>
      </c>
      <c r="BJ1078">
        <f t="shared" si="701"/>
        <v>7</v>
      </c>
      <c r="BK1078" s="7">
        <f t="shared" si="702"/>
        <v>7.5259317243270818</v>
      </c>
      <c r="BL1078" s="7">
        <f t="shared" si="703"/>
        <v>5.5644857686743361</v>
      </c>
      <c r="BM1078" s="7">
        <f t="shared" si="704"/>
        <v>103.49339163529784</v>
      </c>
      <c r="BN1078" s="7">
        <f t="shared" si="705"/>
        <v>111.01932335962492</v>
      </c>
      <c r="BO1078" s="17">
        <f t="shared" si="690"/>
        <v>182.6</v>
      </c>
      <c r="BP1078">
        <f t="shared" si="706"/>
        <v>7</v>
      </c>
      <c r="BQ1078" s="7">
        <f t="shared" si="707"/>
        <v>7.5259317243270818</v>
      </c>
      <c r="BR1078" s="7">
        <f t="shared" si="708"/>
        <v>5.5644857686743361</v>
      </c>
      <c r="BS1078" s="7">
        <f t="shared" si="709"/>
        <v>103.49339163529784</v>
      </c>
      <c r="BT1078" s="7">
        <f t="shared" si="710"/>
        <v>111.01932335962492</v>
      </c>
      <c r="BU1078" s="17">
        <f t="shared" si="691"/>
        <v>182.6</v>
      </c>
      <c r="BV1078">
        <f t="shared" si="711"/>
        <v>0</v>
      </c>
      <c r="BW1078" s="7">
        <f t="shared" si="712"/>
        <v>0</v>
      </c>
      <c r="BX1078" s="7">
        <f t="shared" si="713"/>
        <v>0</v>
      </c>
      <c r="BY1078" s="7">
        <f t="shared" si="714"/>
        <v>0</v>
      </c>
      <c r="BZ1078" s="7">
        <f t="shared" si="715"/>
        <v>0</v>
      </c>
      <c r="CA1078" s="17">
        <f t="shared" si="692"/>
        <v>182.6</v>
      </c>
      <c r="CB1078">
        <f t="shared" si="716"/>
        <v>0</v>
      </c>
      <c r="CC1078" s="7">
        <f t="shared" si="717"/>
        <v>0</v>
      </c>
      <c r="CD1078" s="7">
        <f t="shared" si="718"/>
        <v>0</v>
      </c>
      <c r="CE1078" s="7">
        <f t="shared" si="719"/>
        <v>0</v>
      </c>
      <c r="CF1078" s="69">
        <f t="shared" si="720"/>
        <v>0</v>
      </c>
      <c r="CG1078" s="17">
        <f t="shared" si="693"/>
        <v>182.6</v>
      </c>
      <c r="CH1078">
        <f t="shared" si="721"/>
        <v>0</v>
      </c>
      <c r="CI1078" s="7">
        <f t="shared" si="722"/>
        <v>0</v>
      </c>
      <c r="CJ1078" s="7">
        <f t="shared" si="723"/>
        <v>0</v>
      </c>
      <c r="CK1078" s="7">
        <f t="shared" si="724"/>
        <v>0</v>
      </c>
      <c r="CL1078" s="7">
        <f t="shared" si="725"/>
        <v>0</v>
      </c>
      <c r="CM1078" s="17">
        <f t="shared" si="694"/>
        <v>182.6</v>
      </c>
      <c r="CN1078">
        <f t="shared" si="726"/>
        <v>7</v>
      </c>
      <c r="CO1078" s="7">
        <f t="shared" si="727"/>
        <v>7.5259317243270818</v>
      </c>
      <c r="CP1078" s="7">
        <f t="shared" si="728"/>
        <v>5.5644857686743361</v>
      </c>
      <c r="CQ1078" s="7">
        <f t="shared" si="729"/>
        <v>103.49339163529784</v>
      </c>
      <c r="CR1078" s="7">
        <f t="shared" si="730"/>
        <v>111.01932335962492</v>
      </c>
    </row>
    <row r="1079" spans="1:96" ht="14.5">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695"/>
        <v>1</v>
      </c>
      <c r="M1079" s="63" t="b">
        <v>1</v>
      </c>
      <c r="N1079" s="63">
        <v>15</v>
      </c>
      <c r="O1079" s="63">
        <v>10</v>
      </c>
      <c r="P1079" s="63">
        <v>10</v>
      </c>
      <c r="Q1079" s="63">
        <v>10</v>
      </c>
      <c r="R1079" s="63">
        <v>30</v>
      </c>
      <c r="S1079" s="65" t="b">
        <v>1</v>
      </c>
      <c r="T1079" s="65">
        <v>15</v>
      </c>
      <c r="U1079" s="65">
        <v>10</v>
      </c>
      <c r="V1079" s="65">
        <v>10</v>
      </c>
      <c r="W1079" s="65">
        <v>10</v>
      </c>
      <c r="X1079" s="65">
        <v>30</v>
      </c>
      <c r="Y1079" s="66" t="b">
        <v>1</v>
      </c>
      <c r="Z1079" s="66">
        <v>15</v>
      </c>
      <c r="AA1079" s="66">
        <v>10</v>
      </c>
      <c r="AB1079" s="66">
        <v>10</v>
      </c>
      <c r="AC1079" s="66">
        <v>10</v>
      </c>
      <c r="AD1079" s="66">
        <v>30</v>
      </c>
      <c r="AE1079" s="67" t="b">
        <v>1</v>
      </c>
      <c r="AF1079" s="67">
        <v>15</v>
      </c>
      <c r="AG1079" s="67">
        <v>15</v>
      </c>
      <c r="AH1079" s="67">
        <v>15</v>
      </c>
      <c r="AI1079" s="67">
        <v>15</v>
      </c>
      <c r="AJ1079" s="67">
        <v>30</v>
      </c>
      <c r="AK1079" s="68" t="b">
        <v>1</v>
      </c>
      <c r="AL1079" s="68">
        <v>15</v>
      </c>
      <c r="AM1079" s="68">
        <v>15</v>
      </c>
      <c r="AN1079" s="68">
        <v>15</v>
      </c>
      <c r="AO1079" s="68">
        <v>15</v>
      </c>
      <c r="AP1079" s="68">
        <v>30</v>
      </c>
      <c r="AQ1079" s="45" t="b">
        <v>1</v>
      </c>
      <c r="AR1079" s="45">
        <v>15</v>
      </c>
      <c r="AS1079" s="45">
        <v>15</v>
      </c>
      <c r="AT1079" s="45">
        <v>15</v>
      </c>
      <c r="AU1079" s="45">
        <v>15</v>
      </c>
      <c r="AV1079" s="45">
        <v>30</v>
      </c>
      <c r="AW1079" s="47" t="b">
        <v>1</v>
      </c>
      <c r="AX1079" s="47">
        <v>15</v>
      </c>
      <c r="AY1079" s="47">
        <v>10</v>
      </c>
      <c r="AZ1079" s="47">
        <v>10</v>
      </c>
      <c r="BA1079" s="47">
        <v>10</v>
      </c>
      <c r="BB1079" s="47">
        <v>30</v>
      </c>
      <c r="BC1079" s="17">
        <f t="shared" si="688"/>
        <v>157.30000000000001</v>
      </c>
      <c r="BD1079">
        <f t="shared" si="696"/>
        <v>6</v>
      </c>
      <c r="BE1079" s="7">
        <f t="shared" si="697"/>
        <v>6.450798620851784</v>
      </c>
      <c r="BF1079" s="7">
        <f t="shared" si="698"/>
        <v>4.7695592302922876</v>
      </c>
      <c r="BG1079" s="7">
        <f t="shared" si="699"/>
        <v>88.708621401683857</v>
      </c>
      <c r="BH1079" s="7">
        <f t="shared" si="700"/>
        <v>95.159420022535642</v>
      </c>
      <c r="BI1079" s="17">
        <f t="shared" si="689"/>
        <v>157.30000000000001</v>
      </c>
      <c r="BJ1079">
        <f t="shared" si="701"/>
        <v>6</v>
      </c>
      <c r="BK1079" s="7">
        <f t="shared" si="702"/>
        <v>6.450798620851784</v>
      </c>
      <c r="BL1079" s="7">
        <f t="shared" si="703"/>
        <v>4.7695592302922876</v>
      </c>
      <c r="BM1079" s="7">
        <f t="shared" si="704"/>
        <v>88.708621401683857</v>
      </c>
      <c r="BN1079" s="7">
        <f t="shared" si="705"/>
        <v>95.159420022535642</v>
      </c>
      <c r="BO1079" s="17">
        <f t="shared" si="690"/>
        <v>157.30000000000001</v>
      </c>
      <c r="BP1079">
        <f t="shared" si="706"/>
        <v>6</v>
      </c>
      <c r="BQ1079" s="7">
        <f t="shared" si="707"/>
        <v>6.450798620851784</v>
      </c>
      <c r="BR1079" s="7">
        <f t="shared" si="708"/>
        <v>4.7695592302922876</v>
      </c>
      <c r="BS1079" s="7">
        <f t="shared" si="709"/>
        <v>88.708621401683857</v>
      </c>
      <c r="BT1079" s="7">
        <f t="shared" si="710"/>
        <v>95.159420022535642</v>
      </c>
      <c r="BU1079" s="17">
        <f t="shared" si="691"/>
        <v>157.30000000000001</v>
      </c>
      <c r="BV1079">
        <f t="shared" si="711"/>
        <v>0</v>
      </c>
      <c r="BW1079" s="7">
        <f t="shared" si="712"/>
        <v>0</v>
      </c>
      <c r="BX1079" s="7">
        <f t="shared" si="713"/>
        <v>0</v>
      </c>
      <c r="BY1079" s="7">
        <f t="shared" si="714"/>
        <v>0</v>
      </c>
      <c r="BZ1079" s="7">
        <f t="shared" si="715"/>
        <v>0</v>
      </c>
      <c r="CA1079" s="17">
        <f t="shared" si="692"/>
        <v>157.30000000000001</v>
      </c>
      <c r="CB1079">
        <f t="shared" si="716"/>
        <v>0</v>
      </c>
      <c r="CC1079" s="7">
        <f t="shared" si="717"/>
        <v>0</v>
      </c>
      <c r="CD1079" s="7">
        <f t="shared" si="718"/>
        <v>0</v>
      </c>
      <c r="CE1079" s="7">
        <f t="shared" si="719"/>
        <v>0</v>
      </c>
      <c r="CF1079" s="69">
        <f t="shared" si="720"/>
        <v>0</v>
      </c>
      <c r="CG1079" s="17">
        <f t="shared" si="693"/>
        <v>157.30000000000001</v>
      </c>
      <c r="CH1079">
        <f t="shared" si="721"/>
        <v>0</v>
      </c>
      <c r="CI1079" s="7">
        <f t="shared" si="722"/>
        <v>0</v>
      </c>
      <c r="CJ1079" s="7">
        <f t="shared" si="723"/>
        <v>0</v>
      </c>
      <c r="CK1079" s="7">
        <f t="shared" si="724"/>
        <v>0</v>
      </c>
      <c r="CL1079" s="7">
        <f t="shared" si="725"/>
        <v>0</v>
      </c>
      <c r="CM1079" s="17">
        <f t="shared" si="694"/>
        <v>157.30000000000001</v>
      </c>
      <c r="CN1079">
        <f t="shared" si="726"/>
        <v>6</v>
      </c>
      <c r="CO1079" s="7">
        <f t="shared" si="727"/>
        <v>6.450798620851784</v>
      </c>
      <c r="CP1079" s="7">
        <f t="shared" si="728"/>
        <v>4.7695592302922876</v>
      </c>
      <c r="CQ1079" s="7">
        <f t="shared" si="729"/>
        <v>88.708621401683857</v>
      </c>
      <c r="CR1079" s="7">
        <f t="shared" si="730"/>
        <v>95.159420022535642</v>
      </c>
    </row>
    <row r="1080" spans="1:96" ht="14.5">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695"/>
        <v>1</v>
      </c>
      <c r="M1080" s="63" t="b">
        <v>1</v>
      </c>
      <c r="N1080" s="63">
        <v>30</v>
      </c>
      <c r="O1080" s="63">
        <v>10</v>
      </c>
      <c r="P1080" s="63">
        <v>10</v>
      </c>
      <c r="Q1080" s="63">
        <v>10</v>
      </c>
      <c r="R1080" s="63">
        <v>30</v>
      </c>
      <c r="S1080" s="65" t="b">
        <v>1</v>
      </c>
      <c r="T1080" s="65">
        <v>30</v>
      </c>
      <c r="U1080" s="65">
        <v>10</v>
      </c>
      <c r="V1080" s="65">
        <v>10</v>
      </c>
      <c r="W1080" s="65">
        <v>10</v>
      </c>
      <c r="X1080" s="65">
        <v>30</v>
      </c>
      <c r="Y1080" s="66" t="b">
        <v>1</v>
      </c>
      <c r="Z1080" s="66">
        <v>30</v>
      </c>
      <c r="AA1080" s="66">
        <v>10</v>
      </c>
      <c r="AB1080" s="66">
        <v>10</v>
      </c>
      <c r="AC1080" s="66">
        <v>10</v>
      </c>
      <c r="AD1080" s="66">
        <v>30</v>
      </c>
      <c r="AE1080" s="67" t="b">
        <v>1</v>
      </c>
      <c r="AF1080" s="67">
        <v>30</v>
      </c>
      <c r="AG1080" s="67">
        <v>15</v>
      </c>
      <c r="AH1080" s="67">
        <v>15</v>
      </c>
      <c r="AI1080" s="67">
        <v>15</v>
      </c>
      <c r="AJ1080" s="67">
        <v>30</v>
      </c>
      <c r="AK1080" s="68" t="b">
        <v>1</v>
      </c>
      <c r="AL1080" s="68">
        <v>30</v>
      </c>
      <c r="AM1080" s="68">
        <v>15</v>
      </c>
      <c r="AN1080" s="68">
        <v>15</v>
      </c>
      <c r="AO1080" s="68">
        <v>15</v>
      </c>
      <c r="AP1080" s="68">
        <v>30</v>
      </c>
      <c r="AQ1080" s="45" t="b">
        <v>1</v>
      </c>
      <c r="AR1080" s="45">
        <v>30</v>
      </c>
      <c r="AS1080" s="45">
        <v>15</v>
      </c>
      <c r="AT1080" s="45">
        <v>15</v>
      </c>
      <c r="AU1080" s="45">
        <v>15</v>
      </c>
      <c r="AV1080" s="45">
        <v>30</v>
      </c>
      <c r="AW1080" s="47" t="b">
        <v>1</v>
      </c>
      <c r="AX1080" s="47">
        <v>30</v>
      </c>
      <c r="AY1080" s="47">
        <v>10</v>
      </c>
      <c r="AZ1080" s="47">
        <v>10</v>
      </c>
      <c r="BA1080" s="47">
        <v>10</v>
      </c>
      <c r="BB1080" s="47">
        <v>30</v>
      </c>
      <c r="BC1080" s="17">
        <f t="shared" si="688"/>
        <v>226.71000000000004</v>
      </c>
      <c r="BD1080">
        <f t="shared" si="696"/>
        <v>8</v>
      </c>
      <c r="BE1080" s="7">
        <f t="shared" si="697"/>
        <v>8.6010648278023787</v>
      </c>
      <c r="BF1080" s="7">
        <f t="shared" si="698"/>
        <v>6.3594123070563837</v>
      </c>
      <c r="BG1080" s="7">
        <f t="shared" si="699"/>
        <v>118.27816186891181</v>
      </c>
      <c r="BH1080" s="7">
        <f t="shared" si="700"/>
        <v>126.87922669671418</v>
      </c>
      <c r="BI1080" s="17">
        <f t="shared" si="689"/>
        <v>226.71000000000004</v>
      </c>
      <c r="BJ1080">
        <f t="shared" si="701"/>
        <v>8</v>
      </c>
      <c r="BK1080" s="7">
        <f t="shared" si="702"/>
        <v>8.6010648278023787</v>
      </c>
      <c r="BL1080" s="7">
        <f t="shared" si="703"/>
        <v>6.3594123070563837</v>
      </c>
      <c r="BM1080" s="7">
        <f t="shared" si="704"/>
        <v>118.27816186891181</v>
      </c>
      <c r="BN1080" s="7">
        <f t="shared" si="705"/>
        <v>126.87922669671418</v>
      </c>
      <c r="BO1080" s="17">
        <f t="shared" si="690"/>
        <v>226.71000000000004</v>
      </c>
      <c r="BP1080">
        <f t="shared" si="706"/>
        <v>8</v>
      </c>
      <c r="BQ1080" s="7">
        <f t="shared" si="707"/>
        <v>8.6010648278023787</v>
      </c>
      <c r="BR1080" s="7">
        <f t="shared" si="708"/>
        <v>6.3594123070563837</v>
      </c>
      <c r="BS1080" s="7">
        <f t="shared" si="709"/>
        <v>118.27816186891181</v>
      </c>
      <c r="BT1080" s="7">
        <f t="shared" si="710"/>
        <v>126.87922669671418</v>
      </c>
      <c r="BU1080" s="17">
        <f t="shared" si="691"/>
        <v>226.71000000000004</v>
      </c>
      <c r="BV1080">
        <f t="shared" si="711"/>
        <v>0</v>
      </c>
      <c r="BW1080" s="7">
        <f t="shared" si="712"/>
        <v>0</v>
      </c>
      <c r="BX1080" s="7">
        <f t="shared" si="713"/>
        <v>0</v>
      </c>
      <c r="BY1080" s="7">
        <f t="shared" si="714"/>
        <v>0</v>
      </c>
      <c r="BZ1080" s="7">
        <f t="shared" si="715"/>
        <v>0</v>
      </c>
      <c r="CA1080" s="17">
        <f t="shared" si="692"/>
        <v>226.71000000000004</v>
      </c>
      <c r="CB1080">
        <f t="shared" si="716"/>
        <v>0</v>
      </c>
      <c r="CC1080" s="7">
        <f t="shared" si="717"/>
        <v>0</v>
      </c>
      <c r="CD1080" s="7">
        <f t="shared" si="718"/>
        <v>0</v>
      </c>
      <c r="CE1080" s="7">
        <f t="shared" si="719"/>
        <v>0</v>
      </c>
      <c r="CF1080" s="69">
        <f t="shared" si="720"/>
        <v>0</v>
      </c>
      <c r="CG1080" s="17">
        <f t="shared" si="693"/>
        <v>226.71000000000004</v>
      </c>
      <c r="CH1080">
        <f t="shared" si="721"/>
        <v>0</v>
      </c>
      <c r="CI1080" s="7">
        <f t="shared" si="722"/>
        <v>0</v>
      </c>
      <c r="CJ1080" s="7">
        <f t="shared" si="723"/>
        <v>0</v>
      </c>
      <c r="CK1080" s="7">
        <f t="shared" si="724"/>
        <v>0</v>
      </c>
      <c r="CL1080" s="7">
        <f t="shared" si="725"/>
        <v>0</v>
      </c>
      <c r="CM1080" s="17">
        <f t="shared" si="694"/>
        <v>226.71000000000004</v>
      </c>
      <c r="CN1080">
        <f t="shared" si="726"/>
        <v>8</v>
      </c>
      <c r="CO1080" s="7">
        <f t="shared" si="727"/>
        <v>8.6010648278023787</v>
      </c>
      <c r="CP1080" s="7">
        <f t="shared" si="728"/>
        <v>6.3594123070563837</v>
      </c>
      <c r="CQ1080" s="7">
        <f t="shared" si="729"/>
        <v>118.27816186891181</v>
      </c>
      <c r="CR1080" s="7">
        <f t="shared" si="730"/>
        <v>126.87922669671418</v>
      </c>
    </row>
    <row r="1081" spans="1:9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695"/>
        <v>1</v>
      </c>
      <c r="M1081" s="63" t="b">
        <v>0</v>
      </c>
      <c r="S1081" s="65" t="b">
        <v>0</v>
      </c>
      <c r="Y1081" s="66" t="b">
        <v>0</v>
      </c>
      <c r="AE1081" s="67" t="b">
        <v>0</v>
      </c>
      <c r="AK1081" s="68" t="b">
        <v>0</v>
      </c>
      <c r="AQ1081" s="45" t="b">
        <v>0</v>
      </c>
      <c r="AW1081" s="47" t="b">
        <v>0</v>
      </c>
      <c r="BC1081" s="17">
        <f t="shared" si="688"/>
        <v>434.39000000000004</v>
      </c>
      <c r="BD1081">
        <f t="shared" si="696"/>
        <v>0</v>
      </c>
      <c r="BE1081" s="7">
        <f t="shared" si="697"/>
        <v>0</v>
      </c>
      <c r="BF1081" s="7">
        <f t="shared" si="698"/>
        <v>0</v>
      </c>
      <c r="BG1081" s="7">
        <f t="shared" si="699"/>
        <v>0</v>
      </c>
      <c r="BH1081" s="7">
        <f t="shared" si="700"/>
        <v>0</v>
      </c>
      <c r="BI1081" s="17">
        <f t="shared" si="689"/>
        <v>434.39000000000004</v>
      </c>
      <c r="BJ1081">
        <f t="shared" si="701"/>
        <v>0</v>
      </c>
      <c r="BK1081" s="7">
        <f t="shared" si="702"/>
        <v>0</v>
      </c>
      <c r="BL1081" s="7">
        <f t="shared" si="703"/>
        <v>0</v>
      </c>
      <c r="BM1081" s="7">
        <f t="shared" si="704"/>
        <v>0</v>
      </c>
      <c r="BN1081" s="7">
        <f t="shared" si="705"/>
        <v>0</v>
      </c>
      <c r="BO1081" s="17">
        <f t="shared" si="690"/>
        <v>434.39000000000004</v>
      </c>
      <c r="BP1081">
        <f t="shared" si="706"/>
        <v>0</v>
      </c>
      <c r="BQ1081" s="7">
        <f t="shared" si="707"/>
        <v>0</v>
      </c>
      <c r="BR1081" s="7">
        <f t="shared" si="708"/>
        <v>0</v>
      </c>
      <c r="BS1081" s="7">
        <f t="shared" si="709"/>
        <v>0</v>
      </c>
      <c r="BT1081" s="7">
        <f t="shared" si="710"/>
        <v>0</v>
      </c>
      <c r="BU1081" s="17">
        <f t="shared" si="691"/>
        <v>434.39000000000004</v>
      </c>
      <c r="BV1081">
        <f t="shared" si="711"/>
        <v>0</v>
      </c>
      <c r="BW1081" s="7">
        <f t="shared" si="712"/>
        <v>0</v>
      </c>
      <c r="BX1081" s="7">
        <f t="shared" si="713"/>
        <v>0</v>
      </c>
      <c r="BY1081" s="7">
        <f t="shared" si="714"/>
        <v>0</v>
      </c>
      <c r="BZ1081" s="7">
        <f t="shared" si="715"/>
        <v>0</v>
      </c>
      <c r="CA1081" s="17">
        <f t="shared" si="692"/>
        <v>434.39000000000004</v>
      </c>
      <c r="CB1081">
        <f t="shared" si="716"/>
        <v>0</v>
      </c>
      <c r="CC1081" s="7">
        <f t="shared" si="717"/>
        <v>0</v>
      </c>
      <c r="CD1081" s="7">
        <f t="shared" si="718"/>
        <v>0</v>
      </c>
      <c r="CE1081" s="7">
        <f t="shared" si="719"/>
        <v>0</v>
      </c>
      <c r="CF1081" s="69">
        <f t="shared" si="720"/>
        <v>0</v>
      </c>
      <c r="CG1081" s="17">
        <f t="shared" si="693"/>
        <v>434.39000000000004</v>
      </c>
      <c r="CH1081">
        <f t="shared" si="721"/>
        <v>0</v>
      </c>
      <c r="CI1081" s="7">
        <f t="shared" si="722"/>
        <v>0</v>
      </c>
      <c r="CJ1081" s="7">
        <f t="shared" si="723"/>
        <v>0</v>
      </c>
      <c r="CK1081" s="7">
        <f t="shared" si="724"/>
        <v>0</v>
      </c>
      <c r="CL1081" s="7">
        <f t="shared" si="725"/>
        <v>0</v>
      </c>
      <c r="CM1081" s="17">
        <f t="shared" si="694"/>
        <v>434.39000000000004</v>
      </c>
      <c r="CN1081">
        <f t="shared" si="726"/>
        <v>0</v>
      </c>
      <c r="CO1081" s="7">
        <f t="shared" si="727"/>
        <v>0</v>
      </c>
      <c r="CP1081" s="7">
        <f t="shared" si="728"/>
        <v>0</v>
      </c>
      <c r="CQ1081" s="7">
        <f t="shared" si="729"/>
        <v>0</v>
      </c>
      <c r="CR1081" s="7">
        <f t="shared" si="730"/>
        <v>0</v>
      </c>
    </row>
    <row r="1082" spans="1:9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695"/>
        <v>1</v>
      </c>
      <c r="M1082" s="63" t="b">
        <v>0</v>
      </c>
      <c r="S1082" s="65" t="b">
        <v>0</v>
      </c>
      <c r="Y1082" s="66" t="b">
        <v>0</v>
      </c>
      <c r="AE1082" s="67" t="b">
        <v>0</v>
      </c>
      <c r="AK1082" s="68" t="b">
        <v>0</v>
      </c>
      <c r="AQ1082" s="45" t="b">
        <v>0</v>
      </c>
      <c r="AW1082" s="47" t="b">
        <v>0</v>
      </c>
      <c r="BC1082" s="17">
        <f t="shared" si="688"/>
        <v>627.33000000000004</v>
      </c>
      <c r="BD1082">
        <f t="shared" si="696"/>
        <v>0</v>
      </c>
      <c r="BE1082" s="7">
        <f t="shared" si="697"/>
        <v>0</v>
      </c>
      <c r="BF1082" s="7">
        <f t="shared" si="698"/>
        <v>0</v>
      </c>
      <c r="BG1082" s="7">
        <f t="shared" si="699"/>
        <v>0</v>
      </c>
      <c r="BH1082" s="7">
        <f t="shared" si="700"/>
        <v>0</v>
      </c>
      <c r="BI1082" s="17">
        <f t="shared" si="689"/>
        <v>627.33000000000004</v>
      </c>
      <c r="BJ1082">
        <f t="shared" si="701"/>
        <v>0</v>
      </c>
      <c r="BK1082" s="7">
        <f t="shared" si="702"/>
        <v>0</v>
      </c>
      <c r="BL1082" s="7">
        <f t="shared" si="703"/>
        <v>0</v>
      </c>
      <c r="BM1082" s="7">
        <f t="shared" si="704"/>
        <v>0</v>
      </c>
      <c r="BN1082" s="7">
        <f t="shared" si="705"/>
        <v>0</v>
      </c>
      <c r="BO1082" s="17">
        <f t="shared" si="690"/>
        <v>627.33000000000004</v>
      </c>
      <c r="BP1082">
        <f t="shared" si="706"/>
        <v>0</v>
      </c>
      <c r="BQ1082" s="7">
        <f t="shared" si="707"/>
        <v>0</v>
      </c>
      <c r="BR1082" s="7">
        <f t="shared" si="708"/>
        <v>0</v>
      </c>
      <c r="BS1082" s="7">
        <f t="shared" si="709"/>
        <v>0</v>
      </c>
      <c r="BT1082" s="7">
        <f t="shared" si="710"/>
        <v>0</v>
      </c>
      <c r="BU1082" s="17">
        <f t="shared" si="691"/>
        <v>627.33000000000004</v>
      </c>
      <c r="BV1082">
        <f t="shared" si="711"/>
        <v>0</v>
      </c>
      <c r="BW1082" s="7">
        <f t="shared" si="712"/>
        <v>0</v>
      </c>
      <c r="BX1082" s="7">
        <f t="shared" si="713"/>
        <v>0</v>
      </c>
      <c r="BY1082" s="7">
        <f t="shared" si="714"/>
        <v>0</v>
      </c>
      <c r="BZ1082" s="7">
        <f t="shared" si="715"/>
        <v>0</v>
      </c>
      <c r="CA1082" s="17">
        <f t="shared" si="692"/>
        <v>627.33000000000004</v>
      </c>
      <c r="CB1082">
        <f t="shared" si="716"/>
        <v>0</v>
      </c>
      <c r="CC1082" s="7">
        <f t="shared" si="717"/>
        <v>0</v>
      </c>
      <c r="CD1082" s="7">
        <f t="shared" si="718"/>
        <v>0</v>
      </c>
      <c r="CE1082" s="7">
        <f t="shared" si="719"/>
        <v>0</v>
      </c>
      <c r="CF1082" s="69">
        <f t="shared" si="720"/>
        <v>0</v>
      </c>
      <c r="CG1082" s="17">
        <f t="shared" si="693"/>
        <v>627.33000000000004</v>
      </c>
      <c r="CH1082">
        <f t="shared" si="721"/>
        <v>0</v>
      </c>
      <c r="CI1082" s="7">
        <f t="shared" si="722"/>
        <v>0</v>
      </c>
      <c r="CJ1082" s="7">
        <f t="shared" si="723"/>
        <v>0</v>
      </c>
      <c r="CK1082" s="7">
        <f t="shared" si="724"/>
        <v>0</v>
      </c>
      <c r="CL1082" s="7">
        <f t="shared" si="725"/>
        <v>0</v>
      </c>
      <c r="CM1082" s="17">
        <f t="shared" si="694"/>
        <v>627.33000000000004</v>
      </c>
      <c r="CN1082">
        <f t="shared" si="726"/>
        <v>0</v>
      </c>
      <c r="CO1082" s="7">
        <f t="shared" si="727"/>
        <v>0</v>
      </c>
      <c r="CP1082" s="7">
        <f t="shared" si="728"/>
        <v>0</v>
      </c>
      <c r="CQ1082" s="7">
        <f t="shared" si="729"/>
        <v>0</v>
      </c>
      <c r="CR1082" s="7">
        <f t="shared" si="730"/>
        <v>0</v>
      </c>
    </row>
    <row r="1083" spans="1:9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695"/>
        <v>1</v>
      </c>
      <c r="M1083" s="63" t="b">
        <v>0</v>
      </c>
      <c r="S1083" s="65" t="b">
        <v>0</v>
      </c>
      <c r="Y1083" s="66" t="b">
        <v>0</v>
      </c>
      <c r="AE1083" s="67" t="b">
        <v>0</v>
      </c>
      <c r="AK1083" s="68" t="b">
        <v>0</v>
      </c>
      <c r="AQ1083" s="45" t="b">
        <v>0</v>
      </c>
      <c r="AW1083" s="47" t="b">
        <v>0</v>
      </c>
      <c r="BC1083" s="17">
        <f t="shared" si="688"/>
        <v>584.98000000000013</v>
      </c>
      <c r="BD1083">
        <f t="shared" si="696"/>
        <v>0</v>
      </c>
      <c r="BE1083" s="7">
        <f t="shared" si="697"/>
        <v>0</v>
      </c>
      <c r="BF1083" s="7">
        <f t="shared" si="698"/>
        <v>0</v>
      </c>
      <c r="BG1083" s="7">
        <f t="shared" si="699"/>
        <v>0</v>
      </c>
      <c r="BH1083" s="7">
        <f t="shared" si="700"/>
        <v>0</v>
      </c>
      <c r="BI1083" s="17">
        <f t="shared" si="689"/>
        <v>584.98000000000013</v>
      </c>
      <c r="BJ1083">
        <f t="shared" si="701"/>
        <v>0</v>
      </c>
      <c r="BK1083" s="7">
        <f t="shared" si="702"/>
        <v>0</v>
      </c>
      <c r="BL1083" s="7">
        <f t="shared" si="703"/>
        <v>0</v>
      </c>
      <c r="BM1083" s="7">
        <f t="shared" si="704"/>
        <v>0</v>
      </c>
      <c r="BN1083" s="7">
        <f t="shared" si="705"/>
        <v>0</v>
      </c>
      <c r="BO1083" s="17">
        <f t="shared" si="690"/>
        <v>584.98000000000013</v>
      </c>
      <c r="BP1083">
        <f t="shared" si="706"/>
        <v>0</v>
      </c>
      <c r="BQ1083" s="7">
        <f t="shared" si="707"/>
        <v>0</v>
      </c>
      <c r="BR1083" s="7">
        <f t="shared" si="708"/>
        <v>0</v>
      </c>
      <c r="BS1083" s="7">
        <f t="shared" si="709"/>
        <v>0</v>
      </c>
      <c r="BT1083" s="7">
        <f t="shared" si="710"/>
        <v>0</v>
      </c>
      <c r="BU1083" s="17">
        <f t="shared" si="691"/>
        <v>584.98000000000013</v>
      </c>
      <c r="BV1083">
        <f t="shared" si="711"/>
        <v>0</v>
      </c>
      <c r="BW1083" s="7">
        <f t="shared" si="712"/>
        <v>0</v>
      </c>
      <c r="BX1083" s="7">
        <f t="shared" si="713"/>
        <v>0</v>
      </c>
      <c r="BY1083" s="7">
        <f t="shared" si="714"/>
        <v>0</v>
      </c>
      <c r="BZ1083" s="7">
        <f t="shared" si="715"/>
        <v>0</v>
      </c>
      <c r="CA1083" s="17">
        <f t="shared" si="692"/>
        <v>584.98000000000013</v>
      </c>
      <c r="CB1083">
        <f t="shared" si="716"/>
        <v>0</v>
      </c>
      <c r="CC1083" s="7">
        <f t="shared" si="717"/>
        <v>0</v>
      </c>
      <c r="CD1083" s="7">
        <f t="shared" si="718"/>
        <v>0</v>
      </c>
      <c r="CE1083" s="7">
        <f t="shared" si="719"/>
        <v>0</v>
      </c>
      <c r="CF1083" s="69">
        <f t="shared" si="720"/>
        <v>0</v>
      </c>
      <c r="CG1083" s="17">
        <f t="shared" si="693"/>
        <v>584.98000000000013</v>
      </c>
      <c r="CH1083">
        <f t="shared" si="721"/>
        <v>0</v>
      </c>
      <c r="CI1083" s="7">
        <f t="shared" si="722"/>
        <v>0</v>
      </c>
      <c r="CJ1083" s="7">
        <f t="shared" si="723"/>
        <v>0</v>
      </c>
      <c r="CK1083" s="7">
        <f t="shared" si="724"/>
        <v>0</v>
      </c>
      <c r="CL1083" s="7">
        <f t="shared" si="725"/>
        <v>0</v>
      </c>
      <c r="CM1083" s="17">
        <f t="shared" si="694"/>
        <v>584.98000000000013</v>
      </c>
      <c r="CN1083">
        <f t="shared" si="726"/>
        <v>0</v>
      </c>
      <c r="CO1083" s="7">
        <f t="shared" si="727"/>
        <v>0</v>
      </c>
      <c r="CP1083" s="7">
        <f t="shared" si="728"/>
        <v>0</v>
      </c>
      <c r="CQ1083" s="7">
        <f t="shared" si="729"/>
        <v>0</v>
      </c>
      <c r="CR1083" s="7">
        <f t="shared" si="730"/>
        <v>0</v>
      </c>
    </row>
    <row r="1084" spans="1:9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695"/>
        <v>0</v>
      </c>
      <c r="M1084" s="63" t="b">
        <v>0</v>
      </c>
      <c r="S1084" s="65" t="b">
        <v>0</v>
      </c>
      <c r="Y1084" s="66" t="b">
        <v>0</v>
      </c>
      <c r="AE1084" s="67" t="b">
        <v>0</v>
      </c>
      <c r="AK1084" s="68" t="b">
        <v>0</v>
      </c>
      <c r="AQ1084" s="45" t="b">
        <v>0</v>
      </c>
      <c r="AW1084" s="47" t="b">
        <v>0</v>
      </c>
      <c r="BC1084" s="17">
        <f t="shared" si="688"/>
        <v>584.98000000000013</v>
      </c>
      <c r="BD1084">
        <f t="shared" si="696"/>
        <v>0</v>
      </c>
      <c r="BE1084" s="7">
        <f t="shared" si="697"/>
        <v>0</v>
      </c>
      <c r="BF1084" s="7">
        <f t="shared" si="698"/>
        <v>0</v>
      </c>
      <c r="BG1084" s="7">
        <f t="shared" si="699"/>
        <v>0</v>
      </c>
      <c r="BH1084" s="7">
        <f t="shared" si="700"/>
        <v>0</v>
      </c>
      <c r="BI1084" s="17">
        <f t="shared" si="689"/>
        <v>584.98000000000013</v>
      </c>
      <c r="BJ1084">
        <f t="shared" si="701"/>
        <v>0</v>
      </c>
      <c r="BK1084" s="7">
        <f t="shared" si="702"/>
        <v>0</v>
      </c>
      <c r="BL1084" s="7">
        <f t="shared" si="703"/>
        <v>0</v>
      </c>
      <c r="BM1084" s="7">
        <f t="shared" si="704"/>
        <v>0</v>
      </c>
      <c r="BN1084" s="7">
        <f t="shared" si="705"/>
        <v>0</v>
      </c>
      <c r="BO1084" s="17">
        <f t="shared" si="690"/>
        <v>584.98000000000013</v>
      </c>
      <c r="BP1084">
        <f t="shared" si="706"/>
        <v>0</v>
      </c>
      <c r="BQ1084" s="7">
        <f t="shared" si="707"/>
        <v>0</v>
      </c>
      <c r="BR1084" s="7">
        <f t="shared" si="708"/>
        <v>0</v>
      </c>
      <c r="BS1084" s="7">
        <f t="shared" si="709"/>
        <v>0</v>
      </c>
      <c r="BT1084" s="7">
        <f t="shared" si="710"/>
        <v>0</v>
      </c>
      <c r="BU1084" s="17">
        <f t="shared" si="691"/>
        <v>584.98000000000013</v>
      </c>
      <c r="BV1084">
        <f t="shared" si="711"/>
        <v>0</v>
      </c>
      <c r="BW1084" s="7">
        <f t="shared" si="712"/>
        <v>0</v>
      </c>
      <c r="BX1084" s="7">
        <f t="shared" si="713"/>
        <v>0</v>
      </c>
      <c r="BY1084" s="7">
        <f t="shared" si="714"/>
        <v>0</v>
      </c>
      <c r="BZ1084" s="7">
        <f t="shared" si="715"/>
        <v>0</v>
      </c>
      <c r="CA1084" s="17">
        <f t="shared" si="692"/>
        <v>584.98000000000013</v>
      </c>
      <c r="CB1084">
        <f t="shared" si="716"/>
        <v>0</v>
      </c>
      <c r="CC1084" s="7">
        <f t="shared" si="717"/>
        <v>0</v>
      </c>
      <c r="CD1084" s="7">
        <f t="shared" si="718"/>
        <v>0</v>
      </c>
      <c r="CE1084" s="7">
        <f t="shared" si="719"/>
        <v>0</v>
      </c>
      <c r="CF1084" s="69">
        <f t="shared" si="720"/>
        <v>0</v>
      </c>
      <c r="CG1084" s="17">
        <f t="shared" si="693"/>
        <v>584.98000000000013</v>
      </c>
      <c r="CH1084">
        <f t="shared" si="721"/>
        <v>0</v>
      </c>
      <c r="CI1084" s="7">
        <f t="shared" si="722"/>
        <v>0</v>
      </c>
      <c r="CJ1084" s="7">
        <f t="shared" si="723"/>
        <v>0</v>
      </c>
      <c r="CK1084" s="7">
        <f t="shared" si="724"/>
        <v>0</v>
      </c>
      <c r="CL1084" s="7">
        <f t="shared" si="725"/>
        <v>0</v>
      </c>
      <c r="CM1084" s="17">
        <f t="shared" si="694"/>
        <v>584.98000000000013</v>
      </c>
      <c r="CN1084">
        <f t="shared" si="726"/>
        <v>0</v>
      </c>
      <c r="CO1084" s="7">
        <f t="shared" si="727"/>
        <v>0</v>
      </c>
      <c r="CP1084" s="7">
        <f t="shared" si="728"/>
        <v>0</v>
      </c>
      <c r="CQ1084" s="7">
        <f t="shared" si="729"/>
        <v>0</v>
      </c>
      <c r="CR1084" s="7">
        <f t="shared" si="730"/>
        <v>0</v>
      </c>
    </row>
    <row r="1085" spans="1:9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695"/>
        <v>1</v>
      </c>
      <c r="M1085" s="63" t="b">
        <v>0</v>
      </c>
      <c r="S1085" s="65" t="b">
        <v>0</v>
      </c>
      <c r="Y1085" s="66" t="b">
        <v>0</v>
      </c>
      <c r="AE1085" s="67" t="b">
        <v>0</v>
      </c>
      <c r="AK1085" s="68" t="b">
        <v>0</v>
      </c>
      <c r="AQ1085" s="45" t="b">
        <v>0</v>
      </c>
      <c r="AW1085" s="47" t="b">
        <v>0</v>
      </c>
      <c r="BC1085" s="17">
        <f t="shared" si="688"/>
        <v>429.00000000000006</v>
      </c>
      <c r="BD1085">
        <f t="shared" si="696"/>
        <v>0</v>
      </c>
      <c r="BE1085" s="7">
        <f t="shared" si="697"/>
        <v>0</v>
      </c>
      <c r="BF1085" s="7">
        <f t="shared" si="698"/>
        <v>0</v>
      </c>
      <c r="BG1085" s="7">
        <f t="shared" si="699"/>
        <v>0</v>
      </c>
      <c r="BH1085" s="7">
        <f t="shared" si="700"/>
        <v>0</v>
      </c>
      <c r="BI1085" s="17">
        <f t="shared" si="689"/>
        <v>429.00000000000006</v>
      </c>
      <c r="BJ1085">
        <f t="shared" si="701"/>
        <v>0</v>
      </c>
      <c r="BK1085" s="7">
        <f t="shared" si="702"/>
        <v>0</v>
      </c>
      <c r="BL1085" s="7">
        <f t="shared" si="703"/>
        <v>0</v>
      </c>
      <c r="BM1085" s="7">
        <f t="shared" si="704"/>
        <v>0</v>
      </c>
      <c r="BN1085" s="7">
        <f t="shared" si="705"/>
        <v>0</v>
      </c>
      <c r="BO1085" s="17">
        <f t="shared" si="690"/>
        <v>429.00000000000006</v>
      </c>
      <c r="BP1085">
        <f t="shared" si="706"/>
        <v>0</v>
      </c>
      <c r="BQ1085" s="7">
        <f t="shared" si="707"/>
        <v>0</v>
      </c>
      <c r="BR1085" s="7">
        <f t="shared" si="708"/>
        <v>0</v>
      </c>
      <c r="BS1085" s="7">
        <f t="shared" si="709"/>
        <v>0</v>
      </c>
      <c r="BT1085" s="7">
        <f t="shared" si="710"/>
        <v>0</v>
      </c>
      <c r="BU1085" s="17">
        <f t="shared" si="691"/>
        <v>429.00000000000006</v>
      </c>
      <c r="BV1085">
        <f t="shared" si="711"/>
        <v>0</v>
      </c>
      <c r="BW1085" s="7">
        <f t="shared" si="712"/>
        <v>0</v>
      </c>
      <c r="BX1085" s="7">
        <f t="shared" si="713"/>
        <v>0</v>
      </c>
      <c r="BY1085" s="7">
        <f t="shared" si="714"/>
        <v>0</v>
      </c>
      <c r="BZ1085" s="7">
        <f t="shared" si="715"/>
        <v>0</v>
      </c>
      <c r="CA1085" s="17">
        <f t="shared" si="692"/>
        <v>429.00000000000006</v>
      </c>
      <c r="CB1085">
        <f t="shared" si="716"/>
        <v>0</v>
      </c>
      <c r="CC1085" s="7">
        <f t="shared" si="717"/>
        <v>0</v>
      </c>
      <c r="CD1085" s="7">
        <f t="shared" si="718"/>
        <v>0</v>
      </c>
      <c r="CE1085" s="7">
        <f t="shared" si="719"/>
        <v>0</v>
      </c>
      <c r="CF1085" s="69">
        <f t="shared" si="720"/>
        <v>0</v>
      </c>
      <c r="CG1085" s="17">
        <f t="shared" si="693"/>
        <v>429.00000000000006</v>
      </c>
      <c r="CH1085">
        <f t="shared" si="721"/>
        <v>0</v>
      </c>
      <c r="CI1085" s="7">
        <f t="shared" si="722"/>
        <v>0</v>
      </c>
      <c r="CJ1085" s="7">
        <f t="shared" si="723"/>
        <v>0</v>
      </c>
      <c r="CK1085" s="7">
        <f t="shared" si="724"/>
        <v>0</v>
      </c>
      <c r="CL1085" s="7">
        <f t="shared" si="725"/>
        <v>0</v>
      </c>
      <c r="CM1085" s="17">
        <f t="shared" si="694"/>
        <v>429.00000000000006</v>
      </c>
      <c r="CN1085">
        <f t="shared" si="726"/>
        <v>0</v>
      </c>
      <c r="CO1085" s="7">
        <f t="shared" si="727"/>
        <v>0</v>
      </c>
      <c r="CP1085" s="7">
        <f t="shared" si="728"/>
        <v>0</v>
      </c>
      <c r="CQ1085" s="7">
        <f t="shared" si="729"/>
        <v>0</v>
      </c>
      <c r="CR1085" s="7">
        <f t="shared" si="730"/>
        <v>0</v>
      </c>
    </row>
    <row r="1086" spans="1:9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695"/>
        <v>1</v>
      </c>
      <c r="M1086" s="63" t="b">
        <v>0</v>
      </c>
      <c r="S1086" s="65" t="b">
        <v>0</v>
      </c>
      <c r="Y1086" s="66" t="b">
        <v>0</v>
      </c>
      <c r="AE1086" s="67" t="b">
        <v>0</v>
      </c>
      <c r="AK1086" s="68" t="b">
        <v>0</v>
      </c>
      <c r="AQ1086" s="45" t="b">
        <v>0</v>
      </c>
      <c r="AW1086" s="47" t="b">
        <v>0</v>
      </c>
      <c r="BC1086" s="17">
        <f t="shared" si="688"/>
        <v>657.1400000000001</v>
      </c>
      <c r="BD1086">
        <f t="shared" si="696"/>
        <v>0</v>
      </c>
      <c r="BE1086" s="7">
        <f t="shared" si="697"/>
        <v>0</v>
      </c>
      <c r="BF1086" s="7">
        <f t="shared" si="698"/>
        <v>0</v>
      </c>
      <c r="BG1086" s="7">
        <f t="shared" si="699"/>
        <v>0</v>
      </c>
      <c r="BH1086" s="7">
        <f t="shared" si="700"/>
        <v>0</v>
      </c>
      <c r="BI1086" s="17">
        <f t="shared" si="689"/>
        <v>657.1400000000001</v>
      </c>
      <c r="BJ1086">
        <f t="shared" si="701"/>
        <v>0</v>
      </c>
      <c r="BK1086" s="7">
        <f t="shared" si="702"/>
        <v>0</v>
      </c>
      <c r="BL1086" s="7">
        <f t="shared" si="703"/>
        <v>0</v>
      </c>
      <c r="BM1086" s="7">
        <f t="shared" si="704"/>
        <v>0</v>
      </c>
      <c r="BN1086" s="7">
        <f t="shared" si="705"/>
        <v>0</v>
      </c>
      <c r="BO1086" s="17">
        <f t="shared" si="690"/>
        <v>657.1400000000001</v>
      </c>
      <c r="BP1086">
        <f t="shared" si="706"/>
        <v>0</v>
      </c>
      <c r="BQ1086" s="7">
        <f t="shared" si="707"/>
        <v>0</v>
      </c>
      <c r="BR1086" s="7">
        <f t="shared" si="708"/>
        <v>0</v>
      </c>
      <c r="BS1086" s="7">
        <f t="shared" si="709"/>
        <v>0</v>
      </c>
      <c r="BT1086" s="7">
        <f t="shared" si="710"/>
        <v>0</v>
      </c>
      <c r="BU1086" s="17">
        <f t="shared" si="691"/>
        <v>657.1400000000001</v>
      </c>
      <c r="BV1086">
        <f t="shared" si="711"/>
        <v>0</v>
      </c>
      <c r="BW1086" s="7">
        <f t="shared" si="712"/>
        <v>0</v>
      </c>
      <c r="BX1086" s="7">
        <f t="shared" si="713"/>
        <v>0</v>
      </c>
      <c r="BY1086" s="7">
        <f t="shared" si="714"/>
        <v>0</v>
      </c>
      <c r="BZ1086" s="7">
        <f t="shared" si="715"/>
        <v>0</v>
      </c>
      <c r="CA1086" s="17">
        <f t="shared" si="692"/>
        <v>657.1400000000001</v>
      </c>
      <c r="CB1086">
        <f t="shared" si="716"/>
        <v>0</v>
      </c>
      <c r="CC1086" s="7">
        <f t="shared" si="717"/>
        <v>0</v>
      </c>
      <c r="CD1086" s="7">
        <f t="shared" si="718"/>
        <v>0</v>
      </c>
      <c r="CE1086" s="7">
        <f t="shared" si="719"/>
        <v>0</v>
      </c>
      <c r="CF1086" s="69">
        <f t="shared" si="720"/>
        <v>0</v>
      </c>
      <c r="CG1086" s="17">
        <f t="shared" si="693"/>
        <v>657.1400000000001</v>
      </c>
      <c r="CH1086">
        <f t="shared" si="721"/>
        <v>0</v>
      </c>
      <c r="CI1086" s="7">
        <f t="shared" si="722"/>
        <v>0</v>
      </c>
      <c r="CJ1086" s="7">
        <f t="shared" si="723"/>
        <v>0</v>
      </c>
      <c r="CK1086" s="7">
        <f t="shared" si="724"/>
        <v>0</v>
      </c>
      <c r="CL1086" s="7">
        <f t="shared" si="725"/>
        <v>0</v>
      </c>
      <c r="CM1086" s="17">
        <f t="shared" si="694"/>
        <v>657.1400000000001</v>
      </c>
      <c r="CN1086">
        <f t="shared" si="726"/>
        <v>0</v>
      </c>
      <c r="CO1086" s="7">
        <f t="shared" si="727"/>
        <v>0</v>
      </c>
      <c r="CP1086" s="7">
        <f t="shared" si="728"/>
        <v>0</v>
      </c>
      <c r="CQ1086" s="7">
        <f t="shared" si="729"/>
        <v>0</v>
      </c>
      <c r="CR1086" s="7">
        <f t="shared" si="730"/>
        <v>0</v>
      </c>
    </row>
    <row r="1087" spans="1:9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695"/>
        <v>1</v>
      </c>
      <c r="M1087" s="63" t="b">
        <v>0</v>
      </c>
      <c r="S1087" s="65" t="b">
        <v>0</v>
      </c>
      <c r="Y1087" s="66" t="b">
        <v>0</v>
      </c>
      <c r="AE1087" s="67" t="b">
        <v>0</v>
      </c>
      <c r="AK1087" s="68" t="b">
        <v>0</v>
      </c>
      <c r="AQ1087" s="45" t="b">
        <v>0</v>
      </c>
      <c r="AW1087" s="47" t="b">
        <v>0</v>
      </c>
      <c r="BC1087" s="17">
        <f t="shared" si="688"/>
        <v>417.8900000000001</v>
      </c>
      <c r="BD1087">
        <f t="shared" si="696"/>
        <v>0</v>
      </c>
      <c r="BE1087" s="7">
        <f t="shared" si="697"/>
        <v>0</v>
      </c>
      <c r="BF1087" s="7">
        <f t="shared" si="698"/>
        <v>0</v>
      </c>
      <c r="BG1087" s="7">
        <f t="shared" si="699"/>
        <v>0</v>
      </c>
      <c r="BH1087" s="7">
        <f t="shared" si="700"/>
        <v>0</v>
      </c>
      <c r="BI1087" s="17">
        <f t="shared" si="689"/>
        <v>417.8900000000001</v>
      </c>
      <c r="BJ1087">
        <f t="shared" si="701"/>
        <v>0</v>
      </c>
      <c r="BK1087" s="7">
        <f t="shared" si="702"/>
        <v>0</v>
      </c>
      <c r="BL1087" s="7">
        <f t="shared" si="703"/>
        <v>0</v>
      </c>
      <c r="BM1087" s="7">
        <f t="shared" si="704"/>
        <v>0</v>
      </c>
      <c r="BN1087" s="7">
        <f t="shared" si="705"/>
        <v>0</v>
      </c>
      <c r="BO1087" s="17">
        <f t="shared" si="690"/>
        <v>417.8900000000001</v>
      </c>
      <c r="BP1087">
        <f t="shared" si="706"/>
        <v>0</v>
      </c>
      <c r="BQ1087" s="7">
        <f t="shared" si="707"/>
        <v>0</v>
      </c>
      <c r="BR1087" s="7">
        <f t="shared" si="708"/>
        <v>0</v>
      </c>
      <c r="BS1087" s="7">
        <f t="shared" si="709"/>
        <v>0</v>
      </c>
      <c r="BT1087" s="7">
        <f t="shared" si="710"/>
        <v>0</v>
      </c>
      <c r="BU1087" s="17">
        <f t="shared" si="691"/>
        <v>417.8900000000001</v>
      </c>
      <c r="BV1087">
        <f t="shared" si="711"/>
        <v>0</v>
      </c>
      <c r="BW1087" s="7">
        <f t="shared" si="712"/>
        <v>0</v>
      </c>
      <c r="BX1087" s="7">
        <f t="shared" si="713"/>
        <v>0</v>
      </c>
      <c r="BY1087" s="7">
        <f t="shared" si="714"/>
        <v>0</v>
      </c>
      <c r="BZ1087" s="7">
        <f t="shared" si="715"/>
        <v>0</v>
      </c>
      <c r="CA1087" s="17">
        <f t="shared" si="692"/>
        <v>417.8900000000001</v>
      </c>
      <c r="CB1087">
        <f t="shared" si="716"/>
        <v>0</v>
      </c>
      <c r="CC1087" s="7">
        <f t="shared" si="717"/>
        <v>0</v>
      </c>
      <c r="CD1087" s="7">
        <f t="shared" si="718"/>
        <v>0</v>
      </c>
      <c r="CE1087" s="7">
        <f t="shared" si="719"/>
        <v>0</v>
      </c>
      <c r="CF1087" s="69">
        <f t="shared" si="720"/>
        <v>0</v>
      </c>
      <c r="CG1087" s="17">
        <f t="shared" si="693"/>
        <v>417.8900000000001</v>
      </c>
      <c r="CH1087">
        <f t="shared" si="721"/>
        <v>0</v>
      </c>
      <c r="CI1087" s="7">
        <f t="shared" si="722"/>
        <v>0</v>
      </c>
      <c r="CJ1087" s="7">
        <f t="shared" si="723"/>
        <v>0</v>
      </c>
      <c r="CK1087" s="7">
        <f t="shared" si="724"/>
        <v>0</v>
      </c>
      <c r="CL1087" s="7">
        <f t="shared" si="725"/>
        <v>0</v>
      </c>
      <c r="CM1087" s="17">
        <f t="shared" si="694"/>
        <v>417.8900000000001</v>
      </c>
      <c r="CN1087">
        <f t="shared" si="726"/>
        <v>0</v>
      </c>
      <c r="CO1087" s="7">
        <f t="shared" si="727"/>
        <v>0</v>
      </c>
      <c r="CP1087" s="7">
        <f t="shared" si="728"/>
        <v>0</v>
      </c>
      <c r="CQ1087" s="7">
        <f t="shared" si="729"/>
        <v>0</v>
      </c>
      <c r="CR1087" s="7">
        <f t="shared" si="730"/>
        <v>0</v>
      </c>
    </row>
    <row r="1088" spans="1:9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695"/>
        <v>0</v>
      </c>
      <c r="M1088" s="63" t="b">
        <v>0</v>
      </c>
      <c r="S1088" s="65" t="b">
        <v>0</v>
      </c>
      <c r="Y1088" s="66" t="b">
        <v>0</v>
      </c>
      <c r="AE1088" s="67" t="b">
        <v>0</v>
      </c>
      <c r="AK1088" s="68" t="b">
        <v>0</v>
      </c>
      <c r="AQ1088" s="45" t="b">
        <v>0</v>
      </c>
      <c r="AW1088" s="47" t="b">
        <v>0</v>
      </c>
      <c r="BC1088" s="17">
        <f t="shared" si="688"/>
        <v>417.8900000000001</v>
      </c>
      <c r="BD1088">
        <f t="shared" si="696"/>
        <v>0</v>
      </c>
      <c r="BE1088" s="7">
        <f t="shared" si="697"/>
        <v>0</v>
      </c>
      <c r="BF1088" s="7">
        <f t="shared" si="698"/>
        <v>0</v>
      </c>
      <c r="BG1088" s="7">
        <f t="shared" si="699"/>
        <v>0</v>
      </c>
      <c r="BH1088" s="7">
        <f t="shared" si="700"/>
        <v>0</v>
      </c>
      <c r="BI1088" s="17">
        <f t="shared" si="689"/>
        <v>417.8900000000001</v>
      </c>
      <c r="BJ1088">
        <f t="shared" si="701"/>
        <v>0</v>
      </c>
      <c r="BK1088" s="7">
        <f t="shared" si="702"/>
        <v>0</v>
      </c>
      <c r="BL1088" s="7">
        <f t="shared" si="703"/>
        <v>0</v>
      </c>
      <c r="BM1088" s="7">
        <f t="shared" si="704"/>
        <v>0</v>
      </c>
      <c r="BN1088" s="7">
        <f t="shared" si="705"/>
        <v>0</v>
      </c>
      <c r="BO1088" s="17">
        <f t="shared" si="690"/>
        <v>417.8900000000001</v>
      </c>
      <c r="BP1088">
        <f t="shared" si="706"/>
        <v>0</v>
      </c>
      <c r="BQ1088" s="7">
        <f t="shared" si="707"/>
        <v>0</v>
      </c>
      <c r="BR1088" s="7">
        <f t="shared" si="708"/>
        <v>0</v>
      </c>
      <c r="BS1088" s="7">
        <f t="shared" si="709"/>
        <v>0</v>
      </c>
      <c r="BT1088" s="7">
        <f t="shared" si="710"/>
        <v>0</v>
      </c>
      <c r="BU1088" s="17">
        <f t="shared" si="691"/>
        <v>417.8900000000001</v>
      </c>
      <c r="BV1088">
        <f t="shared" si="711"/>
        <v>0</v>
      </c>
      <c r="BW1088" s="7">
        <f t="shared" si="712"/>
        <v>0</v>
      </c>
      <c r="BX1088" s="7">
        <f t="shared" si="713"/>
        <v>0</v>
      </c>
      <c r="BY1088" s="7">
        <f t="shared" si="714"/>
        <v>0</v>
      </c>
      <c r="BZ1088" s="7">
        <f t="shared" si="715"/>
        <v>0</v>
      </c>
      <c r="CA1088" s="17">
        <f t="shared" si="692"/>
        <v>417.8900000000001</v>
      </c>
      <c r="CB1088">
        <f t="shared" si="716"/>
        <v>0</v>
      </c>
      <c r="CC1088" s="7">
        <f t="shared" si="717"/>
        <v>0</v>
      </c>
      <c r="CD1088" s="7">
        <f t="shared" si="718"/>
        <v>0</v>
      </c>
      <c r="CE1088" s="7">
        <f t="shared" si="719"/>
        <v>0</v>
      </c>
      <c r="CF1088" s="69">
        <f t="shared" si="720"/>
        <v>0</v>
      </c>
      <c r="CG1088" s="17">
        <f t="shared" si="693"/>
        <v>417.8900000000001</v>
      </c>
      <c r="CH1088">
        <f t="shared" si="721"/>
        <v>0</v>
      </c>
      <c r="CI1088" s="7">
        <f t="shared" si="722"/>
        <v>0</v>
      </c>
      <c r="CJ1088" s="7">
        <f t="shared" si="723"/>
        <v>0</v>
      </c>
      <c r="CK1088" s="7">
        <f t="shared" si="724"/>
        <v>0</v>
      </c>
      <c r="CL1088" s="7">
        <f t="shared" si="725"/>
        <v>0</v>
      </c>
      <c r="CM1088" s="17">
        <f t="shared" si="694"/>
        <v>417.8900000000001</v>
      </c>
      <c r="CN1088">
        <f t="shared" si="726"/>
        <v>0</v>
      </c>
      <c r="CO1088" s="7">
        <f t="shared" si="727"/>
        <v>0</v>
      </c>
      <c r="CP1088" s="7">
        <f t="shared" si="728"/>
        <v>0</v>
      </c>
      <c r="CQ1088" s="7">
        <f t="shared" si="729"/>
        <v>0</v>
      </c>
      <c r="CR1088" s="7">
        <f t="shared" si="730"/>
        <v>0</v>
      </c>
    </row>
    <row r="1089" spans="1:9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695"/>
        <v>1</v>
      </c>
      <c r="M1089" s="63" t="b">
        <v>0</v>
      </c>
      <c r="S1089" s="65" t="b">
        <v>0</v>
      </c>
      <c r="Y1089" s="66" t="b">
        <v>0</v>
      </c>
      <c r="AE1089" s="67" t="b">
        <v>0</v>
      </c>
      <c r="AK1089" s="68" t="b">
        <v>0</v>
      </c>
      <c r="AQ1089" s="45" t="b">
        <v>0</v>
      </c>
      <c r="AW1089" s="47" t="b">
        <v>0</v>
      </c>
      <c r="BC1089" s="17">
        <f t="shared" si="688"/>
        <v>110</v>
      </c>
      <c r="BD1089">
        <f t="shared" si="696"/>
        <v>0</v>
      </c>
      <c r="BE1089" s="7">
        <f t="shared" si="697"/>
        <v>0</v>
      </c>
      <c r="BF1089" s="7">
        <f t="shared" si="698"/>
        <v>0</v>
      </c>
      <c r="BG1089" s="7">
        <f t="shared" si="699"/>
        <v>0</v>
      </c>
      <c r="BH1089" s="7">
        <f t="shared" si="700"/>
        <v>0</v>
      </c>
      <c r="BI1089" s="17">
        <f t="shared" si="689"/>
        <v>110</v>
      </c>
      <c r="BJ1089">
        <f t="shared" si="701"/>
        <v>0</v>
      </c>
      <c r="BK1089" s="7">
        <f t="shared" si="702"/>
        <v>0</v>
      </c>
      <c r="BL1089" s="7">
        <f t="shared" si="703"/>
        <v>0</v>
      </c>
      <c r="BM1089" s="7">
        <f t="shared" si="704"/>
        <v>0</v>
      </c>
      <c r="BN1089" s="7">
        <f t="shared" si="705"/>
        <v>0</v>
      </c>
      <c r="BO1089" s="17">
        <f t="shared" si="690"/>
        <v>110</v>
      </c>
      <c r="BP1089">
        <f t="shared" si="706"/>
        <v>0</v>
      </c>
      <c r="BQ1089" s="7">
        <f t="shared" si="707"/>
        <v>0</v>
      </c>
      <c r="BR1089" s="7">
        <f t="shared" si="708"/>
        <v>0</v>
      </c>
      <c r="BS1089" s="7">
        <f t="shared" si="709"/>
        <v>0</v>
      </c>
      <c r="BT1089" s="7">
        <f t="shared" si="710"/>
        <v>0</v>
      </c>
      <c r="BU1089" s="17">
        <f t="shared" si="691"/>
        <v>110</v>
      </c>
      <c r="BV1089">
        <f t="shared" si="711"/>
        <v>0</v>
      </c>
      <c r="BW1089" s="7">
        <f t="shared" si="712"/>
        <v>0</v>
      </c>
      <c r="BX1089" s="7">
        <f t="shared" si="713"/>
        <v>0</v>
      </c>
      <c r="BY1089" s="7">
        <f t="shared" si="714"/>
        <v>0</v>
      </c>
      <c r="BZ1089" s="7">
        <f t="shared" si="715"/>
        <v>0</v>
      </c>
      <c r="CA1089" s="17">
        <f t="shared" si="692"/>
        <v>110</v>
      </c>
      <c r="CB1089">
        <f t="shared" si="716"/>
        <v>0</v>
      </c>
      <c r="CC1089" s="7">
        <f t="shared" si="717"/>
        <v>0</v>
      </c>
      <c r="CD1089" s="7">
        <f t="shared" si="718"/>
        <v>0</v>
      </c>
      <c r="CE1089" s="7">
        <f t="shared" si="719"/>
        <v>0</v>
      </c>
      <c r="CF1089" s="69">
        <f t="shared" si="720"/>
        <v>0</v>
      </c>
      <c r="CG1089" s="17">
        <f t="shared" si="693"/>
        <v>110</v>
      </c>
      <c r="CH1089">
        <f t="shared" si="721"/>
        <v>0</v>
      </c>
      <c r="CI1089" s="7">
        <f t="shared" si="722"/>
        <v>0</v>
      </c>
      <c r="CJ1089" s="7">
        <f t="shared" si="723"/>
        <v>0</v>
      </c>
      <c r="CK1089" s="7">
        <f t="shared" si="724"/>
        <v>0</v>
      </c>
      <c r="CL1089" s="7">
        <f t="shared" si="725"/>
        <v>0</v>
      </c>
      <c r="CM1089" s="17">
        <f t="shared" si="694"/>
        <v>110</v>
      </c>
      <c r="CN1089">
        <f t="shared" si="726"/>
        <v>0</v>
      </c>
      <c r="CO1089" s="7">
        <f t="shared" si="727"/>
        <v>0</v>
      </c>
      <c r="CP1089" s="7">
        <f t="shared" si="728"/>
        <v>0</v>
      </c>
      <c r="CQ1089" s="7">
        <f t="shared" si="729"/>
        <v>0</v>
      </c>
      <c r="CR1089" s="7">
        <f t="shared" si="730"/>
        <v>0</v>
      </c>
    </row>
    <row r="1090" spans="1:9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695"/>
        <v>1</v>
      </c>
      <c r="M1090" s="63" t="b">
        <v>0</v>
      </c>
      <c r="S1090" s="65" t="b">
        <v>0</v>
      </c>
      <c r="Y1090" s="66" t="b">
        <v>0</v>
      </c>
      <c r="AE1090" s="67" t="b">
        <v>0</v>
      </c>
      <c r="AK1090" s="68" t="b">
        <v>0</v>
      </c>
      <c r="AQ1090" s="45" t="b">
        <v>0</v>
      </c>
      <c r="AW1090" s="47" t="b">
        <v>0</v>
      </c>
      <c r="BC1090" s="17">
        <f t="shared" si="688"/>
        <v>349.80000000000007</v>
      </c>
      <c r="BD1090">
        <f t="shared" si="696"/>
        <v>0</v>
      </c>
      <c r="BE1090" s="7">
        <f t="shared" si="697"/>
        <v>0</v>
      </c>
      <c r="BF1090" s="7">
        <f t="shared" si="698"/>
        <v>0</v>
      </c>
      <c r="BG1090" s="7">
        <f t="shared" si="699"/>
        <v>0</v>
      </c>
      <c r="BH1090" s="7">
        <f t="shared" si="700"/>
        <v>0</v>
      </c>
      <c r="BI1090" s="17">
        <f t="shared" si="689"/>
        <v>349.80000000000007</v>
      </c>
      <c r="BJ1090">
        <f t="shared" si="701"/>
        <v>0</v>
      </c>
      <c r="BK1090" s="7">
        <f t="shared" si="702"/>
        <v>0</v>
      </c>
      <c r="BL1090" s="7">
        <f t="shared" si="703"/>
        <v>0</v>
      </c>
      <c r="BM1090" s="7">
        <f t="shared" si="704"/>
        <v>0</v>
      </c>
      <c r="BN1090" s="7">
        <f t="shared" si="705"/>
        <v>0</v>
      </c>
      <c r="BO1090" s="17">
        <f t="shared" si="690"/>
        <v>349.80000000000007</v>
      </c>
      <c r="BP1090">
        <f t="shared" si="706"/>
        <v>0</v>
      </c>
      <c r="BQ1090" s="7">
        <f t="shared" si="707"/>
        <v>0</v>
      </c>
      <c r="BR1090" s="7">
        <f t="shared" si="708"/>
        <v>0</v>
      </c>
      <c r="BS1090" s="7">
        <f t="shared" si="709"/>
        <v>0</v>
      </c>
      <c r="BT1090" s="7">
        <f t="shared" si="710"/>
        <v>0</v>
      </c>
      <c r="BU1090" s="17">
        <f t="shared" si="691"/>
        <v>349.80000000000007</v>
      </c>
      <c r="BV1090">
        <f t="shared" si="711"/>
        <v>0</v>
      </c>
      <c r="BW1090" s="7">
        <f t="shared" si="712"/>
        <v>0</v>
      </c>
      <c r="BX1090" s="7">
        <f t="shared" si="713"/>
        <v>0</v>
      </c>
      <c r="BY1090" s="7">
        <f t="shared" si="714"/>
        <v>0</v>
      </c>
      <c r="BZ1090" s="7">
        <f t="shared" si="715"/>
        <v>0</v>
      </c>
      <c r="CA1090" s="17">
        <f t="shared" si="692"/>
        <v>349.80000000000007</v>
      </c>
      <c r="CB1090">
        <f t="shared" si="716"/>
        <v>0</v>
      </c>
      <c r="CC1090" s="7">
        <f t="shared" si="717"/>
        <v>0</v>
      </c>
      <c r="CD1090" s="7">
        <f t="shared" si="718"/>
        <v>0</v>
      </c>
      <c r="CE1090" s="7">
        <f t="shared" si="719"/>
        <v>0</v>
      </c>
      <c r="CF1090" s="69">
        <f t="shared" si="720"/>
        <v>0</v>
      </c>
      <c r="CG1090" s="17">
        <f t="shared" si="693"/>
        <v>349.80000000000007</v>
      </c>
      <c r="CH1090">
        <f t="shared" si="721"/>
        <v>0</v>
      </c>
      <c r="CI1090" s="7">
        <f t="shared" si="722"/>
        <v>0</v>
      </c>
      <c r="CJ1090" s="7">
        <f t="shared" si="723"/>
        <v>0</v>
      </c>
      <c r="CK1090" s="7">
        <f t="shared" si="724"/>
        <v>0</v>
      </c>
      <c r="CL1090" s="7">
        <f t="shared" si="725"/>
        <v>0</v>
      </c>
      <c r="CM1090" s="17">
        <f t="shared" si="694"/>
        <v>349.80000000000007</v>
      </c>
      <c r="CN1090">
        <f t="shared" si="726"/>
        <v>0</v>
      </c>
      <c r="CO1090" s="7">
        <f t="shared" si="727"/>
        <v>0</v>
      </c>
      <c r="CP1090" s="7">
        <f t="shared" si="728"/>
        <v>0</v>
      </c>
      <c r="CQ1090" s="7">
        <f t="shared" si="729"/>
        <v>0</v>
      </c>
      <c r="CR1090" s="7">
        <f t="shared" si="730"/>
        <v>0</v>
      </c>
    </row>
    <row r="1091" spans="1:9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695"/>
        <v>0</v>
      </c>
      <c r="M1091" s="63" t="b">
        <v>0</v>
      </c>
      <c r="S1091" s="65" t="b">
        <v>0</v>
      </c>
      <c r="Y1091" s="66" t="b">
        <v>0</v>
      </c>
      <c r="AE1091" s="67" t="b">
        <v>0</v>
      </c>
      <c r="AK1091" s="68" t="b">
        <v>0</v>
      </c>
      <c r="AQ1091" s="45" t="b">
        <v>0</v>
      </c>
      <c r="AW1091" s="47" t="b">
        <v>0</v>
      </c>
      <c r="BC1091" s="17">
        <f t="shared" si="688"/>
        <v>0</v>
      </c>
      <c r="BD1091">
        <f t="shared" si="696"/>
        <v>0</v>
      </c>
      <c r="BE1091" s="7">
        <f t="shared" si="697"/>
        <v>0</v>
      </c>
      <c r="BF1091" s="7">
        <f t="shared" si="698"/>
        <v>0</v>
      </c>
      <c r="BG1091" s="7">
        <f t="shared" si="699"/>
        <v>0</v>
      </c>
      <c r="BH1091" s="7">
        <f t="shared" si="700"/>
        <v>0</v>
      </c>
      <c r="BI1091" s="17">
        <f t="shared" si="689"/>
        <v>0</v>
      </c>
      <c r="BJ1091">
        <f t="shared" si="701"/>
        <v>0</v>
      </c>
      <c r="BK1091" s="7">
        <f t="shared" si="702"/>
        <v>0</v>
      </c>
      <c r="BL1091" s="7">
        <f t="shared" si="703"/>
        <v>0</v>
      </c>
      <c r="BM1091" s="7">
        <f t="shared" si="704"/>
        <v>0</v>
      </c>
      <c r="BN1091" s="7">
        <f t="shared" si="705"/>
        <v>0</v>
      </c>
      <c r="BO1091" s="17">
        <f t="shared" si="690"/>
        <v>0</v>
      </c>
      <c r="BP1091">
        <f t="shared" si="706"/>
        <v>0</v>
      </c>
      <c r="BQ1091" s="7">
        <f t="shared" si="707"/>
        <v>0</v>
      </c>
      <c r="BR1091" s="7">
        <f t="shared" si="708"/>
        <v>0</v>
      </c>
      <c r="BS1091" s="7">
        <f t="shared" si="709"/>
        <v>0</v>
      </c>
      <c r="BT1091" s="7">
        <f t="shared" si="710"/>
        <v>0</v>
      </c>
      <c r="BU1091" s="17">
        <f t="shared" si="691"/>
        <v>0</v>
      </c>
      <c r="BV1091">
        <f t="shared" si="711"/>
        <v>0</v>
      </c>
      <c r="BW1091" s="7">
        <f t="shared" si="712"/>
        <v>0</v>
      </c>
      <c r="BX1091" s="7">
        <f t="shared" si="713"/>
        <v>0</v>
      </c>
      <c r="BY1091" s="7">
        <f t="shared" si="714"/>
        <v>0</v>
      </c>
      <c r="BZ1091" s="7">
        <f t="shared" si="715"/>
        <v>0</v>
      </c>
      <c r="CA1091" s="17">
        <f t="shared" si="692"/>
        <v>0</v>
      </c>
      <c r="CB1091">
        <f t="shared" si="716"/>
        <v>0</v>
      </c>
      <c r="CC1091" s="7">
        <f t="shared" si="717"/>
        <v>0</v>
      </c>
      <c r="CD1091" s="7">
        <f t="shared" si="718"/>
        <v>0</v>
      </c>
      <c r="CE1091" s="7">
        <f t="shared" si="719"/>
        <v>0</v>
      </c>
      <c r="CF1091" s="69">
        <f t="shared" si="720"/>
        <v>0</v>
      </c>
      <c r="CG1091" s="17">
        <f t="shared" si="693"/>
        <v>0</v>
      </c>
      <c r="CH1091">
        <f t="shared" si="721"/>
        <v>0</v>
      </c>
      <c r="CI1091" s="7">
        <f t="shared" si="722"/>
        <v>0</v>
      </c>
      <c r="CJ1091" s="7">
        <f t="shared" si="723"/>
        <v>0</v>
      </c>
      <c r="CK1091" s="7">
        <f t="shared" si="724"/>
        <v>0</v>
      </c>
      <c r="CL1091" s="7">
        <f t="shared" si="725"/>
        <v>0</v>
      </c>
      <c r="CM1091" s="17">
        <f t="shared" si="694"/>
        <v>0</v>
      </c>
      <c r="CN1091">
        <f t="shared" si="726"/>
        <v>0</v>
      </c>
      <c r="CO1091" s="7">
        <f t="shared" si="727"/>
        <v>0</v>
      </c>
      <c r="CP1091" s="7">
        <f t="shared" si="728"/>
        <v>0</v>
      </c>
      <c r="CQ1091" s="7">
        <f t="shared" si="729"/>
        <v>0</v>
      </c>
      <c r="CR1091" s="7">
        <f t="shared" si="730"/>
        <v>0</v>
      </c>
    </row>
    <row r="1092" spans="1:9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695"/>
        <v>1</v>
      </c>
      <c r="M1092" s="63" t="b">
        <v>0</v>
      </c>
      <c r="S1092" s="65" t="b">
        <v>0</v>
      </c>
      <c r="Y1092" s="66" t="b">
        <v>0</v>
      </c>
      <c r="AE1092" s="67" t="b">
        <v>0</v>
      </c>
      <c r="AK1092" s="68" t="b">
        <v>0</v>
      </c>
      <c r="AQ1092" s="45" t="b">
        <v>0</v>
      </c>
      <c r="AW1092" s="47" t="b">
        <v>0</v>
      </c>
      <c r="BC1092" s="17">
        <f t="shared" si="688"/>
        <v>356.40000000000003</v>
      </c>
      <c r="BD1092">
        <f t="shared" si="696"/>
        <v>0</v>
      </c>
      <c r="BE1092" s="7">
        <f t="shared" si="697"/>
        <v>0</v>
      </c>
      <c r="BF1092" s="7">
        <f t="shared" si="698"/>
        <v>0</v>
      </c>
      <c r="BG1092" s="7">
        <f t="shared" si="699"/>
        <v>0</v>
      </c>
      <c r="BH1092" s="7">
        <f t="shared" si="700"/>
        <v>0</v>
      </c>
      <c r="BI1092" s="17">
        <f t="shared" si="689"/>
        <v>356.40000000000003</v>
      </c>
      <c r="BJ1092">
        <f t="shared" si="701"/>
        <v>0</v>
      </c>
      <c r="BK1092" s="7">
        <f t="shared" si="702"/>
        <v>0</v>
      </c>
      <c r="BL1092" s="7">
        <f t="shared" si="703"/>
        <v>0</v>
      </c>
      <c r="BM1092" s="7">
        <f t="shared" si="704"/>
        <v>0</v>
      </c>
      <c r="BN1092" s="7">
        <f t="shared" si="705"/>
        <v>0</v>
      </c>
      <c r="BO1092" s="17">
        <f t="shared" si="690"/>
        <v>356.40000000000003</v>
      </c>
      <c r="BP1092">
        <f t="shared" si="706"/>
        <v>0</v>
      </c>
      <c r="BQ1092" s="7">
        <f t="shared" si="707"/>
        <v>0</v>
      </c>
      <c r="BR1092" s="7">
        <f t="shared" si="708"/>
        <v>0</v>
      </c>
      <c r="BS1092" s="7">
        <f t="shared" si="709"/>
        <v>0</v>
      </c>
      <c r="BT1092" s="7">
        <f t="shared" si="710"/>
        <v>0</v>
      </c>
      <c r="BU1092" s="17">
        <f t="shared" si="691"/>
        <v>356.40000000000003</v>
      </c>
      <c r="BV1092">
        <f t="shared" si="711"/>
        <v>0</v>
      </c>
      <c r="BW1092" s="7">
        <f t="shared" si="712"/>
        <v>0</v>
      </c>
      <c r="BX1092" s="7">
        <f t="shared" si="713"/>
        <v>0</v>
      </c>
      <c r="BY1092" s="7">
        <f t="shared" si="714"/>
        <v>0</v>
      </c>
      <c r="BZ1092" s="7">
        <f t="shared" si="715"/>
        <v>0</v>
      </c>
      <c r="CA1092" s="17">
        <f t="shared" si="692"/>
        <v>356.40000000000003</v>
      </c>
      <c r="CB1092">
        <f t="shared" si="716"/>
        <v>0</v>
      </c>
      <c r="CC1092" s="7">
        <f t="shared" si="717"/>
        <v>0</v>
      </c>
      <c r="CD1092" s="7">
        <f t="shared" si="718"/>
        <v>0</v>
      </c>
      <c r="CE1092" s="7">
        <f t="shared" si="719"/>
        <v>0</v>
      </c>
      <c r="CF1092" s="69">
        <f t="shared" si="720"/>
        <v>0</v>
      </c>
      <c r="CG1092" s="17">
        <f t="shared" si="693"/>
        <v>356.40000000000003</v>
      </c>
      <c r="CH1092">
        <f t="shared" si="721"/>
        <v>0</v>
      </c>
      <c r="CI1092" s="7">
        <f t="shared" si="722"/>
        <v>0</v>
      </c>
      <c r="CJ1092" s="7">
        <f t="shared" si="723"/>
        <v>0</v>
      </c>
      <c r="CK1092" s="7">
        <f t="shared" si="724"/>
        <v>0</v>
      </c>
      <c r="CL1092" s="7">
        <f t="shared" si="725"/>
        <v>0</v>
      </c>
      <c r="CM1092" s="17">
        <f t="shared" si="694"/>
        <v>356.40000000000003</v>
      </c>
      <c r="CN1092">
        <f t="shared" si="726"/>
        <v>0</v>
      </c>
      <c r="CO1092" s="7">
        <f t="shared" si="727"/>
        <v>0</v>
      </c>
      <c r="CP1092" s="7">
        <f t="shared" si="728"/>
        <v>0</v>
      </c>
      <c r="CQ1092" s="7">
        <f t="shared" si="729"/>
        <v>0</v>
      </c>
      <c r="CR1092" s="7">
        <f t="shared" si="730"/>
        <v>0</v>
      </c>
    </row>
    <row r="1093" spans="1:9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695"/>
        <v>0</v>
      </c>
      <c r="M1093" s="63" t="b">
        <v>0</v>
      </c>
      <c r="S1093" s="65" t="b">
        <v>0</v>
      </c>
      <c r="Y1093" s="66" t="b">
        <v>0</v>
      </c>
      <c r="AE1093" s="67" t="b">
        <v>0</v>
      </c>
      <c r="AK1093" s="68" t="b">
        <v>0</v>
      </c>
      <c r="AQ1093" s="45" t="b">
        <v>0</v>
      </c>
      <c r="AW1093" s="47" t="b">
        <v>0</v>
      </c>
      <c r="BC1093" s="17">
        <f t="shared" si="688"/>
        <v>0</v>
      </c>
      <c r="BD1093">
        <f t="shared" si="696"/>
        <v>0</v>
      </c>
      <c r="BE1093" s="7">
        <f t="shared" si="697"/>
        <v>0</v>
      </c>
      <c r="BF1093" s="7">
        <f t="shared" si="698"/>
        <v>0</v>
      </c>
      <c r="BG1093" s="7">
        <f t="shared" si="699"/>
        <v>0</v>
      </c>
      <c r="BH1093" s="7">
        <f t="shared" si="700"/>
        <v>0</v>
      </c>
      <c r="BI1093" s="17">
        <f t="shared" si="689"/>
        <v>0</v>
      </c>
      <c r="BJ1093">
        <f t="shared" si="701"/>
        <v>0</v>
      </c>
      <c r="BK1093" s="7">
        <f t="shared" si="702"/>
        <v>0</v>
      </c>
      <c r="BL1093" s="7">
        <f t="shared" si="703"/>
        <v>0</v>
      </c>
      <c r="BM1093" s="7">
        <f t="shared" si="704"/>
        <v>0</v>
      </c>
      <c r="BN1093" s="7">
        <f t="shared" si="705"/>
        <v>0</v>
      </c>
      <c r="BO1093" s="17">
        <f t="shared" si="690"/>
        <v>0</v>
      </c>
      <c r="BP1093">
        <f t="shared" si="706"/>
        <v>0</v>
      </c>
      <c r="BQ1093" s="7">
        <f t="shared" si="707"/>
        <v>0</v>
      </c>
      <c r="BR1093" s="7">
        <f t="shared" si="708"/>
        <v>0</v>
      </c>
      <c r="BS1093" s="7">
        <f t="shared" si="709"/>
        <v>0</v>
      </c>
      <c r="BT1093" s="7">
        <f t="shared" si="710"/>
        <v>0</v>
      </c>
      <c r="BU1093" s="17">
        <f t="shared" si="691"/>
        <v>0</v>
      </c>
      <c r="BV1093">
        <f t="shared" si="711"/>
        <v>0</v>
      </c>
      <c r="BW1093" s="7">
        <f t="shared" si="712"/>
        <v>0</v>
      </c>
      <c r="BX1093" s="7">
        <f t="shared" si="713"/>
        <v>0</v>
      </c>
      <c r="BY1093" s="7">
        <f t="shared" si="714"/>
        <v>0</v>
      </c>
      <c r="BZ1093" s="7">
        <f t="shared" si="715"/>
        <v>0</v>
      </c>
      <c r="CA1093" s="17">
        <f t="shared" si="692"/>
        <v>0</v>
      </c>
      <c r="CB1093">
        <f t="shared" si="716"/>
        <v>0</v>
      </c>
      <c r="CC1093" s="7">
        <f t="shared" si="717"/>
        <v>0</v>
      </c>
      <c r="CD1093" s="7">
        <f t="shared" si="718"/>
        <v>0</v>
      </c>
      <c r="CE1093" s="7">
        <f t="shared" si="719"/>
        <v>0</v>
      </c>
      <c r="CF1093" s="69">
        <f t="shared" si="720"/>
        <v>0</v>
      </c>
      <c r="CG1093" s="17">
        <f t="shared" si="693"/>
        <v>0</v>
      </c>
      <c r="CH1093">
        <f t="shared" si="721"/>
        <v>0</v>
      </c>
      <c r="CI1093" s="7">
        <f t="shared" si="722"/>
        <v>0</v>
      </c>
      <c r="CJ1093" s="7">
        <f t="shared" si="723"/>
        <v>0</v>
      </c>
      <c r="CK1093" s="7">
        <f t="shared" si="724"/>
        <v>0</v>
      </c>
      <c r="CL1093" s="7">
        <f t="shared" si="725"/>
        <v>0</v>
      </c>
      <c r="CM1093" s="17">
        <f t="shared" si="694"/>
        <v>0</v>
      </c>
      <c r="CN1093">
        <f t="shared" si="726"/>
        <v>0</v>
      </c>
      <c r="CO1093" s="7">
        <f t="shared" si="727"/>
        <v>0</v>
      </c>
      <c r="CP1093" s="7">
        <f t="shared" si="728"/>
        <v>0</v>
      </c>
      <c r="CQ1093" s="7">
        <f t="shared" si="729"/>
        <v>0</v>
      </c>
      <c r="CR1093" s="7">
        <f t="shared" si="730"/>
        <v>0</v>
      </c>
    </row>
    <row r="1094" spans="1:9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695"/>
        <v>0</v>
      </c>
      <c r="M1094" s="63" t="b">
        <v>0</v>
      </c>
      <c r="S1094" s="65" t="b">
        <v>0</v>
      </c>
      <c r="Y1094" s="66" t="b">
        <v>0</v>
      </c>
      <c r="AE1094" s="67" t="b">
        <v>0</v>
      </c>
      <c r="AK1094" s="68" t="b">
        <v>0</v>
      </c>
      <c r="AQ1094" s="45" t="b">
        <v>0</v>
      </c>
      <c r="AW1094" s="47" t="b">
        <v>0</v>
      </c>
      <c r="BC1094" s="17">
        <f t="shared" si="688"/>
        <v>0</v>
      </c>
      <c r="BD1094">
        <f t="shared" si="696"/>
        <v>0</v>
      </c>
      <c r="BE1094" s="7">
        <f t="shared" si="697"/>
        <v>0</v>
      </c>
      <c r="BF1094" s="7">
        <f t="shared" si="698"/>
        <v>0</v>
      </c>
      <c r="BG1094" s="7">
        <f t="shared" si="699"/>
        <v>0</v>
      </c>
      <c r="BH1094" s="7">
        <f t="shared" si="700"/>
        <v>0</v>
      </c>
      <c r="BI1094" s="17">
        <f t="shared" si="689"/>
        <v>0</v>
      </c>
      <c r="BJ1094">
        <f t="shared" si="701"/>
        <v>0</v>
      </c>
      <c r="BK1094" s="7">
        <f t="shared" si="702"/>
        <v>0</v>
      </c>
      <c r="BL1094" s="7">
        <f t="shared" si="703"/>
        <v>0</v>
      </c>
      <c r="BM1094" s="7">
        <f t="shared" si="704"/>
        <v>0</v>
      </c>
      <c r="BN1094" s="7">
        <f t="shared" si="705"/>
        <v>0</v>
      </c>
      <c r="BO1094" s="17">
        <f t="shared" si="690"/>
        <v>0</v>
      </c>
      <c r="BP1094">
        <f t="shared" si="706"/>
        <v>0</v>
      </c>
      <c r="BQ1094" s="7">
        <f t="shared" si="707"/>
        <v>0</v>
      </c>
      <c r="BR1094" s="7">
        <f t="shared" si="708"/>
        <v>0</v>
      </c>
      <c r="BS1094" s="7">
        <f t="shared" si="709"/>
        <v>0</v>
      </c>
      <c r="BT1094" s="7">
        <f t="shared" si="710"/>
        <v>0</v>
      </c>
      <c r="BU1094" s="17">
        <f t="shared" si="691"/>
        <v>0</v>
      </c>
      <c r="BV1094">
        <f t="shared" si="711"/>
        <v>0</v>
      </c>
      <c r="BW1094" s="7">
        <f t="shared" si="712"/>
        <v>0</v>
      </c>
      <c r="BX1094" s="7">
        <f t="shared" si="713"/>
        <v>0</v>
      </c>
      <c r="BY1094" s="7">
        <f t="shared" si="714"/>
        <v>0</v>
      </c>
      <c r="BZ1094" s="7">
        <f t="shared" si="715"/>
        <v>0</v>
      </c>
      <c r="CA1094" s="17">
        <f t="shared" si="692"/>
        <v>0</v>
      </c>
      <c r="CB1094">
        <f t="shared" si="716"/>
        <v>0</v>
      </c>
      <c r="CC1094" s="7">
        <f t="shared" si="717"/>
        <v>0</v>
      </c>
      <c r="CD1094" s="7">
        <f t="shared" si="718"/>
        <v>0</v>
      </c>
      <c r="CE1094" s="7">
        <f t="shared" si="719"/>
        <v>0</v>
      </c>
      <c r="CF1094" s="69">
        <f t="shared" si="720"/>
        <v>0</v>
      </c>
      <c r="CG1094" s="17">
        <f t="shared" si="693"/>
        <v>0</v>
      </c>
      <c r="CH1094">
        <f t="shared" si="721"/>
        <v>0</v>
      </c>
      <c r="CI1094" s="7">
        <f t="shared" si="722"/>
        <v>0</v>
      </c>
      <c r="CJ1094" s="7">
        <f t="shared" si="723"/>
        <v>0</v>
      </c>
      <c r="CK1094" s="7">
        <f t="shared" si="724"/>
        <v>0</v>
      </c>
      <c r="CL1094" s="7">
        <f t="shared" si="725"/>
        <v>0</v>
      </c>
      <c r="CM1094" s="17">
        <f t="shared" si="694"/>
        <v>0</v>
      </c>
      <c r="CN1094">
        <f t="shared" si="726"/>
        <v>0</v>
      </c>
      <c r="CO1094" s="7">
        <f t="shared" si="727"/>
        <v>0</v>
      </c>
      <c r="CP1094" s="7">
        <f t="shared" si="728"/>
        <v>0</v>
      </c>
      <c r="CQ1094" s="7">
        <f t="shared" si="729"/>
        <v>0</v>
      </c>
      <c r="CR1094" s="7">
        <f t="shared" si="730"/>
        <v>0</v>
      </c>
    </row>
    <row r="1095" spans="1:9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695"/>
        <v>1</v>
      </c>
      <c r="M1095" s="63" t="b">
        <v>0</v>
      </c>
      <c r="S1095" s="65" t="b">
        <v>0</v>
      </c>
      <c r="Y1095" s="66" t="b">
        <v>0</v>
      </c>
      <c r="AE1095" s="67" t="b">
        <v>0</v>
      </c>
      <c r="AK1095" s="68" t="b">
        <v>0</v>
      </c>
      <c r="AQ1095" s="45" t="b">
        <v>0</v>
      </c>
      <c r="AW1095" s="47" t="b">
        <v>0</v>
      </c>
      <c r="BC1095" s="17">
        <f t="shared" ref="BC1095:BC1124" si="731">(IF($D1095,$F1095*2,$F1095)/100 * $D$3)/$D$4 *60</f>
        <v>35.20000000000001</v>
      </c>
      <c r="BD1095">
        <f t="shared" si="696"/>
        <v>0</v>
      </c>
      <c r="BE1095" s="7">
        <f t="shared" si="697"/>
        <v>0</v>
      </c>
      <c r="BF1095" s="7">
        <f t="shared" si="698"/>
        <v>0</v>
      </c>
      <c r="BG1095" s="7">
        <f t="shared" si="699"/>
        <v>0</v>
      </c>
      <c r="BH1095" s="7">
        <f t="shared" si="700"/>
        <v>0</v>
      </c>
      <c r="BI1095" s="17">
        <f t="shared" ref="BI1095:BI1124" si="732">(IF($D1095,$F1095*2,$F1095)/100 * $D$3)/$D$4 *60</f>
        <v>35.20000000000001</v>
      </c>
      <c r="BJ1095">
        <f t="shared" si="701"/>
        <v>0</v>
      </c>
      <c r="BK1095" s="7">
        <f t="shared" si="702"/>
        <v>0</v>
      </c>
      <c r="BL1095" s="7">
        <f t="shared" si="703"/>
        <v>0</v>
      </c>
      <c r="BM1095" s="7">
        <f t="shared" si="704"/>
        <v>0</v>
      </c>
      <c r="BN1095" s="7">
        <f t="shared" si="705"/>
        <v>0</v>
      </c>
      <c r="BO1095" s="17">
        <f t="shared" ref="BO1095:BO1124" si="733">(IF($D1095,$F1095*2,$F1095)/100 * $D$3)/$D$4 *60</f>
        <v>35.20000000000001</v>
      </c>
      <c r="BP1095">
        <f t="shared" si="706"/>
        <v>0</v>
      </c>
      <c r="BQ1095" s="7">
        <f t="shared" si="707"/>
        <v>0</v>
      </c>
      <c r="BR1095" s="7">
        <f t="shared" si="708"/>
        <v>0</v>
      </c>
      <c r="BS1095" s="7">
        <f t="shared" si="709"/>
        <v>0</v>
      </c>
      <c r="BT1095" s="7">
        <f t="shared" si="710"/>
        <v>0</v>
      </c>
      <c r="BU1095" s="17">
        <f t="shared" ref="BU1095:BU1124" si="734">(IF($D1095,$F1095*2,$F1095)/100 * $D$3)/$D$4 *60</f>
        <v>35.20000000000001</v>
      </c>
      <c r="BV1095">
        <f t="shared" si="711"/>
        <v>0</v>
      </c>
      <c r="BW1095" s="7">
        <f t="shared" si="712"/>
        <v>0</v>
      </c>
      <c r="BX1095" s="7">
        <f t="shared" si="713"/>
        <v>0</v>
      </c>
      <c r="BY1095" s="7">
        <f t="shared" si="714"/>
        <v>0</v>
      </c>
      <c r="BZ1095" s="7">
        <f t="shared" si="715"/>
        <v>0</v>
      </c>
      <c r="CA1095" s="17">
        <f t="shared" ref="CA1095:CA1124" si="735">(IF($D1095,$F1095*2,$F1095)/100 * $D$3)/$D$4 *60</f>
        <v>35.20000000000001</v>
      </c>
      <c r="CB1095">
        <f t="shared" si="716"/>
        <v>0</v>
      </c>
      <c r="CC1095" s="7">
        <f t="shared" si="717"/>
        <v>0</v>
      </c>
      <c r="CD1095" s="7">
        <f t="shared" si="718"/>
        <v>0</v>
      </c>
      <c r="CE1095" s="7">
        <f t="shared" si="719"/>
        <v>0</v>
      </c>
      <c r="CF1095" s="69">
        <f t="shared" si="720"/>
        <v>0</v>
      </c>
      <c r="CG1095" s="17">
        <f t="shared" ref="CG1095:CG1124" si="736">(IF($D1095,$F1095*2,$F1095)/100 * $D$3)/$D$4 *60</f>
        <v>35.20000000000001</v>
      </c>
      <c r="CH1095">
        <f t="shared" si="721"/>
        <v>0</v>
      </c>
      <c r="CI1095" s="7">
        <f t="shared" si="722"/>
        <v>0</v>
      </c>
      <c r="CJ1095" s="7">
        <f t="shared" si="723"/>
        <v>0</v>
      </c>
      <c r="CK1095" s="7">
        <f t="shared" si="724"/>
        <v>0</v>
      </c>
      <c r="CL1095" s="7">
        <f t="shared" si="725"/>
        <v>0</v>
      </c>
      <c r="CM1095" s="17">
        <f t="shared" ref="CM1095:CM1124" si="737">(IF($D1095,$F1095*2,$F1095)/100 * $D$3)/$D$4 *60</f>
        <v>35.20000000000001</v>
      </c>
      <c r="CN1095">
        <f t="shared" si="726"/>
        <v>0</v>
      </c>
      <c r="CO1095" s="7">
        <f t="shared" si="727"/>
        <v>0</v>
      </c>
      <c r="CP1095" s="7">
        <f t="shared" si="728"/>
        <v>0</v>
      </c>
      <c r="CQ1095" s="7">
        <f t="shared" si="729"/>
        <v>0</v>
      </c>
      <c r="CR1095" s="7">
        <f t="shared" si="730"/>
        <v>0</v>
      </c>
    </row>
    <row r="1096" spans="1:9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738">IF(LEFT(C1096,LEN(C1096)-2)=LEFT(C1095,LEN(C1095)-2),0,1)</f>
        <v>1</v>
      </c>
      <c r="M1096" s="63" t="b">
        <v>0</v>
      </c>
      <c r="S1096" s="65" t="b">
        <v>0</v>
      </c>
      <c r="Y1096" s="66" t="b">
        <v>0</v>
      </c>
      <c r="AE1096" s="67" t="b">
        <v>0</v>
      </c>
      <c r="AK1096" s="68" t="b">
        <v>0</v>
      </c>
      <c r="AQ1096" s="45" t="b">
        <v>0</v>
      </c>
      <c r="AW1096" s="47" t="b">
        <v>0</v>
      </c>
      <c r="BC1096" s="17">
        <f t="shared" si="731"/>
        <v>549.67000000000007</v>
      </c>
      <c r="BD1096">
        <f t="shared" ref="BD1096:BD1124" si="739">IF($L1096=0,0,IFERROR(ROUNDUP((($BC1096/IF(O1096=0,Q1096,O1096))-IFERROR(($BC1096/IF($H1096=0,$J1096,$H1096)),0)),0),0))</f>
        <v>0</v>
      </c>
      <c r="BE1096" s="7">
        <f t="shared" ref="BE1096:BE1124" si="740">BD1096*$F$3/1000000</f>
        <v>0</v>
      </c>
      <c r="BF1096" s="7">
        <f t="shared" ref="BF1096:BF1124" si="741">BD1096*$H$5*$J$3*$F$5/1000000</f>
        <v>0</v>
      </c>
      <c r="BG1096" s="7">
        <f t="shared" ref="BG1096:BG1124" si="742">BF1096*(($J$5^$J$4)-1)/($J$5-1)</f>
        <v>0</v>
      </c>
      <c r="BH1096" s="7">
        <f t="shared" ref="BH1096:BH1124" si="743">BE1096+BG1096</f>
        <v>0</v>
      </c>
      <c r="BI1096" s="17">
        <f t="shared" si="732"/>
        <v>549.67000000000007</v>
      </c>
      <c r="BJ1096">
        <f t="shared" ref="BJ1096:BJ1124" si="744">IF($L1096=0,0,IFERROR(ROUNDUP((($BC1096/IF(U1096=0,W1096,U1096))-IFERROR(($BC1096/IF($H1096=0,$J1096,$H1096)),0)),0),0))</f>
        <v>0</v>
      </c>
      <c r="BK1096" s="7">
        <f t="shared" ref="BK1096:BK1124" si="745">BJ1096*$F$3/1000000</f>
        <v>0</v>
      </c>
      <c r="BL1096" s="7">
        <f t="shared" ref="BL1096:BL1124" si="746">BJ1096*$H$5*$J$3*$F$5/1000000</f>
        <v>0</v>
      </c>
      <c r="BM1096" s="7">
        <f t="shared" ref="BM1096:BM1124" si="747">BL1096*(($J$5^$J$4)-1)/($J$5-1)</f>
        <v>0</v>
      </c>
      <c r="BN1096" s="7">
        <f t="shared" ref="BN1096:BN1124" si="748">BK1096+BM1096</f>
        <v>0</v>
      </c>
      <c r="BO1096" s="17">
        <f t="shared" si="733"/>
        <v>549.67000000000007</v>
      </c>
      <c r="BP1096">
        <f t="shared" ref="BP1096:BP1124" si="749">IF($L1096=0,0,IFERROR(ROUNDUP((($BC1096/IF(AA1096=0,AC1096,AA1096))-IFERROR(($BC1096/IF($H1096=0,$J1096,$H1096)),0)),0),0))</f>
        <v>0</v>
      </c>
      <c r="BQ1096" s="7">
        <f t="shared" ref="BQ1096:BQ1124" si="750">BP1096*$F$3/1000000</f>
        <v>0</v>
      </c>
      <c r="BR1096" s="7">
        <f t="shared" ref="BR1096:BR1124" si="751">BP1096*$H$5*$J$3*$F$5/1000000</f>
        <v>0</v>
      </c>
      <c r="BS1096" s="7">
        <f t="shared" ref="BS1096:BS1124" si="752">BR1096*(($J$5^$J$4)-1)/($J$5-1)</f>
        <v>0</v>
      </c>
      <c r="BT1096" s="7">
        <f t="shared" ref="BT1096:BT1124" si="753">BQ1096+BS1096</f>
        <v>0</v>
      </c>
      <c r="BU1096" s="17">
        <f t="shared" si="734"/>
        <v>549.67000000000007</v>
      </c>
      <c r="BV1096">
        <f t="shared" ref="BV1096:BV1124" si="754">IF($L1096=0,0,IFERROR(ROUNDUP((($BC1096/IF(AG1096=0,AI1096,AG1096))-IFERROR(($BC1096/IF($H1096=0,$J1096,$H1096)),0)),0),0))</f>
        <v>0</v>
      </c>
      <c r="BW1096" s="7">
        <f t="shared" ref="BW1096:BW1124" si="755">BV1096*$F$3/1000000</f>
        <v>0</v>
      </c>
      <c r="BX1096" s="7">
        <f t="shared" ref="BX1096:BX1124" si="756">BV1096*$H$5*$J$3*$F$5/1000000</f>
        <v>0</v>
      </c>
      <c r="BY1096" s="7">
        <f t="shared" ref="BY1096:BY1124" si="757">BX1096*(($J$5^$J$4)-1)/($J$5-1)</f>
        <v>0</v>
      </c>
      <c r="BZ1096" s="7">
        <f t="shared" ref="BZ1096:BZ1124" si="758">BW1096+BY1096</f>
        <v>0</v>
      </c>
      <c r="CA1096" s="17">
        <f t="shared" si="735"/>
        <v>549.67000000000007</v>
      </c>
      <c r="CB1096">
        <f t="shared" ref="CB1096:CB1124" si="759">IF($L1096=0,0,IFERROR(ROUNDUP((($BC1096/IF(AM1096=0,AO1096,AM1096))-IFERROR(($BC1096/IF($H1096=0,$J1096,$H1096)),0)),0),0))</f>
        <v>0</v>
      </c>
      <c r="CC1096" s="7">
        <f t="shared" ref="CC1096:CC1124" si="760">CB1096*$F$3/1000000</f>
        <v>0</v>
      </c>
      <c r="CD1096" s="7">
        <f t="shared" ref="CD1096:CD1124" si="761">CB1096*$H$5*$J$3*$F$5/1000000</f>
        <v>0</v>
      </c>
      <c r="CE1096" s="7">
        <f t="shared" ref="CE1096:CE1124" si="762">CD1096*(($J$5^$J$4)-1)/($J$5-1)</f>
        <v>0</v>
      </c>
      <c r="CF1096" s="69">
        <f t="shared" ref="CF1096:CF1124" si="763">CC1096+CE1096</f>
        <v>0</v>
      </c>
      <c r="CG1096" s="17">
        <f t="shared" si="736"/>
        <v>549.67000000000007</v>
      </c>
      <c r="CH1096">
        <f t="shared" ref="CH1096:CH1124" si="764">IF($L1096=0,0,IFERROR(ROUNDUP((($BC1096/IF(AS1096=0,AU1096,AS1096))-IFERROR(($BC1096/IF($H1096=0,$J1096,$H1096)),0)),0),0))</f>
        <v>0</v>
      </c>
      <c r="CI1096" s="7">
        <f t="shared" ref="CI1096:CI1124" si="765">CH1096*$F$3/1000000</f>
        <v>0</v>
      </c>
      <c r="CJ1096" s="7">
        <f t="shared" ref="CJ1096:CJ1124" si="766">CH1096*$H$5*$J$3*$F$5/1000000</f>
        <v>0</v>
      </c>
      <c r="CK1096" s="7">
        <f t="shared" ref="CK1096:CK1124" si="767">CJ1096*(($J$5^$J$4)-1)/($J$5-1)</f>
        <v>0</v>
      </c>
      <c r="CL1096" s="7">
        <f t="shared" ref="CL1096:CL1124" si="768">CI1096+CK1096</f>
        <v>0</v>
      </c>
      <c r="CM1096" s="17">
        <f t="shared" si="737"/>
        <v>549.67000000000007</v>
      </c>
      <c r="CN1096">
        <f t="shared" ref="CN1096:CN1124" si="769">IF($L1096=0,0,IFERROR(ROUNDUP((($BC1096/IF(AY1096=0,BA1096,AY1096))-IFERROR(($BC1096/IF($H1096=0,$J1096,$H1096)),0)),0),0))</f>
        <v>0</v>
      </c>
      <c r="CO1096" s="7">
        <f t="shared" ref="CO1096:CO1124" si="770">CN1096*$F$3/1000000</f>
        <v>0</v>
      </c>
      <c r="CP1096" s="7">
        <f t="shared" ref="CP1096:CP1124" si="771">CN1096*$H$5*$J$3*$F$5/1000000</f>
        <v>0</v>
      </c>
      <c r="CQ1096" s="7">
        <f t="shared" ref="CQ1096:CQ1124" si="772">CP1096*(($J$5^$J$4)-1)/($J$5-1)</f>
        <v>0</v>
      </c>
      <c r="CR1096" s="7">
        <f t="shared" ref="CR1096:CR1124" si="773">CO1096+CQ1096</f>
        <v>0</v>
      </c>
    </row>
    <row r="1097" spans="1:9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738"/>
        <v>1</v>
      </c>
      <c r="M1097" s="63" t="b">
        <v>0</v>
      </c>
      <c r="S1097" s="65" t="b">
        <v>0</v>
      </c>
      <c r="Y1097" s="66" t="b">
        <v>0</v>
      </c>
      <c r="AE1097" s="67" t="b">
        <v>0</v>
      </c>
      <c r="AK1097" s="68" t="b">
        <v>0</v>
      </c>
      <c r="AQ1097" s="45" t="b">
        <v>0</v>
      </c>
      <c r="AW1097" s="47" t="b">
        <v>0</v>
      </c>
      <c r="BC1097" s="17">
        <f t="shared" si="731"/>
        <v>532.07000000000005</v>
      </c>
      <c r="BD1097">
        <f t="shared" si="739"/>
        <v>0</v>
      </c>
      <c r="BE1097" s="7">
        <f t="shared" si="740"/>
        <v>0</v>
      </c>
      <c r="BF1097" s="7">
        <f t="shared" si="741"/>
        <v>0</v>
      </c>
      <c r="BG1097" s="7">
        <f t="shared" si="742"/>
        <v>0</v>
      </c>
      <c r="BH1097" s="7">
        <f t="shared" si="743"/>
        <v>0</v>
      </c>
      <c r="BI1097" s="17">
        <f t="shared" si="732"/>
        <v>532.07000000000005</v>
      </c>
      <c r="BJ1097">
        <f t="shared" si="744"/>
        <v>0</v>
      </c>
      <c r="BK1097" s="7">
        <f t="shared" si="745"/>
        <v>0</v>
      </c>
      <c r="BL1097" s="7">
        <f t="shared" si="746"/>
        <v>0</v>
      </c>
      <c r="BM1097" s="7">
        <f t="shared" si="747"/>
        <v>0</v>
      </c>
      <c r="BN1097" s="7">
        <f t="shared" si="748"/>
        <v>0</v>
      </c>
      <c r="BO1097" s="17">
        <f t="shared" si="733"/>
        <v>532.07000000000005</v>
      </c>
      <c r="BP1097">
        <f t="shared" si="749"/>
        <v>0</v>
      </c>
      <c r="BQ1097" s="7">
        <f t="shared" si="750"/>
        <v>0</v>
      </c>
      <c r="BR1097" s="7">
        <f t="shared" si="751"/>
        <v>0</v>
      </c>
      <c r="BS1097" s="7">
        <f t="shared" si="752"/>
        <v>0</v>
      </c>
      <c r="BT1097" s="7">
        <f t="shared" si="753"/>
        <v>0</v>
      </c>
      <c r="BU1097" s="17">
        <f t="shared" si="734"/>
        <v>532.07000000000005</v>
      </c>
      <c r="BV1097">
        <f t="shared" si="754"/>
        <v>0</v>
      </c>
      <c r="BW1097" s="7">
        <f t="shared" si="755"/>
        <v>0</v>
      </c>
      <c r="BX1097" s="7">
        <f t="shared" si="756"/>
        <v>0</v>
      </c>
      <c r="BY1097" s="7">
        <f t="shared" si="757"/>
        <v>0</v>
      </c>
      <c r="BZ1097" s="7">
        <f t="shared" si="758"/>
        <v>0</v>
      </c>
      <c r="CA1097" s="17">
        <f t="shared" si="735"/>
        <v>532.07000000000005</v>
      </c>
      <c r="CB1097">
        <f t="shared" si="759"/>
        <v>0</v>
      </c>
      <c r="CC1097" s="7">
        <f t="shared" si="760"/>
        <v>0</v>
      </c>
      <c r="CD1097" s="7">
        <f t="shared" si="761"/>
        <v>0</v>
      </c>
      <c r="CE1097" s="7">
        <f t="shared" si="762"/>
        <v>0</v>
      </c>
      <c r="CF1097" s="69">
        <f t="shared" si="763"/>
        <v>0</v>
      </c>
      <c r="CG1097" s="17">
        <f t="shared" si="736"/>
        <v>532.07000000000005</v>
      </c>
      <c r="CH1097">
        <f t="shared" si="764"/>
        <v>0</v>
      </c>
      <c r="CI1097" s="7">
        <f t="shared" si="765"/>
        <v>0</v>
      </c>
      <c r="CJ1097" s="7">
        <f t="shared" si="766"/>
        <v>0</v>
      </c>
      <c r="CK1097" s="7">
        <f t="shared" si="767"/>
        <v>0</v>
      </c>
      <c r="CL1097" s="7">
        <f t="shared" si="768"/>
        <v>0</v>
      </c>
      <c r="CM1097" s="17">
        <f t="shared" si="737"/>
        <v>532.07000000000005</v>
      </c>
      <c r="CN1097">
        <f t="shared" si="769"/>
        <v>0</v>
      </c>
      <c r="CO1097" s="7">
        <f t="shared" si="770"/>
        <v>0</v>
      </c>
      <c r="CP1097" s="7">
        <f t="shared" si="771"/>
        <v>0</v>
      </c>
      <c r="CQ1097" s="7">
        <f t="shared" si="772"/>
        <v>0</v>
      </c>
      <c r="CR1097" s="7">
        <f t="shared" si="773"/>
        <v>0</v>
      </c>
    </row>
    <row r="1098" spans="1:9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738"/>
        <v>1</v>
      </c>
      <c r="M1098" s="63" t="b">
        <v>0</v>
      </c>
      <c r="S1098" s="65" t="b">
        <v>0</v>
      </c>
      <c r="Y1098" s="66" t="b">
        <v>0</v>
      </c>
      <c r="AE1098" s="67" t="b">
        <v>0</v>
      </c>
      <c r="AK1098" s="68" t="b">
        <v>0</v>
      </c>
      <c r="AQ1098" s="45" t="b">
        <v>0</v>
      </c>
      <c r="AW1098" s="47" t="b">
        <v>0</v>
      </c>
      <c r="BC1098" s="17">
        <f t="shared" si="731"/>
        <v>549.67000000000007</v>
      </c>
      <c r="BD1098">
        <f t="shared" si="739"/>
        <v>0</v>
      </c>
      <c r="BE1098" s="7">
        <f t="shared" si="740"/>
        <v>0</v>
      </c>
      <c r="BF1098" s="7">
        <f t="shared" si="741"/>
        <v>0</v>
      </c>
      <c r="BG1098" s="7">
        <f t="shared" si="742"/>
        <v>0</v>
      </c>
      <c r="BH1098" s="7">
        <f t="shared" si="743"/>
        <v>0</v>
      </c>
      <c r="BI1098" s="17">
        <f t="shared" si="732"/>
        <v>549.67000000000007</v>
      </c>
      <c r="BJ1098">
        <f t="shared" si="744"/>
        <v>0</v>
      </c>
      <c r="BK1098" s="7">
        <f t="shared" si="745"/>
        <v>0</v>
      </c>
      <c r="BL1098" s="7">
        <f t="shared" si="746"/>
        <v>0</v>
      </c>
      <c r="BM1098" s="7">
        <f t="shared" si="747"/>
        <v>0</v>
      </c>
      <c r="BN1098" s="7">
        <f t="shared" si="748"/>
        <v>0</v>
      </c>
      <c r="BO1098" s="17">
        <f t="shared" si="733"/>
        <v>549.67000000000007</v>
      </c>
      <c r="BP1098">
        <f t="shared" si="749"/>
        <v>0</v>
      </c>
      <c r="BQ1098" s="7">
        <f t="shared" si="750"/>
        <v>0</v>
      </c>
      <c r="BR1098" s="7">
        <f t="shared" si="751"/>
        <v>0</v>
      </c>
      <c r="BS1098" s="7">
        <f t="shared" si="752"/>
        <v>0</v>
      </c>
      <c r="BT1098" s="7">
        <f t="shared" si="753"/>
        <v>0</v>
      </c>
      <c r="BU1098" s="17">
        <f t="shared" si="734"/>
        <v>549.67000000000007</v>
      </c>
      <c r="BV1098">
        <f t="shared" si="754"/>
        <v>0</v>
      </c>
      <c r="BW1098" s="7">
        <f t="shared" si="755"/>
        <v>0</v>
      </c>
      <c r="BX1098" s="7">
        <f t="shared" si="756"/>
        <v>0</v>
      </c>
      <c r="BY1098" s="7">
        <f t="shared" si="757"/>
        <v>0</v>
      </c>
      <c r="BZ1098" s="7">
        <f t="shared" si="758"/>
        <v>0</v>
      </c>
      <c r="CA1098" s="17">
        <f t="shared" si="735"/>
        <v>549.67000000000007</v>
      </c>
      <c r="CB1098">
        <f t="shared" si="759"/>
        <v>0</v>
      </c>
      <c r="CC1098" s="7">
        <f t="shared" si="760"/>
        <v>0</v>
      </c>
      <c r="CD1098" s="7">
        <f t="shared" si="761"/>
        <v>0</v>
      </c>
      <c r="CE1098" s="7">
        <f t="shared" si="762"/>
        <v>0</v>
      </c>
      <c r="CF1098" s="69">
        <f t="shared" si="763"/>
        <v>0</v>
      </c>
      <c r="CG1098" s="17">
        <f t="shared" si="736"/>
        <v>549.67000000000007</v>
      </c>
      <c r="CH1098">
        <f t="shared" si="764"/>
        <v>0</v>
      </c>
      <c r="CI1098" s="7">
        <f t="shared" si="765"/>
        <v>0</v>
      </c>
      <c r="CJ1098" s="7">
        <f t="shared" si="766"/>
        <v>0</v>
      </c>
      <c r="CK1098" s="7">
        <f t="shared" si="767"/>
        <v>0</v>
      </c>
      <c r="CL1098" s="7">
        <f t="shared" si="768"/>
        <v>0</v>
      </c>
      <c r="CM1098" s="17">
        <f t="shared" si="737"/>
        <v>549.67000000000007</v>
      </c>
      <c r="CN1098">
        <f t="shared" si="769"/>
        <v>0</v>
      </c>
      <c r="CO1098" s="7">
        <f t="shared" si="770"/>
        <v>0</v>
      </c>
      <c r="CP1098" s="7">
        <f t="shared" si="771"/>
        <v>0</v>
      </c>
      <c r="CQ1098" s="7">
        <f t="shared" si="772"/>
        <v>0</v>
      </c>
      <c r="CR1098" s="7">
        <f t="shared" si="773"/>
        <v>0</v>
      </c>
    </row>
    <row r="1099" spans="1:9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738"/>
        <v>1</v>
      </c>
      <c r="M1099" s="63" t="b">
        <v>0</v>
      </c>
      <c r="S1099" s="65" t="b">
        <v>0</v>
      </c>
      <c r="Y1099" s="66" t="b">
        <v>0</v>
      </c>
      <c r="AE1099" s="67" t="b">
        <v>0</v>
      </c>
      <c r="AK1099" s="68" t="b">
        <v>0</v>
      </c>
      <c r="AQ1099" s="45" t="b">
        <v>0</v>
      </c>
      <c r="AW1099" s="47" t="b">
        <v>0</v>
      </c>
      <c r="BC1099" s="17">
        <f t="shared" si="731"/>
        <v>532.07000000000005</v>
      </c>
      <c r="BD1099">
        <f t="shared" si="739"/>
        <v>0</v>
      </c>
      <c r="BE1099" s="7">
        <f t="shared" si="740"/>
        <v>0</v>
      </c>
      <c r="BF1099" s="7">
        <f t="shared" si="741"/>
        <v>0</v>
      </c>
      <c r="BG1099" s="7">
        <f t="shared" si="742"/>
        <v>0</v>
      </c>
      <c r="BH1099" s="7">
        <f t="shared" si="743"/>
        <v>0</v>
      </c>
      <c r="BI1099" s="17">
        <f t="shared" si="732"/>
        <v>532.07000000000005</v>
      </c>
      <c r="BJ1099">
        <f t="shared" si="744"/>
        <v>0</v>
      </c>
      <c r="BK1099" s="7">
        <f t="shared" si="745"/>
        <v>0</v>
      </c>
      <c r="BL1099" s="7">
        <f t="shared" si="746"/>
        <v>0</v>
      </c>
      <c r="BM1099" s="7">
        <f t="shared" si="747"/>
        <v>0</v>
      </c>
      <c r="BN1099" s="7">
        <f t="shared" si="748"/>
        <v>0</v>
      </c>
      <c r="BO1099" s="17">
        <f t="shared" si="733"/>
        <v>532.07000000000005</v>
      </c>
      <c r="BP1099">
        <f t="shared" si="749"/>
        <v>0</v>
      </c>
      <c r="BQ1099" s="7">
        <f t="shared" si="750"/>
        <v>0</v>
      </c>
      <c r="BR1099" s="7">
        <f t="shared" si="751"/>
        <v>0</v>
      </c>
      <c r="BS1099" s="7">
        <f t="shared" si="752"/>
        <v>0</v>
      </c>
      <c r="BT1099" s="7">
        <f t="shared" si="753"/>
        <v>0</v>
      </c>
      <c r="BU1099" s="17">
        <f t="shared" si="734"/>
        <v>532.07000000000005</v>
      </c>
      <c r="BV1099">
        <f t="shared" si="754"/>
        <v>0</v>
      </c>
      <c r="BW1099" s="7">
        <f t="shared" si="755"/>
        <v>0</v>
      </c>
      <c r="BX1099" s="7">
        <f t="shared" si="756"/>
        <v>0</v>
      </c>
      <c r="BY1099" s="7">
        <f t="shared" si="757"/>
        <v>0</v>
      </c>
      <c r="BZ1099" s="7">
        <f t="shared" si="758"/>
        <v>0</v>
      </c>
      <c r="CA1099" s="17">
        <f t="shared" si="735"/>
        <v>532.07000000000005</v>
      </c>
      <c r="CB1099">
        <f t="shared" si="759"/>
        <v>0</v>
      </c>
      <c r="CC1099" s="7">
        <f t="shared" si="760"/>
        <v>0</v>
      </c>
      <c r="CD1099" s="7">
        <f t="shared" si="761"/>
        <v>0</v>
      </c>
      <c r="CE1099" s="7">
        <f t="shared" si="762"/>
        <v>0</v>
      </c>
      <c r="CF1099" s="69">
        <f t="shared" si="763"/>
        <v>0</v>
      </c>
      <c r="CG1099" s="17">
        <f t="shared" si="736"/>
        <v>532.07000000000005</v>
      </c>
      <c r="CH1099">
        <f t="shared" si="764"/>
        <v>0</v>
      </c>
      <c r="CI1099" s="7">
        <f t="shared" si="765"/>
        <v>0</v>
      </c>
      <c r="CJ1099" s="7">
        <f t="shared" si="766"/>
        <v>0</v>
      </c>
      <c r="CK1099" s="7">
        <f t="shared" si="767"/>
        <v>0</v>
      </c>
      <c r="CL1099" s="7">
        <f t="shared" si="768"/>
        <v>0</v>
      </c>
      <c r="CM1099" s="17">
        <f t="shared" si="737"/>
        <v>532.07000000000005</v>
      </c>
      <c r="CN1099">
        <f t="shared" si="769"/>
        <v>0</v>
      </c>
      <c r="CO1099" s="7">
        <f t="shared" si="770"/>
        <v>0</v>
      </c>
      <c r="CP1099" s="7">
        <f t="shared" si="771"/>
        <v>0</v>
      </c>
      <c r="CQ1099" s="7">
        <f t="shared" si="772"/>
        <v>0</v>
      </c>
      <c r="CR1099" s="7">
        <f t="shared" si="773"/>
        <v>0</v>
      </c>
    </row>
    <row r="1100" spans="1:9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738"/>
        <v>1</v>
      </c>
      <c r="M1100" s="63" t="b">
        <v>0</v>
      </c>
      <c r="S1100" s="65" t="b">
        <v>0</v>
      </c>
      <c r="Y1100" s="66" t="b">
        <v>0</v>
      </c>
      <c r="AE1100" s="67" t="b">
        <v>0</v>
      </c>
      <c r="AK1100" s="68" t="b">
        <v>0</v>
      </c>
      <c r="AQ1100" s="45" t="b">
        <v>0</v>
      </c>
      <c r="AW1100" s="47" t="b">
        <v>0</v>
      </c>
      <c r="BC1100" s="17">
        <f t="shared" si="731"/>
        <v>549.67000000000007</v>
      </c>
      <c r="BD1100">
        <f t="shared" si="739"/>
        <v>0</v>
      </c>
      <c r="BE1100" s="7">
        <f t="shared" si="740"/>
        <v>0</v>
      </c>
      <c r="BF1100" s="7">
        <f t="shared" si="741"/>
        <v>0</v>
      </c>
      <c r="BG1100" s="7">
        <f t="shared" si="742"/>
        <v>0</v>
      </c>
      <c r="BH1100" s="7">
        <f t="shared" si="743"/>
        <v>0</v>
      </c>
      <c r="BI1100" s="17">
        <f t="shared" si="732"/>
        <v>549.67000000000007</v>
      </c>
      <c r="BJ1100">
        <f t="shared" si="744"/>
        <v>0</v>
      </c>
      <c r="BK1100" s="7">
        <f t="shared" si="745"/>
        <v>0</v>
      </c>
      <c r="BL1100" s="7">
        <f t="shared" si="746"/>
        <v>0</v>
      </c>
      <c r="BM1100" s="7">
        <f t="shared" si="747"/>
        <v>0</v>
      </c>
      <c r="BN1100" s="7">
        <f t="shared" si="748"/>
        <v>0</v>
      </c>
      <c r="BO1100" s="17">
        <f t="shared" si="733"/>
        <v>549.67000000000007</v>
      </c>
      <c r="BP1100">
        <f t="shared" si="749"/>
        <v>0</v>
      </c>
      <c r="BQ1100" s="7">
        <f t="shared" si="750"/>
        <v>0</v>
      </c>
      <c r="BR1100" s="7">
        <f t="shared" si="751"/>
        <v>0</v>
      </c>
      <c r="BS1100" s="7">
        <f t="shared" si="752"/>
        <v>0</v>
      </c>
      <c r="BT1100" s="7">
        <f t="shared" si="753"/>
        <v>0</v>
      </c>
      <c r="BU1100" s="17">
        <f t="shared" si="734"/>
        <v>549.67000000000007</v>
      </c>
      <c r="BV1100">
        <f t="shared" si="754"/>
        <v>0</v>
      </c>
      <c r="BW1100" s="7">
        <f t="shared" si="755"/>
        <v>0</v>
      </c>
      <c r="BX1100" s="7">
        <f t="shared" si="756"/>
        <v>0</v>
      </c>
      <c r="BY1100" s="7">
        <f t="shared" si="757"/>
        <v>0</v>
      </c>
      <c r="BZ1100" s="7">
        <f t="shared" si="758"/>
        <v>0</v>
      </c>
      <c r="CA1100" s="17">
        <f t="shared" si="735"/>
        <v>549.67000000000007</v>
      </c>
      <c r="CB1100">
        <f t="shared" si="759"/>
        <v>0</v>
      </c>
      <c r="CC1100" s="7">
        <f t="shared" si="760"/>
        <v>0</v>
      </c>
      <c r="CD1100" s="7">
        <f t="shared" si="761"/>
        <v>0</v>
      </c>
      <c r="CE1100" s="7">
        <f t="shared" si="762"/>
        <v>0</v>
      </c>
      <c r="CF1100" s="69">
        <f t="shared" si="763"/>
        <v>0</v>
      </c>
      <c r="CG1100" s="17">
        <f t="shared" si="736"/>
        <v>549.67000000000007</v>
      </c>
      <c r="CH1100">
        <f t="shared" si="764"/>
        <v>0</v>
      </c>
      <c r="CI1100" s="7">
        <f t="shared" si="765"/>
        <v>0</v>
      </c>
      <c r="CJ1100" s="7">
        <f t="shared" si="766"/>
        <v>0</v>
      </c>
      <c r="CK1100" s="7">
        <f t="shared" si="767"/>
        <v>0</v>
      </c>
      <c r="CL1100" s="7">
        <f t="shared" si="768"/>
        <v>0</v>
      </c>
      <c r="CM1100" s="17">
        <f t="shared" si="737"/>
        <v>549.67000000000007</v>
      </c>
      <c r="CN1100">
        <f t="shared" si="769"/>
        <v>0</v>
      </c>
      <c r="CO1100" s="7">
        <f t="shared" si="770"/>
        <v>0</v>
      </c>
      <c r="CP1100" s="7">
        <f t="shared" si="771"/>
        <v>0</v>
      </c>
      <c r="CQ1100" s="7">
        <f t="shared" si="772"/>
        <v>0</v>
      </c>
      <c r="CR1100" s="7">
        <f t="shared" si="773"/>
        <v>0</v>
      </c>
    </row>
    <row r="1101" spans="1:9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738"/>
        <v>1</v>
      </c>
      <c r="M1101" s="63" t="b">
        <v>0</v>
      </c>
      <c r="S1101" s="65" t="b">
        <v>0</v>
      </c>
      <c r="Y1101" s="66" t="b">
        <v>0</v>
      </c>
      <c r="AE1101" s="67" t="b">
        <v>0</v>
      </c>
      <c r="AK1101" s="68" t="b">
        <v>0</v>
      </c>
      <c r="AQ1101" s="45" t="b">
        <v>0</v>
      </c>
      <c r="AW1101" s="47" t="b">
        <v>0</v>
      </c>
      <c r="BC1101" s="17">
        <f t="shared" si="731"/>
        <v>549.67000000000007</v>
      </c>
      <c r="BD1101">
        <f t="shared" si="739"/>
        <v>0</v>
      </c>
      <c r="BE1101" s="7">
        <f t="shared" si="740"/>
        <v>0</v>
      </c>
      <c r="BF1101" s="7">
        <f t="shared" si="741"/>
        <v>0</v>
      </c>
      <c r="BG1101" s="7">
        <f t="shared" si="742"/>
        <v>0</v>
      </c>
      <c r="BH1101" s="7">
        <f t="shared" si="743"/>
        <v>0</v>
      </c>
      <c r="BI1101" s="17">
        <f t="shared" si="732"/>
        <v>549.67000000000007</v>
      </c>
      <c r="BJ1101">
        <f t="shared" si="744"/>
        <v>0</v>
      </c>
      <c r="BK1101" s="7">
        <f t="shared" si="745"/>
        <v>0</v>
      </c>
      <c r="BL1101" s="7">
        <f t="shared" si="746"/>
        <v>0</v>
      </c>
      <c r="BM1101" s="7">
        <f t="shared" si="747"/>
        <v>0</v>
      </c>
      <c r="BN1101" s="7">
        <f t="shared" si="748"/>
        <v>0</v>
      </c>
      <c r="BO1101" s="17">
        <f t="shared" si="733"/>
        <v>549.67000000000007</v>
      </c>
      <c r="BP1101">
        <f t="shared" si="749"/>
        <v>0</v>
      </c>
      <c r="BQ1101" s="7">
        <f t="shared" si="750"/>
        <v>0</v>
      </c>
      <c r="BR1101" s="7">
        <f t="shared" si="751"/>
        <v>0</v>
      </c>
      <c r="BS1101" s="7">
        <f t="shared" si="752"/>
        <v>0</v>
      </c>
      <c r="BT1101" s="7">
        <f t="shared" si="753"/>
        <v>0</v>
      </c>
      <c r="BU1101" s="17">
        <f t="shared" si="734"/>
        <v>549.67000000000007</v>
      </c>
      <c r="BV1101">
        <f t="shared" si="754"/>
        <v>0</v>
      </c>
      <c r="BW1101" s="7">
        <f t="shared" si="755"/>
        <v>0</v>
      </c>
      <c r="BX1101" s="7">
        <f t="shared" si="756"/>
        <v>0</v>
      </c>
      <c r="BY1101" s="7">
        <f t="shared" si="757"/>
        <v>0</v>
      </c>
      <c r="BZ1101" s="7">
        <f t="shared" si="758"/>
        <v>0</v>
      </c>
      <c r="CA1101" s="17">
        <f t="shared" si="735"/>
        <v>549.67000000000007</v>
      </c>
      <c r="CB1101">
        <f t="shared" si="759"/>
        <v>0</v>
      </c>
      <c r="CC1101" s="7">
        <f t="shared" si="760"/>
        <v>0</v>
      </c>
      <c r="CD1101" s="7">
        <f t="shared" si="761"/>
        <v>0</v>
      </c>
      <c r="CE1101" s="7">
        <f t="shared" si="762"/>
        <v>0</v>
      </c>
      <c r="CF1101" s="69">
        <f t="shared" si="763"/>
        <v>0</v>
      </c>
      <c r="CG1101" s="17">
        <f t="shared" si="736"/>
        <v>549.67000000000007</v>
      </c>
      <c r="CH1101">
        <f t="shared" si="764"/>
        <v>0</v>
      </c>
      <c r="CI1101" s="7">
        <f t="shared" si="765"/>
        <v>0</v>
      </c>
      <c r="CJ1101" s="7">
        <f t="shared" si="766"/>
        <v>0</v>
      </c>
      <c r="CK1101" s="7">
        <f t="shared" si="767"/>
        <v>0</v>
      </c>
      <c r="CL1101" s="7">
        <f t="shared" si="768"/>
        <v>0</v>
      </c>
      <c r="CM1101" s="17">
        <f t="shared" si="737"/>
        <v>549.67000000000007</v>
      </c>
      <c r="CN1101">
        <f t="shared" si="769"/>
        <v>0</v>
      </c>
      <c r="CO1101" s="7">
        <f t="shared" si="770"/>
        <v>0</v>
      </c>
      <c r="CP1101" s="7">
        <f t="shared" si="771"/>
        <v>0</v>
      </c>
      <c r="CQ1101" s="7">
        <f t="shared" si="772"/>
        <v>0</v>
      </c>
      <c r="CR1101" s="7">
        <f t="shared" si="773"/>
        <v>0</v>
      </c>
    </row>
    <row r="1102" spans="1:9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738"/>
        <v>1</v>
      </c>
      <c r="M1102" s="63" t="b">
        <v>0</v>
      </c>
      <c r="S1102" s="65" t="b">
        <v>0</v>
      </c>
      <c r="Y1102" s="66" t="b">
        <v>0</v>
      </c>
      <c r="AE1102" s="67" t="b">
        <v>0</v>
      </c>
      <c r="AK1102" s="68" t="b">
        <v>0</v>
      </c>
      <c r="AQ1102" s="45" t="b">
        <v>0</v>
      </c>
      <c r="AW1102" s="47" t="b">
        <v>0</v>
      </c>
      <c r="BC1102" s="17">
        <f t="shared" si="731"/>
        <v>532.07000000000005</v>
      </c>
      <c r="BD1102">
        <f t="shared" si="739"/>
        <v>0</v>
      </c>
      <c r="BE1102" s="7">
        <f t="shared" si="740"/>
        <v>0</v>
      </c>
      <c r="BF1102" s="7">
        <f t="shared" si="741"/>
        <v>0</v>
      </c>
      <c r="BG1102" s="7">
        <f t="shared" si="742"/>
        <v>0</v>
      </c>
      <c r="BH1102" s="7">
        <f t="shared" si="743"/>
        <v>0</v>
      </c>
      <c r="BI1102" s="17">
        <f t="shared" si="732"/>
        <v>532.07000000000005</v>
      </c>
      <c r="BJ1102">
        <f t="shared" si="744"/>
        <v>0</v>
      </c>
      <c r="BK1102" s="7">
        <f t="shared" si="745"/>
        <v>0</v>
      </c>
      <c r="BL1102" s="7">
        <f t="shared" si="746"/>
        <v>0</v>
      </c>
      <c r="BM1102" s="7">
        <f t="shared" si="747"/>
        <v>0</v>
      </c>
      <c r="BN1102" s="7">
        <f t="shared" si="748"/>
        <v>0</v>
      </c>
      <c r="BO1102" s="17">
        <f t="shared" si="733"/>
        <v>532.07000000000005</v>
      </c>
      <c r="BP1102">
        <f t="shared" si="749"/>
        <v>0</v>
      </c>
      <c r="BQ1102" s="7">
        <f t="shared" si="750"/>
        <v>0</v>
      </c>
      <c r="BR1102" s="7">
        <f t="shared" si="751"/>
        <v>0</v>
      </c>
      <c r="BS1102" s="7">
        <f t="shared" si="752"/>
        <v>0</v>
      </c>
      <c r="BT1102" s="7">
        <f t="shared" si="753"/>
        <v>0</v>
      </c>
      <c r="BU1102" s="17">
        <f t="shared" si="734"/>
        <v>532.07000000000005</v>
      </c>
      <c r="BV1102">
        <f t="shared" si="754"/>
        <v>0</v>
      </c>
      <c r="BW1102" s="7">
        <f t="shared" si="755"/>
        <v>0</v>
      </c>
      <c r="BX1102" s="7">
        <f t="shared" si="756"/>
        <v>0</v>
      </c>
      <c r="BY1102" s="7">
        <f t="shared" si="757"/>
        <v>0</v>
      </c>
      <c r="BZ1102" s="7">
        <f t="shared" si="758"/>
        <v>0</v>
      </c>
      <c r="CA1102" s="17">
        <f t="shared" si="735"/>
        <v>532.07000000000005</v>
      </c>
      <c r="CB1102">
        <f t="shared" si="759"/>
        <v>0</v>
      </c>
      <c r="CC1102" s="7">
        <f t="shared" si="760"/>
        <v>0</v>
      </c>
      <c r="CD1102" s="7">
        <f t="shared" si="761"/>
        <v>0</v>
      </c>
      <c r="CE1102" s="7">
        <f t="shared" si="762"/>
        <v>0</v>
      </c>
      <c r="CF1102" s="69">
        <f t="shared" si="763"/>
        <v>0</v>
      </c>
      <c r="CG1102" s="17">
        <f t="shared" si="736"/>
        <v>532.07000000000005</v>
      </c>
      <c r="CH1102">
        <f t="shared" si="764"/>
        <v>0</v>
      </c>
      <c r="CI1102" s="7">
        <f t="shared" si="765"/>
        <v>0</v>
      </c>
      <c r="CJ1102" s="7">
        <f t="shared" si="766"/>
        <v>0</v>
      </c>
      <c r="CK1102" s="7">
        <f t="shared" si="767"/>
        <v>0</v>
      </c>
      <c r="CL1102" s="7">
        <f t="shared" si="768"/>
        <v>0</v>
      </c>
      <c r="CM1102" s="17">
        <f t="shared" si="737"/>
        <v>532.07000000000005</v>
      </c>
      <c r="CN1102">
        <f t="shared" si="769"/>
        <v>0</v>
      </c>
      <c r="CO1102" s="7">
        <f t="shared" si="770"/>
        <v>0</v>
      </c>
      <c r="CP1102" s="7">
        <f t="shared" si="771"/>
        <v>0</v>
      </c>
      <c r="CQ1102" s="7">
        <f t="shared" si="772"/>
        <v>0</v>
      </c>
      <c r="CR1102" s="7">
        <f t="shared" si="773"/>
        <v>0</v>
      </c>
    </row>
    <row r="1103" spans="1:9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738"/>
        <v>1</v>
      </c>
      <c r="M1103" s="63" t="b">
        <v>0</v>
      </c>
      <c r="S1103" s="65" t="b">
        <v>0</v>
      </c>
      <c r="Y1103" s="66" t="b">
        <v>0</v>
      </c>
      <c r="AE1103" s="67" t="b">
        <v>0</v>
      </c>
      <c r="AK1103" s="68" t="b">
        <v>0</v>
      </c>
      <c r="AQ1103" s="45" t="b">
        <v>0</v>
      </c>
      <c r="AW1103" s="47" t="b">
        <v>0</v>
      </c>
      <c r="BC1103" s="17">
        <f t="shared" si="731"/>
        <v>532.07000000000005</v>
      </c>
      <c r="BD1103">
        <f t="shared" si="739"/>
        <v>0</v>
      </c>
      <c r="BE1103" s="7">
        <f t="shared" si="740"/>
        <v>0</v>
      </c>
      <c r="BF1103" s="7">
        <f t="shared" si="741"/>
        <v>0</v>
      </c>
      <c r="BG1103" s="7">
        <f t="shared" si="742"/>
        <v>0</v>
      </c>
      <c r="BH1103" s="7">
        <f t="shared" si="743"/>
        <v>0</v>
      </c>
      <c r="BI1103" s="17">
        <f t="shared" si="732"/>
        <v>532.07000000000005</v>
      </c>
      <c r="BJ1103">
        <f t="shared" si="744"/>
        <v>0</v>
      </c>
      <c r="BK1103" s="7">
        <f t="shared" si="745"/>
        <v>0</v>
      </c>
      <c r="BL1103" s="7">
        <f t="shared" si="746"/>
        <v>0</v>
      </c>
      <c r="BM1103" s="7">
        <f t="shared" si="747"/>
        <v>0</v>
      </c>
      <c r="BN1103" s="7">
        <f t="shared" si="748"/>
        <v>0</v>
      </c>
      <c r="BO1103" s="17">
        <f t="shared" si="733"/>
        <v>532.07000000000005</v>
      </c>
      <c r="BP1103">
        <f t="shared" si="749"/>
        <v>0</v>
      </c>
      <c r="BQ1103" s="7">
        <f t="shared" si="750"/>
        <v>0</v>
      </c>
      <c r="BR1103" s="7">
        <f t="shared" si="751"/>
        <v>0</v>
      </c>
      <c r="BS1103" s="7">
        <f t="shared" si="752"/>
        <v>0</v>
      </c>
      <c r="BT1103" s="7">
        <f t="shared" si="753"/>
        <v>0</v>
      </c>
      <c r="BU1103" s="17">
        <f t="shared" si="734"/>
        <v>532.07000000000005</v>
      </c>
      <c r="BV1103">
        <f t="shared" si="754"/>
        <v>0</v>
      </c>
      <c r="BW1103" s="7">
        <f t="shared" si="755"/>
        <v>0</v>
      </c>
      <c r="BX1103" s="7">
        <f t="shared" si="756"/>
        <v>0</v>
      </c>
      <c r="BY1103" s="7">
        <f t="shared" si="757"/>
        <v>0</v>
      </c>
      <c r="BZ1103" s="7">
        <f t="shared" si="758"/>
        <v>0</v>
      </c>
      <c r="CA1103" s="17">
        <f t="shared" si="735"/>
        <v>532.07000000000005</v>
      </c>
      <c r="CB1103">
        <f t="shared" si="759"/>
        <v>0</v>
      </c>
      <c r="CC1103" s="7">
        <f t="shared" si="760"/>
        <v>0</v>
      </c>
      <c r="CD1103" s="7">
        <f t="shared" si="761"/>
        <v>0</v>
      </c>
      <c r="CE1103" s="7">
        <f t="shared" si="762"/>
        <v>0</v>
      </c>
      <c r="CF1103" s="69">
        <f t="shared" si="763"/>
        <v>0</v>
      </c>
      <c r="CG1103" s="17">
        <f t="shared" si="736"/>
        <v>532.07000000000005</v>
      </c>
      <c r="CH1103">
        <f t="shared" si="764"/>
        <v>0</v>
      </c>
      <c r="CI1103" s="7">
        <f t="shared" si="765"/>
        <v>0</v>
      </c>
      <c r="CJ1103" s="7">
        <f t="shared" si="766"/>
        <v>0</v>
      </c>
      <c r="CK1103" s="7">
        <f t="shared" si="767"/>
        <v>0</v>
      </c>
      <c r="CL1103" s="7">
        <f t="shared" si="768"/>
        <v>0</v>
      </c>
      <c r="CM1103" s="17">
        <f t="shared" si="737"/>
        <v>532.07000000000005</v>
      </c>
      <c r="CN1103">
        <f t="shared" si="769"/>
        <v>0</v>
      </c>
      <c r="CO1103" s="7">
        <f t="shared" si="770"/>
        <v>0</v>
      </c>
      <c r="CP1103" s="7">
        <f t="shared" si="771"/>
        <v>0</v>
      </c>
      <c r="CQ1103" s="7">
        <f t="shared" si="772"/>
        <v>0</v>
      </c>
      <c r="CR1103" s="7">
        <f t="shared" si="773"/>
        <v>0</v>
      </c>
    </row>
    <row r="1104" spans="1:9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738"/>
        <v>1</v>
      </c>
      <c r="M1104" s="63" t="b">
        <v>0</v>
      </c>
      <c r="S1104" s="65" t="b">
        <v>0</v>
      </c>
      <c r="Y1104" s="66" t="b">
        <v>0</v>
      </c>
      <c r="AE1104" s="67" t="b">
        <v>0</v>
      </c>
      <c r="AK1104" s="68" t="b">
        <v>0</v>
      </c>
      <c r="AQ1104" s="45" t="b">
        <v>0</v>
      </c>
      <c r="AW1104" s="47" t="b">
        <v>0</v>
      </c>
      <c r="BC1104" s="17">
        <f t="shared" si="731"/>
        <v>328.9</v>
      </c>
      <c r="BD1104">
        <f t="shared" si="739"/>
        <v>0</v>
      </c>
      <c r="BE1104" s="7">
        <f t="shared" si="740"/>
        <v>0</v>
      </c>
      <c r="BF1104" s="7">
        <f t="shared" si="741"/>
        <v>0</v>
      </c>
      <c r="BG1104" s="7">
        <f t="shared" si="742"/>
        <v>0</v>
      </c>
      <c r="BH1104" s="7">
        <f t="shared" si="743"/>
        <v>0</v>
      </c>
      <c r="BI1104" s="17">
        <f t="shared" si="732"/>
        <v>328.9</v>
      </c>
      <c r="BJ1104">
        <f t="shared" si="744"/>
        <v>0</v>
      </c>
      <c r="BK1104" s="7">
        <f t="shared" si="745"/>
        <v>0</v>
      </c>
      <c r="BL1104" s="7">
        <f t="shared" si="746"/>
        <v>0</v>
      </c>
      <c r="BM1104" s="7">
        <f t="shared" si="747"/>
        <v>0</v>
      </c>
      <c r="BN1104" s="7">
        <f t="shared" si="748"/>
        <v>0</v>
      </c>
      <c r="BO1104" s="17">
        <f t="shared" si="733"/>
        <v>328.9</v>
      </c>
      <c r="BP1104">
        <f t="shared" si="749"/>
        <v>0</v>
      </c>
      <c r="BQ1104" s="7">
        <f t="shared" si="750"/>
        <v>0</v>
      </c>
      <c r="BR1104" s="7">
        <f t="shared" si="751"/>
        <v>0</v>
      </c>
      <c r="BS1104" s="7">
        <f t="shared" si="752"/>
        <v>0</v>
      </c>
      <c r="BT1104" s="7">
        <f t="shared" si="753"/>
        <v>0</v>
      </c>
      <c r="BU1104" s="17">
        <f t="shared" si="734"/>
        <v>328.9</v>
      </c>
      <c r="BV1104">
        <f t="shared" si="754"/>
        <v>0</v>
      </c>
      <c r="BW1104" s="7">
        <f t="shared" si="755"/>
        <v>0</v>
      </c>
      <c r="BX1104" s="7">
        <f t="shared" si="756"/>
        <v>0</v>
      </c>
      <c r="BY1104" s="7">
        <f t="shared" si="757"/>
        <v>0</v>
      </c>
      <c r="BZ1104" s="7">
        <f t="shared" si="758"/>
        <v>0</v>
      </c>
      <c r="CA1104" s="17">
        <f t="shared" si="735"/>
        <v>328.9</v>
      </c>
      <c r="CB1104">
        <f t="shared" si="759"/>
        <v>0</v>
      </c>
      <c r="CC1104" s="7">
        <f t="shared" si="760"/>
        <v>0</v>
      </c>
      <c r="CD1104" s="7">
        <f t="shared" si="761"/>
        <v>0</v>
      </c>
      <c r="CE1104" s="7">
        <f t="shared" si="762"/>
        <v>0</v>
      </c>
      <c r="CF1104" s="69">
        <f t="shared" si="763"/>
        <v>0</v>
      </c>
      <c r="CG1104" s="17">
        <f t="shared" si="736"/>
        <v>328.9</v>
      </c>
      <c r="CH1104">
        <f t="shared" si="764"/>
        <v>0</v>
      </c>
      <c r="CI1104" s="7">
        <f t="shared" si="765"/>
        <v>0</v>
      </c>
      <c r="CJ1104" s="7">
        <f t="shared" si="766"/>
        <v>0</v>
      </c>
      <c r="CK1104" s="7">
        <f t="shared" si="767"/>
        <v>0</v>
      </c>
      <c r="CL1104" s="7">
        <f t="shared" si="768"/>
        <v>0</v>
      </c>
      <c r="CM1104" s="17">
        <f t="shared" si="737"/>
        <v>328.9</v>
      </c>
      <c r="CN1104">
        <f t="shared" si="769"/>
        <v>0</v>
      </c>
      <c r="CO1104" s="7">
        <f t="shared" si="770"/>
        <v>0</v>
      </c>
      <c r="CP1104" s="7">
        <f t="shared" si="771"/>
        <v>0</v>
      </c>
      <c r="CQ1104" s="7">
        <f t="shared" si="772"/>
        <v>0</v>
      </c>
      <c r="CR1104" s="7">
        <f t="shared" si="773"/>
        <v>0</v>
      </c>
    </row>
    <row r="1105" spans="1:9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738"/>
        <v>1</v>
      </c>
      <c r="M1105" s="63" t="b">
        <v>0</v>
      </c>
      <c r="S1105" s="65" t="b">
        <v>0</v>
      </c>
      <c r="Y1105" s="66" t="b">
        <v>0</v>
      </c>
      <c r="AE1105" s="67" t="b">
        <v>0</v>
      </c>
      <c r="AK1105" s="68" t="b">
        <v>0</v>
      </c>
      <c r="AQ1105" s="45" t="b">
        <v>0</v>
      </c>
      <c r="AW1105" s="47" t="b">
        <v>0</v>
      </c>
      <c r="BC1105" s="17">
        <f t="shared" si="731"/>
        <v>549.67000000000007</v>
      </c>
      <c r="BD1105">
        <f t="shared" si="739"/>
        <v>0</v>
      </c>
      <c r="BE1105" s="7">
        <f t="shared" si="740"/>
        <v>0</v>
      </c>
      <c r="BF1105" s="7">
        <f t="shared" si="741"/>
        <v>0</v>
      </c>
      <c r="BG1105" s="7">
        <f t="shared" si="742"/>
        <v>0</v>
      </c>
      <c r="BH1105" s="7">
        <f t="shared" si="743"/>
        <v>0</v>
      </c>
      <c r="BI1105" s="17">
        <f t="shared" si="732"/>
        <v>549.67000000000007</v>
      </c>
      <c r="BJ1105">
        <f t="shared" si="744"/>
        <v>0</v>
      </c>
      <c r="BK1105" s="7">
        <f t="shared" si="745"/>
        <v>0</v>
      </c>
      <c r="BL1105" s="7">
        <f t="shared" si="746"/>
        <v>0</v>
      </c>
      <c r="BM1105" s="7">
        <f t="shared" si="747"/>
        <v>0</v>
      </c>
      <c r="BN1105" s="7">
        <f t="shared" si="748"/>
        <v>0</v>
      </c>
      <c r="BO1105" s="17">
        <f t="shared" si="733"/>
        <v>549.67000000000007</v>
      </c>
      <c r="BP1105">
        <f t="shared" si="749"/>
        <v>0</v>
      </c>
      <c r="BQ1105" s="7">
        <f t="shared" si="750"/>
        <v>0</v>
      </c>
      <c r="BR1105" s="7">
        <f t="shared" si="751"/>
        <v>0</v>
      </c>
      <c r="BS1105" s="7">
        <f t="shared" si="752"/>
        <v>0</v>
      </c>
      <c r="BT1105" s="7">
        <f t="shared" si="753"/>
        <v>0</v>
      </c>
      <c r="BU1105" s="17">
        <f t="shared" si="734"/>
        <v>549.67000000000007</v>
      </c>
      <c r="BV1105">
        <f t="shared" si="754"/>
        <v>0</v>
      </c>
      <c r="BW1105" s="7">
        <f t="shared" si="755"/>
        <v>0</v>
      </c>
      <c r="BX1105" s="7">
        <f t="shared" si="756"/>
        <v>0</v>
      </c>
      <c r="BY1105" s="7">
        <f t="shared" si="757"/>
        <v>0</v>
      </c>
      <c r="BZ1105" s="7">
        <f t="shared" si="758"/>
        <v>0</v>
      </c>
      <c r="CA1105" s="17">
        <f t="shared" si="735"/>
        <v>549.67000000000007</v>
      </c>
      <c r="CB1105">
        <f t="shared" si="759"/>
        <v>0</v>
      </c>
      <c r="CC1105" s="7">
        <f t="shared" si="760"/>
        <v>0</v>
      </c>
      <c r="CD1105" s="7">
        <f t="shared" si="761"/>
        <v>0</v>
      </c>
      <c r="CE1105" s="7">
        <f t="shared" si="762"/>
        <v>0</v>
      </c>
      <c r="CF1105" s="69">
        <f t="shared" si="763"/>
        <v>0</v>
      </c>
      <c r="CG1105" s="17">
        <f t="shared" si="736"/>
        <v>549.67000000000007</v>
      </c>
      <c r="CH1105">
        <f t="shared" si="764"/>
        <v>0</v>
      </c>
      <c r="CI1105" s="7">
        <f t="shared" si="765"/>
        <v>0</v>
      </c>
      <c r="CJ1105" s="7">
        <f t="shared" si="766"/>
        <v>0</v>
      </c>
      <c r="CK1105" s="7">
        <f t="shared" si="767"/>
        <v>0</v>
      </c>
      <c r="CL1105" s="7">
        <f t="shared" si="768"/>
        <v>0</v>
      </c>
      <c r="CM1105" s="17">
        <f t="shared" si="737"/>
        <v>549.67000000000007</v>
      </c>
      <c r="CN1105">
        <f t="shared" si="769"/>
        <v>0</v>
      </c>
      <c r="CO1105" s="7">
        <f t="shared" si="770"/>
        <v>0</v>
      </c>
      <c r="CP1105" s="7">
        <f t="shared" si="771"/>
        <v>0</v>
      </c>
      <c r="CQ1105" s="7">
        <f t="shared" si="772"/>
        <v>0</v>
      </c>
      <c r="CR1105" s="7">
        <f t="shared" si="773"/>
        <v>0</v>
      </c>
    </row>
    <row r="1106" spans="1:9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738"/>
        <v>1</v>
      </c>
      <c r="M1106" s="63" t="b">
        <v>0</v>
      </c>
      <c r="S1106" s="65" t="b">
        <v>0</v>
      </c>
      <c r="Y1106" s="66" t="b">
        <v>0</v>
      </c>
      <c r="AE1106" s="67" t="b">
        <v>0</v>
      </c>
      <c r="AK1106" s="68" t="b">
        <v>0</v>
      </c>
      <c r="AQ1106" s="45" t="b">
        <v>0</v>
      </c>
      <c r="AW1106" s="47" t="b">
        <v>0</v>
      </c>
      <c r="BC1106" s="17">
        <f t="shared" si="731"/>
        <v>549.67000000000007</v>
      </c>
      <c r="BD1106">
        <f t="shared" si="739"/>
        <v>0</v>
      </c>
      <c r="BE1106" s="7">
        <f t="shared" si="740"/>
        <v>0</v>
      </c>
      <c r="BF1106" s="7">
        <f t="shared" si="741"/>
        <v>0</v>
      </c>
      <c r="BG1106" s="7">
        <f t="shared" si="742"/>
        <v>0</v>
      </c>
      <c r="BH1106" s="7">
        <f t="shared" si="743"/>
        <v>0</v>
      </c>
      <c r="BI1106" s="17">
        <f t="shared" si="732"/>
        <v>549.67000000000007</v>
      </c>
      <c r="BJ1106">
        <f t="shared" si="744"/>
        <v>0</v>
      </c>
      <c r="BK1106" s="7">
        <f t="shared" si="745"/>
        <v>0</v>
      </c>
      <c r="BL1106" s="7">
        <f t="shared" si="746"/>
        <v>0</v>
      </c>
      <c r="BM1106" s="7">
        <f t="shared" si="747"/>
        <v>0</v>
      </c>
      <c r="BN1106" s="7">
        <f t="shared" si="748"/>
        <v>0</v>
      </c>
      <c r="BO1106" s="17">
        <f t="shared" si="733"/>
        <v>549.67000000000007</v>
      </c>
      <c r="BP1106">
        <f t="shared" si="749"/>
        <v>0</v>
      </c>
      <c r="BQ1106" s="7">
        <f t="shared" si="750"/>
        <v>0</v>
      </c>
      <c r="BR1106" s="7">
        <f t="shared" si="751"/>
        <v>0</v>
      </c>
      <c r="BS1106" s="7">
        <f t="shared" si="752"/>
        <v>0</v>
      </c>
      <c r="BT1106" s="7">
        <f t="shared" si="753"/>
        <v>0</v>
      </c>
      <c r="BU1106" s="17">
        <f t="shared" si="734"/>
        <v>549.67000000000007</v>
      </c>
      <c r="BV1106">
        <f t="shared" si="754"/>
        <v>0</v>
      </c>
      <c r="BW1106" s="7">
        <f t="shared" si="755"/>
        <v>0</v>
      </c>
      <c r="BX1106" s="7">
        <f t="shared" si="756"/>
        <v>0</v>
      </c>
      <c r="BY1106" s="7">
        <f t="shared" si="757"/>
        <v>0</v>
      </c>
      <c r="BZ1106" s="7">
        <f t="shared" si="758"/>
        <v>0</v>
      </c>
      <c r="CA1106" s="17">
        <f t="shared" si="735"/>
        <v>549.67000000000007</v>
      </c>
      <c r="CB1106">
        <f t="shared" si="759"/>
        <v>0</v>
      </c>
      <c r="CC1106" s="7">
        <f t="shared" si="760"/>
        <v>0</v>
      </c>
      <c r="CD1106" s="7">
        <f t="shared" si="761"/>
        <v>0</v>
      </c>
      <c r="CE1106" s="7">
        <f t="shared" si="762"/>
        <v>0</v>
      </c>
      <c r="CF1106" s="69">
        <f t="shared" si="763"/>
        <v>0</v>
      </c>
      <c r="CG1106" s="17">
        <f t="shared" si="736"/>
        <v>549.67000000000007</v>
      </c>
      <c r="CH1106">
        <f t="shared" si="764"/>
        <v>0</v>
      </c>
      <c r="CI1106" s="7">
        <f t="shared" si="765"/>
        <v>0</v>
      </c>
      <c r="CJ1106" s="7">
        <f t="shared" si="766"/>
        <v>0</v>
      </c>
      <c r="CK1106" s="7">
        <f t="shared" si="767"/>
        <v>0</v>
      </c>
      <c r="CL1106" s="7">
        <f t="shared" si="768"/>
        <v>0</v>
      </c>
      <c r="CM1106" s="17">
        <f t="shared" si="737"/>
        <v>549.67000000000007</v>
      </c>
      <c r="CN1106">
        <f t="shared" si="769"/>
        <v>0</v>
      </c>
      <c r="CO1106" s="7">
        <f t="shared" si="770"/>
        <v>0</v>
      </c>
      <c r="CP1106" s="7">
        <f t="shared" si="771"/>
        <v>0</v>
      </c>
      <c r="CQ1106" s="7">
        <f t="shared" si="772"/>
        <v>0</v>
      </c>
      <c r="CR1106" s="7">
        <f t="shared" si="773"/>
        <v>0</v>
      </c>
    </row>
    <row r="1107" spans="1:9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738"/>
        <v>1</v>
      </c>
      <c r="M1107" s="63" t="b">
        <v>0</v>
      </c>
      <c r="S1107" s="65" t="b">
        <v>0</v>
      </c>
      <c r="Y1107" s="66" t="b">
        <v>0</v>
      </c>
      <c r="AE1107" s="67" t="b">
        <v>0</v>
      </c>
      <c r="AK1107" s="68" t="b">
        <v>0</v>
      </c>
      <c r="AQ1107" s="45" t="b">
        <v>0</v>
      </c>
      <c r="AW1107" s="47" t="b">
        <v>0</v>
      </c>
      <c r="BC1107" s="17">
        <f t="shared" si="731"/>
        <v>549.67000000000007</v>
      </c>
      <c r="BD1107">
        <f t="shared" si="739"/>
        <v>0</v>
      </c>
      <c r="BE1107" s="7">
        <f t="shared" si="740"/>
        <v>0</v>
      </c>
      <c r="BF1107" s="7">
        <f t="shared" si="741"/>
        <v>0</v>
      </c>
      <c r="BG1107" s="7">
        <f t="shared" si="742"/>
        <v>0</v>
      </c>
      <c r="BH1107" s="7">
        <f t="shared" si="743"/>
        <v>0</v>
      </c>
      <c r="BI1107" s="17">
        <f t="shared" si="732"/>
        <v>549.67000000000007</v>
      </c>
      <c r="BJ1107">
        <f t="shared" si="744"/>
        <v>0</v>
      </c>
      <c r="BK1107" s="7">
        <f t="shared" si="745"/>
        <v>0</v>
      </c>
      <c r="BL1107" s="7">
        <f t="shared" si="746"/>
        <v>0</v>
      </c>
      <c r="BM1107" s="7">
        <f t="shared" si="747"/>
        <v>0</v>
      </c>
      <c r="BN1107" s="7">
        <f t="shared" si="748"/>
        <v>0</v>
      </c>
      <c r="BO1107" s="17">
        <f t="shared" si="733"/>
        <v>549.67000000000007</v>
      </c>
      <c r="BP1107">
        <f t="shared" si="749"/>
        <v>0</v>
      </c>
      <c r="BQ1107" s="7">
        <f t="shared" si="750"/>
        <v>0</v>
      </c>
      <c r="BR1107" s="7">
        <f t="shared" si="751"/>
        <v>0</v>
      </c>
      <c r="BS1107" s="7">
        <f t="shared" si="752"/>
        <v>0</v>
      </c>
      <c r="BT1107" s="7">
        <f t="shared" si="753"/>
        <v>0</v>
      </c>
      <c r="BU1107" s="17">
        <f t="shared" si="734"/>
        <v>549.67000000000007</v>
      </c>
      <c r="BV1107">
        <f t="shared" si="754"/>
        <v>0</v>
      </c>
      <c r="BW1107" s="7">
        <f t="shared" si="755"/>
        <v>0</v>
      </c>
      <c r="BX1107" s="7">
        <f t="shared" si="756"/>
        <v>0</v>
      </c>
      <c r="BY1107" s="7">
        <f t="shared" si="757"/>
        <v>0</v>
      </c>
      <c r="BZ1107" s="7">
        <f t="shared" si="758"/>
        <v>0</v>
      </c>
      <c r="CA1107" s="17">
        <f t="shared" si="735"/>
        <v>549.67000000000007</v>
      </c>
      <c r="CB1107">
        <f t="shared" si="759"/>
        <v>0</v>
      </c>
      <c r="CC1107" s="7">
        <f t="shared" si="760"/>
        <v>0</v>
      </c>
      <c r="CD1107" s="7">
        <f t="shared" si="761"/>
        <v>0</v>
      </c>
      <c r="CE1107" s="7">
        <f t="shared" si="762"/>
        <v>0</v>
      </c>
      <c r="CF1107" s="69">
        <f t="shared" si="763"/>
        <v>0</v>
      </c>
      <c r="CG1107" s="17">
        <f t="shared" si="736"/>
        <v>549.67000000000007</v>
      </c>
      <c r="CH1107">
        <f t="shared" si="764"/>
        <v>0</v>
      </c>
      <c r="CI1107" s="7">
        <f t="shared" si="765"/>
        <v>0</v>
      </c>
      <c r="CJ1107" s="7">
        <f t="shared" si="766"/>
        <v>0</v>
      </c>
      <c r="CK1107" s="7">
        <f t="shared" si="767"/>
        <v>0</v>
      </c>
      <c r="CL1107" s="7">
        <f t="shared" si="768"/>
        <v>0</v>
      </c>
      <c r="CM1107" s="17">
        <f t="shared" si="737"/>
        <v>549.67000000000007</v>
      </c>
      <c r="CN1107">
        <f t="shared" si="769"/>
        <v>0</v>
      </c>
      <c r="CO1107" s="7">
        <f t="shared" si="770"/>
        <v>0</v>
      </c>
      <c r="CP1107" s="7">
        <f t="shared" si="771"/>
        <v>0</v>
      </c>
      <c r="CQ1107" s="7">
        <f t="shared" si="772"/>
        <v>0</v>
      </c>
      <c r="CR1107" s="7">
        <f t="shared" si="773"/>
        <v>0</v>
      </c>
    </row>
    <row r="1108" spans="1:9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738"/>
        <v>1</v>
      </c>
      <c r="M1108" s="63" t="b">
        <v>0</v>
      </c>
      <c r="S1108" s="65" t="b">
        <v>0</v>
      </c>
      <c r="Y1108" s="66" t="b">
        <v>0</v>
      </c>
      <c r="AE1108" s="67" t="b">
        <v>0</v>
      </c>
      <c r="AK1108" s="68" t="b">
        <v>0</v>
      </c>
      <c r="AQ1108" s="45" t="b">
        <v>0</v>
      </c>
      <c r="AW1108" s="47" t="b">
        <v>0</v>
      </c>
      <c r="BC1108" s="17">
        <f t="shared" si="731"/>
        <v>532.07000000000005</v>
      </c>
      <c r="BD1108">
        <f t="shared" si="739"/>
        <v>0</v>
      </c>
      <c r="BE1108" s="7">
        <f t="shared" si="740"/>
        <v>0</v>
      </c>
      <c r="BF1108" s="7">
        <f t="shared" si="741"/>
        <v>0</v>
      </c>
      <c r="BG1108" s="7">
        <f t="shared" si="742"/>
        <v>0</v>
      </c>
      <c r="BH1108" s="7">
        <f t="shared" si="743"/>
        <v>0</v>
      </c>
      <c r="BI1108" s="17">
        <f t="shared" si="732"/>
        <v>532.07000000000005</v>
      </c>
      <c r="BJ1108">
        <f t="shared" si="744"/>
        <v>0</v>
      </c>
      <c r="BK1108" s="7">
        <f t="shared" si="745"/>
        <v>0</v>
      </c>
      <c r="BL1108" s="7">
        <f t="shared" si="746"/>
        <v>0</v>
      </c>
      <c r="BM1108" s="7">
        <f t="shared" si="747"/>
        <v>0</v>
      </c>
      <c r="BN1108" s="7">
        <f t="shared" si="748"/>
        <v>0</v>
      </c>
      <c r="BO1108" s="17">
        <f t="shared" si="733"/>
        <v>532.07000000000005</v>
      </c>
      <c r="BP1108">
        <f t="shared" si="749"/>
        <v>0</v>
      </c>
      <c r="BQ1108" s="7">
        <f t="shared" si="750"/>
        <v>0</v>
      </c>
      <c r="BR1108" s="7">
        <f t="shared" si="751"/>
        <v>0</v>
      </c>
      <c r="BS1108" s="7">
        <f t="shared" si="752"/>
        <v>0</v>
      </c>
      <c r="BT1108" s="7">
        <f t="shared" si="753"/>
        <v>0</v>
      </c>
      <c r="BU1108" s="17">
        <f t="shared" si="734"/>
        <v>532.07000000000005</v>
      </c>
      <c r="BV1108">
        <f t="shared" si="754"/>
        <v>0</v>
      </c>
      <c r="BW1108" s="7">
        <f t="shared" si="755"/>
        <v>0</v>
      </c>
      <c r="BX1108" s="7">
        <f t="shared" si="756"/>
        <v>0</v>
      </c>
      <c r="BY1108" s="7">
        <f t="shared" si="757"/>
        <v>0</v>
      </c>
      <c r="BZ1108" s="7">
        <f t="shared" si="758"/>
        <v>0</v>
      </c>
      <c r="CA1108" s="17">
        <f t="shared" si="735"/>
        <v>532.07000000000005</v>
      </c>
      <c r="CB1108">
        <f t="shared" si="759"/>
        <v>0</v>
      </c>
      <c r="CC1108" s="7">
        <f t="shared" si="760"/>
        <v>0</v>
      </c>
      <c r="CD1108" s="7">
        <f t="shared" si="761"/>
        <v>0</v>
      </c>
      <c r="CE1108" s="7">
        <f t="shared" si="762"/>
        <v>0</v>
      </c>
      <c r="CF1108" s="69">
        <f t="shared" si="763"/>
        <v>0</v>
      </c>
      <c r="CG1108" s="17">
        <f t="shared" si="736"/>
        <v>532.07000000000005</v>
      </c>
      <c r="CH1108">
        <f t="shared" si="764"/>
        <v>0</v>
      </c>
      <c r="CI1108" s="7">
        <f t="shared" si="765"/>
        <v>0</v>
      </c>
      <c r="CJ1108" s="7">
        <f t="shared" si="766"/>
        <v>0</v>
      </c>
      <c r="CK1108" s="7">
        <f t="shared" si="767"/>
        <v>0</v>
      </c>
      <c r="CL1108" s="7">
        <f t="shared" si="768"/>
        <v>0</v>
      </c>
      <c r="CM1108" s="17">
        <f t="shared" si="737"/>
        <v>532.07000000000005</v>
      </c>
      <c r="CN1108">
        <f t="shared" si="769"/>
        <v>0</v>
      </c>
      <c r="CO1108" s="7">
        <f t="shared" si="770"/>
        <v>0</v>
      </c>
      <c r="CP1108" s="7">
        <f t="shared" si="771"/>
        <v>0</v>
      </c>
      <c r="CQ1108" s="7">
        <f t="shared" si="772"/>
        <v>0</v>
      </c>
      <c r="CR1108" s="7">
        <f t="shared" si="773"/>
        <v>0</v>
      </c>
    </row>
    <row r="1109" spans="1:9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738"/>
        <v>1</v>
      </c>
      <c r="M1109" s="63" t="b">
        <v>0</v>
      </c>
      <c r="S1109" s="65" t="b">
        <v>0</v>
      </c>
      <c r="Y1109" s="66" t="b">
        <v>0</v>
      </c>
      <c r="AE1109" s="67" t="b">
        <v>0</v>
      </c>
      <c r="AK1109" s="68" t="b">
        <v>0</v>
      </c>
      <c r="AQ1109" s="45" t="b">
        <v>0</v>
      </c>
      <c r="AW1109" s="47" t="b">
        <v>0</v>
      </c>
      <c r="BC1109" s="17">
        <f t="shared" si="731"/>
        <v>328.9</v>
      </c>
      <c r="BD1109">
        <f t="shared" si="739"/>
        <v>0</v>
      </c>
      <c r="BE1109" s="7">
        <f t="shared" si="740"/>
        <v>0</v>
      </c>
      <c r="BF1109" s="7">
        <f t="shared" si="741"/>
        <v>0</v>
      </c>
      <c r="BG1109" s="7">
        <f t="shared" si="742"/>
        <v>0</v>
      </c>
      <c r="BH1109" s="7">
        <f t="shared" si="743"/>
        <v>0</v>
      </c>
      <c r="BI1109" s="17">
        <f t="shared" si="732"/>
        <v>328.9</v>
      </c>
      <c r="BJ1109">
        <f t="shared" si="744"/>
        <v>0</v>
      </c>
      <c r="BK1109" s="7">
        <f t="shared" si="745"/>
        <v>0</v>
      </c>
      <c r="BL1109" s="7">
        <f t="shared" si="746"/>
        <v>0</v>
      </c>
      <c r="BM1109" s="7">
        <f t="shared" si="747"/>
        <v>0</v>
      </c>
      <c r="BN1109" s="7">
        <f t="shared" si="748"/>
        <v>0</v>
      </c>
      <c r="BO1109" s="17">
        <f t="shared" si="733"/>
        <v>328.9</v>
      </c>
      <c r="BP1109">
        <f t="shared" si="749"/>
        <v>0</v>
      </c>
      <c r="BQ1109" s="7">
        <f t="shared" si="750"/>
        <v>0</v>
      </c>
      <c r="BR1109" s="7">
        <f t="shared" si="751"/>
        <v>0</v>
      </c>
      <c r="BS1109" s="7">
        <f t="shared" si="752"/>
        <v>0</v>
      </c>
      <c r="BT1109" s="7">
        <f t="shared" si="753"/>
        <v>0</v>
      </c>
      <c r="BU1109" s="17">
        <f t="shared" si="734"/>
        <v>328.9</v>
      </c>
      <c r="BV1109">
        <f t="shared" si="754"/>
        <v>0</v>
      </c>
      <c r="BW1109" s="7">
        <f t="shared" si="755"/>
        <v>0</v>
      </c>
      <c r="BX1109" s="7">
        <f t="shared" si="756"/>
        <v>0</v>
      </c>
      <c r="BY1109" s="7">
        <f t="shared" si="757"/>
        <v>0</v>
      </c>
      <c r="BZ1109" s="7">
        <f t="shared" si="758"/>
        <v>0</v>
      </c>
      <c r="CA1109" s="17">
        <f t="shared" si="735"/>
        <v>328.9</v>
      </c>
      <c r="CB1109">
        <f t="shared" si="759"/>
        <v>0</v>
      </c>
      <c r="CC1109" s="7">
        <f t="shared" si="760"/>
        <v>0</v>
      </c>
      <c r="CD1109" s="7">
        <f t="shared" si="761"/>
        <v>0</v>
      </c>
      <c r="CE1109" s="7">
        <f t="shared" si="762"/>
        <v>0</v>
      </c>
      <c r="CF1109" s="69">
        <f t="shared" si="763"/>
        <v>0</v>
      </c>
      <c r="CG1109" s="17">
        <f t="shared" si="736"/>
        <v>328.9</v>
      </c>
      <c r="CH1109">
        <f t="shared" si="764"/>
        <v>0</v>
      </c>
      <c r="CI1109" s="7">
        <f t="shared" si="765"/>
        <v>0</v>
      </c>
      <c r="CJ1109" s="7">
        <f t="shared" si="766"/>
        <v>0</v>
      </c>
      <c r="CK1109" s="7">
        <f t="shared" si="767"/>
        <v>0</v>
      </c>
      <c r="CL1109" s="7">
        <f t="shared" si="768"/>
        <v>0</v>
      </c>
      <c r="CM1109" s="17">
        <f t="shared" si="737"/>
        <v>328.9</v>
      </c>
      <c r="CN1109">
        <f t="shared" si="769"/>
        <v>0</v>
      </c>
      <c r="CO1109" s="7">
        <f t="shared" si="770"/>
        <v>0</v>
      </c>
      <c r="CP1109" s="7">
        <f t="shared" si="771"/>
        <v>0</v>
      </c>
      <c r="CQ1109" s="7">
        <f t="shared" si="772"/>
        <v>0</v>
      </c>
      <c r="CR1109" s="7">
        <f t="shared" si="773"/>
        <v>0</v>
      </c>
    </row>
    <row r="1110" spans="1:9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738"/>
        <v>1</v>
      </c>
      <c r="M1110" s="63" t="b">
        <v>0</v>
      </c>
      <c r="S1110" s="65" t="b">
        <v>0</v>
      </c>
      <c r="Y1110" s="66" t="b">
        <v>0</v>
      </c>
      <c r="AE1110" s="67" t="b">
        <v>0</v>
      </c>
      <c r="AK1110" s="68" t="b">
        <v>0</v>
      </c>
      <c r="AQ1110" s="45" t="b">
        <v>0</v>
      </c>
      <c r="AW1110" s="47" t="b">
        <v>0</v>
      </c>
      <c r="BC1110" s="17">
        <f t="shared" si="731"/>
        <v>969.98000000000025</v>
      </c>
      <c r="BD1110">
        <f t="shared" si="739"/>
        <v>0</v>
      </c>
      <c r="BE1110" s="7">
        <f t="shared" si="740"/>
        <v>0</v>
      </c>
      <c r="BF1110" s="7">
        <f t="shared" si="741"/>
        <v>0</v>
      </c>
      <c r="BG1110" s="7">
        <f t="shared" si="742"/>
        <v>0</v>
      </c>
      <c r="BH1110" s="7">
        <f t="shared" si="743"/>
        <v>0</v>
      </c>
      <c r="BI1110" s="17">
        <f t="shared" si="732"/>
        <v>969.98000000000025</v>
      </c>
      <c r="BJ1110">
        <f t="shared" si="744"/>
        <v>0</v>
      </c>
      <c r="BK1110" s="7">
        <f t="shared" si="745"/>
        <v>0</v>
      </c>
      <c r="BL1110" s="7">
        <f t="shared" si="746"/>
        <v>0</v>
      </c>
      <c r="BM1110" s="7">
        <f t="shared" si="747"/>
        <v>0</v>
      </c>
      <c r="BN1110" s="7">
        <f t="shared" si="748"/>
        <v>0</v>
      </c>
      <c r="BO1110" s="17">
        <f t="shared" si="733"/>
        <v>969.98000000000025</v>
      </c>
      <c r="BP1110">
        <f t="shared" si="749"/>
        <v>0</v>
      </c>
      <c r="BQ1110" s="7">
        <f t="shared" si="750"/>
        <v>0</v>
      </c>
      <c r="BR1110" s="7">
        <f t="shared" si="751"/>
        <v>0</v>
      </c>
      <c r="BS1110" s="7">
        <f t="shared" si="752"/>
        <v>0</v>
      </c>
      <c r="BT1110" s="7">
        <f t="shared" si="753"/>
        <v>0</v>
      </c>
      <c r="BU1110" s="17">
        <f t="shared" si="734"/>
        <v>969.98000000000025</v>
      </c>
      <c r="BV1110">
        <f t="shared" si="754"/>
        <v>0</v>
      </c>
      <c r="BW1110" s="7">
        <f t="shared" si="755"/>
        <v>0</v>
      </c>
      <c r="BX1110" s="7">
        <f t="shared" si="756"/>
        <v>0</v>
      </c>
      <c r="BY1110" s="7">
        <f t="shared" si="757"/>
        <v>0</v>
      </c>
      <c r="BZ1110" s="7">
        <f t="shared" si="758"/>
        <v>0</v>
      </c>
      <c r="CA1110" s="17">
        <f t="shared" si="735"/>
        <v>969.98000000000025</v>
      </c>
      <c r="CB1110">
        <f t="shared" si="759"/>
        <v>0</v>
      </c>
      <c r="CC1110" s="7">
        <f t="shared" si="760"/>
        <v>0</v>
      </c>
      <c r="CD1110" s="7">
        <f t="shared" si="761"/>
        <v>0</v>
      </c>
      <c r="CE1110" s="7">
        <f t="shared" si="762"/>
        <v>0</v>
      </c>
      <c r="CF1110" s="69">
        <f t="shared" si="763"/>
        <v>0</v>
      </c>
      <c r="CG1110" s="17">
        <f t="shared" si="736"/>
        <v>969.98000000000025</v>
      </c>
      <c r="CH1110">
        <f t="shared" si="764"/>
        <v>0</v>
      </c>
      <c r="CI1110" s="7">
        <f t="shared" si="765"/>
        <v>0</v>
      </c>
      <c r="CJ1110" s="7">
        <f t="shared" si="766"/>
        <v>0</v>
      </c>
      <c r="CK1110" s="7">
        <f t="shared" si="767"/>
        <v>0</v>
      </c>
      <c r="CL1110" s="7">
        <f t="shared" si="768"/>
        <v>0</v>
      </c>
      <c r="CM1110" s="17">
        <f t="shared" si="737"/>
        <v>969.98000000000025</v>
      </c>
      <c r="CN1110">
        <f t="shared" si="769"/>
        <v>0</v>
      </c>
      <c r="CO1110" s="7">
        <f t="shared" si="770"/>
        <v>0</v>
      </c>
      <c r="CP1110" s="7">
        <f t="shared" si="771"/>
        <v>0</v>
      </c>
      <c r="CQ1110" s="7">
        <f t="shared" si="772"/>
        <v>0</v>
      </c>
      <c r="CR1110" s="7">
        <f t="shared" si="773"/>
        <v>0</v>
      </c>
    </row>
    <row r="1111" spans="1:9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738"/>
        <v>0</v>
      </c>
      <c r="M1111" s="63" t="b">
        <v>0</v>
      </c>
      <c r="S1111" s="65" t="b">
        <v>0</v>
      </c>
      <c r="Y1111" s="66" t="b">
        <v>0</v>
      </c>
      <c r="AE1111" s="67" t="b">
        <v>0</v>
      </c>
      <c r="AK1111" s="68" t="b">
        <v>0</v>
      </c>
      <c r="AQ1111" s="45" t="b">
        <v>0</v>
      </c>
      <c r="AW1111" s="47" t="b">
        <v>0</v>
      </c>
      <c r="BC1111" s="17">
        <f t="shared" si="731"/>
        <v>969.98000000000025</v>
      </c>
      <c r="BD1111">
        <f t="shared" si="739"/>
        <v>0</v>
      </c>
      <c r="BE1111" s="7">
        <f t="shared" si="740"/>
        <v>0</v>
      </c>
      <c r="BF1111" s="7">
        <f t="shared" si="741"/>
        <v>0</v>
      </c>
      <c r="BG1111" s="7">
        <f t="shared" si="742"/>
        <v>0</v>
      </c>
      <c r="BH1111" s="7">
        <f t="shared" si="743"/>
        <v>0</v>
      </c>
      <c r="BI1111" s="17">
        <f t="shared" si="732"/>
        <v>969.98000000000025</v>
      </c>
      <c r="BJ1111">
        <f t="shared" si="744"/>
        <v>0</v>
      </c>
      <c r="BK1111" s="7">
        <f t="shared" si="745"/>
        <v>0</v>
      </c>
      <c r="BL1111" s="7">
        <f t="shared" si="746"/>
        <v>0</v>
      </c>
      <c r="BM1111" s="7">
        <f t="shared" si="747"/>
        <v>0</v>
      </c>
      <c r="BN1111" s="7">
        <f t="shared" si="748"/>
        <v>0</v>
      </c>
      <c r="BO1111" s="17">
        <f t="shared" si="733"/>
        <v>969.98000000000025</v>
      </c>
      <c r="BP1111">
        <f t="shared" si="749"/>
        <v>0</v>
      </c>
      <c r="BQ1111" s="7">
        <f t="shared" si="750"/>
        <v>0</v>
      </c>
      <c r="BR1111" s="7">
        <f t="shared" si="751"/>
        <v>0</v>
      </c>
      <c r="BS1111" s="7">
        <f t="shared" si="752"/>
        <v>0</v>
      </c>
      <c r="BT1111" s="7">
        <f t="shared" si="753"/>
        <v>0</v>
      </c>
      <c r="BU1111" s="17">
        <f t="shared" si="734"/>
        <v>969.98000000000025</v>
      </c>
      <c r="BV1111">
        <f t="shared" si="754"/>
        <v>0</v>
      </c>
      <c r="BW1111" s="7">
        <f t="shared" si="755"/>
        <v>0</v>
      </c>
      <c r="BX1111" s="7">
        <f t="shared" si="756"/>
        <v>0</v>
      </c>
      <c r="BY1111" s="7">
        <f t="shared" si="757"/>
        <v>0</v>
      </c>
      <c r="BZ1111" s="7">
        <f t="shared" si="758"/>
        <v>0</v>
      </c>
      <c r="CA1111" s="17">
        <f t="shared" si="735"/>
        <v>969.98000000000025</v>
      </c>
      <c r="CB1111">
        <f t="shared" si="759"/>
        <v>0</v>
      </c>
      <c r="CC1111" s="7">
        <f t="shared" si="760"/>
        <v>0</v>
      </c>
      <c r="CD1111" s="7">
        <f t="shared" si="761"/>
        <v>0</v>
      </c>
      <c r="CE1111" s="7">
        <f t="shared" si="762"/>
        <v>0</v>
      </c>
      <c r="CF1111" s="69">
        <f t="shared" si="763"/>
        <v>0</v>
      </c>
      <c r="CG1111" s="17">
        <f t="shared" si="736"/>
        <v>969.98000000000025</v>
      </c>
      <c r="CH1111">
        <f t="shared" si="764"/>
        <v>0</v>
      </c>
      <c r="CI1111" s="7">
        <f t="shared" si="765"/>
        <v>0</v>
      </c>
      <c r="CJ1111" s="7">
        <f t="shared" si="766"/>
        <v>0</v>
      </c>
      <c r="CK1111" s="7">
        <f t="shared" si="767"/>
        <v>0</v>
      </c>
      <c r="CL1111" s="7">
        <f t="shared" si="768"/>
        <v>0</v>
      </c>
      <c r="CM1111" s="17">
        <f t="shared" si="737"/>
        <v>969.98000000000025</v>
      </c>
      <c r="CN1111">
        <f t="shared" si="769"/>
        <v>0</v>
      </c>
      <c r="CO1111" s="7">
        <f t="shared" si="770"/>
        <v>0</v>
      </c>
      <c r="CP1111" s="7">
        <f t="shared" si="771"/>
        <v>0</v>
      </c>
      <c r="CQ1111" s="7">
        <f t="shared" si="772"/>
        <v>0</v>
      </c>
      <c r="CR1111" s="7">
        <f t="shared" si="773"/>
        <v>0</v>
      </c>
    </row>
    <row r="1112" spans="1:9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738"/>
        <v>1</v>
      </c>
      <c r="M1112" s="63" t="b">
        <v>0</v>
      </c>
      <c r="S1112" s="65" t="b">
        <v>0</v>
      </c>
      <c r="Y1112" s="66" t="b">
        <v>0</v>
      </c>
      <c r="AE1112" s="67" t="b">
        <v>0</v>
      </c>
      <c r="AK1112" s="68" t="b">
        <v>0</v>
      </c>
      <c r="AQ1112" s="45" t="b">
        <v>0</v>
      </c>
      <c r="AW1112" s="47" t="b">
        <v>0</v>
      </c>
      <c r="BC1112" s="17">
        <f t="shared" si="731"/>
        <v>0</v>
      </c>
      <c r="BD1112">
        <f t="shared" si="739"/>
        <v>0</v>
      </c>
      <c r="BE1112" s="7">
        <f t="shared" si="740"/>
        <v>0</v>
      </c>
      <c r="BF1112" s="7">
        <f t="shared" si="741"/>
        <v>0</v>
      </c>
      <c r="BG1112" s="7">
        <f t="shared" si="742"/>
        <v>0</v>
      </c>
      <c r="BH1112" s="7">
        <f t="shared" si="743"/>
        <v>0</v>
      </c>
      <c r="BI1112" s="17">
        <f t="shared" si="732"/>
        <v>0</v>
      </c>
      <c r="BJ1112">
        <f t="shared" si="744"/>
        <v>0</v>
      </c>
      <c r="BK1112" s="7">
        <f t="shared" si="745"/>
        <v>0</v>
      </c>
      <c r="BL1112" s="7">
        <f t="shared" si="746"/>
        <v>0</v>
      </c>
      <c r="BM1112" s="7">
        <f t="shared" si="747"/>
        <v>0</v>
      </c>
      <c r="BN1112" s="7">
        <f t="shared" si="748"/>
        <v>0</v>
      </c>
      <c r="BO1112" s="17">
        <f t="shared" si="733"/>
        <v>0</v>
      </c>
      <c r="BP1112">
        <f t="shared" si="749"/>
        <v>0</v>
      </c>
      <c r="BQ1112" s="7">
        <f t="shared" si="750"/>
        <v>0</v>
      </c>
      <c r="BR1112" s="7">
        <f t="shared" si="751"/>
        <v>0</v>
      </c>
      <c r="BS1112" s="7">
        <f t="shared" si="752"/>
        <v>0</v>
      </c>
      <c r="BT1112" s="7">
        <f t="shared" si="753"/>
        <v>0</v>
      </c>
      <c r="BU1112" s="17">
        <f t="shared" si="734"/>
        <v>0</v>
      </c>
      <c r="BV1112">
        <f t="shared" si="754"/>
        <v>0</v>
      </c>
      <c r="BW1112" s="7">
        <f t="shared" si="755"/>
        <v>0</v>
      </c>
      <c r="BX1112" s="7">
        <f t="shared" si="756"/>
        <v>0</v>
      </c>
      <c r="BY1112" s="7">
        <f t="shared" si="757"/>
        <v>0</v>
      </c>
      <c r="BZ1112" s="7">
        <f t="shared" si="758"/>
        <v>0</v>
      </c>
      <c r="CA1112" s="17">
        <f t="shared" si="735"/>
        <v>0</v>
      </c>
      <c r="CB1112">
        <f t="shared" si="759"/>
        <v>0</v>
      </c>
      <c r="CC1112" s="7">
        <f t="shared" si="760"/>
        <v>0</v>
      </c>
      <c r="CD1112" s="7">
        <f t="shared" si="761"/>
        <v>0</v>
      </c>
      <c r="CE1112" s="7">
        <f t="shared" si="762"/>
        <v>0</v>
      </c>
      <c r="CF1112" s="69">
        <f t="shared" si="763"/>
        <v>0</v>
      </c>
      <c r="CG1112" s="17">
        <f t="shared" si="736"/>
        <v>0</v>
      </c>
      <c r="CH1112">
        <f t="shared" si="764"/>
        <v>0</v>
      </c>
      <c r="CI1112" s="7">
        <f t="shared" si="765"/>
        <v>0</v>
      </c>
      <c r="CJ1112" s="7">
        <f t="shared" si="766"/>
        <v>0</v>
      </c>
      <c r="CK1112" s="7">
        <f t="shared" si="767"/>
        <v>0</v>
      </c>
      <c r="CL1112" s="7">
        <f t="shared" si="768"/>
        <v>0</v>
      </c>
      <c r="CM1112" s="17">
        <f t="shared" si="737"/>
        <v>0</v>
      </c>
      <c r="CN1112">
        <f t="shared" si="769"/>
        <v>0</v>
      </c>
      <c r="CO1112" s="7">
        <f t="shared" si="770"/>
        <v>0</v>
      </c>
      <c r="CP1112" s="7">
        <f t="shared" si="771"/>
        <v>0</v>
      </c>
      <c r="CQ1112" s="7">
        <f t="shared" si="772"/>
        <v>0</v>
      </c>
      <c r="CR1112" s="7">
        <f t="shared" si="773"/>
        <v>0</v>
      </c>
    </row>
    <row r="1113" spans="1:9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738"/>
        <v>0</v>
      </c>
      <c r="M1113" s="63" t="b">
        <v>0</v>
      </c>
      <c r="S1113" s="65" t="b">
        <v>0</v>
      </c>
      <c r="Y1113" s="66" t="b">
        <v>0</v>
      </c>
      <c r="AE1113" s="67" t="b">
        <v>0</v>
      </c>
      <c r="AK1113" s="68" t="b">
        <v>0</v>
      </c>
      <c r="AQ1113" s="45" t="b">
        <v>0</v>
      </c>
      <c r="AW1113" s="47" t="b">
        <v>0</v>
      </c>
      <c r="BC1113" s="17">
        <f t="shared" si="731"/>
        <v>588.28000000000009</v>
      </c>
      <c r="BD1113">
        <f t="shared" si="739"/>
        <v>0</v>
      </c>
      <c r="BE1113" s="7">
        <f t="shared" si="740"/>
        <v>0</v>
      </c>
      <c r="BF1113" s="7">
        <f t="shared" si="741"/>
        <v>0</v>
      </c>
      <c r="BG1113" s="7">
        <f t="shared" si="742"/>
        <v>0</v>
      </c>
      <c r="BH1113" s="7">
        <f t="shared" si="743"/>
        <v>0</v>
      </c>
      <c r="BI1113" s="17">
        <f t="shared" si="732"/>
        <v>588.28000000000009</v>
      </c>
      <c r="BJ1113">
        <f t="shared" si="744"/>
        <v>0</v>
      </c>
      <c r="BK1113" s="7">
        <f t="shared" si="745"/>
        <v>0</v>
      </c>
      <c r="BL1113" s="7">
        <f t="shared" si="746"/>
        <v>0</v>
      </c>
      <c r="BM1113" s="7">
        <f t="shared" si="747"/>
        <v>0</v>
      </c>
      <c r="BN1113" s="7">
        <f t="shared" si="748"/>
        <v>0</v>
      </c>
      <c r="BO1113" s="17">
        <f t="shared" si="733"/>
        <v>588.28000000000009</v>
      </c>
      <c r="BP1113">
        <f t="shared" si="749"/>
        <v>0</v>
      </c>
      <c r="BQ1113" s="7">
        <f t="shared" si="750"/>
        <v>0</v>
      </c>
      <c r="BR1113" s="7">
        <f t="shared" si="751"/>
        <v>0</v>
      </c>
      <c r="BS1113" s="7">
        <f t="shared" si="752"/>
        <v>0</v>
      </c>
      <c r="BT1113" s="7">
        <f t="shared" si="753"/>
        <v>0</v>
      </c>
      <c r="BU1113" s="17">
        <f t="shared" si="734"/>
        <v>588.28000000000009</v>
      </c>
      <c r="BV1113">
        <f t="shared" si="754"/>
        <v>0</v>
      </c>
      <c r="BW1113" s="7">
        <f t="shared" si="755"/>
        <v>0</v>
      </c>
      <c r="BX1113" s="7">
        <f t="shared" si="756"/>
        <v>0</v>
      </c>
      <c r="BY1113" s="7">
        <f t="shared" si="757"/>
        <v>0</v>
      </c>
      <c r="BZ1113" s="7">
        <f t="shared" si="758"/>
        <v>0</v>
      </c>
      <c r="CA1113" s="17">
        <f t="shared" si="735"/>
        <v>588.28000000000009</v>
      </c>
      <c r="CB1113">
        <f t="shared" si="759"/>
        <v>0</v>
      </c>
      <c r="CC1113" s="7">
        <f t="shared" si="760"/>
        <v>0</v>
      </c>
      <c r="CD1113" s="7">
        <f t="shared" si="761"/>
        <v>0</v>
      </c>
      <c r="CE1113" s="7">
        <f t="shared" si="762"/>
        <v>0</v>
      </c>
      <c r="CF1113" s="69">
        <f t="shared" si="763"/>
        <v>0</v>
      </c>
      <c r="CG1113" s="17">
        <f t="shared" si="736"/>
        <v>588.28000000000009</v>
      </c>
      <c r="CH1113">
        <f t="shared" si="764"/>
        <v>0</v>
      </c>
      <c r="CI1113" s="7">
        <f t="shared" si="765"/>
        <v>0</v>
      </c>
      <c r="CJ1113" s="7">
        <f t="shared" si="766"/>
        <v>0</v>
      </c>
      <c r="CK1113" s="7">
        <f t="shared" si="767"/>
        <v>0</v>
      </c>
      <c r="CL1113" s="7">
        <f t="shared" si="768"/>
        <v>0</v>
      </c>
      <c r="CM1113" s="17">
        <f t="shared" si="737"/>
        <v>588.28000000000009</v>
      </c>
      <c r="CN1113">
        <f t="shared" si="769"/>
        <v>0</v>
      </c>
      <c r="CO1113" s="7">
        <f t="shared" si="770"/>
        <v>0</v>
      </c>
      <c r="CP1113" s="7">
        <f t="shared" si="771"/>
        <v>0</v>
      </c>
      <c r="CQ1113" s="7">
        <f t="shared" si="772"/>
        <v>0</v>
      </c>
      <c r="CR1113" s="7">
        <f t="shared" si="773"/>
        <v>0</v>
      </c>
    </row>
    <row r="1114" spans="1:9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738"/>
        <v>1</v>
      </c>
      <c r="M1114" s="63" t="b">
        <v>0</v>
      </c>
      <c r="S1114" s="65" t="b">
        <v>0</v>
      </c>
      <c r="Y1114" s="66" t="b">
        <v>0</v>
      </c>
      <c r="AE1114" s="67" t="b">
        <v>0</v>
      </c>
      <c r="AK1114" s="68" t="b">
        <v>0</v>
      </c>
      <c r="AQ1114" s="45" t="b">
        <v>0</v>
      </c>
      <c r="AW1114" s="47" t="b">
        <v>0</v>
      </c>
      <c r="BC1114" s="17">
        <f t="shared" si="731"/>
        <v>532.29000000000008</v>
      </c>
      <c r="BD1114">
        <f t="shared" si="739"/>
        <v>0</v>
      </c>
      <c r="BE1114" s="7">
        <f t="shared" si="740"/>
        <v>0</v>
      </c>
      <c r="BF1114" s="7">
        <f t="shared" si="741"/>
        <v>0</v>
      </c>
      <c r="BG1114" s="7">
        <f t="shared" si="742"/>
        <v>0</v>
      </c>
      <c r="BH1114" s="7">
        <f t="shared" si="743"/>
        <v>0</v>
      </c>
      <c r="BI1114" s="17">
        <f t="shared" si="732"/>
        <v>532.29000000000008</v>
      </c>
      <c r="BJ1114">
        <f t="shared" si="744"/>
        <v>0</v>
      </c>
      <c r="BK1114" s="7">
        <f t="shared" si="745"/>
        <v>0</v>
      </c>
      <c r="BL1114" s="7">
        <f t="shared" si="746"/>
        <v>0</v>
      </c>
      <c r="BM1114" s="7">
        <f t="shared" si="747"/>
        <v>0</v>
      </c>
      <c r="BN1114" s="7">
        <f t="shared" si="748"/>
        <v>0</v>
      </c>
      <c r="BO1114" s="17">
        <f t="shared" si="733"/>
        <v>532.29000000000008</v>
      </c>
      <c r="BP1114">
        <f t="shared" si="749"/>
        <v>0</v>
      </c>
      <c r="BQ1114" s="7">
        <f t="shared" si="750"/>
        <v>0</v>
      </c>
      <c r="BR1114" s="7">
        <f t="shared" si="751"/>
        <v>0</v>
      </c>
      <c r="BS1114" s="7">
        <f t="shared" si="752"/>
        <v>0</v>
      </c>
      <c r="BT1114" s="7">
        <f t="shared" si="753"/>
        <v>0</v>
      </c>
      <c r="BU1114" s="17">
        <f t="shared" si="734"/>
        <v>532.29000000000008</v>
      </c>
      <c r="BV1114">
        <f t="shared" si="754"/>
        <v>0</v>
      </c>
      <c r="BW1114" s="7">
        <f t="shared" si="755"/>
        <v>0</v>
      </c>
      <c r="BX1114" s="7">
        <f t="shared" si="756"/>
        <v>0</v>
      </c>
      <c r="BY1114" s="7">
        <f t="shared" si="757"/>
        <v>0</v>
      </c>
      <c r="BZ1114" s="7">
        <f t="shared" si="758"/>
        <v>0</v>
      </c>
      <c r="CA1114" s="17">
        <f t="shared" si="735"/>
        <v>532.29000000000008</v>
      </c>
      <c r="CB1114">
        <f t="shared" si="759"/>
        <v>0</v>
      </c>
      <c r="CC1114" s="7">
        <f t="shared" si="760"/>
        <v>0</v>
      </c>
      <c r="CD1114" s="7">
        <f t="shared" si="761"/>
        <v>0</v>
      </c>
      <c r="CE1114" s="7">
        <f t="shared" si="762"/>
        <v>0</v>
      </c>
      <c r="CF1114" s="69">
        <f t="shared" si="763"/>
        <v>0</v>
      </c>
      <c r="CG1114" s="17">
        <f t="shared" si="736"/>
        <v>532.29000000000008</v>
      </c>
      <c r="CH1114">
        <f t="shared" si="764"/>
        <v>0</v>
      </c>
      <c r="CI1114" s="7">
        <f t="shared" si="765"/>
        <v>0</v>
      </c>
      <c r="CJ1114" s="7">
        <f t="shared" si="766"/>
        <v>0</v>
      </c>
      <c r="CK1114" s="7">
        <f t="shared" si="767"/>
        <v>0</v>
      </c>
      <c r="CL1114" s="7">
        <f t="shared" si="768"/>
        <v>0</v>
      </c>
      <c r="CM1114" s="17">
        <f t="shared" si="737"/>
        <v>532.29000000000008</v>
      </c>
      <c r="CN1114">
        <f t="shared" si="769"/>
        <v>0</v>
      </c>
      <c r="CO1114" s="7">
        <f t="shared" si="770"/>
        <v>0</v>
      </c>
      <c r="CP1114" s="7">
        <f t="shared" si="771"/>
        <v>0</v>
      </c>
      <c r="CQ1114" s="7">
        <f t="shared" si="772"/>
        <v>0</v>
      </c>
      <c r="CR1114" s="7">
        <f t="shared" si="773"/>
        <v>0</v>
      </c>
    </row>
    <row r="1115" spans="1:9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738"/>
        <v>0</v>
      </c>
      <c r="M1115" s="63" t="b">
        <v>0</v>
      </c>
      <c r="S1115" s="65" t="b">
        <v>0</v>
      </c>
      <c r="Y1115" s="66" t="b">
        <v>0</v>
      </c>
      <c r="AE1115" s="67" t="b">
        <v>0</v>
      </c>
      <c r="AK1115" s="68" t="b">
        <v>0</v>
      </c>
      <c r="AQ1115" s="45" t="b">
        <v>0</v>
      </c>
      <c r="AW1115" s="47" t="b">
        <v>0</v>
      </c>
      <c r="BC1115" s="17">
        <f t="shared" si="731"/>
        <v>532.29000000000008</v>
      </c>
      <c r="BD1115">
        <f t="shared" si="739"/>
        <v>0</v>
      </c>
      <c r="BE1115" s="7">
        <f t="shared" si="740"/>
        <v>0</v>
      </c>
      <c r="BF1115" s="7">
        <f t="shared" si="741"/>
        <v>0</v>
      </c>
      <c r="BG1115" s="7">
        <f t="shared" si="742"/>
        <v>0</v>
      </c>
      <c r="BH1115" s="7">
        <f t="shared" si="743"/>
        <v>0</v>
      </c>
      <c r="BI1115" s="17">
        <f t="shared" si="732"/>
        <v>532.29000000000008</v>
      </c>
      <c r="BJ1115">
        <f t="shared" si="744"/>
        <v>0</v>
      </c>
      <c r="BK1115" s="7">
        <f t="shared" si="745"/>
        <v>0</v>
      </c>
      <c r="BL1115" s="7">
        <f t="shared" si="746"/>
        <v>0</v>
      </c>
      <c r="BM1115" s="7">
        <f t="shared" si="747"/>
        <v>0</v>
      </c>
      <c r="BN1115" s="7">
        <f t="shared" si="748"/>
        <v>0</v>
      </c>
      <c r="BO1115" s="17">
        <f t="shared" si="733"/>
        <v>532.29000000000008</v>
      </c>
      <c r="BP1115">
        <f t="shared" si="749"/>
        <v>0</v>
      </c>
      <c r="BQ1115" s="7">
        <f t="shared" si="750"/>
        <v>0</v>
      </c>
      <c r="BR1115" s="7">
        <f t="shared" si="751"/>
        <v>0</v>
      </c>
      <c r="BS1115" s="7">
        <f t="shared" si="752"/>
        <v>0</v>
      </c>
      <c r="BT1115" s="7">
        <f t="shared" si="753"/>
        <v>0</v>
      </c>
      <c r="BU1115" s="17">
        <f t="shared" si="734"/>
        <v>532.29000000000008</v>
      </c>
      <c r="BV1115">
        <f t="shared" si="754"/>
        <v>0</v>
      </c>
      <c r="BW1115" s="7">
        <f t="shared" si="755"/>
        <v>0</v>
      </c>
      <c r="BX1115" s="7">
        <f t="shared" si="756"/>
        <v>0</v>
      </c>
      <c r="BY1115" s="7">
        <f t="shared" si="757"/>
        <v>0</v>
      </c>
      <c r="BZ1115" s="7">
        <f t="shared" si="758"/>
        <v>0</v>
      </c>
      <c r="CA1115" s="17">
        <f t="shared" si="735"/>
        <v>532.29000000000008</v>
      </c>
      <c r="CB1115">
        <f t="shared" si="759"/>
        <v>0</v>
      </c>
      <c r="CC1115" s="7">
        <f t="shared" si="760"/>
        <v>0</v>
      </c>
      <c r="CD1115" s="7">
        <f t="shared" si="761"/>
        <v>0</v>
      </c>
      <c r="CE1115" s="7">
        <f t="shared" si="762"/>
        <v>0</v>
      </c>
      <c r="CF1115" s="69">
        <f t="shared" si="763"/>
        <v>0</v>
      </c>
      <c r="CG1115" s="17">
        <f t="shared" si="736"/>
        <v>532.29000000000008</v>
      </c>
      <c r="CH1115">
        <f t="shared" si="764"/>
        <v>0</v>
      </c>
      <c r="CI1115" s="7">
        <f t="shared" si="765"/>
        <v>0</v>
      </c>
      <c r="CJ1115" s="7">
        <f t="shared" si="766"/>
        <v>0</v>
      </c>
      <c r="CK1115" s="7">
        <f t="shared" si="767"/>
        <v>0</v>
      </c>
      <c r="CL1115" s="7">
        <f t="shared" si="768"/>
        <v>0</v>
      </c>
      <c r="CM1115" s="17">
        <f t="shared" si="737"/>
        <v>532.29000000000008</v>
      </c>
      <c r="CN1115">
        <f t="shared" si="769"/>
        <v>0</v>
      </c>
      <c r="CO1115" s="7">
        <f t="shared" si="770"/>
        <v>0</v>
      </c>
      <c r="CP1115" s="7">
        <f t="shared" si="771"/>
        <v>0</v>
      </c>
      <c r="CQ1115" s="7">
        <f t="shared" si="772"/>
        <v>0</v>
      </c>
      <c r="CR1115" s="7">
        <f t="shared" si="773"/>
        <v>0</v>
      </c>
    </row>
    <row r="1116" spans="1:9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738"/>
        <v>1</v>
      </c>
      <c r="M1116" s="63" t="b">
        <v>0</v>
      </c>
      <c r="S1116" s="65" t="b">
        <v>0</v>
      </c>
      <c r="Y1116" s="66" t="b">
        <v>0</v>
      </c>
      <c r="AE1116" s="67" t="b">
        <v>0</v>
      </c>
      <c r="AK1116" s="68" t="b">
        <v>0</v>
      </c>
      <c r="AQ1116" s="45" t="b">
        <v>0</v>
      </c>
      <c r="AW1116" s="47" t="b">
        <v>0</v>
      </c>
      <c r="BC1116" s="17">
        <f t="shared" si="731"/>
        <v>471.79</v>
      </c>
      <c r="BD1116">
        <f t="shared" si="739"/>
        <v>0</v>
      </c>
      <c r="BE1116" s="7">
        <f t="shared" si="740"/>
        <v>0</v>
      </c>
      <c r="BF1116" s="7">
        <f t="shared" si="741"/>
        <v>0</v>
      </c>
      <c r="BG1116" s="7">
        <f t="shared" si="742"/>
        <v>0</v>
      </c>
      <c r="BH1116" s="7">
        <f t="shared" si="743"/>
        <v>0</v>
      </c>
      <c r="BI1116" s="17">
        <f t="shared" si="732"/>
        <v>471.79</v>
      </c>
      <c r="BJ1116">
        <f t="shared" si="744"/>
        <v>0</v>
      </c>
      <c r="BK1116" s="7">
        <f t="shared" si="745"/>
        <v>0</v>
      </c>
      <c r="BL1116" s="7">
        <f t="shared" si="746"/>
        <v>0</v>
      </c>
      <c r="BM1116" s="7">
        <f t="shared" si="747"/>
        <v>0</v>
      </c>
      <c r="BN1116" s="7">
        <f t="shared" si="748"/>
        <v>0</v>
      </c>
      <c r="BO1116" s="17">
        <f t="shared" si="733"/>
        <v>471.79</v>
      </c>
      <c r="BP1116">
        <f t="shared" si="749"/>
        <v>0</v>
      </c>
      <c r="BQ1116" s="7">
        <f t="shared" si="750"/>
        <v>0</v>
      </c>
      <c r="BR1116" s="7">
        <f t="shared" si="751"/>
        <v>0</v>
      </c>
      <c r="BS1116" s="7">
        <f t="shared" si="752"/>
        <v>0</v>
      </c>
      <c r="BT1116" s="7">
        <f t="shared" si="753"/>
        <v>0</v>
      </c>
      <c r="BU1116" s="17">
        <f t="shared" si="734"/>
        <v>471.79</v>
      </c>
      <c r="BV1116">
        <f t="shared" si="754"/>
        <v>0</v>
      </c>
      <c r="BW1116" s="7">
        <f t="shared" si="755"/>
        <v>0</v>
      </c>
      <c r="BX1116" s="7">
        <f t="shared" si="756"/>
        <v>0</v>
      </c>
      <c r="BY1116" s="7">
        <f t="shared" si="757"/>
        <v>0</v>
      </c>
      <c r="BZ1116" s="7">
        <f t="shared" si="758"/>
        <v>0</v>
      </c>
      <c r="CA1116" s="17">
        <f t="shared" si="735"/>
        <v>471.79</v>
      </c>
      <c r="CB1116">
        <f t="shared" si="759"/>
        <v>0</v>
      </c>
      <c r="CC1116" s="7">
        <f t="shared" si="760"/>
        <v>0</v>
      </c>
      <c r="CD1116" s="7">
        <f t="shared" si="761"/>
        <v>0</v>
      </c>
      <c r="CE1116" s="7">
        <f t="shared" si="762"/>
        <v>0</v>
      </c>
      <c r="CF1116" s="69">
        <f t="shared" si="763"/>
        <v>0</v>
      </c>
      <c r="CG1116" s="17">
        <f t="shared" si="736"/>
        <v>471.79</v>
      </c>
      <c r="CH1116">
        <f t="shared" si="764"/>
        <v>0</v>
      </c>
      <c r="CI1116" s="7">
        <f t="shared" si="765"/>
        <v>0</v>
      </c>
      <c r="CJ1116" s="7">
        <f t="shared" si="766"/>
        <v>0</v>
      </c>
      <c r="CK1116" s="7">
        <f t="shared" si="767"/>
        <v>0</v>
      </c>
      <c r="CL1116" s="7">
        <f t="shared" si="768"/>
        <v>0</v>
      </c>
      <c r="CM1116" s="17">
        <f t="shared" si="737"/>
        <v>471.79</v>
      </c>
      <c r="CN1116">
        <f t="shared" si="769"/>
        <v>0</v>
      </c>
      <c r="CO1116" s="7">
        <f t="shared" si="770"/>
        <v>0</v>
      </c>
      <c r="CP1116" s="7">
        <f t="shared" si="771"/>
        <v>0</v>
      </c>
      <c r="CQ1116" s="7">
        <f t="shared" si="772"/>
        <v>0</v>
      </c>
      <c r="CR1116" s="7">
        <f t="shared" si="773"/>
        <v>0</v>
      </c>
    </row>
    <row r="1117" spans="1:9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738"/>
        <v>0</v>
      </c>
      <c r="M1117" s="63" t="b">
        <v>0</v>
      </c>
      <c r="S1117" s="65" t="b">
        <v>0</v>
      </c>
      <c r="Y1117" s="66" t="b">
        <v>0</v>
      </c>
      <c r="AE1117" s="67" t="b">
        <v>0</v>
      </c>
      <c r="AK1117" s="68" t="b">
        <v>0</v>
      </c>
      <c r="AQ1117" s="45" t="b">
        <v>0</v>
      </c>
      <c r="AW1117" s="47" t="b">
        <v>0</v>
      </c>
      <c r="BC1117" s="17">
        <f t="shared" si="731"/>
        <v>471.79</v>
      </c>
      <c r="BD1117">
        <f t="shared" si="739"/>
        <v>0</v>
      </c>
      <c r="BE1117" s="7">
        <f t="shared" si="740"/>
        <v>0</v>
      </c>
      <c r="BF1117" s="7">
        <f t="shared" si="741"/>
        <v>0</v>
      </c>
      <c r="BG1117" s="7">
        <f t="shared" si="742"/>
        <v>0</v>
      </c>
      <c r="BH1117" s="7">
        <f t="shared" si="743"/>
        <v>0</v>
      </c>
      <c r="BI1117" s="17">
        <f t="shared" si="732"/>
        <v>471.79</v>
      </c>
      <c r="BJ1117">
        <f t="shared" si="744"/>
        <v>0</v>
      </c>
      <c r="BK1117" s="7">
        <f t="shared" si="745"/>
        <v>0</v>
      </c>
      <c r="BL1117" s="7">
        <f t="shared" si="746"/>
        <v>0</v>
      </c>
      <c r="BM1117" s="7">
        <f t="shared" si="747"/>
        <v>0</v>
      </c>
      <c r="BN1117" s="7">
        <f t="shared" si="748"/>
        <v>0</v>
      </c>
      <c r="BO1117" s="17">
        <f t="shared" si="733"/>
        <v>471.79</v>
      </c>
      <c r="BP1117">
        <f t="shared" si="749"/>
        <v>0</v>
      </c>
      <c r="BQ1117" s="7">
        <f t="shared" si="750"/>
        <v>0</v>
      </c>
      <c r="BR1117" s="7">
        <f t="shared" si="751"/>
        <v>0</v>
      </c>
      <c r="BS1117" s="7">
        <f t="shared" si="752"/>
        <v>0</v>
      </c>
      <c r="BT1117" s="7">
        <f t="shared" si="753"/>
        <v>0</v>
      </c>
      <c r="BU1117" s="17">
        <f t="shared" si="734"/>
        <v>471.79</v>
      </c>
      <c r="BV1117">
        <f t="shared" si="754"/>
        <v>0</v>
      </c>
      <c r="BW1117" s="7">
        <f t="shared" si="755"/>
        <v>0</v>
      </c>
      <c r="BX1117" s="7">
        <f t="shared" si="756"/>
        <v>0</v>
      </c>
      <c r="BY1117" s="7">
        <f t="shared" si="757"/>
        <v>0</v>
      </c>
      <c r="BZ1117" s="7">
        <f t="shared" si="758"/>
        <v>0</v>
      </c>
      <c r="CA1117" s="17">
        <f t="shared" si="735"/>
        <v>471.79</v>
      </c>
      <c r="CB1117">
        <f t="shared" si="759"/>
        <v>0</v>
      </c>
      <c r="CC1117" s="7">
        <f t="shared" si="760"/>
        <v>0</v>
      </c>
      <c r="CD1117" s="7">
        <f t="shared" si="761"/>
        <v>0</v>
      </c>
      <c r="CE1117" s="7">
        <f t="shared" si="762"/>
        <v>0</v>
      </c>
      <c r="CF1117" s="69">
        <f t="shared" si="763"/>
        <v>0</v>
      </c>
      <c r="CG1117" s="17">
        <f t="shared" si="736"/>
        <v>471.79</v>
      </c>
      <c r="CH1117">
        <f t="shared" si="764"/>
        <v>0</v>
      </c>
      <c r="CI1117" s="7">
        <f t="shared" si="765"/>
        <v>0</v>
      </c>
      <c r="CJ1117" s="7">
        <f t="shared" si="766"/>
        <v>0</v>
      </c>
      <c r="CK1117" s="7">
        <f t="shared" si="767"/>
        <v>0</v>
      </c>
      <c r="CL1117" s="7">
        <f t="shared" si="768"/>
        <v>0</v>
      </c>
      <c r="CM1117" s="17">
        <f t="shared" si="737"/>
        <v>471.79</v>
      </c>
      <c r="CN1117">
        <f t="shared" si="769"/>
        <v>0</v>
      </c>
      <c r="CO1117" s="7">
        <f t="shared" si="770"/>
        <v>0</v>
      </c>
      <c r="CP1117" s="7">
        <f t="shared" si="771"/>
        <v>0</v>
      </c>
      <c r="CQ1117" s="7">
        <f t="shared" si="772"/>
        <v>0</v>
      </c>
      <c r="CR1117" s="7">
        <f t="shared" si="773"/>
        <v>0</v>
      </c>
    </row>
    <row r="1118" spans="1:9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738"/>
        <v>1</v>
      </c>
      <c r="M1118" s="63" t="b">
        <v>0</v>
      </c>
      <c r="S1118" s="65" t="b">
        <v>0</v>
      </c>
      <c r="Y1118" s="66" t="b">
        <v>0</v>
      </c>
      <c r="AE1118" s="67" t="b">
        <v>0</v>
      </c>
      <c r="AK1118" s="68" t="b">
        <v>0</v>
      </c>
      <c r="AQ1118" s="45" t="b">
        <v>0</v>
      </c>
      <c r="AW1118" s="47" t="b">
        <v>0</v>
      </c>
      <c r="BC1118" s="17">
        <f t="shared" si="731"/>
        <v>537.79000000000008</v>
      </c>
      <c r="BD1118">
        <f t="shared" si="739"/>
        <v>0</v>
      </c>
      <c r="BE1118" s="7">
        <f t="shared" si="740"/>
        <v>0</v>
      </c>
      <c r="BF1118" s="7">
        <f t="shared" si="741"/>
        <v>0</v>
      </c>
      <c r="BG1118" s="7">
        <f t="shared" si="742"/>
        <v>0</v>
      </c>
      <c r="BH1118" s="7">
        <f t="shared" si="743"/>
        <v>0</v>
      </c>
      <c r="BI1118" s="17">
        <f t="shared" si="732"/>
        <v>537.79000000000008</v>
      </c>
      <c r="BJ1118">
        <f t="shared" si="744"/>
        <v>0</v>
      </c>
      <c r="BK1118" s="7">
        <f t="shared" si="745"/>
        <v>0</v>
      </c>
      <c r="BL1118" s="7">
        <f t="shared" si="746"/>
        <v>0</v>
      </c>
      <c r="BM1118" s="7">
        <f t="shared" si="747"/>
        <v>0</v>
      </c>
      <c r="BN1118" s="7">
        <f t="shared" si="748"/>
        <v>0</v>
      </c>
      <c r="BO1118" s="17">
        <f t="shared" si="733"/>
        <v>537.79000000000008</v>
      </c>
      <c r="BP1118">
        <f t="shared" si="749"/>
        <v>0</v>
      </c>
      <c r="BQ1118" s="7">
        <f t="shared" si="750"/>
        <v>0</v>
      </c>
      <c r="BR1118" s="7">
        <f t="shared" si="751"/>
        <v>0</v>
      </c>
      <c r="BS1118" s="7">
        <f t="shared" si="752"/>
        <v>0</v>
      </c>
      <c r="BT1118" s="7">
        <f t="shared" si="753"/>
        <v>0</v>
      </c>
      <c r="BU1118" s="17">
        <f t="shared" si="734"/>
        <v>537.79000000000008</v>
      </c>
      <c r="BV1118">
        <f t="shared" si="754"/>
        <v>0</v>
      </c>
      <c r="BW1118" s="7">
        <f t="shared" si="755"/>
        <v>0</v>
      </c>
      <c r="BX1118" s="7">
        <f t="shared" si="756"/>
        <v>0</v>
      </c>
      <c r="BY1118" s="7">
        <f t="shared" si="757"/>
        <v>0</v>
      </c>
      <c r="BZ1118" s="7">
        <f t="shared" si="758"/>
        <v>0</v>
      </c>
      <c r="CA1118" s="17">
        <f t="shared" si="735"/>
        <v>537.79000000000008</v>
      </c>
      <c r="CB1118">
        <f t="shared" si="759"/>
        <v>0</v>
      </c>
      <c r="CC1118" s="7">
        <f t="shared" si="760"/>
        <v>0</v>
      </c>
      <c r="CD1118" s="7">
        <f t="shared" si="761"/>
        <v>0</v>
      </c>
      <c r="CE1118" s="7">
        <f t="shared" si="762"/>
        <v>0</v>
      </c>
      <c r="CF1118" s="69">
        <f t="shared" si="763"/>
        <v>0</v>
      </c>
      <c r="CG1118" s="17">
        <f t="shared" si="736"/>
        <v>537.79000000000008</v>
      </c>
      <c r="CH1118">
        <f t="shared" si="764"/>
        <v>0</v>
      </c>
      <c r="CI1118" s="7">
        <f t="shared" si="765"/>
        <v>0</v>
      </c>
      <c r="CJ1118" s="7">
        <f t="shared" si="766"/>
        <v>0</v>
      </c>
      <c r="CK1118" s="7">
        <f t="shared" si="767"/>
        <v>0</v>
      </c>
      <c r="CL1118" s="7">
        <f t="shared" si="768"/>
        <v>0</v>
      </c>
      <c r="CM1118" s="17">
        <f t="shared" si="737"/>
        <v>537.79000000000008</v>
      </c>
      <c r="CN1118">
        <f t="shared" si="769"/>
        <v>0</v>
      </c>
      <c r="CO1118" s="7">
        <f t="shared" si="770"/>
        <v>0</v>
      </c>
      <c r="CP1118" s="7">
        <f t="shared" si="771"/>
        <v>0</v>
      </c>
      <c r="CQ1118" s="7">
        <f t="shared" si="772"/>
        <v>0</v>
      </c>
      <c r="CR1118" s="7">
        <f t="shared" si="773"/>
        <v>0</v>
      </c>
    </row>
    <row r="1119" spans="1:9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738"/>
        <v>1</v>
      </c>
      <c r="M1119" s="63" t="b">
        <v>0</v>
      </c>
      <c r="S1119" s="65" t="b">
        <v>0</v>
      </c>
      <c r="Y1119" s="66" t="b">
        <v>0</v>
      </c>
      <c r="AE1119" s="67" t="b">
        <v>0</v>
      </c>
      <c r="AK1119" s="68" t="b">
        <v>0</v>
      </c>
      <c r="AQ1119" s="45" t="b">
        <v>0</v>
      </c>
      <c r="AW1119" s="47" t="b">
        <v>0</v>
      </c>
      <c r="BC1119" s="17">
        <f t="shared" si="731"/>
        <v>537.79000000000008</v>
      </c>
      <c r="BD1119">
        <f t="shared" si="739"/>
        <v>0</v>
      </c>
      <c r="BE1119" s="7">
        <f t="shared" si="740"/>
        <v>0</v>
      </c>
      <c r="BF1119" s="7">
        <f t="shared" si="741"/>
        <v>0</v>
      </c>
      <c r="BG1119" s="7">
        <f t="shared" si="742"/>
        <v>0</v>
      </c>
      <c r="BH1119" s="7">
        <f t="shared" si="743"/>
        <v>0</v>
      </c>
      <c r="BI1119" s="17">
        <f t="shared" si="732"/>
        <v>537.79000000000008</v>
      </c>
      <c r="BJ1119">
        <f t="shared" si="744"/>
        <v>0</v>
      </c>
      <c r="BK1119" s="7">
        <f t="shared" si="745"/>
        <v>0</v>
      </c>
      <c r="BL1119" s="7">
        <f t="shared" si="746"/>
        <v>0</v>
      </c>
      <c r="BM1119" s="7">
        <f t="shared" si="747"/>
        <v>0</v>
      </c>
      <c r="BN1119" s="7">
        <f t="shared" si="748"/>
        <v>0</v>
      </c>
      <c r="BO1119" s="17">
        <f t="shared" si="733"/>
        <v>537.79000000000008</v>
      </c>
      <c r="BP1119">
        <f t="shared" si="749"/>
        <v>0</v>
      </c>
      <c r="BQ1119" s="7">
        <f t="shared" si="750"/>
        <v>0</v>
      </c>
      <c r="BR1119" s="7">
        <f t="shared" si="751"/>
        <v>0</v>
      </c>
      <c r="BS1119" s="7">
        <f t="shared" si="752"/>
        <v>0</v>
      </c>
      <c r="BT1119" s="7">
        <f t="shared" si="753"/>
        <v>0</v>
      </c>
      <c r="BU1119" s="17">
        <f t="shared" si="734"/>
        <v>537.79000000000008</v>
      </c>
      <c r="BV1119">
        <f t="shared" si="754"/>
        <v>0</v>
      </c>
      <c r="BW1119" s="7">
        <f t="shared" si="755"/>
        <v>0</v>
      </c>
      <c r="BX1119" s="7">
        <f t="shared" si="756"/>
        <v>0</v>
      </c>
      <c r="BY1119" s="7">
        <f t="shared" si="757"/>
        <v>0</v>
      </c>
      <c r="BZ1119" s="7">
        <f t="shared" si="758"/>
        <v>0</v>
      </c>
      <c r="CA1119" s="17">
        <f t="shared" si="735"/>
        <v>537.79000000000008</v>
      </c>
      <c r="CB1119">
        <f t="shared" si="759"/>
        <v>0</v>
      </c>
      <c r="CC1119" s="7">
        <f t="shared" si="760"/>
        <v>0</v>
      </c>
      <c r="CD1119" s="7">
        <f t="shared" si="761"/>
        <v>0</v>
      </c>
      <c r="CE1119" s="7">
        <f t="shared" si="762"/>
        <v>0</v>
      </c>
      <c r="CF1119" s="69">
        <f t="shared" si="763"/>
        <v>0</v>
      </c>
      <c r="CG1119" s="17">
        <f t="shared" si="736"/>
        <v>537.79000000000008</v>
      </c>
      <c r="CH1119">
        <f t="shared" si="764"/>
        <v>0</v>
      </c>
      <c r="CI1119" s="7">
        <f t="shared" si="765"/>
        <v>0</v>
      </c>
      <c r="CJ1119" s="7">
        <f t="shared" si="766"/>
        <v>0</v>
      </c>
      <c r="CK1119" s="7">
        <f t="shared" si="767"/>
        <v>0</v>
      </c>
      <c r="CL1119" s="7">
        <f t="shared" si="768"/>
        <v>0</v>
      </c>
      <c r="CM1119" s="17">
        <f t="shared" si="737"/>
        <v>537.79000000000008</v>
      </c>
      <c r="CN1119">
        <f t="shared" si="769"/>
        <v>0</v>
      </c>
      <c r="CO1119" s="7">
        <f t="shared" si="770"/>
        <v>0</v>
      </c>
      <c r="CP1119" s="7">
        <f t="shared" si="771"/>
        <v>0</v>
      </c>
      <c r="CQ1119" s="7">
        <f t="shared" si="772"/>
        <v>0</v>
      </c>
      <c r="CR1119" s="7">
        <f t="shared" si="773"/>
        <v>0</v>
      </c>
    </row>
    <row r="1120" spans="1:9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738"/>
        <v>1</v>
      </c>
      <c r="M1120" s="63" t="b">
        <v>0</v>
      </c>
      <c r="S1120" s="65" t="b">
        <v>0</v>
      </c>
      <c r="Y1120" s="66" t="b">
        <v>0</v>
      </c>
      <c r="AE1120" s="67" t="b">
        <v>0</v>
      </c>
      <c r="AK1120" s="68" t="b">
        <v>0</v>
      </c>
      <c r="AQ1120" s="45" t="b">
        <v>0</v>
      </c>
      <c r="AW1120" s="47" t="b">
        <v>0</v>
      </c>
      <c r="BC1120" s="17">
        <f t="shared" si="731"/>
        <v>402.6</v>
      </c>
      <c r="BD1120">
        <f t="shared" si="739"/>
        <v>0</v>
      </c>
      <c r="BE1120" s="7">
        <f t="shared" si="740"/>
        <v>0</v>
      </c>
      <c r="BF1120" s="7">
        <f t="shared" si="741"/>
        <v>0</v>
      </c>
      <c r="BG1120" s="7">
        <f t="shared" si="742"/>
        <v>0</v>
      </c>
      <c r="BH1120" s="7">
        <f t="shared" si="743"/>
        <v>0</v>
      </c>
      <c r="BI1120" s="17">
        <f t="shared" si="732"/>
        <v>402.6</v>
      </c>
      <c r="BJ1120">
        <f t="shared" si="744"/>
        <v>0</v>
      </c>
      <c r="BK1120" s="7">
        <f t="shared" si="745"/>
        <v>0</v>
      </c>
      <c r="BL1120" s="7">
        <f t="shared" si="746"/>
        <v>0</v>
      </c>
      <c r="BM1120" s="7">
        <f t="shared" si="747"/>
        <v>0</v>
      </c>
      <c r="BN1120" s="7">
        <f t="shared" si="748"/>
        <v>0</v>
      </c>
      <c r="BO1120" s="17">
        <f t="shared" si="733"/>
        <v>402.6</v>
      </c>
      <c r="BP1120">
        <f t="shared" si="749"/>
        <v>0</v>
      </c>
      <c r="BQ1120" s="7">
        <f t="shared" si="750"/>
        <v>0</v>
      </c>
      <c r="BR1120" s="7">
        <f t="shared" si="751"/>
        <v>0</v>
      </c>
      <c r="BS1120" s="7">
        <f t="shared" si="752"/>
        <v>0</v>
      </c>
      <c r="BT1120" s="7">
        <f t="shared" si="753"/>
        <v>0</v>
      </c>
      <c r="BU1120" s="17">
        <f t="shared" si="734"/>
        <v>402.6</v>
      </c>
      <c r="BV1120">
        <f t="shared" si="754"/>
        <v>0</v>
      </c>
      <c r="BW1120" s="7">
        <f t="shared" si="755"/>
        <v>0</v>
      </c>
      <c r="BX1120" s="7">
        <f t="shared" si="756"/>
        <v>0</v>
      </c>
      <c r="BY1120" s="7">
        <f t="shared" si="757"/>
        <v>0</v>
      </c>
      <c r="BZ1120" s="7">
        <f t="shared" si="758"/>
        <v>0</v>
      </c>
      <c r="CA1120" s="17">
        <f t="shared" si="735"/>
        <v>402.6</v>
      </c>
      <c r="CB1120">
        <f t="shared" si="759"/>
        <v>0</v>
      </c>
      <c r="CC1120" s="7">
        <f t="shared" si="760"/>
        <v>0</v>
      </c>
      <c r="CD1120" s="7">
        <f t="shared" si="761"/>
        <v>0</v>
      </c>
      <c r="CE1120" s="7">
        <f t="shared" si="762"/>
        <v>0</v>
      </c>
      <c r="CF1120" s="69">
        <f t="shared" si="763"/>
        <v>0</v>
      </c>
      <c r="CG1120" s="17">
        <f t="shared" si="736"/>
        <v>402.6</v>
      </c>
      <c r="CH1120">
        <f t="shared" si="764"/>
        <v>0</v>
      </c>
      <c r="CI1120" s="7">
        <f t="shared" si="765"/>
        <v>0</v>
      </c>
      <c r="CJ1120" s="7">
        <f t="shared" si="766"/>
        <v>0</v>
      </c>
      <c r="CK1120" s="7">
        <f t="shared" si="767"/>
        <v>0</v>
      </c>
      <c r="CL1120" s="7">
        <f t="shared" si="768"/>
        <v>0</v>
      </c>
      <c r="CM1120" s="17">
        <f t="shared" si="737"/>
        <v>402.6</v>
      </c>
      <c r="CN1120">
        <f t="shared" si="769"/>
        <v>0</v>
      </c>
      <c r="CO1120" s="7">
        <f t="shared" si="770"/>
        <v>0</v>
      </c>
      <c r="CP1120" s="7">
        <f t="shared" si="771"/>
        <v>0</v>
      </c>
      <c r="CQ1120" s="7">
        <f t="shared" si="772"/>
        <v>0</v>
      </c>
      <c r="CR1120" s="7">
        <f t="shared" si="773"/>
        <v>0</v>
      </c>
    </row>
    <row r="1121" spans="1:9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738"/>
        <v>1</v>
      </c>
      <c r="M1121" s="63" t="b">
        <v>0</v>
      </c>
      <c r="S1121" s="65" t="b">
        <v>0</v>
      </c>
      <c r="Y1121" s="66" t="b">
        <v>0</v>
      </c>
      <c r="AE1121" s="67" t="b">
        <v>0</v>
      </c>
      <c r="AK1121" s="68" t="b">
        <v>0</v>
      </c>
      <c r="AQ1121" s="45" t="b">
        <v>0</v>
      </c>
      <c r="AW1121" s="47" t="b">
        <v>0</v>
      </c>
      <c r="BC1121" s="17">
        <f t="shared" si="731"/>
        <v>402.6</v>
      </c>
      <c r="BD1121">
        <f t="shared" si="739"/>
        <v>0</v>
      </c>
      <c r="BE1121" s="7">
        <f t="shared" si="740"/>
        <v>0</v>
      </c>
      <c r="BF1121" s="7">
        <f t="shared" si="741"/>
        <v>0</v>
      </c>
      <c r="BG1121" s="7">
        <f t="shared" si="742"/>
        <v>0</v>
      </c>
      <c r="BH1121" s="7">
        <f t="shared" si="743"/>
        <v>0</v>
      </c>
      <c r="BI1121" s="17">
        <f t="shared" si="732"/>
        <v>402.6</v>
      </c>
      <c r="BJ1121">
        <f t="shared" si="744"/>
        <v>0</v>
      </c>
      <c r="BK1121" s="7">
        <f t="shared" si="745"/>
        <v>0</v>
      </c>
      <c r="BL1121" s="7">
        <f t="shared" si="746"/>
        <v>0</v>
      </c>
      <c r="BM1121" s="7">
        <f t="shared" si="747"/>
        <v>0</v>
      </c>
      <c r="BN1121" s="7">
        <f t="shared" si="748"/>
        <v>0</v>
      </c>
      <c r="BO1121" s="17">
        <f t="shared" si="733"/>
        <v>402.6</v>
      </c>
      <c r="BP1121">
        <f t="shared" si="749"/>
        <v>0</v>
      </c>
      <c r="BQ1121" s="7">
        <f t="shared" si="750"/>
        <v>0</v>
      </c>
      <c r="BR1121" s="7">
        <f t="shared" si="751"/>
        <v>0</v>
      </c>
      <c r="BS1121" s="7">
        <f t="shared" si="752"/>
        <v>0</v>
      </c>
      <c r="BT1121" s="7">
        <f t="shared" si="753"/>
        <v>0</v>
      </c>
      <c r="BU1121" s="17">
        <f t="shared" si="734"/>
        <v>402.6</v>
      </c>
      <c r="BV1121">
        <f t="shared" si="754"/>
        <v>0</v>
      </c>
      <c r="BW1121" s="7">
        <f t="shared" si="755"/>
        <v>0</v>
      </c>
      <c r="BX1121" s="7">
        <f t="shared" si="756"/>
        <v>0</v>
      </c>
      <c r="BY1121" s="7">
        <f t="shared" si="757"/>
        <v>0</v>
      </c>
      <c r="BZ1121" s="7">
        <f t="shared" si="758"/>
        <v>0</v>
      </c>
      <c r="CA1121" s="17">
        <f t="shared" si="735"/>
        <v>402.6</v>
      </c>
      <c r="CB1121">
        <f t="shared" si="759"/>
        <v>0</v>
      </c>
      <c r="CC1121" s="7">
        <f t="shared" si="760"/>
        <v>0</v>
      </c>
      <c r="CD1121" s="7">
        <f t="shared" si="761"/>
        <v>0</v>
      </c>
      <c r="CE1121" s="7">
        <f t="shared" si="762"/>
        <v>0</v>
      </c>
      <c r="CF1121" s="69">
        <f t="shared" si="763"/>
        <v>0</v>
      </c>
      <c r="CG1121" s="17">
        <f t="shared" si="736"/>
        <v>402.6</v>
      </c>
      <c r="CH1121">
        <f t="shared" si="764"/>
        <v>0</v>
      </c>
      <c r="CI1121" s="7">
        <f t="shared" si="765"/>
        <v>0</v>
      </c>
      <c r="CJ1121" s="7">
        <f t="shared" si="766"/>
        <v>0</v>
      </c>
      <c r="CK1121" s="7">
        <f t="shared" si="767"/>
        <v>0</v>
      </c>
      <c r="CL1121" s="7">
        <f t="shared" si="768"/>
        <v>0</v>
      </c>
      <c r="CM1121" s="17">
        <f t="shared" si="737"/>
        <v>402.6</v>
      </c>
      <c r="CN1121">
        <f t="shared" si="769"/>
        <v>0</v>
      </c>
      <c r="CO1121" s="7">
        <f t="shared" si="770"/>
        <v>0</v>
      </c>
      <c r="CP1121" s="7">
        <f t="shared" si="771"/>
        <v>0</v>
      </c>
      <c r="CQ1121" s="7">
        <f t="shared" si="772"/>
        <v>0</v>
      </c>
      <c r="CR1121" s="7">
        <f t="shared" si="773"/>
        <v>0</v>
      </c>
    </row>
    <row r="1122" spans="1:9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738"/>
        <v>1</v>
      </c>
      <c r="M1122" s="63" t="b">
        <v>0</v>
      </c>
      <c r="S1122" s="65" t="b">
        <v>0</v>
      </c>
      <c r="Y1122" s="66" t="b">
        <v>0</v>
      </c>
      <c r="AE1122" s="67" t="b">
        <v>0</v>
      </c>
      <c r="AK1122" s="68" t="b">
        <v>0</v>
      </c>
      <c r="AQ1122" s="45" t="b">
        <v>0</v>
      </c>
      <c r="AW1122" s="47" t="b">
        <v>0</v>
      </c>
      <c r="BC1122" s="17">
        <f t="shared" si="731"/>
        <v>527.67000000000007</v>
      </c>
      <c r="BD1122">
        <f t="shared" si="739"/>
        <v>0</v>
      </c>
      <c r="BE1122" s="7">
        <f t="shared" si="740"/>
        <v>0</v>
      </c>
      <c r="BF1122" s="7">
        <f t="shared" si="741"/>
        <v>0</v>
      </c>
      <c r="BG1122" s="7">
        <f t="shared" si="742"/>
        <v>0</v>
      </c>
      <c r="BH1122" s="7">
        <f t="shared" si="743"/>
        <v>0</v>
      </c>
      <c r="BI1122" s="17">
        <f t="shared" si="732"/>
        <v>527.67000000000007</v>
      </c>
      <c r="BJ1122">
        <f t="shared" si="744"/>
        <v>0</v>
      </c>
      <c r="BK1122" s="7">
        <f t="shared" si="745"/>
        <v>0</v>
      </c>
      <c r="BL1122" s="7">
        <f t="shared" si="746"/>
        <v>0</v>
      </c>
      <c r="BM1122" s="7">
        <f t="shared" si="747"/>
        <v>0</v>
      </c>
      <c r="BN1122" s="7">
        <f t="shared" si="748"/>
        <v>0</v>
      </c>
      <c r="BO1122" s="17">
        <f t="shared" si="733"/>
        <v>527.67000000000007</v>
      </c>
      <c r="BP1122">
        <f t="shared" si="749"/>
        <v>0</v>
      </c>
      <c r="BQ1122" s="7">
        <f t="shared" si="750"/>
        <v>0</v>
      </c>
      <c r="BR1122" s="7">
        <f t="shared" si="751"/>
        <v>0</v>
      </c>
      <c r="BS1122" s="7">
        <f t="shared" si="752"/>
        <v>0</v>
      </c>
      <c r="BT1122" s="7">
        <f t="shared" si="753"/>
        <v>0</v>
      </c>
      <c r="BU1122" s="17">
        <f t="shared" si="734"/>
        <v>527.67000000000007</v>
      </c>
      <c r="BV1122">
        <f t="shared" si="754"/>
        <v>0</v>
      </c>
      <c r="BW1122" s="7">
        <f t="shared" si="755"/>
        <v>0</v>
      </c>
      <c r="BX1122" s="7">
        <f t="shared" si="756"/>
        <v>0</v>
      </c>
      <c r="BY1122" s="7">
        <f t="shared" si="757"/>
        <v>0</v>
      </c>
      <c r="BZ1122" s="7">
        <f t="shared" si="758"/>
        <v>0</v>
      </c>
      <c r="CA1122" s="17">
        <f t="shared" si="735"/>
        <v>527.67000000000007</v>
      </c>
      <c r="CB1122">
        <f t="shared" si="759"/>
        <v>0</v>
      </c>
      <c r="CC1122" s="7">
        <f t="shared" si="760"/>
        <v>0</v>
      </c>
      <c r="CD1122" s="7">
        <f t="shared" si="761"/>
        <v>0</v>
      </c>
      <c r="CE1122" s="7">
        <f t="shared" si="762"/>
        <v>0</v>
      </c>
      <c r="CF1122" s="69">
        <f t="shared" si="763"/>
        <v>0</v>
      </c>
      <c r="CG1122" s="17">
        <f t="shared" si="736"/>
        <v>527.67000000000007</v>
      </c>
      <c r="CH1122">
        <f t="shared" si="764"/>
        <v>0</v>
      </c>
      <c r="CI1122" s="7">
        <f t="shared" si="765"/>
        <v>0</v>
      </c>
      <c r="CJ1122" s="7">
        <f t="shared" si="766"/>
        <v>0</v>
      </c>
      <c r="CK1122" s="7">
        <f t="shared" si="767"/>
        <v>0</v>
      </c>
      <c r="CL1122" s="7">
        <f t="shared" si="768"/>
        <v>0</v>
      </c>
      <c r="CM1122" s="17">
        <f t="shared" si="737"/>
        <v>527.67000000000007</v>
      </c>
      <c r="CN1122">
        <f t="shared" si="769"/>
        <v>0</v>
      </c>
      <c r="CO1122" s="7">
        <f t="shared" si="770"/>
        <v>0</v>
      </c>
      <c r="CP1122" s="7">
        <f t="shared" si="771"/>
        <v>0</v>
      </c>
      <c r="CQ1122" s="7">
        <f t="shared" si="772"/>
        <v>0</v>
      </c>
      <c r="CR1122" s="7">
        <f t="shared" si="773"/>
        <v>0</v>
      </c>
    </row>
    <row r="1123" spans="1:9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738"/>
        <v>0</v>
      </c>
      <c r="M1123" s="63" t="b">
        <v>0</v>
      </c>
      <c r="S1123" s="65" t="b">
        <v>0</v>
      </c>
      <c r="Y1123" s="66" t="b">
        <v>0</v>
      </c>
      <c r="AE1123" s="67" t="b">
        <v>0</v>
      </c>
      <c r="AK1123" s="68" t="b">
        <v>0</v>
      </c>
      <c r="AQ1123" s="45" t="b">
        <v>0</v>
      </c>
      <c r="AW1123" s="47" t="b">
        <v>0</v>
      </c>
      <c r="BC1123" s="17">
        <f t="shared" si="731"/>
        <v>527.67000000000007</v>
      </c>
      <c r="BD1123">
        <f t="shared" si="739"/>
        <v>0</v>
      </c>
      <c r="BE1123" s="7">
        <f t="shared" si="740"/>
        <v>0</v>
      </c>
      <c r="BF1123" s="7">
        <f t="shared" si="741"/>
        <v>0</v>
      </c>
      <c r="BG1123" s="7">
        <f t="shared" si="742"/>
        <v>0</v>
      </c>
      <c r="BH1123" s="7">
        <f t="shared" si="743"/>
        <v>0</v>
      </c>
      <c r="BI1123" s="17">
        <f t="shared" si="732"/>
        <v>527.67000000000007</v>
      </c>
      <c r="BJ1123">
        <f t="shared" si="744"/>
        <v>0</v>
      </c>
      <c r="BK1123" s="7">
        <f t="shared" si="745"/>
        <v>0</v>
      </c>
      <c r="BL1123" s="7">
        <f t="shared" si="746"/>
        <v>0</v>
      </c>
      <c r="BM1123" s="7">
        <f t="shared" si="747"/>
        <v>0</v>
      </c>
      <c r="BN1123" s="7">
        <f t="shared" si="748"/>
        <v>0</v>
      </c>
      <c r="BO1123" s="17">
        <f t="shared" si="733"/>
        <v>527.67000000000007</v>
      </c>
      <c r="BP1123">
        <f t="shared" si="749"/>
        <v>0</v>
      </c>
      <c r="BQ1123" s="7">
        <f t="shared" si="750"/>
        <v>0</v>
      </c>
      <c r="BR1123" s="7">
        <f t="shared" si="751"/>
        <v>0</v>
      </c>
      <c r="BS1123" s="7">
        <f t="shared" si="752"/>
        <v>0</v>
      </c>
      <c r="BT1123" s="7">
        <f t="shared" si="753"/>
        <v>0</v>
      </c>
      <c r="BU1123" s="17">
        <f t="shared" si="734"/>
        <v>527.67000000000007</v>
      </c>
      <c r="BV1123">
        <f t="shared" si="754"/>
        <v>0</v>
      </c>
      <c r="BW1123" s="7">
        <f t="shared" si="755"/>
        <v>0</v>
      </c>
      <c r="BX1123" s="7">
        <f t="shared" si="756"/>
        <v>0</v>
      </c>
      <c r="BY1123" s="7">
        <f t="shared" si="757"/>
        <v>0</v>
      </c>
      <c r="BZ1123" s="7">
        <f t="shared" si="758"/>
        <v>0</v>
      </c>
      <c r="CA1123" s="17">
        <f t="shared" si="735"/>
        <v>527.67000000000007</v>
      </c>
      <c r="CB1123">
        <f t="shared" si="759"/>
        <v>0</v>
      </c>
      <c r="CC1123" s="7">
        <f t="shared" si="760"/>
        <v>0</v>
      </c>
      <c r="CD1123" s="7">
        <f t="shared" si="761"/>
        <v>0</v>
      </c>
      <c r="CE1123" s="7">
        <f t="shared" si="762"/>
        <v>0</v>
      </c>
      <c r="CF1123" s="69">
        <f t="shared" si="763"/>
        <v>0</v>
      </c>
      <c r="CG1123" s="17">
        <f t="shared" si="736"/>
        <v>527.67000000000007</v>
      </c>
      <c r="CH1123">
        <f t="shared" si="764"/>
        <v>0</v>
      </c>
      <c r="CI1123" s="7">
        <f t="shared" si="765"/>
        <v>0</v>
      </c>
      <c r="CJ1123" s="7">
        <f t="shared" si="766"/>
        <v>0</v>
      </c>
      <c r="CK1123" s="7">
        <f t="shared" si="767"/>
        <v>0</v>
      </c>
      <c r="CL1123" s="7">
        <f t="shared" si="768"/>
        <v>0</v>
      </c>
      <c r="CM1123" s="17">
        <f t="shared" si="737"/>
        <v>527.67000000000007</v>
      </c>
      <c r="CN1123">
        <f t="shared" si="769"/>
        <v>0</v>
      </c>
      <c r="CO1123" s="7">
        <f t="shared" si="770"/>
        <v>0</v>
      </c>
      <c r="CP1123" s="7">
        <f t="shared" si="771"/>
        <v>0</v>
      </c>
      <c r="CQ1123" s="7">
        <f t="shared" si="772"/>
        <v>0</v>
      </c>
      <c r="CR1123" s="7">
        <f t="shared" si="773"/>
        <v>0</v>
      </c>
    </row>
    <row r="1124" spans="1:9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738"/>
        <v>1</v>
      </c>
      <c r="M1124" s="63" t="b">
        <v>0</v>
      </c>
      <c r="S1124" s="65" t="b">
        <v>0</v>
      </c>
      <c r="Y1124" s="66" t="b">
        <v>0</v>
      </c>
      <c r="AE1124" s="67" t="b">
        <v>0</v>
      </c>
      <c r="AK1124" s="68" t="b">
        <v>0</v>
      </c>
      <c r="AQ1124" s="45" t="b">
        <v>0</v>
      </c>
      <c r="AW1124" s="47" t="b">
        <v>0</v>
      </c>
      <c r="BC1124" s="17">
        <f t="shared" si="731"/>
        <v>123.19999999999999</v>
      </c>
      <c r="BD1124">
        <f t="shared" si="739"/>
        <v>0</v>
      </c>
      <c r="BE1124" s="7">
        <f t="shared" si="740"/>
        <v>0</v>
      </c>
      <c r="BF1124" s="7">
        <f t="shared" si="741"/>
        <v>0</v>
      </c>
      <c r="BG1124" s="7">
        <f t="shared" si="742"/>
        <v>0</v>
      </c>
      <c r="BH1124" s="7">
        <f t="shared" si="743"/>
        <v>0</v>
      </c>
      <c r="BI1124" s="17">
        <f t="shared" si="732"/>
        <v>123.19999999999999</v>
      </c>
      <c r="BJ1124">
        <f t="shared" si="744"/>
        <v>0</v>
      </c>
      <c r="BK1124" s="7">
        <f t="shared" si="745"/>
        <v>0</v>
      </c>
      <c r="BL1124" s="7">
        <f t="shared" si="746"/>
        <v>0</v>
      </c>
      <c r="BM1124" s="7">
        <f t="shared" si="747"/>
        <v>0</v>
      </c>
      <c r="BN1124" s="7">
        <f t="shared" si="748"/>
        <v>0</v>
      </c>
      <c r="BO1124" s="17">
        <f t="shared" si="733"/>
        <v>123.19999999999999</v>
      </c>
      <c r="BP1124">
        <f t="shared" si="749"/>
        <v>0</v>
      </c>
      <c r="BQ1124" s="7">
        <f t="shared" si="750"/>
        <v>0</v>
      </c>
      <c r="BR1124" s="7">
        <f t="shared" si="751"/>
        <v>0</v>
      </c>
      <c r="BS1124" s="7">
        <f t="shared" si="752"/>
        <v>0</v>
      </c>
      <c r="BT1124" s="7">
        <f t="shared" si="753"/>
        <v>0</v>
      </c>
      <c r="BU1124" s="17">
        <f t="shared" si="734"/>
        <v>123.19999999999999</v>
      </c>
      <c r="BV1124">
        <f t="shared" si="754"/>
        <v>0</v>
      </c>
      <c r="BW1124" s="7">
        <f t="shared" si="755"/>
        <v>0</v>
      </c>
      <c r="BX1124" s="7">
        <f t="shared" si="756"/>
        <v>0</v>
      </c>
      <c r="BY1124" s="7">
        <f t="shared" si="757"/>
        <v>0</v>
      </c>
      <c r="BZ1124" s="7">
        <f t="shared" si="758"/>
        <v>0</v>
      </c>
      <c r="CA1124" s="17">
        <f t="shared" si="735"/>
        <v>123.19999999999999</v>
      </c>
      <c r="CB1124">
        <f t="shared" si="759"/>
        <v>0</v>
      </c>
      <c r="CC1124" s="7">
        <f t="shared" si="760"/>
        <v>0</v>
      </c>
      <c r="CD1124" s="7">
        <f t="shared" si="761"/>
        <v>0</v>
      </c>
      <c r="CE1124" s="7">
        <f t="shared" si="762"/>
        <v>0</v>
      </c>
      <c r="CF1124" s="69">
        <f t="shared" si="763"/>
        <v>0</v>
      </c>
      <c r="CG1124" s="17">
        <f t="shared" si="736"/>
        <v>123.19999999999999</v>
      </c>
      <c r="CH1124">
        <f t="shared" si="764"/>
        <v>0</v>
      </c>
      <c r="CI1124" s="7">
        <f t="shared" si="765"/>
        <v>0</v>
      </c>
      <c r="CJ1124" s="7">
        <f t="shared" si="766"/>
        <v>0</v>
      </c>
      <c r="CK1124" s="7">
        <f t="shared" si="767"/>
        <v>0</v>
      </c>
      <c r="CL1124" s="7">
        <f t="shared" si="768"/>
        <v>0</v>
      </c>
      <c r="CM1124" s="17">
        <f t="shared" si="737"/>
        <v>123.19999999999999</v>
      </c>
      <c r="CN1124">
        <f t="shared" si="769"/>
        <v>0</v>
      </c>
      <c r="CO1124" s="7">
        <f t="shared" si="770"/>
        <v>0</v>
      </c>
      <c r="CP1124" s="7">
        <f t="shared" si="771"/>
        <v>0</v>
      </c>
      <c r="CQ1124" s="7">
        <f t="shared" si="772"/>
        <v>0</v>
      </c>
      <c r="CR1124" s="7">
        <f t="shared" si="773"/>
        <v>0</v>
      </c>
    </row>
  </sheetData>
  <autoFilter ref="A6:DD1124" xr:uid="{5B8FDA4A-F77B-4EB8-B307-4D3D648594C5}">
    <filterColumn colId="12">
      <filters>
        <filter val="TRUE"/>
      </filters>
    </filterColumn>
  </autoFilter>
  <mergeCells count="14">
    <mergeCell ref="AQ2:AV2"/>
    <mergeCell ref="M2:R2"/>
    <mergeCell ref="S2:X2"/>
    <mergeCell ref="Y2:AD2"/>
    <mergeCell ref="AE2:AJ2"/>
    <mergeCell ref="AK2:AP2"/>
    <mergeCell ref="CG2:CL2"/>
    <mergeCell ref="CM2:CR2"/>
    <mergeCell ref="AW2:BB2"/>
    <mergeCell ref="BC2:BH2"/>
    <mergeCell ref="BI2:BN2"/>
    <mergeCell ref="BO2:BT2"/>
    <mergeCell ref="BU2:BZ2"/>
    <mergeCell ref="CA2:CF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B7F7-5249-47C2-A089-608D3306FF15}">
  <sheetPr filterMode="1"/>
  <dimension ref="A1:AF1124"/>
  <sheetViews>
    <sheetView zoomScale="80" zoomScaleNormal="80" workbookViewId="0">
      <pane xSplit="12" ySplit="6" topLeftCell="M529" activePane="bottomRight" state="frozen"/>
      <selection pane="topRight" activeCell="M1" sqref="M1"/>
      <selection pane="bottomLeft" activeCell="A7" sqref="A7"/>
      <selection pane="bottomRight" activeCell="J1138" sqref="J1138"/>
    </sheetView>
  </sheetViews>
  <sheetFormatPr defaultColWidth="9.1796875" defaultRowHeight="13" outlineLevelCol="1"/>
  <cols>
    <col min="1" max="1" width="9.1796875" style="61"/>
    <col min="2" max="2" width="45" style="61" bestFit="1" customWidth="1"/>
    <col min="3" max="3" width="13.7265625" style="62" customWidth="1"/>
    <col min="4" max="5" width="9.1796875" style="62"/>
    <col min="6" max="6" width="13.1796875" style="62" customWidth="1"/>
    <col min="7" max="12" width="7.7265625" style="62" customWidth="1"/>
    <col min="13" max="13" width="9.1796875" style="67" customWidth="1" outlineLevel="1"/>
    <col min="14" max="18" width="7.7265625" style="67" customWidth="1" outlineLevel="1"/>
    <col min="19" max="24" width="9.1796875" style="62" customWidth="1" outlineLevel="1"/>
    <col min="25" max="29" width="9.1796875" style="62"/>
    <col min="30" max="30" width="54.54296875" style="62" bestFit="1" customWidth="1"/>
    <col min="31" max="31" width="13" style="62" bestFit="1" customWidth="1"/>
    <col min="32" max="16384" width="9.1796875" style="62"/>
  </cols>
  <sheetData>
    <row r="1" spans="1:32" s="38" customFormat="1" ht="12">
      <c r="A1" s="37"/>
      <c r="B1" s="37"/>
      <c r="M1" s="74" t="s">
        <v>715</v>
      </c>
      <c r="N1" s="75"/>
      <c r="O1" s="75"/>
      <c r="P1" s="75"/>
      <c r="Q1" s="75"/>
      <c r="R1" s="76"/>
      <c r="S1" s="82"/>
      <c r="T1" s="83" t="s">
        <v>716</v>
      </c>
      <c r="U1" s="84">
        <f>SUM(U7:U1124)/1000* (1+$F$4)</f>
        <v>1.3245639834815677</v>
      </c>
      <c r="V1" s="84">
        <f>SUM(V7:V1124)/1000</f>
        <v>0.8903177229878938</v>
      </c>
      <c r="W1" s="84">
        <f>SUM(W7:W1124)/1000</f>
        <v>16.558942661647674</v>
      </c>
      <c r="X1" s="85">
        <f>SUM(X7:X1124)/1000</f>
        <v>17.763091737540009</v>
      </c>
    </row>
    <row r="2" spans="1:32" s="38" customFormat="1" ht="35.25" customHeight="1">
      <c r="A2" s="37"/>
      <c r="B2" s="37"/>
      <c r="M2" s="204" t="s">
        <v>718</v>
      </c>
      <c r="N2" s="205"/>
      <c r="O2" s="205"/>
      <c r="P2" s="205"/>
      <c r="Q2" s="205"/>
      <c r="R2" s="206"/>
      <c r="S2" s="204" t="s">
        <v>718</v>
      </c>
      <c r="T2" s="205"/>
      <c r="U2" s="205"/>
      <c r="V2" s="205"/>
      <c r="W2" s="205"/>
      <c r="X2" s="206"/>
    </row>
    <row r="3" spans="1:32" s="38" customFormat="1" ht="15" thickBot="1">
      <c r="A3" s="37"/>
      <c r="B3" s="37"/>
      <c r="C3" s="19" t="s">
        <v>675</v>
      </c>
      <c r="D3" s="20">
        <v>1.1000000000000001</v>
      </c>
      <c r="E3" s="20" t="s">
        <v>14</v>
      </c>
      <c r="F3" s="21">
        <f>800000*$J$5^10</f>
        <v>1075133.1034752973</v>
      </c>
      <c r="G3" s="20" t="s">
        <v>15</v>
      </c>
      <c r="H3" s="22">
        <v>13</v>
      </c>
      <c r="I3" s="20" t="s">
        <v>18</v>
      </c>
      <c r="J3" s="23">
        <v>52</v>
      </c>
      <c r="M3" s="77" t="s">
        <v>721</v>
      </c>
      <c r="N3" s="42"/>
      <c r="O3" s="42"/>
      <c r="P3" s="42"/>
      <c r="Q3" s="42"/>
      <c r="R3" s="78"/>
      <c r="S3" s="79" t="s">
        <v>721</v>
      </c>
      <c r="T3" s="80"/>
      <c r="U3" s="80"/>
      <c r="V3" s="80"/>
      <c r="W3" s="80"/>
      <c r="X3" s="81"/>
    </row>
    <row r="4" spans="1:32" s="38" customFormat="1" ht="15" thickBot="1">
      <c r="A4" s="37"/>
      <c r="B4" s="37"/>
      <c r="C4" s="24" t="s">
        <v>676</v>
      </c>
      <c r="D4">
        <v>12</v>
      </c>
      <c r="E4" t="s">
        <v>22</v>
      </c>
      <c r="F4" s="12">
        <v>0.1</v>
      </c>
      <c r="G4" t="s">
        <v>16</v>
      </c>
      <c r="H4" s="10">
        <v>0</v>
      </c>
      <c r="I4" t="s">
        <v>19</v>
      </c>
      <c r="J4" s="25">
        <v>15</v>
      </c>
      <c r="M4" s="79" t="s">
        <v>723</v>
      </c>
      <c r="N4" s="80"/>
      <c r="O4" s="80"/>
      <c r="P4" s="80"/>
      <c r="Q4" s="80"/>
      <c r="R4" s="81"/>
    </row>
    <row r="5" spans="1:32" s="38" customFormat="1" ht="14.5">
      <c r="A5" s="37"/>
      <c r="B5" s="37"/>
      <c r="C5" s="26"/>
      <c r="D5" s="27"/>
      <c r="E5" s="28" t="s">
        <v>20</v>
      </c>
      <c r="F5" s="27">
        <f>175*$J$5^10</f>
        <v>235.1853663852213</v>
      </c>
      <c r="G5" s="28" t="s">
        <v>17</v>
      </c>
      <c r="H5" s="29">
        <f>H3*5 + H4*2</f>
        <v>65</v>
      </c>
      <c r="I5" s="30" t="s">
        <v>677</v>
      </c>
      <c r="J5" s="31">
        <v>1.03</v>
      </c>
      <c r="M5" s="42"/>
      <c r="N5" s="42"/>
      <c r="O5" s="42"/>
      <c r="P5" s="42"/>
      <c r="Q5" s="42"/>
      <c r="R5" s="42"/>
    </row>
    <row r="6" spans="1:32"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7" t="s">
        <v>731</v>
      </c>
      <c r="N6" s="57" t="s">
        <v>732</v>
      </c>
      <c r="O6" s="57" t="s">
        <v>733</v>
      </c>
      <c r="P6" s="57" t="s">
        <v>734</v>
      </c>
      <c r="Q6" s="57" t="s">
        <v>735</v>
      </c>
      <c r="R6" s="57" t="s">
        <v>736</v>
      </c>
      <c r="S6" s="3" t="s">
        <v>13</v>
      </c>
      <c r="T6" s="3" t="s">
        <v>12</v>
      </c>
      <c r="U6" s="3" t="s">
        <v>23</v>
      </c>
      <c r="V6" s="3" t="s">
        <v>24</v>
      </c>
      <c r="W6" s="3" t="s">
        <v>25</v>
      </c>
      <c r="X6" s="3" t="s">
        <v>26</v>
      </c>
    </row>
    <row r="7" spans="1:32" ht="14.5" hidden="1">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7" t="b">
        <v>0</v>
      </c>
      <c r="S7" s="17">
        <f t="shared" ref="S7:S70" si="0">(IF($D7,$F7*2,$F7)/100 * $D$3)/$D$4 *60</f>
        <v>42.13</v>
      </c>
      <c r="T7">
        <f t="shared" ref="T7:T70" si="1">IF($L7=0,0,IFERROR(ROUNDUP(((S7/IF(O7=0,Q7,O7))-IFERROR((S7/IF($H7=0,$J7,$H7)),0)),0),0))</f>
        <v>0</v>
      </c>
      <c r="U7" s="7">
        <f t="shared" ref="U7:U70" si="2">T7*$F$3/1000000</f>
        <v>0</v>
      </c>
      <c r="V7" s="7">
        <f t="shared" ref="V7:V70" si="3">T7*$H$5*$J$3*$F$5/1000000</f>
        <v>0</v>
      </c>
      <c r="W7" s="7">
        <f>V7*(($J$5^$J$4)-1)/($J$5-1)</f>
        <v>0</v>
      </c>
      <c r="X7" s="7">
        <f>U7+W7</f>
        <v>0</v>
      </c>
      <c r="Y7" s="62" t="s">
        <v>2429</v>
      </c>
      <c r="Z7" t="str">
        <f>IFERROR(LEFT(Y7,FIND(" ",Y7)-1),Y7)</f>
        <v>10_</v>
      </c>
    </row>
    <row r="8" spans="1:32" ht="14.5" hidden="1">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4">IF(LEFT(C8,LEN(C8)-2)=LEFT(C7,LEN(C7)-2),0,1)</f>
        <v>1</v>
      </c>
      <c r="M8" s="67" t="b">
        <v>0</v>
      </c>
      <c r="S8" s="17">
        <f t="shared" si="0"/>
        <v>11.990000000000004</v>
      </c>
      <c r="T8">
        <f t="shared" si="1"/>
        <v>0</v>
      </c>
      <c r="U8" s="7">
        <f t="shared" si="2"/>
        <v>0</v>
      </c>
      <c r="V8" s="7">
        <f t="shared" si="3"/>
        <v>0</v>
      </c>
      <c r="W8" s="7">
        <f t="shared" ref="W8:W71" si="5">V8*(($J$5^$J$4)-1)/($J$5-1)</f>
        <v>0</v>
      </c>
      <c r="X8" s="7">
        <f t="shared" ref="X8:X71" si="6">U8+W8</f>
        <v>0</v>
      </c>
      <c r="Y8" s="62" t="s">
        <v>2474</v>
      </c>
      <c r="Z8" t="str">
        <f t="shared" ref="Z8:Z71" si="7">IFERROR(LEFT(Y8,FIND(" ",Y8)-1),Y8)</f>
        <v>11_BW_</v>
      </c>
      <c r="AD8" s="71" t="s">
        <v>1719</v>
      </c>
      <c r="AE8" t="s">
        <v>1908</v>
      </c>
      <c r="AF8"/>
    </row>
    <row r="9" spans="1:32" ht="14.5" hidden="1">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4"/>
        <v>0</v>
      </c>
      <c r="M9" s="67" t="b">
        <v>0</v>
      </c>
      <c r="S9" s="17">
        <f t="shared" si="0"/>
        <v>19.25</v>
      </c>
      <c r="T9">
        <f t="shared" si="1"/>
        <v>0</v>
      </c>
      <c r="U9" s="7">
        <f t="shared" si="2"/>
        <v>0</v>
      </c>
      <c r="V9" s="7">
        <f t="shared" si="3"/>
        <v>0</v>
      </c>
      <c r="W9" s="7">
        <f t="shared" si="5"/>
        <v>0</v>
      </c>
      <c r="X9" s="7">
        <f t="shared" si="6"/>
        <v>0</v>
      </c>
      <c r="Y9" s="62" t="s">
        <v>2474</v>
      </c>
      <c r="Z9" t="str">
        <f t="shared" si="7"/>
        <v>11_BW_</v>
      </c>
      <c r="AD9" s="72" t="s">
        <v>1943</v>
      </c>
      <c r="AE9" s="8">
        <v>2380.5880598536323</v>
      </c>
      <c r="AF9"/>
    </row>
    <row r="10" spans="1:32" ht="14.5" hidden="1">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4"/>
        <v>1</v>
      </c>
      <c r="M10" s="67" t="b">
        <v>0</v>
      </c>
      <c r="S10" s="17">
        <f t="shared" si="0"/>
        <v>27.060000000000002</v>
      </c>
      <c r="T10">
        <f t="shared" si="1"/>
        <v>0</v>
      </c>
      <c r="U10" s="7">
        <f t="shared" si="2"/>
        <v>0</v>
      </c>
      <c r="V10" s="7">
        <f t="shared" si="3"/>
        <v>0</v>
      </c>
      <c r="W10" s="7">
        <f t="shared" si="5"/>
        <v>0</v>
      </c>
      <c r="X10" s="7">
        <f t="shared" si="6"/>
        <v>0</v>
      </c>
      <c r="Y10" s="62" t="s">
        <v>2430</v>
      </c>
      <c r="Z10" t="str">
        <f t="shared" si="7"/>
        <v>12_WATEXP</v>
      </c>
      <c r="AD10" s="72" t="s">
        <v>1916</v>
      </c>
      <c r="AE10" s="8">
        <v>2370.414606606394</v>
      </c>
      <c r="AF10"/>
    </row>
    <row r="11" spans="1:32" ht="14.5" hidden="1">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4"/>
        <v>0</v>
      </c>
      <c r="M11" s="67" t="b">
        <v>0</v>
      </c>
      <c r="S11" s="17">
        <f t="shared" si="0"/>
        <v>27.280000000000005</v>
      </c>
      <c r="T11">
        <f t="shared" si="1"/>
        <v>0</v>
      </c>
      <c r="U11" s="7">
        <f t="shared" si="2"/>
        <v>0</v>
      </c>
      <c r="V11" s="7">
        <f t="shared" si="3"/>
        <v>0</v>
      </c>
      <c r="W11" s="7">
        <f t="shared" si="5"/>
        <v>0</v>
      </c>
      <c r="X11" s="7">
        <f t="shared" si="6"/>
        <v>0</v>
      </c>
      <c r="Y11" s="62" t="s">
        <v>2430</v>
      </c>
      <c r="Z11" t="str">
        <f t="shared" si="7"/>
        <v>12_WATEXP</v>
      </c>
      <c r="AD11" s="72" t="s">
        <v>1940</v>
      </c>
      <c r="AE11" s="8">
        <v>1190.2940299268162</v>
      </c>
      <c r="AF11"/>
    </row>
    <row r="12" spans="1:32" ht="14.5" hidden="1">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4"/>
        <v>1</v>
      </c>
      <c r="M12" s="67" t="b">
        <v>0</v>
      </c>
      <c r="S12" s="17">
        <f t="shared" si="0"/>
        <v>31.9</v>
      </c>
      <c r="T12">
        <f t="shared" si="1"/>
        <v>0</v>
      </c>
      <c r="U12" s="7">
        <f t="shared" si="2"/>
        <v>0</v>
      </c>
      <c r="V12" s="7">
        <f t="shared" si="3"/>
        <v>0</v>
      </c>
      <c r="W12" s="7">
        <f t="shared" si="5"/>
        <v>0</v>
      </c>
      <c r="X12" s="7">
        <f t="shared" si="6"/>
        <v>0</v>
      </c>
      <c r="Y12" s="62" t="s">
        <v>746</v>
      </c>
      <c r="Z12" t="str">
        <f t="shared" si="7"/>
        <v>12_HOLLIS</v>
      </c>
      <c r="AD12" s="72" t="s">
        <v>1931</v>
      </c>
      <c r="AE12" s="8">
        <v>905.43733900415918</v>
      </c>
      <c r="AF12" t="s">
        <v>1961</v>
      </c>
    </row>
    <row r="13" spans="1:32" ht="14.5" hidden="1">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4"/>
        <v>1</v>
      </c>
      <c r="M13" s="67" t="b">
        <v>0</v>
      </c>
      <c r="S13" s="17">
        <f t="shared" si="0"/>
        <v>35.31</v>
      </c>
      <c r="T13">
        <f t="shared" si="1"/>
        <v>0</v>
      </c>
      <c r="U13" s="7">
        <f t="shared" si="2"/>
        <v>0</v>
      </c>
      <c r="V13" s="7">
        <f t="shared" si="3"/>
        <v>0</v>
      </c>
      <c r="W13" s="7">
        <f t="shared" si="5"/>
        <v>0</v>
      </c>
      <c r="X13" s="7">
        <f t="shared" si="6"/>
        <v>0</v>
      </c>
      <c r="Y13" s="62" t="s">
        <v>747</v>
      </c>
      <c r="Z13" t="str">
        <f t="shared" si="7"/>
        <v>12_SHELLPOW</v>
      </c>
      <c r="AD13" s="72" t="s">
        <v>1946</v>
      </c>
      <c r="AE13" s="8">
        <v>854.57007276797071</v>
      </c>
      <c r="AF13"/>
    </row>
    <row r="14" spans="1:32"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4"/>
        <v>1</v>
      </c>
      <c r="M14" s="67" t="b">
        <v>0</v>
      </c>
      <c r="S14" s="17">
        <f t="shared" si="0"/>
        <v>51.48</v>
      </c>
      <c r="T14">
        <f t="shared" si="1"/>
        <v>0</v>
      </c>
      <c r="U14" s="7">
        <f t="shared" si="2"/>
        <v>0</v>
      </c>
      <c r="V14" s="7">
        <f t="shared" si="3"/>
        <v>0</v>
      </c>
      <c r="W14" s="7">
        <f t="shared" si="5"/>
        <v>0</v>
      </c>
      <c r="X14" s="7">
        <f t="shared" si="6"/>
        <v>0</v>
      </c>
      <c r="Y14" s="62" t="s">
        <v>748</v>
      </c>
      <c r="Z14" t="str">
        <f t="shared" si="7"/>
        <v>13_1050A</v>
      </c>
      <c r="AD14" s="72" t="s">
        <v>1930</v>
      </c>
      <c r="AE14" s="8">
        <v>610.40719483426483</v>
      </c>
      <c r="AF14"/>
    </row>
    <row r="15" spans="1:32" ht="14.5" hidden="1">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4"/>
        <v>1</v>
      </c>
      <c r="M15" s="67" t="b">
        <v>0</v>
      </c>
      <c r="S15" s="17">
        <f t="shared" si="0"/>
        <v>39.6</v>
      </c>
      <c r="T15">
        <f t="shared" si="1"/>
        <v>0</v>
      </c>
      <c r="U15" s="7">
        <f t="shared" si="2"/>
        <v>0</v>
      </c>
      <c r="V15" s="7">
        <f t="shared" si="3"/>
        <v>0</v>
      </c>
      <c r="W15" s="7">
        <f t="shared" si="5"/>
        <v>0</v>
      </c>
      <c r="X15" s="7">
        <f t="shared" si="6"/>
        <v>0</v>
      </c>
      <c r="Y15" s="62" t="s">
        <v>749</v>
      </c>
      <c r="Z15" t="str">
        <f t="shared" si="7"/>
        <v>13_C</v>
      </c>
      <c r="AD15" s="72" t="s">
        <v>1923</v>
      </c>
      <c r="AE15" s="8">
        <v>376.4177701477966</v>
      </c>
      <c r="AF15"/>
    </row>
    <row r="16" spans="1:32" ht="14.5" hidden="1">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4"/>
        <v>1</v>
      </c>
      <c r="M16" s="67" t="b">
        <v>0</v>
      </c>
      <c r="S16" s="17">
        <f t="shared" si="0"/>
        <v>52.250000000000007</v>
      </c>
      <c r="T16">
        <f t="shared" si="1"/>
        <v>0</v>
      </c>
      <c r="U16" s="7">
        <f t="shared" si="2"/>
        <v>0</v>
      </c>
      <c r="V16" s="7">
        <f t="shared" si="3"/>
        <v>0</v>
      </c>
      <c r="W16" s="7">
        <f t="shared" si="5"/>
        <v>0</v>
      </c>
      <c r="X16" s="7">
        <f t="shared" si="6"/>
        <v>0</v>
      </c>
      <c r="Y16" s="62" t="s">
        <v>750</v>
      </c>
      <c r="Z16" t="str">
        <f t="shared" si="7"/>
        <v>13_RP</v>
      </c>
      <c r="AD16" s="72" t="s">
        <v>1959</v>
      </c>
      <c r="AE16" s="8">
        <v>254.33633118094363</v>
      </c>
      <c r="AF16"/>
    </row>
    <row r="17" spans="1:32" ht="14.5" hidden="1">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4"/>
        <v>1</v>
      </c>
      <c r="M17" s="67" t="b">
        <v>0</v>
      </c>
      <c r="S17" s="17">
        <f t="shared" si="0"/>
        <v>27.170000000000005</v>
      </c>
      <c r="T17">
        <f t="shared" si="1"/>
        <v>0</v>
      </c>
      <c r="U17" s="7">
        <f t="shared" si="2"/>
        <v>0</v>
      </c>
      <c r="V17" s="7">
        <f t="shared" si="3"/>
        <v>0</v>
      </c>
      <c r="W17" s="7">
        <f t="shared" si="5"/>
        <v>0</v>
      </c>
      <c r="X17" s="7">
        <f t="shared" si="6"/>
        <v>0</v>
      </c>
      <c r="Y17" s="62" t="s">
        <v>751</v>
      </c>
      <c r="Z17" t="str">
        <f t="shared" si="7"/>
        <v>13_SLAC</v>
      </c>
      <c r="AD17" s="72" t="s">
        <v>1948</v>
      </c>
      <c r="AE17" s="8">
        <v>244.16287793370589</v>
      </c>
      <c r="AF17"/>
    </row>
    <row r="18" spans="1:32"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4"/>
        <v>1</v>
      </c>
      <c r="M18" s="67" t="b">
        <v>0</v>
      </c>
      <c r="S18" s="17">
        <f t="shared" si="0"/>
        <v>24.200000000000003</v>
      </c>
      <c r="T18">
        <f t="shared" si="1"/>
        <v>0</v>
      </c>
      <c r="U18" s="7">
        <f t="shared" si="2"/>
        <v>0</v>
      </c>
      <c r="V18" s="7">
        <f t="shared" si="3"/>
        <v>0</v>
      </c>
      <c r="W18" s="7">
        <f t="shared" si="5"/>
        <v>0</v>
      </c>
      <c r="X18" s="7">
        <f t="shared" si="6"/>
        <v>0</v>
      </c>
      <c r="Y18" s="62" t="s">
        <v>752</v>
      </c>
      <c r="Z18" t="str">
        <f t="shared" si="7"/>
        <v>13_CLIM</v>
      </c>
      <c r="AD18" s="72" t="s">
        <v>1951</v>
      </c>
      <c r="AE18" s="8">
        <v>223.8159714392304</v>
      </c>
      <c r="AF18"/>
    </row>
    <row r="19" spans="1:32" ht="14.5" hidden="1">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4"/>
        <v>1</v>
      </c>
      <c r="M19" s="67" t="b">
        <v>0</v>
      </c>
      <c r="S19" s="17">
        <f t="shared" si="0"/>
        <v>14.630000000000003</v>
      </c>
      <c r="T19">
        <f t="shared" si="1"/>
        <v>0</v>
      </c>
      <c r="U19" s="7">
        <f t="shared" si="2"/>
        <v>0</v>
      </c>
      <c r="V19" s="7">
        <f t="shared" si="3"/>
        <v>0</v>
      </c>
      <c r="W19" s="7">
        <f t="shared" si="5"/>
        <v>0</v>
      </c>
      <c r="X19" s="7">
        <f t="shared" si="6"/>
        <v>0</v>
      </c>
      <c r="Y19" s="62" t="s">
        <v>753</v>
      </c>
      <c r="Z19" t="str">
        <f t="shared" si="7"/>
        <v>13_MC</v>
      </c>
      <c r="AD19" s="72" t="s">
        <v>1941</v>
      </c>
      <c r="AE19" s="8">
        <v>183.12215845027941</v>
      </c>
      <c r="AF19"/>
    </row>
    <row r="20" spans="1:32"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4"/>
        <v>1</v>
      </c>
      <c r="M20" s="67" t="b">
        <v>0</v>
      </c>
      <c r="S20" s="17">
        <f t="shared" si="0"/>
        <v>12.54</v>
      </c>
      <c r="T20">
        <f t="shared" si="1"/>
        <v>0</v>
      </c>
      <c r="U20" s="7">
        <f t="shared" si="2"/>
        <v>0</v>
      </c>
      <c r="V20" s="7">
        <f t="shared" si="3"/>
        <v>0</v>
      </c>
      <c r="W20" s="7">
        <f t="shared" si="5"/>
        <v>0</v>
      </c>
      <c r="X20" s="7">
        <f t="shared" si="6"/>
        <v>0</v>
      </c>
      <c r="Y20" s="62" t="s">
        <v>754</v>
      </c>
      <c r="Z20" t="str">
        <f t="shared" si="7"/>
        <v>13_MCLIM</v>
      </c>
      <c r="AD20" s="72" t="s">
        <v>1958</v>
      </c>
      <c r="AE20" s="8">
        <v>183.12215845027941</v>
      </c>
      <c r="AF20" t="s">
        <v>1961</v>
      </c>
    </row>
    <row r="21" spans="1:32" ht="14.5" hidden="1">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4"/>
        <v>1</v>
      </c>
      <c r="M21" s="67" t="b">
        <v>1</v>
      </c>
      <c r="N21" s="67">
        <v>0</v>
      </c>
      <c r="O21" s="67">
        <v>10</v>
      </c>
      <c r="P21" s="67">
        <v>15</v>
      </c>
      <c r="Q21" s="67">
        <v>10</v>
      </c>
      <c r="R21" s="67">
        <v>120</v>
      </c>
      <c r="S21" s="17">
        <f t="shared" si="0"/>
        <v>14.960000000000003</v>
      </c>
      <c r="T21">
        <f t="shared" si="1"/>
        <v>0</v>
      </c>
      <c r="U21" s="7">
        <f t="shared" si="2"/>
        <v>0</v>
      </c>
      <c r="V21" s="7">
        <f t="shared" si="3"/>
        <v>0</v>
      </c>
      <c r="W21" s="7">
        <f t="shared" si="5"/>
        <v>0</v>
      </c>
      <c r="X21" s="7">
        <f t="shared" si="6"/>
        <v>0</v>
      </c>
      <c r="Y21" s="62" t="s">
        <v>755</v>
      </c>
      <c r="Z21" t="str">
        <f t="shared" si="7"/>
        <v>13_P</v>
      </c>
      <c r="AD21" s="72" t="s">
        <v>1952</v>
      </c>
      <c r="AE21" s="8">
        <v>172.94870520304167</v>
      </c>
      <c r="AF21"/>
    </row>
    <row r="22" spans="1:32"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4"/>
        <v>1</v>
      </c>
      <c r="M22" s="67" t="b">
        <v>0</v>
      </c>
      <c r="S22" s="17">
        <f t="shared" si="0"/>
        <v>44.550000000000004</v>
      </c>
      <c r="T22">
        <f t="shared" si="1"/>
        <v>0</v>
      </c>
      <c r="U22" s="7">
        <f t="shared" si="2"/>
        <v>0</v>
      </c>
      <c r="V22" s="7">
        <f t="shared" si="3"/>
        <v>0</v>
      </c>
      <c r="W22" s="7">
        <f t="shared" si="5"/>
        <v>0</v>
      </c>
      <c r="X22" s="7">
        <f t="shared" si="6"/>
        <v>0</v>
      </c>
      <c r="Y22" s="62" t="s">
        <v>2402</v>
      </c>
      <c r="Z22" t="str">
        <f t="shared" si="7"/>
        <v>13_S</v>
      </c>
      <c r="AD22" s="72" t="s">
        <v>1933</v>
      </c>
      <c r="AE22" s="8">
        <v>162.77525195580392</v>
      </c>
      <c r="AF22" t="s">
        <v>1961</v>
      </c>
    </row>
    <row r="23" spans="1:32"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4"/>
        <v>0</v>
      </c>
      <c r="M23" s="67" t="b">
        <v>0</v>
      </c>
      <c r="S23" s="17">
        <f t="shared" si="0"/>
        <v>44.550000000000004</v>
      </c>
      <c r="T23">
        <f t="shared" si="1"/>
        <v>0</v>
      </c>
      <c r="U23" s="7">
        <f t="shared" si="2"/>
        <v>0</v>
      </c>
      <c r="V23" s="7">
        <f t="shared" si="3"/>
        <v>0</v>
      </c>
      <c r="W23" s="7">
        <f t="shared" si="5"/>
        <v>0</v>
      </c>
      <c r="X23" s="7">
        <f t="shared" si="6"/>
        <v>0</v>
      </c>
      <c r="Y23" s="62" t="s">
        <v>2402</v>
      </c>
      <c r="Z23" t="str">
        <f t="shared" si="7"/>
        <v>13_S</v>
      </c>
      <c r="AD23" s="72" t="s">
        <v>1955</v>
      </c>
      <c r="AE23" s="8">
        <v>91.561079225139721</v>
      </c>
      <c r="AF23" t="s">
        <v>1961</v>
      </c>
    </row>
    <row r="24" spans="1:32" ht="14.5" hidden="1">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4"/>
        <v>0</v>
      </c>
      <c r="M24" s="67" t="b">
        <v>1</v>
      </c>
      <c r="N24" s="67">
        <v>0</v>
      </c>
      <c r="O24" s="67">
        <v>15</v>
      </c>
      <c r="P24" s="67">
        <v>15</v>
      </c>
      <c r="Q24" s="67">
        <v>15</v>
      </c>
      <c r="R24" s="67">
        <v>0</v>
      </c>
      <c r="S24" s="17">
        <f t="shared" si="0"/>
        <v>22.77</v>
      </c>
      <c r="T24">
        <f t="shared" si="1"/>
        <v>0</v>
      </c>
      <c r="U24" s="7">
        <f t="shared" si="2"/>
        <v>0</v>
      </c>
      <c r="V24" s="7">
        <f t="shared" si="3"/>
        <v>0</v>
      </c>
      <c r="W24" s="7">
        <f t="shared" si="5"/>
        <v>0</v>
      </c>
      <c r="X24" s="7">
        <f t="shared" si="6"/>
        <v>0</v>
      </c>
      <c r="Y24" s="62" t="s">
        <v>758</v>
      </c>
      <c r="Z24" t="str">
        <f t="shared" si="7"/>
        <v>13_SMP</v>
      </c>
      <c r="AD24" s="72" t="s">
        <v>1877</v>
      </c>
      <c r="AE24" s="8">
        <v>91.561079225139707</v>
      </c>
      <c r="AF24"/>
    </row>
    <row r="25" spans="1:32" ht="14.5" hidden="1">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4"/>
        <v>1</v>
      </c>
      <c r="M25" s="67" t="b">
        <v>0</v>
      </c>
      <c r="S25" s="17">
        <f t="shared" si="0"/>
        <v>56.650000000000006</v>
      </c>
      <c r="T25">
        <f t="shared" si="1"/>
        <v>0</v>
      </c>
      <c r="U25" s="7">
        <f t="shared" si="2"/>
        <v>0</v>
      </c>
      <c r="V25" s="7">
        <f t="shared" si="3"/>
        <v>0</v>
      </c>
      <c r="W25" s="7">
        <f t="shared" si="5"/>
        <v>0</v>
      </c>
      <c r="X25" s="7">
        <f t="shared" si="6"/>
        <v>0</v>
      </c>
      <c r="Y25" s="62" t="s">
        <v>759</v>
      </c>
      <c r="Z25" t="str">
        <f t="shared" si="7"/>
        <v>13_V</v>
      </c>
      <c r="AD25" s="72" t="s">
        <v>1925</v>
      </c>
      <c r="AE25" s="8">
        <v>71.214172730664217</v>
      </c>
      <c r="AF25"/>
    </row>
    <row r="26" spans="1:32" ht="14.5" hidden="1">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4"/>
        <v>0</v>
      </c>
      <c r="M26" s="67" t="b">
        <v>1</v>
      </c>
      <c r="N26" s="67">
        <v>0</v>
      </c>
      <c r="O26" s="67">
        <v>15</v>
      </c>
      <c r="P26" s="67">
        <v>15</v>
      </c>
      <c r="Q26" s="67">
        <v>15</v>
      </c>
      <c r="R26" s="67">
        <v>20</v>
      </c>
      <c r="S26" s="17">
        <f t="shared" si="0"/>
        <v>68.42</v>
      </c>
      <c r="T26">
        <f t="shared" si="1"/>
        <v>0</v>
      </c>
      <c r="U26" s="7">
        <f t="shared" si="2"/>
        <v>0</v>
      </c>
      <c r="V26" s="7">
        <f t="shared" si="3"/>
        <v>0</v>
      </c>
      <c r="W26" s="7">
        <f t="shared" si="5"/>
        <v>0</v>
      </c>
      <c r="X26" s="7">
        <f t="shared" si="6"/>
        <v>0</v>
      </c>
      <c r="Y26" s="62" t="s">
        <v>760</v>
      </c>
      <c r="Z26" t="str">
        <f t="shared" si="7"/>
        <v>13_X</v>
      </c>
      <c r="AD26" s="72" t="s">
        <v>1935</v>
      </c>
      <c r="AE26" s="8">
        <v>40.693812988950981</v>
      </c>
    </row>
    <row r="27" spans="1:32" ht="14.5" hidden="1">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4"/>
        <v>1</v>
      </c>
      <c r="M27" s="67" t="b">
        <v>1</v>
      </c>
      <c r="N27" s="67">
        <v>0</v>
      </c>
      <c r="O27" s="67">
        <v>15</v>
      </c>
      <c r="P27" s="67">
        <v>0</v>
      </c>
      <c r="Q27" s="67">
        <v>0</v>
      </c>
      <c r="R27" s="67">
        <v>0</v>
      </c>
      <c r="S27" s="17">
        <f t="shared" si="0"/>
        <v>27.720000000000002</v>
      </c>
      <c r="T27">
        <f t="shared" si="1"/>
        <v>1</v>
      </c>
      <c r="U27" s="7">
        <f t="shared" si="2"/>
        <v>1.0751331034752973</v>
      </c>
      <c r="V27" s="7">
        <f t="shared" si="3"/>
        <v>0.79492653838204796</v>
      </c>
      <c r="W27" s="7">
        <f t="shared" si="5"/>
        <v>14.784770233613976</v>
      </c>
      <c r="X27" s="7">
        <f t="shared" si="6"/>
        <v>15.859903337089273</v>
      </c>
      <c r="Y27" s="62" t="s">
        <v>2403</v>
      </c>
      <c r="Z27" t="str">
        <f t="shared" si="7"/>
        <v>13_X</v>
      </c>
      <c r="AD27" s="72" t="s">
        <v>1927</v>
      </c>
      <c r="AE27" s="8">
        <v>40.693812988950981</v>
      </c>
    </row>
    <row r="28" spans="1:32" ht="14.5" hidden="1">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4"/>
        <v>0</v>
      </c>
      <c r="M28" s="67" t="b">
        <v>0</v>
      </c>
      <c r="S28" s="17">
        <f t="shared" si="0"/>
        <v>22.330000000000002</v>
      </c>
      <c r="T28">
        <f t="shared" si="1"/>
        <v>0</v>
      </c>
      <c r="U28" s="7">
        <f t="shared" si="2"/>
        <v>0</v>
      </c>
      <c r="V28" s="7">
        <f t="shared" si="3"/>
        <v>0</v>
      </c>
      <c r="W28" s="7">
        <f t="shared" si="5"/>
        <v>0</v>
      </c>
      <c r="X28" s="7">
        <f t="shared" si="6"/>
        <v>0</v>
      </c>
      <c r="Y28" s="62" t="s">
        <v>2403</v>
      </c>
      <c r="Z28" t="str">
        <f t="shared" si="7"/>
        <v>13_X</v>
      </c>
      <c r="AD28" s="72" t="s">
        <v>1865</v>
      </c>
      <c r="AE28" s="8">
        <v>40.693812988950981</v>
      </c>
    </row>
    <row r="29" spans="1:32" ht="14.5" hidden="1">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4"/>
        <v>1</v>
      </c>
      <c r="M29" s="67" t="b">
        <v>1</v>
      </c>
      <c r="N29" s="67">
        <v>0</v>
      </c>
      <c r="O29" s="67">
        <v>15</v>
      </c>
      <c r="P29" s="67">
        <v>15</v>
      </c>
      <c r="Q29" s="67">
        <v>15</v>
      </c>
      <c r="R29" s="67">
        <v>20</v>
      </c>
      <c r="S29" s="17">
        <f t="shared" si="0"/>
        <v>53.13</v>
      </c>
      <c r="T29">
        <f t="shared" si="1"/>
        <v>1</v>
      </c>
      <c r="U29" s="7">
        <f t="shared" si="2"/>
        <v>1.0751331034752973</v>
      </c>
      <c r="V29" s="7">
        <f t="shared" si="3"/>
        <v>0.79492653838204796</v>
      </c>
      <c r="W29" s="7">
        <f t="shared" si="5"/>
        <v>14.784770233613976</v>
      </c>
      <c r="X29" s="7">
        <f t="shared" si="6"/>
        <v>15.859903337089273</v>
      </c>
      <c r="Y29" s="62" t="s">
        <v>763</v>
      </c>
      <c r="Z29" t="str">
        <f t="shared" si="7"/>
        <v>13_Y</v>
      </c>
      <c r="AD29" s="72" t="s">
        <v>1876</v>
      </c>
      <c r="AE29" s="8">
        <v>20.34690649447549</v>
      </c>
    </row>
    <row r="30" spans="1:32" ht="14.5" hidden="1">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4"/>
        <v>1</v>
      </c>
      <c r="M30" s="67" t="b">
        <v>0</v>
      </c>
      <c r="S30" s="17">
        <f t="shared" si="0"/>
        <v>16.610000000000003</v>
      </c>
      <c r="T30">
        <f t="shared" si="1"/>
        <v>0</v>
      </c>
      <c r="U30" s="7">
        <f t="shared" si="2"/>
        <v>0</v>
      </c>
      <c r="V30" s="7">
        <f t="shared" si="3"/>
        <v>0</v>
      </c>
      <c r="W30" s="7">
        <f t="shared" si="5"/>
        <v>0</v>
      </c>
      <c r="X30" s="7">
        <f t="shared" si="6"/>
        <v>0</v>
      </c>
      <c r="Y30" s="62" t="s">
        <v>2404</v>
      </c>
      <c r="Z30" t="str">
        <f t="shared" si="7"/>
        <v>13_Y</v>
      </c>
      <c r="AD30" s="72" t="s">
        <v>1934</v>
      </c>
      <c r="AE30" s="8">
        <v>20.34690649447549</v>
      </c>
    </row>
    <row r="31" spans="1:32" ht="14.5" hidden="1">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4"/>
        <v>0</v>
      </c>
      <c r="M31" s="67" t="b">
        <v>0</v>
      </c>
      <c r="S31" s="17">
        <f t="shared" si="0"/>
        <v>23.540000000000006</v>
      </c>
      <c r="T31">
        <f t="shared" si="1"/>
        <v>0</v>
      </c>
      <c r="U31" s="7">
        <f t="shared" si="2"/>
        <v>0</v>
      </c>
      <c r="V31" s="7">
        <f t="shared" si="3"/>
        <v>0</v>
      </c>
      <c r="W31" s="7">
        <f t="shared" si="5"/>
        <v>0</v>
      </c>
      <c r="X31" s="7">
        <f t="shared" si="6"/>
        <v>0</v>
      </c>
      <c r="Y31" s="62" t="s">
        <v>2404</v>
      </c>
      <c r="Z31" t="str">
        <f t="shared" si="7"/>
        <v>13_Y</v>
      </c>
      <c r="AD31" s="72" t="s">
        <v>1947</v>
      </c>
      <c r="AE31" s="8">
        <v>20.34690649447549</v>
      </c>
      <c r="AF31" s="62" t="s">
        <v>1961</v>
      </c>
    </row>
    <row r="32" spans="1:32" ht="14.5" hidden="1">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4"/>
        <v>1</v>
      </c>
      <c r="M32" s="67" t="b">
        <v>0</v>
      </c>
      <c r="S32" s="17">
        <f t="shared" si="0"/>
        <v>38.28</v>
      </c>
      <c r="T32">
        <f t="shared" si="1"/>
        <v>0</v>
      </c>
      <c r="U32" s="7">
        <f t="shared" si="2"/>
        <v>0</v>
      </c>
      <c r="V32" s="7">
        <f t="shared" si="3"/>
        <v>0</v>
      </c>
      <c r="W32" s="7">
        <f t="shared" si="5"/>
        <v>0</v>
      </c>
      <c r="X32" s="7">
        <f t="shared" si="6"/>
        <v>0</v>
      </c>
      <c r="Y32" s="62" t="s">
        <v>2333</v>
      </c>
      <c r="Z32" t="str">
        <f t="shared" si="7"/>
        <v>14_CTUG</v>
      </c>
      <c r="AD32" s="72" t="s">
        <v>1895</v>
      </c>
      <c r="AE32" s="8">
        <v>0</v>
      </c>
    </row>
    <row r="33" spans="1:31" ht="14.5" hidden="1">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4"/>
        <v>0</v>
      </c>
      <c r="M33" s="67" t="b">
        <v>1</v>
      </c>
      <c r="N33" s="67">
        <v>0</v>
      </c>
      <c r="O33" s="67">
        <v>0</v>
      </c>
      <c r="P33" s="67">
        <v>15</v>
      </c>
      <c r="Q33" s="67">
        <v>15</v>
      </c>
      <c r="R33" s="67">
        <v>0</v>
      </c>
      <c r="S33" s="17">
        <f t="shared" si="0"/>
        <v>38.28</v>
      </c>
      <c r="T33">
        <f t="shared" si="1"/>
        <v>0</v>
      </c>
      <c r="U33" s="7">
        <f t="shared" si="2"/>
        <v>0</v>
      </c>
      <c r="V33" s="7">
        <f t="shared" si="3"/>
        <v>0</v>
      </c>
      <c r="W33" s="7">
        <f t="shared" si="5"/>
        <v>0</v>
      </c>
      <c r="X33" s="7">
        <f t="shared" si="6"/>
        <v>0</v>
      </c>
      <c r="Y33" s="62" t="s">
        <v>2333</v>
      </c>
      <c r="Z33" t="str">
        <f t="shared" si="7"/>
        <v>14_CTUG</v>
      </c>
      <c r="AD33" s="72" t="s">
        <v>1950</v>
      </c>
      <c r="AE33" s="8">
        <v>0</v>
      </c>
    </row>
    <row r="34" spans="1:31" ht="14.5" hidden="1">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4"/>
        <v>1</v>
      </c>
      <c r="M34" s="67" t="b">
        <v>0</v>
      </c>
      <c r="S34" s="17">
        <f t="shared" si="0"/>
        <v>30.250000000000007</v>
      </c>
      <c r="T34">
        <f t="shared" si="1"/>
        <v>0</v>
      </c>
      <c r="U34" s="7">
        <f t="shared" si="2"/>
        <v>0</v>
      </c>
      <c r="V34" s="7">
        <f t="shared" si="3"/>
        <v>0</v>
      </c>
      <c r="W34" s="7">
        <f t="shared" si="5"/>
        <v>0</v>
      </c>
      <c r="X34" s="7">
        <f t="shared" si="6"/>
        <v>0</v>
      </c>
      <c r="Y34" s="62" t="s">
        <v>2405</v>
      </c>
      <c r="Z34" t="str">
        <f t="shared" si="7"/>
        <v>14_CTOR</v>
      </c>
      <c r="AD34" s="72" t="s">
        <v>1894</v>
      </c>
      <c r="AE34" s="8">
        <v>0</v>
      </c>
    </row>
    <row r="35" spans="1:31" ht="14.5" hidden="1">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4"/>
        <v>0</v>
      </c>
      <c r="M35" s="67" t="b">
        <v>0</v>
      </c>
      <c r="S35" s="17">
        <f t="shared" si="0"/>
        <v>30.250000000000007</v>
      </c>
      <c r="T35">
        <f t="shared" si="1"/>
        <v>0</v>
      </c>
      <c r="U35" s="7">
        <f t="shared" si="2"/>
        <v>0</v>
      </c>
      <c r="V35" s="7">
        <f t="shared" si="3"/>
        <v>0</v>
      </c>
      <c r="W35" s="7">
        <f t="shared" si="5"/>
        <v>0</v>
      </c>
      <c r="X35" s="7">
        <f t="shared" si="6"/>
        <v>0</v>
      </c>
      <c r="Y35" s="62" t="s">
        <v>2405</v>
      </c>
      <c r="Z35" t="str">
        <f t="shared" si="7"/>
        <v>14_CTOR</v>
      </c>
      <c r="AD35" s="72" t="s">
        <v>1942</v>
      </c>
      <c r="AE35" s="8">
        <v>0</v>
      </c>
    </row>
    <row r="36" spans="1:31"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4"/>
        <v>1</v>
      </c>
      <c r="M36" s="67" t="b">
        <v>0</v>
      </c>
      <c r="S36" s="17">
        <f t="shared" si="0"/>
        <v>51.04</v>
      </c>
      <c r="T36">
        <f t="shared" si="1"/>
        <v>0</v>
      </c>
      <c r="U36" s="7">
        <f t="shared" si="2"/>
        <v>0</v>
      </c>
      <c r="V36" s="7">
        <f t="shared" si="3"/>
        <v>0</v>
      </c>
      <c r="W36" s="7">
        <f t="shared" si="5"/>
        <v>0</v>
      </c>
      <c r="X36" s="7">
        <f t="shared" si="6"/>
        <v>0</v>
      </c>
      <c r="Y36" s="62" t="s">
        <v>2406</v>
      </c>
      <c r="Z36" t="str">
        <f t="shared" si="7"/>
        <v>14_CTMR</v>
      </c>
      <c r="AD36" s="72" t="s">
        <v>2</v>
      </c>
      <c r="AE36" s="8">
        <v>0</v>
      </c>
    </row>
    <row r="37" spans="1:31"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4"/>
        <v>0</v>
      </c>
      <c r="M37" s="67" t="b">
        <v>0</v>
      </c>
      <c r="S37" s="17">
        <f t="shared" si="0"/>
        <v>51.04</v>
      </c>
      <c r="T37">
        <f t="shared" si="1"/>
        <v>0</v>
      </c>
      <c r="U37" s="7">
        <f t="shared" si="2"/>
        <v>0</v>
      </c>
      <c r="V37" s="7">
        <f t="shared" si="3"/>
        <v>0</v>
      </c>
      <c r="W37" s="7">
        <f t="shared" si="5"/>
        <v>0</v>
      </c>
      <c r="X37" s="7">
        <f t="shared" si="6"/>
        <v>0</v>
      </c>
      <c r="Y37" s="62" t="s">
        <v>2406</v>
      </c>
      <c r="Z37" t="str">
        <f t="shared" si="7"/>
        <v>14_CTMR</v>
      </c>
      <c r="AD37" s="72" t="s">
        <v>1896</v>
      </c>
      <c r="AE37" s="8">
        <v>0</v>
      </c>
    </row>
    <row r="38" spans="1:31" ht="14.5" hidden="1">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4"/>
        <v>1</v>
      </c>
      <c r="M38" s="67" t="b">
        <v>0</v>
      </c>
      <c r="S38" s="17">
        <f t="shared" si="0"/>
        <v>51.150000000000006</v>
      </c>
      <c r="T38">
        <f t="shared" si="1"/>
        <v>0</v>
      </c>
      <c r="U38" s="7">
        <f t="shared" si="2"/>
        <v>0</v>
      </c>
      <c r="V38" s="7">
        <f t="shared" si="3"/>
        <v>0</v>
      </c>
      <c r="W38" s="7">
        <f t="shared" si="5"/>
        <v>0</v>
      </c>
      <c r="X38" s="7">
        <f t="shared" si="6"/>
        <v>0</v>
      </c>
      <c r="Y38" s="62" t="s">
        <v>2407</v>
      </c>
      <c r="Z38" t="str">
        <f t="shared" si="7"/>
        <v>14_CTWR</v>
      </c>
      <c r="AD38" s="72" t="s">
        <v>1929</v>
      </c>
      <c r="AE38" s="8">
        <v>0</v>
      </c>
    </row>
    <row r="39" spans="1:31" ht="14.5" hidden="1">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4"/>
        <v>0</v>
      </c>
      <c r="M39" s="67" t="b">
        <v>0</v>
      </c>
      <c r="S39" s="17">
        <f t="shared" si="0"/>
        <v>51.150000000000006</v>
      </c>
      <c r="T39">
        <f t="shared" si="1"/>
        <v>0</v>
      </c>
      <c r="U39" s="7">
        <f t="shared" si="2"/>
        <v>0</v>
      </c>
      <c r="V39" s="7">
        <f t="shared" si="3"/>
        <v>0</v>
      </c>
      <c r="W39" s="7">
        <f t="shared" si="5"/>
        <v>0</v>
      </c>
      <c r="X39" s="7">
        <f t="shared" si="6"/>
        <v>0</v>
      </c>
      <c r="Y39" s="62" t="s">
        <v>2407</v>
      </c>
      <c r="Z39" t="str">
        <f t="shared" si="7"/>
        <v>14_CTWR</v>
      </c>
      <c r="AD39" s="72" t="s">
        <v>1924</v>
      </c>
      <c r="AE39" s="8">
        <v>0</v>
      </c>
    </row>
    <row r="40" spans="1:31" ht="14.5" hidden="1">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4"/>
        <v>1</v>
      </c>
      <c r="M40" s="67" t="b">
        <v>0</v>
      </c>
      <c r="S40" s="17">
        <f t="shared" si="0"/>
        <v>49.610000000000007</v>
      </c>
      <c r="T40">
        <f t="shared" si="1"/>
        <v>0</v>
      </c>
      <c r="U40" s="7">
        <f t="shared" si="2"/>
        <v>0</v>
      </c>
      <c r="V40" s="7">
        <f t="shared" si="3"/>
        <v>0</v>
      </c>
      <c r="W40" s="7">
        <f t="shared" si="5"/>
        <v>0</v>
      </c>
      <c r="X40" s="7">
        <f t="shared" si="6"/>
        <v>0</v>
      </c>
      <c r="Y40" s="62" t="s">
        <v>2408</v>
      </c>
      <c r="Z40" t="str">
        <f t="shared" si="7"/>
        <v>14_CTDC</v>
      </c>
      <c r="AD40" s="72" t="s">
        <v>1945</v>
      </c>
      <c r="AE40" s="8">
        <v>0</v>
      </c>
    </row>
    <row r="41" spans="1:31" ht="14.5" hidden="1">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4"/>
        <v>0</v>
      </c>
      <c r="M41" s="67" t="b">
        <v>0</v>
      </c>
      <c r="S41" s="17">
        <f t="shared" si="0"/>
        <v>49.610000000000007</v>
      </c>
      <c r="T41">
        <f t="shared" si="1"/>
        <v>0</v>
      </c>
      <c r="U41" s="7">
        <f t="shared" si="2"/>
        <v>0</v>
      </c>
      <c r="V41" s="7">
        <f t="shared" si="3"/>
        <v>0</v>
      </c>
      <c r="W41" s="7">
        <f t="shared" si="5"/>
        <v>0</v>
      </c>
      <c r="X41" s="7">
        <f t="shared" si="6"/>
        <v>0</v>
      </c>
      <c r="Y41" s="62" t="s">
        <v>2408</v>
      </c>
      <c r="Z41" t="str">
        <f t="shared" si="7"/>
        <v>14_CTDC</v>
      </c>
      <c r="AD41" s="72" t="s">
        <v>1882</v>
      </c>
      <c r="AE41" s="8">
        <v>0</v>
      </c>
    </row>
    <row r="42" spans="1:31" ht="14.5" hidden="1">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4"/>
        <v>1</v>
      </c>
      <c r="M42" s="67" t="b">
        <v>0</v>
      </c>
      <c r="S42" s="17">
        <f t="shared" si="0"/>
        <v>37.290000000000006</v>
      </c>
      <c r="T42">
        <f t="shared" si="1"/>
        <v>0</v>
      </c>
      <c r="U42" s="7">
        <f t="shared" si="2"/>
        <v>0</v>
      </c>
      <c r="V42" s="7">
        <f t="shared" si="3"/>
        <v>0</v>
      </c>
      <c r="W42" s="7">
        <f t="shared" si="5"/>
        <v>0</v>
      </c>
      <c r="X42" s="7">
        <f t="shared" si="6"/>
        <v>0</v>
      </c>
      <c r="Y42" s="62" t="s">
        <v>2475</v>
      </c>
      <c r="Z42" t="str">
        <f t="shared" si="7"/>
        <v>14_CT</v>
      </c>
      <c r="AD42" s="72" t="s">
        <v>1944</v>
      </c>
      <c r="AE42" s="8">
        <v>0</v>
      </c>
    </row>
    <row r="43" spans="1:31" ht="14.5" hidden="1">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4"/>
        <v>0</v>
      </c>
      <c r="M43" s="67" t="b">
        <v>0</v>
      </c>
      <c r="S43" s="17">
        <f t="shared" si="0"/>
        <v>37.290000000000006</v>
      </c>
      <c r="T43">
        <f t="shared" si="1"/>
        <v>0</v>
      </c>
      <c r="U43" s="7">
        <f t="shared" si="2"/>
        <v>0</v>
      </c>
      <c r="V43" s="7">
        <f t="shared" si="3"/>
        <v>0</v>
      </c>
      <c r="W43" s="7">
        <f t="shared" si="5"/>
        <v>0</v>
      </c>
      <c r="X43" s="7">
        <f t="shared" si="6"/>
        <v>0</v>
      </c>
      <c r="Y43" s="62" t="s">
        <v>2475</v>
      </c>
      <c r="Z43" t="str">
        <f t="shared" si="7"/>
        <v>14_CT</v>
      </c>
      <c r="AD43" s="72" t="s">
        <v>1953</v>
      </c>
      <c r="AE43" s="8">
        <v>0</v>
      </c>
    </row>
    <row r="44" spans="1:31" ht="14.5" hidden="1">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4"/>
        <v>1</v>
      </c>
      <c r="M44" s="67" t="b">
        <v>1</v>
      </c>
      <c r="N44" s="67">
        <v>0</v>
      </c>
      <c r="O44" s="67">
        <v>15</v>
      </c>
      <c r="P44" s="67">
        <v>0</v>
      </c>
      <c r="Q44" s="67">
        <v>0</v>
      </c>
      <c r="R44" s="67">
        <v>0</v>
      </c>
      <c r="S44" s="17">
        <f t="shared" si="0"/>
        <v>32.450000000000003</v>
      </c>
      <c r="T44">
        <f t="shared" si="1"/>
        <v>2</v>
      </c>
      <c r="U44" s="7">
        <f t="shared" si="2"/>
        <v>2.1502662069505947</v>
      </c>
      <c r="V44" s="7">
        <f t="shared" si="3"/>
        <v>1.5898530767640959</v>
      </c>
      <c r="W44" s="7">
        <f t="shared" si="5"/>
        <v>29.569540467227952</v>
      </c>
      <c r="X44" s="7">
        <f t="shared" si="6"/>
        <v>31.719806674178546</v>
      </c>
      <c r="Y44" s="62" t="s">
        <v>2409</v>
      </c>
      <c r="Z44" t="str">
        <f t="shared" si="7"/>
        <v>14_CTSH</v>
      </c>
      <c r="AD44" s="72" t="s">
        <v>1932</v>
      </c>
      <c r="AE44" s="8">
        <v>0</v>
      </c>
    </row>
    <row r="45" spans="1:31" ht="14.5" hidden="1">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4"/>
        <v>0</v>
      </c>
      <c r="M45" s="67" t="b">
        <v>0</v>
      </c>
      <c r="S45" s="17">
        <f t="shared" si="0"/>
        <v>32.450000000000003</v>
      </c>
      <c r="T45">
        <f t="shared" si="1"/>
        <v>0</v>
      </c>
      <c r="U45" s="7">
        <f t="shared" si="2"/>
        <v>0</v>
      </c>
      <c r="V45" s="7">
        <f t="shared" si="3"/>
        <v>0</v>
      </c>
      <c r="W45" s="7">
        <f t="shared" si="5"/>
        <v>0</v>
      </c>
      <c r="X45" s="7">
        <f t="shared" si="6"/>
        <v>0</v>
      </c>
      <c r="Y45" s="62" t="s">
        <v>2409</v>
      </c>
      <c r="Z45" t="str">
        <f t="shared" si="7"/>
        <v>14_CTSH</v>
      </c>
      <c r="AD45" s="72" t="s">
        <v>1957</v>
      </c>
      <c r="AE45" s="8">
        <v>0</v>
      </c>
    </row>
    <row r="46" spans="1:31" ht="14.5" hidden="1">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4"/>
        <v>1</v>
      </c>
      <c r="M46" s="67" t="b">
        <v>0</v>
      </c>
      <c r="S46" s="17">
        <f t="shared" si="0"/>
        <v>35.420000000000009</v>
      </c>
      <c r="T46">
        <f t="shared" si="1"/>
        <v>0</v>
      </c>
      <c r="U46" s="7">
        <f t="shared" si="2"/>
        <v>0</v>
      </c>
      <c r="V46" s="7">
        <f t="shared" si="3"/>
        <v>0</v>
      </c>
      <c r="W46" s="7">
        <f t="shared" si="5"/>
        <v>0</v>
      </c>
      <c r="X46" s="7">
        <f t="shared" si="6"/>
        <v>0</v>
      </c>
      <c r="Y46" s="62" t="s">
        <v>2331</v>
      </c>
      <c r="Z46" t="str">
        <f t="shared" si="7"/>
        <v>14_CTBW</v>
      </c>
      <c r="AD46" s="72" t="s">
        <v>1954</v>
      </c>
      <c r="AE46" s="8">
        <v>0</v>
      </c>
    </row>
    <row r="47" spans="1:31" ht="14.5" hidden="1">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4"/>
        <v>0</v>
      </c>
      <c r="M47" s="67" t="b">
        <v>0</v>
      </c>
      <c r="S47" s="17">
        <f t="shared" si="0"/>
        <v>35.420000000000009</v>
      </c>
      <c r="T47">
        <f t="shared" si="1"/>
        <v>0</v>
      </c>
      <c r="U47" s="7">
        <f t="shared" si="2"/>
        <v>0</v>
      </c>
      <c r="V47" s="7">
        <f t="shared" si="3"/>
        <v>0</v>
      </c>
      <c r="W47" s="7">
        <f t="shared" si="5"/>
        <v>0</v>
      </c>
      <c r="X47" s="7">
        <f t="shared" si="6"/>
        <v>0</v>
      </c>
      <c r="Y47" s="62" t="s">
        <v>2331</v>
      </c>
      <c r="Z47" t="str">
        <f t="shared" si="7"/>
        <v>14_CTBW</v>
      </c>
      <c r="AD47" s="72" t="s">
        <v>1949</v>
      </c>
      <c r="AE47" s="8">
        <v>0</v>
      </c>
    </row>
    <row r="48" spans="1:31" ht="14.5" hidden="1">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4"/>
        <v>1</v>
      </c>
      <c r="M48" s="67" t="b">
        <v>1</v>
      </c>
      <c r="N48" s="67">
        <v>0</v>
      </c>
      <c r="O48" s="67">
        <v>15</v>
      </c>
      <c r="P48" s="67">
        <v>0</v>
      </c>
      <c r="Q48" s="67">
        <v>0</v>
      </c>
      <c r="R48" s="67">
        <v>0</v>
      </c>
      <c r="S48" s="17">
        <f t="shared" si="0"/>
        <v>35.97</v>
      </c>
      <c r="T48">
        <f t="shared" si="1"/>
        <v>2</v>
      </c>
      <c r="U48" s="7">
        <f t="shared" si="2"/>
        <v>2.1502662069505947</v>
      </c>
      <c r="V48" s="7">
        <f t="shared" si="3"/>
        <v>1.5898530767640959</v>
      </c>
      <c r="W48" s="7">
        <f t="shared" si="5"/>
        <v>29.569540467227952</v>
      </c>
      <c r="X48" s="7">
        <f t="shared" si="6"/>
        <v>31.719806674178546</v>
      </c>
      <c r="Y48" s="62" t="s">
        <v>2410</v>
      </c>
      <c r="Z48" t="str">
        <f t="shared" si="7"/>
        <v>14_CTLC</v>
      </c>
      <c r="AD48" s="72" t="s">
        <v>1928</v>
      </c>
      <c r="AE48" s="8">
        <v>0</v>
      </c>
    </row>
    <row r="49" spans="1:31" ht="14.5" hidden="1">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4"/>
        <v>0</v>
      </c>
      <c r="M49" s="67" t="b">
        <v>0</v>
      </c>
      <c r="S49" s="17">
        <f t="shared" si="0"/>
        <v>35.97</v>
      </c>
      <c r="T49">
        <f t="shared" si="1"/>
        <v>0</v>
      </c>
      <c r="U49" s="7">
        <f t="shared" si="2"/>
        <v>0</v>
      </c>
      <c r="V49" s="7">
        <f t="shared" si="3"/>
        <v>0</v>
      </c>
      <c r="W49" s="7">
        <f t="shared" si="5"/>
        <v>0</v>
      </c>
      <c r="X49" s="7">
        <f t="shared" si="6"/>
        <v>0</v>
      </c>
      <c r="Y49" s="62" t="s">
        <v>2410</v>
      </c>
      <c r="Z49" t="str">
        <f t="shared" si="7"/>
        <v>14_CTLC</v>
      </c>
      <c r="AD49" s="72" t="s">
        <v>1936</v>
      </c>
      <c r="AE49" s="8">
        <v>0</v>
      </c>
    </row>
    <row r="50" spans="1:31" ht="14.5" hidden="1">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4"/>
        <v>1</v>
      </c>
      <c r="M50" s="67" t="b">
        <v>0</v>
      </c>
      <c r="S50" s="17">
        <f t="shared" si="0"/>
        <v>27.83</v>
      </c>
      <c r="T50">
        <f t="shared" si="1"/>
        <v>0</v>
      </c>
      <c r="U50" s="7">
        <f t="shared" si="2"/>
        <v>0</v>
      </c>
      <c r="V50" s="7">
        <f t="shared" si="3"/>
        <v>0</v>
      </c>
      <c r="W50" s="7">
        <f t="shared" si="5"/>
        <v>0</v>
      </c>
      <c r="X50" s="7">
        <f t="shared" si="6"/>
        <v>0</v>
      </c>
      <c r="Y50" s="62" t="s">
        <v>2411</v>
      </c>
      <c r="Z50" t="str">
        <f t="shared" si="7"/>
        <v>14_CTOP</v>
      </c>
      <c r="AD50" s="72" t="s">
        <v>1893</v>
      </c>
      <c r="AE50" s="8">
        <v>0</v>
      </c>
    </row>
    <row r="51" spans="1:31" ht="14.5" hidden="1">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4"/>
        <v>0</v>
      </c>
      <c r="M51" s="67" t="b">
        <v>0</v>
      </c>
      <c r="S51" s="17">
        <f t="shared" si="0"/>
        <v>27.83</v>
      </c>
      <c r="T51">
        <f t="shared" si="1"/>
        <v>0</v>
      </c>
      <c r="U51" s="7">
        <f t="shared" si="2"/>
        <v>0</v>
      </c>
      <c r="V51" s="7">
        <f t="shared" si="3"/>
        <v>0</v>
      </c>
      <c r="W51" s="7">
        <f t="shared" si="5"/>
        <v>0</v>
      </c>
      <c r="X51" s="7">
        <f t="shared" si="6"/>
        <v>0</v>
      </c>
      <c r="Y51" s="62" t="s">
        <v>2411</v>
      </c>
      <c r="Z51" t="str">
        <f t="shared" si="7"/>
        <v>14_CTOP</v>
      </c>
      <c r="AD51" s="72" t="s">
        <v>1850</v>
      </c>
      <c r="AE51" s="8">
        <v>0</v>
      </c>
    </row>
    <row r="52" spans="1:31" ht="14.5" hidden="1">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4"/>
        <v>1</v>
      </c>
      <c r="M52" s="67" t="b">
        <v>0</v>
      </c>
      <c r="S52" s="17">
        <f t="shared" si="0"/>
        <v>22.880000000000003</v>
      </c>
      <c r="T52">
        <f t="shared" si="1"/>
        <v>0</v>
      </c>
      <c r="U52" s="7">
        <f t="shared" si="2"/>
        <v>0</v>
      </c>
      <c r="V52" s="7">
        <f t="shared" si="3"/>
        <v>0</v>
      </c>
      <c r="W52" s="7">
        <f t="shared" si="5"/>
        <v>0</v>
      </c>
      <c r="X52" s="7">
        <f t="shared" si="6"/>
        <v>0</v>
      </c>
      <c r="Y52" s="62" t="s">
        <v>2412</v>
      </c>
      <c r="Z52" t="str">
        <f t="shared" si="7"/>
        <v>14_CTSP</v>
      </c>
      <c r="AD52" s="72" t="s">
        <v>1926</v>
      </c>
      <c r="AE52" s="8">
        <v>0</v>
      </c>
    </row>
    <row r="53" spans="1:31" ht="14.5" hidden="1">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4"/>
        <v>0</v>
      </c>
      <c r="M53" s="67" t="b">
        <v>0</v>
      </c>
      <c r="S53" s="17">
        <f t="shared" si="0"/>
        <v>52.359999999999992</v>
      </c>
      <c r="T53">
        <f t="shared" si="1"/>
        <v>0</v>
      </c>
      <c r="U53" s="7">
        <f t="shared" si="2"/>
        <v>0</v>
      </c>
      <c r="V53" s="7">
        <f t="shared" si="3"/>
        <v>0</v>
      </c>
      <c r="W53" s="7">
        <f t="shared" si="5"/>
        <v>0</v>
      </c>
      <c r="X53" s="7">
        <f t="shared" si="6"/>
        <v>0</v>
      </c>
      <c r="Y53" s="62" t="s">
        <v>2412</v>
      </c>
      <c r="Z53" t="str">
        <f t="shared" si="7"/>
        <v>14_CTSP</v>
      </c>
      <c r="AD53" s="72" t="s">
        <v>1892</v>
      </c>
      <c r="AE53" s="8">
        <v>0</v>
      </c>
    </row>
    <row r="54" spans="1:31" ht="14.5" hidden="1">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4"/>
        <v>1</v>
      </c>
      <c r="M54" s="67" t="b">
        <v>1</v>
      </c>
      <c r="N54" s="67">
        <v>0</v>
      </c>
      <c r="O54" s="67">
        <v>15</v>
      </c>
      <c r="P54" s="67">
        <v>0</v>
      </c>
      <c r="Q54" s="67">
        <v>0</v>
      </c>
      <c r="R54" s="67">
        <v>0</v>
      </c>
      <c r="S54" s="17">
        <f t="shared" si="0"/>
        <v>112.08999999999999</v>
      </c>
      <c r="T54">
        <f t="shared" si="1"/>
        <v>6</v>
      </c>
      <c r="U54" s="7">
        <f t="shared" si="2"/>
        <v>6.450798620851784</v>
      </c>
      <c r="V54" s="7">
        <f t="shared" si="3"/>
        <v>4.7695592302922876</v>
      </c>
      <c r="W54" s="7">
        <f t="shared" si="5"/>
        <v>88.708621401683857</v>
      </c>
      <c r="X54" s="7">
        <f t="shared" si="6"/>
        <v>95.159420022535642</v>
      </c>
      <c r="Y54" s="62" t="s">
        <v>2413</v>
      </c>
      <c r="Z54" t="str">
        <f t="shared" si="7"/>
        <v>14_CTBB</v>
      </c>
      <c r="AD54" s="72" t="s">
        <v>1902</v>
      </c>
      <c r="AE54" s="8">
        <v>0</v>
      </c>
    </row>
    <row r="55" spans="1:31" ht="14.5" hidden="1">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4"/>
        <v>0</v>
      </c>
      <c r="M55" s="67" t="b">
        <v>1</v>
      </c>
      <c r="N55" s="67">
        <v>0</v>
      </c>
      <c r="O55" s="67">
        <v>0</v>
      </c>
      <c r="P55" s="67">
        <v>0</v>
      </c>
      <c r="Q55" s="67">
        <v>15</v>
      </c>
      <c r="R55" s="67">
        <v>0</v>
      </c>
      <c r="S55" s="17">
        <f t="shared" si="0"/>
        <v>112.08999999999999</v>
      </c>
      <c r="T55">
        <f t="shared" si="1"/>
        <v>0</v>
      </c>
      <c r="U55" s="7">
        <f t="shared" si="2"/>
        <v>0</v>
      </c>
      <c r="V55" s="7">
        <f t="shared" si="3"/>
        <v>0</v>
      </c>
      <c r="W55" s="7">
        <f t="shared" si="5"/>
        <v>0</v>
      </c>
      <c r="X55" s="7">
        <f t="shared" si="6"/>
        <v>0</v>
      </c>
      <c r="Y55" s="62" t="s">
        <v>2413</v>
      </c>
      <c r="Z55" t="str">
        <f t="shared" si="7"/>
        <v>14_CTBB</v>
      </c>
      <c r="AD55" s="72" t="s">
        <v>5</v>
      </c>
      <c r="AE55" s="8">
        <v>0</v>
      </c>
    </row>
    <row r="56" spans="1:31" ht="14.5" hidden="1">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4"/>
        <v>1</v>
      </c>
      <c r="M56" s="67" t="b">
        <v>1</v>
      </c>
      <c r="N56" s="67">
        <v>0</v>
      </c>
      <c r="O56" s="67">
        <v>15</v>
      </c>
      <c r="P56" s="67">
        <v>0</v>
      </c>
      <c r="Q56" s="67">
        <v>0</v>
      </c>
      <c r="R56" s="67">
        <v>0</v>
      </c>
      <c r="S56" s="17">
        <f t="shared" si="0"/>
        <v>37.18</v>
      </c>
      <c r="T56">
        <f t="shared" si="1"/>
        <v>2</v>
      </c>
      <c r="U56" s="7">
        <f t="shared" si="2"/>
        <v>2.1502662069505947</v>
      </c>
      <c r="V56" s="7">
        <f t="shared" si="3"/>
        <v>1.5898530767640959</v>
      </c>
      <c r="W56" s="7">
        <f t="shared" si="5"/>
        <v>29.569540467227952</v>
      </c>
      <c r="X56" s="7">
        <f t="shared" si="6"/>
        <v>31.719806674178546</v>
      </c>
      <c r="Y56" s="62" t="s">
        <v>2414</v>
      </c>
      <c r="Z56" t="str">
        <f t="shared" si="7"/>
        <v>14_CTDA</v>
      </c>
      <c r="AD56" s="72" t="s">
        <v>1956</v>
      </c>
      <c r="AE56" s="8">
        <v>0</v>
      </c>
    </row>
    <row r="57" spans="1:31" ht="14.5" hidden="1">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4"/>
        <v>0</v>
      </c>
      <c r="M57" s="67" t="b">
        <v>0</v>
      </c>
      <c r="S57" s="17">
        <f t="shared" si="0"/>
        <v>37.18</v>
      </c>
      <c r="T57">
        <f t="shared" si="1"/>
        <v>0</v>
      </c>
      <c r="U57" s="7">
        <f t="shared" si="2"/>
        <v>0</v>
      </c>
      <c r="V57" s="7">
        <f t="shared" si="3"/>
        <v>0</v>
      </c>
      <c r="W57" s="7">
        <f t="shared" si="5"/>
        <v>0</v>
      </c>
      <c r="X57" s="7">
        <f t="shared" si="6"/>
        <v>0</v>
      </c>
      <c r="Y57" s="62" t="s">
        <v>2414</v>
      </c>
      <c r="Z57" t="str">
        <f t="shared" si="7"/>
        <v>14_CTDA</v>
      </c>
      <c r="AD57" s="72" t="s">
        <v>6</v>
      </c>
      <c r="AE57" s="8">
        <v>0</v>
      </c>
    </row>
    <row r="58" spans="1:31" ht="14.5" hidden="1">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4"/>
        <v>1</v>
      </c>
      <c r="M58" s="67" t="b">
        <v>0</v>
      </c>
      <c r="S58" s="17">
        <f t="shared" si="0"/>
        <v>67.430000000000007</v>
      </c>
      <c r="T58">
        <f t="shared" si="1"/>
        <v>0</v>
      </c>
      <c r="U58" s="7">
        <f t="shared" si="2"/>
        <v>0</v>
      </c>
      <c r="V58" s="7">
        <f t="shared" si="3"/>
        <v>0</v>
      </c>
      <c r="W58" s="7">
        <f t="shared" si="5"/>
        <v>0</v>
      </c>
      <c r="X58" s="7">
        <f t="shared" si="6"/>
        <v>0</v>
      </c>
      <c r="Y58" s="62" t="s">
        <v>792</v>
      </c>
      <c r="Z58" t="str">
        <f t="shared" si="7"/>
        <v>14_CTBRIS</v>
      </c>
      <c r="AD58" s="72" t="s">
        <v>1922</v>
      </c>
      <c r="AE58" s="8">
        <v>0</v>
      </c>
    </row>
    <row r="59" spans="1:31" ht="14.5" hidden="1">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4"/>
        <v>1</v>
      </c>
      <c r="M59" s="67" t="b">
        <v>1</v>
      </c>
      <c r="N59" s="67">
        <v>0</v>
      </c>
      <c r="O59" s="67">
        <v>15</v>
      </c>
      <c r="P59" s="67">
        <v>15</v>
      </c>
      <c r="Q59" s="67">
        <v>15</v>
      </c>
      <c r="R59" s="67">
        <v>0</v>
      </c>
      <c r="S59" s="17">
        <f t="shared" si="0"/>
        <v>79.860000000000014</v>
      </c>
      <c r="T59">
        <f t="shared" si="1"/>
        <v>3</v>
      </c>
      <c r="U59" s="7">
        <f t="shared" si="2"/>
        <v>3.225399310425892</v>
      </c>
      <c r="V59" s="7">
        <f t="shared" si="3"/>
        <v>2.3847796151461438</v>
      </c>
      <c r="W59" s="7">
        <f t="shared" si="5"/>
        <v>44.354310700841928</v>
      </c>
      <c r="X59" s="7">
        <f t="shared" si="6"/>
        <v>47.579710011267821</v>
      </c>
      <c r="Y59" s="62" t="s">
        <v>793</v>
      </c>
      <c r="Z59" t="str">
        <f t="shared" si="7"/>
        <v>14_CTCRO</v>
      </c>
      <c r="AD59" s="72" t="s">
        <v>1857</v>
      </c>
      <c r="AE59" s="8">
        <v>0</v>
      </c>
    </row>
    <row r="60" spans="1:31" ht="14.5" hidden="1">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4"/>
        <v>1</v>
      </c>
      <c r="M60" s="67" t="b">
        <v>0</v>
      </c>
      <c r="S60" s="17">
        <f t="shared" si="0"/>
        <v>17.380000000000003</v>
      </c>
      <c r="T60">
        <f t="shared" si="1"/>
        <v>0</v>
      </c>
      <c r="U60" s="7">
        <f t="shared" si="2"/>
        <v>0</v>
      </c>
      <c r="V60" s="7">
        <f t="shared" si="3"/>
        <v>0</v>
      </c>
      <c r="W60" s="7">
        <f t="shared" si="5"/>
        <v>0</v>
      </c>
      <c r="X60" s="7">
        <f t="shared" si="6"/>
        <v>0</v>
      </c>
      <c r="Y60" s="62" t="s">
        <v>794</v>
      </c>
      <c r="Z60" t="str">
        <f t="shared" si="7"/>
        <v>14_CTBRMIL</v>
      </c>
      <c r="AD60" s="72" t="s">
        <v>1849</v>
      </c>
      <c r="AE60" s="8">
        <v>0</v>
      </c>
    </row>
    <row r="61" spans="1:31" ht="14.5" hidden="1">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4"/>
        <v>1</v>
      </c>
      <c r="M61" s="67" t="b">
        <v>1</v>
      </c>
      <c r="N61" s="67">
        <v>99.99</v>
      </c>
      <c r="O61" s="67">
        <v>15</v>
      </c>
      <c r="P61" s="67">
        <v>0</v>
      </c>
      <c r="Q61" s="67">
        <v>15</v>
      </c>
      <c r="R61" s="67">
        <v>0</v>
      </c>
      <c r="S61" s="17">
        <f t="shared" si="0"/>
        <v>41.8</v>
      </c>
      <c r="T61">
        <f t="shared" si="1"/>
        <v>2</v>
      </c>
      <c r="U61" s="7">
        <f t="shared" si="2"/>
        <v>2.1502662069505947</v>
      </c>
      <c r="V61" s="7">
        <f t="shared" si="3"/>
        <v>1.5898530767640959</v>
      </c>
      <c r="W61" s="7">
        <f t="shared" si="5"/>
        <v>29.569540467227952</v>
      </c>
      <c r="X61" s="7">
        <f t="shared" si="6"/>
        <v>31.719806674178546</v>
      </c>
      <c r="Y61" s="62" t="s">
        <v>2351</v>
      </c>
      <c r="Z61" t="str">
        <f t="shared" si="7"/>
        <v>14_CT</v>
      </c>
      <c r="AD61" s="72" t="s">
        <v>1920</v>
      </c>
      <c r="AE61" s="8">
        <v>0</v>
      </c>
    </row>
    <row r="62" spans="1:31" ht="14.5" hidden="1">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4"/>
        <v>1</v>
      </c>
      <c r="M62" s="67" t="b">
        <v>0</v>
      </c>
      <c r="S62" s="17">
        <f t="shared" si="0"/>
        <v>74.14</v>
      </c>
      <c r="T62">
        <f t="shared" si="1"/>
        <v>0</v>
      </c>
      <c r="U62" s="7">
        <f t="shared" si="2"/>
        <v>0</v>
      </c>
      <c r="V62" s="7">
        <f t="shared" si="3"/>
        <v>0</v>
      </c>
      <c r="W62" s="7">
        <f t="shared" si="5"/>
        <v>0</v>
      </c>
      <c r="X62" s="7">
        <f t="shared" si="6"/>
        <v>0</v>
      </c>
      <c r="Y62" s="62" t="s">
        <v>796</v>
      </c>
      <c r="Z62" t="str">
        <f t="shared" si="7"/>
        <v>14_CTBURL</v>
      </c>
      <c r="AD62" s="72" t="s">
        <v>1921</v>
      </c>
      <c r="AE62" s="8">
        <v>0</v>
      </c>
    </row>
    <row r="63" spans="1:31" ht="14.5" hidden="1">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4"/>
        <v>1</v>
      </c>
      <c r="M63" s="67" t="b">
        <v>1</v>
      </c>
      <c r="N63" s="67">
        <v>0</v>
      </c>
      <c r="O63" s="67">
        <v>0</v>
      </c>
      <c r="P63" s="67">
        <v>15</v>
      </c>
      <c r="Q63" s="67">
        <v>15</v>
      </c>
      <c r="R63" s="67">
        <v>0</v>
      </c>
      <c r="S63" s="17">
        <f t="shared" si="0"/>
        <v>95.47999999999999</v>
      </c>
      <c r="T63">
        <f t="shared" si="1"/>
        <v>6</v>
      </c>
      <c r="U63" s="7">
        <f t="shared" si="2"/>
        <v>6.450798620851784</v>
      </c>
      <c r="V63" s="7">
        <f t="shared" si="3"/>
        <v>4.7695592302922876</v>
      </c>
      <c r="W63" s="7">
        <f t="shared" si="5"/>
        <v>88.708621401683857</v>
      </c>
      <c r="X63" s="7">
        <f t="shared" si="6"/>
        <v>95.159420022535642</v>
      </c>
      <c r="Y63" s="62" t="s">
        <v>797</v>
      </c>
      <c r="Z63" t="str">
        <f t="shared" si="7"/>
        <v>14_FCRED</v>
      </c>
      <c r="AD63" s="72" t="s">
        <v>1919</v>
      </c>
      <c r="AE63" s="8">
        <v>0</v>
      </c>
    </row>
    <row r="64" spans="1:31" ht="14.5" hidden="1">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4"/>
        <v>1</v>
      </c>
      <c r="M64" s="67" t="b">
        <v>0</v>
      </c>
      <c r="S64" s="17">
        <f t="shared" si="0"/>
        <v>51.59</v>
      </c>
      <c r="T64">
        <f t="shared" si="1"/>
        <v>0</v>
      </c>
      <c r="U64" s="7">
        <f t="shared" si="2"/>
        <v>0</v>
      </c>
      <c r="V64" s="7">
        <f t="shared" si="3"/>
        <v>0</v>
      </c>
      <c r="W64" s="7">
        <f t="shared" si="5"/>
        <v>0</v>
      </c>
      <c r="X64" s="7">
        <f t="shared" si="6"/>
        <v>0</v>
      </c>
      <c r="Y64" s="62" t="s">
        <v>798</v>
      </c>
      <c r="Z64" t="str">
        <f t="shared" si="7"/>
        <v>14_FCBLUE</v>
      </c>
      <c r="AD64" s="72" t="s">
        <v>1918</v>
      </c>
      <c r="AE64" s="8">
        <v>0</v>
      </c>
    </row>
    <row r="65" spans="1:31" ht="14.5" hidden="1">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4"/>
        <v>1</v>
      </c>
      <c r="M65" s="67" t="b">
        <v>0</v>
      </c>
      <c r="S65" s="17">
        <f t="shared" si="0"/>
        <v>32.340000000000003</v>
      </c>
      <c r="T65">
        <f t="shared" si="1"/>
        <v>0</v>
      </c>
      <c r="U65" s="7">
        <f t="shared" si="2"/>
        <v>0</v>
      </c>
      <c r="V65" s="7">
        <f t="shared" si="3"/>
        <v>0</v>
      </c>
      <c r="W65" s="7">
        <f t="shared" si="5"/>
        <v>0</v>
      </c>
      <c r="X65" s="7">
        <f t="shared" si="6"/>
        <v>0</v>
      </c>
      <c r="Y65" s="62" t="s">
        <v>2381</v>
      </c>
      <c r="Z65" t="str">
        <f t="shared" si="7"/>
        <v>14_CTGATE</v>
      </c>
      <c r="AD65" s="72" t="s">
        <v>8</v>
      </c>
      <c r="AE65" s="8">
        <v>0</v>
      </c>
    </row>
    <row r="66" spans="1:31" ht="14.5" hidden="1">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4"/>
        <v>0</v>
      </c>
      <c r="M66" s="67" t="b">
        <v>1</v>
      </c>
      <c r="N66" s="67">
        <v>0</v>
      </c>
      <c r="O66" s="67">
        <v>15</v>
      </c>
      <c r="P66" s="67">
        <v>15</v>
      </c>
      <c r="Q66" s="67">
        <v>15</v>
      </c>
      <c r="R66" s="67">
        <v>60</v>
      </c>
      <c r="S66" s="17">
        <f t="shared" si="0"/>
        <v>32.340000000000003</v>
      </c>
      <c r="T66">
        <f t="shared" si="1"/>
        <v>0</v>
      </c>
      <c r="U66" s="7">
        <f t="shared" si="2"/>
        <v>0</v>
      </c>
      <c r="V66" s="7">
        <f t="shared" si="3"/>
        <v>0</v>
      </c>
      <c r="W66" s="7">
        <f t="shared" si="5"/>
        <v>0</v>
      </c>
      <c r="X66" s="7">
        <f t="shared" si="6"/>
        <v>0</v>
      </c>
      <c r="Y66" s="62" t="s">
        <v>2381</v>
      </c>
      <c r="Z66" t="str">
        <f t="shared" si="7"/>
        <v>14_CTGATE</v>
      </c>
      <c r="AD66" s="72" t="s">
        <v>1939</v>
      </c>
      <c r="AE66" s="8">
        <v>0</v>
      </c>
    </row>
    <row r="67" spans="1:31" ht="14.5" hidden="1">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4"/>
        <v>1</v>
      </c>
      <c r="M67" s="67" t="b">
        <v>1</v>
      </c>
      <c r="N67" s="67">
        <v>0</v>
      </c>
      <c r="O67" s="67">
        <v>15</v>
      </c>
      <c r="P67" s="67">
        <v>0</v>
      </c>
      <c r="Q67" s="67">
        <v>0</v>
      </c>
      <c r="R67" s="67">
        <v>0</v>
      </c>
      <c r="S67" s="17">
        <f t="shared" si="0"/>
        <v>111.87000000000002</v>
      </c>
      <c r="T67">
        <f t="shared" si="1"/>
        <v>7</v>
      </c>
      <c r="U67" s="7">
        <f t="shared" si="2"/>
        <v>7.5259317243270818</v>
      </c>
      <c r="V67" s="7">
        <f t="shared" si="3"/>
        <v>5.5644857686743361</v>
      </c>
      <c r="W67" s="7">
        <f t="shared" si="5"/>
        <v>103.49339163529784</v>
      </c>
      <c r="X67" s="7">
        <f t="shared" si="6"/>
        <v>111.01932335962492</v>
      </c>
      <c r="Y67" s="62" t="s">
        <v>2415</v>
      </c>
      <c r="Z67" t="str">
        <f t="shared" si="7"/>
        <v>14_CTNORF</v>
      </c>
      <c r="AD67" s="72" t="s">
        <v>1917</v>
      </c>
      <c r="AE67" s="8">
        <v>0</v>
      </c>
    </row>
    <row r="68" spans="1:31" ht="14.5" hidden="1">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4"/>
        <v>0</v>
      </c>
      <c r="M68" s="67" t="b">
        <v>0</v>
      </c>
      <c r="S68" s="17">
        <f t="shared" si="0"/>
        <v>114.83999999999999</v>
      </c>
      <c r="T68">
        <f t="shared" si="1"/>
        <v>0</v>
      </c>
      <c r="U68" s="7">
        <f t="shared" si="2"/>
        <v>0</v>
      </c>
      <c r="V68" s="7">
        <f t="shared" si="3"/>
        <v>0</v>
      </c>
      <c r="W68" s="7">
        <f t="shared" si="5"/>
        <v>0</v>
      </c>
      <c r="X68" s="7">
        <f t="shared" si="6"/>
        <v>0</v>
      </c>
      <c r="Y68" s="62" t="s">
        <v>2415</v>
      </c>
      <c r="Z68" t="str">
        <f t="shared" si="7"/>
        <v>14_CTNORF</v>
      </c>
      <c r="AD68" s="72" t="s">
        <v>1938</v>
      </c>
      <c r="AE68" s="8">
        <v>0</v>
      </c>
    </row>
    <row r="69" spans="1:31" ht="14.5" hidden="1">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4"/>
        <v>1</v>
      </c>
      <c r="M69" s="67" t="b">
        <v>1</v>
      </c>
      <c r="N69" s="67">
        <v>0</v>
      </c>
      <c r="O69" s="67">
        <v>15</v>
      </c>
      <c r="P69" s="67">
        <v>0</v>
      </c>
      <c r="Q69" s="67">
        <v>0</v>
      </c>
      <c r="R69" s="67">
        <v>0</v>
      </c>
      <c r="S69" s="17">
        <f t="shared" si="0"/>
        <v>60.940000000000005</v>
      </c>
      <c r="T69">
        <f t="shared" si="1"/>
        <v>4</v>
      </c>
      <c r="U69" s="7">
        <f t="shared" si="2"/>
        <v>4.3005324139011893</v>
      </c>
      <c r="V69" s="7">
        <f t="shared" si="3"/>
        <v>3.1797061535281919</v>
      </c>
      <c r="W69" s="7">
        <f t="shared" si="5"/>
        <v>59.139080934455905</v>
      </c>
      <c r="X69" s="7">
        <f t="shared" si="6"/>
        <v>63.439613348357092</v>
      </c>
      <c r="Y69" s="62" t="s">
        <v>2416</v>
      </c>
      <c r="Z69" t="str">
        <f t="shared" si="7"/>
        <v>14_CTNOR</v>
      </c>
      <c r="AD69" s="72" t="s">
        <v>1960</v>
      </c>
      <c r="AE69" s="8">
        <v>0</v>
      </c>
    </row>
    <row r="70" spans="1:31" ht="14.5" hidden="1">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4"/>
        <v>0</v>
      </c>
      <c r="M70" s="67" t="b">
        <v>1</v>
      </c>
      <c r="N70" s="67">
        <v>0</v>
      </c>
      <c r="O70" s="67">
        <v>0</v>
      </c>
      <c r="P70" s="67">
        <v>0</v>
      </c>
      <c r="Q70" s="67">
        <v>15</v>
      </c>
      <c r="R70" s="67">
        <v>0</v>
      </c>
      <c r="S70" s="17">
        <f t="shared" si="0"/>
        <v>54.780000000000008</v>
      </c>
      <c r="T70">
        <f t="shared" si="1"/>
        <v>0</v>
      </c>
      <c r="U70" s="7">
        <f t="shared" si="2"/>
        <v>0</v>
      </c>
      <c r="V70" s="7">
        <f t="shared" si="3"/>
        <v>0</v>
      </c>
      <c r="W70" s="7">
        <f t="shared" si="5"/>
        <v>0</v>
      </c>
      <c r="X70" s="7">
        <f t="shared" si="6"/>
        <v>0</v>
      </c>
      <c r="Y70" s="62" t="s">
        <v>2416</v>
      </c>
      <c r="Z70" t="str">
        <f t="shared" si="7"/>
        <v>14_CTNOR</v>
      </c>
      <c r="AD70" s="72" t="s">
        <v>1937</v>
      </c>
      <c r="AE70" s="8">
        <v>0</v>
      </c>
    </row>
    <row r="71" spans="1:31" ht="14.5" hidden="1">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4"/>
        <v>1</v>
      </c>
      <c r="M71" s="67" t="b">
        <v>0</v>
      </c>
      <c r="S71" s="17">
        <f t="shared" ref="S71:S134" si="8">(IF($D71,$F71*2,$F71)/100 * $D$3)/$D$4 *60</f>
        <v>70.510000000000019</v>
      </c>
      <c r="T71">
        <f t="shared" ref="T71:T134" si="9">IF($L71=0,0,IFERROR(ROUNDUP(((S71/IF(O71=0,Q71,O71))-IFERROR((S71/IF($H71=0,$J71,$H71)),0)),0),0))</f>
        <v>0</v>
      </c>
      <c r="U71" s="7">
        <f t="shared" ref="U71:U134" si="10">T71*$F$3/1000000</f>
        <v>0</v>
      </c>
      <c r="V71" s="7">
        <f t="shared" ref="V71:V134" si="11">T71*$H$5*$J$3*$F$5/1000000</f>
        <v>0</v>
      </c>
      <c r="W71" s="7">
        <f t="shared" si="5"/>
        <v>0</v>
      </c>
      <c r="X71" s="7">
        <f t="shared" si="6"/>
        <v>0</v>
      </c>
      <c r="Y71" s="62" t="s">
        <v>2417</v>
      </c>
      <c r="Z71" t="str">
        <f t="shared" si="7"/>
        <v>14_CTCD</v>
      </c>
      <c r="AD71" s="72" t="s">
        <v>1720</v>
      </c>
      <c r="AE71" s="8">
        <v>10549.871017385543</v>
      </c>
    </row>
    <row r="72" spans="1:31" ht="14.5" hidden="1">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12">IF(LEFT(C72,LEN(C72)-2)=LEFT(C71,LEN(C71)-2),0,1)</f>
        <v>0</v>
      </c>
      <c r="M72" s="67" t="b">
        <v>0</v>
      </c>
      <c r="S72" s="17">
        <f t="shared" si="8"/>
        <v>68.090000000000018</v>
      </c>
      <c r="T72">
        <f t="shared" si="9"/>
        <v>0</v>
      </c>
      <c r="U72" s="7">
        <f t="shared" si="10"/>
        <v>0</v>
      </c>
      <c r="V72" s="7">
        <f t="shared" si="11"/>
        <v>0</v>
      </c>
      <c r="W72" s="7">
        <f t="shared" ref="W72:W135" si="13">V72*(($J$5^$J$4)-1)/($J$5-1)</f>
        <v>0</v>
      </c>
      <c r="X72" s="7">
        <f t="shared" ref="X72:X135" si="14">U72+W72</f>
        <v>0</v>
      </c>
      <c r="Y72" s="62" t="s">
        <v>2417</v>
      </c>
      <c r="Z72" t="str">
        <f t="shared" ref="Z72:Z135" si="15">IFERROR(LEFT(Y72,FIND(" ",Y72)-1),Y72)</f>
        <v>14_CTCD</v>
      </c>
    </row>
    <row r="73" spans="1:31" ht="14.5" hidden="1">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12"/>
        <v>1</v>
      </c>
      <c r="M73" s="67" t="b">
        <v>1</v>
      </c>
      <c r="N73" s="67">
        <v>0</v>
      </c>
      <c r="O73" s="67">
        <v>15</v>
      </c>
      <c r="P73" s="67">
        <v>0</v>
      </c>
      <c r="Q73" s="67">
        <v>0</v>
      </c>
      <c r="R73" s="67">
        <v>0</v>
      </c>
      <c r="S73" s="17">
        <f t="shared" si="8"/>
        <v>46.970000000000006</v>
      </c>
      <c r="T73">
        <f t="shared" si="9"/>
        <v>3</v>
      </c>
      <c r="U73" s="7">
        <f t="shared" si="10"/>
        <v>3.225399310425892</v>
      </c>
      <c r="V73" s="7">
        <f t="shared" si="11"/>
        <v>2.3847796151461438</v>
      </c>
      <c r="W73" s="7">
        <f t="shared" si="13"/>
        <v>44.354310700841928</v>
      </c>
      <c r="X73" s="7">
        <f t="shared" si="14"/>
        <v>47.579710011267821</v>
      </c>
      <c r="Y73" s="62" t="s">
        <v>2418</v>
      </c>
      <c r="Z73" t="str">
        <f t="shared" si="15"/>
        <v>14_CTMIPCA</v>
      </c>
    </row>
    <row r="74" spans="1:31" ht="14.5" hidden="1">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12"/>
        <v>0</v>
      </c>
      <c r="M74" s="67" t="b">
        <v>0</v>
      </c>
      <c r="S74" s="17">
        <f t="shared" si="8"/>
        <v>47.960000000000015</v>
      </c>
      <c r="T74">
        <f t="shared" si="9"/>
        <v>0</v>
      </c>
      <c r="U74" s="7">
        <f t="shared" si="10"/>
        <v>0</v>
      </c>
      <c r="V74" s="7">
        <f t="shared" si="11"/>
        <v>0</v>
      </c>
      <c r="W74" s="7">
        <f t="shared" si="13"/>
        <v>0</v>
      </c>
      <c r="X74" s="7">
        <f t="shared" si="14"/>
        <v>0</v>
      </c>
      <c r="Y74" s="62" t="s">
        <v>2418</v>
      </c>
      <c r="Z74" t="str">
        <f t="shared" si="15"/>
        <v>14_CTMIPCA</v>
      </c>
    </row>
    <row r="75" spans="1:31"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12"/>
        <v>1</v>
      </c>
      <c r="M75" s="67" t="b">
        <v>0</v>
      </c>
      <c r="S75" s="17">
        <f t="shared" si="8"/>
        <v>26.950000000000003</v>
      </c>
      <c r="T75">
        <f t="shared" si="9"/>
        <v>0</v>
      </c>
      <c r="U75" s="7">
        <f t="shared" si="10"/>
        <v>0</v>
      </c>
      <c r="V75" s="7">
        <f t="shared" si="11"/>
        <v>0</v>
      </c>
      <c r="W75" s="7">
        <f t="shared" si="13"/>
        <v>0</v>
      </c>
      <c r="X75" s="7">
        <f t="shared" si="14"/>
        <v>0</v>
      </c>
      <c r="Y75" s="62" t="s">
        <v>2419</v>
      </c>
      <c r="Z75" t="str">
        <f t="shared" si="15"/>
        <v>14_CTEA</v>
      </c>
    </row>
    <row r="76" spans="1:31"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12"/>
        <v>0</v>
      </c>
      <c r="M76" s="67" t="b">
        <v>0</v>
      </c>
      <c r="S76" s="17">
        <f t="shared" si="8"/>
        <v>26.950000000000003</v>
      </c>
      <c r="T76">
        <f t="shared" si="9"/>
        <v>0</v>
      </c>
      <c r="U76" s="7">
        <f t="shared" si="10"/>
        <v>0</v>
      </c>
      <c r="V76" s="7">
        <f t="shared" si="11"/>
        <v>0</v>
      </c>
      <c r="W76" s="7">
        <f t="shared" si="13"/>
        <v>0</v>
      </c>
      <c r="X76" s="7">
        <f t="shared" si="14"/>
        <v>0</v>
      </c>
      <c r="Y76" s="62" t="s">
        <v>2419</v>
      </c>
      <c r="Z76" t="str">
        <f t="shared" si="15"/>
        <v>14_CTEA</v>
      </c>
    </row>
    <row r="77" spans="1:31" ht="14.5" hidden="1">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12"/>
        <v>1</v>
      </c>
      <c r="M77" s="67" t="b">
        <v>1</v>
      </c>
      <c r="N77" s="67">
        <v>0</v>
      </c>
      <c r="O77" s="67">
        <v>15</v>
      </c>
      <c r="P77" s="67">
        <v>0</v>
      </c>
      <c r="Q77" s="67">
        <v>0</v>
      </c>
      <c r="R77" s="67">
        <v>0</v>
      </c>
      <c r="S77" s="17">
        <f t="shared" si="8"/>
        <v>58.52000000000001</v>
      </c>
      <c r="T77">
        <f t="shared" si="9"/>
        <v>4</v>
      </c>
      <c r="U77" s="7">
        <f t="shared" si="10"/>
        <v>4.3005324139011893</v>
      </c>
      <c r="V77" s="7">
        <f t="shared" si="11"/>
        <v>3.1797061535281919</v>
      </c>
      <c r="W77" s="7">
        <f t="shared" si="13"/>
        <v>59.139080934455905</v>
      </c>
      <c r="X77" s="7">
        <f t="shared" si="14"/>
        <v>63.439613348357092</v>
      </c>
      <c r="Y77" s="62" t="s">
        <v>2420</v>
      </c>
      <c r="Z77" t="str">
        <f t="shared" si="15"/>
        <v>14_CTEA1</v>
      </c>
    </row>
    <row r="78" spans="1:31"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12"/>
        <v>0</v>
      </c>
      <c r="M78" s="67" t="b">
        <v>0</v>
      </c>
      <c r="S78" s="17">
        <f t="shared" si="8"/>
        <v>56.650000000000006</v>
      </c>
      <c r="T78">
        <f t="shared" si="9"/>
        <v>0</v>
      </c>
      <c r="U78" s="7">
        <f t="shared" si="10"/>
        <v>0</v>
      </c>
      <c r="V78" s="7">
        <f t="shared" si="11"/>
        <v>0</v>
      </c>
      <c r="W78" s="7">
        <f t="shared" si="13"/>
        <v>0</v>
      </c>
      <c r="X78" s="7">
        <f t="shared" si="14"/>
        <v>0</v>
      </c>
      <c r="Y78" s="62" t="s">
        <v>2420</v>
      </c>
      <c r="Z78" t="str">
        <f t="shared" si="15"/>
        <v>14_CTEA1</v>
      </c>
    </row>
    <row r="79" spans="1:31" ht="14.5" hidden="1">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12"/>
        <v>1</v>
      </c>
      <c r="M79" s="67" t="b">
        <v>0</v>
      </c>
      <c r="S79" s="17">
        <f t="shared" si="8"/>
        <v>43.89</v>
      </c>
      <c r="T79">
        <f t="shared" si="9"/>
        <v>0</v>
      </c>
      <c r="U79" s="7">
        <f t="shared" si="10"/>
        <v>0</v>
      </c>
      <c r="V79" s="7">
        <f t="shared" si="11"/>
        <v>0</v>
      </c>
      <c r="W79" s="7">
        <f t="shared" si="13"/>
        <v>0</v>
      </c>
      <c r="X79" s="7">
        <f t="shared" si="14"/>
        <v>0</v>
      </c>
      <c r="Y79" s="62" t="s">
        <v>2421</v>
      </c>
      <c r="Z79" t="str">
        <f t="shared" si="15"/>
        <v>14_CTRS</v>
      </c>
    </row>
    <row r="80" spans="1:31"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12"/>
        <v>0</v>
      </c>
      <c r="M80" s="67" t="b">
        <v>0</v>
      </c>
      <c r="S80" s="17">
        <f t="shared" si="8"/>
        <v>43.89</v>
      </c>
      <c r="T80">
        <f t="shared" si="9"/>
        <v>0</v>
      </c>
      <c r="U80" s="7">
        <f t="shared" si="10"/>
        <v>0</v>
      </c>
      <c r="V80" s="7">
        <f t="shared" si="11"/>
        <v>0</v>
      </c>
      <c r="W80" s="7">
        <f t="shared" si="13"/>
        <v>0</v>
      </c>
      <c r="X80" s="7">
        <f t="shared" si="14"/>
        <v>0</v>
      </c>
      <c r="Y80" s="62" t="s">
        <v>2421</v>
      </c>
      <c r="Z80" t="str">
        <f t="shared" si="15"/>
        <v>14_CTRS</v>
      </c>
    </row>
    <row r="81" spans="1:26" ht="14.5" hidden="1">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12"/>
        <v>1</v>
      </c>
      <c r="M81" s="67" t="b">
        <v>0</v>
      </c>
      <c r="S81" s="17">
        <f t="shared" si="8"/>
        <v>29.260000000000005</v>
      </c>
      <c r="T81">
        <f t="shared" si="9"/>
        <v>0</v>
      </c>
      <c r="U81" s="7">
        <f t="shared" si="10"/>
        <v>0</v>
      </c>
      <c r="V81" s="7">
        <f t="shared" si="11"/>
        <v>0</v>
      </c>
      <c r="W81" s="7">
        <f t="shared" si="13"/>
        <v>0</v>
      </c>
      <c r="X81" s="7">
        <f t="shared" si="14"/>
        <v>0</v>
      </c>
      <c r="Y81" s="62" t="s">
        <v>2422</v>
      </c>
      <c r="Z81" t="str">
        <f t="shared" si="15"/>
        <v>14_CTRSCL</v>
      </c>
    </row>
    <row r="82" spans="1:2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12"/>
        <v>0</v>
      </c>
      <c r="M82" s="67" t="b">
        <v>0</v>
      </c>
      <c r="S82" s="17">
        <f t="shared" si="8"/>
        <v>29.260000000000005</v>
      </c>
      <c r="T82">
        <f t="shared" si="9"/>
        <v>0</v>
      </c>
      <c r="U82" s="7">
        <f t="shared" si="10"/>
        <v>0</v>
      </c>
      <c r="V82" s="7">
        <f t="shared" si="11"/>
        <v>0</v>
      </c>
      <c r="W82" s="7">
        <f t="shared" si="13"/>
        <v>0</v>
      </c>
      <c r="X82" s="7">
        <f t="shared" si="14"/>
        <v>0</v>
      </c>
      <c r="Y82" s="62" t="s">
        <v>2422</v>
      </c>
      <c r="Z82" t="str">
        <f t="shared" si="15"/>
        <v>14_CTRSCL</v>
      </c>
    </row>
    <row r="83" spans="1:2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12"/>
        <v>1</v>
      </c>
      <c r="M83" s="67" t="b">
        <v>0</v>
      </c>
      <c r="S83" s="17">
        <f t="shared" si="8"/>
        <v>34.65</v>
      </c>
      <c r="T83">
        <f t="shared" si="9"/>
        <v>0</v>
      </c>
      <c r="U83" s="7">
        <f t="shared" si="10"/>
        <v>0</v>
      </c>
      <c r="V83" s="7">
        <f t="shared" si="11"/>
        <v>0</v>
      </c>
      <c r="W83" s="7">
        <f t="shared" si="13"/>
        <v>0</v>
      </c>
      <c r="X83" s="7">
        <f t="shared" si="14"/>
        <v>0</v>
      </c>
      <c r="Y83" s="62" t="s">
        <v>2423</v>
      </c>
      <c r="Z83" t="str">
        <f t="shared" si="15"/>
        <v>14_CTPS</v>
      </c>
    </row>
    <row r="84" spans="1:26" ht="14.5" hidden="1">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12"/>
        <v>0</v>
      </c>
      <c r="M84" s="67" t="b">
        <v>0</v>
      </c>
      <c r="S84" s="17">
        <f t="shared" si="8"/>
        <v>34.65</v>
      </c>
      <c r="T84">
        <f t="shared" si="9"/>
        <v>0</v>
      </c>
      <c r="U84" s="7">
        <f t="shared" si="10"/>
        <v>0</v>
      </c>
      <c r="V84" s="7">
        <f t="shared" si="11"/>
        <v>0</v>
      </c>
      <c r="W84" s="7">
        <f t="shared" si="13"/>
        <v>0</v>
      </c>
      <c r="X84" s="7">
        <f t="shared" si="14"/>
        <v>0</v>
      </c>
      <c r="Y84" s="62" t="s">
        <v>2423</v>
      </c>
      <c r="Z84" t="str">
        <f t="shared" si="15"/>
        <v>14_CTPS</v>
      </c>
    </row>
    <row r="85" spans="1:26" ht="14.5" hidden="1">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12"/>
        <v>1</v>
      </c>
      <c r="M85" s="67" t="b">
        <v>0</v>
      </c>
      <c r="S85" s="17">
        <f t="shared" si="8"/>
        <v>36.739999999999995</v>
      </c>
      <c r="T85">
        <f t="shared" si="9"/>
        <v>0</v>
      </c>
      <c r="U85" s="7">
        <f t="shared" si="10"/>
        <v>0</v>
      </c>
      <c r="V85" s="7">
        <f t="shared" si="11"/>
        <v>0</v>
      </c>
      <c r="W85" s="7">
        <f t="shared" si="13"/>
        <v>0</v>
      </c>
      <c r="X85" s="7">
        <f t="shared" si="14"/>
        <v>0</v>
      </c>
      <c r="Y85" s="62" t="s">
        <v>2424</v>
      </c>
      <c r="Z85" t="str">
        <f t="shared" si="15"/>
        <v>14_CTWREXP</v>
      </c>
    </row>
    <row r="86" spans="1:26" ht="14.5" hidden="1">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12"/>
        <v>0</v>
      </c>
      <c r="M86" s="67" t="b">
        <v>0</v>
      </c>
      <c r="S86" s="17">
        <f t="shared" si="8"/>
        <v>36.739999999999995</v>
      </c>
      <c r="T86">
        <f t="shared" si="9"/>
        <v>0</v>
      </c>
      <c r="U86" s="7">
        <f t="shared" si="10"/>
        <v>0</v>
      </c>
      <c r="V86" s="7">
        <f t="shared" si="11"/>
        <v>0</v>
      </c>
      <c r="W86" s="7">
        <f t="shared" si="13"/>
        <v>0</v>
      </c>
      <c r="X86" s="7">
        <f t="shared" si="14"/>
        <v>0</v>
      </c>
      <c r="Y86" s="62" t="s">
        <v>2424</v>
      </c>
      <c r="Z86" t="str">
        <f t="shared" si="15"/>
        <v>14_CTWREXP</v>
      </c>
    </row>
    <row r="87" spans="1:26" ht="14.5" hidden="1">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12"/>
        <v>1</v>
      </c>
      <c r="M87" s="67" t="b">
        <v>0</v>
      </c>
      <c r="S87" s="17">
        <f t="shared" si="8"/>
        <v>63.36</v>
      </c>
      <c r="T87">
        <f t="shared" si="9"/>
        <v>0</v>
      </c>
      <c r="U87" s="7">
        <f t="shared" si="10"/>
        <v>0</v>
      </c>
      <c r="V87" s="7">
        <f t="shared" si="11"/>
        <v>0</v>
      </c>
      <c r="W87" s="7">
        <f t="shared" si="13"/>
        <v>0</v>
      </c>
      <c r="X87" s="7">
        <f t="shared" si="14"/>
        <v>0</v>
      </c>
      <c r="Y87" s="62" t="s">
        <v>2425</v>
      </c>
      <c r="Z87" t="str">
        <f t="shared" si="15"/>
        <v>14_CTMM</v>
      </c>
    </row>
    <row r="88" spans="1:26" ht="14.5" hidden="1">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12"/>
        <v>0</v>
      </c>
      <c r="M88" s="67" t="b">
        <v>1</v>
      </c>
      <c r="N88" s="67">
        <v>0</v>
      </c>
      <c r="O88" s="67">
        <v>0</v>
      </c>
      <c r="P88" s="67">
        <v>0</v>
      </c>
      <c r="Q88" s="67">
        <v>15</v>
      </c>
      <c r="R88" s="67">
        <v>0</v>
      </c>
      <c r="S88" s="17">
        <f t="shared" si="8"/>
        <v>63.36</v>
      </c>
      <c r="T88">
        <f t="shared" si="9"/>
        <v>0</v>
      </c>
      <c r="U88" s="7">
        <f t="shared" si="10"/>
        <v>0</v>
      </c>
      <c r="V88" s="7">
        <f t="shared" si="11"/>
        <v>0</v>
      </c>
      <c r="W88" s="7">
        <f t="shared" si="13"/>
        <v>0</v>
      </c>
      <c r="X88" s="7">
        <f t="shared" si="14"/>
        <v>0</v>
      </c>
      <c r="Y88" s="62" t="s">
        <v>2425</v>
      </c>
      <c r="Z88" t="str">
        <f t="shared" si="15"/>
        <v>14_CTMM</v>
      </c>
    </row>
    <row r="89" spans="1:26" ht="14.5" hidden="1">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12"/>
        <v>1</v>
      </c>
      <c r="M89" s="67" t="b">
        <v>0</v>
      </c>
      <c r="S89" s="17">
        <f t="shared" si="8"/>
        <v>51.04</v>
      </c>
      <c r="T89">
        <f t="shared" si="9"/>
        <v>0</v>
      </c>
      <c r="U89" s="7">
        <f t="shared" si="10"/>
        <v>0</v>
      </c>
      <c r="V89" s="7">
        <f t="shared" si="11"/>
        <v>0</v>
      </c>
      <c r="W89" s="7">
        <f t="shared" si="13"/>
        <v>0</v>
      </c>
      <c r="X89" s="7">
        <f t="shared" si="14"/>
        <v>0</v>
      </c>
      <c r="Y89" s="62" t="s">
        <v>823</v>
      </c>
      <c r="Z89" t="str">
        <f t="shared" si="15"/>
        <v>15_10VTA</v>
      </c>
    </row>
    <row r="90" spans="1:26" ht="14.5" hidden="1">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12"/>
        <v>1</v>
      </c>
      <c r="M90" s="67" t="b">
        <v>1</v>
      </c>
      <c r="N90" s="67">
        <v>0</v>
      </c>
      <c r="O90" s="67">
        <v>10</v>
      </c>
      <c r="P90" s="67">
        <v>15</v>
      </c>
      <c r="Q90" s="67">
        <v>10</v>
      </c>
      <c r="R90" s="67">
        <v>96</v>
      </c>
      <c r="S90" s="17">
        <f t="shared" si="8"/>
        <v>31.240000000000002</v>
      </c>
      <c r="T90">
        <f t="shared" si="9"/>
        <v>0</v>
      </c>
      <c r="U90" s="7">
        <f t="shared" si="10"/>
        <v>0</v>
      </c>
      <c r="V90" s="7">
        <f t="shared" si="11"/>
        <v>0</v>
      </c>
      <c r="W90" s="7">
        <f t="shared" si="13"/>
        <v>0</v>
      </c>
      <c r="X90" s="7">
        <f t="shared" si="14"/>
        <v>0</v>
      </c>
      <c r="Y90" s="62" t="s">
        <v>824</v>
      </c>
      <c r="Z90" t="str">
        <f t="shared" si="15"/>
        <v>15_201VTA</v>
      </c>
    </row>
    <row r="91" spans="1:26" ht="14.5" hidden="1">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12"/>
        <v>1</v>
      </c>
      <c r="M91" s="67" t="b">
        <v>0</v>
      </c>
      <c r="S91" s="17">
        <f t="shared" si="8"/>
        <v>35.75</v>
      </c>
      <c r="T91">
        <f t="shared" si="9"/>
        <v>0</v>
      </c>
      <c r="U91" s="7">
        <f t="shared" si="10"/>
        <v>0</v>
      </c>
      <c r="V91" s="7">
        <f t="shared" si="11"/>
        <v>0</v>
      </c>
      <c r="W91" s="7">
        <f t="shared" si="13"/>
        <v>0</v>
      </c>
      <c r="X91" s="7">
        <f t="shared" si="14"/>
        <v>0</v>
      </c>
      <c r="Y91" s="62" t="s">
        <v>2431</v>
      </c>
      <c r="Z91" t="str">
        <f t="shared" si="15"/>
        <v>15_823GRN</v>
      </c>
    </row>
    <row r="92" spans="1:26" ht="14.5" hidden="1">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12"/>
        <v>0</v>
      </c>
      <c r="M92" s="67" t="b">
        <v>0</v>
      </c>
      <c r="S92" s="17">
        <f t="shared" si="8"/>
        <v>35.75</v>
      </c>
      <c r="T92">
        <f t="shared" si="9"/>
        <v>0</v>
      </c>
      <c r="U92" s="7">
        <f t="shared" si="10"/>
        <v>0</v>
      </c>
      <c r="V92" s="7">
        <f t="shared" si="11"/>
        <v>0</v>
      </c>
      <c r="W92" s="7">
        <f t="shared" si="13"/>
        <v>0</v>
      </c>
      <c r="X92" s="7">
        <f t="shared" si="14"/>
        <v>0</v>
      </c>
      <c r="Y92" s="62" t="s">
        <v>2431</v>
      </c>
      <c r="Z92" t="str">
        <f t="shared" si="15"/>
        <v>15_823GRN</v>
      </c>
    </row>
    <row r="93" spans="1:26" ht="14.5" hidden="1">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12"/>
        <v>1</v>
      </c>
      <c r="M93" s="67" t="b">
        <v>0</v>
      </c>
      <c r="S93" s="17">
        <f t="shared" si="8"/>
        <v>83.05</v>
      </c>
      <c r="T93">
        <f t="shared" si="9"/>
        <v>0</v>
      </c>
      <c r="U93" s="7">
        <f t="shared" si="10"/>
        <v>0</v>
      </c>
      <c r="V93" s="7">
        <f t="shared" si="11"/>
        <v>0</v>
      </c>
      <c r="W93" s="7">
        <f t="shared" si="13"/>
        <v>0</v>
      </c>
      <c r="X93" s="7">
        <f t="shared" si="14"/>
        <v>0</v>
      </c>
      <c r="Y93" s="62" t="s">
        <v>2357</v>
      </c>
      <c r="Z93" t="str">
        <f t="shared" si="15"/>
        <v>15_822GRY</v>
      </c>
    </row>
    <row r="94" spans="1:26" ht="14.5" hidden="1">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12"/>
        <v>0</v>
      </c>
      <c r="M94" s="67" t="b">
        <v>0</v>
      </c>
      <c r="S94" s="17">
        <f t="shared" si="8"/>
        <v>83.05</v>
      </c>
      <c r="T94">
        <f t="shared" si="9"/>
        <v>0</v>
      </c>
      <c r="U94" s="7">
        <f t="shared" si="10"/>
        <v>0</v>
      </c>
      <c r="V94" s="7">
        <f t="shared" si="11"/>
        <v>0</v>
      </c>
      <c r="W94" s="7">
        <f t="shared" si="13"/>
        <v>0</v>
      </c>
      <c r="X94" s="7">
        <f t="shared" si="14"/>
        <v>0</v>
      </c>
      <c r="Y94" s="62" t="s">
        <v>2357</v>
      </c>
      <c r="Z94" t="str">
        <f t="shared" si="15"/>
        <v>15_822GRY</v>
      </c>
    </row>
    <row r="95" spans="1:26" ht="14.5" hidden="1">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12"/>
        <v>1</v>
      </c>
      <c r="M95" s="67" t="b">
        <v>1</v>
      </c>
      <c r="N95" s="67">
        <v>0</v>
      </c>
      <c r="O95" s="67">
        <v>15</v>
      </c>
      <c r="P95" s="67">
        <v>0</v>
      </c>
      <c r="Q95" s="67">
        <v>0</v>
      </c>
      <c r="R95" s="67">
        <v>0</v>
      </c>
      <c r="S95" s="17">
        <f t="shared" si="8"/>
        <v>129.47</v>
      </c>
      <c r="T95">
        <f t="shared" si="9"/>
        <v>7</v>
      </c>
      <c r="U95" s="7">
        <f t="shared" si="10"/>
        <v>7.5259317243270818</v>
      </c>
      <c r="V95" s="7">
        <f t="shared" si="11"/>
        <v>5.5644857686743361</v>
      </c>
      <c r="W95" s="7">
        <f t="shared" si="13"/>
        <v>103.49339163529784</v>
      </c>
      <c r="X95" s="7">
        <f t="shared" si="14"/>
        <v>111.01932335962492</v>
      </c>
      <c r="Y95" s="62" t="s">
        <v>2373</v>
      </c>
      <c r="Z95" t="str">
        <f t="shared" si="15"/>
        <v>15_824ORN</v>
      </c>
    </row>
    <row r="96" spans="1:26" ht="14.5" hidden="1">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12"/>
        <v>0</v>
      </c>
      <c r="M96" s="67" t="b">
        <v>1</v>
      </c>
      <c r="N96" s="67">
        <v>0</v>
      </c>
      <c r="O96" s="67">
        <v>0</v>
      </c>
      <c r="P96" s="67">
        <v>0</v>
      </c>
      <c r="Q96" s="67">
        <v>15</v>
      </c>
      <c r="R96" s="67">
        <v>0</v>
      </c>
      <c r="S96" s="17">
        <f t="shared" si="8"/>
        <v>129.36000000000001</v>
      </c>
      <c r="T96">
        <f t="shared" si="9"/>
        <v>0</v>
      </c>
      <c r="U96" s="7">
        <f t="shared" si="10"/>
        <v>0</v>
      </c>
      <c r="V96" s="7">
        <f t="shared" si="11"/>
        <v>0</v>
      </c>
      <c r="W96" s="7">
        <f t="shared" si="13"/>
        <v>0</v>
      </c>
      <c r="X96" s="7">
        <f t="shared" si="14"/>
        <v>0</v>
      </c>
      <c r="Y96" s="62" t="s">
        <v>2373</v>
      </c>
      <c r="Z96" t="str">
        <f t="shared" si="15"/>
        <v>15_824ORN</v>
      </c>
    </row>
    <row r="97" spans="1:2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12"/>
        <v>1</v>
      </c>
      <c r="M97" s="67" t="b">
        <v>0</v>
      </c>
      <c r="S97" s="17">
        <f t="shared" si="8"/>
        <v>47.52000000000001</v>
      </c>
      <c r="T97">
        <f t="shared" si="9"/>
        <v>0</v>
      </c>
      <c r="U97" s="7">
        <f t="shared" si="10"/>
        <v>0</v>
      </c>
      <c r="V97" s="7">
        <f t="shared" si="11"/>
        <v>0</v>
      </c>
      <c r="W97" s="7">
        <f t="shared" si="13"/>
        <v>0</v>
      </c>
      <c r="X97" s="7">
        <f t="shared" si="14"/>
        <v>0</v>
      </c>
      <c r="Y97" s="62" t="s">
        <v>2432</v>
      </c>
      <c r="Z97" t="str">
        <f t="shared" si="15"/>
        <v>15_825PUR</v>
      </c>
    </row>
    <row r="98" spans="1:2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12"/>
        <v>0</v>
      </c>
      <c r="M98" s="67" t="b">
        <v>0</v>
      </c>
      <c r="S98" s="17">
        <f t="shared" si="8"/>
        <v>47.52000000000001</v>
      </c>
      <c r="T98">
        <f t="shared" si="9"/>
        <v>0</v>
      </c>
      <c r="U98" s="7">
        <f t="shared" si="10"/>
        <v>0</v>
      </c>
      <c r="V98" s="7">
        <f t="shared" si="11"/>
        <v>0</v>
      </c>
      <c r="W98" s="7">
        <f t="shared" si="13"/>
        <v>0</v>
      </c>
      <c r="X98" s="7">
        <f t="shared" si="14"/>
        <v>0</v>
      </c>
      <c r="Y98" s="62" t="s">
        <v>2432</v>
      </c>
      <c r="Z98" t="str">
        <f t="shared" si="15"/>
        <v>15_825PUR</v>
      </c>
    </row>
    <row r="99" spans="1:26" ht="14.5" hidden="1">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12"/>
        <v>1</v>
      </c>
      <c r="M99" s="67" t="b">
        <v>1</v>
      </c>
      <c r="N99" s="67">
        <v>0</v>
      </c>
      <c r="O99" s="67">
        <v>15</v>
      </c>
      <c r="P99" s="67">
        <v>0</v>
      </c>
      <c r="Q99" s="67">
        <v>0</v>
      </c>
      <c r="R99" s="67">
        <v>0</v>
      </c>
      <c r="S99" s="17">
        <f t="shared" si="8"/>
        <v>58.3</v>
      </c>
      <c r="T99">
        <f t="shared" si="9"/>
        <v>3</v>
      </c>
      <c r="U99" s="7">
        <f t="shared" si="10"/>
        <v>3.225399310425892</v>
      </c>
      <c r="V99" s="7">
        <f t="shared" si="11"/>
        <v>2.3847796151461438</v>
      </c>
      <c r="W99" s="7">
        <f t="shared" si="13"/>
        <v>44.354310700841928</v>
      </c>
      <c r="X99" s="7">
        <f t="shared" si="14"/>
        <v>47.579710011267821</v>
      </c>
      <c r="Y99" s="62" t="s">
        <v>2433</v>
      </c>
      <c r="Z99" t="str">
        <f t="shared" si="15"/>
        <v>15_826RED</v>
      </c>
    </row>
    <row r="100" spans="1:26" ht="14.5" hidden="1">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12"/>
        <v>0</v>
      </c>
      <c r="M100" s="67" t="b">
        <v>1</v>
      </c>
      <c r="N100" s="67">
        <v>0</v>
      </c>
      <c r="O100" s="67">
        <v>0</v>
      </c>
      <c r="P100" s="67">
        <v>0</v>
      </c>
      <c r="Q100" s="67">
        <v>15</v>
      </c>
      <c r="R100" s="67">
        <v>0</v>
      </c>
      <c r="S100" s="17">
        <f t="shared" si="8"/>
        <v>57.86</v>
      </c>
      <c r="T100">
        <f t="shared" si="9"/>
        <v>0</v>
      </c>
      <c r="U100" s="7">
        <f t="shared" si="10"/>
        <v>0</v>
      </c>
      <c r="V100" s="7">
        <f t="shared" si="11"/>
        <v>0</v>
      </c>
      <c r="W100" s="7">
        <f t="shared" si="13"/>
        <v>0</v>
      </c>
      <c r="X100" s="7">
        <f t="shared" si="14"/>
        <v>0</v>
      </c>
      <c r="Y100" s="62" t="s">
        <v>2433</v>
      </c>
      <c r="Z100" t="str">
        <f t="shared" si="15"/>
        <v>15_826RED</v>
      </c>
    </row>
    <row r="101" spans="1:26" ht="14.5" hidden="1">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12"/>
        <v>1</v>
      </c>
      <c r="M101" s="67" t="b">
        <v>0</v>
      </c>
      <c r="S101" s="17">
        <f t="shared" si="8"/>
        <v>65.450000000000017</v>
      </c>
      <c r="T101">
        <f t="shared" si="9"/>
        <v>0</v>
      </c>
      <c r="U101" s="7">
        <f t="shared" si="10"/>
        <v>0</v>
      </c>
      <c r="V101" s="7">
        <f t="shared" si="11"/>
        <v>0</v>
      </c>
      <c r="W101" s="7">
        <f t="shared" si="13"/>
        <v>0</v>
      </c>
      <c r="X101" s="7">
        <f t="shared" si="14"/>
        <v>0</v>
      </c>
      <c r="Y101" s="62" t="s">
        <v>2476</v>
      </c>
      <c r="Z101" t="str">
        <f t="shared" si="15"/>
        <v>15_827YLW</v>
      </c>
    </row>
    <row r="102" spans="1:26" ht="14.5" hidden="1">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12"/>
        <v>1</v>
      </c>
      <c r="M102" s="67" t="b">
        <v>0</v>
      </c>
      <c r="S102" s="17">
        <f t="shared" si="8"/>
        <v>82.830000000000013</v>
      </c>
      <c r="T102">
        <f t="shared" si="9"/>
        <v>0</v>
      </c>
      <c r="U102" s="7">
        <f t="shared" si="10"/>
        <v>0</v>
      </c>
      <c r="V102" s="7">
        <f t="shared" si="11"/>
        <v>0</v>
      </c>
      <c r="W102" s="7">
        <f t="shared" si="13"/>
        <v>0</v>
      </c>
      <c r="X102" s="7">
        <f t="shared" si="14"/>
        <v>0</v>
      </c>
      <c r="Y102" s="62" t="s">
        <v>2434</v>
      </c>
      <c r="Z102" t="str">
        <f t="shared" si="15"/>
        <v>15_831VIO</v>
      </c>
    </row>
    <row r="103" spans="1:2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12"/>
        <v>0</v>
      </c>
      <c r="M103" s="67" t="b">
        <v>0</v>
      </c>
      <c r="S103" s="17">
        <f t="shared" si="8"/>
        <v>90.640000000000029</v>
      </c>
      <c r="T103">
        <f t="shared" si="9"/>
        <v>0</v>
      </c>
      <c r="U103" s="7">
        <f t="shared" si="10"/>
        <v>0</v>
      </c>
      <c r="V103" s="7">
        <f t="shared" si="11"/>
        <v>0</v>
      </c>
      <c r="W103" s="7">
        <f t="shared" si="13"/>
        <v>0</v>
      </c>
      <c r="X103" s="7">
        <f t="shared" si="14"/>
        <v>0</v>
      </c>
      <c r="Y103" s="62" t="s">
        <v>2434</v>
      </c>
      <c r="Z103" t="str">
        <f t="shared" si="15"/>
        <v>15_831VIO</v>
      </c>
    </row>
    <row r="104" spans="1:26" ht="14.5" hidden="1">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12"/>
        <v>1</v>
      </c>
      <c r="M104" s="67" t="b">
        <v>0</v>
      </c>
      <c r="S104" s="17">
        <f t="shared" si="8"/>
        <v>45.320000000000014</v>
      </c>
      <c r="T104">
        <f t="shared" si="9"/>
        <v>0</v>
      </c>
      <c r="U104" s="7">
        <f t="shared" si="10"/>
        <v>0</v>
      </c>
      <c r="V104" s="7">
        <f t="shared" si="11"/>
        <v>0</v>
      </c>
      <c r="W104" s="7">
        <f t="shared" si="13"/>
        <v>0</v>
      </c>
      <c r="X104" s="7">
        <f t="shared" si="14"/>
        <v>0</v>
      </c>
      <c r="Y104" s="62" t="s">
        <v>2366</v>
      </c>
      <c r="Z104" t="str">
        <f t="shared" si="15"/>
        <v>15_828BRWN</v>
      </c>
    </row>
    <row r="105" spans="1:26" ht="14.5" hidden="1">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12"/>
        <v>0</v>
      </c>
      <c r="M105" s="67" t="b">
        <v>0</v>
      </c>
      <c r="S105" s="17">
        <f t="shared" si="8"/>
        <v>44.88000000000001</v>
      </c>
      <c r="T105">
        <f t="shared" si="9"/>
        <v>0</v>
      </c>
      <c r="U105" s="7">
        <f t="shared" si="10"/>
        <v>0</v>
      </c>
      <c r="V105" s="7">
        <f t="shared" si="11"/>
        <v>0</v>
      </c>
      <c r="W105" s="7">
        <f t="shared" si="13"/>
        <v>0</v>
      </c>
      <c r="X105" s="7">
        <f t="shared" si="14"/>
        <v>0</v>
      </c>
      <c r="Y105" s="62" t="s">
        <v>2366</v>
      </c>
      <c r="Z105" t="str">
        <f t="shared" si="15"/>
        <v>15_828BRWN</v>
      </c>
    </row>
    <row r="106" spans="1:26" ht="14.5" hidden="1">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12"/>
        <v>1</v>
      </c>
      <c r="M106" s="67" t="b">
        <v>0</v>
      </c>
      <c r="S106" s="17">
        <f t="shared" si="8"/>
        <v>65.450000000000017</v>
      </c>
      <c r="T106">
        <f t="shared" si="9"/>
        <v>0</v>
      </c>
      <c r="U106" s="7">
        <f t="shared" si="10"/>
        <v>0</v>
      </c>
      <c r="V106" s="7">
        <f t="shared" si="11"/>
        <v>0</v>
      </c>
      <c r="W106" s="7">
        <f t="shared" si="13"/>
        <v>0</v>
      </c>
      <c r="X106" s="7">
        <f t="shared" si="14"/>
        <v>0</v>
      </c>
      <c r="Y106" s="62" t="s">
        <v>2476</v>
      </c>
      <c r="Z106" t="str">
        <f t="shared" si="15"/>
        <v>15_827YLW</v>
      </c>
    </row>
    <row r="107" spans="1:26" ht="14.5" hidden="1">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12"/>
        <v>1</v>
      </c>
      <c r="M107" s="67" t="b">
        <v>0</v>
      </c>
      <c r="S107" s="17">
        <f t="shared" si="8"/>
        <v>74.36</v>
      </c>
      <c r="T107">
        <f t="shared" si="9"/>
        <v>0</v>
      </c>
      <c r="U107" s="7">
        <f t="shared" si="10"/>
        <v>0</v>
      </c>
      <c r="V107" s="7">
        <f t="shared" si="11"/>
        <v>0</v>
      </c>
      <c r="W107" s="7">
        <f t="shared" si="13"/>
        <v>0</v>
      </c>
      <c r="X107" s="7">
        <f t="shared" si="14"/>
        <v>0</v>
      </c>
      <c r="Y107" s="62" t="s">
        <v>2426</v>
      </c>
      <c r="Z107" t="str">
        <f t="shared" si="15"/>
        <v>16_M</v>
      </c>
    </row>
    <row r="108" spans="1:26" ht="14.5" hidden="1">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12"/>
        <v>1</v>
      </c>
      <c r="M108" s="67" t="b">
        <v>1</v>
      </c>
      <c r="N108" s="67">
        <v>0</v>
      </c>
      <c r="O108" s="67">
        <v>15</v>
      </c>
      <c r="P108" s="67">
        <v>15</v>
      </c>
      <c r="Q108" s="67">
        <v>15</v>
      </c>
      <c r="R108" s="67">
        <v>0</v>
      </c>
      <c r="S108" s="17">
        <f t="shared" si="8"/>
        <v>75.790000000000006</v>
      </c>
      <c r="T108">
        <f t="shared" si="9"/>
        <v>3</v>
      </c>
      <c r="U108" s="7">
        <f t="shared" si="10"/>
        <v>3.225399310425892</v>
      </c>
      <c r="V108" s="7">
        <f t="shared" si="11"/>
        <v>2.3847796151461438</v>
      </c>
      <c r="W108" s="7">
        <f t="shared" si="13"/>
        <v>44.354310700841928</v>
      </c>
      <c r="X108" s="7">
        <f t="shared" si="14"/>
        <v>47.579710011267821</v>
      </c>
      <c r="Y108" s="62" t="s">
        <v>842</v>
      </c>
      <c r="Z108" t="str">
        <f t="shared" si="15"/>
        <v>16_CROSS</v>
      </c>
    </row>
    <row r="109" spans="1:26" ht="14.5" hidden="1">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12"/>
        <v>1</v>
      </c>
      <c r="M109" s="67" t="b">
        <v>1</v>
      </c>
      <c r="N109" s="67">
        <v>0</v>
      </c>
      <c r="O109" s="67">
        <v>15</v>
      </c>
      <c r="P109" s="67">
        <v>15</v>
      </c>
      <c r="Q109" s="67">
        <v>15</v>
      </c>
      <c r="R109" s="67">
        <v>0</v>
      </c>
      <c r="S109" s="17">
        <f t="shared" si="8"/>
        <v>28.93</v>
      </c>
      <c r="T109">
        <f t="shared" si="9"/>
        <v>1</v>
      </c>
      <c r="U109" s="7">
        <f t="shared" si="10"/>
        <v>1.0751331034752973</v>
      </c>
      <c r="V109" s="7">
        <f t="shared" si="11"/>
        <v>0.79492653838204796</v>
      </c>
      <c r="W109" s="7">
        <f t="shared" si="13"/>
        <v>14.784770233613976</v>
      </c>
      <c r="X109" s="7">
        <f t="shared" si="14"/>
        <v>15.859903337089273</v>
      </c>
      <c r="Y109" s="62" t="s">
        <v>843</v>
      </c>
      <c r="Z109" t="str">
        <f t="shared" si="15"/>
        <v>16_EMBAR</v>
      </c>
    </row>
    <row r="110" spans="1:2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12"/>
        <v>1</v>
      </c>
      <c r="M110" s="67" t="b">
        <v>0</v>
      </c>
      <c r="S110" s="17">
        <f t="shared" si="8"/>
        <v>19.14</v>
      </c>
      <c r="T110">
        <f t="shared" si="9"/>
        <v>0</v>
      </c>
      <c r="U110" s="7">
        <f t="shared" si="10"/>
        <v>0</v>
      </c>
      <c r="V110" s="7">
        <f t="shared" si="11"/>
        <v>0</v>
      </c>
      <c r="W110" s="7">
        <f t="shared" si="13"/>
        <v>0</v>
      </c>
      <c r="X110" s="7">
        <f t="shared" si="14"/>
        <v>0</v>
      </c>
      <c r="Y110" s="62" t="s">
        <v>844</v>
      </c>
      <c r="Z110" t="str">
        <f t="shared" si="15"/>
        <v>42_4</v>
      </c>
    </row>
    <row r="111" spans="1:26" ht="14.5" hidden="1">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12"/>
        <v>0</v>
      </c>
      <c r="M111" s="67" t="b">
        <v>0</v>
      </c>
      <c r="S111" s="17">
        <f t="shared" si="8"/>
        <v>14.740000000000002</v>
      </c>
      <c r="T111">
        <f t="shared" si="9"/>
        <v>0</v>
      </c>
      <c r="U111" s="7">
        <f t="shared" si="10"/>
        <v>0</v>
      </c>
      <c r="V111" s="7">
        <f t="shared" si="11"/>
        <v>0</v>
      </c>
      <c r="W111" s="7">
        <f t="shared" si="13"/>
        <v>0</v>
      </c>
      <c r="X111" s="7">
        <f t="shared" si="14"/>
        <v>0</v>
      </c>
      <c r="Y111" s="62" t="s">
        <v>845</v>
      </c>
      <c r="Z111" t="str">
        <f t="shared" si="15"/>
        <v>42_5</v>
      </c>
    </row>
    <row r="112" spans="1:26" ht="14.5" hidden="1">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12"/>
        <v>0</v>
      </c>
      <c r="M112" s="67" t="b">
        <v>0</v>
      </c>
      <c r="S112" s="17">
        <f t="shared" si="8"/>
        <v>44</v>
      </c>
      <c r="T112">
        <f t="shared" si="9"/>
        <v>0</v>
      </c>
      <c r="U112" s="7">
        <f t="shared" si="10"/>
        <v>0</v>
      </c>
      <c r="V112" s="7">
        <f t="shared" si="11"/>
        <v>0</v>
      </c>
      <c r="W112" s="7">
        <f t="shared" si="13"/>
        <v>0</v>
      </c>
      <c r="X112" s="7">
        <f t="shared" si="14"/>
        <v>0</v>
      </c>
      <c r="Y112" s="62" t="s">
        <v>846</v>
      </c>
      <c r="Z112" t="str">
        <f t="shared" si="15"/>
        <v>42_7</v>
      </c>
    </row>
    <row r="113" spans="1:2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12"/>
        <v>1</v>
      </c>
      <c r="M113" s="67" t="b">
        <v>0</v>
      </c>
      <c r="S113" s="17">
        <f t="shared" si="8"/>
        <v>20.46</v>
      </c>
      <c r="T113">
        <f t="shared" si="9"/>
        <v>0</v>
      </c>
      <c r="U113" s="7">
        <f t="shared" si="10"/>
        <v>0</v>
      </c>
      <c r="V113" s="7">
        <f t="shared" si="11"/>
        <v>0</v>
      </c>
      <c r="W113" s="7">
        <f t="shared" si="13"/>
        <v>0</v>
      </c>
      <c r="X113" s="7">
        <f t="shared" si="14"/>
        <v>0</v>
      </c>
      <c r="Y113" s="62" t="s">
        <v>847</v>
      </c>
      <c r="Z113" t="str">
        <f t="shared" si="15"/>
        <v>17_PDA742</v>
      </c>
    </row>
    <row r="114" spans="1:2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12"/>
        <v>1</v>
      </c>
      <c r="M114" s="67" t="b">
        <v>0</v>
      </c>
      <c r="S114" s="17">
        <f t="shared" si="8"/>
        <v>24.200000000000003</v>
      </c>
      <c r="T114">
        <f t="shared" si="9"/>
        <v>0</v>
      </c>
      <c r="U114" s="7">
        <f t="shared" si="10"/>
        <v>0</v>
      </c>
      <c r="V114" s="7">
        <f t="shared" si="11"/>
        <v>0</v>
      </c>
      <c r="W114" s="7">
        <f t="shared" si="13"/>
        <v>0</v>
      </c>
      <c r="X114" s="7">
        <f t="shared" si="14"/>
        <v>0</v>
      </c>
      <c r="Y114" s="62" t="s">
        <v>848</v>
      </c>
      <c r="Z114" t="str">
        <f t="shared" si="15"/>
        <v>17_PDA1183</v>
      </c>
    </row>
    <row r="115" spans="1:26" ht="14.5" hidden="1">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12"/>
        <v>1</v>
      </c>
      <c r="M115" s="67" t="b">
        <v>0</v>
      </c>
      <c r="S115" s="17">
        <f t="shared" si="8"/>
        <v>215.49</v>
      </c>
      <c r="T115">
        <f t="shared" si="9"/>
        <v>0</v>
      </c>
      <c r="U115" s="7">
        <f t="shared" si="10"/>
        <v>0</v>
      </c>
      <c r="V115" s="7">
        <f t="shared" si="11"/>
        <v>0</v>
      </c>
      <c r="W115" s="7">
        <f t="shared" si="13"/>
        <v>0</v>
      </c>
      <c r="X115" s="7">
        <f t="shared" si="14"/>
        <v>0</v>
      </c>
      <c r="Y115" s="62" t="s">
        <v>849</v>
      </c>
      <c r="Z115" t="str">
        <f t="shared" si="15"/>
        <v>17_PDA1098</v>
      </c>
    </row>
    <row r="116" spans="1:2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12"/>
        <v>1</v>
      </c>
      <c r="M116" s="67" t="b">
        <v>0</v>
      </c>
      <c r="S116" s="17">
        <f t="shared" si="8"/>
        <v>42.679999999999993</v>
      </c>
      <c r="T116">
        <f t="shared" si="9"/>
        <v>0</v>
      </c>
      <c r="U116" s="7">
        <f t="shared" si="10"/>
        <v>0</v>
      </c>
      <c r="V116" s="7">
        <f t="shared" si="11"/>
        <v>0</v>
      </c>
      <c r="W116" s="7">
        <f t="shared" si="13"/>
        <v>0</v>
      </c>
      <c r="X116" s="7">
        <f t="shared" si="14"/>
        <v>0</v>
      </c>
      <c r="Y116" s="62" t="s">
        <v>850</v>
      </c>
      <c r="Z116" t="str">
        <f t="shared" si="15"/>
        <v>17_PDA1270</v>
      </c>
    </row>
    <row r="117" spans="1:2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12"/>
        <v>1</v>
      </c>
      <c r="M117" s="67" t="b">
        <v>0</v>
      </c>
      <c r="S117" s="17">
        <f t="shared" si="8"/>
        <v>57.75</v>
      </c>
      <c r="T117">
        <f t="shared" si="9"/>
        <v>0</v>
      </c>
      <c r="U117" s="7">
        <f t="shared" si="10"/>
        <v>0</v>
      </c>
      <c r="V117" s="7">
        <f t="shared" si="11"/>
        <v>0</v>
      </c>
      <c r="W117" s="7">
        <f t="shared" si="13"/>
        <v>0</v>
      </c>
      <c r="X117" s="7">
        <f t="shared" si="14"/>
        <v>0</v>
      </c>
      <c r="Y117" s="62" t="s">
        <v>2428</v>
      </c>
      <c r="Z117" t="str">
        <f t="shared" si="15"/>
        <v>17_PD</v>
      </c>
    </row>
    <row r="118" spans="1:26" ht="14.5" hidden="1">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12"/>
        <v>1</v>
      </c>
      <c r="M118" s="67" t="b">
        <v>0</v>
      </c>
      <c r="S118" s="17">
        <f t="shared" si="8"/>
        <v>22</v>
      </c>
      <c r="T118">
        <f t="shared" si="9"/>
        <v>0</v>
      </c>
      <c r="U118" s="7">
        <f t="shared" si="10"/>
        <v>0</v>
      </c>
      <c r="V118" s="7">
        <f t="shared" si="11"/>
        <v>0</v>
      </c>
      <c r="W118" s="7">
        <f t="shared" si="13"/>
        <v>0</v>
      </c>
      <c r="X118" s="7">
        <f t="shared" si="14"/>
        <v>0</v>
      </c>
      <c r="Y118" s="62" t="s">
        <v>2477</v>
      </c>
      <c r="Z118" t="str">
        <f t="shared" si="15"/>
        <v>17_PDACALP</v>
      </c>
    </row>
    <row r="119" spans="1:26" ht="14.5" hidden="1">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12"/>
        <v>0</v>
      </c>
      <c r="M119" s="67" t="b">
        <v>0</v>
      </c>
      <c r="S119" s="17">
        <f t="shared" si="8"/>
        <v>35.090000000000003</v>
      </c>
      <c r="T119">
        <f t="shared" si="9"/>
        <v>0</v>
      </c>
      <c r="U119" s="7">
        <f t="shared" si="10"/>
        <v>0</v>
      </c>
      <c r="V119" s="7">
        <f t="shared" si="11"/>
        <v>0</v>
      </c>
      <c r="W119" s="7">
        <f t="shared" si="13"/>
        <v>0</v>
      </c>
      <c r="X119" s="7">
        <f t="shared" si="14"/>
        <v>0</v>
      </c>
      <c r="Y119" s="62" t="s">
        <v>2477</v>
      </c>
      <c r="Z119" t="str">
        <f t="shared" si="15"/>
        <v>17_PDACALP</v>
      </c>
    </row>
    <row r="120" spans="1:26" ht="14.5" hidden="1">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12"/>
        <v>1</v>
      </c>
      <c r="M120" s="67" t="b">
        <v>0</v>
      </c>
      <c r="S120" s="17">
        <f t="shared" si="8"/>
        <v>77.66</v>
      </c>
      <c r="T120">
        <f t="shared" si="9"/>
        <v>0</v>
      </c>
      <c r="U120" s="7">
        <f t="shared" si="10"/>
        <v>0</v>
      </c>
      <c r="V120" s="7">
        <f t="shared" si="11"/>
        <v>0</v>
      </c>
      <c r="W120" s="7">
        <f t="shared" si="13"/>
        <v>0</v>
      </c>
      <c r="X120" s="7">
        <f t="shared" si="14"/>
        <v>0</v>
      </c>
      <c r="Y120" s="62" t="s">
        <v>854</v>
      </c>
      <c r="Z120" t="str">
        <f t="shared" si="15"/>
        <v>19_SLLINKS</v>
      </c>
    </row>
    <row r="121" spans="1:26" ht="14.5" hidden="1">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12"/>
        <v>1</v>
      </c>
      <c r="M121" s="67" t="b">
        <v>0</v>
      </c>
      <c r="S121" s="17">
        <f t="shared" si="8"/>
        <v>22.660000000000007</v>
      </c>
      <c r="T121">
        <f t="shared" si="9"/>
        <v>0</v>
      </c>
      <c r="U121" s="7">
        <f t="shared" si="10"/>
        <v>0</v>
      </c>
      <c r="V121" s="7">
        <f t="shared" si="11"/>
        <v>0</v>
      </c>
      <c r="W121" s="7">
        <f t="shared" si="13"/>
        <v>0</v>
      </c>
      <c r="X121" s="7">
        <f t="shared" si="14"/>
        <v>0</v>
      </c>
      <c r="Y121" s="62" t="s">
        <v>855</v>
      </c>
      <c r="Z121" t="str">
        <f t="shared" si="15"/>
        <v>20_60PH</v>
      </c>
    </row>
    <row r="122" spans="1:26" ht="14.5" hidden="1">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12"/>
        <v>1</v>
      </c>
      <c r="M122" s="67" t="b">
        <v>0</v>
      </c>
      <c r="S122" s="17">
        <f t="shared" si="8"/>
        <v>17.380000000000003</v>
      </c>
      <c r="T122">
        <f t="shared" si="9"/>
        <v>0</v>
      </c>
      <c r="U122" s="7">
        <f t="shared" si="10"/>
        <v>0</v>
      </c>
      <c r="V122" s="7">
        <f t="shared" si="11"/>
        <v>0</v>
      </c>
      <c r="W122" s="7">
        <f t="shared" si="13"/>
        <v>0</v>
      </c>
      <c r="X122" s="7">
        <f t="shared" si="14"/>
        <v>0</v>
      </c>
      <c r="Y122" s="62" t="s">
        <v>2427</v>
      </c>
      <c r="Z122" t="str">
        <f t="shared" si="15"/>
        <v>20_59</v>
      </c>
    </row>
    <row r="123" spans="1:26" ht="14.5" hidden="1">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12"/>
        <v>1</v>
      </c>
      <c r="M123" s="67" t="b">
        <v>1</v>
      </c>
      <c r="N123" s="67">
        <v>0</v>
      </c>
      <c r="O123" s="67">
        <v>6</v>
      </c>
      <c r="P123" s="67">
        <v>8</v>
      </c>
      <c r="Q123" s="67">
        <v>8</v>
      </c>
      <c r="R123" s="67">
        <v>12</v>
      </c>
      <c r="S123" s="17">
        <f t="shared" si="8"/>
        <v>15.620000000000001</v>
      </c>
      <c r="T123">
        <f t="shared" si="9"/>
        <v>0</v>
      </c>
      <c r="U123" s="7">
        <f t="shared" si="10"/>
        <v>0</v>
      </c>
      <c r="V123" s="7">
        <f t="shared" si="11"/>
        <v>0</v>
      </c>
      <c r="W123" s="7">
        <f t="shared" si="13"/>
        <v>0</v>
      </c>
      <c r="X123" s="7">
        <f t="shared" si="14"/>
        <v>0</v>
      </c>
      <c r="Y123" s="62" t="s">
        <v>857</v>
      </c>
      <c r="Z123" t="str">
        <f t="shared" si="15"/>
        <v>20_61CA</v>
      </c>
    </row>
    <row r="124" spans="1:26" ht="14.5" hidden="1">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12"/>
        <v>1</v>
      </c>
      <c r="M124" s="67" t="b">
        <v>1</v>
      </c>
      <c r="N124" s="67">
        <v>90</v>
      </c>
      <c r="O124" s="67">
        <v>10</v>
      </c>
      <c r="P124" s="67">
        <v>10</v>
      </c>
      <c r="Q124" s="67">
        <v>10</v>
      </c>
      <c r="R124" s="67">
        <v>20</v>
      </c>
      <c r="S124" s="17">
        <f t="shared" si="8"/>
        <v>90.97</v>
      </c>
      <c r="T124">
        <f t="shared" si="9"/>
        <v>2</v>
      </c>
      <c r="U124" s="7">
        <f t="shared" si="10"/>
        <v>2.1502662069505947</v>
      </c>
      <c r="V124" s="7">
        <f t="shared" si="11"/>
        <v>1.5898530767640959</v>
      </c>
      <c r="W124" s="7">
        <f t="shared" si="13"/>
        <v>29.569540467227952</v>
      </c>
      <c r="X124" s="7">
        <f t="shared" si="14"/>
        <v>31.719806674178546</v>
      </c>
      <c r="Y124" s="62" t="s">
        <v>858</v>
      </c>
      <c r="Z124" t="str">
        <f t="shared" si="15"/>
        <v>21_9</v>
      </c>
    </row>
    <row r="125" spans="1:26" ht="14.5" hidden="1">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12"/>
        <v>1</v>
      </c>
      <c r="M125" s="67" t="b">
        <v>1</v>
      </c>
      <c r="N125" s="67">
        <v>90</v>
      </c>
      <c r="O125" s="67">
        <v>10</v>
      </c>
      <c r="P125" s="67">
        <v>10</v>
      </c>
      <c r="Q125" s="67">
        <v>10</v>
      </c>
      <c r="R125" s="67">
        <v>25</v>
      </c>
      <c r="S125" s="17">
        <f t="shared" si="8"/>
        <v>57.530000000000015</v>
      </c>
      <c r="T125">
        <f t="shared" si="9"/>
        <v>2</v>
      </c>
      <c r="U125" s="7">
        <f t="shared" si="10"/>
        <v>2.1502662069505947</v>
      </c>
      <c r="V125" s="7">
        <f t="shared" si="11"/>
        <v>1.5898530767640959</v>
      </c>
      <c r="W125" s="7">
        <f t="shared" si="13"/>
        <v>29.569540467227952</v>
      </c>
      <c r="X125" s="7">
        <f t="shared" si="14"/>
        <v>31.719806674178546</v>
      </c>
      <c r="Y125" s="62" t="s">
        <v>2344</v>
      </c>
      <c r="Z125" t="str">
        <f t="shared" si="15"/>
        <v>21_19</v>
      </c>
    </row>
    <row r="126" spans="1:26" ht="14.5" hidden="1">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12"/>
        <v>0</v>
      </c>
      <c r="M126" s="67" t="b">
        <v>1</v>
      </c>
      <c r="N126" s="67">
        <v>90</v>
      </c>
      <c r="O126" s="67">
        <v>10</v>
      </c>
      <c r="P126" s="67">
        <v>10</v>
      </c>
      <c r="Q126" s="67">
        <v>10</v>
      </c>
      <c r="R126" s="67">
        <v>25</v>
      </c>
      <c r="S126" s="17">
        <f t="shared" si="8"/>
        <v>53.680000000000007</v>
      </c>
      <c r="T126">
        <f t="shared" si="9"/>
        <v>0</v>
      </c>
      <c r="U126" s="7">
        <f t="shared" si="10"/>
        <v>0</v>
      </c>
      <c r="V126" s="7">
        <f t="shared" si="11"/>
        <v>0</v>
      </c>
      <c r="W126" s="7">
        <f t="shared" si="13"/>
        <v>0</v>
      </c>
      <c r="X126" s="7">
        <f t="shared" si="14"/>
        <v>0</v>
      </c>
      <c r="Y126" s="62" t="s">
        <v>2344</v>
      </c>
      <c r="Z126" t="str">
        <f t="shared" si="15"/>
        <v>21_19</v>
      </c>
    </row>
    <row r="127" spans="1:26" ht="14.5" hidden="1">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12"/>
        <v>1</v>
      </c>
      <c r="M127" s="67" t="b">
        <v>1</v>
      </c>
      <c r="N127" s="67">
        <v>100</v>
      </c>
      <c r="O127" s="67">
        <v>8</v>
      </c>
      <c r="P127" s="67">
        <v>9</v>
      </c>
      <c r="Q127" s="67">
        <v>8</v>
      </c>
      <c r="R127" s="67">
        <v>16</v>
      </c>
      <c r="S127" s="17">
        <f t="shared" si="8"/>
        <v>45.320000000000014</v>
      </c>
      <c r="T127">
        <f t="shared" si="9"/>
        <v>0</v>
      </c>
      <c r="U127" s="7">
        <f t="shared" si="10"/>
        <v>0</v>
      </c>
      <c r="V127" s="7">
        <f t="shared" si="11"/>
        <v>0</v>
      </c>
      <c r="W127" s="7">
        <f t="shared" si="13"/>
        <v>0</v>
      </c>
      <c r="X127" s="7">
        <f t="shared" si="14"/>
        <v>0</v>
      </c>
      <c r="Y127" s="62" t="s">
        <v>2535</v>
      </c>
      <c r="Z127" t="str">
        <f t="shared" si="15"/>
        <v>21_47</v>
      </c>
    </row>
    <row r="128" spans="1:26" ht="14.5" hidden="1">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12"/>
        <v>1</v>
      </c>
      <c r="M128" s="67" t="b">
        <v>1</v>
      </c>
      <c r="N128" s="67">
        <v>90</v>
      </c>
      <c r="O128" s="67">
        <v>10</v>
      </c>
      <c r="P128" s="67">
        <v>10</v>
      </c>
      <c r="Q128" s="67">
        <v>10</v>
      </c>
      <c r="R128" s="67">
        <v>30</v>
      </c>
      <c r="S128" s="17">
        <f t="shared" si="8"/>
        <v>66.88</v>
      </c>
      <c r="T128">
        <f t="shared" si="9"/>
        <v>3</v>
      </c>
      <c r="U128" s="7">
        <f t="shared" si="10"/>
        <v>3.225399310425892</v>
      </c>
      <c r="V128" s="7">
        <f t="shared" si="11"/>
        <v>2.3847796151461438</v>
      </c>
      <c r="W128" s="7">
        <f t="shared" si="13"/>
        <v>44.354310700841928</v>
      </c>
      <c r="X128" s="7">
        <f t="shared" si="14"/>
        <v>47.579710011267821</v>
      </c>
      <c r="Y128" s="62" t="s">
        <v>862</v>
      </c>
      <c r="Z128" t="str">
        <f t="shared" si="15"/>
        <v>21_12IN</v>
      </c>
    </row>
    <row r="129" spans="1:26" ht="14.5" hidden="1">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12"/>
        <v>1</v>
      </c>
      <c r="M129" s="67" t="b">
        <v>1</v>
      </c>
      <c r="N129" s="67">
        <v>0</v>
      </c>
      <c r="O129" s="67">
        <v>10</v>
      </c>
      <c r="P129" s="67">
        <v>10</v>
      </c>
      <c r="Q129" s="67">
        <v>10</v>
      </c>
      <c r="R129" s="67">
        <v>30</v>
      </c>
      <c r="S129" s="17">
        <f t="shared" si="8"/>
        <v>70.95</v>
      </c>
      <c r="T129">
        <f t="shared" si="9"/>
        <v>3</v>
      </c>
      <c r="U129" s="7">
        <f t="shared" si="10"/>
        <v>3.225399310425892</v>
      </c>
      <c r="V129" s="7">
        <f t="shared" si="11"/>
        <v>2.3847796151461438</v>
      </c>
      <c r="W129" s="7">
        <f t="shared" si="13"/>
        <v>44.354310700841928</v>
      </c>
      <c r="X129" s="7">
        <f t="shared" si="14"/>
        <v>47.579710011267821</v>
      </c>
      <c r="Y129" s="62" t="s">
        <v>863</v>
      </c>
      <c r="Z129" t="str">
        <f t="shared" si="15"/>
        <v>21_12OUT</v>
      </c>
    </row>
    <row r="130" spans="1:26" ht="14.5" hidden="1">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12"/>
        <v>1</v>
      </c>
      <c r="M130" s="67" t="b">
        <v>1</v>
      </c>
      <c r="N130" s="67">
        <v>20</v>
      </c>
      <c r="O130" s="67">
        <v>10</v>
      </c>
      <c r="P130" s="67">
        <v>9</v>
      </c>
      <c r="Q130" s="67">
        <v>10</v>
      </c>
      <c r="R130" s="67">
        <v>12</v>
      </c>
      <c r="S130" s="17">
        <f t="shared" si="8"/>
        <v>88.550000000000026</v>
      </c>
      <c r="T130">
        <f t="shared" si="9"/>
        <v>3</v>
      </c>
      <c r="U130" s="7">
        <f t="shared" si="10"/>
        <v>3.225399310425892</v>
      </c>
      <c r="V130" s="7">
        <f t="shared" si="11"/>
        <v>2.3847796151461438</v>
      </c>
      <c r="W130" s="7">
        <f t="shared" si="13"/>
        <v>44.354310700841928</v>
      </c>
      <c r="X130" s="7">
        <f t="shared" si="14"/>
        <v>47.579710011267821</v>
      </c>
      <c r="Y130" s="62" t="s">
        <v>864</v>
      </c>
      <c r="Z130" t="str">
        <f t="shared" si="15"/>
        <v>21_14IN</v>
      </c>
    </row>
    <row r="131" spans="1:26" ht="14.5" hidden="1">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12"/>
        <v>1</v>
      </c>
      <c r="M131" s="67" t="b">
        <v>1</v>
      </c>
      <c r="N131" s="67">
        <v>0</v>
      </c>
      <c r="O131" s="67">
        <v>10</v>
      </c>
      <c r="P131" s="67">
        <v>0</v>
      </c>
      <c r="Q131" s="67">
        <v>10</v>
      </c>
      <c r="R131" s="67">
        <v>0</v>
      </c>
      <c r="S131" s="17">
        <f t="shared" si="8"/>
        <v>78.98</v>
      </c>
      <c r="T131">
        <f t="shared" si="9"/>
        <v>3</v>
      </c>
      <c r="U131" s="7">
        <f t="shared" si="10"/>
        <v>3.225399310425892</v>
      </c>
      <c r="V131" s="7">
        <f t="shared" si="11"/>
        <v>2.3847796151461438</v>
      </c>
      <c r="W131" s="7">
        <f t="shared" si="13"/>
        <v>44.354310700841928</v>
      </c>
      <c r="X131" s="7">
        <f t="shared" si="14"/>
        <v>47.579710011267821</v>
      </c>
      <c r="Y131" s="62" t="s">
        <v>865</v>
      </c>
      <c r="Z131" t="str">
        <f t="shared" si="15"/>
        <v>21_14INA</v>
      </c>
    </row>
    <row r="132" spans="1:26" ht="14.5" hidden="1">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12"/>
        <v>0</v>
      </c>
      <c r="M132" s="67" t="b">
        <v>0</v>
      </c>
      <c r="S132" s="17">
        <f t="shared" si="8"/>
        <v>23.869999999999997</v>
      </c>
      <c r="T132">
        <f t="shared" si="9"/>
        <v>0</v>
      </c>
      <c r="U132" s="7">
        <f t="shared" si="10"/>
        <v>0</v>
      </c>
      <c r="V132" s="7">
        <f t="shared" si="11"/>
        <v>0</v>
      </c>
      <c r="W132" s="7">
        <f t="shared" si="13"/>
        <v>0</v>
      </c>
      <c r="X132" s="7">
        <f t="shared" si="14"/>
        <v>0</v>
      </c>
      <c r="Y132" s="62" t="s">
        <v>2335</v>
      </c>
      <c r="Z132" t="str">
        <f t="shared" si="15"/>
        <v>21_14I</v>
      </c>
    </row>
    <row r="133" spans="1:26" ht="14.5" hidden="1">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12"/>
        <v>1</v>
      </c>
      <c r="M133" s="67" t="b">
        <v>1</v>
      </c>
      <c r="N133" s="67">
        <v>25</v>
      </c>
      <c r="O133" s="67">
        <v>10</v>
      </c>
      <c r="P133" s="67">
        <v>9</v>
      </c>
      <c r="Q133" s="67">
        <v>10</v>
      </c>
      <c r="R133" s="67">
        <v>12</v>
      </c>
      <c r="S133" s="17">
        <f t="shared" si="8"/>
        <v>85.8</v>
      </c>
      <c r="T133">
        <f t="shared" si="9"/>
        <v>3</v>
      </c>
      <c r="U133" s="7">
        <f t="shared" si="10"/>
        <v>3.225399310425892</v>
      </c>
      <c r="V133" s="7">
        <f t="shared" si="11"/>
        <v>2.3847796151461438</v>
      </c>
      <c r="W133" s="7">
        <f t="shared" si="13"/>
        <v>44.354310700841928</v>
      </c>
      <c r="X133" s="7">
        <f t="shared" si="14"/>
        <v>47.579710011267821</v>
      </c>
      <c r="Y133" s="62" t="s">
        <v>867</v>
      </c>
      <c r="Z133" t="str">
        <f t="shared" si="15"/>
        <v>21_14OUT</v>
      </c>
    </row>
    <row r="134" spans="1:26" ht="14.5" hidden="1">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12"/>
        <v>1</v>
      </c>
      <c r="M134" s="67" t="b">
        <v>0</v>
      </c>
      <c r="S134" s="17">
        <f t="shared" si="8"/>
        <v>76.23</v>
      </c>
      <c r="T134">
        <f t="shared" si="9"/>
        <v>0</v>
      </c>
      <c r="U134" s="7">
        <f t="shared" si="10"/>
        <v>0</v>
      </c>
      <c r="V134" s="7">
        <f t="shared" si="11"/>
        <v>0</v>
      </c>
      <c r="W134" s="7">
        <f t="shared" si="13"/>
        <v>0</v>
      </c>
      <c r="X134" s="7">
        <f t="shared" si="14"/>
        <v>0</v>
      </c>
      <c r="Y134" s="62" t="s">
        <v>868</v>
      </c>
      <c r="Z134" t="str">
        <f t="shared" si="15"/>
        <v>21_14OUTA</v>
      </c>
    </row>
    <row r="135" spans="1:2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12"/>
        <v>0</v>
      </c>
      <c r="M135" s="67" t="b">
        <v>0</v>
      </c>
      <c r="S135" s="17">
        <f t="shared" ref="S135:S198" si="16">(IF($D135,$F135*2,$F135)/100 * $D$3)/$D$4 *60</f>
        <v>27.390000000000004</v>
      </c>
      <c r="T135">
        <f t="shared" ref="T135:T198" si="17">IF($L135=0,0,IFERROR(ROUNDUP(((S135/IF(O135=0,Q135,O135))-IFERROR((S135/IF($H135=0,$J135,$H135)),0)),0),0))</f>
        <v>0</v>
      </c>
      <c r="U135" s="7">
        <f t="shared" ref="U135:U198" si="18">T135*$F$3/1000000</f>
        <v>0</v>
      </c>
      <c r="V135" s="7">
        <f t="shared" ref="V135:V198" si="19">T135*$H$5*$J$3*$F$5/1000000</f>
        <v>0</v>
      </c>
      <c r="W135" s="7">
        <f t="shared" si="13"/>
        <v>0</v>
      </c>
      <c r="X135" s="7">
        <f t="shared" si="14"/>
        <v>0</v>
      </c>
      <c r="Y135" s="62" t="s">
        <v>869</v>
      </c>
      <c r="Z135" t="str">
        <f t="shared" si="15"/>
        <v>21_14OUTC</v>
      </c>
    </row>
    <row r="136" spans="1:26" ht="14.5" hidden="1">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20">IF(LEFT(C136,LEN(C136)-2)=LEFT(C135,LEN(C135)-2),0,1)</f>
        <v>1</v>
      </c>
      <c r="M136" s="67" t="b">
        <v>1</v>
      </c>
      <c r="N136" s="67">
        <v>15</v>
      </c>
      <c r="O136" s="67">
        <v>10</v>
      </c>
      <c r="P136" s="67">
        <v>10</v>
      </c>
      <c r="Q136" s="67">
        <v>10</v>
      </c>
      <c r="R136" s="67">
        <v>15</v>
      </c>
      <c r="S136" s="17">
        <f t="shared" si="16"/>
        <v>109.01</v>
      </c>
      <c r="T136">
        <f t="shared" si="17"/>
        <v>0</v>
      </c>
      <c r="U136" s="7">
        <f t="shared" si="18"/>
        <v>0</v>
      </c>
      <c r="V136" s="7">
        <f t="shared" si="19"/>
        <v>0</v>
      </c>
      <c r="W136" s="7">
        <f t="shared" ref="W136:W199" si="21">V136*(($J$5^$J$4)-1)/($J$5-1)</f>
        <v>0</v>
      </c>
      <c r="X136" s="7">
        <f t="shared" ref="X136:X199" si="22">U136+W136</f>
        <v>0</v>
      </c>
      <c r="Y136" s="62" t="s">
        <v>870</v>
      </c>
      <c r="Z136" t="str">
        <f t="shared" ref="Z136:Z199" si="23">IFERROR(LEFT(Y136,FIND(" ",Y136)-1),Y136)</f>
        <v>21_14XIN</v>
      </c>
    </row>
    <row r="137" spans="1:26" ht="14.5" hidden="1">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20"/>
        <v>1</v>
      </c>
      <c r="M137" s="67" t="b">
        <v>0</v>
      </c>
      <c r="S137" s="17">
        <f t="shared" si="16"/>
        <v>94.38000000000001</v>
      </c>
      <c r="T137">
        <f t="shared" si="17"/>
        <v>0</v>
      </c>
      <c r="U137" s="7">
        <f t="shared" si="18"/>
        <v>0</v>
      </c>
      <c r="V137" s="7">
        <f t="shared" si="19"/>
        <v>0</v>
      </c>
      <c r="W137" s="7">
        <f t="shared" si="21"/>
        <v>0</v>
      </c>
      <c r="X137" s="7">
        <f t="shared" si="22"/>
        <v>0</v>
      </c>
      <c r="Y137" s="62" t="s">
        <v>871</v>
      </c>
      <c r="Z137" t="str">
        <f t="shared" si="23"/>
        <v>21_14XOUT</v>
      </c>
    </row>
    <row r="138" spans="1:26" ht="14.5" hidden="1">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20"/>
        <v>1</v>
      </c>
      <c r="M138" s="67" t="b">
        <v>1</v>
      </c>
      <c r="N138" s="67">
        <v>100</v>
      </c>
      <c r="O138" s="67">
        <v>10</v>
      </c>
      <c r="P138" s="67">
        <v>10</v>
      </c>
      <c r="Q138" s="67">
        <v>10</v>
      </c>
      <c r="R138" s="67">
        <v>22</v>
      </c>
      <c r="S138" s="17">
        <f t="shared" si="16"/>
        <v>56.430000000000007</v>
      </c>
      <c r="T138">
        <f t="shared" si="17"/>
        <v>2</v>
      </c>
      <c r="U138" s="7">
        <f t="shared" si="18"/>
        <v>2.1502662069505947</v>
      </c>
      <c r="V138" s="7">
        <f t="shared" si="19"/>
        <v>1.5898530767640959</v>
      </c>
      <c r="W138" s="7">
        <f t="shared" si="21"/>
        <v>29.569540467227952</v>
      </c>
      <c r="X138" s="7">
        <f t="shared" si="22"/>
        <v>31.719806674178546</v>
      </c>
      <c r="Y138" s="62" t="s">
        <v>872</v>
      </c>
      <c r="Z138" t="str">
        <f t="shared" si="23"/>
        <v>21_27IN</v>
      </c>
    </row>
    <row r="139" spans="1:26" ht="14.5" hidden="1">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20"/>
        <v>1</v>
      </c>
      <c r="M139" s="67" t="b">
        <v>1</v>
      </c>
      <c r="N139" s="67">
        <v>100</v>
      </c>
      <c r="O139" s="67">
        <v>10</v>
      </c>
      <c r="P139" s="67">
        <v>10</v>
      </c>
      <c r="Q139" s="67">
        <v>10</v>
      </c>
      <c r="R139" s="67">
        <v>22</v>
      </c>
      <c r="S139" s="17">
        <f t="shared" si="16"/>
        <v>56.430000000000007</v>
      </c>
      <c r="T139">
        <f t="shared" si="17"/>
        <v>2</v>
      </c>
      <c r="U139" s="7">
        <f t="shared" si="18"/>
        <v>2.1502662069505947</v>
      </c>
      <c r="V139" s="7">
        <f t="shared" si="19"/>
        <v>1.5898530767640959</v>
      </c>
      <c r="W139" s="7">
        <f t="shared" si="21"/>
        <v>29.569540467227952</v>
      </c>
      <c r="X139" s="7">
        <f t="shared" si="22"/>
        <v>31.719806674178546</v>
      </c>
      <c r="Y139" s="62" t="s">
        <v>873</v>
      </c>
      <c r="Z139" t="str">
        <f t="shared" si="23"/>
        <v>21_27OUT</v>
      </c>
    </row>
    <row r="140" spans="1:26" ht="14.5" hidden="1">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20"/>
        <v>1</v>
      </c>
      <c r="M140" s="67" t="b">
        <v>1</v>
      </c>
      <c r="N140" s="67">
        <v>99.99</v>
      </c>
      <c r="O140" s="67">
        <v>10</v>
      </c>
      <c r="P140" s="67">
        <v>10</v>
      </c>
      <c r="Q140" s="67">
        <v>10</v>
      </c>
      <c r="R140" s="67">
        <v>30</v>
      </c>
      <c r="S140" s="17">
        <f t="shared" si="16"/>
        <v>148.83000000000001</v>
      </c>
      <c r="T140">
        <f t="shared" si="17"/>
        <v>5</v>
      </c>
      <c r="U140" s="7">
        <f t="shared" si="18"/>
        <v>5.3756655173764862</v>
      </c>
      <c r="V140" s="7">
        <f t="shared" si="19"/>
        <v>3.9746326919102399</v>
      </c>
      <c r="W140" s="7">
        <f t="shared" si="21"/>
        <v>73.923851168069888</v>
      </c>
      <c r="X140" s="7">
        <f t="shared" si="22"/>
        <v>79.299516685446378</v>
      </c>
      <c r="Y140" s="62" t="s">
        <v>874</v>
      </c>
      <c r="Z140" t="str">
        <f t="shared" si="23"/>
        <v>21_23</v>
      </c>
    </row>
    <row r="141" spans="1:26" ht="14.5" hidden="1">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20"/>
        <v>0</v>
      </c>
      <c r="M141" s="67" t="b">
        <v>1</v>
      </c>
      <c r="N141" s="67">
        <v>30</v>
      </c>
      <c r="O141" s="67">
        <v>6</v>
      </c>
      <c r="P141" s="67">
        <v>8</v>
      </c>
      <c r="Q141" s="67">
        <v>6</v>
      </c>
      <c r="R141" s="67">
        <v>12</v>
      </c>
      <c r="S141" s="17">
        <f t="shared" si="16"/>
        <v>90.53</v>
      </c>
      <c r="T141">
        <f t="shared" si="17"/>
        <v>0</v>
      </c>
      <c r="U141" s="7">
        <f t="shared" si="18"/>
        <v>0</v>
      </c>
      <c r="V141" s="7">
        <f t="shared" si="19"/>
        <v>0</v>
      </c>
      <c r="W141" s="7">
        <f t="shared" si="21"/>
        <v>0</v>
      </c>
      <c r="X141" s="7">
        <f t="shared" si="22"/>
        <v>0</v>
      </c>
      <c r="Y141" s="62" t="s">
        <v>875</v>
      </c>
      <c r="Z141" t="str">
        <f t="shared" si="23"/>
        <v>21_24</v>
      </c>
    </row>
    <row r="142" spans="1:26" ht="14.5" hidden="1">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20"/>
        <v>0</v>
      </c>
      <c r="M142" s="67" t="b">
        <v>1</v>
      </c>
      <c r="N142" s="67">
        <v>0</v>
      </c>
      <c r="O142" s="67">
        <v>10</v>
      </c>
      <c r="P142" s="67">
        <v>10</v>
      </c>
      <c r="Q142" s="67">
        <v>10</v>
      </c>
      <c r="R142" s="67">
        <v>20</v>
      </c>
      <c r="S142" s="17">
        <f t="shared" si="16"/>
        <v>70.289999999999992</v>
      </c>
      <c r="T142">
        <f t="shared" si="17"/>
        <v>0</v>
      </c>
      <c r="U142" s="7">
        <f t="shared" si="18"/>
        <v>0</v>
      </c>
      <c r="V142" s="7">
        <f t="shared" si="19"/>
        <v>0</v>
      </c>
      <c r="W142" s="7">
        <f t="shared" si="21"/>
        <v>0</v>
      </c>
      <c r="X142" s="7">
        <f t="shared" si="22"/>
        <v>0</v>
      </c>
      <c r="Y142" s="62" t="s">
        <v>876</v>
      </c>
      <c r="Z142" t="str">
        <f t="shared" si="23"/>
        <v>21_33</v>
      </c>
    </row>
    <row r="143" spans="1:26" ht="14.5" hidden="1">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20"/>
        <v>0</v>
      </c>
      <c r="M143" s="67" t="b">
        <v>0</v>
      </c>
      <c r="S143" s="17">
        <f t="shared" si="16"/>
        <v>25.410000000000004</v>
      </c>
      <c r="T143">
        <f t="shared" si="17"/>
        <v>0</v>
      </c>
      <c r="U143" s="7">
        <f t="shared" si="18"/>
        <v>0</v>
      </c>
      <c r="V143" s="7">
        <f t="shared" si="19"/>
        <v>0</v>
      </c>
      <c r="W143" s="7">
        <f t="shared" si="21"/>
        <v>0</v>
      </c>
      <c r="X143" s="7">
        <f t="shared" si="22"/>
        <v>0</v>
      </c>
      <c r="Y143" s="62" t="s">
        <v>877</v>
      </c>
      <c r="Z143" t="str">
        <f t="shared" si="23"/>
        <v>21_35</v>
      </c>
    </row>
    <row r="144" spans="1:2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20"/>
        <v>0</v>
      </c>
      <c r="M144" s="67" t="b">
        <v>0</v>
      </c>
      <c r="S144" s="17">
        <f t="shared" si="16"/>
        <v>59.620000000000012</v>
      </c>
      <c r="T144">
        <f t="shared" si="17"/>
        <v>0</v>
      </c>
      <c r="U144" s="7">
        <f t="shared" si="18"/>
        <v>0</v>
      </c>
      <c r="V144" s="7">
        <f t="shared" si="19"/>
        <v>0</v>
      </c>
      <c r="W144" s="7">
        <f t="shared" si="21"/>
        <v>0</v>
      </c>
      <c r="X144" s="7">
        <f t="shared" si="22"/>
        <v>0</v>
      </c>
      <c r="Y144" s="62" t="s">
        <v>878</v>
      </c>
      <c r="Z144" t="str">
        <f t="shared" si="23"/>
        <v>21_37</v>
      </c>
    </row>
    <row r="145" spans="1:26" ht="14.5" hidden="1">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20"/>
        <v>1</v>
      </c>
      <c r="M145" s="67" t="b">
        <v>1</v>
      </c>
      <c r="N145" s="67">
        <v>0</v>
      </c>
      <c r="O145" s="67">
        <v>10</v>
      </c>
      <c r="P145" s="67">
        <v>10</v>
      </c>
      <c r="Q145" s="67">
        <v>10</v>
      </c>
      <c r="R145" s="67">
        <v>0</v>
      </c>
      <c r="S145" s="17">
        <f t="shared" si="16"/>
        <v>16.830000000000002</v>
      </c>
      <c r="T145">
        <f t="shared" si="17"/>
        <v>2</v>
      </c>
      <c r="U145" s="7">
        <f t="shared" si="18"/>
        <v>2.1502662069505947</v>
      </c>
      <c r="V145" s="7">
        <f t="shared" si="19"/>
        <v>1.5898530767640959</v>
      </c>
      <c r="W145" s="7">
        <f t="shared" si="21"/>
        <v>29.569540467227952</v>
      </c>
      <c r="X145" s="7">
        <f t="shared" si="22"/>
        <v>31.719806674178546</v>
      </c>
      <c r="Y145" s="62" t="s">
        <v>879</v>
      </c>
      <c r="Z145" t="str">
        <f t="shared" si="23"/>
        <v>21_39IN</v>
      </c>
    </row>
    <row r="146" spans="1:26" ht="14.5" hidden="1">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20"/>
        <v>1</v>
      </c>
      <c r="M146" s="67" t="b">
        <v>1</v>
      </c>
      <c r="N146" s="67">
        <v>60</v>
      </c>
      <c r="O146" s="67">
        <v>9</v>
      </c>
      <c r="P146" s="67">
        <v>10</v>
      </c>
      <c r="Q146" s="67">
        <v>10</v>
      </c>
      <c r="R146" s="67">
        <v>20</v>
      </c>
      <c r="S146" s="17">
        <f t="shared" si="16"/>
        <v>123.42000000000002</v>
      </c>
      <c r="T146">
        <f t="shared" si="17"/>
        <v>0</v>
      </c>
      <c r="U146" s="7">
        <f t="shared" si="18"/>
        <v>0</v>
      </c>
      <c r="V146" s="7">
        <f t="shared" si="19"/>
        <v>0</v>
      </c>
      <c r="W146" s="7">
        <f t="shared" si="21"/>
        <v>0</v>
      </c>
      <c r="X146" s="7">
        <f t="shared" si="22"/>
        <v>0</v>
      </c>
      <c r="Y146" s="62" t="s">
        <v>880</v>
      </c>
      <c r="Z146" t="str">
        <f t="shared" si="23"/>
        <v>21_43</v>
      </c>
    </row>
    <row r="147" spans="1:26" ht="14.5" hidden="1">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20"/>
        <v>0</v>
      </c>
      <c r="M147" s="67" t="b">
        <v>0</v>
      </c>
      <c r="S147" s="17">
        <f t="shared" si="16"/>
        <v>43.670000000000009</v>
      </c>
      <c r="T147">
        <f t="shared" si="17"/>
        <v>0</v>
      </c>
      <c r="U147" s="7">
        <f t="shared" si="18"/>
        <v>0</v>
      </c>
      <c r="V147" s="7">
        <f t="shared" si="19"/>
        <v>0</v>
      </c>
      <c r="W147" s="7">
        <f t="shared" si="21"/>
        <v>0</v>
      </c>
      <c r="X147" s="7">
        <f t="shared" si="22"/>
        <v>0</v>
      </c>
      <c r="Y147" s="62" t="s">
        <v>881</v>
      </c>
      <c r="Z147" t="str">
        <f t="shared" si="23"/>
        <v>21_52</v>
      </c>
    </row>
    <row r="148" spans="1:26" ht="14.5" hidden="1">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20"/>
        <v>0</v>
      </c>
      <c r="M148" s="67" t="b">
        <v>0</v>
      </c>
      <c r="S148" s="17">
        <f t="shared" si="16"/>
        <v>24.53</v>
      </c>
      <c r="T148">
        <f t="shared" si="17"/>
        <v>0</v>
      </c>
      <c r="U148" s="7">
        <f t="shared" si="18"/>
        <v>0</v>
      </c>
      <c r="V148" s="7">
        <f t="shared" si="19"/>
        <v>0</v>
      </c>
      <c r="W148" s="7">
        <f t="shared" si="21"/>
        <v>0</v>
      </c>
      <c r="X148" s="7">
        <f t="shared" si="22"/>
        <v>0</v>
      </c>
      <c r="Y148" s="62" t="s">
        <v>882</v>
      </c>
      <c r="Z148" t="str">
        <f t="shared" si="23"/>
        <v>21_56</v>
      </c>
    </row>
    <row r="149" spans="1:26" ht="14.5" hidden="1">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20"/>
        <v>1</v>
      </c>
      <c r="M149" s="67" t="b">
        <v>1</v>
      </c>
      <c r="N149" s="67">
        <v>90</v>
      </c>
      <c r="O149" s="67">
        <v>10</v>
      </c>
      <c r="P149" s="67">
        <v>10</v>
      </c>
      <c r="Q149" s="67">
        <v>10</v>
      </c>
      <c r="R149" s="67">
        <v>20</v>
      </c>
      <c r="S149" s="17">
        <f t="shared" si="16"/>
        <v>73.260000000000005</v>
      </c>
      <c r="T149">
        <f t="shared" si="17"/>
        <v>0</v>
      </c>
      <c r="U149" s="7">
        <f t="shared" si="18"/>
        <v>0</v>
      </c>
      <c r="V149" s="7">
        <f t="shared" si="19"/>
        <v>0</v>
      </c>
      <c r="W149" s="7">
        <f t="shared" si="21"/>
        <v>0</v>
      </c>
      <c r="X149" s="7">
        <f t="shared" si="22"/>
        <v>0</v>
      </c>
      <c r="Y149" s="62" t="s">
        <v>883</v>
      </c>
      <c r="Z149" t="str">
        <f t="shared" si="23"/>
        <v>21_6IN</v>
      </c>
    </row>
    <row r="150" spans="1:26" ht="14.5" hidden="1">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20"/>
        <v>1</v>
      </c>
      <c r="M150" s="67" t="b">
        <v>0</v>
      </c>
      <c r="S150" s="17">
        <f t="shared" si="16"/>
        <v>73.260000000000005</v>
      </c>
      <c r="T150">
        <f t="shared" si="17"/>
        <v>0</v>
      </c>
      <c r="U150" s="7">
        <f t="shared" si="18"/>
        <v>0</v>
      </c>
      <c r="V150" s="7">
        <f t="shared" si="19"/>
        <v>0</v>
      </c>
      <c r="W150" s="7">
        <f t="shared" si="21"/>
        <v>0</v>
      </c>
      <c r="X150" s="7">
        <f t="shared" si="22"/>
        <v>0</v>
      </c>
      <c r="Y150" s="62" t="s">
        <v>884</v>
      </c>
      <c r="Z150" t="str">
        <f t="shared" si="23"/>
        <v>21_6OUT</v>
      </c>
    </row>
    <row r="151" spans="1:26" ht="14.5" hidden="1">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20"/>
        <v>1</v>
      </c>
      <c r="M151" s="67" t="b">
        <v>0</v>
      </c>
      <c r="S151" s="17">
        <f t="shared" si="16"/>
        <v>43.78</v>
      </c>
      <c r="T151">
        <f t="shared" si="17"/>
        <v>0</v>
      </c>
      <c r="U151" s="7">
        <f t="shared" si="18"/>
        <v>0</v>
      </c>
      <c r="V151" s="7">
        <f t="shared" si="19"/>
        <v>0</v>
      </c>
      <c r="W151" s="7">
        <f t="shared" si="21"/>
        <v>0</v>
      </c>
      <c r="X151" s="7">
        <f t="shared" si="22"/>
        <v>0</v>
      </c>
      <c r="Y151" s="62" t="s">
        <v>885</v>
      </c>
      <c r="Z151" t="str">
        <f t="shared" si="23"/>
        <v>21_6OUTA</v>
      </c>
    </row>
    <row r="152" spans="1:26" ht="14.5" hidden="1">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20"/>
        <v>1</v>
      </c>
      <c r="M152" s="67" t="b">
        <v>1</v>
      </c>
      <c r="N152" s="67">
        <v>15</v>
      </c>
      <c r="O152" s="67">
        <v>6</v>
      </c>
      <c r="P152" s="67">
        <v>8</v>
      </c>
      <c r="Q152" s="67">
        <v>6</v>
      </c>
      <c r="R152" s="67">
        <v>15</v>
      </c>
      <c r="S152" s="17">
        <f t="shared" si="16"/>
        <v>60.280000000000008</v>
      </c>
      <c r="T152">
        <f t="shared" si="17"/>
        <v>0</v>
      </c>
      <c r="U152" s="7">
        <f t="shared" si="18"/>
        <v>0</v>
      </c>
      <c r="V152" s="7">
        <f t="shared" si="19"/>
        <v>0</v>
      </c>
      <c r="W152" s="7">
        <f t="shared" si="21"/>
        <v>0</v>
      </c>
      <c r="X152" s="7">
        <f t="shared" si="22"/>
        <v>0</v>
      </c>
      <c r="Y152" s="62" t="s">
        <v>886</v>
      </c>
      <c r="Z152" t="str">
        <f t="shared" si="23"/>
        <v>21_22</v>
      </c>
    </row>
    <row r="153" spans="1:26" ht="14.5" hidden="1">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20"/>
        <v>1</v>
      </c>
      <c r="M153" s="67" t="b">
        <v>0</v>
      </c>
      <c r="S153" s="17">
        <f t="shared" si="16"/>
        <v>15.51</v>
      </c>
      <c r="T153">
        <f t="shared" si="17"/>
        <v>0</v>
      </c>
      <c r="U153" s="7">
        <f t="shared" si="18"/>
        <v>0</v>
      </c>
      <c r="V153" s="7">
        <f t="shared" si="19"/>
        <v>0</v>
      </c>
      <c r="W153" s="7">
        <f t="shared" si="21"/>
        <v>0</v>
      </c>
      <c r="X153" s="7">
        <f t="shared" si="22"/>
        <v>0</v>
      </c>
      <c r="Y153" s="62" t="s">
        <v>887</v>
      </c>
      <c r="Z153" t="str">
        <f t="shared" si="23"/>
        <v>21_22OUTA</v>
      </c>
    </row>
    <row r="154" spans="1:26" ht="14.5" hidden="1">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20"/>
        <v>1</v>
      </c>
      <c r="M154" s="67" t="b">
        <v>1</v>
      </c>
      <c r="N154" s="67">
        <v>60</v>
      </c>
      <c r="O154" s="67">
        <v>9</v>
      </c>
      <c r="P154" s="67">
        <v>9</v>
      </c>
      <c r="Q154" s="67">
        <v>9</v>
      </c>
      <c r="R154" s="67">
        <v>20</v>
      </c>
      <c r="S154" s="17">
        <f t="shared" si="16"/>
        <v>133.43000000000004</v>
      </c>
      <c r="T154">
        <f t="shared" si="17"/>
        <v>0</v>
      </c>
      <c r="U154" s="7">
        <f t="shared" si="18"/>
        <v>0</v>
      </c>
      <c r="V154" s="7">
        <f t="shared" si="19"/>
        <v>0</v>
      </c>
      <c r="W154" s="7">
        <f t="shared" si="21"/>
        <v>0</v>
      </c>
      <c r="X154" s="7">
        <f t="shared" si="22"/>
        <v>0</v>
      </c>
      <c r="Y154" s="62" t="s">
        <v>2478</v>
      </c>
      <c r="Z154" t="str">
        <f t="shared" si="23"/>
        <v>21_28</v>
      </c>
    </row>
    <row r="155" spans="1:26" ht="14.5" hidden="1">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20"/>
        <v>0</v>
      </c>
      <c r="M155" s="67" t="b">
        <v>1</v>
      </c>
      <c r="N155" s="67">
        <v>60</v>
      </c>
      <c r="O155" s="67">
        <v>9</v>
      </c>
      <c r="P155" s="67">
        <v>9</v>
      </c>
      <c r="Q155" s="67">
        <v>9</v>
      </c>
      <c r="R155" s="67">
        <v>20</v>
      </c>
      <c r="S155" s="17">
        <f t="shared" si="16"/>
        <v>139.37</v>
      </c>
      <c r="T155">
        <f t="shared" si="17"/>
        <v>0</v>
      </c>
      <c r="U155" s="7">
        <f t="shared" si="18"/>
        <v>0</v>
      </c>
      <c r="V155" s="7">
        <f t="shared" si="19"/>
        <v>0</v>
      </c>
      <c r="W155" s="7">
        <f t="shared" si="21"/>
        <v>0</v>
      </c>
      <c r="X155" s="7">
        <f t="shared" si="22"/>
        <v>0</v>
      </c>
      <c r="Y155" s="62" t="s">
        <v>2478</v>
      </c>
      <c r="Z155" t="str">
        <f t="shared" si="23"/>
        <v>21_28</v>
      </c>
    </row>
    <row r="156" spans="1:26" ht="14.5" hidden="1">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20"/>
        <v>1</v>
      </c>
      <c r="M156" s="67" t="b">
        <v>1</v>
      </c>
      <c r="N156" s="67">
        <v>20</v>
      </c>
      <c r="O156" s="67">
        <v>5</v>
      </c>
      <c r="P156" s="67">
        <v>10</v>
      </c>
      <c r="Q156" s="67">
        <v>5</v>
      </c>
      <c r="R156" s="67">
        <v>20</v>
      </c>
      <c r="S156" s="17">
        <f t="shared" si="16"/>
        <v>154</v>
      </c>
      <c r="T156">
        <f t="shared" si="17"/>
        <v>0</v>
      </c>
      <c r="U156" s="7">
        <f t="shared" si="18"/>
        <v>0</v>
      </c>
      <c r="V156" s="7">
        <f t="shared" si="19"/>
        <v>0</v>
      </c>
      <c r="W156" s="7">
        <f t="shared" si="21"/>
        <v>0</v>
      </c>
      <c r="X156" s="7">
        <f t="shared" si="22"/>
        <v>0</v>
      </c>
      <c r="Y156" s="62" t="s">
        <v>890</v>
      </c>
      <c r="Z156" t="str">
        <f t="shared" si="23"/>
        <v>21_29</v>
      </c>
    </row>
    <row r="157" spans="1:26" ht="14.5" hidden="1">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20"/>
        <v>0</v>
      </c>
      <c r="M157" s="67" t="b">
        <v>0</v>
      </c>
      <c r="S157" s="17">
        <f t="shared" si="16"/>
        <v>66.88</v>
      </c>
      <c r="T157">
        <f t="shared" si="17"/>
        <v>0</v>
      </c>
      <c r="U157" s="7">
        <f t="shared" si="18"/>
        <v>0</v>
      </c>
      <c r="V157" s="7">
        <f t="shared" si="19"/>
        <v>0</v>
      </c>
      <c r="W157" s="7">
        <f t="shared" si="21"/>
        <v>0</v>
      </c>
      <c r="X157" s="7">
        <f t="shared" si="22"/>
        <v>0</v>
      </c>
      <c r="Y157" s="62" t="s">
        <v>891</v>
      </c>
      <c r="Z157" t="str">
        <f t="shared" si="23"/>
        <v>21_36</v>
      </c>
    </row>
    <row r="158" spans="1:26" ht="14.5" hidden="1">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20"/>
        <v>0</v>
      </c>
      <c r="M158" s="67" t="b">
        <v>1</v>
      </c>
      <c r="N158" s="67">
        <v>20</v>
      </c>
      <c r="O158" s="67">
        <v>7.5</v>
      </c>
      <c r="P158" s="67">
        <v>10</v>
      </c>
      <c r="Q158" s="67">
        <v>7.5</v>
      </c>
      <c r="R158" s="67">
        <v>20</v>
      </c>
      <c r="S158" s="17">
        <f t="shared" si="16"/>
        <v>107.58000000000001</v>
      </c>
      <c r="T158">
        <f t="shared" si="17"/>
        <v>0</v>
      </c>
      <c r="U158" s="7">
        <f t="shared" si="18"/>
        <v>0</v>
      </c>
      <c r="V158" s="7">
        <f t="shared" si="19"/>
        <v>0</v>
      </c>
      <c r="W158" s="7">
        <f t="shared" si="21"/>
        <v>0</v>
      </c>
      <c r="X158" s="7">
        <f t="shared" si="22"/>
        <v>0</v>
      </c>
      <c r="Y158" s="62" t="s">
        <v>892</v>
      </c>
      <c r="Z158" t="str">
        <f t="shared" si="23"/>
        <v>21_44</v>
      </c>
    </row>
    <row r="159" spans="1:26" ht="14.5" hidden="1">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20"/>
        <v>1</v>
      </c>
      <c r="M159" s="67" t="b">
        <v>1</v>
      </c>
      <c r="N159" s="67">
        <v>0</v>
      </c>
      <c r="O159" s="67">
        <v>10</v>
      </c>
      <c r="P159" s="67">
        <v>10</v>
      </c>
      <c r="Q159" s="67">
        <v>10</v>
      </c>
      <c r="R159" s="67">
        <v>20</v>
      </c>
      <c r="S159" s="17">
        <f t="shared" si="16"/>
        <v>125.07</v>
      </c>
      <c r="T159">
        <f t="shared" si="17"/>
        <v>0</v>
      </c>
      <c r="U159" s="7">
        <f t="shared" si="18"/>
        <v>0</v>
      </c>
      <c r="V159" s="7">
        <f t="shared" si="19"/>
        <v>0</v>
      </c>
      <c r="W159" s="7">
        <f t="shared" si="21"/>
        <v>0</v>
      </c>
      <c r="X159" s="7">
        <f t="shared" si="22"/>
        <v>0</v>
      </c>
      <c r="Y159" s="62" t="s">
        <v>2435</v>
      </c>
      <c r="Z159" t="str">
        <f t="shared" si="23"/>
        <v>21_48</v>
      </c>
    </row>
    <row r="160" spans="1:26" ht="14.5" hidden="1">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20"/>
        <v>0</v>
      </c>
      <c r="M160" s="67" t="b">
        <v>1</v>
      </c>
      <c r="N160" s="67">
        <v>0</v>
      </c>
      <c r="O160" s="67">
        <v>10</v>
      </c>
      <c r="P160" s="67">
        <v>10</v>
      </c>
      <c r="Q160" s="67">
        <v>10</v>
      </c>
      <c r="R160" s="67">
        <v>20</v>
      </c>
      <c r="S160" s="17">
        <f t="shared" si="16"/>
        <v>125.07</v>
      </c>
      <c r="T160">
        <f t="shared" si="17"/>
        <v>0</v>
      </c>
      <c r="U160" s="7">
        <f t="shared" si="18"/>
        <v>0</v>
      </c>
      <c r="V160" s="7">
        <f t="shared" si="19"/>
        <v>0</v>
      </c>
      <c r="W160" s="7">
        <f t="shared" si="21"/>
        <v>0</v>
      </c>
      <c r="X160" s="7">
        <f t="shared" si="22"/>
        <v>0</v>
      </c>
      <c r="Y160" s="62" t="s">
        <v>2435</v>
      </c>
      <c r="Z160" t="str">
        <f t="shared" si="23"/>
        <v>21_48</v>
      </c>
    </row>
    <row r="161" spans="1:26" ht="14.5" hidden="1">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20"/>
        <v>1</v>
      </c>
      <c r="M161" s="67" t="b">
        <v>1</v>
      </c>
      <c r="N161" s="67">
        <v>99.99</v>
      </c>
      <c r="O161" s="67">
        <v>10</v>
      </c>
      <c r="P161" s="67">
        <v>10</v>
      </c>
      <c r="Q161" s="67">
        <v>10</v>
      </c>
      <c r="R161" s="67">
        <v>30</v>
      </c>
      <c r="S161" s="17">
        <f t="shared" si="16"/>
        <v>115.17000000000002</v>
      </c>
      <c r="T161">
        <f t="shared" si="17"/>
        <v>6</v>
      </c>
      <c r="U161" s="7">
        <f t="shared" si="18"/>
        <v>6.450798620851784</v>
      </c>
      <c r="V161" s="7">
        <f t="shared" si="19"/>
        <v>4.7695592302922876</v>
      </c>
      <c r="W161" s="7">
        <f t="shared" si="21"/>
        <v>88.708621401683857</v>
      </c>
      <c r="X161" s="7">
        <f t="shared" si="22"/>
        <v>95.159420022535642</v>
      </c>
      <c r="Y161" s="62" t="s">
        <v>2371</v>
      </c>
      <c r="Z161" t="str">
        <f t="shared" si="23"/>
        <v>21_54</v>
      </c>
    </row>
    <row r="162" spans="1:26" ht="14.5" hidden="1">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20"/>
        <v>0</v>
      </c>
      <c r="M162" s="67" t="b">
        <v>0</v>
      </c>
      <c r="S162" s="17">
        <f t="shared" si="16"/>
        <v>119.46</v>
      </c>
      <c r="T162">
        <f t="shared" si="17"/>
        <v>0</v>
      </c>
      <c r="U162" s="7">
        <f t="shared" si="18"/>
        <v>0</v>
      </c>
      <c r="V162" s="7">
        <f t="shared" si="19"/>
        <v>0</v>
      </c>
      <c r="W162" s="7">
        <f t="shared" si="21"/>
        <v>0</v>
      </c>
      <c r="X162" s="7">
        <f t="shared" si="22"/>
        <v>0</v>
      </c>
      <c r="Y162" s="62" t="s">
        <v>2371</v>
      </c>
      <c r="Z162" t="str">
        <f t="shared" si="23"/>
        <v>21_54</v>
      </c>
    </row>
    <row r="163" spans="1:2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20"/>
        <v>1</v>
      </c>
      <c r="M163" s="67" t="b">
        <v>0</v>
      </c>
      <c r="S163" s="17">
        <f t="shared" si="16"/>
        <v>16.28</v>
      </c>
      <c r="T163">
        <f t="shared" si="17"/>
        <v>0</v>
      </c>
      <c r="U163" s="7">
        <f t="shared" si="18"/>
        <v>0</v>
      </c>
      <c r="V163" s="7">
        <f t="shared" si="19"/>
        <v>0</v>
      </c>
      <c r="W163" s="7">
        <f t="shared" si="21"/>
        <v>0</v>
      </c>
      <c r="X163" s="7">
        <f t="shared" si="22"/>
        <v>0</v>
      </c>
      <c r="Y163" s="62" t="s">
        <v>897</v>
      </c>
      <c r="Z163" t="str">
        <f t="shared" si="23"/>
        <v>21_67</v>
      </c>
    </row>
    <row r="164" spans="1:26" ht="14.5" hidden="1">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20"/>
        <v>1</v>
      </c>
      <c r="M164" s="67" t="b">
        <v>0</v>
      </c>
      <c r="S164" s="17">
        <f t="shared" si="16"/>
        <v>20.9</v>
      </c>
      <c r="T164">
        <f t="shared" si="17"/>
        <v>0</v>
      </c>
      <c r="U164" s="7">
        <f t="shared" si="18"/>
        <v>0</v>
      </c>
      <c r="V164" s="7">
        <f t="shared" si="19"/>
        <v>0</v>
      </c>
      <c r="W164" s="7">
        <f t="shared" si="21"/>
        <v>0</v>
      </c>
      <c r="X164" s="7">
        <f t="shared" si="22"/>
        <v>0</v>
      </c>
      <c r="Y164" s="62" t="s">
        <v>898</v>
      </c>
      <c r="Z164" t="str">
        <f t="shared" si="23"/>
        <v>21_81X</v>
      </c>
    </row>
    <row r="165" spans="1:26" ht="14.5" hidden="1">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20"/>
        <v>1</v>
      </c>
      <c r="M165" s="67" t="b">
        <v>0</v>
      </c>
      <c r="S165" s="17">
        <f t="shared" si="16"/>
        <v>27.720000000000002</v>
      </c>
      <c r="T165">
        <f t="shared" si="17"/>
        <v>0</v>
      </c>
      <c r="U165" s="7">
        <f t="shared" si="18"/>
        <v>0</v>
      </c>
      <c r="V165" s="7">
        <f t="shared" si="19"/>
        <v>0</v>
      </c>
      <c r="W165" s="7">
        <f t="shared" si="21"/>
        <v>0</v>
      </c>
      <c r="X165" s="7">
        <f t="shared" si="22"/>
        <v>0</v>
      </c>
      <c r="Y165" s="62" t="s">
        <v>899</v>
      </c>
      <c r="Z165" t="str">
        <f t="shared" si="23"/>
        <v>21_82XI</v>
      </c>
    </row>
    <row r="166" spans="1:26" ht="14.5" hidden="1">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20"/>
        <v>0</v>
      </c>
      <c r="M166" s="67" t="b">
        <v>1</v>
      </c>
      <c r="N166" s="67">
        <v>0</v>
      </c>
      <c r="O166" s="67">
        <v>0</v>
      </c>
      <c r="P166" s="67">
        <v>0</v>
      </c>
      <c r="Q166" s="67">
        <v>10</v>
      </c>
      <c r="R166" s="67">
        <v>0</v>
      </c>
      <c r="S166" s="17">
        <f t="shared" si="16"/>
        <v>30.579999999999995</v>
      </c>
      <c r="T166">
        <f t="shared" si="17"/>
        <v>0</v>
      </c>
      <c r="U166" s="7">
        <f t="shared" si="18"/>
        <v>0</v>
      </c>
      <c r="V166" s="7">
        <f t="shared" si="19"/>
        <v>0</v>
      </c>
      <c r="W166" s="7">
        <f t="shared" si="21"/>
        <v>0</v>
      </c>
      <c r="X166" s="7">
        <f t="shared" si="22"/>
        <v>0</v>
      </c>
      <c r="Y166" s="62" t="s">
        <v>900</v>
      </c>
      <c r="Z166" t="str">
        <f t="shared" si="23"/>
        <v>21_82XO</v>
      </c>
    </row>
    <row r="167" spans="1:26" ht="14.5" hidden="1">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20"/>
        <v>1</v>
      </c>
      <c r="M167" s="67" t="b">
        <v>0</v>
      </c>
      <c r="S167" s="17">
        <f t="shared" si="16"/>
        <v>32.78</v>
      </c>
      <c r="T167">
        <f t="shared" si="17"/>
        <v>0</v>
      </c>
      <c r="U167" s="7">
        <f t="shared" si="18"/>
        <v>0</v>
      </c>
      <c r="V167" s="7">
        <f t="shared" si="19"/>
        <v>0</v>
      </c>
      <c r="W167" s="7">
        <f t="shared" si="21"/>
        <v>0</v>
      </c>
      <c r="X167" s="7">
        <f t="shared" si="22"/>
        <v>0</v>
      </c>
      <c r="Y167" s="62" t="s">
        <v>901</v>
      </c>
      <c r="Z167" t="str">
        <f t="shared" si="23"/>
        <v>21_66</v>
      </c>
    </row>
    <row r="168" spans="1:2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20"/>
        <v>1</v>
      </c>
      <c r="M168" s="67" t="b">
        <v>0</v>
      </c>
      <c r="S168" s="17">
        <f t="shared" si="16"/>
        <v>14.960000000000003</v>
      </c>
      <c r="T168">
        <f t="shared" si="17"/>
        <v>0</v>
      </c>
      <c r="U168" s="7">
        <f t="shared" si="18"/>
        <v>0</v>
      </c>
      <c r="V168" s="7">
        <f t="shared" si="19"/>
        <v>0</v>
      </c>
      <c r="W168" s="7">
        <f t="shared" si="21"/>
        <v>0</v>
      </c>
      <c r="X168" s="7">
        <f t="shared" si="22"/>
        <v>0</v>
      </c>
      <c r="Y168" s="62" t="s">
        <v>902</v>
      </c>
      <c r="Z168" t="str">
        <f t="shared" si="23"/>
        <v>21_88IN</v>
      </c>
    </row>
    <row r="169" spans="1:26" ht="14.5" hidden="1">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20"/>
        <v>1</v>
      </c>
      <c r="M169" s="67" t="b">
        <v>1</v>
      </c>
      <c r="N169" s="67">
        <v>0</v>
      </c>
      <c r="O169" s="67">
        <v>10</v>
      </c>
      <c r="P169" s="67">
        <v>0</v>
      </c>
      <c r="Q169" s="67">
        <v>0</v>
      </c>
      <c r="R169" s="67">
        <v>0</v>
      </c>
      <c r="S169" s="17">
        <f t="shared" si="16"/>
        <v>67.98</v>
      </c>
      <c r="T169">
        <f t="shared" si="17"/>
        <v>0</v>
      </c>
      <c r="U169" s="7">
        <f t="shared" si="18"/>
        <v>0</v>
      </c>
      <c r="V169" s="7">
        <f t="shared" si="19"/>
        <v>0</v>
      </c>
      <c r="W169" s="7">
        <f t="shared" si="21"/>
        <v>0</v>
      </c>
      <c r="X169" s="7">
        <f t="shared" si="22"/>
        <v>0</v>
      </c>
      <c r="Y169" s="62" t="s">
        <v>903</v>
      </c>
      <c r="Z169" t="str">
        <f t="shared" si="23"/>
        <v>21_1AXIN</v>
      </c>
    </row>
    <row r="170" spans="1:26" ht="14.5" hidden="1">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20"/>
        <v>1</v>
      </c>
      <c r="M170" s="67" t="b">
        <v>0</v>
      </c>
      <c r="S170" s="17">
        <f t="shared" si="16"/>
        <v>64.570000000000007</v>
      </c>
      <c r="T170">
        <f t="shared" si="17"/>
        <v>0</v>
      </c>
      <c r="U170" s="7">
        <f t="shared" si="18"/>
        <v>0</v>
      </c>
      <c r="V170" s="7">
        <f t="shared" si="19"/>
        <v>0</v>
      </c>
      <c r="W170" s="7">
        <f t="shared" si="21"/>
        <v>0</v>
      </c>
      <c r="X170" s="7">
        <f t="shared" si="22"/>
        <v>0</v>
      </c>
      <c r="Y170" s="62" t="s">
        <v>904</v>
      </c>
      <c r="Z170" t="str">
        <f t="shared" si="23"/>
        <v>21_1AXOUT</v>
      </c>
    </row>
    <row r="171" spans="1:26" ht="14.5" hidden="1">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20"/>
        <v>1</v>
      </c>
      <c r="M171" s="67" t="b">
        <v>1</v>
      </c>
      <c r="N171" s="67">
        <v>0</v>
      </c>
      <c r="O171" s="67">
        <v>7</v>
      </c>
      <c r="P171" s="67">
        <v>0</v>
      </c>
      <c r="Q171" s="67">
        <v>0</v>
      </c>
      <c r="R171" s="67">
        <v>0</v>
      </c>
      <c r="S171" s="17">
        <f t="shared" si="16"/>
        <v>44.660000000000004</v>
      </c>
      <c r="T171">
        <f t="shared" si="17"/>
        <v>0</v>
      </c>
      <c r="U171" s="7">
        <f t="shared" si="18"/>
        <v>0</v>
      </c>
      <c r="V171" s="7">
        <f t="shared" si="19"/>
        <v>0</v>
      </c>
      <c r="W171" s="7">
        <f t="shared" si="21"/>
        <v>0</v>
      </c>
      <c r="X171" s="7">
        <f t="shared" si="22"/>
        <v>0</v>
      </c>
      <c r="Y171" s="62" t="s">
        <v>905</v>
      </c>
      <c r="Z171" t="str">
        <f t="shared" si="23"/>
        <v>21_1BXIN</v>
      </c>
    </row>
    <row r="172" spans="1:26" ht="14.5" hidden="1">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20"/>
        <v>1</v>
      </c>
      <c r="M172" s="67" t="b">
        <v>1</v>
      </c>
      <c r="N172" s="67">
        <v>0</v>
      </c>
      <c r="O172" s="67">
        <v>0</v>
      </c>
      <c r="P172" s="67">
        <v>0</v>
      </c>
      <c r="Q172" s="67">
        <v>10</v>
      </c>
      <c r="R172" s="67">
        <v>0</v>
      </c>
      <c r="S172" s="17">
        <f t="shared" si="16"/>
        <v>44.660000000000004</v>
      </c>
      <c r="T172">
        <f t="shared" si="17"/>
        <v>2</v>
      </c>
      <c r="U172" s="7">
        <f t="shared" si="18"/>
        <v>2.1502662069505947</v>
      </c>
      <c r="V172" s="7">
        <f t="shared" si="19"/>
        <v>1.5898530767640959</v>
      </c>
      <c r="W172" s="7">
        <f t="shared" si="21"/>
        <v>29.569540467227952</v>
      </c>
      <c r="X172" s="7">
        <f t="shared" si="22"/>
        <v>31.719806674178546</v>
      </c>
      <c r="Y172" s="62" t="s">
        <v>906</v>
      </c>
      <c r="Z172" t="str">
        <f t="shared" si="23"/>
        <v>21_1BXOUT</v>
      </c>
    </row>
    <row r="173" spans="1:26" ht="14.5" hidden="1">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20"/>
        <v>1</v>
      </c>
      <c r="M173" s="67" t="b">
        <v>1</v>
      </c>
      <c r="N173" s="67">
        <v>0</v>
      </c>
      <c r="O173" s="67">
        <v>6</v>
      </c>
      <c r="P173" s="67">
        <v>0</v>
      </c>
      <c r="Q173" s="67">
        <v>0</v>
      </c>
      <c r="R173" s="67">
        <v>0</v>
      </c>
      <c r="S173" s="17">
        <f t="shared" si="16"/>
        <v>44.22</v>
      </c>
      <c r="T173">
        <f t="shared" si="17"/>
        <v>0</v>
      </c>
      <c r="U173" s="7">
        <f t="shared" si="18"/>
        <v>0</v>
      </c>
      <c r="V173" s="7">
        <f t="shared" si="19"/>
        <v>0</v>
      </c>
      <c r="W173" s="7">
        <f t="shared" si="21"/>
        <v>0</v>
      </c>
      <c r="X173" s="7">
        <f t="shared" si="22"/>
        <v>0</v>
      </c>
      <c r="Y173" s="62" t="s">
        <v>907</v>
      </c>
      <c r="Z173" t="str">
        <f t="shared" si="23"/>
        <v>21_30XIN</v>
      </c>
    </row>
    <row r="174" spans="1:26" ht="14.5" hidden="1">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20"/>
        <v>1</v>
      </c>
      <c r="M174" s="67" t="b">
        <v>1</v>
      </c>
      <c r="N174" s="67">
        <v>0</v>
      </c>
      <c r="O174" s="67">
        <v>0</v>
      </c>
      <c r="P174" s="67">
        <v>0</v>
      </c>
      <c r="Q174" s="67">
        <v>10</v>
      </c>
      <c r="R174" s="67">
        <v>0</v>
      </c>
      <c r="S174" s="17">
        <f t="shared" si="16"/>
        <v>44.330000000000005</v>
      </c>
      <c r="T174">
        <f t="shared" si="17"/>
        <v>0</v>
      </c>
      <c r="U174" s="7">
        <f t="shared" si="18"/>
        <v>0</v>
      </c>
      <c r="V174" s="7">
        <f t="shared" si="19"/>
        <v>0</v>
      </c>
      <c r="W174" s="7">
        <f t="shared" si="21"/>
        <v>0</v>
      </c>
      <c r="X174" s="7">
        <f t="shared" si="22"/>
        <v>0</v>
      </c>
      <c r="Y174" s="62" t="s">
        <v>908</v>
      </c>
      <c r="Z174" t="str">
        <f t="shared" si="23"/>
        <v>21_30XOUT</v>
      </c>
    </row>
    <row r="175" spans="1:26" ht="14.5" hidden="1">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20"/>
        <v>1</v>
      </c>
      <c r="M175" s="67" t="b">
        <v>1</v>
      </c>
      <c r="N175" s="67">
        <v>45</v>
      </c>
      <c r="O175" s="67">
        <v>6</v>
      </c>
      <c r="P175" s="67">
        <v>5</v>
      </c>
      <c r="Q175" s="67">
        <v>6</v>
      </c>
      <c r="R175" s="67">
        <v>15</v>
      </c>
      <c r="S175" s="17">
        <f t="shared" si="16"/>
        <v>65.67</v>
      </c>
      <c r="T175">
        <f t="shared" si="17"/>
        <v>0</v>
      </c>
      <c r="U175" s="7">
        <f t="shared" si="18"/>
        <v>0</v>
      </c>
      <c r="V175" s="7">
        <f t="shared" si="19"/>
        <v>0</v>
      </c>
      <c r="W175" s="7">
        <f t="shared" si="21"/>
        <v>0</v>
      </c>
      <c r="X175" s="7">
        <f t="shared" si="22"/>
        <v>0</v>
      </c>
      <c r="Y175" s="62" t="s">
        <v>909</v>
      </c>
      <c r="Z175" t="str">
        <f t="shared" si="23"/>
        <v>21_1IN</v>
      </c>
    </row>
    <row r="176" spans="1:26" ht="14.5" hidden="1">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20"/>
        <v>1</v>
      </c>
      <c r="M176" s="67" t="b">
        <v>1</v>
      </c>
      <c r="N176" s="67">
        <v>90</v>
      </c>
      <c r="O176" s="67">
        <v>10</v>
      </c>
      <c r="P176" s="67">
        <v>10</v>
      </c>
      <c r="Q176" s="67">
        <v>10</v>
      </c>
      <c r="R176" s="67">
        <v>20</v>
      </c>
      <c r="S176" s="17">
        <f t="shared" si="16"/>
        <v>78.650000000000006</v>
      </c>
      <c r="T176">
        <f t="shared" si="17"/>
        <v>2</v>
      </c>
      <c r="U176" s="7">
        <f t="shared" si="18"/>
        <v>2.1502662069505947</v>
      </c>
      <c r="V176" s="7">
        <f t="shared" si="19"/>
        <v>1.5898530767640959</v>
      </c>
      <c r="W176" s="7">
        <f t="shared" si="21"/>
        <v>29.569540467227952</v>
      </c>
      <c r="X176" s="7">
        <f t="shared" si="22"/>
        <v>31.719806674178546</v>
      </c>
      <c r="Y176" s="62" t="s">
        <v>910</v>
      </c>
      <c r="Z176" t="str">
        <f t="shared" si="23"/>
        <v>21_10IN</v>
      </c>
    </row>
    <row r="177" spans="1:26" ht="14.5" hidden="1">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20"/>
        <v>1</v>
      </c>
      <c r="M177" s="67" t="b">
        <v>1</v>
      </c>
      <c r="N177" s="67">
        <v>90</v>
      </c>
      <c r="O177" s="67">
        <v>10</v>
      </c>
      <c r="P177" s="67">
        <v>10</v>
      </c>
      <c r="Q177" s="67">
        <v>10</v>
      </c>
      <c r="R177" s="67">
        <v>20</v>
      </c>
      <c r="S177" s="17">
        <f t="shared" si="16"/>
        <v>82.830000000000013</v>
      </c>
      <c r="T177">
        <f t="shared" si="17"/>
        <v>2</v>
      </c>
      <c r="U177" s="7">
        <f t="shared" si="18"/>
        <v>2.1502662069505947</v>
      </c>
      <c r="V177" s="7">
        <f t="shared" si="19"/>
        <v>1.5898530767640959</v>
      </c>
      <c r="W177" s="7">
        <f t="shared" si="21"/>
        <v>29.569540467227952</v>
      </c>
      <c r="X177" s="7">
        <f t="shared" si="22"/>
        <v>31.719806674178546</v>
      </c>
      <c r="Y177" s="62" t="s">
        <v>911</v>
      </c>
      <c r="Z177" t="str">
        <f t="shared" si="23"/>
        <v>21_10OUT</v>
      </c>
    </row>
    <row r="178" spans="1:26" ht="14.5" hidden="1">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20"/>
        <v>1</v>
      </c>
      <c r="M178" s="67" t="b">
        <v>1</v>
      </c>
      <c r="N178" s="67">
        <v>100</v>
      </c>
      <c r="O178" s="67">
        <v>10</v>
      </c>
      <c r="P178" s="67">
        <v>10</v>
      </c>
      <c r="Q178" s="67">
        <v>10</v>
      </c>
      <c r="R178" s="67">
        <v>240</v>
      </c>
      <c r="S178" s="17">
        <f t="shared" si="16"/>
        <v>55</v>
      </c>
      <c r="T178">
        <f t="shared" si="17"/>
        <v>2</v>
      </c>
      <c r="U178" s="7">
        <f t="shared" si="18"/>
        <v>2.1502662069505947</v>
      </c>
      <c r="V178" s="7">
        <f t="shared" si="19"/>
        <v>1.5898530767640959</v>
      </c>
      <c r="W178" s="7">
        <f t="shared" si="21"/>
        <v>29.569540467227952</v>
      </c>
      <c r="X178" s="7">
        <f t="shared" si="22"/>
        <v>31.719806674178546</v>
      </c>
      <c r="Y178" s="62" t="s">
        <v>912</v>
      </c>
      <c r="Z178" t="str">
        <f t="shared" si="23"/>
        <v>21_2IN</v>
      </c>
    </row>
    <row r="179" spans="1:26" ht="14.5" hidden="1">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20"/>
        <v>1</v>
      </c>
      <c r="M179" s="67" t="b">
        <v>0</v>
      </c>
      <c r="S179" s="17">
        <f t="shared" si="16"/>
        <v>53.57</v>
      </c>
      <c r="T179">
        <f t="shared" si="17"/>
        <v>0</v>
      </c>
      <c r="U179" s="7">
        <f t="shared" si="18"/>
        <v>0</v>
      </c>
      <c r="V179" s="7">
        <f t="shared" si="19"/>
        <v>0</v>
      </c>
      <c r="W179" s="7">
        <f t="shared" si="21"/>
        <v>0</v>
      </c>
      <c r="X179" s="7">
        <f t="shared" si="22"/>
        <v>0</v>
      </c>
      <c r="Y179" s="62" t="s">
        <v>913</v>
      </c>
      <c r="Z179" t="str">
        <f t="shared" si="23"/>
        <v>21_2OUT</v>
      </c>
    </row>
    <row r="180" spans="1:26" ht="14.5" hidden="1">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20"/>
        <v>1</v>
      </c>
      <c r="M180" s="67" t="b">
        <v>1</v>
      </c>
      <c r="N180" s="67">
        <v>0</v>
      </c>
      <c r="O180" s="67">
        <v>10</v>
      </c>
      <c r="P180" s="67">
        <v>10</v>
      </c>
      <c r="Q180" s="67">
        <v>10</v>
      </c>
      <c r="R180" s="67">
        <v>20</v>
      </c>
      <c r="S180" s="17">
        <f t="shared" si="16"/>
        <v>39.930000000000007</v>
      </c>
      <c r="T180">
        <f t="shared" si="17"/>
        <v>2</v>
      </c>
      <c r="U180" s="7">
        <f t="shared" si="18"/>
        <v>2.1502662069505947</v>
      </c>
      <c r="V180" s="7">
        <f t="shared" si="19"/>
        <v>1.5898530767640959</v>
      </c>
      <c r="W180" s="7">
        <f t="shared" si="21"/>
        <v>29.569540467227952</v>
      </c>
      <c r="X180" s="7">
        <f t="shared" si="22"/>
        <v>31.719806674178546</v>
      </c>
      <c r="Y180" s="62" t="s">
        <v>914</v>
      </c>
      <c r="Z180" t="str">
        <f t="shared" si="23"/>
        <v>21_3IN</v>
      </c>
    </row>
    <row r="181" spans="1:26" ht="14.5" hidden="1">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20"/>
        <v>1</v>
      </c>
      <c r="M181" s="67" t="b">
        <v>0</v>
      </c>
      <c r="S181" s="17">
        <f t="shared" si="16"/>
        <v>35.420000000000009</v>
      </c>
      <c r="T181">
        <f t="shared" si="17"/>
        <v>0</v>
      </c>
      <c r="U181" s="7">
        <f t="shared" si="18"/>
        <v>0</v>
      </c>
      <c r="V181" s="7">
        <f t="shared" si="19"/>
        <v>0</v>
      </c>
      <c r="W181" s="7">
        <f t="shared" si="21"/>
        <v>0</v>
      </c>
      <c r="X181" s="7">
        <f t="shared" si="22"/>
        <v>0</v>
      </c>
      <c r="Y181" s="62" t="s">
        <v>915</v>
      </c>
      <c r="Z181" t="str">
        <f t="shared" si="23"/>
        <v>21_3OUT</v>
      </c>
    </row>
    <row r="182" spans="1:26" ht="14.5" hidden="1">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20"/>
        <v>1</v>
      </c>
      <c r="M182" s="67" t="b">
        <v>1</v>
      </c>
      <c r="N182" s="67">
        <v>60</v>
      </c>
      <c r="O182" s="67">
        <v>6</v>
      </c>
      <c r="P182" s="67">
        <v>10</v>
      </c>
      <c r="Q182" s="67">
        <v>9</v>
      </c>
      <c r="R182" s="67">
        <v>25</v>
      </c>
      <c r="S182" s="17">
        <f t="shared" si="16"/>
        <v>50.05</v>
      </c>
      <c r="T182">
        <f t="shared" si="17"/>
        <v>0</v>
      </c>
      <c r="U182" s="7">
        <f t="shared" si="18"/>
        <v>0</v>
      </c>
      <c r="V182" s="7">
        <f t="shared" si="19"/>
        <v>0</v>
      </c>
      <c r="W182" s="7">
        <f t="shared" si="21"/>
        <v>0</v>
      </c>
      <c r="X182" s="7">
        <f t="shared" si="22"/>
        <v>0</v>
      </c>
      <c r="Y182" s="62" t="s">
        <v>916</v>
      </c>
      <c r="Z182" t="str">
        <f t="shared" si="23"/>
        <v>21_21IN</v>
      </c>
    </row>
    <row r="183" spans="1:26" ht="14.5" hidden="1">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20"/>
        <v>1</v>
      </c>
      <c r="M183" s="67" t="b">
        <v>0</v>
      </c>
      <c r="S183" s="17">
        <f t="shared" si="16"/>
        <v>46.31</v>
      </c>
      <c r="T183">
        <f t="shared" si="17"/>
        <v>0</v>
      </c>
      <c r="U183" s="7">
        <f t="shared" si="18"/>
        <v>0</v>
      </c>
      <c r="V183" s="7">
        <f t="shared" si="19"/>
        <v>0</v>
      </c>
      <c r="W183" s="7">
        <f t="shared" si="21"/>
        <v>0</v>
      </c>
      <c r="X183" s="7">
        <f t="shared" si="22"/>
        <v>0</v>
      </c>
      <c r="Y183" s="62" t="s">
        <v>917</v>
      </c>
      <c r="Z183" t="str">
        <f t="shared" si="23"/>
        <v>21_21OUT</v>
      </c>
    </row>
    <row r="184" spans="1:26" ht="14.5" hidden="1">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20"/>
        <v>1</v>
      </c>
      <c r="M184" s="67" t="b">
        <v>1</v>
      </c>
      <c r="N184" s="67">
        <v>30</v>
      </c>
      <c r="O184" s="67">
        <v>8</v>
      </c>
      <c r="P184" s="67">
        <v>10</v>
      </c>
      <c r="Q184" s="67">
        <v>8</v>
      </c>
      <c r="R184" s="67">
        <v>20</v>
      </c>
      <c r="S184" s="17">
        <f t="shared" si="16"/>
        <v>55.22</v>
      </c>
      <c r="T184">
        <f t="shared" si="17"/>
        <v>0</v>
      </c>
      <c r="U184" s="7">
        <f t="shared" si="18"/>
        <v>0</v>
      </c>
      <c r="V184" s="7">
        <f t="shared" si="19"/>
        <v>0</v>
      </c>
      <c r="W184" s="7">
        <f t="shared" si="21"/>
        <v>0</v>
      </c>
      <c r="X184" s="7">
        <f t="shared" si="22"/>
        <v>0</v>
      </c>
      <c r="Y184" s="62" t="s">
        <v>918</v>
      </c>
      <c r="Z184" t="str">
        <f t="shared" si="23"/>
        <v>21_30IN</v>
      </c>
    </row>
    <row r="185" spans="1:26" ht="14.5" hidden="1">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20"/>
        <v>1</v>
      </c>
      <c r="M185" s="67" t="b">
        <v>1</v>
      </c>
      <c r="N185" s="67">
        <v>90</v>
      </c>
      <c r="O185" s="67">
        <v>8</v>
      </c>
      <c r="P185" s="67">
        <v>10</v>
      </c>
      <c r="Q185" s="67">
        <v>8</v>
      </c>
      <c r="R185" s="67">
        <v>20</v>
      </c>
      <c r="S185" s="17">
        <f t="shared" si="16"/>
        <v>51.48</v>
      </c>
      <c r="T185">
        <f t="shared" si="17"/>
        <v>0</v>
      </c>
      <c r="U185" s="7">
        <f t="shared" si="18"/>
        <v>0</v>
      </c>
      <c r="V185" s="7">
        <f t="shared" si="19"/>
        <v>0</v>
      </c>
      <c r="W185" s="7">
        <f t="shared" si="21"/>
        <v>0</v>
      </c>
      <c r="X185" s="7">
        <f t="shared" si="22"/>
        <v>0</v>
      </c>
      <c r="Y185" s="62" t="s">
        <v>919</v>
      </c>
      <c r="Z185" t="str">
        <f t="shared" si="23"/>
        <v>21_30OUT</v>
      </c>
    </row>
    <row r="186" spans="1:26" ht="14.5" hidden="1">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20"/>
        <v>1</v>
      </c>
      <c r="M186" s="67" t="b">
        <v>1</v>
      </c>
      <c r="N186" s="67">
        <v>0</v>
      </c>
      <c r="O186" s="67">
        <v>10</v>
      </c>
      <c r="P186" s="67">
        <v>6</v>
      </c>
      <c r="Q186" s="67">
        <v>6</v>
      </c>
      <c r="R186" s="67">
        <v>96</v>
      </c>
      <c r="S186" s="17">
        <f t="shared" si="16"/>
        <v>38.83</v>
      </c>
      <c r="T186">
        <f t="shared" si="17"/>
        <v>3</v>
      </c>
      <c r="U186" s="7">
        <f t="shared" si="18"/>
        <v>3.225399310425892</v>
      </c>
      <c r="V186" s="7">
        <f t="shared" si="19"/>
        <v>2.3847796151461438</v>
      </c>
      <c r="W186" s="7">
        <f t="shared" si="21"/>
        <v>44.354310700841928</v>
      </c>
      <c r="X186" s="7">
        <f t="shared" si="22"/>
        <v>47.579710011267821</v>
      </c>
      <c r="Y186" s="62" t="s">
        <v>920</v>
      </c>
      <c r="Z186" t="str">
        <f t="shared" si="23"/>
        <v>21_30INA</v>
      </c>
    </row>
    <row r="187" spans="1:26" ht="14.5" hidden="1">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20"/>
        <v>1</v>
      </c>
      <c r="M187" s="67" t="b">
        <v>1</v>
      </c>
      <c r="N187" s="67">
        <v>0</v>
      </c>
      <c r="O187" s="67">
        <v>6</v>
      </c>
      <c r="P187" s="67">
        <v>6</v>
      </c>
      <c r="Q187" s="67">
        <v>6</v>
      </c>
      <c r="R187" s="67">
        <v>0</v>
      </c>
      <c r="S187" s="17">
        <f t="shared" si="16"/>
        <v>35.090000000000003</v>
      </c>
      <c r="T187">
        <f t="shared" si="17"/>
        <v>0</v>
      </c>
      <c r="U187" s="7">
        <f t="shared" si="18"/>
        <v>0</v>
      </c>
      <c r="V187" s="7">
        <f t="shared" si="19"/>
        <v>0</v>
      </c>
      <c r="W187" s="7">
        <f t="shared" si="21"/>
        <v>0</v>
      </c>
      <c r="X187" s="7">
        <f t="shared" si="22"/>
        <v>0</v>
      </c>
      <c r="Y187" s="62" t="s">
        <v>921</v>
      </c>
      <c r="Z187" t="str">
        <f t="shared" si="23"/>
        <v>21_30OUTA</v>
      </c>
    </row>
    <row r="188" spans="1:2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20"/>
        <v>0</v>
      </c>
      <c r="M188" s="67" t="b">
        <v>0</v>
      </c>
      <c r="S188" s="17">
        <f t="shared" si="16"/>
        <v>6.9300000000000006</v>
      </c>
      <c r="T188">
        <f t="shared" si="17"/>
        <v>0</v>
      </c>
      <c r="U188" s="7">
        <f t="shared" si="18"/>
        <v>0</v>
      </c>
      <c r="V188" s="7">
        <f t="shared" si="19"/>
        <v>0</v>
      </c>
      <c r="W188" s="7">
        <f t="shared" si="21"/>
        <v>0</v>
      </c>
      <c r="X188" s="7">
        <f t="shared" si="22"/>
        <v>0</v>
      </c>
      <c r="Y188" s="62" t="s">
        <v>922</v>
      </c>
      <c r="Z188" t="str">
        <f t="shared" si="23"/>
        <v>21_30OUTB</v>
      </c>
    </row>
    <row r="189" spans="1:26" ht="14.5" hidden="1">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20"/>
        <v>1</v>
      </c>
      <c r="M189" s="67" t="b">
        <v>0</v>
      </c>
      <c r="S189" s="17">
        <f t="shared" si="16"/>
        <v>81.290000000000006</v>
      </c>
      <c r="T189">
        <f t="shared" si="17"/>
        <v>0</v>
      </c>
      <c r="U189" s="7">
        <f t="shared" si="18"/>
        <v>0</v>
      </c>
      <c r="V189" s="7">
        <f t="shared" si="19"/>
        <v>0</v>
      </c>
      <c r="W189" s="7">
        <f t="shared" si="21"/>
        <v>0</v>
      </c>
      <c r="X189" s="7">
        <f t="shared" si="22"/>
        <v>0</v>
      </c>
      <c r="Y189" s="62" t="s">
        <v>923</v>
      </c>
      <c r="Z189" t="str">
        <f t="shared" si="23"/>
        <v>21_31IN</v>
      </c>
    </row>
    <row r="190" spans="1:26" ht="14.5" hidden="1">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20"/>
        <v>1</v>
      </c>
      <c r="M190" s="67" t="b">
        <v>1</v>
      </c>
      <c r="N190" s="67">
        <v>90</v>
      </c>
      <c r="O190" s="67">
        <v>10</v>
      </c>
      <c r="P190" s="67">
        <v>10</v>
      </c>
      <c r="Q190" s="67">
        <v>10</v>
      </c>
      <c r="R190" s="67">
        <v>20</v>
      </c>
      <c r="S190" s="17">
        <f t="shared" si="16"/>
        <v>81.070000000000007</v>
      </c>
      <c r="T190">
        <f t="shared" si="17"/>
        <v>2</v>
      </c>
      <c r="U190" s="7">
        <f t="shared" si="18"/>
        <v>2.1502662069505947</v>
      </c>
      <c r="V190" s="7">
        <f t="shared" si="19"/>
        <v>1.5898530767640959</v>
      </c>
      <c r="W190" s="7">
        <f t="shared" si="21"/>
        <v>29.569540467227952</v>
      </c>
      <c r="X190" s="7">
        <f t="shared" si="22"/>
        <v>31.719806674178546</v>
      </c>
      <c r="Y190" s="62" t="s">
        <v>924</v>
      </c>
      <c r="Z190" t="str">
        <f t="shared" si="23"/>
        <v>21_31OUT</v>
      </c>
    </row>
    <row r="191" spans="1:26" ht="14.5" hidden="1">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20"/>
        <v>1</v>
      </c>
      <c r="M191" s="67" t="b">
        <v>0</v>
      </c>
      <c r="S191" s="17">
        <f t="shared" si="16"/>
        <v>79.860000000000014</v>
      </c>
      <c r="T191">
        <f t="shared" si="17"/>
        <v>0</v>
      </c>
      <c r="U191" s="7">
        <f t="shared" si="18"/>
        <v>0</v>
      </c>
      <c r="V191" s="7">
        <f t="shared" si="19"/>
        <v>0</v>
      </c>
      <c r="W191" s="7">
        <f t="shared" si="21"/>
        <v>0</v>
      </c>
      <c r="X191" s="7">
        <f t="shared" si="22"/>
        <v>0</v>
      </c>
      <c r="Y191" s="62" t="s">
        <v>925</v>
      </c>
      <c r="Z191" t="str">
        <f t="shared" si="23"/>
        <v>21_31AXIN</v>
      </c>
    </row>
    <row r="192" spans="1:26" ht="14.5" hidden="1">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20"/>
        <v>1</v>
      </c>
      <c r="M192" s="67" t="b">
        <v>0</v>
      </c>
      <c r="S192" s="17">
        <f t="shared" si="16"/>
        <v>78.430000000000007</v>
      </c>
      <c r="T192">
        <f t="shared" si="17"/>
        <v>0</v>
      </c>
      <c r="U192" s="7">
        <f t="shared" si="18"/>
        <v>0</v>
      </c>
      <c r="V192" s="7">
        <f t="shared" si="19"/>
        <v>0</v>
      </c>
      <c r="W192" s="7">
        <f t="shared" si="21"/>
        <v>0</v>
      </c>
      <c r="X192" s="7">
        <f t="shared" si="22"/>
        <v>0</v>
      </c>
      <c r="Y192" s="62" t="s">
        <v>926</v>
      </c>
      <c r="Z192" t="str">
        <f t="shared" si="23"/>
        <v>21_31AXOUT</v>
      </c>
    </row>
    <row r="193" spans="1:26" ht="14.5" hidden="1">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20"/>
        <v>1</v>
      </c>
      <c r="M193" s="67" t="b">
        <v>0</v>
      </c>
      <c r="S193" s="17">
        <f t="shared" si="16"/>
        <v>54.340000000000011</v>
      </c>
      <c r="T193">
        <f t="shared" si="17"/>
        <v>0</v>
      </c>
      <c r="U193" s="7">
        <f t="shared" si="18"/>
        <v>0</v>
      </c>
      <c r="V193" s="7">
        <f t="shared" si="19"/>
        <v>0</v>
      </c>
      <c r="W193" s="7">
        <f t="shared" si="21"/>
        <v>0</v>
      </c>
      <c r="X193" s="7">
        <f t="shared" si="22"/>
        <v>0</v>
      </c>
      <c r="Y193" s="62" t="s">
        <v>927</v>
      </c>
      <c r="Z193" t="str">
        <f t="shared" si="23"/>
        <v>21_31BXIN</v>
      </c>
    </row>
    <row r="194" spans="1:26" ht="14.5" hidden="1">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20"/>
        <v>1</v>
      </c>
      <c r="M194" s="67" t="b">
        <v>0</v>
      </c>
      <c r="S194" s="17">
        <f t="shared" si="16"/>
        <v>52.910000000000004</v>
      </c>
      <c r="T194">
        <f t="shared" si="17"/>
        <v>0</v>
      </c>
      <c r="U194" s="7">
        <f t="shared" si="18"/>
        <v>0</v>
      </c>
      <c r="V194" s="7">
        <f t="shared" si="19"/>
        <v>0</v>
      </c>
      <c r="W194" s="7">
        <f t="shared" si="21"/>
        <v>0</v>
      </c>
      <c r="X194" s="7">
        <f t="shared" si="22"/>
        <v>0</v>
      </c>
      <c r="Y194" s="62" t="s">
        <v>928</v>
      </c>
      <c r="Z194" t="str">
        <f t="shared" si="23"/>
        <v>21_31BXOUT</v>
      </c>
    </row>
    <row r="195" spans="1:26" ht="14.5" hidden="1">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20"/>
        <v>1</v>
      </c>
      <c r="M195" s="67" t="b">
        <v>1</v>
      </c>
      <c r="N195" s="67">
        <v>80</v>
      </c>
      <c r="O195" s="67">
        <v>5</v>
      </c>
      <c r="P195" s="67">
        <v>5</v>
      </c>
      <c r="Q195" s="67">
        <v>8</v>
      </c>
      <c r="R195" s="67">
        <v>0</v>
      </c>
      <c r="S195" s="17">
        <f t="shared" si="16"/>
        <v>39.820000000000007</v>
      </c>
      <c r="T195">
        <f t="shared" si="17"/>
        <v>0</v>
      </c>
      <c r="U195" s="7">
        <f t="shared" si="18"/>
        <v>0</v>
      </c>
      <c r="V195" s="7">
        <f t="shared" si="19"/>
        <v>0</v>
      </c>
      <c r="W195" s="7">
        <f t="shared" si="21"/>
        <v>0</v>
      </c>
      <c r="X195" s="7">
        <f t="shared" si="22"/>
        <v>0</v>
      </c>
      <c r="Y195" s="62" t="s">
        <v>929</v>
      </c>
      <c r="Z195" t="str">
        <f t="shared" si="23"/>
        <v>21_41IN</v>
      </c>
    </row>
    <row r="196" spans="1:26" ht="14.5" hidden="1">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20"/>
        <v>1</v>
      </c>
      <c r="M196" s="67" t="b">
        <v>1</v>
      </c>
      <c r="N196" s="67">
        <v>80</v>
      </c>
      <c r="O196" s="67">
        <v>5</v>
      </c>
      <c r="P196" s="67">
        <v>5</v>
      </c>
      <c r="Q196" s="67">
        <v>8</v>
      </c>
      <c r="R196" s="67">
        <v>0</v>
      </c>
      <c r="S196" s="17">
        <f t="shared" si="16"/>
        <v>39.6</v>
      </c>
      <c r="T196">
        <f t="shared" si="17"/>
        <v>0</v>
      </c>
      <c r="U196" s="7">
        <f t="shared" si="18"/>
        <v>0</v>
      </c>
      <c r="V196" s="7">
        <f t="shared" si="19"/>
        <v>0</v>
      </c>
      <c r="W196" s="7">
        <f t="shared" si="21"/>
        <v>0</v>
      </c>
      <c r="X196" s="7">
        <f t="shared" si="22"/>
        <v>0</v>
      </c>
      <c r="Y196" s="62" t="s">
        <v>930</v>
      </c>
      <c r="Z196" t="str">
        <f t="shared" si="23"/>
        <v>21_41OUT</v>
      </c>
    </row>
    <row r="197" spans="1:26" ht="14.5" hidden="1">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20"/>
        <v>1</v>
      </c>
      <c r="M197" s="67" t="b">
        <v>1</v>
      </c>
      <c r="N197" s="67">
        <v>90</v>
      </c>
      <c r="O197" s="67">
        <v>8</v>
      </c>
      <c r="P197" s="67">
        <v>10</v>
      </c>
      <c r="Q197" s="67">
        <v>8</v>
      </c>
      <c r="R197" s="67">
        <v>20</v>
      </c>
      <c r="S197" s="17">
        <f t="shared" si="16"/>
        <v>46.86</v>
      </c>
      <c r="T197">
        <f t="shared" si="17"/>
        <v>0</v>
      </c>
      <c r="U197" s="7">
        <f t="shared" si="18"/>
        <v>0</v>
      </c>
      <c r="V197" s="7">
        <f t="shared" si="19"/>
        <v>0</v>
      </c>
      <c r="W197" s="7">
        <f t="shared" si="21"/>
        <v>0</v>
      </c>
      <c r="X197" s="7">
        <f t="shared" si="22"/>
        <v>0</v>
      </c>
      <c r="Y197" s="62" t="s">
        <v>931</v>
      </c>
      <c r="Z197" t="str">
        <f t="shared" si="23"/>
        <v>21_45IN</v>
      </c>
    </row>
    <row r="198" spans="1:26" ht="14.5" hidden="1">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20"/>
        <v>1</v>
      </c>
      <c r="M198" s="67" t="b">
        <v>0</v>
      </c>
      <c r="S198" s="17">
        <f t="shared" si="16"/>
        <v>43.56</v>
      </c>
      <c r="T198">
        <f t="shared" si="17"/>
        <v>0</v>
      </c>
      <c r="U198" s="7">
        <f t="shared" si="18"/>
        <v>0</v>
      </c>
      <c r="V198" s="7">
        <f t="shared" si="19"/>
        <v>0</v>
      </c>
      <c r="W198" s="7">
        <f t="shared" si="21"/>
        <v>0</v>
      </c>
      <c r="X198" s="7">
        <f t="shared" si="22"/>
        <v>0</v>
      </c>
      <c r="Y198" s="62" t="s">
        <v>932</v>
      </c>
      <c r="Z198" t="str">
        <f t="shared" si="23"/>
        <v>21_45OUT</v>
      </c>
    </row>
    <row r="199" spans="1:26" ht="14.5" hidden="1">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20"/>
        <v>1</v>
      </c>
      <c r="M199" s="67" t="b">
        <v>0</v>
      </c>
      <c r="S199" s="17">
        <f t="shared" ref="S199:S262" si="24">(IF($D199,$F199*2,$F199)/100 * $D$3)/$D$4 *60</f>
        <v>75.900000000000006</v>
      </c>
      <c r="T199">
        <f t="shared" ref="T199:T262" si="25">IF($L199=0,0,IFERROR(ROUNDUP(((S199/IF(O199=0,Q199,O199))-IFERROR((S199/IF($H199=0,$J199,$H199)),0)),0),0))</f>
        <v>0</v>
      </c>
      <c r="U199" s="7">
        <f t="shared" ref="U199:U262" si="26">T199*$F$3/1000000</f>
        <v>0</v>
      </c>
      <c r="V199" s="7">
        <f t="shared" ref="V199:V262" si="27">T199*$H$5*$J$3*$F$5/1000000</f>
        <v>0</v>
      </c>
      <c r="W199" s="7">
        <f t="shared" si="21"/>
        <v>0</v>
      </c>
      <c r="X199" s="7">
        <f t="shared" si="22"/>
        <v>0</v>
      </c>
      <c r="Y199" s="62" t="s">
        <v>933</v>
      </c>
      <c r="Z199" t="str">
        <f t="shared" si="23"/>
        <v>21_38XIN</v>
      </c>
    </row>
    <row r="200" spans="1:26" ht="14.5" hidden="1">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28">IF(LEFT(C200,LEN(C200)-2)=LEFT(C199,LEN(C199)-2),0,1)</f>
        <v>1</v>
      </c>
      <c r="M200" s="67" t="b">
        <v>0</v>
      </c>
      <c r="S200" s="17">
        <f t="shared" si="24"/>
        <v>74.47</v>
      </c>
      <c r="T200">
        <f t="shared" si="25"/>
        <v>0</v>
      </c>
      <c r="U200" s="7">
        <f t="shared" si="26"/>
        <v>0</v>
      </c>
      <c r="V200" s="7">
        <f t="shared" si="27"/>
        <v>0</v>
      </c>
      <c r="W200" s="7">
        <f t="shared" ref="W200:W263" si="29">V200*(($J$5^$J$4)-1)/($J$5-1)</f>
        <v>0</v>
      </c>
      <c r="X200" s="7">
        <f t="shared" ref="X200:X263" si="30">U200+W200</f>
        <v>0</v>
      </c>
      <c r="Y200" s="62" t="s">
        <v>934</v>
      </c>
      <c r="Z200" t="str">
        <f t="shared" ref="Z200:Z263" si="31">IFERROR(LEFT(Y200,FIND(" ",Y200)-1),Y200)</f>
        <v>21_38XOUT</v>
      </c>
    </row>
    <row r="201" spans="1:26" ht="14.5" hidden="1">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28"/>
        <v>1</v>
      </c>
      <c r="M201" s="67" t="b">
        <v>1</v>
      </c>
      <c r="N201" s="67">
        <v>15</v>
      </c>
      <c r="O201" s="67">
        <v>5.5</v>
      </c>
      <c r="P201" s="67">
        <v>5</v>
      </c>
      <c r="Q201" s="67">
        <v>5.5</v>
      </c>
      <c r="R201" s="67">
        <v>15</v>
      </c>
      <c r="S201" s="17">
        <f t="shared" si="24"/>
        <v>69.850000000000009</v>
      </c>
      <c r="T201">
        <f t="shared" si="25"/>
        <v>0</v>
      </c>
      <c r="U201" s="7">
        <f t="shared" si="26"/>
        <v>0</v>
      </c>
      <c r="V201" s="7">
        <f t="shared" si="27"/>
        <v>0</v>
      </c>
      <c r="W201" s="7">
        <f t="shared" si="29"/>
        <v>0</v>
      </c>
      <c r="X201" s="7">
        <f t="shared" si="30"/>
        <v>0</v>
      </c>
      <c r="Y201" s="62" t="s">
        <v>935</v>
      </c>
      <c r="Z201" t="str">
        <f t="shared" si="31"/>
        <v>21_38IN</v>
      </c>
    </row>
    <row r="202" spans="1:26" ht="14.5" hidden="1">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28"/>
        <v>1</v>
      </c>
      <c r="M202" s="67" t="b">
        <v>1</v>
      </c>
      <c r="N202" s="67">
        <v>15</v>
      </c>
      <c r="O202" s="67">
        <v>5.5</v>
      </c>
      <c r="P202" s="67">
        <v>5</v>
      </c>
      <c r="Q202" s="67">
        <v>5.5</v>
      </c>
      <c r="R202" s="67">
        <v>15</v>
      </c>
      <c r="S202" s="17">
        <f t="shared" si="24"/>
        <v>70.070000000000007</v>
      </c>
      <c r="T202">
        <f t="shared" si="25"/>
        <v>0</v>
      </c>
      <c r="U202" s="7">
        <f t="shared" si="26"/>
        <v>0</v>
      </c>
      <c r="V202" s="7">
        <f t="shared" si="27"/>
        <v>0</v>
      </c>
      <c r="W202" s="7">
        <f t="shared" si="29"/>
        <v>0</v>
      </c>
      <c r="X202" s="7">
        <f t="shared" si="30"/>
        <v>0</v>
      </c>
      <c r="Y202" s="62" t="s">
        <v>936</v>
      </c>
      <c r="Z202" t="str">
        <f t="shared" si="31"/>
        <v>21_38OUT</v>
      </c>
    </row>
    <row r="203" spans="1:26" ht="14.5" hidden="1">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28"/>
        <v>1</v>
      </c>
      <c r="M203" s="67" t="b">
        <v>1</v>
      </c>
      <c r="N203" s="67">
        <v>90</v>
      </c>
      <c r="O203" s="67">
        <v>6</v>
      </c>
      <c r="P203" s="67">
        <v>5</v>
      </c>
      <c r="Q203" s="67">
        <v>6</v>
      </c>
      <c r="R203" s="67">
        <v>15</v>
      </c>
      <c r="S203" s="17">
        <f t="shared" si="24"/>
        <v>65.780000000000015</v>
      </c>
      <c r="T203">
        <f t="shared" si="25"/>
        <v>0</v>
      </c>
      <c r="U203" s="7">
        <f t="shared" si="26"/>
        <v>0</v>
      </c>
      <c r="V203" s="7">
        <f t="shared" si="27"/>
        <v>0</v>
      </c>
      <c r="W203" s="7">
        <f t="shared" si="29"/>
        <v>0</v>
      </c>
      <c r="X203" s="7">
        <f t="shared" si="30"/>
        <v>0</v>
      </c>
      <c r="Y203" s="62" t="s">
        <v>937</v>
      </c>
      <c r="Z203" t="str">
        <f t="shared" si="31"/>
        <v>21_1OUT</v>
      </c>
    </row>
    <row r="204" spans="1:26" ht="14.5" hidden="1">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28"/>
        <v>1</v>
      </c>
      <c r="M204" s="67" t="b">
        <v>1</v>
      </c>
      <c r="N204" s="67">
        <v>0</v>
      </c>
      <c r="O204" s="67">
        <v>10</v>
      </c>
      <c r="P204" s="67">
        <v>10</v>
      </c>
      <c r="Q204" s="67">
        <v>10</v>
      </c>
      <c r="R204" s="67">
        <v>0</v>
      </c>
      <c r="S204" s="17">
        <f t="shared" si="24"/>
        <v>9.3500000000000014</v>
      </c>
      <c r="T204">
        <f t="shared" si="25"/>
        <v>1</v>
      </c>
      <c r="U204" s="7">
        <f t="shared" si="26"/>
        <v>1.0751331034752973</v>
      </c>
      <c r="V204" s="7">
        <f t="shared" si="27"/>
        <v>0.79492653838204796</v>
      </c>
      <c r="W204" s="7">
        <f t="shared" si="29"/>
        <v>14.784770233613976</v>
      </c>
      <c r="X204" s="7">
        <f t="shared" si="30"/>
        <v>15.859903337089273</v>
      </c>
      <c r="Y204" s="62" t="s">
        <v>938</v>
      </c>
      <c r="Z204" t="str">
        <f t="shared" si="31"/>
        <v>21_39OUT</v>
      </c>
    </row>
    <row r="205" spans="1:26" ht="14.5" hidden="1">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28"/>
        <v>1</v>
      </c>
      <c r="M205" s="67" t="b">
        <v>0</v>
      </c>
      <c r="S205" s="17">
        <f t="shared" si="24"/>
        <v>74.800000000000011</v>
      </c>
      <c r="T205">
        <f t="shared" si="25"/>
        <v>0</v>
      </c>
      <c r="U205" s="7">
        <f t="shared" si="26"/>
        <v>0</v>
      </c>
      <c r="V205" s="7">
        <f t="shared" si="27"/>
        <v>0</v>
      </c>
      <c r="W205" s="7">
        <f t="shared" si="29"/>
        <v>0</v>
      </c>
      <c r="X205" s="7">
        <f t="shared" si="30"/>
        <v>0</v>
      </c>
      <c r="Y205" s="62" t="s">
        <v>2364</v>
      </c>
      <c r="Z205" t="str">
        <f t="shared" si="31"/>
        <v>21_48</v>
      </c>
    </row>
    <row r="206" spans="1:26" ht="14.5" hidden="1">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28"/>
        <v>1</v>
      </c>
      <c r="M206" s="67" t="b">
        <v>1</v>
      </c>
      <c r="N206" s="67">
        <v>90</v>
      </c>
      <c r="O206" s="67">
        <v>10</v>
      </c>
      <c r="P206" s="67">
        <v>0</v>
      </c>
      <c r="Q206" s="67">
        <v>10</v>
      </c>
      <c r="R206" s="67">
        <v>20</v>
      </c>
      <c r="S206" s="17">
        <f t="shared" si="24"/>
        <v>74.800000000000011</v>
      </c>
      <c r="T206">
        <f t="shared" si="25"/>
        <v>6</v>
      </c>
      <c r="U206" s="7">
        <f t="shared" si="26"/>
        <v>6.450798620851784</v>
      </c>
      <c r="V206" s="7">
        <f t="shared" si="27"/>
        <v>4.7695592302922876</v>
      </c>
      <c r="W206" s="7">
        <f t="shared" si="29"/>
        <v>88.708621401683857</v>
      </c>
      <c r="X206" s="7">
        <f t="shared" si="30"/>
        <v>95.159420022535642</v>
      </c>
      <c r="Y206" s="62" t="s">
        <v>2364</v>
      </c>
      <c r="Z206" t="str">
        <f t="shared" si="31"/>
        <v>21_48</v>
      </c>
    </row>
    <row r="207" spans="1:2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28"/>
        <v>1</v>
      </c>
      <c r="M207" s="67" t="b">
        <v>0</v>
      </c>
      <c r="S207" s="17">
        <f t="shared" si="24"/>
        <v>14.960000000000003</v>
      </c>
      <c r="T207">
        <f t="shared" si="25"/>
        <v>0</v>
      </c>
      <c r="U207" s="7">
        <f t="shared" si="26"/>
        <v>0</v>
      </c>
      <c r="V207" s="7">
        <f t="shared" si="27"/>
        <v>0</v>
      </c>
      <c r="W207" s="7">
        <f t="shared" si="29"/>
        <v>0</v>
      </c>
      <c r="X207" s="7">
        <f t="shared" si="30"/>
        <v>0</v>
      </c>
      <c r="Y207" s="62" t="s">
        <v>941</v>
      </c>
      <c r="Z207" t="str">
        <f t="shared" si="31"/>
        <v>21_88OUT</v>
      </c>
    </row>
    <row r="208" spans="1:2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28"/>
        <v>1</v>
      </c>
      <c r="M208" s="67" t="b">
        <v>0</v>
      </c>
      <c r="S208" s="17">
        <f t="shared" si="24"/>
        <v>0</v>
      </c>
      <c r="T208">
        <f t="shared" si="25"/>
        <v>0</v>
      </c>
      <c r="U208" s="7">
        <f t="shared" si="26"/>
        <v>0</v>
      </c>
      <c r="V208" s="7">
        <f t="shared" si="27"/>
        <v>0</v>
      </c>
      <c r="W208" s="7">
        <f t="shared" si="29"/>
        <v>0</v>
      </c>
      <c r="X208" s="7">
        <f t="shared" si="30"/>
        <v>0</v>
      </c>
      <c r="Y208" s="62" t="s">
        <v>942</v>
      </c>
      <c r="Z208" t="str">
        <f t="shared" si="31"/>
        <v>21_90</v>
      </c>
    </row>
    <row r="209" spans="1:26" ht="14.5" hidden="1">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28"/>
        <v>1</v>
      </c>
      <c r="M209" s="67" t="b">
        <v>1</v>
      </c>
      <c r="N209" s="67">
        <v>0</v>
      </c>
      <c r="O209" s="67">
        <v>4</v>
      </c>
      <c r="P209" s="67">
        <v>7.5</v>
      </c>
      <c r="Q209" s="67">
        <v>6</v>
      </c>
      <c r="R209" s="67">
        <v>0</v>
      </c>
      <c r="S209" s="17">
        <f t="shared" si="24"/>
        <v>82.390000000000015</v>
      </c>
      <c r="T209">
        <f t="shared" si="25"/>
        <v>0</v>
      </c>
      <c r="U209" s="7">
        <f t="shared" si="26"/>
        <v>0</v>
      </c>
      <c r="V209" s="7">
        <f t="shared" si="27"/>
        <v>0</v>
      </c>
      <c r="W209" s="7">
        <f t="shared" si="29"/>
        <v>0</v>
      </c>
      <c r="X209" s="7">
        <f t="shared" si="30"/>
        <v>0</v>
      </c>
      <c r="Y209" s="62" t="s">
        <v>943</v>
      </c>
      <c r="Z209" t="str">
        <f t="shared" si="31"/>
        <v>21_5RIN</v>
      </c>
    </row>
    <row r="210" spans="1:26" ht="14.5" hidden="1">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28"/>
        <v>1</v>
      </c>
      <c r="M210" s="67" t="b">
        <v>1</v>
      </c>
      <c r="N210" s="67">
        <v>0</v>
      </c>
      <c r="O210" s="67">
        <v>9</v>
      </c>
      <c r="P210" s="67">
        <v>10</v>
      </c>
      <c r="Q210" s="67">
        <v>10</v>
      </c>
      <c r="R210" s="67">
        <v>500</v>
      </c>
      <c r="S210" s="17">
        <f t="shared" si="24"/>
        <v>51.70000000000001</v>
      </c>
      <c r="T210">
        <f t="shared" si="25"/>
        <v>0</v>
      </c>
      <c r="U210" s="7">
        <f t="shared" si="26"/>
        <v>0</v>
      </c>
      <c r="V210" s="7">
        <f t="shared" si="27"/>
        <v>0</v>
      </c>
      <c r="W210" s="7">
        <f t="shared" si="29"/>
        <v>0</v>
      </c>
      <c r="X210" s="7">
        <f t="shared" si="30"/>
        <v>0</v>
      </c>
      <c r="Y210" s="62" t="s">
        <v>944</v>
      </c>
      <c r="Z210" t="str">
        <f t="shared" si="31"/>
        <v>21_5OUT</v>
      </c>
    </row>
    <row r="211" spans="1:26" ht="14.5" hidden="1">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28"/>
        <v>1</v>
      </c>
      <c r="M211" s="67" t="b">
        <v>1</v>
      </c>
      <c r="N211" s="67">
        <v>0</v>
      </c>
      <c r="O211" s="67">
        <v>4</v>
      </c>
      <c r="P211" s="67">
        <v>7.5</v>
      </c>
      <c r="Q211" s="67">
        <v>6</v>
      </c>
      <c r="R211" s="67">
        <v>0</v>
      </c>
      <c r="S211" s="17">
        <f t="shared" si="24"/>
        <v>82.170000000000016</v>
      </c>
      <c r="T211">
        <f t="shared" si="25"/>
        <v>0</v>
      </c>
      <c r="U211" s="7">
        <f t="shared" si="26"/>
        <v>0</v>
      </c>
      <c r="V211" s="7">
        <f t="shared" si="27"/>
        <v>0</v>
      </c>
      <c r="W211" s="7">
        <f t="shared" si="29"/>
        <v>0</v>
      </c>
      <c r="X211" s="7">
        <f t="shared" si="30"/>
        <v>0</v>
      </c>
      <c r="Y211" s="62" t="s">
        <v>945</v>
      </c>
      <c r="Z211" t="str">
        <f t="shared" si="31"/>
        <v>21_5ROUT</v>
      </c>
    </row>
    <row r="212" spans="1:26" ht="14.5" hidden="1">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28"/>
        <v>1</v>
      </c>
      <c r="M212" s="67" t="b">
        <v>1</v>
      </c>
      <c r="N212" s="67">
        <v>0</v>
      </c>
      <c r="O212" s="67">
        <v>7.5</v>
      </c>
      <c r="P212" s="67">
        <v>10</v>
      </c>
      <c r="Q212" s="67">
        <v>7.5</v>
      </c>
      <c r="R212" s="67">
        <v>20</v>
      </c>
      <c r="S212" s="17">
        <f t="shared" si="24"/>
        <v>94.710000000000008</v>
      </c>
      <c r="T212">
        <f t="shared" si="25"/>
        <v>0</v>
      </c>
      <c r="U212" s="7">
        <f t="shared" si="26"/>
        <v>0</v>
      </c>
      <c r="V212" s="7">
        <f t="shared" si="27"/>
        <v>0</v>
      </c>
      <c r="W212" s="7">
        <f t="shared" si="29"/>
        <v>0</v>
      </c>
      <c r="X212" s="7">
        <f t="shared" si="30"/>
        <v>0</v>
      </c>
      <c r="Y212" s="62" t="s">
        <v>946</v>
      </c>
      <c r="Z212" t="str">
        <f t="shared" si="31"/>
        <v>21_7OUT</v>
      </c>
    </row>
    <row r="213" spans="1:26" ht="14.5" hidden="1">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28"/>
        <v>1</v>
      </c>
      <c r="M213" s="67" t="b">
        <v>1</v>
      </c>
      <c r="N213" s="67">
        <v>99.99</v>
      </c>
      <c r="O213" s="67">
        <v>7.5</v>
      </c>
      <c r="P213" s="67">
        <v>10</v>
      </c>
      <c r="Q213" s="67">
        <v>7.5</v>
      </c>
      <c r="R213" s="67">
        <v>20</v>
      </c>
      <c r="S213" s="17">
        <f t="shared" si="24"/>
        <v>93.17000000000003</v>
      </c>
      <c r="T213">
        <f t="shared" si="25"/>
        <v>0</v>
      </c>
      <c r="U213" s="7">
        <f t="shared" si="26"/>
        <v>0</v>
      </c>
      <c r="V213" s="7">
        <f t="shared" si="27"/>
        <v>0</v>
      </c>
      <c r="W213" s="7">
        <f t="shared" si="29"/>
        <v>0</v>
      </c>
      <c r="X213" s="7">
        <f t="shared" si="30"/>
        <v>0</v>
      </c>
      <c r="Y213" s="62" t="s">
        <v>947</v>
      </c>
      <c r="Z213" t="str">
        <f t="shared" si="31"/>
        <v>21_7IN</v>
      </c>
    </row>
    <row r="214" spans="1:26" ht="14.5" hidden="1">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28"/>
        <v>1</v>
      </c>
      <c r="M214" s="67" t="b">
        <v>1</v>
      </c>
      <c r="N214" s="67">
        <v>0</v>
      </c>
      <c r="O214" s="67">
        <v>9</v>
      </c>
      <c r="P214" s="67">
        <v>0</v>
      </c>
      <c r="Q214" s="67">
        <v>0</v>
      </c>
      <c r="R214" s="67">
        <v>0</v>
      </c>
      <c r="S214" s="17">
        <f t="shared" si="24"/>
        <v>93.17000000000003</v>
      </c>
      <c r="T214">
        <f t="shared" si="25"/>
        <v>0</v>
      </c>
      <c r="U214" s="7">
        <f t="shared" si="26"/>
        <v>0</v>
      </c>
      <c r="V214" s="7">
        <f t="shared" si="27"/>
        <v>0</v>
      </c>
      <c r="W214" s="7">
        <f t="shared" si="29"/>
        <v>0</v>
      </c>
      <c r="X214" s="7">
        <f t="shared" si="30"/>
        <v>0</v>
      </c>
      <c r="Y214" s="62" t="s">
        <v>948</v>
      </c>
      <c r="Z214" t="str">
        <f t="shared" si="31"/>
        <v>21_7XIN</v>
      </c>
    </row>
    <row r="215" spans="1:26" ht="14.5" hidden="1">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28"/>
        <v>1</v>
      </c>
      <c r="M215" s="67" t="b">
        <v>0</v>
      </c>
      <c r="S215" s="17">
        <f t="shared" si="24"/>
        <v>95.59</v>
      </c>
      <c r="T215">
        <f t="shared" si="25"/>
        <v>0</v>
      </c>
      <c r="U215" s="7">
        <f t="shared" si="26"/>
        <v>0</v>
      </c>
      <c r="V215" s="7">
        <f t="shared" si="27"/>
        <v>0</v>
      </c>
      <c r="W215" s="7">
        <f t="shared" si="29"/>
        <v>0</v>
      </c>
      <c r="X215" s="7">
        <f t="shared" si="30"/>
        <v>0</v>
      </c>
      <c r="Y215" s="62" t="s">
        <v>949</v>
      </c>
      <c r="Z215" t="str">
        <f t="shared" si="31"/>
        <v>21_7XOUT</v>
      </c>
    </row>
    <row r="216" spans="1:26" ht="14.5" hidden="1">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28"/>
        <v>1</v>
      </c>
      <c r="M216" s="67" t="b">
        <v>1</v>
      </c>
      <c r="N216" s="67">
        <v>90</v>
      </c>
      <c r="O216" s="67">
        <v>6</v>
      </c>
      <c r="P216" s="67">
        <v>8</v>
      </c>
      <c r="Q216" s="67">
        <v>7.5</v>
      </c>
      <c r="R216" s="67">
        <v>15</v>
      </c>
      <c r="S216" s="17">
        <f t="shared" si="24"/>
        <v>125.40000000000002</v>
      </c>
      <c r="T216">
        <f t="shared" si="25"/>
        <v>0</v>
      </c>
      <c r="U216" s="7">
        <f t="shared" si="26"/>
        <v>0</v>
      </c>
      <c r="V216" s="7">
        <f t="shared" si="27"/>
        <v>0</v>
      </c>
      <c r="W216" s="7">
        <f t="shared" si="29"/>
        <v>0</v>
      </c>
      <c r="X216" s="7">
        <f t="shared" si="30"/>
        <v>0</v>
      </c>
      <c r="Y216" s="62" t="s">
        <v>950</v>
      </c>
      <c r="Z216" t="str">
        <f t="shared" si="31"/>
        <v>21_8IN</v>
      </c>
    </row>
    <row r="217" spans="1:26" ht="14.5" hidden="1">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28"/>
        <v>1</v>
      </c>
      <c r="M217" s="67" t="b">
        <v>1</v>
      </c>
      <c r="N217" s="67">
        <v>90</v>
      </c>
      <c r="O217" s="67">
        <v>7.5</v>
      </c>
      <c r="P217" s="67">
        <v>8</v>
      </c>
      <c r="Q217" s="67">
        <v>7</v>
      </c>
      <c r="R217" s="67">
        <v>15</v>
      </c>
      <c r="S217" s="17">
        <f t="shared" si="24"/>
        <v>122.31999999999998</v>
      </c>
      <c r="T217">
        <f t="shared" si="25"/>
        <v>0</v>
      </c>
      <c r="U217" s="7">
        <f t="shared" si="26"/>
        <v>0</v>
      </c>
      <c r="V217" s="7">
        <f t="shared" si="27"/>
        <v>0</v>
      </c>
      <c r="W217" s="7">
        <f t="shared" si="29"/>
        <v>0</v>
      </c>
      <c r="X217" s="7">
        <f t="shared" si="30"/>
        <v>0</v>
      </c>
      <c r="Y217" s="62" t="s">
        <v>951</v>
      </c>
      <c r="Z217" t="str">
        <f t="shared" si="31"/>
        <v>21_8OUT</v>
      </c>
    </row>
    <row r="218" spans="1:26" ht="14.5" hidden="1">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28"/>
        <v>1</v>
      </c>
      <c r="M218" s="67" t="b">
        <v>1</v>
      </c>
      <c r="N218" s="67">
        <v>0</v>
      </c>
      <c r="O218" s="67">
        <v>6</v>
      </c>
      <c r="P218" s="67">
        <v>10</v>
      </c>
      <c r="Q218" s="67">
        <v>0</v>
      </c>
      <c r="R218" s="67">
        <v>0</v>
      </c>
      <c r="S218" s="17">
        <f t="shared" si="24"/>
        <v>87.230000000000018</v>
      </c>
      <c r="T218">
        <f t="shared" si="25"/>
        <v>0</v>
      </c>
      <c r="U218" s="7">
        <f t="shared" si="26"/>
        <v>0</v>
      </c>
      <c r="V218" s="7">
        <f t="shared" si="27"/>
        <v>0</v>
      </c>
      <c r="W218" s="7">
        <f t="shared" si="29"/>
        <v>0</v>
      </c>
      <c r="X218" s="7">
        <f t="shared" si="30"/>
        <v>0</v>
      </c>
      <c r="Y218" s="62" t="s">
        <v>952</v>
      </c>
      <c r="Z218" t="str">
        <f t="shared" si="31"/>
        <v>21_8AXIN</v>
      </c>
    </row>
    <row r="219" spans="1:26" ht="14.5" hidden="1">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28"/>
        <v>1</v>
      </c>
      <c r="M219" s="67" t="b">
        <v>1</v>
      </c>
      <c r="N219" s="67">
        <v>0</v>
      </c>
      <c r="O219" s="67">
        <v>0</v>
      </c>
      <c r="P219" s="67">
        <v>0</v>
      </c>
      <c r="Q219" s="67">
        <v>7</v>
      </c>
      <c r="R219" s="67">
        <v>0</v>
      </c>
      <c r="S219" s="17">
        <f t="shared" si="24"/>
        <v>88</v>
      </c>
      <c r="T219">
        <f t="shared" si="25"/>
        <v>0</v>
      </c>
      <c r="U219" s="7">
        <f t="shared" si="26"/>
        <v>0</v>
      </c>
      <c r="V219" s="7">
        <f t="shared" si="27"/>
        <v>0</v>
      </c>
      <c r="W219" s="7">
        <f t="shared" si="29"/>
        <v>0</v>
      </c>
      <c r="X219" s="7">
        <f t="shared" si="30"/>
        <v>0</v>
      </c>
      <c r="Y219" s="62" t="s">
        <v>953</v>
      </c>
      <c r="Z219" t="str">
        <f t="shared" si="31"/>
        <v>21_8AXOUT</v>
      </c>
    </row>
    <row r="220" spans="1:26" ht="14.5" hidden="1">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28"/>
        <v>1</v>
      </c>
      <c r="M220" s="67" t="b">
        <v>1</v>
      </c>
      <c r="N220" s="67">
        <v>15</v>
      </c>
      <c r="O220" s="67">
        <v>10</v>
      </c>
      <c r="P220" s="67">
        <v>10</v>
      </c>
      <c r="Q220" s="67">
        <v>10</v>
      </c>
      <c r="R220" s="67">
        <v>15</v>
      </c>
      <c r="S220" s="17">
        <f t="shared" si="24"/>
        <v>132.11000000000001</v>
      </c>
      <c r="T220">
        <f t="shared" si="25"/>
        <v>0</v>
      </c>
      <c r="U220" s="7">
        <f t="shared" si="26"/>
        <v>0</v>
      </c>
      <c r="V220" s="7">
        <f t="shared" si="27"/>
        <v>0</v>
      </c>
      <c r="W220" s="7">
        <f t="shared" si="29"/>
        <v>0</v>
      </c>
      <c r="X220" s="7">
        <f t="shared" si="30"/>
        <v>0</v>
      </c>
      <c r="Y220" s="62" t="s">
        <v>954</v>
      </c>
      <c r="Z220" t="str">
        <f t="shared" si="31"/>
        <v>21_8BXIN</v>
      </c>
    </row>
    <row r="221" spans="1:26" ht="14.5" hidden="1">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28"/>
        <v>1</v>
      </c>
      <c r="M221" s="67" t="b">
        <v>1</v>
      </c>
      <c r="N221" s="67">
        <v>15</v>
      </c>
      <c r="O221" s="67">
        <v>10</v>
      </c>
      <c r="P221" s="67">
        <v>10</v>
      </c>
      <c r="Q221" s="67">
        <v>10</v>
      </c>
      <c r="R221" s="67">
        <v>15</v>
      </c>
      <c r="S221" s="17">
        <f t="shared" si="24"/>
        <v>122.31999999999998</v>
      </c>
      <c r="T221">
        <f t="shared" si="25"/>
        <v>0</v>
      </c>
      <c r="U221" s="7">
        <f t="shared" si="26"/>
        <v>0</v>
      </c>
      <c r="V221" s="7">
        <f t="shared" si="27"/>
        <v>0</v>
      </c>
      <c r="W221" s="7">
        <f t="shared" si="29"/>
        <v>0</v>
      </c>
      <c r="X221" s="7">
        <f t="shared" si="30"/>
        <v>0</v>
      </c>
      <c r="Y221" s="62" t="s">
        <v>955</v>
      </c>
      <c r="Z221" t="str">
        <f t="shared" si="31"/>
        <v>21_8BXOUT</v>
      </c>
    </row>
    <row r="222" spans="1:26" ht="14.5" hidden="1">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28"/>
        <v>1</v>
      </c>
      <c r="M222" s="67" t="b">
        <v>1</v>
      </c>
      <c r="N222" s="67">
        <v>0</v>
      </c>
      <c r="O222" s="67">
        <v>8</v>
      </c>
      <c r="P222" s="67">
        <v>8</v>
      </c>
      <c r="Q222" s="67">
        <v>8</v>
      </c>
      <c r="R222" s="67">
        <v>0</v>
      </c>
      <c r="S222" s="17">
        <f t="shared" si="24"/>
        <v>97.240000000000009</v>
      </c>
      <c r="T222">
        <f t="shared" si="25"/>
        <v>0</v>
      </c>
      <c r="U222" s="7">
        <f t="shared" si="26"/>
        <v>0</v>
      </c>
      <c r="V222" s="7">
        <f t="shared" si="27"/>
        <v>0</v>
      </c>
      <c r="W222" s="7">
        <f t="shared" si="29"/>
        <v>0</v>
      </c>
      <c r="X222" s="7">
        <f t="shared" si="30"/>
        <v>0</v>
      </c>
      <c r="Y222" s="62" t="s">
        <v>956</v>
      </c>
      <c r="Z222" t="str">
        <f t="shared" si="31"/>
        <v>21_9RAPID</v>
      </c>
    </row>
    <row r="223" spans="1:2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28"/>
        <v>1</v>
      </c>
      <c r="M223" s="67" t="b">
        <v>0</v>
      </c>
      <c r="S223" s="17">
        <f t="shared" si="24"/>
        <v>0</v>
      </c>
      <c r="T223">
        <f t="shared" si="25"/>
        <v>0</v>
      </c>
      <c r="U223" s="7">
        <f t="shared" si="26"/>
        <v>0</v>
      </c>
      <c r="V223" s="7">
        <f t="shared" si="27"/>
        <v>0</v>
      </c>
      <c r="W223" s="7">
        <f t="shared" si="29"/>
        <v>0</v>
      </c>
      <c r="X223" s="7">
        <f t="shared" si="30"/>
        <v>0</v>
      </c>
      <c r="Y223" s="62" t="s">
        <v>957</v>
      </c>
      <c r="Z223" t="str">
        <f t="shared" si="31"/>
        <v>21_14INC</v>
      </c>
    </row>
    <row r="224" spans="1:2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28"/>
        <v>1</v>
      </c>
      <c r="M224" s="67" t="b">
        <v>0</v>
      </c>
      <c r="S224" s="17">
        <f t="shared" si="24"/>
        <v>11.990000000000004</v>
      </c>
      <c r="T224">
        <f t="shared" si="25"/>
        <v>0</v>
      </c>
      <c r="U224" s="7">
        <f t="shared" si="26"/>
        <v>0</v>
      </c>
      <c r="V224" s="7">
        <f t="shared" si="27"/>
        <v>0</v>
      </c>
      <c r="W224" s="7">
        <f t="shared" si="29"/>
        <v>0</v>
      </c>
      <c r="X224" s="7">
        <f t="shared" si="30"/>
        <v>0</v>
      </c>
      <c r="Y224" s="62" t="s">
        <v>958</v>
      </c>
      <c r="Z224" t="str">
        <f t="shared" si="31"/>
        <v>21_14OUTB</v>
      </c>
    </row>
    <row r="225" spans="1:26" ht="14.5" hidden="1">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28"/>
        <v>1</v>
      </c>
      <c r="M225" s="67" t="b">
        <v>1</v>
      </c>
      <c r="N225" s="67">
        <v>0</v>
      </c>
      <c r="O225" s="67">
        <v>7</v>
      </c>
      <c r="P225" s="67">
        <v>9</v>
      </c>
      <c r="Q225" s="67">
        <v>7</v>
      </c>
      <c r="R225" s="67">
        <v>15</v>
      </c>
      <c r="S225" s="17">
        <f t="shared" si="24"/>
        <v>87.78</v>
      </c>
      <c r="T225">
        <f t="shared" si="25"/>
        <v>0</v>
      </c>
      <c r="U225" s="7">
        <f t="shared" si="26"/>
        <v>0</v>
      </c>
      <c r="V225" s="7">
        <f t="shared" si="27"/>
        <v>0</v>
      </c>
      <c r="W225" s="7">
        <f t="shared" si="29"/>
        <v>0</v>
      </c>
      <c r="X225" s="7">
        <f t="shared" si="30"/>
        <v>0</v>
      </c>
      <c r="Y225" s="62" t="s">
        <v>959</v>
      </c>
      <c r="Z225" t="str">
        <f t="shared" si="31"/>
        <v>21_14RIN</v>
      </c>
    </row>
    <row r="226" spans="1:26" ht="14.5" hidden="1">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28"/>
        <v>1</v>
      </c>
      <c r="M226" s="67" t="b">
        <v>1</v>
      </c>
      <c r="N226" s="67">
        <v>0</v>
      </c>
      <c r="O226" s="67">
        <v>7</v>
      </c>
      <c r="P226" s="67">
        <v>9</v>
      </c>
      <c r="Q226" s="67">
        <v>7</v>
      </c>
      <c r="R226" s="67">
        <v>15</v>
      </c>
      <c r="S226" s="17">
        <f t="shared" si="24"/>
        <v>87.78</v>
      </c>
      <c r="T226">
        <f t="shared" si="25"/>
        <v>0</v>
      </c>
      <c r="U226" s="7">
        <f t="shared" si="26"/>
        <v>0</v>
      </c>
      <c r="V226" s="7">
        <f t="shared" si="27"/>
        <v>0</v>
      </c>
      <c r="W226" s="7">
        <f t="shared" si="29"/>
        <v>0</v>
      </c>
      <c r="X226" s="7">
        <f t="shared" si="30"/>
        <v>0</v>
      </c>
      <c r="Y226" s="62" t="s">
        <v>960</v>
      </c>
      <c r="Z226" t="str">
        <f t="shared" si="31"/>
        <v>21_14ROUT</v>
      </c>
    </row>
    <row r="227" spans="1:26" ht="14.5" hidden="1">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28"/>
        <v>1</v>
      </c>
      <c r="M227" s="67" t="b">
        <v>1</v>
      </c>
      <c r="N227" s="67">
        <v>30</v>
      </c>
      <c r="O227" s="67">
        <v>7.5</v>
      </c>
      <c r="P227" s="67">
        <v>10</v>
      </c>
      <c r="Q227" s="67">
        <v>5</v>
      </c>
      <c r="R227" s="67">
        <v>15</v>
      </c>
      <c r="S227" s="17">
        <f t="shared" si="24"/>
        <v>107.14</v>
      </c>
      <c r="T227">
        <f t="shared" si="25"/>
        <v>0</v>
      </c>
      <c r="U227" s="7">
        <f t="shared" si="26"/>
        <v>0</v>
      </c>
      <c r="V227" s="7">
        <f t="shared" si="27"/>
        <v>0</v>
      </c>
      <c r="W227" s="7">
        <f t="shared" si="29"/>
        <v>0</v>
      </c>
      <c r="X227" s="7">
        <f t="shared" si="30"/>
        <v>0</v>
      </c>
      <c r="Y227" s="62" t="s">
        <v>2436</v>
      </c>
      <c r="Z227" t="str">
        <f t="shared" si="31"/>
        <v>21_25</v>
      </c>
    </row>
    <row r="228" spans="1:26" ht="14.5" hidden="1">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28"/>
        <v>0</v>
      </c>
      <c r="M228" s="67" t="b">
        <v>1</v>
      </c>
      <c r="N228" s="67">
        <v>30</v>
      </c>
      <c r="O228" s="67">
        <v>7.5</v>
      </c>
      <c r="P228" s="67">
        <v>10</v>
      </c>
      <c r="Q228" s="67">
        <v>5</v>
      </c>
      <c r="R228" s="67">
        <v>15</v>
      </c>
      <c r="S228" s="17">
        <f t="shared" si="24"/>
        <v>106.04</v>
      </c>
      <c r="T228">
        <f t="shared" si="25"/>
        <v>0</v>
      </c>
      <c r="U228" s="7">
        <f t="shared" si="26"/>
        <v>0</v>
      </c>
      <c r="V228" s="7">
        <f t="shared" si="27"/>
        <v>0</v>
      </c>
      <c r="W228" s="7">
        <f t="shared" si="29"/>
        <v>0</v>
      </c>
      <c r="X228" s="7">
        <f t="shared" si="30"/>
        <v>0</v>
      </c>
      <c r="Y228" s="62" t="s">
        <v>2436</v>
      </c>
      <c r="Z228" t="str">
        <f t="shared" si="31"/>
        <v>21_25</v>
      </c>
    </row>
    <row r="229" spans="1:26" ht="14.5" hidden="1">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28"/>
        <v>1</v>
      </c>
      <c r="M229" s="67" t="b">
        <v>1</v>
      </c>
      <c r="N229" s="67">
        <v>10</v>
      </c>
      <c r="O229" s="67">
        <v>5</v>
      </c>
      <c r="P229" s="67">
        <v>10</v>
      </c>
      <c r="Q229" s="67">
        <v>5</v>
      </c>
      <c r="R229" s="67">
        <v>15</v>
      </c>
      <c r="S229" s="17">
        <f t="shared" si="24"/>
        <v>173.03</v>
      </c>
      <c r="T229">
        <f t="shared" si="25"/>
        <v>0</v>
      </c>
      <c r="U229" s="7">
        <f t="shared" si="26"/>
        <v>0</v>
      </c>
      <c r="V229" s="7">
        <f t="shared" si="27"/>
        <v>0</v>
      </c>
      <c r="W229" s="7">
        <f t="shared" si="29"/>
        <v>0</v>
      </c>
      <c r="X229" s="7">
        <f t="shared" si="30"/>
        <v>0</v>
      </c>
      <c r="Y229" s="62" t="s">
        <v>963</v>
      </c>
      <c r="Z229" t="str">
        <f t="shared" si="31"/>
        <v>21_28RN</v>
      </c>
    </row>
    <row r="230" spans="1:26" ht="14.5" hidden="1">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28"/>
        <v>0</v>
      </c>
      <c r="M230" s="67" t="b">
        <v>1</v>
      </c>
      <c r="N230" s="67">
        <v>10</v>
      </c>
      <c r="O230" s="67">
        <v>5</v>
      </c>
      <c r="P230" s="67">
        <v>10</v>
      </c>
      <c r="Q230" s="67">
        <v>5</v>
      </c>
      <c r="R230" s="67">
        <v>15</v>
      </c>
      <c r="S230" s="17">
        <f t="shared" si="24"/>
        <v>173.03</v>
      </c>
      <c r="T230">
        <f t="shared" si="25"/>
        <v>0</v>
      </c>
      <c r="U230" s="7">
        <f t="shared" si="26"/>
        <v>0</v>
      </c>
      <c r="V230" s="7">
        <f t="shared" si="27"/>
        <v>0</v>
      </c>
      <c r="W230" s="7">
        <f t="shared" si="29"/>
        <v>0</v>
      </c>
      <c r="X230" s="7">
        <f t="shared" si="30"/>
        <v>0</v>
      </c>
      <c r="Y230" s="62" t="s">
        <v>964</v>
      </c>
      <c r="Z230" t="str">
        <f t="shared" si="31"/>
        <v>21_28RS</v>
      </c>
    </row>
    <row r="231" spans="1:2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28"/>
        <v>1</v>
      </c>
      <c r="M231" s="67" t="b">
        <v>0</v>
      </c>
      <c r="S231" s="17">
        <f t="shared" si="24"/>
        <v>0</v>
      </c>
      <c r="T231">
        <f t="shared" si="25"/>
        <v>0</v>
      </c>
      <c r="U231" s="7">
        <f t="shared" si="26"/>
        <v>0</v>
      </c>
      <c r="V231" s="7">
        <f t="shared" si="27"/>
        <v>0</v>
      </c>
      <c r="W231" s="7">
        <f t="shared" si="29"/>
        <v>0</v>
      </c>
      <c r="X231" s="7">
        <f t="shared" si="30"/>
        <v>0</v>
      </c>
      <c r="Y231" s="62" t="s">
        <v>2479</v>
      </c>
      <c r="Z231" t="str">
        <f t="shared" si="31"/>
        <v>21_30I</v>
      </c>
    </row>
    <row r="232" spans="1:26" ht="14.5" hidden="1">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28"/>
        <v>1</v>
      </c>
      <c r="M232" s="67" t="b">
        <v>1</v>
      </c>
      <c r="N232" s="67">
        <v>0</v>
      </c>
      <c r="O232" s="67">
        <v>6</v>
      </c>
      <c r="P232" s="67">
        <v>5.5</v>
      </c>
      <c r="Q232" s="67">
        <v>6</v>
      </c>
      <c r="R232" s="67">
        <v>0</v>
      </c>
      <c r="S232" s="17">
        <f t="shared" si="24"/>
        <v>75.790000000000006</v>
      </c>
      <c r="T232">
        <f t="shared" si="25"/>
        <v>0</v>
      </c>
      <c r="U232" s="7">
        <f t="shared" si="26"/>
        <v>0</v>
      </c>
      <c r="V232" s="7">
        <f t="shared" si="27"/>
        <v>0</v>
      </c>
      <c r="W232" s="7">
        <f t="shared" si="29"/>
        <v>0</v>
      </c>
      <c r="X232" s="7">
        <f t="shared" si="30"/>
        <v>0</v>
      </c>
      <c r="Y232" s="62" t="s">
        <v>966</v>
      </c>
      <c r="Z232" t="str">
        <f t="shared" si="31"/>
        <v>21_38RIN</v>
      </c>
    </row>
    <row r="233" spans="1:26" ht="14.5" hidden="1">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28"/>
        <v>1</v>
      </c>
      <c r="M233" s="67" t="b">
        <v>1</v>
      </c>
      <c r="N233" s="67">
        <v>0</v>
      </c>
      <c r="O233" s="67">
        <v>6</v>
      </c>
      <c r="P233" s="67">
        <v>5.5</v>
      </c>
      <c r="Q233" s="67">
        <v>6</v>
      </c>
      <c r="R233" s="67">
        <v>0</v>
      </c>
      <c r="S233" s="17">
        <f t="shared" si="24"/>
        <v>76.010000000000005</v>
      </c>
      <c r="T233">
        <f t="shared" si="25"/>
        <v>0</v>
      </c>
      <c r="U233" s="7">
        <f t="shared" si="26"/>
        <v>0</v>
      </c>
      <c r="V233" s="7">
        <f t="shared" si="27"/>
        <v>0</v>
      </c>
      <c r="W233" s="7">
        <f t="shared" si="29"/>
        <v>0</v>
      </c>
      <c r="X233" s="7">
        <f t="shared" si="30"/>
        <v>0</v>
      </c>
      <c r="Y233" s="62" t="s">
        <v>967</v>
      </c>
      <c r="Z233" t="str">
        <f t="shared" si="31"/>
        <v>21_38ROUT</v>
      </c>
    </row>
    <row r="234" spans="1:26" ht="14.5" hidden="1">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28"/>
        <v>1</v>
      </c>
      <c r="M234" s="67" t="b">
        <v>0</v>
      </c>
      <c r="S234" s="17">
        <f t="shared" si="24"/>
        <v>23.100000000000005</v>
      </c>
      <c r="T234">
        <f t="shared" si="25"/>
        <v>0</v>
      </c>
      <c r="U234" s="7">
        <f t="shared" si="26"/>
        <v>0</v>
      </c>
      <c r="V234" s="7">
        <f t="shared" si="27"/>
        <v>0</v>
      </c>
      <c r="W234" s="7">
        <f t="shared" si="29"/>
        <v>0</v>
      </c>
      <c r="X234" s="7">
        <f t="shared" si="30"/>
        <v>0</v>
      </c>
      <c r="Y234" s="62" t="s">
        <v>968</v>
      </c>
      <c r="Z234" t="str">
        <f t="shared" si="31"/>
        <v>21_55</v>
      </c>
    </row>
    <row r="235" spans="1:2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28"/>
        <v>1</v>
      </c>
      <c r="M235" s="67" t="b">
        <v>0</v>
      </c>
      <c r="S235" s="17">
        <f t="shared" si="24"/>
        <v>0</v>
      </c>
      <c r="T235">
        <f t="shared" si="25"/>
        <v>0</v>
      </c>
      <c r="U235" s="7">
        <f t="shared" si="26"/>
        <v>0</v>
      </c>
      <c r="V235" s="7">
        <f t="shared" si="27"/>
        <v>0</v>
      </c>
      <c r="W235" s="7">
        <f t="shared" si="29"/>
        <v>0</v>
      </c>
      <c r="X235" s="7">
        <f t="shared" si="30"/>
        <v>0</v>
      </c>
      <c r="Y235" s="62" t="s">
        <v>969</v>
      </c>
      <c r="Z235" t="str">
        <f t="shared" si="31"/>
        <v>21_5INA</v>
      </c>
    </row>
    <row r="236" spans="1:26" ht="14.5" hidden="1">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28"/>
        <v>1</v>
      </c>
      <c r="M236" s="67" t="b">
        <v>1</v>
      </c>
      <c r="N236" s="67">
        <v>0</v>
      </c>
      <c r="O236" s="67">
        <v>9</v>
      </c>
      <c r="P236" s="67">
        <v>10</v>
      </c>
      <c r="Q236" s="67">
        <v>10</v>
      </c>
      <c r="R236" s="67">
        <v>0</v>
      </c>
      <c r="S236" s="17">
        <f t="shared" si="24"/>
        <v>51.92</v>
      </c>
      <c r="T236">
        <f t="shared" si="25"/>
        <v>0</v>
      </c>
      <c r="U236" s="7">
        <f t="shared" si="26"/>
        <v>0</v>
      </c>
      <c r="V236" s="7">
        <f t="shared" si="27"/>
        <v>0</v>
      </c>
      <c r="W236" s="7">
        <f t="shared" si="29"/>
        <v>0</v>
      </c>
      <c r="X236" s="7">
        <f t="shared" si="30"/>
        <v>0</v>
      </c>
      <c r="Y236" s="62" t="s">
        <v>970</v>
      </c>
      <c r="Z236" t="str">
        <f t="shared" si="31"/>
        <v>21_5IN</v>
      </c>
    </row>
    <row r="237" spans="1:26" ht="14.5" hidden="1">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28"/>
        <v>1</v>
      </c>
      <c r="M237" s="67" t="b">
        <v>1</v>
      </c>
      <c r="N237" s="67">
        <v>0</v>
      </c>
      <c r="O237" s="67">
        <v>6</v>
      </c>
      <c r="P237" s="67">
        <v>0</v>
      </c>
      <c r="Q237" s="67">
        <v>6</v>
      </c>
      <c r="R237" s="67">
        <v>0</v>
      </c>
      <c r="S237" s="17">
        <f t="shared" si="24"/>
        <v>32.230000000000004</v>
      </c>
      <c r="T237">
        <f t="shared" si="25"/>
        <v>0</v>
      </c>
      <c r="U237" s="7">
        <f t="shared" si="26"/>
        <v>0</v>
      </c>
      <c r="V237" s="7">
        <f t="shared" si="27"/>
        <v>0</v>
      </c>
      <c r="W237" s="7">
        <f t="shared" si="29"/>
        <v>0</v>
      </c>
      <c r="X237" s="7">
        <f t="shared" si="30"/>
        <v>0</v>
      </c>
      <c r="Y237" s="62" t="s">
        <v>971</v>
      </c>
      <c r="Z237" t="str">
        <f t="shared" si="31"/>
        <v>21_1INA</v>
      </c>
    </row>
    <row r="238" spans="1:26" ht="14.5" hidden="1">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28"/>
        <v>1</v>
      </c>
      <c r="M238" s="67" t="b">
        <v>1</v>
      </c>
      <c r="N238" s="67">
        <v>0</v>
      </c>
      <c r="O238" s="67">
        <v>6</v>
      </c>
      <c r="P238" s="67">
        <v>0</v>
      </c>
      <c r="Q238" s="67">
        <v>6</v>
      </c>
      <c r="R238" s="67">
        <v>0</v>
      </c>
      <c r="S238" s="17">
        <f t="shared" si="24"/>
        <v>32.340000000000003</v>
      </c>
      <c r="T238">
        <f t="shared" si="25"/>
        <v>0</v>
      </c>
      <c r="U238" s="7">
        <f t="shared" si="26"/>
        <v>0</v>
      </c>
      <c r="V238" s="7">
        <f t="shared" si="27"/>
        <v>0</v>
      </c>
      <c r="W238" s="7">
        <f t="shared" si="29"/>
        <v>0</v>
      </c>
      <c r="X238" s="7">
        <f t="shared" si="30"/>
        <v>0</v>
      </c>
      <c r="Y238" s="62" t="s">
        <v>972</v>
      </c>
      <c r="Z238" t="str">
        <f t="shared" si="31"/>
        <v>21_1OUTA</v>
      </c>
    </row>
    <row r="239" spans="1:2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28"/>
        <v>1</v>
      </c>
      <c r="M239" s="67" t="b">
        <v>0</v>
      </c>
      <c r="S239" s="17">
        <f t="shared" si="24"/>
        <v>0</v>
      </c>
      <c r="T239">
        <f t="shared" si="25"/>
        <v>0</v>
      </c>
      <c r="U239" s="7">
        <f t="shared" si="26"/>
        <v>0</v>
      </c>
      <c r="V239" s="7">
        <f t="shared" si="27"/>
        <v>0</v>
      </c>
      <c r="W239" s="7">
        <f t="shared" si="29"/>
        <v>0</v>
      </c>
      <c r="X239" s="7">
        <f t="shared" si="30"/>
        <v>0</v>
      </c>
      <c r="Y239" s="62" t="s">
        <v>2480</v>
      </c>
      <c r="Z239" t="str">
        <f t="shared" si="31"/>
        <v>21_1I</v>
      </c>
    </row>
    <row r="240" spans="1:26" ht="14.5" hidden="1">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28"/>
        <v>1</v>
      </c>
      <c r="M240" s="67" t="b">
        <v>0</v>
      </c>
      <c r="S240" s="17">
        <f t="shared" si="24"/>
        <v>33.44</v>
      </c>
      <c r="T240">
        <f t="shared" si="25"/>
        <v>0</v>
      </c>
      <c r="U240" s="7">
        <f t="shared" si="26"/>
        <v>0</v>
      </c>
      <c r="V240" s="7">
        <f t="shared" si="27"/>
        <v>0</v>
      </c>
      <c r="W240" s="7">
        <f t="shared" si="29"/>
        <v>0</v>
      </c>
      <c r="X240" s="7">
        <f t="shared" si="30"/>
        <v>0</v>
      </c>
      <c r="Y240" s="62" t="s">
        <v>974</v>
      </c>
      <c r="Z240" t="str">
        <f t="shared" si="31"/>
        <v>21_1OUTB</v>
      </c>
    </row>
    <row r="241" spans="1:26" ht="14.5" hidden="1">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28"/>
        <v>1</v>
      </c>
      <c r="M241" s="67" t="b">
        <v>1</v>
      </c>
      <c r="N241" s="67">
        <v>0</v>
      </c>
      <c r="O241" s="67">
        <v>10</v>
      </c>
      <c r="P241" s="67">
        <v>0</v>
      </c>
      <c r="Q241" s="67">
        <v>10</v>
      </c>
      <c r="R241" s="67">
        <v>0</v>
      </c>
      <c r="S241" s="17">
        <f t="shared" si="24"/>
        <v>35.75</v>
      </c>
      <c r="T241">
        <f t="shared" si="25"/>
        <v>3</v>
      </c>
      <c r="U241" s="7">
        <f t="shared" si="26"/>
        <v>3.225399310425892</v>
      </c>
      <c r="V241" s="7">
        <f t="shared" si="27"/>
        <v>2.3847796151461438</v>
      </c>
      <c r="W241" s="7">
        <f t="shared" si="29"/>
        <v>44.354310700841928</v>
      </c>
      <c r="X241" s="7">
        <f t="shared" si="30"/>
        <v>47.579710011267821</v>
      </c>
      <c r="Y241" s="62" t="s">
        <v>975</v>
      </c>
      <c r="Z241" t="str">
        <f t="shared" si="31"/>
        <v>21_2INA</v>
      </c>
    </row>
    <row r="242" spans="1:26" ht="14.5" hidden="1">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28"/>
        <v>1</v>
      </c>
      <c r="M242" s="67" t="b">
        <v>0</v>
      </c>
      <c r="S242" s="17">
        <f t="shared" si="24"/>
        <v>35.97</v>
      </c>
      <c r="T242">
        <f t="shared" si="25"/>
        <v>0</v>
      </c>
      <c r="U242" s="7">
        <f t="shared" si="26"/>
        <v>0</v>
      </c>
      <c r="V242" s="7">
        <f t="shared" si="27"/>
        <v>0</v>
      </c>
      <c r="W242" s="7">
        <f t="shared" si="29"/>
        <v>0</v>
      </c>
      <c r="X242" s="7">
        <f t="shared" si="30"/>
        <v>0</v>
      </c>
      <c r="Y242" s="62" t="s">
        <v>976</v>
      </c>
      <c r="Z242" t="str">
        <f t="shared" si="31"/>
        <v>21_2OUTA</v>
      </c>
    </row>
    <row r="243" spans="1:26" ht="14.5" hidden="1">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28"/>
        <v>1</v>
      </c>
      <c r="M243" s="67" t="b">
        <v>0</v>
      </c>
      <c r="S243" s="17">
        <f t="shared" si="24"/>
        <v>37.400000000000006</v>
      </c>
      <c r="T243">
        <f t="shared" si="25"/>
        <v>0</v>
      </c>
      <c r="U243" s="7">
        <f t="shared" si="26"/>
        <v>0</v>
      </c>
      <c r="V243" s="7">
        <f t="shared" si="27"/>
        <v>0</v>
      </c>
      <c r="W243" s="7">
        <f t="shared" si="29"/>
        <v>0</v>
      </c>
      <c r="X243" s="7">
        <f t="shared" si="30"/>
        <v>0</v>
      </c>
      <c r="Y243" s="62" t="s">
        <v>2337</v>
      </c>
      <c r="Z243" t="str">
        <f t="shared" si="31"/>
        <v>21_2I</v>
      </c>
    </row>
    <row r="244" spans="1:2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28"/>
        <v>1</v>
      </c>
      <c r="M244" s="67" t="b">
        <v>0</v>
      </c>
      <c r="S244" s="17">
        <f t="shared" si="24"/>
        <v>53.57</v>
      </c>
      <c r="T244">
        <f t="shared" si="25"/>
        <v>0</v>
      </c>
      <c r="U244" s="7">
        <f t="shared" si="26"/>
        <v>0</v>
      </c>
      <c r="V244" s="7">
        <f t="shared" si="27"/>
        <v>0</v>
      </c>
      <c r="W244" s="7">
        <f t="shared" si="29"/>
        <v>0</v>
      </c>
      <c r="X244" s="7">
        <f t="shared" si="30"/>
        <v>0</v>
      </c>
      <c r="Y244" s="62" t="s">
        <v>2481</v>
      </c>
      <c r="Z244" t="str">
        <f t="shared" si="31"/>
        <v>21_5I</v>
      </c>
    </row>
    <row r="245" spans="1:2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28"/>
        <v>0</v>
      </c>
      <c r="M245" s="67" t="b">
        <v>0</v>
      </c>
      <c r="S245" s="17">
        <f t="shared" si="24"/>
        <v>0</v>
      </c>
      <c r="T245">
        <f t="shared" si="25"/>
        <v>0</v>
      </c>
      <c r="U245" s="7">
        <f t="shared" si="26"/>
        <v>0</v>
      </c>
      <c r="V245" s="7">
        <f t="shared" si="27"/>
        <v>0</v>
      </c>
      <c r="W245" s="7">
        <f t="shared" si="29"/>
        <v>0</v>
      </c>
      <c r="X245" s="7">
        <f t="shared" si="30"/>
        <v>0</v>
      </c>
      <c r="Y245" s="62" t="s">
        <v>979</v>
      </c>
      <c r="Z245" t="str">
        <f t="shared" si="31"/>
        <v>21_5INC</v>
      </c>
    </row>
    <row r="246" spans="1:2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28"/>
        <v>1</v>
      </c>
      <c r="M246" s="67" t="b">
        <v>0</v>
      </c>
      <c r="S246" s="17">
        <f t="shared" si="24"/>
        <v>0</v>
      </c>
      <c r="T246">
        <f t="shared" si="25"/>
        <v>0</v>
      </c>
      <c r="U246" s="7">
        <f t="shared" si="26"/>
        <v>0</v>
      </c>
      <c r="V246" s="7">
        <f t="shared" si="27"/>
        <v>0</v>
      </c>
      <c r="W246" s="7">
        <f t="shared" si="29"/>
        <v>0</v>
      </c>
      <c r="X246" s="7">
        <f t="shared" si="30"/>
        <v>0</v>
      </c>
      <c r="Y246" s="62" t="s">
        <v>980</v>
      </c>
      <c r="Z246" t="str">
        <f t="shared" si="31"/>
        <v>21_5OUTA</v>
      </c>
    </row>
    <row r="247" spans="1:2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28"/>
        <v>0</v>
      </c>
      <c r="M247" s="67" t="b">
        <v>0</v>
      </c>
      <c r="S247" s="17">
        <f t="shared" si="24"/>
        <v>53.57</v>
      </c>
      <c r="T247">
        <f t="shared" si="25"/>
        <v>0</v>
      </c>
      <c r="U247" s="7">
        <f t="shared" si="26"/>
        <v>0</v>
      </c>
      <c r="V247" s="7">
        <f t="shared" si="27"/>
        <v>0</v>
      </c>
      <c r="W247" s="7">
        <f t="shared" si="29"/>
        <v>0</v>
      </c>
      <c r="X247" s="7">
        <f t="shared" si="30"/>
        <v>0</v>
      </c>
      <c r="Y247" s="62" t="s">
        <v>981</v>
      </c>
      <c r="Z247" t="str">
        <f t="shared" si="31"/>
        <v>21_5OUTB</v>
      </c>
    </row>
    <row r="248" spans="1:2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28"/>
        <v>0</v>
      </c>
      <c r="M248" s="67" t="b">
        <v>0</v>
      </c>
      <c r="S248" s="17">
        <f t="shared" si="24"/>
        <v>0</v>
      </c>
      <c r="T248">
        <f t="shared" si="25"/>
        <v>0</v>
      </c>
      <c r="U248" s="7">
        <f t="shared" si="26"/>
        <v>0</v>
      </c>
      <c r="V248" s="7">
        <f t="shared" si="27"/>
        <v>0</v>
      </c>
      <c r="W248" s="7">
        <f t="shared" si="29"/>
        <v>0</v>
      </c>
      <c r="X248" s="7">
        <f t="shared" si="30"/>
        <v>0</v>
      </c>
      <c r="Y248" s="62" t="s">
        <v>982</v>
      </c>
      <c r="Z248" t="str">
        <f t="shared" si="31"/>
        <v>21_5OUTC</v>
      </c>
    </row>
    <row r="249" spans="1:2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28"/>
        <v>1</v>
      </c>
      <c r="M249" s="67" t="b">
        <v>0</v>
      </c>
      <c r="S249" s="17">
        <f t="shared" si="24"/>
        <v>31.350000000000005</v>
      </c>
      <c r="T249">
        <f t="shared" si="25"/>
        <v>0</v>
      </c>
      <c r="U249" s="7">
        <f t="shared" si="26"/>
        <v>0</v>
      </c>
      <c r="V249" s="7">
        <f t="shared" si="27"/>
        <v>0</v>
      </c>
      <c r="W249" s="7">
        <f t="shared" si="29"/>
        <v>0</v>
      </c>
      <c r="X249" s="7">
        <f t="shared" si="30"/>
        <v>0</v>
      </c>
      <c r="Y249" s="62" t="s">
        <v>983</v>
      </c>
      <c r="Z249" t="str">
        <f t="shared" si="31"/>
        <v>21_14ROUTA</v>
      </c>
    </row>
    <row r="250" spans="1:26" ht="14.5" hidden="1">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28"/>
        <v>1</v>
      </c>
      <c r="M250" s="67" t="b">
        <v>0</v>
      </c>
      <c r="S250" s="17">
        <f t="shared" si="24"/>
        <v>15.51</v>
      </c>
      <c r="T250">
        <f t="shared" si="25"/>
        <v>0</v>
      </c>
      <c r="U250" s="7">
        <f t="shared" si="26"/>
        <v>0</v>
      </c>
      <c r="V250" s="7">
        <f t="shared" si="27"/>
        <v>0</v>
      </c>
      <c r="W250" s="7">
        <f t="shared" si="29"/>
        <v>0</v>
      </c>
      <c r="X250" s="7">
        <f t="shared" si="30"/>
        <v>0</v>
      </c>
      <c r="Y250" s="62" t="s">
        <v>984</v>
      </c>
      <c r="Z250" t="str">
        <f t="shared" si="31"/>
        <v>21_22INA</v>
      </c>
    </row>
    <row r="251" spans="1:26" ht="14.5" hidden="1">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28"/>
        <v>1</v>
      </c>
      <c r="M251" s="67" t="b">
        <v>0</v>
      </c>
      <c r="S251" s="17">
        <f t="shared" si="24"/>
        <v>17.270000000000003</v>
      </c>
      <c r="T251">
        <f t="shared" si="25"/>
        <v>0</v>
      </c>
      <c r="U251" s="7">
        <f t="shared" si="26"/>
        <v>0</v>
      </c>
      <c r="V251" s="7">
        <f t="shared" si="27"/>
        <v>0</v>
      </c>
      <c r="W251" s="7">
        <f t="shared" si="29"/>
        <v>0</v>
      </c>
      <c r="X251" s="7">
        <f t="shared" si="30"/>
        <v>0</v>
      </c>
      <c r="Y251" s="62" t="s">
        <v>985</v>
      </c>
      <c r="Z251" t="str">
        <f t="shared" si="31"/>
        <v>21_27INA</v>
      </c>
    </row>
    <row r="252" spans="1:26" ht="14.5" hidden="1">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28"/>
        <v>1</v>
      </c>
      <c r="M252" s="67" t="b">
        <v>0</v>
      </c>
      <c r="S252" s="17">
        <f t="shared" si="24"/>
        <v>7.2600000000000007</v>
      </c>
      <c r="T252">
        <f t="shared" si="25"/>
        <v>0</v>
      </c>
      <c r="U252" s="7">
        <f t="shared" si="26"/>
        <v>0</v>
      </c>
      <c r="V252" s="7">
        <f t="shared" si="27"/>
        <v>0</v>
      </c>
      <c r="W252" s="7">
        <f t="shared" si="29"/>
        <v>0</v>
      </c>
      <c r="X252" s="7">
        <f t="shared" si="30"/>
        <v>0</v>
      </c>
      <c r="Y252" s="62" t="s">
        <v>986</v>
      </c>
      <c r="Z252" t="str">
        <f t="shared" si="31"/>
        <v>21_30INC</v>
      </c>
    </row>
    <row r="253" spans="1:2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28"/>
        <v>1</v>
      </c>
      <c r="M253" s="67" t="b">
        <v>0</v>
      </c>
      <c r="S253" s="17">
        <f t="shared" si="24"/>
        <v>0</v>
      </c>
      <c r="T253">
        <f t="shared" si="25"/>
        <v>0</v>
      </c>
      <c r="U253" s="7">
        <f t="shared" si="26"/>
        <v>0</v>
      </c>
      <c r="V253" s="7">
        <f t="shared" si="27"/>
        <v>0</v>
      </c>
      <c r="W253" s="7">
        <f t="shared" si="29"/>
        <v>0</v>
      </c>
      <c r="X253" s="7">
        <f t="shared" si="30"/>
        <v>0</v>
      </c>
      <c r="Y253" s="62" t="s">
        <v>987</v>
      </c>
      <c r="Z253" t="str">
        <f t="shared" si="31"/>
        <v>21_30OUTC</v>
      </c>
    </row>
    <row r="254" spans="1:26" ht="14.5" hidden="1">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28"/>
        <v>1</v>
      </c>
      <c r="M254" s="67" t="b">
        <v>0</v>
      </c>
      <c r="S254" s="17">
        <f t="shared" si="24"/>
        <v>66.88</v>
      </c>
      <c r="T254">
        <f t="shared" si="25"/>
        <v>0</v>
      </c>
      <c r="U254" s="7">
        <f t="shared" si="26"/>
        <v>0</v>
      </c>
      <c r="V254" s="7">
        <f t="shared" si="27"/>
        <v>0</v>
      </c>
      <c r="W254" s="7">
        <f t="shared" si="29"/>
        <v>0</v>
      </c>
      <c r="X254" s="7">
        <f t="shared" si="30"/>
        <v>0</v>
      </c>
      <c r="Y254" s="62" t="s">
        <v>988</v>
      </c>
      <c r="Z254" t="str">
        <f t="shared" si="31"/>
        <v>21_31INA</v>
      </c>
    </row>
    <row r="255" spans="1:26" ht="14.5" hidden="1">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28"/>
        <v>1</v>
      </c>
      <c r="M255" s="67" t="b">
        <v>1</v>
      </c>
      <c r="N255" s="67">
        <v>25</v>
      </c>
      <c r="O255" s="67">
        <v>10</v>
      </c>
      <c r="P255" s="67">
        <v>10</v>
      </c>
      <c r="Q255" s="67">
        <v>10</v>
      </c>
      <c r="R255" s="67">
        <v>0</v>
      </c>
      <c r="S255" s="17">
        <f t="shared" si="24"/>
        <v>66.66</v>
      </c>
      <c r="T255">
        <f t="shared" si="25"/>
        <v>6</v>
      </c>
      <c r="U255" s="7">
        <f t="shared" si="26"/>
        <v>6.450798620851784</v>
      </c>
      <c r="V255" s="7">
        <f t="shared" si="27"/>
        <v>4.7695592302922876</v>
      </c>
      <c r="W255" s="7">
        <f t="shared" si="29"/>
        <v>88.708621401683857</v>
      </c>
      <c r="X255" s="7">
        <f t="shared" si="30"/>
        <v>95.159420022535642</v>
      </c>
      <c r="Y255" s="62" t="s">
        <v>989</v>
      </c>
      <c r="Z255" t="str">
        <f t="shared" si="31"/>
        <v>21_31OUTA</v>
      </c>
    </row>
    <row r="256" spans="1:26" ht="14.5" hidden="1">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28"/>
        <v>1</v>
      </c>
      <c r="M256" s="67" t="b">
        <v>0</v>
      </c>
      <c r="S256" s="17">
        <f t="shared" si="24"/>
        <v>51.04</v>
      </c>
      <c r="T256">
        <f t="shared" si="25"/>
        <v>0</v>
      </c>
      <c r="U256" s="7">
        <f t="shared" si="26"/>
        <v>0</v>
      </c>
      <c r="V256" s="7">
        <f t="shared" si="27"/>
        <v>0</v>
      </c>
      <c r="W256" s="7">
        <f t="shared" si="29"/>
        <v>0</v>
      </c>
      <c r="X256" s="7">
        <f t="shared" si="30"/>
        <v>0</v>
      </c>
      <c r="Y256" s="62" t="s">
        <v>990</v>
      </c>
      <c r="Z256" t="str">
        <f t="shared" si="31"/>
        <v>21_44EVE</v>
      </c>
    </row>
    <row r="257" spans="1:26" ht="14.5" hidden="1">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28"/>
        <v>1</v>
      </c>
      <c r="M257" s="67" t="b">
        <v>1</v>
      </c>
      <c r="N257" s="67">
        <v>30</v>
      </c>
      <c r="O257" s="67">
        <v>10</v>
      </c>
      <c r="P257" s="67">
        <v>10</v>
      </c>
      <c r="Q257" s="67">
        <v>0</v>
      </c>
      <c r="R257" s="67">
        <v>0</v>
      </c>
      <c r="S257" s="17">
        <f t="shared" si="24"/>
        <v>45.54</v>
      </c>
      <c r="T257">
        <f t="shared" si="25"/>
        <v>5</v>
      </c>
      <c r="U257" s="7">
        <f t="shared" si="26"/>
        <v>5.3756655173764862</v>
      </c>
      <c r="V257" s="7">
        <f t="shared" si="27"/>
        <v>3.9746326919102399</v>
      </c>
      <c r="W257" s="7">
        <f t="shared" si="29"/>
        <v>73.923851168069888</v>
      </c>
      <c r="X257" s="7">
        <f t="shared" si="30"/>
        <v>79.299516685446378</v>
      </c>
      <c r="Y257" s="62" t="s">
        <v>2363</v>
      </c>
      <c r="Z257" t="str">
        <f t="shared" si="31"/>
        <v>21_48</v>
      </c>
    </row>
    <row r="258" spans="1:2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28"/>
        <v>1</v>
      </c>
      <c r="M258" s="67" t="b">
        <v>0</v>
      </c>
      <c r="S258" s="17">
        <f t="shared" si="24"/>
        <v>0</v>
      </c>
      <c r="T258">
        <f t="shared" si="25"/>
        <v>0</v>
      </c>
      <c r="U258" s="7">
        <f t="shared" si="26"/>
        <v>0</v>
      </c>
      <c r="V258" s="7">
        <f t="shared" si="27"/>
        <v>0</v>
      </c>
      <c r="W258" s="7">
        <f t="shared" si="29"/>
        <v>0</v>
      </c>
      <c r="X258" s="7">
        <f t="shared" si="30"/>
        <v>0</v>
      </c>
      <c r="Y258" s="62" t="s">
        <v>2363</v>
      </c>
      <c r="Z258" t="str">
        <f t="shared" si="31"/>
        <v>21_48</v>
      </c>
    </row>
    <row r="259" spans="1:26" ht="14.5" hidden="1">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28"/>
        <v>1</v>
      </c>
      <c r="M259" s="67" t="b">
        <v>1</v>
      </c>
      <c r="N259" s="67">
        <v>60</v>
      </c>
      <c r="O259" s="67">
        <v>8</v>
      </c>
      <c r="P259" s="67">
        <v>9</v>
      </c>
      <c r="Q259" s="67">
        <v>8</v>
      </c>
      <c r="R259" s="67">
        <v>20</v>
      </c>
      <c r="S259" s="17">
        <f t="shared" si="24"/>
        <v>78.320000000000007</v>
      </c>
      <c r="T259">
        <f t="shared" si="25"/>
        <v>0</v>
      </c>
      <c r="U259" s="7">
        <f t="shared" si="26"/>
        <v>0</v>
      </c>
      <c r="V259" s="7">
        <f t="shared" si="27"/>
        <v>0</v>
      </c>
      <c r="W259" s="7">
        <f t="shared" si="29"/>
        <v>0</v>
      </c>
      <c r="X259" s="7">
        <f t="shared" si="30"/>
        <v>0</v>
      </c>
      <c r="Y259" s="62" t="s">
        <v>2482</v>
      </c>
      <c r="Z259" t="str">
        <f t="shared" si="31"/>
        <v>21_49</v>
      </c>
    </row>
    <row r="260" spans="1:26" ht="14.5" hidden="1">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28"/>
        <v>0</v>
      </c>
      <c r="M260" s="67" t="b">
        <v>1</v>
      </c>
      <c r="N260" s="67">
        <v>100</v>
      </c>
      <c r="O260" s="67">
        <v>8</v>
      </c>
      <c r="P260" s="67">
        <v>9</v>
      </c>
      <c r="Q260" s="67">
        <v>8</v>
      </c>
      <c r="R260" s="67">
        <v>15</v>
      </c>
      <c r="S260" s="17">
        <f t="shared" si="24"/>
        <v>78.320000000000007</v>
      </c>
      <c r="T260">
        <f t="shared" si="25"/>
        <v>0</v>
      </c>
      <c r="U260" s="7">
        <f t="shared" si="26"/>
        <v>0</v>
      </c>
      <c r="V260" s="7">
        <f t="shared" si="27"/>
        <v>0</v>
      </c>
      <c r="W260" s="7">
        <f t="shared" si="29"/>
        <v>0</v>
      </c>
      <c r="X260" s="7">
        <f t="shared" si="30"/>
        <v>0</v>
      </c>
      <c r="Y260" s="62" t="s">
        <v>2482</v>
      </c>
      <c r="Z260" t="str">
        <f t="shared" si="31"/>
        <v>21_49</v>
      </c>
    </row>
    <row r="261" spans="1:26" ht="14.5" hidden="1">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28"/>
        <v>1</v>
      </c>
      <c r="M261" s="67" t="b">
        <v>0</v>
      </c>
      <c r="S261" s="17">
        <f t="shared" si="24"/>
        <v>99.33</v>
      </c>
      <c r="T261">
        <f t="shared" si="25"/>
        <v>0</v>
      </c>
      <c r="U261" s="7">
        <f t="shared" si="26"/>
        <v>0</v>
      </c>
      <c r="V261" s="7">
        <f t="shared" si="27"/>
        <v>0</v>
      </c>
      <c r="W261" s="7">
        <f t="shared" si="29"/>
        <v>0</v>
      </c>
      <c r="X261" s="7">
        <f t="shared" si="30"/>
        <v>0</v>
      </c>
      <c r="Y261" s="62" t="s">
        <v>995</v>
      </c>
      <c r="Z261" t="str">
        <f t="shared" si="31"/>
        <v>21_57IN</v>
      </c>
    </row>
    <row r="262" spans="1:26" ht="14.5" hidden="1">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28"/>
        <v>1</v>
      </c>
      <c r="M262" s="67" t="b">
        <v>0</v>
      </c>
      <c r="S262" s="17">
        <f t="shared" si="24"/>
        <v>99.33</v>
      </c>
      <c r="T262">
        <f t="shared" si="25"/>
        <v>0</v>
      </c>
      <c r="U262" s="7">
        <f t="shared" si="26"/>
        <v>0</v>
      </c>
      <c r="V262" s="7">
        <f t="shared" si="27"/>
        <v>0</v>
      </c>
      <c r="W262" s="7">
        <f t="shared" si="29"/>
        <v>0</v>
      </c>
      <c r="X262" s="7">
        <f t="shared" si="30"/>
        <v>0</v>
      </c>
      <c r="Y262" s="62" t="s">
        <v>996</v>
      </c>
      <c r="Z262" t="str">
        <f t="shared" si="31"/>
        <v>21_57OUT</v>
      </c>
    </row>
    <row r="263" spans="1:26" ht="14.5" hidden="1">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28"/>
        <v>1</v>
      </c>
      <c r="M263" s="67" t="b">
        <v>1</v>
      </c>
      <c r="N263" s="67">
        <v>0</v>
      </c>
      <c r="O263" s="67">
        <v>10</v>
      </c>
      <c r="P263" s="67">
        <v>10</v>
      </c>
      <c r="Q263" s="67">
        <v>10</v>
      </c>
      <c r="R263" s="67">
        <v>160</v>
      </c>
      <c r="S263" s="17">
        <f t="shared" ref="S263:S326" si="32">(IF($D263,$F263*2,$F263)/100 * $D$3)/$D$4 *60</f>
        <v>18.040000000000003</v>
      </c>
      <c r="T263">
        <f t="shared" ref="T263:T326" si="33">IF($L263=0,0,IFERROR(ROUNDUP(((S263/IF(O263=0,Q263,O263))-IFERROR((S263/IF($H263=0,$J263,$H263)),0)),0),0))</f>
        <v>1</v>
      </c>
      <c r="U263" s="7">
        <f t="shared" ref="U263:U326" si="34">T263*$F$3/1000000</f>
        <v>1.0751331034752973</v>
      </c>
      <c r="V263" s="7">
        <f t="shared" ref="V263:V326" si="35">T263*$H$5*$J$3*$F$5/1000000</f>
        <v>0.79492653838204796</v>
      </c>
      <c r="W263" s="7">
        <f t="shared" si="29"/>
        <v>14.784770233613976</v>
      </c>
      <c r="X263" s="7">
        <f t="shared" si="30"/>
        <v>15.859903337089273</v>
      </c>
      <c r="Y263" s="62" t="s">
        <v>997</v>
      </c>
      <c r="Z263" t="str">
        <f t="shared" si="31"/>
        <v>21_83XI</v>
      </c>
    </row>
    <row r="264" spans="1:26" ht="14.5" hidden="1">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36">IF(LEFT(C264,LEN(C264)-2)=LEFT(C263,LEN(C263)-2),0,1)</f>
        <v>0</v>
      </c>
      <c r="M264" s="67" t="b">
        <v>1</v>
      </c>
      <c r="N264" s="67">
        <v>0</v>
      </c>
      <c r="O264" s="67">
        <v>10</v>
      </c>
      <c r="P264" s="67">
        <v>10</v>
      </c>
      <c r="Q264" s="67">
        <v>10</v>
      </c>
      <c r="R264" s="67">
        <v>160</v>
      </c>
      <c r="S264" s="17">
        <f t="shared" si="32"/>
        <v>18.149999999999999</v>
      </c>
      <c r="T264">
        <f t="shared" si="33"/>
        <v>0</v>
      </c>
      <c r="U264" s="7">
        <f t="shared" si="34"/>
        <v>0</v>
      </c>
      <c r="V264" s="7">
        <f t="shared" si="35"/>
        <v>0</v>
      </c>
      <c r="W264" s="7">
        <f t="shared" ref="W264:W327" si="37">V264*(($J$5^$J$4)-1)/($J$5-1)</f>
        <v>0</v>
      </c>
      <c r="X264" s="7">
        <f t="shared" ref="X264:X327" si="38">U264+W264</f>
        <v>0</v>
      </c>
      <c r="Y264" s="62" t="s">
        <v>998</v>
      </c>
      <c r="Z264" t="str">
        <f t="shared" ref="Z264:Z327" si="39">IFERROR(LEFT(Y264,FIND(" ",Y264)-1),Y264)</f>
        <v>21_83XO</v>
      </c>
    </row>
    <row r="265" spans="1:2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36"/>
        <v>1</v>
      </c>
      <c r="M265" s="67" t="b">
        <v>0</v>
      </c>
      <c r="S265" s="17">
        <f t="shared" si="32"/>
        <v>0</v>
      </c>
      <c r="T265">
        <f t="shared" si="33"/>
        <v>0</v>
      </c>
      <c r="U265" s="7">
        <f t="shared" si="34"/>
        <v>0</v>
      </c>
      <c r="V265" s="7">
        <f t="shared" si="35"/>
        <v>0</v>
      </c>
      <c r="W265" s="7">
        <f t="shared" si="37"/>
        <v>0</v>
      </c>
      <c r="X265" s="7">
        <f t="shared" si="38"/>
        <v>0</v>
      </c>
      <c r="Y265" s="62" t="s">
        <v>999</v>
      </c>
      <c r="Z265" t="str">
        <f t="shared" si="39"/>
        <v>21_91I</v>
      </c>
    </row>
    <row r="266" spans="1:2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36"/>
        <v>0</v>
      </c>
      <c r="M266" s="67" t="b">
        <v>0</v>
      </c>
      <c r="S266" s="17">
        <f t="shared" si="32"/>
        <v>0</v>
      </c>
      <c r="T266">
        <f t="shared" si="33"/>
        <v>0</v>
      </c>
      <c r="U266" s="7">
        <f t="shared" si="34"/>
        <v>0</v>
      </c>
      <c r="V266" s="7">
        <f t="shared" si="35"/>
        <v>0</v>
      </c>
      <c r="W266" s="7">
        <f t="shared" si="37"/>
        <v>0</v>
      </c>
      <c r="X266" s="7">
        <f t="shared" si="38"/>
        <v>0</v>
      </c>
      <c r="Y266" s="62" t="s">
        <v>1000</v>
      </c>
      <c r="Z266" t="str">
        <f t="shared" si="39"/>
        <v>21_91O</v>
      </c>
    </row>
    <row r="267" spans="1:26" ht="14.5" hidden="1">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36"/>
        <v>1</v>
      </c>
      <c r="M267" s="67" t="b">
        <v>1</v>
      </c>
      <c r="N267" s="67">
        <v>0</v>
      </c>
      <c r="O267" s="67">
        <v>8</v>
      </c>
      <c r="P267" s="67">
        <v>0</v>
      </c>
      <c r="Q267" s="67">
        <v>0</v>
      </c>
      <c r="R267" s="67">
        <v>0</v>
      </c>
      <c r="S267" s="17">
        <f t="shared" si="32"/>
        <v>85.910000000000011</v>
      </c>
      <c r="T267">
        <f t="shared" si="33"/>
        <v>0</v>
      </c>
      <c r="U267" s="7">
        <f t="shared" si="34"/>
        <v>0</v>
      </c>
      <c r="V267" s="7">
        <f t="shared" si="35"/>
        <v>0</v>
      </c>
      <c r="W267" s="7">
        <f t="shared" si="37"/>
        <v>0</v>
      </c>
      <c r="X267" s="7">
        <f t="shared" si="38"/>
        <v>0</v>
      </c>
      <c r="Y267" s="62" t="s">
        <v>1001</v>
      </c>
      <c r="Z267" t="str">
        <f t="shared" si="39"/>
        <v>21_NXIN</v>
      </c>
    </row>
    <row r="268" spans="1:26" ht="14.5" hidden="1">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36"/>
        <v>1</v>
      </c>
      <c r="M268" s="67" t="b">
        <v>0</v>
      </c>
      <c r="S268" s="17">
        <f t="shared" si="32"/>
        <v>85.910000000000011</v>
      </c>
      <c r="T268">
        <f t="shared" si="33"/>
        <v>0</v>
      </c>
      <c r="U268" s="7">
        <f t="shared" si="34"/>
        <v>0</v>
      </c>
      <c r="V268" s="7">
        <f t="shared" si="35"/>
        <v>0</v>
      </c>
      <c r="W268" s="7">
        <f t="shared" si="37"/>
        <v>0</v>
      </c>
      <c r="X268" s="7">
        <f t="shared" si="38"/>
        <v>0</v>
      </c>
      <c r="Y268" s="62" t="s">
        <v>1002</v>
      </c>
      <c r="Z268" t="str">
        <f t="shared" si="39"/>
        <v>21_NXOUT</v>
      </c>
    </row>
    <row r="269" spans="1:26" ht="14.5" hidden="1">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36"/>
        <v>1</v>
      </c>
      <c r="M269" s="67" t="b">
        <v>1</v>
      </c>
      <c r="N269" s="67">
        <v>100</v>
      </c>
      <c r="O269" s="67">
        <v>10</v>
      </c>
      <c r="P269" s="67">
        <v>0</v>
      </c>
      <c r="Q269" s="67">
        <v>0</v>
      </c>
      <c r="R269" s="67">
        <v>500</v>
      </c>
      <c r="S269" s="17">
        <f t="shared" si="32"/>
        <v>102.08</v>
      </c>
      <c r="T269">
        <f t="shared" si="33"/>
        <v>10</v>
      </c>
      <c r="U269" s="7">
        <f t="shared" si="34"/>
        <v>10.751331034752972</v>
      </c>
      <c r="V269" s="7">
        <f t="shared" si="35"/>
        <v>7.9492653838204799</v>
      </c>
      <c r="W269" s="7">
        <f t="shared" si="37"/>
        <v>147.84770233613978</v>
      </c>
      <c r="X269" s="7">
        <f t="shared" si="38"/>
        <v>158.59903337089276</v>
      </c>
      <c r="Y269" s="62" t="s">
        <v>1003</v>
      </c>
      <c r="Z269" t="str">
        <f t="shared" si="39"/>
        <v>21_KOWLIN</v>
      </c>
    </row>
    <row r="270" spans="1:2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36"/>
        <v>1</v>
      </c>
      <c r="M270" s="67" t="b">
        <v>0</v>
      </c>
      <c r="S270" s="17">
        <f t="shared" si="32"/>
        <v>0</v>
      </c>
      <c r="T270">
        <f t="shared" si="33"/>
        <v>0</v>
      </c>
      <c r="U270" s="7">
        <f t="shared" si="34"/>
        <v>0</v>
      </c>
      <c r="V270" s="7">
        <f t="shared" si="35"/>
        <v>0</v>
      </c>
      <c r="W270" s="7">
        <f t="shared" si="37"/>
        <v>0</v>
      </c>
      <c r="X270" s="7">
        <f t="shared" si="38"/>
        <v>0</v>
      </c>
      <c r="Y270" s="62" t="s">
        <v>1004</v>
      </c>
      <c r="Z270" t="str">
        <f t="shared" si="39"/>
        <v>21_KOWLOUT</v>
      </c>
    </row>
    <row r="271" spans="1:2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36"/>
        <v>1</v>
      </c>
      <c r="M271" s="67" t="b">
        <v>0</v>
      </c>
      <c r="S271" s="17">
        <f t="shared" si="32"/>
        <v>0</v>
      </c>
      <c r="T271">
        <f t="shared" si="33"/>
        <v>0</v>
      </c>
      <c r="U271" s="7">
        <f t="shared" si="34"/>
        <v>0</v>
      </c>
      <c r="V271" s="7">
        <f t="shared" si="35"/>
        <v>0</v>
      </c>
      <c r="W271" s="7">
        <f t="shared" si="37"/>
        <v>0</v>
      </c>
      <c r="X271" s="7">
        <f t="shared" si="38"/>
        <v>0</v>
      </c>
      <c r="Y271" s="62" t="s">
        <v>1005</v>
      </c>
      <c r="Z271" t="str">
        <f t="shared" si="39"/>
        <v>21_LOWLIN</v>
      </c>
    </row>
    <row r="272" spans="1:2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36"/>
        <v>1</v>
      </c>
      <c r="M272" s="67" t="b">
        <v>0</v>
      </c>
      <c r="S272" s="17">
        <f t="shared" si="32"/>
        <v>0</v>
      </c>
      <c r="T272">
        <f t="shared" si="33"/>
        <v>0</v>
      </c>
      <c r="U272" s="7">
        <f t="shared" si="34"/>
        <v>0</v>
      </c>
      <c r="V272" s="7">
        <f t="shared" si="35"/>
        <v>0</v>
      </c>
      <c r="W272" s="7">
        <f t="shared" si="37"/>
        <v>0</v>
      </c>
      <c r="X272" s="7">
        <f t="shared" si="38"/>
        <v>0</v>
      </c>
      <c r="Y272" s="62" t="s">
        <v>1006</v>
      </c>
      <c r="Z272" t="str">
        <f t="shared" si="39"/>
        <v>21_LOWLOUT</v>
      </c>
    </row>
    <row r="273" spans="1:2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36"/>
        <v>1</v>
      </c>
      <c r="M273" s="67" t="b">
        <v>0</v>
      </c>
      <c r="S273" s="17">
        <f t="shared" si="32"/>
        <v>0</v>
      </c>
      <c r="T273">
        <f t="shared" si="33"/>
        <v>0</v>
      </c>
      <c r="U273" s="7">
        <f t="shared" si="34"/>
        <v>0</v>
      </c>
      <c r="V273" s="7">
        <f t="shared" si="35"/>
        <v>0</v>
      </c>
      <c r="W273" s="7">
        <f t="shared" si="37"/>
        <v>0</v>
      </c>
      <c r="X273" s="7">
        <f t="shared" si="38"/>
        <v>0</v>
      </c>
      <c r="Y273" s="62" t="s">
        <v>1007</v>
      </c>
      <c r="Z273" t="str">
        <f t="shared" si="39"/>
        <v>21_NOWLIN</v>
      </c>
    </row>
    <row r="274" spans="1:2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36"/>
        <v>1</v>
      </c>
      <c r="M274" s="67" t="b">
        <v>0</v>
      </c>
      <c r="S274" s="17">
        <f t="shared" si="32"/>
        <v>0</v>
      </c>
      <c r="T274">
        <f t="shared" si="33"/>
        <v>0</v>
      </c>
      <c r="U274" s="7">
        <f t="shared" si="34"/>
        <v>0</v>
      </c>
      <c r="V274" s="7">
        <f t="shared" si="35"/>
        <v>0</v>
      </c>
      <c r="W274" s="7">
        <f t="shared" si="37"/>
        <v>0</v>
      </c>
      <c r="X274" s="7">
        <f t="shared" si="38"/>
        <v>0</v>
      </c>
      <c r="Y274" s="62" t="s">
        <v>1008</v>
      </c>
      <c r="Z274" t="str">
        <f t="shared" si="39"/>
        <v>21_NOWLOUT</v>
      </c>
    </row>
    <row r="275" spans="1:26" ht="14.5" hidden="1">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36"/>
        <v>1</v>
      </c>
      <c r="M275" s="67" t="b">
        <v>1</v>
      </c>
      <c r="N275" s="67">
        <v>0</v>
      </c>
      <c r="O275" s="67">
        <v>7</v>
      </c>
      <c r="P275" s="67">
        <v>9</v>
      </c>
      <c r="Q275" s="67">
        <v>7</v>
      </c>
      <c r="R275" s="67">
        <v>12</v>
      </c>
      <c r="S275" s="17">
        <f t="shared" si="32"/>
        <v>78.320000000000007</v>
      </c>
      <c r="T275">
        <f t="shared" si="33"/>
        <v>0</v>
      </c>
      <c r="U275" s="7">
        <f t="shared" si="34"/>
        <v>0</v>
      </c>
      <c r="V275" s="7">
        <f t="shared" si="35"/>
        <v>0</v>
      </c>
      <c r="W275" s="7">
        <f t="shared" si="37"/>
        <v>0</v>
      </c>
      <c r="X275" s="7">
        <f t="shared" si="38"/>
        <v>0</v>
      </c>
      <c r="Y275" s="62" t="s">
        <v>2483</v>
      </c>
      <c r="Z275" t="str">
        <f t="shared" si="39"/>
        <v>21_49R</v>
      </c>
    </row>
    <row r="276" spans="1:26" ht="14.5" hidden="1">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36"/>
        <v>0</v>
      </c>
      <c r="M276" s="67" t="b">
        <v>1</v>
      </c>
      <c r="N276" s="67">
        <v>0</v>
      </c>
      <c r="O276" s="67">
        <v>7</v>
      </c>
      <c r="P276" s="67">
        <v>9</v>
      </c>
      <c r="Q276" s="67">
        <v>7</v>
      </c>
      <c r="R276" s="67">
        <v>12</v>
      </c>
      <c r="S276" s="17">
        <f t="shared" si="32"/>
        <v>78.320000000000007</v>
      </c>
      <c r="T276">
        <f t="shared" si="33"/>
        <v>0</v>
      </c>
      <c r="U276" s="7">
        <f t="shared" si="34"/>
        <v>0</v>
      </c>
      <c r="V276" s="7">
        <f t="shared" si="35"/>
        <v>0</v>
      </c>
      <c r="W276" s="7">
        <f t="shared" si="37"/>
        <v>0</v>
      </c>
      <c r="X276" s="7">
        <f t="shared" si="38"/>
        <v>0</v>
      </c>
      <c r="Y276" s="62" t="s">
        <v>2483</v>
      </c>
      <c r="Z276" t="str">
        <f t="shared" si="39"/>
        <v>21_49R</v>
      </c>
    </row>
    <row r="277" spans="1:26" ht="14.5" hidden="1">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36"/>
        <v>1</v>
      </c>
      <c r="M277" s="67" t="b">
        <v>0</v>
      </c>
      <c r="S277" s="17">
        <f t="shared" si="32"/>
        <v>58.3</v>
      </c>
      <c r="T277">
        <f t="shared" si="33"/>
        <v>0</v>
      </c>
      <c r="U277" s="7">
        <f t="shared" si="34"/>
        <v>0</v>
      </c>
      <c r="V277" s="7">
        <f t="shared" si="35"/>
        <v>0</v>
      </c>
      <c r="W277" s="7">
        <f t="shared" si="37"/>
        <v>0</v>
      </c>
      <c r="X277" s="7">
        <f t="shared" si="38"/>
        <v>0</v>
      </c>
      <c r="Y277" s="62" t="s">
        <v>1011</v>
      </c>
      <c r="Z277" t="str">
        <f t="shared" si="39"/>
        <v>21_38RSHIN</v>
      </c>
    </row>
    <row r="278" spans="1:26" ht="14.5" hidden="1">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36"/>
        <v>1</v>
      </c>
      <c r="M278" s="67" t="b">
        <v>0</v>
      </c>
      <c r="S278" s="17">
        <f t="shared" si="32"/>
        <v>58.52000000000001</v>
      </c>
      <c r="T278">
        <f t="shared" si="33"/>
        <v>0</v>
      </c>
      <c r="U278" s="7">
        <f t="shared" si="34"/>
        <v>0</v>
      </c>
      <c r="V278" s="7">
        <f t="shared" si="35"/>
        <v>0</v>
      </c>
      <c r="W278" s="7">
        <f t="shared" si="37"/>
        <v>0</v>
      </c>
      <c r="X278" s="7">
        <f t="shared" si="38"/>
        <v>0</v>
      </c>
      <c r="Y278" s="62" t="s">
        <v>1012</v>
      </c>
      <c r="Z278" t="str">
        <f t="shared" si="39"/>
        <v>21_38RSHOUT</v>
      </c>
    </row>
    <row r="279" spans="1:26" ht="14.5" hidden="1">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36"/>
        <v>1</v>
      </c>
      <c r="M279" s="67" t="b">
        <v>0</v>
      </c>
      <c r="S279" s="17">
        <f t="shared" si="32"/>
        <v>41.690000000000005</v>
      </c>
      <c r="T279">
        <f t="shared" si="33"/>
        <v>0</v>
      </c>
      <c r="U279" s="7">
        <f t="shared" si="34"/>
        <v>0</v>
      </c>
      <c r="V279" s="7">
        <f t="shared" si="35"/>
        <v>0</v>
      </c>
      <c r="W279" s="7">
        <f t="shared" si="37"/>
        <v>0</v>
      </c>
      <c r="X279" s="7">
        <f t="shared" si="38"/>
        <v>0</v>
      </c>
      <c r="Y279" s="62" t="s">
        <v>1013</v>
      </c>
      <c r="Z279" t="str">
        <f t="shared" si="39"/>
        <v>21_29SHORT</v>
      </c>
    </row>
    <row r="280" spans="1:26" ht="14.5" hidden="1">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36"/>
        <v>1</v>
      </c>
      <c r="M280" s="67" t="b">
        <v>1</v>
      </c>
      <c r="N280" s="67">
        <v>0</v>
      </c>
      <c r="O280" s="67">
        <v>10</v>
      </c>
      <c r="P280" s="67">
        <v>0</v>
      </c>
      <c r="Q280" s="67">
        <v>10</v>
      </c>
      <c r="R280" s="67">
        <v>0</v>
      </c>
      <c r="S280" s="17">
        <f t="shared" si="32"/>
        <v>70.840000000000018</v>
      </c>
      <c r="T280">
        <f t="shared" si="33"/>
        <v>2</v>
      </c>
      <c r="U280" s="7">
        <f t="shared" si="34"/>
        <v>2.1502662069505947</v>
      </c>
      <c r="V280" s="7">
        <f t="shared" si="35"/>
        <v>1.5898530767640959</v>
      </c>
      <c r="W280" s="7">
        <f t="shared" si="37"/>
        <v>29.569540467227952</v>
      </c>
      <c r="X280" s="7">
        <f t="shared" si="38"/>
        <v>31.719806674178546</v>
      </c>
      <c r="Y280" s="62" t="s">
        <v>1014</v>
      </c>
      <c r="Z280" t="str">
        <f t="shared" si="39"/>
        <v>21_HPXOUT</v>
      </c>
    </row>
    <row r="281" spans="1:26" ht="14.5" hidden="1">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36"/>
        <v>1</v>
      </c>
      <c r="M281" s="67" t="b">
        <v>1</v>
      </c>
      <c r="N281" s="67">
        <v>0</v>
      </c>
      <c r="O281" s="67">
        <v>10</v>
      </c>
      <c r="P281" s="67">
        <v>0</v>
      </c>
      <c r="Q281" s="67">
        <v>10</v>
      </c>
      <c r="R281" s="67">
        <v>0</v>
      </c>
      <c r="S281" s="17">
        <f t="shared" si="32"/>
        <v>69.19</v>
      </c>
      <c r="T281">
        <f t="shared" si="33"/>
        <v>2</v>
      </c>
      <c r="U281" s="7">
        <f t="shared" si="34"/>
        <v>2.1502662069505947</v>
      </c>
      <c r="V281" s="7">
        <f t="shared" si="35"/>
        <v>1.5898530767640959</v>
      </c>
      <c r="W281" s="7">
        <f t="shared" si="37"/>
        <v>29.569540467227952</v>
      </c>
      <c r="X281" s="7">
        <f t="shared" si="38"/>
        <v>31.719806674178546</v>
      </c>
      <c r="Y281" s="62" t="s">
        <v>1015</v>
      </c>
      <c r="Z281" t="str">
        <f t="shared" si="39"/>
        <v>21_HPXIN</v>
      </c>
    </row>
    <row r="282" spans="1:26" ht="14.5" hidden="1">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36"/>
        <v>1</v>
      </c>
      <c r="M282" s="67" t="b">
        <v>0</v>
      </c>
      <c r="S282" s="17">
        <f t="shared" si="32"/>
        <v>99.660000000000011</v>
      </c>
      <c r="T282">
        <f t="shared" si="33"/>
        <v>0</v>
      </c>
      <c r="U282" s="7">
        <f t="shared" si="34"/>
        <v>0</v>
      </c>
      <c r="V282" s="7">
        <f t="shared" si="35"/>
        <v>0</v>
      </c>
      <c r="W282" s="7">
        <f t="shared" si="37"/>
        <v>0</v>
      </c>
      <c r="X282" s="7">
        <f t="shared" si="38"/>
        <v>0</v>
      </c>
      <c r="Y282" s="62" t="s">
        <v>1016</v>
      </c>
      <c r="Z282" t="str">
        <f t="shared" si="39"/>
        <v>21_CPXOUT</v>
      </c>
    </row>
    <row r="283" spans="1:26" ht="14.5" hidden="1">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36"/>
        <v>1</v>
      </c>
      <c r="M283" s="67" t="b">
        <v>1</v>
      </c>
      <c r="N283" s="67">
        <v>0</v>
      </c>
      <c r="O283" s="67">
        <v>10</v>
      </c>
      <c r="P283" s="67">
        <v>0</v>
      </c>
      <c r="Q283" s="67">
        <v>10</v>
      </c>
      <c r="R283" s="67">
        <v>0</v>
      </c>
      <c r="S283" s="17">
        <f t="shared" si="32"/>
        <v>101.86</v>
      </c>
      <c r="T283">
        <f t="shared" si="33"/>
        <v>0</v>
      </c>
      <c r="U283" s="7">
        <f t="shared" si="34"/>
        <v>0</v>
      </c>
      <c r="V283" s="7">
        <f t="shared" si="35"/>
        <v>0</v>
      </c>
      <c r="W283" s="7">
        <f t="shared" si="37"/>
        <v>0</v>
      </c>
      <c r="X283" s="7">
        <f t="shared" si="38"/>
        <v>0</v>
      </c>
      <c r="Y283" s="62" t="s">
        <v>1017</v>
      </c>
      <c r="Z283" t="str">
        <f t="shared" si="39"/>
        <v>21_CPXIN</v>
      </c>
    </row>
    <row r="284" spans="1:26" ht="14.5" hidden="1">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36"/>
        <v>1</v>
      </c>
      <c r="M284" s="67" t="b">
        <v>1</v>
      </c>
      <c r="N284" s="67">
        <v>0</v>
      </c>
      <c r="O284" s="67">
        <v>10</v>
      </c>
      <c r="P284" s="67">
        <v>10</v>
      </c>
      <c r="Q284" s="67">
        <v>10</v>
      </c>
      <c r="R284" s="67">
        <v>20</v>
      </c>
      <c r="S284" s="17">
        <f t="shared" si="32"/>
        <v>70.62</v>
      </c>
      <c r="T284">
        <f t="shared" si="33"/>
        <v>2</v>
      </c>
      <c r="U284" s="7">
        <f t="shared" si="34"/>
        <v>2.1502662069505947</v>
      </c>
      <c r="V284" s="7">
        <f t="shared" si="35"/>
        <v>1.5898530767640959</v>
      </c>
      <c r="W284" s="7">
        <f t="shared" si="37"/>
        <v>29.569540467227952</v>
      </c>
      <c r="X284" s="7">
        <f t="shared" si="38"/>
        <v>31.719806674178546</v>
      </c>
      <c r="Y284" s="62" t="s">
        <v>2379</v>
      </c>
      <c r="Z284" t="str">
        <f t="shared" si="39"/>
        <v>21_109</v>
      </c>
    </row>
    <row r="285" spans="1:26" ht="14.5" hidden="1">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36"/>
        <v>0</v>
      </c>
      <c r="M285" s="67" t="b">
        <v>1</v>
      </c>
      <c r="N285" s="67">
        <v>0</v>
      </c>
      <c r="O285" s="67">
        <v>10</v>
      </c>
      <c r="P285" s="67">
        <v>10</v>
      </c>
      <c r="Q285" s="67">
        <v>10</v>
      </c>
      <c r="R285" s="67">
        <v>20</v>
      </c>
      <c r="S285" s="17">
        <f t="shared" si="32"/>
        <v>67.98</v>
      </c>
      <c r="T285">
        <f t="shared" si="33"/>
        <v>0</v>
      </c>
      <c r="U285" s="7">
        <f t="shared" si="34"/>
        <v>0</v>
      </c>
      <c r="V285" s="7">
        <f t="shared" si="35"/>
        <v>0</v>
      </c>
      <c r="W285" s="7">
        <f t="shared" si="37"/>
        <v>0</v>
      </c>
      <c r="X285" s="7">
        <f t="shared" si="38"/>
        <v>0</v>
      </c>
      <c r="Y285" s="62" t="s">
        <v>2379</v>
      </c>
      <c r="Z285" t="str">
        <f t="shared" si="39"/>
        <v>21_109</v>
      </c>
    </row>
    <row r="286" spans="1:2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36"/>
        <v>1</v>
      </c>
      <c r="M286" s="67" t="b">
        <v>0</v>
      </c>
      <c r="S286" s="17">
        <f t="shared" si="32"/>
        <v>153.56</v>
      </c>
      <c r="T286">
        <f t="shared" si="33"/>
        <v>0</v>
      </c>
      <c r="U286" s="7">
        <f t="shared" si="34"/>
        <v>0</v>
      </c>
      <c r="V286" s="7">
        <f t="shared" si="35"/>
        <v>0</v>
      </c>
      <c r="W286" s="7">
        <f t="shared" si="37"/>
        <v>0</v>
      </c>
      <c r="X286" s="7">
        <f t="shared" si="38"/>
        <v>0</v>
      </c>
      <c r="Y286" s="62" t="s">
        <v>1020</v>
      </c>
      <c r="Z286" t="str">
        <f t="shared" si="39"/>
        <v>24_17</v>
      </c>
    </row>
    <row r="287" spans="1:26" ht="14.5" hidden="1">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36"/>
        <v>1</v>
      </c>
      <c r="M287" s="67" t="b">
        <v>0</v>
      </c>
      <c r="S287" s="17">
        <f t="shared" si="32"/>
        <v>106.26</v>
      </c>
      <c r="T287">
        <f t="shared" si="33"/>
        <v>0</v>
      </c>
      <c r="U287" s="7">
        <f t="shared" si="34"/>
        <v>0</v>
      </c>
      <c r="V287" s="7">
        <f t="shared" si="35"/>
        <v>0</v>
      </c>
      <c r="W287" s="7">
        <f t="shared" si="37"/>
        <v>0</v>
      </c>
      <c r="X287" s="7">
        <f t="shared" si="38"/>
        <v>0</v>
      </c>
      <c r="Y287" s="62" t="s">
        <v>2339</v>
      </c>
      <c r="Z287" t="str">
        <f t="shared" si="39"/>
        <v>24_112</v>
      </c>
    </row>
    <row r="288" spans="1:26" ht="14.5" hidden="1">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36"/>
        <v>1</v>
      </c>
      <c r="M288" s="67" t="b">
        <v>1</v>
      </c>
      <c r="N288" s="67">
        <v>90</v>
      </c>
      <c r="O288" s="67">
        <v>10</v>
      </c>
      <c r="P288" s="67">
        <v>10</v>
      </c>
      <c r="Q288" s="67">
        <v>10</v>
      </c>
      <c r="R288" s="67">
        <v>30</v>
      </c>
      <c r="S288" s="17">
        <f t="shared" si="32"/>
        <v>83.93</v>
      </c>
      <c r="T288">
        <f t="shared" si="33"/>
        <v>0</v>
      </c>
      <c r="U288" s="7">
        <f t="shared" si="34"/>
        <v>0</v>
      </c>
      <c r="V288" s="7">
        <f t="shared" si="35"/>
        <v>0</v>
      </c>
      <c r="W288" s="7">
        <f t="shared" si="37"/>
        <v>0</v>
      </c>
      <c r="X288" s="7">
        <f t="shared" si="38"/>
        <v>0</v>
      </c>
      <c r="Y288" s="62" t="s">
        <v>1022</v>
      </c>
      <c r="Z288" t="str">
        <f t="shared" si="39"/>
        <v>24_120</v>
      </c>
    </row>
    <row r="289" spans="1:26" ht="14.5" hidden="1">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36"/>
        <v>0</v>
      </c>
      <c r="M289" s="67" t="b">
        <v>1</v>
      </c>
      <c r="N289" s="67">
        <v>100</v>
      </c>
      <c r="O289" s="67">
        <v>10</v>
      </c>
      <c r="P289" s="67">
        <v>10</v>
      </c>
      <c r="Q289" s="67">
        <v>10</v>
      </c>
      <c r="R289" s="67">
        <v>108</v>
      </c>
      <c r="S289" s="17">
        <f t="shared" si="32"/>
        <v>145.42000000000002</v>
      </c>
      <c r="T289">
        <f t="shared" si="33"/>
        <v>0</v>
      </c>
      <c r="U289" s="7">
        <f t="shared" si="34"/>
        <v>0</v>
      </c>
      <c r="V289" s="7">
        <f t="shared" si="35"/>
        <v>0</v>
      </c>
      <c r="W289" s="7">
        <f t="shared" si="37"/>
        <v>0</v>
      </c>
      <c r="X289" s="7">
        <f t="shared" si="38"/>
        <v>0</v>
      </c>
      <c r="Y289" s="62" t="s">
        <v>1023</v>
      </c>
      <c r="Z289" t="str">
        <f t="shared" si="39"/>
        <v>24_121</v>
      </c>
    </row>
    <row r="290" spans="1:26" ht="14.5" hidden="1">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36"/>
        <v>0</v>
      </c>
      <c r="M290" s="67" t="b">
        <v>1</v>
      </c>
      <c r="N290" s="67">
        <v>100</v>
      </c>
      <c r="O290" s="67">
        <v>10</v>
      </c>
      <c r="P290" s="67">
        <v>10</v>
      </c>
      <c r="Q290" s="67">
        <v>10</v>
      </c>
      <c r="R290" s="67">
        <v>30</v>
      </c>
      <c r="S290" s="17">
        <f t="shared" si="32"/>
        <v>147.51000000000002</v>
      </c>
      <c r="T290">
        <f t="shared" si="33"/>
        <v>0</v>
      </c>
      <c r="U290" s="7">
        <f t="shared" si="34"/>
        <v>0</v>
      </c>
      <c r="V290" s="7">
        <f t="shared" si="35"/>
        <v>0</v>
      </c>
      <c r="W290" s="7">
        <f t="shared" si="37"/>
        <v>0</v>
      </c>
      <c r="X290" s="7">
        <f t="shared" si="38"/>
        <v>0</v>
      </c>
      <c r="Y290" s="62" t="s">
        <v>1024</v>
      </c>
      <c r="Z290" t="str">
        <f t="shared" si="39"/>
        <v>24_122</v>
      </c>
    </row>
    <row r="291" spans="1:26" ht="14.5" hidden="1">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36"/>
        <v>0</v>
      </c>
      <c r="M291" s="67" t="b">
        <v>0</v>
      </c>
      <c r="S291" s="17">
        <f t="shared" si="32"/>
        <v>38.28</v>
      </c>
      <c r="T291">
        <f t="shared" si="33"/>
        <v>0</v>
      </c>
      <c r="U291" s="7">
        <f t="shared" si="34"/>
        <v>0</v>
      </c>
      <c r="V291" s="7">
        <f t="shared" si="35"/>
        <v>0</v>
      </c>
      <c r="W291" s="7">
        <f t="shared" si="37"/>
        <v>0</v>
      </c>
      <c r="X291" s="7">
        <f t="shared" si="38"/>
        <v>0</v>
      </c>
      <c r="Y291" s="62" t="s">
        <v>1025</v>
      </c>
      <c r="Z291" t="str">
        <f t="shared" si="39"/>
        <v>24_130</v>
      </c>
    </row>
    <row r="292" spans="1:26" ht="14.5" hidden="1">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36"/>
        <v>0</v>
      </c>
      <c r="M292" s="67" t="b">
        <v>0</v>
      </c>
      <c r="S292" s="17">
        <f t="shared" si="32"/>
        <v>28.380000000000006</v>
      </c>
      <c r="T292">
        <f t="shared" si="33"/>
        <v>0</v>
      </c>
      <c r="U292" s="7">
        <f t="shared" si="34"/>
        <v>0</v>
      </c>
      <c r="V292" s="7">
        <f t="shared" si="35"/>
        <v>0</v>
      </c>
      <c r="W292" s="7">
        <f t="shared" si="37"/>
        <v>0</v>
      </c>
      <c r="X292" s="7">
        <f t="shared" si="38"/>
        <v>0</v>
      </c>
      <c r="Y292" s="62" t="s">
        <v>1026</v>
      </c>
      <c r="Z292" t="str">
        <f t="shared" si="39"/>
        <v>24_133</v>
      </c>
    </row>
    <row r="293" spans="1:26" ht="14.5" hidden="1">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36"/>
        <v>0</v>
      </c>
      <c r="M293" s="67" t="b">
        <v>1</v>
      </c>
      <c r="N293" s="67">
        <v>0</v>
      </c>
      <c r="O293" s="67">
        <v>10</v>
      </c>
      <c r="P293" s="67">
        <v>10</v>
      </c>
      <c r="Q293" s="67">
        <v>10</v>
      </c>
      <c r="R293" s="67">
        <v>0</v>
      </c>
      <c r="S293" s="17">
        <f t="shared" si="32"/>
        <v>35.75</v>
      </c>
      <c r="T293">
        <f t="shared" si="33"/>
        <v>0</v>
      </c>
      <c r="U293" s="7">
        <f t="shared" si="34"/>
        <v>0</v>
      </c>
      <c r="V293" s="7">
        <f t="shared" si="35"/>
        <v>0</v>
      </c>
      <c r="W293" s="7">
        <f t="shared" si="37"/>
        <v>0</v>
      </c>
      <c r="X293" s="7">
        <f t="shared" si="38"/>
        <v>0</v>
      </c>
      <c r="Y293" s="62" t="s">
        <v>1027</v>
      </c>
      <c r="Z293" t="str">
        <f t="shared" si="39"/>
        <v>24_141</v>
      </c>
    </row>
    <row r="294" spans="1:26" ht="14.5" hidden="1">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36"/>
        <v>0</v>
      </c>
      <c r="M294" s="67" t="b">
        <v>1</v>
      </c>
      <c r="N294" s="67">
        <v>0</v>
      </c>
      <c r="O294" s="67">
        <v>10</v>
      </c>
      <c r="P294" s="67">
        <v>10</v>
      </c>
      <c r="Q294" s="67">
        <v>10</v>
      </c>
      <c r="R294" s="67">
        <v>90</v>
      </c>
      <c r="S294" s="17">
        <f t="shared" si="32"/>
        <v>147.07000000000002</v>
      </c>
      <c r="T294">
        <f t="shared" si="33"/>
        <v>0</v>
      </c>
      <c r="U294" s="7">
        <f t="shared" si="34"/>
        <v>0</v>
      </c>
      <c r="V294" s="7">
        <f t="shared" si="35"/>
        <v>0</v>
      </c>
      <c r="W294" s="7">
        <f t="shared" si="37"/>
        <v>0</v>
      </c>
      <c r="X294" s="7">
        <f t="shared" si="38"/>
        <v>0</v>
      </c>
      <c r="Y294" s="62" t="s">
        <v>1028</v>
      </c>
      <c r="Z294" t="str">
        <f t="shared" si="39"/>
        <v>24_140</v>
      </c>
    </row>
    <row r="295" spans="1:26" ht="14.5" hidden="1">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36"/>
        <v>1</v>
      </c>
      <c r="M295" s="67" t="b">
        <v>1</v>
      </c>
      <c r="N295" s="67">
        <v>0</v>
      </c>
      <c r="O295" s="67">
        <v>10</v>
      </c>
      <c r="P295" s="67">
        <v>10</v>
      </c>
      <c r="Q295" s="67">
        <v>10</v>
      </c>
      <c r="R295" s="67">
        <v>80</v>
      </c>
      <c r="S295" s="17">
        <f t="shared" si="32"/>
        <v>100.1</v>
      </c>
      <c r="T295">
        <f t="shared" si="33"/>
        <v>7</v>
      </c>
      <c r="U295" s="7">
        <f t="shared" si="34"/>
        <v>7.5259317243270818</v>
      </c>
      <c r="V295" s="7">
        <f t="shared" si="35"/>
        <v>5.5644857686743361</v>
      </c>
      <c r="W295" s="7">
        <f t="shared" si="37"/>
        <v>103.49339163529784</v>
      </c>
      <c r="X295" s="7">
        <f t="shared" si="38"/>
        <v>111.01932335962492</v>
      </c>
      <c r="Y295" s="62" t="s">
        <v>1029</v>
      </c>
      <c r="Z295" t="str">
        <f t="shared" si="39"/>
        <v>24_250W</v>
      </c>
    </row>
    <row r="296" spans="1:26" ht="14.5" hidden="1">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36"/>
        <v>0</v>
      </c>
      <c r="M296" s="67" t="b">
        <v>1</v>
      </c>
      <c r="N296" s="67">
        <v>0</v>
      </c>
      <c r="O296" s="67">
        <v>10</v>
      </c>
      <c r="P296" s="67">
        <v>10</v>
      </c>
      <c r="Q296" s="67">
        <v>10</v>
      </c>
      <c r="R296" s="67">
        <v>80</v>
      </c>
      <c r="S296" s="17">
        <f t="shared" si="32"/>
        <v>101.42</v>
      </c>
      <c r="T296">
        <f t="shared" si="33"/>
        <v>0</v>
      </c>
      <c r="U296" s="7">
        <f t="shared" si="34"/>
        <v>0</v>
      </c>
      <c r="V296" s="7">
        <f t="shared" si="35"/>
        <v>0</v>
      </c>
      <c r="W296" s="7">
        <f t="shared" si="37"/>
        <v>0</v>
      </c>
      <c r="X296" s="7">
        <f t="shared" si="38"/>
        <v>0</v>
      </c>
      <c r="Y296" s="62" t="s">
        <v>1030</v>
      </c>
      <c r="Z296" t="str">
        <f t="shared" si="39"/>
        <v>24_250E</v>
      </c>
    </row>
    <row r="297" spans="1:26" ht="14.5" hidden="1">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36"/>
        <v>1</v>
      </c>
      <c r="M297" s="67" t="b">
        <v>0</v>
      </c>
      <c r="S297" s="17">
        <f t="shared" si="32"/>
        <v>45.98</v>
      </c>
      <c r="T297">
        <f t="shared" si="33"/>
        <v>0</v>
      </c>
      <c r="U297" s="7">
        <f t="shared" si="34"/>
        <v>0</v>
      </c>
      <c r="V297" s="7">
        <f t="shared" si="35"/>
        <v>0</v>
      </c>
      <c r="W297" s="7">
        <f t="shared" si="37"/>
        <v>0</v>
      </c>
      <c r="X297" s="7">
        <f t="shared" si="38"/>
        <v>0</v>
      </c>
      <c r="Y297" s="62" t="s">
        <v>1031</v>
      </c>
      <c r="Z297" t="str">
        <f t="shared" si="39"/>
        <v>24_251</v>
      </c>
    </row>
    <row r="298" spans="1:26" ht="14.5" hidden="1">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36"/>
        <v>0</v>
      </c>
      <c r="M298" s="67" t="b">
        <v>1</v>
      </c>
      <c r="N298" s="67">
        <v>0</v>
      </c>
      <c r="O298" s="67">
        <v>10</v>
      </c>
      <c r="P298" s="67">
        <v>10</v>
      </c>
      <c r="Q298" s="67">
        <v>10</v>
      </c>
      <c r="R298" s="67">
        <v>160</v>
      </c>
      <c r="S298" s="17">
        <f t="shared" si="32"/>
        <v>74.580000000000013</v>
      </c>
      <c r="T298">
        <f t="shared" si="33"/>
        <v>0</v>
      </c>
      <c r="U298" s="7">
        <f t="shared" si="34"/>
        <v>0</v>
      </c>
      <c r="V298" s="7">
        <f t="shared" si="35"/>
        <v>0</v>
      </c>
      <c r="W298" s="7">
        <f t="shared" si="37"/>
        <v>0</v>
      </c>
      <c r="X298" s="7">
        <f t="shared" si="38"/>
        <v>0</v>
      </c>
      <c r="Y298" s="62" t="s">
        <v>1032</v>
      </c>
      <c r="Z298" t="str">
        <f t="shared" si="39"/>
        <v>24_280</v>
      </c>
    </row>
    <row r="299" spans="1:26" ht="14.5" hidden="1">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36"/>
        <v>0</v>
      </c>
      <c r="M299" s="67" t="b">
        <v>1</v>
      </c>
      <c r="N299" s="67">
        <v>0</v>
      </c>
      <c r="O299" s="67">
        <v>10</v>
      </c>
      <c r="P299" s="67">
        <v>10</v>
      </c>
      <c r="Q299" s="67">
        <v>10</v>
      </c>
      <c r="R299" s="67">
        <v>68</v>
      </c>
      <c r="S299" s="17">
        <f t="shared" si="32"/>
        <v>60.500000000000014</v>
      </c>
      <c r="T299">
        <f t="shared" si="33"/>
        <v>0</v>
      </c>
      <c r="U299" s="7">
        <f t="shared" si="34"/>
        <v>0</v>
      </c>
      <c r="V299" s="7">
        <f t="shared" si="35"/>
        <v>0</v>
      </c>
      <c r="W299" s="7">
        <f t="shared" si="37"/>
        <v>0</v>
      </c>
      <c r="X299" s="7">
        <f t="shared" si="38"/>
        <v>0</v>
      </c>
      <c r="Y299" s="62" t="s">
        <v>1033</v>
      </c>
      <c r="Z299" t="str">
        <f t="shared" si="39"/>
        <v>24_281</v>
      </c>
    </row>
    <row r="300" spans="1:26" ht="14.5" hidden="1">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36"/>
        <v>0</v>
      </c>
      <c r="M300" s="67" t="b">
        <v>1</v>
      </c>
      <c r="N300" s="67">
        <v>0</v>
      </c>
      <c r="O300" s="67">
        <v>10</v>
      </c>
      <c r="P300" s="67">
        <v>10</v>
      </c>
      <c r="Q300" s="67">
        <v>10</v>
      </c>
      <c r="R300" s="67">
        <v>120</v>
      </c>
      <c r="S300" s="17">
        <f t="shared" si="32"/>
        <v>42.24</v>
      </c>
      <c r="T300">
        <f t="shared" si="33"/>
        <v>0</v>
      </c>
      <c r="U300" s="7">
        <f t="shared" si="34"/>
        <v>0</v>
      </c>
      <c r="V300" s="7">
        <f t="shared" si="35"/>
        <v>0</v>
      </c>
      <c r="W300" s="7">
        <f t="shared" si="37"/>
        <v>0</v>
      </c>
      <c r="X300" s="7">
        <f t="shared" si="38"/>
        <v>0</v>
      </c>
      <c r="Y300" s="62" t="s">
        <v>1034</v>
      </c>
      <c r="Z300" t="str">
        <f t="shared" si="39"/>
        <v>24_274</v>
      </c>
    </row>
    <row r="301" spans="1:26" ht="14.5" hidden="1">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36"/>
        <v>0</v>
      </c>
      <c r="M301" s="67" t="b">
        <v>0</v>
      </c>
      <c r="S301" s="17">
        <f t="shared" si="32"/>
        <v>101.86</v>
      </c>
      <c r="T301">
        <f t="shared" si="33"/>
        <v>0</v>
      </c>
      <c r="U301" s="7">
        <f t="shared" si="34"/>
        <v>0</v>
      </c>
      <c r="V301" s="7">
        <f t="shared" si="35"/>
        <v>0</v>
      </c>
      <c r="W301" s="7">
        <f t="shared" si="37"/>
        <v>0</v>
      </c>
      <c r="X301" s="7">
        <f t="shared" si="38"/>
        <v>0</v>
      </c>
      <c r="Y301" s="62" t="s">
        <v>1035</v>
      </c>
      <c r="Z301" t="str">
        <f t="shared" si="39"/>
        <v>24_260</v>
      </c>
    </row>
    <row r="302" spans="1:26" ht="14.5" hidden="1">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36"/>
        <v>1</v>
      </c>
      <c r="M302" s="67" t="b">
        <v>1</v>
      </c>
      <c r="N302" s="67">
        <v>90</v>
      </c>
      <c r="O302" s="67">
        <v>10</v>
      </c>
      <c r="P302" s="67">
        <v>10</v>
      </c>
      <c r="Q302" s="67">
        <v>10</v>
      </c>
      <c r="R302" s="67">
        <v>68</v>
      </c>
      <c r="S302" s="17">
        <f t="shared" si="32"/>
        <v>121.22</v>
      </c>
      <c r="T302">
        <f t="shared" si="33"/>
        <v>5</v>
      </c>
      <c r="U302" s="7">
        <f t="shared" si="34"/>
        <v>5.3756655173764862</v>
      </c>
      <c r="V302" s="7">
        <f t="shared" si="35"/>
        <v>3.9746326919102399</v>
      </c>
      <c r="W302" s="7">
        <f t="shared" si="37"/>
        <v>73.923851168069888</v>
      </c>
      <c r="X302" s="7">
        <f t="shared" si="38"/>
        <v>79.299516685446378</v>
      </c>
      <c r="Y302" s="62" t="s">
        <v>2484</v>
      </c>
      <c r="Z302" t="str">
        <f t="shared" si="39"/>
        <v>24_296</v>
      </c>
    </row>
    <row r="303" spans="1:26" ht="14.5" hidden="1">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36"/>
        <v>0</v>
      </c>
      <c r="M303" s="67" t="b">
        <v>1</v>
      </c>
      <c r="N303" s="67">
        <v>0</v>
      </c>
      <c r="O303" s="67">
        <v>10</v>
      </c>
      <c r="P303" s="67">
        <v>10</v>
      </c>
      <c r="Q303" s="67">
        <v>10</v>
      </c>
      <c r="R303" s="67">
        <v>60</v>
      </c>
      <c r="S303" s="17">
        <f t="shared" si="32"/>
        <v>121.22</v>
      </c>
      <c r="T303">
        <f t="shared" si="33"/>
        <v>0</v>
      </c>
      <c r="U303" s="7">
        <f t="shared" si="34"/>
        <v>0</v>
      </c>
      <c r="V303" s="7">
        <f t="shared" si="35"/>
        <v>0</v>
      </c>
      <c r="W303" s="7">
        <f t="shared" si="37"/>
        <v>0</v>
      </c>
      <c r="X303" s="7">
        <f t="shared" si="38"/>
        <v>0</v>
      </c>
      <c r="Y303" s="62" t="s">
        <v>2484</v>
      </c>
      <c r="Z303" t="str">
        <f t="shared" si="39"/>
        <v>24_296</v>
      </c>
    </row>
    <row r="304" spans="1:26" ht="14.5" hidden="1">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36"/>
        <v>1</v>
      </c>
      <c r="M304" s="67" t="b">
        <v>1</v>
      </c>
      <c r="N304" s="67">
        <v>0</v>
      </c>
      <c r="O304" s="67">
        <v>10</v>
      </c>
      <c r="P304" s="67">
        <v>10</v>
      </c>
      <c r="Q304" s="67">
        <v>10</v>
      </c>
      <c r="R304" s="67">
        <v>0</v>
      </c>
      <c r="S304" s="17">
        <f t="shared" si="32"/>
        <v>102.30000000000001</v>
      </c>
      <c r="T304">
        <f t="shared" si="33"/>
        <v>9</v>
      </c>
      <c r="U304" s="7">
        <f t="shared" si="34"/>
        <v>9.6761979312776756</v>
      </c>
      <c r="V304" s="7">
        <f t="shared" si="35"/>
        <v>7.1543388454384322</v>
      </c>
      <c r="W304" s="7">
        <f t="shared" si="37"/>
        <v>133.06293210252579</v>
      </c>
      <c r="X304" s="7">
        <f t="shared" si="38"/>
        <v>142.73913003380346</v>
      </c>
      <c r="Y304" s="62" t="s">
        <v>2342</v>
      </c>
      <c r="Z304" t="str">
        <f t="shared" si="39"/>
        <v>24_295</v>
      </c>
    </row>
    <row r="305" spans="1:26" ht="14.5" hidden="1">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36"/>
        <v>0</v>
      </c>
      <c r="M305" s="67" t="b">
        <v>1</v>
      </c>
      <c r="N305" s="67">
        <v>0</v>
      </c>
      <c r="O305" s="67">
        <v>10</v>
      </c>
      <c r="P305" s="67">
        <v>10</v>
      </c>
      <c r="Q305" s="67">
        <v>10</v>
      </c>
      <c r="R305" s="67">
        <v>0</v>
      </c>
      <c r="S305" s="17">
        <f t="shared" si="32"/>
        <v>102.30000000000001</v>
      </c>
      <c r="T305">
        <f t="shared" si="33"/>
        <v>0</v>
      </c>
      <c r="U305" s="7">
        <f t="shared" si="34"/>
        <v>0</v>
      </c>
      <c r="V305" s="7">
        <f t="shared" si="35"/>
        <v>0</v>
      </c>
      <c r="W305" s="7">
        <f t="shared" si="37"/>
        <v>0</v>
      </c>
      <c r="X305" s="7">
        <f t="shared" si="38"/>
        <v>0</v>
      </c>
      <c r="Y305" s="62" t="s">
        <v>2342</v>
      </c>
      <c r="Z305" t="str">
        <f t="shared" si="39"/>
        <v>24_295</v>
      </c>
    </row>
    <row r="306" spans="1:26" ht="14.5" hidden="1">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36"/>
        <v>1</v>
      </c>
      <c r="M306" s="67" t="b">
        <v>0</v>
      </c>
      <c r="S306" s="17">
        <f t="shared" si="32"/>
        <v>109.78000000000002</v>
      </c>
      <c r="T306">
        <f t="shared" si="33"/>
        <v>0</v>
      </c>
      <c r="U306" s="7">
        <f t="shared" si="34"/>
        <v>0</v>
      </c>
      <c r="V306" s="7">
        <f t="shared" si="35"/>
        <v>0</v>
      </c>
      <c r="W306" s="7">
        <f t="shared" si="37"/>
        <v>0</v>
      </c>
      <c r="X306" s="7">
        <f t="shared" si="38"/>
        <v>0</v>
      </c>
      <c r="Y306" s="62" t="s">
        <v>2341</v>
      </c>
      <c r="Z306" t="str">
        <f t="shared" si="39"/>
        <v>24_110</v>
      </c>
    </row>
    <row r="307" spans="1:26" ht="14.5" hidden="1">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36"/>
        <v>0</v>
      </c>
      <c r="M307" s="67" t="b">
        <v>1</v>
      </c>
      <c r="N307" s="67">
        <v>0</v>
      </c>
      <c r="O307" s="67">
        <v>10</v>
      </c>
      <c r="P307" s="67">
        <v>10</v>
      </c>
      <c r="Q307" s="67">
        <v>10</v>
      </c>
      <c r="R307" s="67">
        <v>96</v>
      </c>
      <c r="S307" s="17">
        <f t="shared" si="32"/>
        <v>114.62000000000002</v>
      </c>
      <c r="T307">
        <f t="shared" si="33"/>
        <v>0</v>
      </c>
      <c r="U307" s="7">
        <f t="shared" si="34"/>
        <v>0</v>
      </c>
      <c r="V307" s="7">
        <f t="shared" si="35"/>
        <v>0</v>
      </c>
      <c r="W307" s="7">
        <f t="shared" si="37"/>
        <v>0</v>
      </c>
      <c r="X307" s="7">
        <f t="shared" si="38"/>
        <v>0</v>
      </c>
      <c r="Y307" s="62" t="s">
        <v>2341</v>
      </c>
      <c r="Z307" t="str">
        <f t="shared" si="39"/>
        <v>24_110</v>
      </c>
    </row>
    <row r="308" spans="1:26" ht="14.5" hidden="1">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36"/>
        <v>1</v>
      </c>
      <c r="M308" s="67" t="b">
        <v>1</v>
      </c>
      <c r="N308" s="67">
        <v>0</v>
      </c>
      <c r="O308" s="67">
        <v>10</v>
      </c>
      <c r="P308" s="67">
        <v>10</v>
      </c>
      <c r="Q308" s="67">
        <v>10</v>
      </c>
      <c r="R308" s="67">
        <v>500</v>
      </c>
      <c r="S308" s="17">
        <f t="shared" si="32"/>
        <v>108.46000000000001</v>
      </c>
      <c r="T308">
        <f t="shared" si="33"/>
        <v>10</v>
      </c>
      <c r="U308" s="7">
        <f t="shared" si="34"/>
        <v>10.751331034752972</v>
      </c>
      <c r="V308" s="7">
        <f t="shared" si="35"/>
        <v>7.9492653838204799</v>
      </c>
      <c r="W308" s="7">
        <f t="shared" si="37"/>
        <v>147.84770233613978</v>
      </c>
      <c r="X308" s="7">
        <f t="shared" si="38"/>
        <v>158.59903337089276</v>
      </c>
      <c r="Y308" s="62" t="s">
        <v>2339</v>
      </c>
      <c r="Z308" t="str">
        <f t="shared" si="39"/>
        <v>24_112</v>
      </c>
    </row>
    <row r="309" spans="1:26" ht="14.5" hidden="1">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36"/>
        <v>1</v>
      </c>
      <c r="M309" s="67" t="b">
        <v>1</v>
      </c>
      <c r="N309" s="67">
        <v>90</v>
      </c>
      <c r="O309" s="67">
        <v>10</v>
      </c>
      <c r="P309" s="67">
        <v>10</v>
      </c>
      <c r="Q309" s="67">
        <v>10</v>
      </c>
      <c r="R309" s="67">
        <v>60</v>
      </c>
      <c r="S309" s="17">
        <f t="shared" si="32"/>
        <v>62.590000000000011</v>
      </c>
      <c r="T309">
        <f t="shared" si="33"/>
        <v>3</v>
      </c>
      <c r="U309" s="7">
        <f t="shared" si="34"/>
        <v>3.225399310425892</v>
      </c>
      <c r="V309" s="7">
        <f t="shared" si="35"/>
        <v>2.3847796151461438</v>
      </c>
      <c r="W309" s="7">
        <f t="shared" si="37"/>
        <v>44.354310700841928</v>
      </c>
      <c r="X309" s="7">
        <f t="shared" si="38"/>
        <v>47.579710011267821</v>
      </c>
      <c r="Y309" s="62" t="s">
        <v>1043</v>
      </c>
      <c r="Z309" t="str">
        <f t="shared" si="39"/>
        <v>24_131</v>
      </c>
    </row>
    <row r="310" spans="1:26" ht="14.5" hidden="1">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36"/>
        <v>1</v>
      </c>
      <c r="M310" s="67" t="b">
        <v>0</v>
      </c>
      <c r="S310" s="17">
        <f t="shared" si="32"/>
        <v>50.93</v>
      </c>
      <c r="T310">
        <f t="shared" si="33"/>
        <v>0</v>
      </c>
      <c r="U310" s="7">
        <f t="shared" si="34"/>
        <v>0</v>
      </c>
      <c r="V310" s="7">
        <f t="shared" si="35"/>
        <v>0</v>
      </c>
      <c r="W310" s="7">
        <f t="shared" si="37"/>
        <v>0</v>
      </c>
      <c r="X310" s="7">
        <f t="shared" si="38"/>
        <v>0</v>
      </c>
      <c r="Y310" s="62" t="s">
        <v>1044</v>
      </c>
      <c r="Z310" t="str">
        <f t="shared" si="39"/>
        <v>24_252</v>
      </c>
    </row>
    <row r="311" spans="1:26" ht="14.5" hidden="1">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36"/>
        <v>0</v>
      </c>
      <c r="M311" s="67" t="b">
        <v>1</v>
      </c>
      <c r="N311" s="67">
        <v>0</v>
      </c>
      <c r="O311" s="67">
        <v>10</v>
      </c>
      <c r="P311" s="67">
        <v>10</v>
      </c>
      <c r="Q311" s="67">
        <v>10</v>
      </c>
      <c r="R311" s="67">
        <v>0</v>
      </c>
      <c r="S311" s="17">
        <f t="shared" si="32"/>
        <v>46.640000000000008</v>
      </c>
      <c r="T311">
        <f t="shared" si="33"/>
        <v>0</v>
      </c>
      <c r="U311" s="7">
        <f t="shared" si="34"/>
        <v>0</v>
      </c>
      <c r="V311" s="7">
        <f t="shared" si="35"/>
        <v>0</v>
      </c>
      <c r="W311" s="7">
        <f t="shared" si="37"/>
        <v>0</v>
      </c>
      <c r="X311" s="7">
        <f t="shared" si="38"/>
        <v>0</v>
      </c>
      <c r="Y311" s="62" t="s">
        <v>1045</v>
      </c>
      <c r="Z311" t="str">
        <f t="shared" si="39"/>
        <v>24_256</v>
      </c>
    </row>
    <row r="312" spans="1:26" ht="14.5" hidden="1">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36"/>
        <v>0</v>
      </c>
      <c r="M312" s="67" t="b">
        <v>1</v>
      </c>
      <c r="N312" s="67">
        <v>0</v>
      </c>
      <c r="O312" s="67">
        <v>10</v>
      </c>
      <c r="P312" s="67">
        <v>10</v>
      </c>
      <c r="Q312" s="67">
        <v>10</v>
      </c>
      <c r="R312" s="67">
        <v>500</v>
      </c>
      <c r="S312" s="17">
        <f t="shared" si="32"/>
        <v>39.930000000000007</v>
      </c>
      <c r="T312">
        <f t="shared" si="33"/>
        <v>0</v>
      </c>
      <c r="U312" s="7">
        <f t="shared" si="34"/>
        <v>0</v>
      </c>
      <c r="V312" s="7">
        <f t="shared" si="35"/>
        <v>0</v>
      </c>
      <c r="W312" s="7">
        <f t="shared" si="37"/>
        <v>0</v>
      </c>
      <c r="X312" s="7">
        <f t="shared" si="38"/>
        <v>0</v>
      </c>
      <c r="Y312" s="62" t="s">
        <v>1046</v>
      </c>
      <c r="Z312" t="str">
        <f t="shared" si="39"/>
        <v>24_275</v>
      </c>
    </row>
    <row r="313" spans="1:26" ht="14.5" hidden="1">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36"/>
        <v>0</v>
      </c>
      <c r="M313" s="67" t="b">
        <v>1</v>
      </c>
      <c r="N313" s="67">
        <v>0</v>
      </c>
      <c r="O313" s="67">
        <v>10</v>
      </c>
      <c r="P313" s="67">
        <v>10</v>
      </c>
      <c r="Q313" s="67">
        <v>10</v>
      </c>
      <c r="R313" s="67">
        <v>0</v>
      </c>
      <c r="S313" s="17">
        <f t="shared" si="32"/>
        <v>37.510000000000005</v>
      </c>
      <c r="T313">
        <f t="shared" si="33"/>
        <v>0</v>
      </c>
      <c r="U313" s="7">
        <f t="shared" si="34"/>
        <v>0</v>
      </c>
      <c r="V313" s="7">
        <f t="shared" si="35"/>
        <v>0</v>
      </c>
      <c r="W313" s="7">
        <f t="shared" si="37"/>
        <v>0</v>
      </c>
      <c r="X313" s="7">
        <f t="shared" si="38"/>
        <v>0</v>
      </c>
      <c r="Y313" s="62" t="s">
        <v>1047</v>
      </c>
      <c r="Z313" t="str">
        <f t="shared" si="39"/>
        <v>24_276</v>
      </c>
    </row>
    <row r="314" spans="1:26" ht="14.5" hidden="1">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36"/>
        <v>0</v>
      </c>
      <c r="M314" s="67" t="b">
        <v>1</v>
      </c>
      <c r="N314" s="67">
        <v>0</v>
      </c>
      <c r="O314" s="67">
        <v>10</v>
      </c>
      <c r="P314" s="67">
        <v>0</v>
      </c>
      <c r="Q314" s="67">
        <v>10</v>
      </c>
      <c r="R314" s="67">
        <v>0</v>
      </c>
      <c r="S314" s="17">
        <f t="shared" si="32"/>
        <v>46.09</v>
      </c>
      <c r="T314">
        <f t="shared" si="33"/>
        <v>0</v>
      </c>
      <c r="U314" s="7">
        <f t="shared" si="34"/>
        <v>0</v>
      </c>
      <c r="V314" s="7">
        <f t="shared" si="35"/>
        <v>0</v>
      </c>
      <c r="W314" s="7">
        <f t="shared" si="37"/>
        <v>0</v>
      </c>
      <c r="X314" s="7">
        <f t="shared" si="38"/>
        <v>0</v>
      </c>
      <c r="Y314" s="62" t="s">
        <v>1048</v>
      </c>
      <c r="Z314" t="str">
        <f t="shared" si="39"/>
        <v>24_286</v>
      </c>
    </row>
    <row r="315" spans="1:26" ht="14.5" hidden="1">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36"/>
        <v>1</v>
      </c>
      <c r="M315" s="67" t="b">
        <v>0</v>
      </c>
      <c r="S315" s="17">
        <f t="shared" si="32"/>
        <v>171.6</v>
      </c>
      <c r="T315">
        <f t="shared" si="33"/>
        <v>0</v>
      </c>
      <c r="U315" s="7">
        <f t="shared" si="34"/>
        <v>0</v>
      </c>
      <c r="V315" s="7">
        <f t="shared" si="35"/>
        <v>0</v>
      </c>
      <c r="W315" s="7">
        <f t="shared" si="37"/>
        <v>0</v>
      </c>
      <c r="X315" s="7">
        <f t="shared" si="38"/>
        <v>0</v>
      </c>
      <c r="Y315" s="62" t="s">
        <v>2376</v>
      </c>
      <c r="Z315" t="str">
        <f t="shared" si="39"/>
        <v>24_294</v>
      </c>
    </row>
    <row r="316" spans="1:26" ht="14.5" hidden="1">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36"/>
        <v>0</v>
      </c>
      <c r="M316" s="67" t="b">
        <v>0</v>
      </c>
      <c r="S316" s="17">
        <f t="shared" si="32"/>
        <v>170.5</v>
      </c>
      <c r="T316">
        <f t="shared" si="33"/>
        <v>0</v>
      </c>
      <c r="U316" s="7">
        <f t="shared" si="34"/>
        <v>0</v>
      </c>
      <c r="V316" s="7">
        <f t="shared" si="35"/>
        <v>0</v>
      </c>
      <c r="W316" s="7">
        <f t="shared" si="37"/>
        <v>0</v>
      </c>
      <c r="X316" s="7">
        <f t="shared" si="38"/>
        <v>0</v>
      </c>
      <c r="Y316" s="62" t="s">
        <v>2376</v>
      </c>
      <c r="Z316" t="str">
        <f t="shared" si="39"/>
        <v>24_294</v>
      </c>
    </row>
    <row r="317" spans="1:2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36"/>
        <v>1</v>
      </c>
      <c r="M317" s="67" t="b">
        <v>0</v>
      </c>
      <c r="S317" s="17">
        <f t="shared" si="32"/>
        <v>0</v>
      </c>
      <c r="T317">
        <f t="shared" si="33"/>
        <v>0</v>
      </c>
      <c r="U317" s="7">
        <f t="shared" si="34"/>
        <v>0</v>
      </c>
      <c r="V317" s="7">
        <f t="shared" si="35"/>
        <v>0</v>
      </c>
      <c r="W317" s="7">
        <f t="shared" si="37"/>
        <v>0</v>
      </c>
      <c r="X317" s="7">
        <f t="shared" si="38"/>
        <v>0</v>
      </c>
      <c r="Y317" s="62" t="s">
        <v>2485</v>
      </c>
      <c r="Z317" t="str">
        <f t="shared" si="39"/>
        <v>24_297</v>
      </c>
    </row>
    <row r="318" spans="1:2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36"/>
        <v>0</v>
      </c>
      <c r="M318" s="67" t="b">
        <v>0</v>
      </c>
      <c r="S318" s="17">
        <f t="shared" si="32"/>
        <v>0</v>
      </c>
      <c r="T318">
        <f t="shared" si="33"/>
        <v>0</v>
      </c>
      <c r="U318" s="7">
        <f t="shared" si="34"/>
        <v>0</v>
      </c>
      <c r="V318" s="7">
        <f t="shared" si="35"/>
        <v>0</v>
      </c>
      <c r="W318" s="7">
        <f t="shared" si="37"/>
        <v>0</v>
      </c>
      <c r="X318" s="7">
        <f t="shared" si="38"/>
        <v>0</v>
      </c>
      <c r="Y318" s="62" t="s">
        <v>2485</v>
      </c>
      <c r="Z318" t="str">
        <f t="shared" si="39"/>
        <v>24_297</v>
      </c>
    </row>
    <row r="319" spans="1:26" ht="14.5" hidden="1">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36"/>
        <v>1</v>
      </c>
      <c r="M319" s="67" t="b">
        <v>1</v>
      </c>
      <c r="N319" s="67">
        <v>100</v>
      </c>
      <c r="O319" s="67">
        <v>10</v>
      </c>
      <c r="P319" s="67">
        <v>10</v>
      </c>
      <c r="Q319" s="67">
        <v>0</v>
      </c>
      <c r="R319" s="67">
        <v>120</v>
      </c>
      <c r="S319" s="17">
        <f t="shared" si="32"/>
        <v>202.39999999999998</v>
      </c>
      <c r="T319">
        <f t="shared" si="33"/>
        <v>17</v>
      </c>
      <c r="U319" s="7">
        <f t="shared" si="34"/>
        <v>18.277262759080056</v>
      </c>
      <c r="V319" s="7">
        <f t="shared" si="35"/>
        <v>13.513751152494816</v>
      </c>
      <c r="W319" s="7">
        <f t="shared" si="37"/>
        <v>251.3410939714376</v>
      </c>
      <c r="X319" s="7">
        <f t="shared" si="38"/>
        <v>269.61835673051763</v>
      </c>
      <c r="Y319" s="62" t="s">
        <v>2338</v>
      </c>
      <c r="Z319" t="str">
        <f t="shared" si="39"/>
        <v>24_398</v>
      </c>
    </row>
    <row r="320" spans="1:2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36"/>
        <v>1</v>
      </c>
      <c r="M320" s="67" t="b">
        <v>0</v>
      </c>
      <c r="S320" s="17">
        <f t="shared" si="32"/>
        <v>0</v>
      </c>
      <c r="T320">
        <f t="shared" si="33"/>
        <v>0</v>
      </c>
      <c r="U320" s="7">
        <f t="shared" si="34"/>
        <v>0</v>
      </c>
      <c r="V320" s="7">
        <f t="shared" si="35"/>
        <v>0</v>
      </c>
      <c r="W320" s="7">
        <f t="shared" si="37"/>
        <v>0</v>
      </c>
      <c r="X320" s="7">
        <f t="shared" si="38"/>
        <v>0</v>
      </c>
      <c r="Y320" s="62" t="s">
        <v>2486</v>
      </c>
      <c r="Z320" t="str">
        <f t="shared" si="39"/>
        <v>24_397</v>
      </c>
    </row>
    <row r="321" spans="1:2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36"/>
        <v>0</v>
      </c>
      <c r="M321" s="67" t="b">
        <v>0</v>
      </c>
      <c r="S321" s="17">
        <f t="shared" si="32"/>
        <v>0</v>
      </c>
      <c r="T321">
        <f t="shared" si="33"/>
        <v>0</v>
      </c>
      <c r="U321" s="7">
        <f t="shared" si="34"/>
        <v>0</v>
      </c>
      <c r="V321" s="7">
        <f t="shared" si="35"/>
        <v>0</v>
      </c>
      <c r="W321" s="7">
        <f t="shared" si="37"/>
        <v>0</v>
      </c>
      <c r="X321" s="7">
        <f t="shared" si="38"/>
        <v>0</v>
      </c>
      <c r="Y321" s="62" t="s">
        <v>2486</v>
      </c>
      <c r="Z321" t="str">
        <f t="shared" si="39"/>
        <v>24_397</v>
      </c>
    </row>
    <row r="322" spans="1:26" ht="14.5" hidden="1">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36"/>
        <v>1</v>
      </c>
      <c r="M322" s="67" t="b">
        <v>1</v>
      </c>
      <c r="N322" s="67">
        <v>0</v>
      </c>
      <c r="O322" s="67">
        <v>10</v>
      </c>
      <c r="P322" s="67">
        <v>10</v>
      </c>
      <c r="Q322" s="67">
        <v>10</v>
      </c>
      <c r="R322" s="67">
        <v>120</v>
      </c>
      <c r="S322" s="17">
        <f t="shared" si="32"/>
        <v>200.2</v>
      </c>
      <c r="T322">
        <f t="shared" si="33"/>
        <v>20</v>
      </c>
      <c r="U322" s="7">
        <f t="shared" si="34"/>
        <v>21.502662069505945</v>
      </c>
      <c r="V322" s="7">
        <f t="shared" si="35"/>
        <v>15.89853076764096</v>
      </c>
      <c r="W322" s="7">
        <f t="shared" si="37"/>
        <v>295.69540467227955</v>
      </c>
      <c r="X322" s="7">
        <f t="shared" si="38"/>
        <v>317.19806674178551</v>
      </c>
      <c r="Y322" s="62" t="s">
        <v>2338</v>
      </c>
      <c r="Z322" t="str">
        <f t="shared" si="39"/>
        <v>24_398</v>
      </c>
    </row>
    <row r="323" spans="1:26" ht="14.5" hidden="1">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36"/>
        <v>1</v>
      </c>
      <c r="M323" s="67" t="b">
        <v>1</v>
      </c>
      <c r="N323" s="67">
        <v>15</v>
      </c>
      <c r="O323" s="67">
        <v>10</v>
      </c>
      <c r="P323" s="67">
        <v>10</v>
      </c>
      <c r="Q323" s="67">
        <v>10</v>
      </c>
      <c r="R323" s="67">
        <v>30</v>
      </c>
      <c r="S323" s="17">
        <f t="shared" si="32"/>
        <v>347.05000000000007</v>
      </c>
      <c r="T323">
        <f t="shared" si="33"/>
        <v>12</v>
      </c>
      <c r="U323" s="7">
        <f t="shared" si="34"/>
        <v>12.901597241703568</v>
      </c>
      <c r="V323" s="7">
        <f t="shared" si="35"/>
        <v>9.5391184605845751</v>
      </c>
      <c r="W323" s="7">
        <f t="shared" si="37"/>
        <v>177.41724280336771</v>
      </c>
      <c r="X323" s="7">
        <f t="shared" si="38"/>
        <v>190.31884004507128</v>
      </c>
      <c r="Y323" s="62" t="s">
        <v>1057</v>
      </c>
      <c r="Z323" t="str">
        <f t="shared" si="39"/>
        <v>24_ECR</v>
      </c>
    </row>
    <row r="324" spans="1:26" ht="14.5" hidden="1">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36"/>
        <v>1</v>
      </c>
      <c r="M324" s="67" t="b">
        <v>1</v>
      </c>
      <c r="N324" s="67">
        <v>30</v>
      </c>
      <c r="O324" s="67">
        <v>10</v>
      </c>
      <c r="P324" s="67">
        <v>10</v>
      </c>
      <c r="Q324" s="67">
        <v>10</v>
      </c>
      <c r="R324" s="67">
        <v>60</v>
      </c>
      <c r="S324" s="17">
        <f t="shared" si="32"/>
        <v>275.77000000000004</v>
      </c>
      <c r="T324">
        <f t="shared" si="33"/>
        <v>14</v>
      </c>
      <c r="U324" s="7">
        <f t="shared" si="34"/>
        <v>15.051863448654164</v>
      </c>
      <c r="V324" s="7">
        <f t="shared" si="35"/>
        <v>11.128971537348672</v>
      </c>
      <c r="W324" s="7">
        <f t="shared" si="37"/>
        <v>206.98678327059568</v>
      </c>
      <c r="X324" s="7">
        <f t="shared" si="38"/>
        <v>222.03864671924984</v>
      </c>
      <c r="Y324" s="62" t="s">
        <v>2487</v>
      </c>
      <c r="Z324" t="str">
        <f t="shared" si="39"/>
        <v>24_292</v>
      </c>
    </row>
    <row r="325" spans="1:26" ht="14.5" hidden="1">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36"/>
        <v>1</v>
      </c>
      <c r="M325" s="67" t="b">
        <v>1</v>
      </c>
      <c r="N325" s="67">
        <v>0</v>
      </c>
      <c r="O325" s="67">
        <v>10</v>
      </c>
      <c r="P325" s="67">
        <v>0</v>
      </c>
      <c r="Q325" s="67">
        <v>10</v>
      </c>
      <c r="R325" s="67">
        <v>0</v>
      </c>
      <c r="S325" s="17">
        <f t="shared" si="32"/>
        <v>163.13000000000002</v>
      </c>
      <c r="T325">
        <f t="shared" si="33"/>
        <v>14</v>
      </c>
      <c r="U325" s="7">
        <f t="shared" si="34"/>
        <v>15.051863448654164</v>
      </c>
      <c r="V325" s="7">
        <f t="shared" si="35"/>
        <v>11.128971537348672</v>
      </c>
      <c r="W325" s="7">
        <f t="shared" si="37"/>
        <v>206.98678327059568</v>
      </c>
      <c r="X325" s="7">
        <f t="shared" si="38"/>
        <v>222.03864671924984</v>
      </c>
      <c r="Y325" s="62" t="s">
        <v>2340</v>
      </c>
      <c r="Z325" t="str">
        <f t="shared" si="39"/>
        <v>24_292</v>
      </c>
    </row>
    <row r="326" spans="1:26" ht="14.5" hidden="1">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36"/>
        <v>1</v>
      </c>
      <c r="M326" s="67" t="b">
        <v>1</v>
      </c>
      <c r="N326" s="67">
        <v>60</v>
      </c>
      <c r="O326" s="67">
        <v>10</v>
      </c>
      <c r="P326" s="67">
        <v>10</v>
      </c>
      <c r="Q326" s="67">
        <v>10</v>
      </c>
      <c r="R326" s="67">
        <v>60</v>
      </c>
      <c r="S326" s="17">
        <f t="shared" si="32"/>
        <v>275.22000000000003</v>
      </c>
      <c r="T326">
        <f t="shared" si="33"/>
        <v>14</v>
      </c>
      <c r="U326" s="7">
        <f t="shared" si="34"/>
        <v>15.051863448654164</v>
      </c>
      <c r="V326" s="7">
        <f t="shared" si="35"/>
        <v>11.128971537348672</v>
      </c>
      <c r="W326" s="7">
        <f t="shared" si="37"/>
        <v>206.98678327059568</v>
      </c>
      <c r="X326" s="7">
        <f t="shared" si="38"/>
        <v>222.03864671924984</v>
      </c>
      <c r="Y326" s="62" t="s">
        <v>2487</v>
      </c>
      <c r="Z326" t="str">
        <f t="shared" si="39"/>
        <v>24_292</v>
      </c>
    </row>
    <row r="327" spans="1:26" ht="14.5" hidden="1">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36"/>
        <v>1</v>
      </c>
      <c r="M327" s="67" t="b">
        <v>0</v>
      </c>
      <c r="S327" s="17">
        <f t="shared" ref="S327:S390" si="40">(IF($D327,$F327*2,$F327)/100 * $D$3)/$D$4 *60</f>
        <v>122.54000000000002</v>
      </c>
      <c r="T327">
        <f t="shared" ref="T327:T390" si="41">IF($L327=0,0,IFERROR(ROUNDUP(((S327/IF(O327=0,Q327,O327))-IFERROR((S327/IF($H327=0,$J327,$H327)),0)),0),0))</f>
        <v>0</v>
      </c>
      <c r="U327" s="7">
        <f t="shared" ref="U327:U390" si="42">T327*$F$3/1000000</f>
        <v>0</v>
      </c>
      <c r="V327" s="7">
        <f t="shared" ref="V327:V390" si="43">T327*$H$5*$J$3*$F$5/1000000</f>
        <v>0</v>
      </c>
      <c r="W327" s="7">
        <f t="shared" si="37"/>
        <v>0</v>
      </c>
      <c r="X327" s="7">
        <f t="shared" si="38"/>
        <v>0</v>
      </c>
      <c r="Y327" s="62" t="s">
        <v>2340</v>
      </c>
      <c r="Z327" t="str">
        <f t="shared" si="39"/>
        <v>24_292</v>
      </c>
    </row>
    <row r="328" spans="1:2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44">IF(LEFT(C328,LEN(C328)-2)=LEFT(C327,LEN(C327)-2),0,1)</f>
        <v>1</v>
      </c>
      <c r="M328" s="67" t="b">
        <v>0</v>
      </c>
      <c r="S328" s="17">
        <f t="shared" si="40"/>
        <v>92.72999999999999</v>
      </c>
      <c r="T328">
        <f t="shared" si="41"/>
        <v>0</v>
      </c>
      <c r="U328" s="7">
        <f t="shared" si="42"/>
        <v>0</v>
      </c>
      <c r="V328" s="7">
        <f t="shared" si="43"/>
        <v>0</v>
      </c>
      <c r="W328" s="7">
        <f t="shared" ref="W328:W391" si="45">V328*(($J$5^$J$4)-1)/($J$5-1)</f>
        <v>0</v>
      </c>
      <c r="X328" s="7">
        <f t="shared" ref="X328:X391" si="46">U328+W328</f>
        <v>0</v>
      </c>
      <c r="Y328" s="62" t="s">
        <v>2488</v>
      </c>
      <c r="Z328" t="str">
        <f t="shared" ref="Z328:Z391" si="47">IFERROR(LEFT(Y328,FIND(" ",Y328)-1),Y328)</f>
        <v>24_118</v>
      </c>
    </row>
    <row r="329" spans="1:26" ht="14.5" hidden="1">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44"/>
        <v>0</v>
      </c>
      <c r="M329" s="67" t="b">
        <v>0</v>
      </c>
      <c r="S329" s="17">
        <f t="shared" si="40"/>
        <v>92.510000000000019</v>
      </c>
      <c r="T329">
        <f t="shared" si="41"/>
        <v>0</v>
      </c>
      <c r="U329" s="7">
        <f t="shared" si="42"/>
        <v>0</v>
      </c>
      <c r="V329" s="7">
        <f t="shared" si="43"/>
        <v>0</v>
      </c>
      <c r="W329" s="7">
        <f t="shared" si="45"/>
        <v>0</v>
      </c>
      <c r="X329" s="7">
        <f t="shared" si="46"/>
        <v>0</v>
      </c>
      <c r="Y329" s="62" t="s">
        <v>2488</v>
      </c>
      <c r="Z329" t="str">
        <f t="shared" si="47"/>
        <v>24_118</v>
      </c>
    </row>
    <row r="330" spans="1:2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44"/>
        <v>1</v>
      </c>
      <c r="M330" s="67" t="b">
        <v>0</v>
      </c>
      <c r="S330" s="17">
        <f t="shared" si="40"/>
        <v>77.66</v>
      </c>
      <c r="T330">
        <f t="shared" si="41"/>
        <v>0</v>
      </c>
      <c r="U330" s="7">
        <f t="shared" si="42"/>
        <v>0</v>
      </c>
      <c r="V330" s="7">
        <f t="shared" si="43"/>
        <v>0</v>
      </c>
      <c r="W330" s="7">
        <f t="shared" si="45"/>
        <v>0</v>
      </c>
      <c r="X330" s="7">
        <f t="shared" si="46"/>
        <v>0</v>
      </c>
      <c r="Y330" s="62" t="s">
        <v>1064</v>
      </c>
      <c r="Z330" t="str">
        <f t="shared" si="47"/>
        <v>24_FLX</v>
      </c>
    </row>
    <row r="331" spans="1:26" ht="14.5" hidden="1">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44"/>
        <v>1</v>
      </c>
      <c r="M331" s="67" t="b">
        <v>0</v>
      </c>
      <c r="S331" s="17">
        <f t="shared" si="40"/>
        <v>78.100000000000009</v>
      </c>
      <c r="T331">
        <f t="shared" si="41"/>
        <v>0</v>
      </c>
      <c r="U331" s="7">
        <f t="shared" si="42"/>
        <v>0</v>
      </c>
      <c r="V331" s="7">
        <f t="shared" si="43"/>
        <v>0</v>
      </c>
      <c r="W331" s="7">
        <f t="shared" si="45"/>
        <v>0</v>
      </c>
      <c r="X331" s="7">
        <f t="shared" si="46"/>
        <v>0</v>
      </c>
      <c r="Y331" s="62" t="s">
        <v>1065</v>
      </c>
      <c r="Z331" t="str">
        <f t="shared" si="47"/>
        <v>24_38INA</v>
      </c>
    </row>
    <row r="332" spans="1:2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44"/>
        <v>1</v>
      </c>
      <c r="M332" s="67" t="b">
        <v>0</v>
      </c>
      <c r="S332" s="17">
        <f t="shared" si="40"/>
        <v>73.81</v>
      </c>
      <c r="T332">
        <f t="shared" si="41"/>
        <v>0</v>
      </c>
      <c r="U332" s="7">
        <f t="shared" si="42"/>
        <v>0</v>
      </c>
      <c r="V332" s="7">
        <f t="shared" si="43"/>
        <v>0</v>
      </c>
      <c r="W332" s="7">
        <f t="shared" si="45"/>
        <v>0</v>
      </c>
      <c r="X332" s="7">
        <f t="shared" si="46"/>
        <v>0</v>
      </c>
      <c r="Y332" s="62" t="s">
        <v>1066</v>
      </c>
      <c r="Z332" t="str">
        <f t="shared" si="47"/>
        <v>24_38OUTA</v>
      </c>
    </row>
    <row r="333" spans="1:26" ht="14.5" hidden="1">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44"/>
        <v>1</v>
      </c>
      <c r="M333" s="67" t="b">
        <v>0</v>
      </c>
      <c r="S333" s="17">
        <f t="shared" si="40"/>
        <v>20.9</v>
      </c>
      <c r="T333">
        <f t="shared" si="41"/>
        <v>0</v>
      </c>
      <c r="U333" s="7">
        <f t="shared" si="42"/>
        <v>0</v>
      </c>
      <c r="V333" s="7">
        <f t="shared" si="43"/>
        <v>0</v>
      </c>
      <c r="W333" s="7">
        <f t="shared" si="45"/>
        <v>0</v>
      </c>
      <c r="X333" s="7">
        <f t="shared" si="46"/>
        <v>0</v>
      </c>
      <c r="Y333" s="62" t="s">
        <v>2489</v>
      </c>
      <c r="Z333" t="str">
        <f t="shared" si="47"/>
        <v>24_38I</v>
      </c>
    </row>
    <row r="334" spans="1:26" ht="14.5" hidden="1">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44"/>
        <v>1</v>
      </c>
      <c r="M334" s="67" t="b">
        <v>0</v>
      </c>
      <c r="S334" s="17">
        <f t="shared" si="40"/>
        <v>18.48</v>
      </c>
      <c r="T334">
        <f t="shared" si="41"/>
        <v>0</v>
      </c>
      <c r="U334" s="7">
        <f t="shared" si="42"/>
        <v>0</v>
      </c>
      <c r="V334" s="7">
        <f t="shared" si="43"/>
        <v>0</v>
      </c>
      <c r="W334" s="7">
        <f t="shared" si="45"/>
        <v>0</v>
      </c>
      <c r="X334" s="7">
        <f t="shared" si="46"/>
        <v>0</v>
      </c>
      <c r="Y334" s="62" t="s">
        <v>1068</v>
      </c>
      <c r="Z334" t="str">
        <f t="shared" si="47"/>
        <v>24_38OUTB</v>
      </c>
    </row>
    <row r="335" spans="1:2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44"/>
        <v>1</v>
      </c>
      <c r="M335" s="67" t="b">
        <v>0</v>
      </c>
      <c r="S335" s="17">
        <f t="shared" si="40"/>
        <v>31.46</v>
      </c>
      <c r="T335">
        <f t="shared" si="41"/>
        <v>0</v>
      </c>
      <c r="U335" s="7">
        <f t="shared" si="42"/>
        <v>0</v>
      </c>
      <c r="V335" s="7">
        <f t="shared" si="43"/>
        <v>0</v>
      </c>
      <c r="W335" s="7">
        <f t="shared" si="45"/>
        <v>0</v>
      </c>
      <c r="X335" s="7">
        <f t="shared" si="46"/>
        <v>0</v>
      </c>
      <c r="Y335" s="62" t="s">
        <v>1069</v>
      </c>
      <c r="Z335" t="str">
        <f t="shared" si="47"/>
        <v>24_38INC</v>
      </c>
    </row>
    <row r="336" spans="1:2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44"/>
        <v>1</v>
      </c>
      <c r="M336" s="67" t="b">
        <v>0</v>
      </c>
      <c r="S336" s="17">
        <f t="shared" si="40"/>
        <v>32.230000000000004</v>
      </c>
      <c r="T336">
        <f t="shared" si="41"/>
        <v>0</v>
      </c>
      <c r="U336" s="7">
        <f t="shared" si="42"/>
        <v>0</v>
      </c>
      <c r="V336" s="7">
        <f t="shared" si="43"/>
        <v>0</v>
      </c>
      <c r="W336" s="7">
        <f t="shared" si="45"/>
        <v>0</v>
      </c>
      <c r="X336" s="7">
        <f t="shared" si="46"/>
        <v>0</v>
      </c>
      <c r="Y336" s="62" t="s">
        <v>1070</v>
      </c>
      <c r="Z336" t="str">
        <f t="shared" si="47"/>
        <v>24_38OUTC</v>
      </c>
    </row>
    <row r="337" spans="1:26" ht="14.5" hidden="1">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44"/>
        <v>1</v>
      </c>
      <c r="M337" s="67" t="b">
        <v>1</v>
      </c>
      <c r="N337" s="67">
        <v>0</v>
      </c>
      <c r="O337" s="67">
        <v>10</v>
      </c>
      <c r="P337" s="67">
        <v>10</v>
      </c>
      <c r="Q337" s="67">
        <v>10</v>
      </c>
      <c r="R337" s="67">
        <v>0</v>
      </c>
      <c r="S337" s="17">
        <f t="shared" si="40"/>
        <v>47.85</v>
      </c>
      <c r="T337">
        <f t="shared" si="41"/>
        <v>4</v>
      </c>
      <c r="U337" s="7">
        <f t="shared" si="42"/>
        <v>4.3005324139011893</v>
      </c>
      <c r="V337" s="7">
        <f t="shared" si="43"/>
        <v>3.1797061535281919</v>
      </c>
      <c r="W337" s="7">
        <f t="shared" si="45"/>
        <v>59.139080934455905</v>
      </c>
      <c r="X337" s="7">
        <f t="shared" si="46"/>
        <v>63.439613348357092</v>
      </c>
      <c r="Y337" s="62" t="s">
        <v>2356</v>
      </c>
      <c r="Z337" t="str">
        <f t="shared" si="47"/>
        <v>24_270</v>
      </c>
    </row>
    <row r="338" spans="1:26" ht="14.5" hidden="1">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44"/>
        <v>0</v>
      </c>
      <c r="M338" s="67" t="b">
        <v>0</v>
      </c>
      <c r="S338" s="17">
        <f t="shared" si="40"/>
        <v>37.510000000000005</v>
      </c>
      <c r="T338">
        <f t="shared" si="41"/>
        <v>0</v>
      </c>
      <c r="U338" s="7">
        <f t="shared" si="42"/>
        <v>0</v>
      </c>
      <c r="V338" s="7">
        <f t="shared" si="43"/>
        <v>0</v>
      </c>
      <c r="W338" s="7">
        <f t="shared" si="45"/>
        <v>0</v>
      </c>
      <c r="X338" s="7">
        <f t="shared" si="46"/>
        <v>0</v>
      </c>
      <c r="Y338" s="62" t="s">
        <v>2356</v>
      </c>
      <c r="Z338" t="str">
        <f t="shared" si="47"/>
        <v>24_270</v>
      </c>
    </row>
    <row r="339" spans="1:26" ht="14.5" hidden="1">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44"/>
        <v>1</v>
      </c>
      <c r="M339" s="67" t="b">
        <v>0</v>
      </c>
      <c r="S339" s="17">
        <f t="shared" si="40"/>
        <v>258.72000000000003</v>
      </c>
      <c r="T339">
        <f t="shared" si="41"/>
        <v>0</v>
      </c>
      <c r="U339" s="7">
        <f t="shared" si="42"/>
        <v>0</v>
      </c>
      <c r="V339" s="7">
        <f t="shared" si="43"/>
        <v>0</v>
      </c>
      <c r="W339" s="7">
        <f t="shared" si="45"/>
        <v>0</v>
      </c>
      <c r="X339" s="7">
        <f t="shared" si="46"/>
        <v>0</v>
      </c>
      <c r="Y339" s="62" t="s">
        <v>1073</v>
      </c>
      <c r="Z339" t="str">
        <f t="shared" si="47"/>
        <v>24_ECRRAPID</v>
      </c>
    </row>
    <row r="340" spans="1:26" ht="14.5" hidden="1">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44"/>
        <v>1</v>
      </c>
      <c r="M340" s="67" t="b">
        <v>1</v>
      </c>
      <c r="N340" s="67">
        <v>0</v>
      </c>
      <c r="O340" s="67">
        <v>10</v>
      </c>
      <c r="P340" s="67">
        <v>10</v>
      </c>
      <c r="Q340" s="67">
        <v>10</v>
      </c>
      <c r="R340" s="67">
        <v>0</v>
      </c>
      <c r="S340" s="17">
        <f t="shared" si="40"/>
        <v>117.92000000000002</v>
      </c>
      <c r="T340">
        <f t="shared" si="41"/>
        <v>8</v>
      </c>
      <c r="U340" s="7">
        <f t="shared" si="42"/>
        <v>8.6010648278023787</v>
      </c>
      <c r="V340" s="7">
        <f t="shared" si="43"/>
        <v>6.3594123070563837</v>
      </c>
      <c r="W340" s="7">
        <f t="shared" si="45"/>
        <v>118.27816186891181</v>
      </c>
      <c r="X340" s="7">
        <f t="shared" si="46"/>
        <v>126.87922669671418</v>
      </c>
      <c r="Y340" s="62" t="s">
        <v>1074</v>
      </c>
      <c r="Z340" t="str">
        <f t="shared" si="47"/>
        <v>27_37VTA</v>
      </c>
    </row>
    <row r="341" spans="1:2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44"/>
        <v>1</v>
      </c>
      <c r="M341" s="67" t="b">
        <v>0</v>
      </c>
      <c r="S341" s="17">
        <f t="shared" si="40"/>
        <v>77.220000000000013</v>
      </c>
      <c r="T341">
        <f t="shared" si="41"/>
        <v>0</v>
      </c>
      <c r="U341" s="7">
        <f t="shared" si="42"/>
        <v>0</v>
      </c>
      <c r="V341" s="7">
        <f t="shared" si="43"/>
        <v>0</v>
      </c>
      <c r="W341" s="7">
        <f t="shared" si="45"/>
        <v>0</v>
      </c>
      <c r="X341" s="7">
        <f t="shared" si="46"/>
        <v>0</v>
      </c>
      <c r="Y341" s="62" t="s">
        <v>1075</v>
      </c>
      <c r="Z341" t="str">
        <f t="shared" si="47"/>
        <v>27_39VTA</v>
      </c>
    </row>
    <row r="342" spans="1:26" ht="14.5" hidden="1">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44"/>
        <v>1</v>
      </c>
      <c r="M342" s="67" t="b">
        <v>1</v>
      </c>
      <c r="N342" s="67">
        <v>0</v>
      </c>
      <c r="O342" s="67">
        <v>10</v>
      </c>
      <c r="P342" s="67">
        <v>10</v>
      </c>
      <c r="Q342" s="67">
        <v>10</v>
      </c>
      <c r="R342" s="67">
        <v>0</v>
      </c>
      <c r="S342" s="17">
        <f t="shared" si="40"/>
        <v>126.5</v>
      </c>
      <c r="T342">
        <f t="shared" si="41"/>
        <v>11</v>
      </c>
      <c r="U342" s="7">
        <f t="shared" si="42"/>
        <v>11.826464138228271</v>
      </c>
      <c r="V342" s="7">
        <f t="shared" si="43"/>
        <v>8.7441919222025284</v>
      </c>
      <c r="W342" s="7">
        <f t="shared" si="45"/>
        <v>162.63247256975376</v>
      </c>
      <c r="X342" s="7">
        <f t="shared" si="46"/>
        <v>174.45893670798202</v>
      </c>
      <c r="Y342" s="62" t="s">
        <v>1076</v>
      </c>
      <c r="Z342" t="str">
        <f t="shared" si="47"/>
        <v>27_42VTA</v>
      </c>
    </row>
    <row r="343" spans="1:2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44"/>
        <v>1</v>
      </c>
      <c r="M343" s="67" t="b">
        <v>0</v>
      </c>
      <c r="S343" s="17">
        <f t="shared" si="40"/>
        <v>110.55000000000001</v>
      </c>
      <c r="T343">
        <f t="shared" si="41"/>
        <v>0</v>
      </c>
      <c r="U343" s="7">
        <f t="shared" si="42"/>
        <v>0</v>
      </c>
      <c r="V343" s="7">
        <f t="shared" si="43"/>
        <v>0</v>
      </c>
      <c r="W343" s="7">
        <f t="shared" si="45"/>
        <v>0</v>
      </c>
      <c r="X343" s="7">
        <f t="shared" si="46"/>
        <v>0</v>
      </c>
      <c r="Y343" s="62" t="s">
        <v>1077</v>
      </c>
      <c r="Z343" t="str">
        <f t="shared" si="47"/>
        <v>27_83VTA</v>
      </c>
    </row>
    <row r="344" spans="1:2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44"/>
        <v>1</v>
      </c>
      <c r="M344" s="67" t="b">
        <v>0</v>
      </c>
      <c r="S344" s="17">
        <f t="shared" si="40"/>
        <v>136.07</v>
      </c>
      <c r="T344">
        <f t="shared" si="41"/>
        <v>0</v>
      </c>
      <c r="U344" s="7">
        <f t="shared" si="42"/>
        <v>0</v>
      </c>
      <c r="V344" s="7">
        <f t="shared" si="43"/>
        <v>0</v>
      </c>
      <c r="W344" s="7">
        <f t="shared" si="45"/>
        <v>0</v>
      </c>
      <c r="X344" s="7">
        <f t="shared" si="46"/>
        <v>0</v>
      </c>
      <c r="Y344" s="62" t="s">
        <v>1078</v>
      </c>
      <c r="Z344" t="str">
        <f t="shared" si="47"/>
        <v>27_85VTA</v>
      </c>
    </row>
    <row r="345" spans="1:2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44"/>
        <v>1</v>
      </c>
      <c r="M345" s="67" t="b">
        <v>0</v>
      </c>
      <c r="S345" s="17">
        <f t="shared" si="40"/>
        <v>84.700000000000017</v>
      </c>
      <c r="T345">
        <f t="shared" si="41"/>
        <v>0</v>
      </c>
      <c r="U345" s="7">
        <f t="shared" si="42"/>
        <v>0</v>
      </c>
      <c r="V345" s="7">
        <f t="shared" si="43"/>
        <v>0</v>
      </c>
      <c r="W345" s="7">
        <f t="shared" si="45"/>
        <v>0</v>
      </c>
      <c r="X345" s="7">
        <f t="shared" si="46"/>
        <v>0</v>
      </c>
      <c r="Y345" s="62" t="s">
        <v>1079</v>
      </c>
      <c r="Z345" t="str">
        <f t="shared" si="47"/>
        <v>27_86VTA</v>
      </c>
    </row>
    <row r="346" spans="1:26" ht="14.5" hidden="1">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44"/>
        <v>1</v>
      </c>
      <c r="M346" s="67" t="b">
        <v>0</v>
      </c>
      <c r="S346" s="17">
        <f t="shared" si="40"/>
        <v>74.030000000000015</v>
      </c>
      <c r="T346">
        <f t="shared" si="41"/>
        <v>0</v>
      </c>
      <c r="U346" s="7">
        <f t="shared" si="42"/>
        <v>0</v>
      </c>
      <c r="V346" s="7">
        <f t="shared" si="43"/>
        <v>0</v>
      </c>
      <c r="W346" s="7">
        <f t="shared" si="45"/>
        <v>0</v>
      </c>
      <c r="X346" s="7">
        <f t="shared" si="46"/>
        <v>0</v>
      </c>
      <c r="Y346" s="62" t="s">
        <v>1080</v>
      </c>
      <c r="Z346" t="str">
        <f t="shared" si="47"/>
        <v>27_87VTA</v>
      </c>
    </row>
    <row r="347" spans="1:26" ht="14.5" hidden="1">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44"/>
        <v>1</v>
      </c>
      <c r="M347" s="67" t="b">
        <v>1</v>
      </c>
      <c r="N347" s="67">
        <v>90</v>
      </c>
      <c r="O347" s="67">
        <v>10</v>
      </c>
      <c r="P347" s="67">
        <v>10</v>
      </c>
      <c r="Q347" s="67">
        <v>10</v>
      </c>
      <c r="R347" s="67">
        <v>48</v>
      </c>
      <c r="S347" s="17">
        <f t="shared" si="40"/>
        <v>253</v>
      </c>
      <c r="T347">
        <f t="shared" si="41"/>
        <v>5</v>
      </c>
      <c r="U347" s="7">
        <f t="shared" si="42"/>
        <v>5.3756655173764862</v>
      </c>
      <c r="V347" s="7">
        <f t="shared" si="43"/>
        <v>3.9746326919102399</v>
      </c>
      <c r="W347" s="7">
        <f t="shared" si="45"/>
        <v>73.923851168069888</v>
      </c>
      <c r="X347" s="7">
        <f t="shared" si="46"/>
        <v>79.299516685446378</v>
      </c>
      <c r="Y347" s="62" t="s">
        <v>1081</v>
      </c>
      <c r="Z347" t="str">
        <f t="shared" si="47"/>
        <v>28_522VTA</v>
      </c>
    </row>
    <row r="348" spans="1:26" ht="14.5" hidden="1">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44"/>
        <v>1</v>
      </c>
      <c r="M348" s="67" t="b">
        <v>1</v>
      </c>
      <c r="N348" s="67">
        <v>90</v>
      </c>
      <c r="O348" s="67">
        <v>10</v>
      </c>
      <c r="P348" s="67">
        <v>10</v>
      </c>
      <c r="Q348" s="67">
        <v>10</v>
      </c>
      <c r="R348" s="67">
        <v>45</v>
      </c>
      <c r="S348" s="17">
        <f t="shared" si="40"/>
        <v>141.9</v>
      </c>
      <c r="T348">
        <f t="shared" si="41"/>
        <v>5</v>
      </c>
      <c r="U348" s="7">
        <f t="shared" si="42"/>
        <v>5.3756655173764862</v>
      </c>
      <c r="V348" s="7">
        <f t="shared" si="43"/>
        <v>3.9746326919102399</v>
      </c>
      <c r="W348" s="7">
        <f t="shared" si="45"/>
        <v>73.923851168069888</v>
      </c>
      <c r="X348" s="7">
        <f t="shared" si="46"/>
        <v>79.299516685446378</v>
      </c>
      <c r="Y348" s="62" t="s">
        <v>1082</v>
      </c>
      <c r="Z348" t="str">
        <f t="shared" si="47"/>
        <v>28_23VTA</v>
      </c>
    </row>
    <row r="349" spans="1:26" ht="14.5" hidden="1">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44"/>
        <v>1</v>
      </c>
      <c r="M349" s="67" t="b">
        <v>0</v>
      </c>
      <c r="S349" s="17">
        <f t="shared" si="40"/>
        <v>48.95</v>
      </c>
      <c r="T349">
        <f t="shared" si="41"/>
        <v>0</v>
      </c>
      <c r="U349" s="7">
        <f t="shared" si="42"/>
        <v>0</v>
      </c>
      <c r="V349" s="7">
        <f t="shared" si="43"/>
        <v>0</v>
      </c>
      <c r="W349" s="7">
        <f t="shared" si="45"/>
        <v>0</v>
      </c>
      <c r="X349" s="7">
        <f t="shared" si="46"/>
        <v>0</v>
      </c>
      <c r="Y349" s="62" t="s">
        <v>1083</v>
      </c>
      <c r="Z349" t="str">
        <f t="shared" si="47"/>
        <v>28_52VTA</v>
      </c>
    </row>
    <row r="350" spans="1:26" ht="14.5" hidden="1">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44"/>
        <v>1</v>
      </c>
      <c r="M350" s="67" t="b">
        <v>0</v>
      </c>
      <c r="S350" s="17">
        <f t="shared" si="40"/>
        <v>131.89000000000001</v>
      </c>
      <c r="T350">
        <f t="shared" si="41"/>
        <v>0</v>
      </c>
      <c r="U350" s="7">
        <f t="shared" si="42"/>
        <v>0</v>
      </c>
      <c r="V350" s="7">
        <f t="shared" si="43"/>
        <v>0</v>
      </c>
      <c r="W350" s="7">
        <f t="shared" si="45"/>
        <v>0</v>
      </c>
      <c r="X350" s="7">
        <f>U350+W350</f>
        <v>0</v>
      </c>
      <c r="Y350" s="62" t="s">
        <v>1084</v>
      </c>
      <c r="Z350" t="str">
        <f t="shared" si="47"/>
        <v>28_53VTA</v>
      </c>
    </row>
    <row r="351" spans="1:26" ht="14.5" hidden="1">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44"/>
        <v>1</v>
      </c>
      <c r="M351" s="67" t="b">
        <v>1</v>
      </c>
      <c r="N351" s="67">
        <v>99.99</v>
      </c>
      <c r="O351" s="67">
        <v>10</v>
      </c>
      <c r="P351" s="67">
        <v>10</v>
      </c>
      <c r="Q351" s="67">
        <v>10</v>
      </c>
      <c r="R351" s="67">
        <v>120</v>
      </c>
      <c r="S351" s="17">
        <f t="shared" si="40"/>
        <v>164.34000000000003</v>
      </c>
      <c r="T351">
        <f t="shared" si="41"/>
        <v>11</v>
      </c>
      <c r="U351" s="7">
        <f t="shared" si="42"/>
        <v>11.826464138228271</v>
      </c>
      <c r="V351" s="7">
        <f t="shared" si="43"/>
        <v>8.7441919222025284</v>
      </c>
      <c r="W351" s="7">
        <f t="shared" si="45"/>
        <v>162.63247256975376</v>
      </c>
      <c r="X351" s="7">
        <f t="shared" si="46"/>
        <v>174.45893670798202</v>
      </c>
      <c r="Y351" s="62" t="s">
        <v>1085</v>
      </c>
      <c r="Z351" t="str">
        <f t="shared" si="47"/>
        <v>28_55VTA</v>
      </c>
    </row>
    <row r="352" spans="1:26" ht="14.5" hidden="1">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44"/>
        <v>1</v>
      </c>
      <c r="M352" s="67" t="b">
        <v>1</v>
      </c>
      <c r="N352" s="67">
        <v>90</v>
      </c>
      <c r="O352" s="67">
        <v>10</v>
      </c>
      <c r="P352" s="67">
        <v>10</v>
      </c>
      <c r="Q352" s="67">
        <v>10</v>
      </c>
      <c r="R352" s="67">
        <v>65</v>
      </c>
      <c r="S352" s="17">
        <f t="shared" si="40"/>
        <v>228.58000000000004</v>
      </c>
      <c r="T352">
        <f t="shared" si="41"/>
        <v>8</v>
      </c>
      <c r="U352" s="7">
        <f t="shared" si="42"/>
        <v>8.6010648278023787</v>
      </c>
      <c r="V352" s="7">
        <f t="shared" si="43"/>
        <v>6.3594123070563837</v>
      </c>
      <c r="W352" s="7">
        <f t="shared" si="45"/>
        <v>118.27816186891181</v>
      </c>
      <c r="X352" s="7">
        <f t="shared" si="46"/>
        <v>126.87922669671418</v>
      </c>
      <c r="Y352" s="62" t="s">
        <v>2493</v>
      </c>
      <c r="Z352" t="str">
        <f t="shared" si="47"/>
        <v>28_66VTA</v>
      </c>
    </row>
    <row r="353" spans="1:26" ht="14.5" hidden="1">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44"/>
        <v>1</v>
      </c>
      <c r="M353" s="67" t="b">
        <v>1</v>
      </c>
      <c r="N353" s="67">
        <v>90</v>
      </c>
      <c r="O353" s="67">
        <v>10</v>
      </c>
      <c r="P353" s="67">
        <v>10</v>
      </c>
      <c r="Q353" s="67">
        <v>10</v>
      </c>
      <c r="R353" s="67">
        <v>80</v>
      </c>
      <c r="S353" s="17">
        <f t="shared" si="40"/>
        <v>123.19999999999999</v>
      </c>
      <c r="T353">
        <f t="shared" si="41"/>
        <v>9</v>
      </c>
      <c r="U353" s="7">
        <f t="shared" si="42"/>
        <v>9.6761979312776756</v>
      </c>
      <c r="V353" s="7">
        <f t="shared" si="43"/>
        <v>7.1543388454384322</v>
      </c>
      <c r="W353" s="7">
        <f t="shared" si="45"/>
        <v>133.06293210252579</v>
      </c>
      <c r="X353" s="7">
        <f t="shared" si="46"/>
        <v>142.73913003380346</v>
      </c>
      <c r="Y353" s="62" t="s">
        <v>1087</v>
      </c>
      <c r="Z353" t="str">
        <f t="shared" si="47"/>
        <v>28_70VTA</v>
      </c>
    </row>
    <row r="354" spans="1:26" ht="14.5" hidden="1">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44"/>
        <v>1</v>
      </c>
      <c r="M354" s="67" t="b">
        <v>1</v>
      </c>
      <c r="N354" s="67">
        <v>99.99</v>
      </c>
      <c r="O354" s="67">
        <v>10</v>
      </c>
      <c r="P354" s="67">
        <v>10</v>
      </c>
      <c r="Q354" s="67">
        <v>10</v>
      </c>
      <c r="R354" s="67">
        <v>120</v>
      </c>
      <c r="S354" s="17">
        <f t="shared" si="40"/>
        <v>208.56000000000003</v>
      </c>
      <c r="T354">
        <f t="shared" si="41"/>
        <v>14</v>
      </c>
      <c r="U354" s="7">
        <f t="shared" si="42"/>
        <v>15.051863448654164</v>
      </c>
      <c r="V354" s="7">
        <f t="shared" si="43"/>
        <v>11.128971537348672</v>
      </c>
      <c r="W354" s="7">
        <f t="shared" si="45"/>
        <v>206.98678327059568</v>
      </c>
      <c r="X354" s="7">
        <f t="shared" si="46"/>
        <v>222.03864671924984</v>
      </c>
      <c r="Y354" s="62" t="s">
        <v>1088</v>
      </c>
      <c r="Z354" t="str">
        <f t="shared" si="47"/>
        <v>28_71VTA</v>
      </c>
    </row>
    <row r="355" spans="1:26" ht="14.5" hidden="1">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44"/>
        <v>1</v>
      </c>
      <c r="M355" s="67" t="b">
        <v>1</v>
      </c>
      <c r="N355" s="67">
        <v>0</v>
      </c>
      <c r="O355" s="67">
        <v>10</v>
      </c>
      <c r="P355" s="67">
        <v>10</v>
      </c>
      <c r="Q355" s="67">
        <v>10</v>
      </c>
      <c r="R355" s="67">
        <v>240</v>
      </c>
      <c r="S355" s="17">
        <f t="shared" si="40"/>
        <v>206.36</v>
      </c>
      <c r="T355">
        <f t="shared" si="41"/>
        <v>14</v>
      </c>
      <c r="U355" s="7">
        <f t="shared" si="42"/>
        <v>15.051863448654164</v>
      </c>
      <c r="V355" s="7">
        <f t="shared" si="43"/>
        <v>11.128971537348672</v>
      </c>
      <c r="W355" s="7">
        <f t="shared" si="45"/>
        <v>206.98678327059568</v>
      </c>
      <c r="X355" s="7">
        <f t="shared" si="46"/>
        <v>222.03864671924984</v>
      </c>
      <c r="Y355" s="62" t="s">
        <v>1089</v>
      </c>
      <c r="Z355" t="str">
        <f t="shared" si="47"/>
        <v>28_27VTA</v>
      </c>
    </row>
    <row r="356" spans="1:2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44"/>
        <v>1</v>
      </c>
      <c r="M356" s="67" t="b">
        <v>0</v>
      </c>
      <c r="S356" s="17">
        <f t="shared" si="40"/>
        <v>44.22</v>
      </c>
      <c r="T356">
        <f t="shared" si="41"/>
        <v>0</v>
      </c>
      <c r="U356" s="7">
        <f t="shared" si="42"/>
        <v>0</v>
      </c>
      <c r="V356" s="7">
        <f t="shared" si="43"/>
        <v>0</v>
      </c>
      <c r="W356" s="7">
        <f t="shared" si="45"/>
        <v>0</v>
      </c>
      <c r="X356" s="7">
        <f t="shared" si="46"/>
        <v>0</v>
      </c>
      <c r="Y356" s="62" t="s">
        <v>1090</v>
      </c>
      <c r="Z356" t="str">
        <f t="shared" si="47"/>
        <v>28_31VTA</v>
      </c>
    </row>
    <row r="357" spans="1:26" ht="14.5" hidden="1">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44"/>
        <v>1</v>
      </c>
      <c r="M357" s="67" t="b">
        <v>1</v>
      </c>
      <c r="N357" s="67">
        <v>0</v>
      </c>
      <c r="O357" s="67">
        <v>10</v>
      </c>
      <c r="P357" s="67">
        <v>10</v>
      </c>
      <c r="Q357" s="67">
        <v>10</v>
      </c>
      <c r="R357" s="67">
        <v>140</v>
      </c>
      <c r="S357" s="17">
        <f t="shared" si="40"/>
        <v>103.51</v>
      </c>
      <c r="T357">
        <f t="shared" si="41"/>
        <v>7</v>
      </c>
      <c r="U357" s="7">
        <f t="shared" si="42"/>
        <v>7.5259317243270818</v>
      </c>
      <c r="V357" s="7">
        <f t="shared" si="43"/>
        <v>5.5644857686743361</v>
      </c>
      <c r="W357" s="7">
        <f t="shared" si="45"/>
        <v>103.49339163529784</v>
      </c>
      <c r="X357" s="7">
        <f t="shared" si="46"/>
        <v>111.01932335962492</v>
      </c>
      <c r="Y357" s="62" t="s">
        <v>1091</v>
      </c>
      <c r="Z357" t="str">
        <f t="shared" si="47"/>
        <v>28_40VTA</v>
      </c>
    </row>
    <row r="358" spans="1:26" ht="14.5" hidden="1">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44"/>
        <v>1</v>
      </c>
      <c r="M358" s="67" t="b">
        <v>1</v>
      </c>
      <c r="N358" s="67">
        <v>200</v>
      </c>
      <c r="O358" s="67">
        <v>10</v>
      </c>
      <c r="P358" s="67">
        <v>10</v>
      </c>
      <c r="Q358" s="67">
        <v>10</v>
      </c>
      <c r="R358" s="67">
        <v>68.5</v>
      </c>
      <c r="S358" s="17">
        <f t="shared" si="40"/>
        <v>131.67000000000002</v>
      </c>
      <c r="T358">
        <f t="shared" si="41"/>
        <v>5</v>
      </c>
      <c r="U358" s="7">
        <f t="shared" si="42"/>
        <v>5.3756655173764862</v>
      </c>
      <c r="V358" s="7">
        <f t="shared" si="43"/>
        <v>3.9746326919102399</v>
      </c>
      <c r="W358" s="7">
        <f t="shared" si="45"/>
        <v>73.923851168069888</v>
      </c>
      <c r="X358" s="7">
        <f t="shared" si="46"/>
        <v>79.299516685446378</v>
      </c>
      <c r="Y358" s="62" t="s">
        <v>1092</v>
      </c>
      <c r="Z358" t="str">
        <f t="shared" si="47"/>
        <v>28_57VTA</v>
      </c>
    </row>
    <row r="359" spans="1:26" ht="14.5" hidden="1">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44"/>
        <v>1</v>
      </c>
      <c r="M359" s="67" t="b">
        <v>0</v>
      </c>
      <c r="S359" s="17">
        <f t="shared" si="40"/>
        <v>107.80000000000001</v>
      </c>
      <c r="T359">
        <f t="shared" si="41"/>
        <v>0</v>
      </c>
      <c r="U359" s="7">
        <f t="shared" si="42"/>
        <v>0</v>
      </c>
      <c r="V359" s="7">
        <f t="shared" si="43"/>
        <v>0</v>
      </c>
      <c r="W359" s="7">
        <f t="shared" si="45"/>
        <v>0</v>
      </c>
      <c r="X359" s="7">
        <f t="shared" si="46"/>
        <v>0</v>
      </c>
      <c r="Y359" s="62" t="s">
        <v>1093</v>
      </c>
      <c r="Z359" t="str">
        <f t="shared" si="47"/>
        <v>28_77VTA</v>
      </c>
    </row>
    <row r="360" spans="1:26" ht="14.5" hidden="1">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44"/>
        <v>1</v>
      </c>
      <c r="M360" s="67" t="b">
        <v>1</v>
      </c>
      <c r="N360" s="67">
        <v>0</v>
      </c>
      <c r="O360" s="67">
        <v>10</v>
      </c>
      <c r="P360" s="67">
        <v>10</v>
      </c>
      <c r="Q360" s="67">
        <v>10</v>
      </c>
      <c r="R360" s="67">
        <v>160</v>
      </c>
      <c r="S360" s="17">
        <f t="shared" si="40"/>
        <v>193.27</v>
      </c>
      <c r="T360">
        <f t="shared" si="41"/>
        <v>13</v>
      </c>
      <c r="U360" s="7">
        <f t="shared" si="42"/>
        <v>13.976730345178865</v>
      </c>
      <c r="V360" s="7">
        <f t="shared" si="43"/>
        <v>10.334044998966624</v>
      </c>
      <c r="W360" s="7">
        <f t="shared" si="45"/>
        <v>192.2020130369817</v>
      </c>
      <c r="X360" s="7">
        <f t="shared" si="46"/>
        <v>206.17874338216058</v>
      </c>
      <c r="Y360" s="62" t="s">
        <v>1094</v>
      </c>
      <c r="Z360" t="str">
        <f t="shared" si="47"/>
        <v>28_61VTA</v>
      </c>
    </row>
    <row r="361" spans="1:26" ht="14.5" hidden="1">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44"/>
        <v>1</v>
      </c>
      <c r="M361" s="67" t="b">
        <v>1</v>
      </c>
      <c r="N361" s="67">
        <v>35</v>
      </c>
      <c r="O361" s="67">
        <v>10</v>
      </c>
      <c r="P361" s="67">
        <v>10</v>
      </c>
      <c r="Q361" s="67">
        <v>10</v>
      </c>
      <c r="R361" s="67">
        <v>30</v>
      </c>
      <c r="S361" s="17">
        <f t="shared" si="40"/>
        <v>291.06</v>
      </c>
      <c r="T361">
        <f t="shared" si="41"/>
        <v>10</v>
      </c>
      <c r="U361" s="7">
        <f t="shared" si="42"/>
        <v>10.751331034752972</v>
      </c>
      <c r="V361" s="7">
        <f t="shared" si="43"/>
        <v>7.9492653838204799</v>
      </c>
      <c r="W361" s="7">
        <f t="shared" si="45"/>
        <v>147.84770233613978</v>
      </c>
      <c r="X361" s="7">
        <f t="shared" si="46"/>
        <v>158.59903337089276</v>
      </c>
      <c r="Y361" s="62" t="s">
        <v>1095</v>
      </c>
      <c r="Z361" t="str">
        <f t="shared" si="47"/>
        <v>28_22VTA</v>
      </c>
    </row>
    <row r="362" spans="1:26" ht="14.5" hidden="1">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44"/>
        <v>1</v>
      </c>
      <c r="M362" s="67" t="b">
        <v>1</v>
      </c>
      <c r="N362" s="67">
        <v>90</v>
      </c>
      <c r="O362" s="67">
        <v>10</v>
      </c>
      <c r="P362" s="67">
        <v>10</v>
      </c>
      <c r="Q362" s="67">
        <v>10</v>
      </c>
      <c r="R362" s="67">
        <v>120</v>
      </c>
      <c r="S362" s="17">
        <f t="shared" si="40"/>
        <v>207.79000000000005</v>
      </c>
      <c r="T362">
        <f t="shared" si="41"/>
        <v>13</v>
      </c>
      <c r="U362" s="7">
        <f t="shared" si="42"/>
        <v>13.976730345178865</v>
      </c>
      <c r="V362" s="7">
        <f t="shared" si="43"/>
        <v>10.334044998966624</v>
      </c>
      <c r="W362" s="7">
        <f t="shared" si="45"/>
        <v>192.2020130369817</v>
      </c>
      <c r="X362" s="7">
        <f t="shared" si="46"/>
        <v>206.17874338216058</v>
      </c>
      <c r="Y362" s="62" t="s">
        <v>1096</v>
      </c>
      <c r="Z362" t="str">
        <f t="shared" si="47"/>
        <v>28_25VTA</v>
      </c>
    </row>
    <row r="363" spans="1:26" ht="14.5" hidden="1">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44"/>
        <v>1</v>
      </c>
      <c r="M363" s="67" t="b">
        <v>1</v>
      </c>
      <c r="N363" s="67">
        <v>0</v>
      </c>
      <c r="O363" s="67">
        <v>10</v>
      </c>
      <c r="P363" s="67">
        <v>10</v>
      </c>
      <c r="Q363" s="67">
        <v>10</v>
      </c>
      <c r="R363" s="67">
        <v>160</v>
      </c>
      <c r="S363" s="17">
        <f t="shared" si="40"/>
        <v>47.739999999999995</v>
      </c>
      <c r="T363">
        <f t="shared" si="41"/>
        <v>4</v>
      </c>
      <c r="U363" s="7">
        <f t="shared" si="42"/>
        <v>4.3005324139011893</v>
      </c>
      <c r="V363" s="7">
        <f t="shared" si="43"/>
        <v>3.1797061535281919</v>
      </c>
      <c r="W363" s="7">
        <f t="shared" si="45"/>
        <v>59.139080934455905</v>
      </c>
      <c r="X363" s="7">
        <f t="shared" si="46"/>
        <v>63.439613348357092</v>
      </c>
      <c r="Y363" s="62" t="s">
        <v>1097</v>
      </c>
      <c r="Z363" t="str">
        <f t="shared" si="47"/>
        <v>28_44VTA</v>
      </c>
    </row>
    <row r="364" spans="1:26" ht="14.5" hidden="1">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44"/>
        <v>1</v>
      </c>
      <c r="M364" s="67" t="b">
        <v>0</v>
      </c>
      <c r="S364" s="17">
        <f t="shared" si="40"/>
        <v>72.820000000000007</v>
      </c>
      <c r="T364">
        <f t="shared" si="41"/>
        <v>0</v>
      </c>
      <c r="U364" s="7">
        <f t="shared" si="42"/>
        <v>0</v>
      </c>
      <c r="V364" s="7">
        <f t="shared" si="43"/>
        <v>0</v>
      </c>
      <c r="W364" s="7">
        <f t="shared" si="45"/>
        <v>0</v>
      </c>
      <c r="X364" s="7">
        <f t="shared" si="46"/>
        <v>0</v>
      </c>
      <c r="Y364" s="62" t="s">
        <v>1098</v>
      </c>
      <c r="Z364" t="str">
        <f t="shared" si="47"/>
        <v>28_47VTA</v>
      </c>
    </row>
    <row r="365" spans="1:26" ht="14.5" hidden="1">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44"/>
        <v>1</v>
      </c>
      <c r="M365" s="67" t="b">
        <v>1</v>
      </c>
      <c r="N365" s="67">
        <v>99.99</v>
      </c>
      <c r="O365" s="67">
        <v>10</v>
      </c>
      <c r="P365" s="67">
        <v>10</v>
      </c>
      <c r="Q365" s="67">
        <v>10</v>
      </c>
      <c r="R365" s="67">
        <v>120</v>
      </c>
      <c r="S365" s="17">
        <f t="shared" si="40"/>
        <v>177.10000000000005</v>
      </c>
      <c r="T365">
        <f t="shared" si="41"/>
        <v>6</v>
      </c>
      <c r="U365" s="7">
        <f t="shared" si="42"/>
        <v>6.450798620851784</v>
      </c>
      <c r="V365" s="7">
        <f t="shared" si="43"/>
        <v>4.7695592302922876</v>
      </c>
      <c r="W365" s="7">
        <f t="shared" si="45"/>
        <v>88.708621401683857</v>
      </c>
      <c r="X365" s="7">
        <f t="shared" si="46"/>
        <v>95.159420022535642</v>
      </c>
      <c r="Y365" s="62" t="s">
        <v>1099</v>
      </c>
      <c r="Z365" t="str">
        <f t="shared" si="47"/>
        <v>28_60VTA</v>
      </c>
    </row>
    <row r="366" spans="1:26" ht="14.5" hidden="1">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44"/>
        <v>1</v>
      </c>
      <c r="M366" s="67" t="b">
        <v>1</v>
      </c>
      <c r="N366" s="67">
        <v>0</v>
      </c>
      <c r="O366" s="67">
        <v>10</v>
      </c>
      <c r="P366" s="67">
        <v>10</v>
      </c>
      <c r="Q366" s="67">
        <v>10</v>
      </c>
      <c r="R366" s="67">
        <v>160</v>
      </c>
      <c r="S366" s="17">
        <f t="shared" si="40"/>
        <v>119.46</v>
      </c>
      <c r="T366">
        <f t="shared" si="41"/>
        <v>2</v>
      </c>
      <c r="U366" s="7">
        <f t="shared" si="42"/>
        <v>2.1502662069505947</v>
      </c>
      <c r="V366" s="7">
        <f t="shared" si="43"/>
        <v>1.5898530767640959</v>
      </c>
      <c r="W366" s="7">
        <f t="shared" si="45"/>
        <v>29.569540467227952</v>
      </c>
      <c r="X366" s="7">
        <f t="shared" si="46"/>
        <v>31.719806674178546</v>
      </c>
      <c r="Y366" s="62" t="s">
        <v>1100</v>
      </c>
      <c r="Z366" t="str">
        <f t="shared" si="47"/>
        <v>28_25VTAA</v>
      </c>
    </row>
    <row r="367" spans="1:26" ht="14.5" hidden="1">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44"/>
        <v>1</v>
      </c>
      <c r="M367" s="67" t="b">
        <v>1</v>
      </c>
      <c r="N367" s="67">
        <v>90</v>
      </c>
      <c r="O367" s="67">
        <v>10</v>
      </c>
      <c r="P367" s="67">
        <v>10</v>
      </c>
      <c r="Q367" s="67">
        <v>10</v>
      </c>
      <c r="R367" s="67">
        <v>48</v>
      </c>
      <c r="S367" s="17">
        <f t="shared" si="40"/>
        <v>352.77</v>
      </c>
      <c r="T367">
        <f t="shared" si="41"/>
        <v>12</v>
      </c>
      <c r="U367" s="7">
        <f t="shared" si="42"/>
        <v>12.901597241703568</v>
      </c>
      <c r="V367" s="7">
        <f t="shared" si="43"/>
        <v>9.5391184605845751</v>
      </c>
      <c r="W367" s="7">
        <f t="shared" si="45"/>
        <v>177.41724280336771</v>
      </c>
      <c r="X367" s="7">
        <f t="shared" si="46"/>
        <v>190.31884004507128</v>
      </c>
      <c r="Y367" s="62" t="s">
        <v>2352</v>
      </c>
      <c r="Z367" t="str">
        <f t="shared" si="47"/>
        <v>28_68VTA</v>
      </c>
    </row>
    <row r="368" spans="1:26" ht="14.5" hidden="1">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44"/>
        <v>0</v>
      </c>
      <c r="M368" s="67" t="b">
        <v>1</v>
      </c>
      <c r="N368" s="67">
        <v>45</v>
      </c>
      <c r="O368" s="67">
        <v>10</v>
      </c>
      <c r="P368" s="67">
        <v>10</v>
      </c>
      <c r="Q368" s="67">
        <v>10</v>
      </c>
      <c r="R368" s="67">
        <v>68.5</v>
      </c>
      <c r="S368" s="17">
        <f t="shared" si="40"/>
        <v>352.77</v>
      </c>
      <c r="T368">
        <f t="shared" si="41"/>
        <v>0</v>
      </c>
      <c r="U368" s="7">
        <f t="shared" si="42"/>
        <v>0</v>
      </c>
      <c r="V368" s="7">
        <f t="shared" si="43"/>
        <v>0</v>
      </c>
      <c r="W368" s="7">
        <f t="shared" si="45"/>
        <v>0</v>
      </c>
      <c r="X368" s="7">
        <f t="shared" si="46"/>
        <v>0</v>
      </c>
      <c r="Y368" s="62" t="s">
        <v>2352</v>
      </c>
      <c r="Z368" t="str">
        <f t="shared" si="47"/>
        <v>28_68VTA</v>
      </c>
    </row>
    <row r="369" spans="1:26" ht="14.5" hidden="1">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44"/>
        <v>1</v>
      </c>
      <c r="M369" s="67" t="b">
        <v>1</v>
      </c>
      <c r="N369" s="67">
        <v>90</v>
      </c>
      <c r="O369" s="67">
        <v>10</v>
      </c>
      <c r="P369" s="67">
        <v>10</v>
      </c>
      <c r="Q369" s="67">
        <v>10</v>
      </c>
      <c r="R369" s="67">
        <v>80</v>
      </c>
      <c r="S369" s="17">
        <f t="shared" si="40"/>
        <v>111.32</v>
      </c>
      <c r="T369">
        <f t="shared" si="41"/>
        <v>4</v>
      </c>
      <c r="U369" s="7">
        <f t="shared" si="42"/>
        <v>4.3005324139011893</v>
      </c>
      <c r="V369" s="7">
        <f t="shared" si="43"/>
        <v>3.1797061535281919</v>
      </c>
      <c r="W369" s="7">
        <f t="shared" si="45"/>
        <v>59.139080934455905</v>
      </c>
      <c r="X369" s="7">
        <f t="shared" si="46"/>
        <v>63.439613348357092</v>
      </c>
      <c r="Y369" s="62" t="s">
        <v>2354</v>
      </c>
      <c r="Z369" t="str">
        <f t="shared" si="47"/>
        <v>28_72VTA</v>
      </c>
    </row>
    <row r="370" spans="1:26" ht="14.5" hidden="1">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44"/>
        <v>0</v>
      </c>
      <c r="M370" s="67" t="b">
        <v>1</v>
      </c>
      <c r="N370" s="67">
        <v>0</v>
      </c>
      <c r="O370" s="67">
        <v>10</v>
      </c>
      <c r="P370" s="67">
        <v>10</v>
      </c>
      <c r="Q370" s="67">
        <v>10</v>
      </c>
      <c r="R370" s="67">
        <v>60</v>
      </c>
      <c r="S370" s="17">
        <f t="shared" si="40"/>
        <v>110.99000000000001</v>
      </c>
      <c r="T370">
        <f t="shared" si="41"/>
        <v>0</v>
      </c>
      <c r="U370" s="7">
        <f t="shared" si="42"/>
        <v>0</v>
      </c>
      <c r="V370" s="7">
        <f t="shared" si="43"/>
        <v>0</v>
      </c>
      <c r="W370" s="7">
        <f t="shared" si="45"/>
        <v>0</v>
      </c>
      <c r="X370" s="7">
        <f t="shared" si="46"/>
        <v>0</v>
      </c>
      <c r="Y370" s="62" t="s">
        <v>2354</v>
      </c>
      <c r="Z370" t="str">
        <f t="shared" si="47"/>
        <v>28_72VTA</v>
      </c>
    </row>
    <row r="371" spans="1:26" ht="14.5" hidden="1">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44"/>
        <v>1</v>
      </c>
      <c r="M371" s="67" t="b">
        <v>0</v>
      </c>
      <c r="S371" s="17">
        <f t="shared" si="40"/>
        <v>91.19</v>
      </c>
      <c r="T371">
        <f t="shared" si="41"/>
        <v>0</v>
      </c>
      <c r="U371" s="7">
        <f t="shared" si="42"/>
        <v>0</v>
      </c>
      <c r="V371" s="7">
        <f t="shared" si="43"/>
        <v>0</v>
      </c>
      <c r="W371" s="7">
        <f t="shared" si="45"/>
        <v>0</v>
      </c>
      <c r="X371" s="7">
        <f t="shared" si="46"/>
        <v>0</v>
      </c>
      <c r="Y371" s="62" t="s">
        <v>2350</v>
      </c>
      <c r="Z371" t="str">
        <f t="shared" si="47"/>
        <v>28_73VTA</v>
      </c>
    </row>
    <row r="372" spans="1:26" ht="14.5" hidden="1">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44"/>
        <v>0</v>
      </c>
      <c r="M372" s="67" t="b">
        <v>1</v>
      </c>
      <c r="N372" s="67">
        <v>0</v>
      </c>
      <c r="O372" s="67">
        <v>10</v>
      </c>
      <c r="P372" s="67">
        <v>10</v>
      </c>
      <c r="Q372" s="67">
        <v>10</v>
      </c>
      <c r="R372" s="67">
        <v>60</v>
      </c>
      <c r="S372" s="17">
        <f t="shared" si="40"/>
        <v>91.3</v>
      </c>
      <c r="T372">
        <f t="shared" si="41"/>
        <v>0</v>
      </c>
      <c r="U372" s="7">
        <f t="shared" si="42"/>
        <v>0</v>
      </c>
      <c r="V372" s="7">
        <f t="shared" si="43"/>
        <v>0</v>
      </c>
      <c r="W372" s="7">
        <f t="shared" si="45"/>
        <v>0</v>
      </c>
      <c r="X372" s="7">
        <f t="shared" si="46"/>
        <v>0</v>
      </c>
      <c r="Y372" s="62" t="s">
        <v>2350</v>
      </c>
      <c r="Z372" t="str">
        <f t="shared" si="47"/>
        <v>28_73VTA</v>
      </c>
    </row>
    <row r="373" spans="1:26" ht="14.5" hidden="1">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44"/>
        <v>1</v>
      </c>
      <c r="M373" s="67" t="b">
        <v>1</v>
      </c>
      <c r="N373" s="67">
        <v>0</v>
      </c>
      <c r="O373" s="67">
        <v>10</v>
      </c>
      <c r="P373" s="67">
        <v>10</v>
      </c>
      <c r="Q373" s="67">
        <v>10</v>
      </c>
      <c r="R373" s="67">
        <v>0</v>
      </c>
      <c r="S373" s="17">
        <f t="shared" si="40"/>
        <v>25.96</v>
      </c>
      <c r="T373">
        <f t="shared" si="41"/>
        <v>3</v>
      </c>
      <c r="U373" s="7">
        <f t="shared" si="42"/>
        <v>3.225399310425892</v>
      </c>
      <c r="V373" s="7">
        <f t="shared" si="43"/>
        <v>2.3847796151461438</v>
      </c>
      <c r="W373" s="7">
        <f t="shared" si="45"/>
        <v>44.354310700841928</v>
      </c>
      <c r="X373" s="7">
        <f t="shared" si="46"/>
        <v>47.579710011267821</v>
      </c>
      <c r="Y373" s="62" t="s">
        <v>1107</v>
      </c>
      <c r="Z373" t="str">
        <f t="shared" si="47"/>
        <v>28_89SVTA</v>
      </c>
    </row>
    <row r="374" spans="1:26" ht="14.5" hidden="1">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44"/>
        <v>1</v>
      </c>
      <c r="M374" s="67" t="b">
        <v>0</v>
      </c>
      <c r="S374" s="17">
        <f t="shared" si="40"/>
        <v>49.610000000000007</v>
      </c>
      <c r="T374">
        <f t="shared" si="41"/>
        <v>0</v>
      </c>
      <c r="U374" s="7">
        <f t="shared" si="42"/>
        <v>0</v>
      </c>
      <c r="V374" s="7">
        <f t="shared" si="43"/>
        <v>0</v>
      </c>
      <c r="W374" s="7">
        <f t="shared" si="45"/>
        <v>0</v>
      </c>
      <c r="X374" s="7">
        <f t="shared" si="46"/>
        <v>0</v>
      </c>
      <c r="Y374" s="62" t="s">
        <v>1108</v>
      </c>
      <c r="Z374" t="str">
        <f t="shared" si="47"/>
        <v>28_89VTA</v>
      </c>
    </row>
    <row r="375" spans="1:26" ht="14.5" hidden="1">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44"/>
        <v>1</v>
      </c>
      <c r="M375" s="67" t="b">
        <v>1</v>
      </c>
      <c r="N375" s="67">
        <v>0</v>
      </c>
      <c r="O375" s="67">
        <v>10</v>
      </c>
      <c r="P375" s="67">
        <v>10</v>
      </c>
      <c r="Q375" s="67">
        <v>10</v>
      </c>
      <c r="R375" s="67">
        <v>0</v>
      </c>
      <c r="S375" s="17">
        <f t="shared" si="40"/>
        <v>120.44999999999999</v>
      </c>
      <c r="T375">
        <f t="shared" si="41"/>
        <v>5</v>
      </c>
      <c r="U375" s="7">
        <f t="shared" si="42"/>
        <v>5.3756655173764862</v>
      </c>
      <c r="V375" s="7">
        <f t="shared" si="43"/>
        <v>3.9746326919102399</v>
      </c>
      <c r="W375" s="7">
        <f t="shared" si="45"/>
        <v>73.923851168069888</v>
      </c>
      <c r="X375" s="7">
        <f t="shared" si="46"/>
        <v>79.299516685446378</v>
      </c>
      <c r="Y375" s="62" t="s">
        <v>1109</v>
      </c>
      <c r="Z375" t="str">
        <f t="shared" si="47"/>
        <v>28_20VTA</v>
      </c>
    </row>
    <row r="376" spans="1:26" ht="14.5" hidden="1">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44"/>
        <v>1</v>
      </c>
      <c r="M376" s="67" t="b">
        <v>1</v>
      </c>
      <c r="N376" s="67">
        <v>0</v>
      </c>
      <c r="O376" s="67">
        <v>10</v>
      </c>
      <c r="P376" s="67">
        <v>10</v>
      </c>
      <c r="Q376" s="67">
        <v>10</v>
      </c>
      <c r="R376" s="67">
        <v>240</v>
      </c>
      <c r="S376" s="17">
        <f t="shared" si="40"/>
        <v>233.09000000000006</v>
      </c>
      <c r="T376">
        <f t="shared" si="41"/>
        <v>16</v>
      </c>
      <c r="U376" s="7">
        <f t="shared" si="42"/>
        <v>17.202129655604757</v>
      </c>
      <c r="V376" s="7">
        <f t="shared" si="43"/>
        <v>12.718824614112767</v>
      </c>
      <c r="W376" s="7">
        <f t="shared" si="45"/>
        <v>236.55632373782362</v>
      </c>
      <c r="X376" s="7">
        <f t="shared" si="46"/>
        <v>253.75845339342837</v>
      </c>
      <c r="Y376" s="62" t="s">
        <v>1110</v>
      </c>
      <c r="Z376" t="str">
        <f t="shared" si="47"/>
        <v>28_21VTA</v>
      </c>
    </row>
    <row r="377" spans="1:26" ht="14.5" hidden="1">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44"/>
        <v>1</v>
      </c>
      <c r="M377" s="67" t="b">
        <v>0</v>
      </c>
      <c r="S377" s="17">
        <f t="shared" si="40"/>
        <v>173.25000000000003</v>
      </c>
      <c r="T377">
        <f t="shared" si="41"/>
        <v>0</v>
      </c>
      <c r="U377" s="7">
        <f t="shared" si="42"/>
        <v>0</v>
      </c>
      <c r="V377" s="7">
        <f t="shared" si="43"/>
        <v>0</v>
      </c>
      <c r="W377" s="7">
        <f t="shared" si="45"/>
        <v>0</v>
      </c>
      <c r="X377" s="7">
        <f t="shared" si="46"/>
        <v>0</v>
      </c>
      <c r="Y377" s="62" t="s">
        <v>1111</v>
      </c>
      <c r="Z377" t="str">
        <f t="shared" si="47"/>
        <v>28_26VTA</v>
      </c>
    </row>
    <row r="378" spans="1:26" ht="14.5" hidden="1">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44"/>
        <v>1</v>
      </c>
      <c r="M378" s="67" t="b">
        <v>0</v>
      </c>
      <c r="S378" s="17">
        <f t="shared" si="40"/>
        <v>147.94999999999999</v>
      </c>
      <c r="T378">
        <f t="shared" si="41"/>
        <v>0</v>
      </c>
      <c r="U378" s="7">
        <f t="shared" si="42"/>
        <v>0</v>
      </c>
      <c r="V378" s="7">
        <f t="shared" si="43"/>
        <v>0</v>
      </c>
      <c r="W378" s="7">
        <f t="shared" si="45"/>
        <v>0</v>
      </c>
      <c r="X378" s="7">
        <f t="shared" si="46"/>
        <v>0</v>
      </c>
      <c r="Y378" s="62" t="s">
        <v>1112</v>
      </c>
      <c r="Z378" t="str">
        <f t="shared" si="47"/>
        <v>28_26SVTA</v>
      </c>
    </row>
    <row r="379" spans="1:26" ht="14.5" hidden="1">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44"/>
        <v>1</v>
      </c>
      <c r="M379" s="67" t="b">
        <v>0</v>
      </c>
      <c r="S379" s="17">
        <f t="shared" si="40"/>
        <v>195.14</v>
      </c>
      <c r="T379">
        <f t="shared" si="41"/>
        <v>0</v>
      </c>
      <c r="U379" s="7">
        <f t="shared" si="42"/>
        <v>0</v>
      </c>
      <c r="V379" s="7">
        <f t="shared" si="43"/>
        <v>0</v>
      </c>
      <c r="W379" s="7">
        <f t="shared" si="45"/>
        <v>0</v>
      </c>
      <c r="X379" s="7">
        <f t="shared" si="46"/>
        <v>0</v>
      </c>
      <c r="Y379" s="62" t="s">
        <v>1113</v>
      </c>
      <c r="Z379" t="str">
        <f t="shared" si="47"/>
        <v>28_51VTA</v>
      </c>
    </row>
    <row r="380" spans="1:26" ht="14.5" hidden="1">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44"/>
        <v>1</v>
      </c>
      <c r="M380" s="67" t="b">
        <v>0</v>
      </c>
      <c r="S380" s="17">
        <f t="shared" si="40"/>
        <v>125.95</v>
      </c>
      <c r="T380">
        <f t="shared" si="41"/>
        <v>0</v>
      </c>
      <c r="U380" s="7">
        <f t="shared" si="42"/>
        <v>0</v>
      </c>
      <c r="V380" s="7">
        <f t="shared" si="43"/>
        <v>0</v>
      </c>
      <c r="W380" s="7">
        <f t="shared" si="45"/>
        <v>0</v>
      </c>
      <c r="X380" s="7">
        <f t="shared" si="46"/>
        <v>0</v>
      </c>
      <c r="Y380" s="62" t="s">
        <v>1114</v>
      </c>
      <c r="Z380" t="str">
        <f t="shared" si="47"/>
        <v>28_51SVTA</v>
      </c>
    </row>
    <row r="381" spans="1:26" ht="14.5" hidden="1">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44"/>
        <v>1</v>
      </c>
      <c r="M381" s="67" t="b">
        <v>1</v>
      </c>
      <c r="N381" s="67">
        <v>0</v>
      </c>
      <c r="O381" s="67">
        <v>10</v>
      </c>
      <c r="P381" s="67">
        <v>10</v>
      </c>
      <c r="Q381" s="67">
        <v>10</v>
      </c>
      <c r="R381" s="67">
        <v>160</v>
      </c>
      <c r="S381" s="17">
        <f t="shared" si="40"/>
        <v>200.53000000000003</v>
      </c>
      <c r="T381">
        <f t="shared" si="41"/>
        <v>14</v>
      </c>
      <c r="U381" s="7">
        <f t="shared" si="42"/>
        <v>15.051863448654164</v>
      </c>
      <c r="V381" s="7">
        <f t="shared" si="43"/>
        <v>11.128971537348672</v>
      </c>
      <c r="W381" s="7">
        <f t="shared" si="45"/>
        <v>206.98678327059568</v>
      </c>
      <c r="X381" s="7">
        <f t="shared" si="46"/>
        <v>222.03864671924984</v>
      </c>
      <c r="Y381" s="62" t="s">
        <v>1115</v>
      </c>
      <c r="Z381" t="str">
        <f t="shared" si="47"/>
        <v>28_56VTA</v>
      </c>
    </row>
    <row r="382" spans="1:26" ht="14.5" hidden="1">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44"/>
        <v>1</v>
      </c>
      <c r="M382" s="67" t="b">
        <v>1</v>
      </c>
      <c r="N382" s="67">
        <v>0</v>
      </c>
      <c r="O382" s="67">
        <v>10</v>
      </c>
      <c r="P382" s="67">
        <v>10</v>
      </c>
      <c r="Q382" s="67">
        <v>10</v>
      </c>
      <c r="R382" s="67">
        <v>160</v>
      </c>
      <c r="S382" s="17">
        <f t="shared" si="40"/>
        <v>147.18</v>
      </c>
      <c r="T382">
        <f t="shared" si="41"/>
        <v>10</v>
      </c>
      <c r="U382" s="7">
        <f t="shared" si="42"/>
        <v>10.751331034752972</v>
      </c>
      <c r="V382" s="7">
        <f t="shared" si="43"/>
        <v>7.9492653838204799</v>
      </c>
      <c r="W382" s="7">
        <f t="shared" si="45"/>
        <v>147.84770233613978</v>
      </c>
      <c r="X382" s="7">
        <f t="shared" si="46"/>
        <v>158.59903337089276</v>
      </c>
      <c r="Y382" s="62" t="s">
        <v>1116</v>
      </c>
      <c r="Z382" t="str">
        <f t="shared" si="47"/>
        <v>28_59VTA</v>
      </c>
    </row>
    <row r="383" spans="1:26" ht="14.5" hidden="1">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44"/>
        <v>1</v>
      </c>
      <c r="M383" s="67" t="b">
        <v>1</v>
      </c>
      <c r="N383" s="67">
        <v>0</v>
      </c>
      <c r="O383" s="67">
        <v>10</v>
      </c>
      <c r="P383" s="67">
        <v>10</v>
      </c>
      <c r="Q383" s="67">
        <v>10</v>
      </c>
      <c r="R383" s="67">
        <v>160</v>
      </c>
      <c r="S383" s="17">
        <f t="shared" si="40"/>
        <v>107.36000000000001</v>
      </c>
      <c r="T383">
        <f t="shared" si="41"/>
        <v>8</v>
      </c>
      <c r="U383" s="7">
        <f t="shared" si="42"/>
        <v>8.6010648278023787</v>
      </c>
      <c r="V383" s="7">
        <f t="shared" si="43"/>
        <v>6.3594123070563837</v>
      </c>
      <c r="W383" s="7">
        <f t="shared" si="45"/>
        <v>118.27816186891181</v>
      </c>
      <c r="X383" s="7">
        <f t="shared" si="46"/>
        <v>126.87922669671418</v>
      </c>
      <c r="Y383" s="62" t="s">
        <v>1117</v>
      </c>
      <c r="Z383" t="str">
        <f t="shared" si="47"/>
        <v>28_61SVTA</v>
      </c>
    </row>
    <row r="384" spans="1:26" ht="14.5" hidden="1">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44"/>
        <v>1</v>
      </c>
      <c r="M384" s="67" t="b">
        <v>0</v>
      </c>
      <c r="S384" s="17">
        <f t="shared" si="40"/>
        <v>68.97</v>
      </c>
      <c r="T384">
        <f t="shared" si="41"/>
        <v>0</v>
      </c>
      <c r="U384" s="7">
        <f t="shared" si="42"/>
        <v>0</v>
      </c>
      <c r="V384" s="7">
        <f t="shared" si="43"/>
        <v>0</v>
      </c>
      <c r="W384" s="7">
        <f t="shared" si="45"/>
        <v>0</v>
      </c>
      <c r="X384" s="7">
        <f t="shared" si="46"/>
        <v>0</v>
      </c>
      <c r="Y384" s="62" t="s">
        <v>1118</v>
      </c>
      <c r="Z384" t="str">
        <f t="shared" si="47"/>
        <v>28_70SVTA</v>
      </c>
    </row>
    <row r="385" spans="1:26" ht="14.5" hidden="1">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44"/>
        <v>1</v>
      </c>
      <c r="M385" s="67" t="b">
        <v>0</v>
      </c>
      <c r="S385" s="17">
        <f t="shared" si="40"/>
        <v>13.530000000000001</v>
      </c>
      <c r="T385">
        <f t="shared" si="41"/>
        <v>0</v>
      </c>
      <c r="U385" s="7">
        <f t="shared" si="42"/>
        <v>0</v>
      </c>
      <c r="V385" s="7">
        <f t="shared" si="43"/>
        <v>0</v>
      </c>
      <c r="W385" s="7">
        <f t="shared" si="45"/>
        <v>0</v>
      </c>
      <c r="X385" s="7">
        <f t="shared" si="46"/>
        <v>0</v>
      </c>
      <c r="Y385" s="62" t="s">
        <v>2490</v>
      </c>
      <c r="Z385" t="str">
        <f t="shared" si="47"/>
        <v>28_500VTA</v>
      </c>
    </row>
    <row r="386" spans="1:26" ht="14.5" hidden="1">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44"/>
        <v>0</v>
      </c>
      <c r="M386" s="67" t="b">
        <v>0</v>
      </c>
      <c r="S386" s="17">
        <f t="shared" si="40"/>
        <v>13.530000000000001</v>
      </c>
      <c r="T386">
        <f t="shared" si="41"/>
        <v>0</v>
      </c>
      <c r="U386" s="7">
        <f t="shared" si="42"/>
        <v>0</v>
      </c>
      <c r="V386" s="7">
        <f t="shared" si="43"/>
        <v>0</v>
      </c>
      <c r="W386" s="7">
        <f t="shared" si="45"/>
        <v>0</v>
      </c>
      <c r="X386" s="7">
        <f t="shared" si="46"/>
        <v>0</v>
      </c>
      <c r="Y386" s="62" t="s">
        <v>2490</v>
      </c>
      <c r="Z386" t="str">
        <f t="shared" si="47"/>
        <v>28_500VTA</v>
      </c>
    </row>
    <row r="387" spans="1:26" ht="14.5" hidden="1">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44"/>
        <v>1</v>
      </c>
      <c r="M387" s="67" t="b">
        <v>1</v>
      </c>
      <c r="N387" s="67">
        <v>300</v>
      </c>
      <c r="O387" s="67">
        <v>10</v>
      </c>
      <c r="P387" s="67">
        <v>10</v>
      </c>
      <c r="Q387" s="67">
        <v>10</v>
      </c>
      <c r="R387" s="67">
        <v>48</v>
      </c>
      <c r="S387" s="17">
        <f t="shared" si="40"/>
        <v>228.25000000000003</v>
      </c>
      <c r="T387">
        <f t="shared" si="41"/>
        <v>8</v>
      </c>
      <c r="U387" s="7">
        <f t="shared" si="42"/>
        <v>8.6010648278023787</v>
      </c>
      <c r="V387" s="7">
        <f t="shared" si="43"/>
        <v>6.3594123070563837</v>
      </c>
      <c r="W387" s="7">
        <f t="shared" si="45"/>
        <v>118.27816186891181</v>
      </c>
      <c r="X387" s="7">
        <f t="shared" si="46"/>
        <v>126.87922669671418</v>
      </c>
      <c r="Y387" s="62" t="s">
        <v>1121</v>
      </c>
      <c r="Z387" t="str">
        <f t="shared" si="47"/>
        <v>28_523VTA</v>
      </c>
    </row>
    <row r="388" spans="1:26" ht="14.5" hidden="1">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44"/>
        <v>1</v>
      </c>
      <c r="M388" s="67" t="b">
        <v>1</v>
      </c>
      <c r="N388" s="67">
        <v>0</v>
      </c>
      <c r="O388" s="67">
        <v>10</v>
      </c>
      <c r="P388" s="67">
        <v>10</v>
      </c>
      <c r="Q388" s="67">
        <v>10</v>
      </c>
      <c r="R388" s="67">
        <v>80</v>
      </c>
      <c r="S388" s="17">
        <f t="shared" si="40"/>
        <v>151.58000000000001</v>
      </c>
      <c r="T388">
        <f t="shared" si="41"/>
        <v>11</v>
      </c>
      <c r="U388" s="7">
        <f t="shared" si="42"/>
        <v>11.826464138228271</v>
      </c>
      <c r="V388" s="7">
        <f t="shared" si="43"/>
        <v>8.7441919222025284</v>
      </c>
      <c r="W388" s="7">
        <f t="shared" si="45"/>
        <v>162.63247256975376</v>
      </c>
      <c r="X388" s="7">
        <f t="shared" si="46"/>
        <v>174.45893670798202</v>
      </c>
      <c r="Y388" s="62" t="s">
        <v>2491</v>
      </c>
      <c r="Z388" t="str">
        <f t="shared" si="47"/>
        <v>28_64A</v>
      </c>
    </row>
    <row r="389" spans="1:26" ht="14.5" hidden="1">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44"/>
        <v>1</v>
      </c>
      <c r="M389" s="67" t="b">
        <v>0</v>
      </c>
      <c r="S389" s="17">
        <f t="shared" si="40"/>
        <v>150.69999999999999</v>
      </c>
      <c r="T389">
        <f t="shared" si="41"/>
        <v>0</v>
      </c>
      <c r="U389" s="7">
        <f t="shared" si="42"/>
        <v>0</v>
      </c>
      <c r="V389" s="7">
        <f t="shared" si="43"/>
        <v>0</v>
      </c>
      <c r="W389" s="7">
        <f t="shared" si="45"/>
        <v>0</v>
      </c>
      <c r="X389" s="7">
        <f t="shared" si="46"/>
        <v>0</v>
      </c>
      <c r="Y389" s="62" t="s">
        <v>2491</v>
      </c>
      <c r="Z389" t="str">
        <f t="shared" si="47"/>
        <v>28_64A</v>
      </c>
    </row>
    <row r="390" spans="1:26" ht="14.5" hidden="1">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44"/>
        <v>1</v>
      </c>
      <c r="M390" s="67" t="b">
        <v>1</v>
      </c>
      <c r="N390" s="67">
        <v>0</v>
      </c>
      <c r="O390" s="67">
        <v>10</v>
      </c>
      <c r="P390" s="67">
        <v>10</v>
      </c>
      <c r="Q390" s="67">
        <v>10</v>
      </c>
      <c r="R390" s="67">
        <v>0</v>
      </c>
      <c r="S390" s="17">
        <f t="shared" si="40"/>
        <v>181.94</v>
      </c>
      <c r="T390">
        <f t="shared" si="41"/>
        <v>13</v>
      </c>
      <c r="U390" s="7">
        <f t="shared" si="42"/>
        <v>13.976730345178865</v>
      </c>
      <c r="V390" s="7">
        <f t="shared" si="43"/>
        <v>10.334044998966624</v>
      </c>
      <c r="W390" s="7">
        <f t="shared" si="45"/>
        <v>192.2020130369817</v>
      </c>
      <c r="X390" s="7">
        <f t="shared" si="46"/>
        <v>206.17874338216058</v>
      </c>
      <c r="Y390" s="62" t="s">
        <v>2492</v>
      </c>
      <c r="Z390" t="str">
        <f t="shared" si="47"/>
        <v>28_64B</v>
      </c>
    </row>
    <row r="391" spans="1:26" ht="14.5" hidden="1">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44"/>
        <v>1</v>
      </c>
      <c r="M391" s="67" t="b">
        <v>1</v>
      </c>
      <c r="N391" s="67">
        <v>0</v>
      </c>
      <c r="O391" s="67">
        <v>10</v>
      </c>
      <c r="P391" s="67">
        <v>10</v>
      </c>
      <c r="Q391" s="67">
        <v>10</v>
      </c>
      <c r="R391" s="67">
        <v>0</v>
      </c>
      <c r="S391" s="17">
        <f t="shared" ref="S391:S454" si="48">(IF($D391,$F391*2,$F391)/100 * $D$3)/$D$4 *60</f>
        <v>181.06</v>
      </c>
      <c r="T391">
        <f t="shared" ref="T391:T454" si="49">IF($L391=0,0,IFERROR(ROUNDUP(((S391/IF(O391=0,Q391,O391))-IFERROR((S391/IF($H391=0,$J391,$H391)),0)),0),0))</f>
        <v>13</v>
      </c>
      <c r="U391" s="7">
        <f t="shared" ref="U391:U454" si="50">T391*$F$3/1000000</f>
        <v>13.976730345178865</v>
      </c>
      <c r="V391" s="7">
        <f t="shared" ref="V391:V454" si="51">T391*$H$5*$J$3*$F$5/1000000</f>
        <v>10.334044998966624</v>
      </c>
      <c r="W391" s="7">
        <f t="shared" si="45"/>
        <v>192.2020130369817</v>
      </c>
      <c r="X391" s="7">
        <f t="shared" si="46"/>
        <v>206.17874338216058</v>
      </c>
      <c r="Y391" s="62" t="s">
        <v>2492</v>
      </c>
      <c r="Z391" t="str">
        <f t="shared" si="47"/>
        <v>28_64B</v>
      </c>
    </row>
    <row r="392" spans="1:26" ht="14.5" hidden="1">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52">IF(LEFT(C392,LEN(C392)-2)=LEFT(C391,LEN(C391)-2),0,1)</f>
        <v>1</v>
      </c>
      <c r="M392" s="67" t="b">
        <v>1</v>
      </c>
      <c r="N392" s="67">
        <v>90</v>
      </c>
      <c r="O392" s="67">
        <v>10</v>
      </c>
      <c r="P392" s="67">
        <v>10</v>
      </c>
      <c r="Q392" s="67">
        <v>10</v>
      </c>
      <c r="R392" s="67">
        <v>65</v>
      </c>
      <c r="S392" s="17">
        <f t="shared" si="48"/>
        <v>228.47</v>
      </c>
      <c r="T392">
        <f t="shared" si="49"/>
        <v>8</v>
      </c>
      <c r="U392" s="7">
        <f t="shared" si="50"/>
        <v>8.6010648278023787</v>
      </c>
      <c r="V392" s="7">
        <f t="shared" si="51"/>
        <v>6.3594123070563837</v>
      </c>
      <c r="W392" s="7">
        <f t="shared" ref="W392:W455" si="53">V392*(($J$5^$J$4)-1)/($J$5-1)</f>
        <v>118.27816186891181</v>
      </c>
      <c r="X392" s="7">
        <f t="shared" ref="X392:X455" si="54">U392+W392</f>
        <v>126.87922669671418</v>
      </c>
      <c r="Y392" s="62" t="s">
        <v>2493</v>
      </c>
      <c r="Z392" t="str">
        <f t="shared" ref="Z392:Z455" si="55">IFERROR(LEFT(Y392,FIND(" ",Y392)-1),Y392)</f>
        <v>28_66VTA</v>
      </c>
    </row>
    <row r="393" spans="1:26" ht="14.5" hidden="1">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52"/>
        <v>1</v>
      </c>
      <c r="M393" s="67" t="b">
        <v>0</v>
      </c>
      <c r="S393" s="17">
        <f t="shared" si="48"/>
        <v>91.52000000000001</v>
      </c>
      <c r="T393">
        <f t="shared" si="49"/>
        <v>0</v>
      </c>
      <c r="U393" s="7">
        <f t="shared" si="50"/>
        <v>0</v>
      </c>
      <c r="V393" s="7">
        <f t="shared" si="51"/>
        <v>0</v>
      </c>
      <c r="W393" s="7">
        <f t="shared" si="53"/>
        <v>0</v>
      </c>
      <c r="X393" s="7">
        <f t="shared" si="54"/>
        <v>0</v>
      </c>
      <c r="Y393" s="62" t="s">
        <v>1127</v>
      </c>
      <c r="Z393" t="str">
        <f t="shared" si="55"/>
        <v>30_7AC</v>
      </c>
    </row>
    <row r="394" spans="1:26" ht="14.5" hidden="1">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52"/>
        <v>1</v>
      </c>
      <c r="M394" s="67" t="b">
        <v>0</v>
      </c>
      <c r="S394" s="17">
        <f t="shared" si="48"/>
        <v>111.10000000000001</v>
      </c>
      <c r="T394">
        <f t="shared" si="49"/>
        <v>0</v>
      </c>
      <c r="U394" s="7">
        <f t="shared" si="50"/>
        <v>0</v>
      </c>
      <c r="V394" s="7">
        <f t="shared" si="51"/>
        <v>0</v>
      </c>
      <c r="W394" s="7">
        <f t="shared" si="53"/>
        <v>0</v>
      </c>
      <c r="X394" s="7">
        <f t="shared" si="54"/>
        <v>0</v>
      </c>
      <c r="Y394" s="62" t="s">
        <v>1128</v>
      </c>
      <c r="Z394" t="str">
        <f t="shared" si="55"/>
        <v>30_45AC</v>
      </c>
    </row>
    <row r="395" spans="1:26" ht="14.5" hidden="1">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52"/>
        <v>1</v>
      </c>
      <c r="M395" s="67" t="b">
        <v>0</v>
      </c>
      <c r="S395" s="17">
        <f t="shared" si="48"/>
        <v>60.830000000000013</v>
      </c>
      <c r="T395">
        <f t="shared" si="49"/>
        <v>0</v>
      </c>
      <c r="U395" s="7">
        <f t="shared" si="50"/>
        <v>0</v>
      </c>
      <c r="V395" s="7">
        <f t="shared" si="51"/>
        <v>0</v>
      </c>
      <c r="W395" s="7">
        <f t="shared" si="53"/>
        <v>0</v>
      </c>
      <c r="X395" s="7">
        <f t="shared" si="54"/>
        <v>0</v>
      </c>
      <c r="Y395" s="62" t="s">
        <v>1129</v>
      </c>
      <c r="Z395" t="str">
        <f t="shared" si="55"/>
        <v>30_46AC</v>
      </c>
    </row>
    <row r="396" spans="1:26" ht="14.5" hidden="1">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52"/>
        <v>1</v>
      </c>
      <c r="M396" s="67" t="b">
        <v>0</v>
      </c>
      <c r="S396" s="17">
        <f t="shared" si="48"/>
        <v>34.21</v>
      </c>
      <c r="T396">
        <f t="shared" si="49"/>
        <v>0</v>
      </c>
      <c r="U396" s="7">
        <f t="shared" si="50"/>
        <v>0</v>
      </c>
      <c r="V396" s="7">
        <f t="shared" si="51"/>
        <v>0</v>
      </c>
      <c r="W396" s="7">
        <f t="shared" si="53"/>
        <v>0</v>
      </c>
      <c r="X396" s="7">
        <f t="shared" si="54"/>
        <v>0</v>
      </c>
      <c r="Y396" s="62" t="s">
        <v>1130</v>
      </c>
      <c r="Z396" t="str">
        <f t="shared" si="55"/>
        <v>30_47AC</v>
      </c>
    </row>
    <row r="397" spans="1:26" ht="14.5" hidden="1">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52"/>
        <v>1</v>
      </c>
      <c r="M397" s="67" t="b">
        <v>0</v>
      </c>
      <c r="S397" s="17">
        <f t="shared" si="48"/>
        <v>47.63000000000001</v>
      </c>
      <c r="T397">
        <f t="shared" si="49"/>
        <v>0</v>
      </c>
      <c r="U397" s="7">
        <f t="shared" si="50"/>
        <v>0</v>
      </c>
      <c r="V397" s="7">
        <f t="shared" si="51"/>
        <v>0</v>
      </c>
      <c r="W397" s="7">
        <f t="shared" si="53"/>
        <v>0</v>
      </c>
      <c r="X397" s="7">
        <f t="shared" si="54"/>
        <v>0</v>
      </c>
      <c r="Y397" s="62" t="s">
        <v>1131</v>
      </c>
      <c r="Z397" t="str">
        <f t="shared" si="55"/>
        <v>30_54AC</v>
      </c>
    </row>
    <row r="398" spans="1:26" ht="14.5" hidden="1">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52"/>
        <v>1</v>
      </c>
      <c r="M398" s="67" t="b">
        <v>1</v>
      </c>
      <c r="N398" s="67">
        <v>0</v>
      </c>
      <c r="O398" s="67">
        <v>10</v>
      </c>
      <c r="P398" s="67">
        <v>10</v>
      </c>
      <c r="Q398" s="67">
        <v>10</v>
      </c>
      <c r="R398" s="67">
        <v>140</v>
      </c>
      <c r="S398" s="17">
        <f t="shared" si="48"/>
        <v>44.110000000000007</v>
      </c>
      <c r="T398">
        <f t="shared" si="49"/>
        <v>3</v>
      </c>
      <c r="U398" s="7">
        <f t="shared" si="50"/>
        <v>3.225399310425892</v>
      </c>
      <c r="V398" s="7">
        <f t="shared" si="51"/>
        <v>2.3847796151461438</v>
      </c>
      <c r="W398" s="7">
        <f t="shared" si="53"/>
        <v>44.354310700841928</v>
      </c>
      <c r="X398" s="7">
        <f t="shared" si="54"/>
        <v>47.579710011267821</v>
      </c>
      <c r="Y398" s="62" t="s">
        <v>1132</v>
      </c>
      <c r="Z398" t="str">
        <f t="shared" si="55"/>
        <v>30_65AC</v>
      </c>
    </row>
    <row r="399" spans="1:26" ht="14.5" hidden="1">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52"/>
        <v>1</v>
      </c>
      <c r="M399" s="67" t="b">
        <v>1</v>
      </c>
      <c r="N399" s="67">
        <v>100</v>
      </c>
      <c r="O399" s="67">
        <v>10</v>
      </c>
      <c r="P399" s="67">
        <v>10</v>
      </c>
      <c r="Q399" s="67">
        <v>10</v>
      </c>
      <c r="R399" s="67">
        <v>80</v>
      </c>
      <c r="S399" s="17">
        <f t="shared" si="48"/>
        <v>136.95000000000002</v>
      </c>
      <c r="T399">
        <f t="shared" si="49"/>
        <v>10</v>
      </c>
      <c r="U399" s="7">
        <f t="shared" si="50"/>
        <v>10.751331034752972</v>
      </c>
      <c r="V399" s="7">
        <f t="shared" si="51"/>
        <v>7.9492653838204799</v>
      </c>
      <c r="W399" s="7">
        <f t="shared" si="53"/>
        <v>147.84770233613978</v>
      </c>
      <c r="X399" s="7">
        <f t="shared" si="54"/>
        <v>158.59903337089276</v>
      </c>
      <c r="Y399" s="62" t="s">
        <v>1133</v>
      </c>
      <c r="Z399" t="str">
        <f t="shared" si="55"/>
        <v>30_74AC</v>
      </c>
    </row>
    <row r="400" spans="1:26" ht="14.5" hidden="1">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52"/>
        <v>1</v>
      </c>
      <c r="M400" s="67" t="b">
        <v>1</v>
      </c>
      <c r="N400" s="67">
        <v>60</v>
      </c>
      <c r="O400" s="67">
        <v>10</v>
      </c>
      <c r="P400" s="67">
        <v>10</v>
      </c>
      <c r="Q400" s="67">
        <v>10</v>
      </c>
      <c r="R400" s="67">
        <v>10</v>
      </c>
      <c r="S400" s="17">
        <f t="shared" si="48"/>
        <v>139.92000000000002</v>
      </c>
      <c r="T400">
        <f t="shared" si="49"/>
        <v>0</v>
      </c>
      <c r="U400" s="7">
        <f t="shared" si="50"/>
        <v>0</v>
      </c>
      <c r="V400" s="7">
        <f t="shared" si="51"/>
        <v>0</v>
      </c>
      <c r="W400" s="7">
        <f t="shared" si="53"/>
        <v>0</v>
      </c>
      <c r="X400" s="7">
        <f t="shared" si="54"/>
        <v>0</v>
      </c>
      <c r="Y400" s="62" t="s">
        <v>2372</v>
      </c>
      <c r="Z400" t="str">
        <f t="shared" si="55"/>
        <v>30_57</v>
      </c>
    </row>
    <row r="401" spans="1:26" ht="14.5" hidden="1">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52"/>
        <v>0</v>
      </c>
      <c r="M401" s="67" t="b">
        <v>1</v>
      </c>
      <c r="N401" s="67">
        <v>60</v>
      </c>
      <c r="O401" s="67">
        <v>10</v>
      </c>
      <c r="P401" s="67">
        <v>10</v>
      </c>
      <c r="Q401" s="67">
        <v>10</v>
      </c>
      <c r="R401" s="67">
        <v>10</v>
      </c>
      <c r="S401" s="17">
        <f t="shared" si="48"/>
        <v>139.70000000000002</v>
      </c>
      <c r="T401">
        <f t="shared" si="49"/>
        <v>0</v>
      </c>
      <c r="U401" s="7">
        <f t="shared" si="50"/>
        <v>0</v>
      </c>
      <c r="V401" s="7">
        <f t="shared" si="51"/>
        <v>0</v>
      </c>
      <c r="W401" s="7">
        <f t="shared" si="53"/>
        <v>0</v>
      </c>
      <c r="X401" s="7">
        <f t="shared" si="54"/>
        <v>0</v>
      </c>
      <c r="Y401" s="62" t="s">
        <v>2372</v>
      </c>
      <c r="Z401" t="str">
        <f t="shared" si="55"/>
        <v>30_57</v>
      </c>
    </row>
    <row r="402" spans="1:26" ht="14.5" hidden="1">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52"/>
        <v>1</v>
      </c>
      <c r="M402" s="67" t="b">
        <v>1</v>
      </c>
      <c r="N402" s="67">
        <v>0</v>
      </c>
      <c r="O402" s="67">
        <v>10</v>
      </c>
      <c r="P402" s="67">
        <v>10</v>
      </c>
      <c r="Q402" s="67">
        <v>10</v>
      </c>
      <c r="R402" s="67">
        <v>30</v>
      </c>
      <c r="S402" s="17">
        <f t="shared" si="48"/>
        <v>116.16000000000001</v>
      </c>
      <c r="T402">
        <f t="shared" si="49"/>
        <v>6</v>
      </c>
      <c r="U402" s="7">
        <f t="shared" si="50"/>
        <v>6.450798620851784</v>
      </c>
      <c r="V402" s="7">
        <f t="shared" si="51"/>
        <v>4.7695592302922876</v>
      </c>
      <c r="W402" s="7">
        <f t="shared" si="53"/>
        <v>88.708621401683857</v>
      </c>
      <c r="X402" s="7">
        <f t="shared" si="54"/>
        <v>95.159420022535642</v>
      </c>
      <c r="Y402" s="62" t="s">
        <v>1136</v>
      </c>
      <c r="Z402" t="str">
        <f t="shared" si="55"/>
        <v>30_12AC</v>
      </c>
    </row>
    <row r="403" spans="1:26" ht="14.5" hidden="1">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52"/>
        <v>1</v>
      </c>
      <c r="M403" s="67" t="b">
        <v>0</v>
      </c>
      <c r="S403" s="17">
        <f t="shared" si="48"/>
        <v>86.13000000000001</v>
      </c>
      <c r="T403">
        <f t="shared" si="49"/>
        <v>0</v>
      </c>
      <c r="U403" s="7">
        <f t="shared" si="50"/>
        <v>0</v>
      </c>
      <c r="V403" s="7">
        <f t="shared" si="51"/>
        <v>0</v>
      </c>
      <c r="W403" s="7">
        <f t="shared" si="53"/>
        <v>0</v>
      </c>
      <c r="X403" s="7">
        <f t="shared" si="54"/>
        <v>0</v>
      </c>
      <c r="Y403" s="62" t="s">
        <v>1137</v>
      </c>
      <c r="Z403" t="str">
        <f t="shared" si="55"/>
        <v>30_70AC</v>
      </c>
    </row>
    <row r="404" spans="1:26" ht="14.5" hidden="1">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52"/>
        <v>1</v>
      </c>
      <c r="M404" s="67" t="b">
        <v>1</v>
      </c>
      <c r="N404" s="67">
        <v>80</v>
      </c>
      <c r="O404" s="67">
        <v>10</v>
      </c>
      <c r="P404" s="67">
        <v>10</v>
      </c>
      <c r="Q404" s="67">
        <v>10</v>
      </c>
      <c r="R404" s="67">
        <v>30</v>
      </c>
      <c r="S404" s="17">
        <f t="shared" si="48"/>
        <v>160.82</v>
      </c>
      <c r="T404">
        <f t="shared" si="49"/>
        <v>9</v>
      </c>
      <c r="U404" s="7">
        <f t="shared" si="50"/>
        <v>9.6761979312776756</v>
      </c>
      <c r="V404" s="7">
        <f t="shared" si="51"/>
        <v>7.1543388454384322</v>
      </c>
      <c r="W404" s="7">
        <f t="shared" si="53"/>
        <v>133.06293210252579</v>
      </c>
      <c r="X404" s="7">
        <f t="shared" si="54"/>
        <v>142.73913003380346</v>
      </c>
      <c r="Y404" s="62" t="s">
        <v>1138</v>
      </c>
      <c r="Z404" t="str">
        <f t="shared" si="55"/>
        <v>30_72M</v>
      </c>
    </row>
    <row r="405" spans="1:26" ht="14.5" hidden="1">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52"/>
        <v>1</v>
      </c>
      <c r="M405" s="67" t="b">
        <v>1</v>
      </c>
      <c r="N405" s="67">
        <v>100</v>
      </c>
      <c r="O405" s="67">
        <v>10</v>
      </c>
      <c r="P405" s="67">
        <v>10</v>
      </c>
      <c r="Q405" s="67">
        <v>10</v>
      </c>
      <c r="R405" s="67">
        <v>160</v>
      </c>
      <c r="S405" s="17">
        <f t="shared" si="48"/>
        <v>137.72</v>
      </c>
      <c r="T405">
        <f t="shared" si="49"/>
        <v>10</v>
      </c>
      <c r="U405" s="7">
        <f t="shared" si="50"/>
        <v>10.751331034752972</v>
      </c>
      <c r="V405" s="7">
        <f t="shared" si="51"/>
        <v>7.9492653838204799</v>
      </c>
      <c r="W405" s="7">
        <f t="shared" si="53"/>
        <v>147.84770233613978</v>
      </c>
      <c r="X405" s="7">
        <f t="shared" si="54"/>
        <v>158.59903337089276</v>
      </c>
      <c r="Y405" s="62" t="s">
        <v>1139</v>
      </c>
      <c r="Z405" t="str">
        <f t="shared" si="55"/>
        <v>30_76AC</v>
      </c>
    </row>
    <row r="406" spans="1:26" ht="14.5" hidden="1">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52"/>
        <v>1</v>
      </c>
      <c r="M406" s="67" t="b">
        <v>1</v>
      </c>
      <c r="N406" s="67">
        <v>90</v>
      </c>
      <c r="O406" s="67">
        <v>10</v>
      </c>
      <c r="P406" s="67">
        <v>10</v>
      </c>
      <c r="Q406" s="67">
        <v>10</v>
      </c>
      <c r="R406" s="67">
        <v>48</v>
      </c>
      <c r="S406" s="17">
        <f t="shared" si="48"/>
        <v>71.72</v>
      </c>
      <c r="T406">
        <f t="shared" si="49"/>
        <v>3</v>
      </c>
      <c r="U406" s="7">
        <f t="shared" si="50"/>
        <v>3.225399310425892</v>
      </c>
      <c r="V406" s="7">
        <f t="shared" si="51"/>
        <v>2.3847796151461438</v>
      </c>
      <c r="W406" s="7">
        <f t="shared" si="53"/>
        <v>44.354310700841928</v>
      </c>
      <c r="X406" s="7">
        <f t="shared" si="54"/>
        <v>47.579710011267821</v>
      </c>
      <c r="Y406" s="62" t="s">
        <v>2361</v>
      </c>
      <c r="Z406" t="str">
        <f t="shared" si="55"/>
        <v>30_88</v>
      </c>
    </row>
    <row r="407" spans="1:26" ht="14.5" hidden="1">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52"/>
        <v>1</v>
      </c>
      <c r="M407" s="67" t="b">
        <v>1</v>
      </c>
      <c r="N407" s="67">
        <v>90</v>
      </c>
      <c r="O407" s="67">
        <v>10</v>
      </c>
      <c r="P407" s="67">
        <v>10</v>
      </c>
      <c r="Q407" s="67">
        <v>10</v>
      </c>
      <c r="R407" s="67">
        <v>48</v>
      </c>
      <c r="S407" s="17">
        <f t="shared" si="48"/>
        <v>74.25</v>
      </c>
      <c r="T407">
        <f t="shared" si="49"/>
        <v>3</v>
      </c>
      <c r="U407" s="7">
        <f t="shared" si="50"/>
        <v>3.225399310425892</v>
      </c>
      <c r="V407" s="7">
        <f t="shared" si="51"/>
        <v>2.3847796151461438</v>
      </c>
      <c r="W407" s="7">
        <f t="shared" si="53"/>
        <v>44.354310700841928</v>
      </c>
      <c r="X407" s="7">
        <f t="shared" si="54"/>
        <v>47.579710011267821</v>
      </c>
      <c r="Y407" s="62" t="s">
        <v>2361</v>
      </c>
      <c r="Z407" t="str">
        <f t="shared" si="55"/>
        <v>30_88</v>
      </c>
    </row>
    <row r="408" spans="1:26" ht="14.5" hidden="1">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52"/>
        <v>1</v>
      </c>
      <c r="M408" s="67" t="b">
        <v>1</v>
      </c>
      <c r="N408" s="67">
        <v>0</v>
      </c>
      <c r="O408" s="67">
        <v>10</v>
      </c>
      <c r="P408" s="67">
        <v>10</v>
      </c>
      <c r="Q408" s="67">
        <v>10</v>
      </c>
      <c r="R408" s="67">
        <v>160</v>
      </c>
      <c r="S408" s="17">
        <f t="shared" si="48"/>
        <v>29.810000000000006</v>
      </c>
      <c r="T408">
        <f t="shared" si="49"/>
        <v>2</v>
      </c>
      <c r="U408" s="7">
        <f t="shared" si="50"/>
        <v>2.1502662069505947</v>
      </c>
      <c r="V408" s="7">
        <f t="shared" si="51"/>
        <v>1.5898530767640959</v>
      </c>
      <c r="W408" s="7">
        <f t="shared" si="53"/>
        <v>29.569540467227952</v>
      </c>
      <c r="X408" s="7">
        <f t="shared" si="54"/>
        <v>31.719806674178546</v>
      </c>
      <c r="Y408" s="62" t="s">
        <v>1142</v>
      </c>
      <c r="Z408" t="str">
        <f t="shared" si="55"/>
        <v>30_67AC</v>
      </c>
    </row>
    <row r="409" spans="1:26" ht="14.5" hidden="1">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52"/>
        <v>1</v>
      </c>
      <c r="M409" s="67" t="b">
        <v>1</v>
      </c>
      <c r="N409" s="67">
        <v>50</v>
      </c>
      <c r="O409" s="67">
        <v>10</v>
      </c>
      <c r="P409" s="67">
        <v>10</v>
      </c>
      <c r="Q409" s="67">
        <v>10</v>
      </c>
      <c r="R409" s="67">
        <v>30</v>
      </c>
      <c r="S409" s="17">
        <f t="shared" si="48"/>
        <v>99.110000000000014</v>
      </c>
      <c r="T409">
        <f t="shared" si="49"/>
        <v>0</v>
      </c>
      <c r="U409" s="7">
        <f t="shared" si="50"/>
        <v>0</v>
      </c>
      <c r="V409" s="7">
        <f t="shared" si="51"/>
        <v>0</v>
      </c>
      <c r="W409" s="7">
        <f t="shared" si="53"/>
        <v>0</v>
      </c>
      <c r="X409" s="7">
        <f t="shared" si="54"/>
        <v>0</v>
      </c>
      <c r="Y409" s="62" t="s">
        <v>2437</v>
      </c>
      <c r="Z409" t="str">
        <f t="shared" si="55"/>
        <v>30_18</v>
      </c>
    </row>
    <row r="410" spans="1:26" ht="14.5" hidden="1">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52"/>
        <v>1</v>
      </c>
      <c r="M410" s="67" t="b">
        <v>1</v>
      </c>
      <c r="N410" s="67">
        <v>50</v>
      </c>
      <c r="O410" s="67">
        <v>10</v>
      </c>
      <c r="P410" s="67">
        <v>10</v>
      </c>
      <c r="Q410" s="67">
        <v>10</v>
      </c>
      <c r="R410" s="67">
        <v>30</v>
      </c>
      <c r="S410" s="17">
        <f t="shared" si="48"/>
        <v>98.23</v>
      </c>
      <c r="T410">
        <f t="shared" si="49"/>
        <v>0</v>
      </c>
      <c r="U410" s="7">
        <f t="shared" si="50"/>
        <v>0</v>
      </c>
      <c r="V410" s="7">
        <f t="shared" si="51"/>
        <v>0</v>
      </c>
      <c r="W410" s="7">
        <f t="shared" si="53"/>
        <v>0</v>
      </c>
      <c r="X410" s="7">
        <f t="shared" si="54"/>
        <v>0</v>
      </c>
      <c r="Y410" s="62" t="s">
        <v>2437</v>
      </c>
      <c r="Z410" t="str">
        <f t="shared" si="55"/>
        <v>30_18</v>
      </c>
    </row>
    <row r="411" spans="1:26" ht="14.5" hidden="1">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52"/>
        <v>1</v>
      </c>
      <c r="M411" s="67" t="b">
        <v>1</v>
      </c>
      <c r="N411" s="67">
        <v>0</v>
      </c>
      <c r="O411" s="67">
        <v>10</v>
      </c>
      <c r="P411" s="67">
        <v>10</v>
      </c>
      <c r="Q411" s="67">
        <v>10</v>
      </c>
      <c r="R411" s="67">
        <v>70</v>
      </c>
      <c r="S411" s="17">
        <f t="shared" si="48"/>
        <v>110.88000000000001</v>
      </c>
      <c r="T411">
        <f t="shared" si="49"/>
        <v>0</v>
      </c>
      <c r="U411" s="7">
        <f t="shared" si="50"/>
        <v>0</v>
      </c>
      <c r="V411" s="7">
        <f t="shared" si="51"/>
        <v>0</v>
      </c>
      <c r="W411" s="7">
        <f t="shared" si="53"/>
        <v>0</v>
      </c>
      <c r="X411" s="7">
        <f t="shared" si="54"/>
        <v>0</v>
      </c>
      <c r="Y411" s="62" t="s">
        <v>1145</v>
      </c>
      <c r="Z411" t="str">
        <f t="shared" si="55"/>
        <v>30_21AC</v>
      </c>
    </row>
    <row r="412" spans="1:26" ht="14.5" hidden="1">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52"/>
        <v>1</v>
      </c>
      <c r="M412" s="67" t="b">
        <v>1</v>
      </c>
      <c r="N412" s="67">
        <v>0</v>
      </c>
      <c r="O412" s="67">
        <v>10</v>
      </c>
      <c r="P412" s="67">
        <v>10</v>
      </c>
      <c r="Q412" s="67">
        <v>10</v>
      </c>
      <c r="R412" s="67">
        <v>500</v>
      </c>
      <c r="S412" s="17">
        <f t="shared" si="48"/>
        <v>56.870000000000005</v>
      </c>
      <c r="T412">
        <f t="shared" si="49"/>
        <v>5</v>
      </c>
      <c r="U412" s="7">
        <f t="shared" si="50"/>
        <v>5.3756655173764862</v>
      </c>
      <c r="V412" s="7">
        <f t="shared" si="51"/>
        <v>3.9746326919102399</v>
      </c>
      <c r="W412" s="7">
        <f t="shared" si="53"/>
        <v>73.923851168069888</v>
      </c>
      <c r="X412" s="7">
        <f t="shared" si="54"/>
        <v>79.299516685446378</v>
      </c>
      <c r="Y412" s="62" t="s">
        <v>1146</v>
      </c>
      <c r="Z412" t="str">
        <f t="shared" si="55"/>
        <v>30_39AC</v>
      </c>
    </row>
    <row r="413" spans="1:26" ht="14.5" hidden="1">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52"/>
        <v>1</v>
      </c>
      <c r="M413" s="67" t="b">
        <v>1</v>
      </c>
      <c r="N413" s="67">
        <v>60</v>
      </c>
      <c r="O413" s="67">
        <v>6</v>
      </c>
      <c r="P413" s="67">
        <v>6</v>
      </c>
      <c r="Q413" s="67">
        <v>6</v>
      </c>
      <c r="R413" s="67">
        <v>20</v>
      </c>
      <c r="S413" s="17">
        <f t="shared" si="48"/>
        <v>51.150000000000006</v>
      </c>
      <c r="T413">
        <f t="shared" si="49"/>
        <v>0</v>
      </c>
      <c r="U413" s="7">
        <f t="shared" si="50"/>
        <v>0</v>
      </c>
      <c r="V413" s="7">
        <f t="shared" si="51"/>
        <v>0</v>
      </c>
      <c r="W413" s="7">
        <f t="shared" si="53"/>
        <v>0</v>
      </c>
      <c r="X413" s="7">
        <f t="shared" si="54"/>
        <v>0</v>
      </c>
      <c r="Y413" s="62" t="s">
        <v>1147</v>
      </c>
      <c r="Z413" t="str">
        <f t="shared" si="55"/>
        <v>30_51BAC</v>
      </c>
    </row>
    <row r="414" spans="1:26" ht="14.5" hidden="1">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52"/>
        <v>1</v>
      </c>
      <c r="M414" s="67" t="b">
        <v>0</v>
      </c>
      <c r="S414" s="17">
        <f t="shared" si="48"/>
        <v>55.440000000000005</v>
      </c>
      <c r="T414">
        <f t="shared" si="49"/>
        <v>0</v>
      </c>
      <c r="U414" s="7">
        <f t="shared" si="50"/>
        <v>0</v>
      </c>
      <c r="V414" s="7">
        <f t="shared" si="51"/>
        <v>0</v>
      </c>
      <c r="W414" s="7">
        <f t="shared" si="53"/>
        <v>0</v>
      </c>
      <c r="X414" s="7">
        <f t="shared" si="54"/>
        <v>0</v>
      </c>
      <c r="Y414" s="62" t="s">
        <v>1148</v>
      </c>
      <c r="Z414" t="str">
        <f t="shared" si="55"/>
        <v>30_52AC</v>
      </c>
    </row>
    <row r="415" spans="1:26" ht="14.5" hidden="1">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52"/>
        <v>1</v>
      </c>
      <c r="M415" s="67" t="b">
        <v>1</v>
      </c>
      <c r="N415" s="67">
        <v>90</v>
      </c>
      <c r="O415" s="67">
        <v>10</v>
      </c>
      <c r="P415" s="67">
        <v>10</v>
      </c>
      <c r="Q415" s="67">
        <v>10</v>
      </c>
      <c r="R415" s="67">
        <v>18</v>
      </c>
      <c r="S415" s="17">
        <f t="shared" si="48"/>
        <v>56.320000000000007</v>
      </c>
      <c r="T415">
        <f t="shared" si="49"/>
        <v>2</v>
      </c>
      <c r="U415" s="7">
        <f t="shared" si="50"/>
        <v>2.1502662069505947</v>
      </c>
      <c r="V415" s="7">
        <f t="shared" si="51"/>
        <v>1.5898530767640959</v>
      </c>
      <c r="W415" s="7">
        <f t="shared" si="53"/>
        <v>29.569540467227952</v>
      </c>
      <c r="X415" s="7">
        <f t="shared" si="54"/>
        <v>31.719806674178546</v>
      </c>
      <c r="Y415" s="62" t="s">
        <v>1149</v>
      </c>
      <c r="Z415" t="str">
        <f t="shared" si="55"/>
        <v>30_73AC</v>
      </c>
    </row>
    <row r="416" spans="1:26" ht="14.5" hidden="1">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52"/>
        <v>1</v>
      </c>
      <c r="M416" s="67" t="b">
        <v>1</v>
      </c>
      <c r="N416" s="67">
        <v>0</v>
      </c>
      <c r="O416" s="67">
        <v>10</v>
      </c>
      <c r="P416" s="67">
        <v>10</v>
      </c>
      <c r="Q416" s="67">
        <v>10</v>
      </c>
      <c r="R416" s="67">
        <v>20</v>
      </c>
      <c r="S416" s="17">
        <f t="shared" si="48"/>
        <v>83.05</v>
      </c>
      <c r="T416">
        <f t="shared" si="49"/>
        <v>5</v>
      </c>
      <c r="U416" s="7">
        <f t="shared" si="50"/>
        <v>5.3756655173764862</v>
      </c>
      <c r="V416" s="7">
        <f t="shared" si="51"/>
        <v>3.9746326919102399</v>
      </c>
      <c r="W416" s="7">
        <f t="shared" si="53"/>
        <v>73.923851168069888</v>
      </c>
      <c r="X416" s="7">
        <f t="shared" si="54"/>
        <v>79.299516685446378</v>
      </c>
      <c r="Y416" s="62" t="s">
        <v>1150</v>
      </c>
      <c r="Z416" t="str">
        <f t="shared" si="55"/>
        <v>30_98AC</v>
      </c>
    </row>
    <row r="417" spans="1:26" ht="14.5" hidden="1">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52"/>
        <v>1</v>
      </c>
      <c r="M417" s="67" t="b">
        <v>1</v>
      </c>
      <c r="N417" s="67">
        <v>95</v>
      </c>
      <c r="O417" s="67">
        <v>10</v>
      </c>
      <c r="P417" s="67">
        <v>10</v>
      </c>
      <c r="Q417" s="67">
        <v>10</v>
      </c>
      <c r="R417" s="67">
        <v>360</v>
      </c>
      <c r="S417" s="17">
        <f t="shared" si="48"/>
        <v>129.25</v>
      </c>
      <c r="T417">
        <f t="shared" si="49"/>
        <v>9</v>
      </c>
      <c r="U417" s="7">
        <f t="shared" si="50"/>
        <v>9.6761979312776756</v>
      </c>
      <c r="V417" s="7">
        <f t="shared" si="51"/>
        <v>7.1543388454384322</v>
      </c>
      <c r="W417" s="7">
        <f t="shared" si="53"/>
        <v>133.06293210252579</v>
      </c>
      <c r="X417" s="7">
        <f t="shared" si="54"/>
        <v>142.73913003380346</v>
      </c>
      <c r="Y417" s="62" t="s">
        <v>1151</v>
      </c>
      <c r="Z417" t="str">
        <f t="shared" si="55"/>
        <v>30_71AC</v>
      </c>
    </row>
    <row r="418" spans="1:26" ht="14.5" hidden="1">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52"/>
        <v>1</v>
      </c>
      <c r="M418" s="67" t="b">
        <v>1</v>
      </c>
      <c r="N418" s="67">
        <v>90</v>
      </c>
      <c r="O418" s="67">
        <v>5</v>
      </c>
      <c r="P418" s="67">
        <v>5</v>
      </c>
      <c r="Q418" s="67">
        <v>5</v>
      </c>
      <c r="R418" s="67">
        <v>34</v>
      </c>
      <c r="S418" s="17">
        <f t="shared" si="48"/>
        <v>167.86</v>
      </c>
      <c r="T418">
        <f t="shared" si="49"/>
        <v>0</v>
      </c>
      <c r="U418" s="7">
        <f t="shared" si="50"/>
        <v>0</v>
      </c>
      <c r="V418" s="7">
        <f t="shared" si="51"/>
        <v>0</v>
      </c>
      <c r="W418" s="7">
        <f t="shared" si="53"/>
        <v>0</v>
      </c>
      <c r="X418" s="7">
        <f t="shared" si="54"/>
        <v>0</v>
      </c>
      <c r="Y418" s="62" t="s">
        <v>1152</v>
      </c>
      <c r="Z418" t="str">
        <f t="shared" si="55"/>
        <v>30_72AC</v>
      </c>
    </row>
    <row r="419" spans="1:26" ht="14.5" hidden="1">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52"/>
        <v>1</v>
      </c>
      <c r="M419" s="67" t="b">
        <v>1</v>
      </c>
      <c r="N419" s="67">
        <v>0</v>
      </c>
      <c r="O419" s="67">
        <v>10</v>
      </c>
      <c r="P419" s="67">
        <v>10</v>
      </c>
      <c r="Q419" s="67">
        <v>10</v>
      </c>
      <c r="R419" s="67">
        <v>240</v>
      </c>
      <c r="S419" s="17">
        <f t="shared" si="48"/>
        <v>204.82000000000005</v>
      </c>
      <c r="T419">
        <f t="shared" si="49"/>
        <v>18</v>
      </c>
      <c r="U419" s="7">
        <f t="shared" si="50"/>
        <v>19.352395862555351</v>
      </c>
      <c r="V419" s="7">
        <f t="shared" si="51"/>
        <v>14.308677690876864</v>
      </c>
      <c r="W419" s="7">
        <f t="shared" si="53"/>
        <v>266.12586420505158</v>
      </c>
      <c r="X419" s="7">
        <f t="shared" si="54"/>
        <v>285.47826006760693</v>
      </c>
      <c r="Y419" s="62" t="s">
        <v>1153</v>
      </c>
      <c r="Z419" t="str">
        <f t="shared" si="55"/>
        <v>30_85AC</v>
      </c>
    </row>
    <row r="420" spans="1:26" ht="14.5" hidden="1">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52"/>
        <v>1</v>
      </c>
      <c r="M420" s="67" t="b">
        <v>0</v>
      </c>
      <c r="S420" s="17">
        <f t="shared" si="48"/>
        <v>132.11000000000001</v>
      </c>
      <c r="T420">
        <f t="shared" si="49"/>
        <v>0</v>
      </c>
      <c r="U420" s="7">
        <f t="shared" si="50"/>
        <v>0</v>
      </c>
      <c r="V420" s="7">
        <f t="shared" si="51"/>
        <v>0</v>
      </c>
      <c r="W420" s="7">
        <f t="shared" si="53"/>
        <v>0</v>
      </c>
      <c r="X420" s="7">
        <f t="shared" si="54"/>
        <v>0</v>
      </c>
      <c r="Y420" s="62" t="s">
        <v>1154</v>
      </c>
      <c r="Z420" t="str">
        <f t="shared" si="55"/>
        <v>30_93AC</v>
      </c>
    </row>
    <row r="421" spans="1:26" ht="14.5" hidden="1">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52"/>
        <v>1</v>
      </c>
      <c r="M421" s="67" t="b">
        <v>1</v>
      </c>
      <c r="N421" s="67">
        <v>99.99</v>
      </c>
      <c r="O421" s="67">
        <v>10</v>
      </c>
      <c r="P421" s="67">
        <v>0</v>
      </c>
      <c r="Q421" s="67">
        <v>10</v>
      </c>
      <c r="R421" s="67">
        <v>240</v>
      </c>
      <c r="S421" s="17">
        <f t="shared" si="48"/>
        <v>38.059999999999995</v>
      </c>
      <c r="T421">
        <f t="shared" si="49"/>
        <v>4</v>
      </c>
      <c r="U421" s="7">
        <f t="shared" si="50"/>
        <v>4.3005324139011893</v>
      </c>
      <c r="V421" s="7">
        <f t="shared" si="51"/>
        <v>3.1797061535281919</v>
      </c>
      <c r="W421" s="7">
        <f t="shared" si="53"/>
        <v>59.139080934455905</v>
      </c>
      <c r="X421" s="7">
        <f t="shared" si="54"/>
        <v>63.439613348357092</v>
      </c>
      <c r="Y421" s="62" t="s">
        <v>1155</v>
      </c>
      <c r="Z421" t="str">
        <f t="shared" si="55"/>
        <v>30_94AC</v>
      </c>
    </row>
    <row r="422" spans="1:2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52"/>
        <v>1</v>
      </c>
      <c r="M422" s="67" t="b">
        <v>0</v>
      </c>
      <c r="S422" s="17">
        <f t="shared" si="48"/>
        <v>31.350000000000005</v>
      </c>
      <c r="T422">
        <f t="shared" si="49"/>
        <v>0</v>
      </c>
      <c r="U422" s="7">
        <f t="shared" si="50"/>
        <v>0</v>
      </c>
      <c r="V422" s="7">
        <f t="shared" si="51"/>
        <v>0</v>
      </c>
      <c r="W422" s="7">
        <f t="shared" si="53"/>
        <v>0</v>
      </c>
      <c r="X422" s="7">
        <f t="shared" si="54"/>
        <v>0</v>
      </c>
      <c r="Y422" s="62" t="s">
        <v>1156</v>
      </c>
      <c r="Z422" t="str">
        <f t="shared" si="55"/>
        <v>30_95AC</v>
      </c>
    </row>
    <row r="423" spans="1:26" ht="14.5" hidden="1">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52"/>
        <v>1</v>
      </c>
      <c r="M423" s="67" t="b">
        <v>1</v>
      </c>
      <c r="N423" s="67">
        <v>0</v>
      </c>
      <c r="O423" s="67">
        <v>10</v>
      </c>
      <c r="P423" s="67">
        <v>10</v>
      </c>
      <c r="Q423" s="67">
        <v>10</v>
      </c>
      <c r="R423" s="67">
        <v>20</v>
      </c>
      <c r="S423" s="17">
        <f t="shared" si="48"/>
        <v>145.09</v>
      </c>
      <c r="T423">
        <f t="shared" si="49"/>
        <v>8</v>
      </c>
      <c r="U423" s="7">
        <f t="shared" si="50"/>
        <v>8.6010648278023787</v>
      </c>
      <c r="V423" s="7">
        <f t="shared" si="51"/>
        <v>6.3594123070563837</v>
      </c>
      <c r="W423" s="7">
        <f t="shared" si="53"/>
        <v>118.27816186891181</v>
      </c>
      <c r="X423" s="7">
        <f t="shared" si="54"/>
        <v>126.87922669671418</v>
      </c>
      <c r="Y423" s="62" t="s">
        <v>1157</v>
      </c>
      <c r="Z423" t="str">
        <f t="shared" si="55"/>
        <v>30_97AC</v>
      </c>
    </row>
    <row r="424" spans="1:26" ht="14.5" hidden="1">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52"/>
        <v>1</v>
      </c>
      <c r="M424" s="67" t="b">
        <v>1</v>
      </c>
      <c r="N424" s="67">
        <v>99.99</v>
      </c>
      <c r="O424" s="67">
        <v>10</v>
      </c>
      <c r="P424" s="67">
        <v>10</v>
      </c>
      <c r="Q424" s="67">
        <v>10</v>
      </c>
      <c r="R424" s="67">
        <v>240</v>
      </c>
      <c r="S424" s="17">
        <f t="shared" si="48"/>
        <v>128.26</v>
      </c>
      <c r="T424">
        <f t="shared" si="49"/>
        <v>11</v>
      </c>
      <c r="U424" s="7">
        <f t="shared" si="50"/>
        <v>11.826464138228271</v>
      </c>
      <c r="V424" s="7">
        <f t="shared" si="51"/>
        <v>8.7441919222025284</v>
      </c>
      <c r="W424" s="7">
        <f t="shared" si="53"/>
        <v>162.63247256975376</v>
      </c>
      <c r="X424" s="7">
        <f t="shared" si="54"/>
        <v>174.45893670798202</v>
      </c>
      <c r="Y424" s="62" t="s">
        <v>1158</v>
      </c>
      <c r="Z424" t="str">
        <f t="shared" si="55"/>
        <v>30_83AC</v>
      </c>
    </row>
    <row r="425" spans="1:26" ht="14.5" hidden="1">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52"/>
        <v>1</v>
      </c>
      <c r="M425" s="67" t="b">
        <v>1</v>
      </c>
      <c r="N425" s="67">
        <v>0</v>
      </c>
      <c r="O425" s="67">
        <v>5</v>
      </c>
      <c r="P425" s="67">
        <v>5</v>
      </c>
      <c r="Q425" s="67">
        <v>5</v>
      </c>
      <c r="R425" s="67">
        <v>10</v>
      </c>
      <c r="S425" s="17">
        <f t="shared" si="48"/>
        <v>188.21</v>
      </c>
      <c r="T425">
        <f t="shared" si="49"/>
        <v>0</v>
      </c>
      <c r="U425" s="7">
        <f t="shared" si="50"/>
        <v>0</v>
      </c>
      <c r="V425" s="7">
        <f t="shared" si="51"/>
        <v>0</v>
      </c>
      <c r="W425" s="7">
        <f t="shared" si="53"/>
        <v>0</v>
      </c>
      <c r="X425" s="7">
        <f t="shared" si="54"/>
        <v>0</v>
      </c>
      <c r="Y425" s="62" t="s">
        <v>1159</v>
      </c>
      <c r="Z425" t="str">
        <f t="shared" si="55"/>
        <v>30_99AC</v>
      </c>
    </row>
    <row r="426" spans="1:26" ht="14.5" hidden="1">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52"/>
        <v>1</v>
      </c>
      <c r="M426" s="67" t="b">
        <v>1</v>
      </c>
      <c r="N426" s="67">
        <v>0</v>
      </c>
      <c r="O426" s="67">
        <v>10</v>
      </c>
      <c r="P426" s="67">
        <v>10</v>
      </c>
      <c r="Q426" s="67">
        <v>10</v>
      </c>
      <c r="R426" s="67">
        <v>60</v>
      </c>
      <c r="S426" s="17">
        <f t="shared" si="48"/>
        <v>100.76</v>
      </c>
      <c r="T426">
        <f t="shared" si="49"/>
        <v>7</v>
      </c>
      <c r="U426" s="7">
        <f t="shared" si="50"/>
        <v>7.5259317243270818</v>
      </c>
      <c r="V426" s="7">
        <f t="shared" si="51"/>
        <v>5.5644857686743361</v>
      </c>
      <c r="W426" s="7">
        <f t="shared" si="53"/>
        <v>103.49339163529784</v>
      </c>
      <c r="X426" s="7">
        <f t="shared" si="54"/>
        <v>111.01932335962492</v>
      </c>
      <c r="Y426" s="62" t="s">
        <v>1160</v>
      </c>
      <c r="Z426" t="str">
        <f t="shared" si="55"/>
        <v>30_22AC</v>
      </c>
    </row>
    <row r="427" spans="1:26" ht="14.5" hidden="1">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52"/>
        <v>1</v>
      </c>
      <c r="M427" s="67" t="b">
        <v>1</v>
      </c>
      <c r="N427" s="67">
        <v>99.99</v>
      </c>
      <c r="O427" s="67">
        <v>10</v>
      </c>
      <c r="P427" s="67">
        <v>10</v>
      </c>
      <c r="Q427" s="67">
        <v>10</v>
      </c>
      <c r="R427" s="67">
        <v>240</v>
      </c>
      <c r="S427" s="17">
        <f t="shared" si="48"/>
        <v>125.62000000000002</v>
      </c>
      <c r="T427">
        <f t="shared" si="49"/>
        <v>11</v>
      </c>
      <c r="U427" s="7">
        <f t="shared" si="50"/>
        <v>11.826464138228271</v>
      </c>
      <c r="V427" s="7">
        <f t="shared" si="51"/>
        <v>8.7441919222025284</v>
      </c>
      <c r="W427" s="7">
        <f t="shared" si="53"/>
        <v>162.63247256975376</v>
      </c>
      <c r="X427" s="7">
        <f t="shared" si="54"/>
        <v>174.45893670798202</v>
      </c>
      <c r="Y427" s="62" t="s">
        <v>1161</v>
      </c>
      <c r="Z427" t="str">
        <f t="shared" si="55"/>
        <v>30_32AC</v>
      </c>
    </row>
    <row r="428" spans="1:26" ht="14.5" hidden="1">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52"/>
        <v>1</v>
      </c>
      <c r="M428" s="67" t="b">
        <v>0</v>
      </c>
      <c r="S428" s="17">
        <f t="shared" si="48"/>
        <v>114.95000000000002</v>
      </c>
      <c r="T428">
        <f t="shared" si="49"/>
        <v>0</v>
      </c>
      <c r="U428" s="7">
        <f t="shared" si="50"/>
        <v>0</v>
      </c>
      <c r="V428" s="7">
        <f t="shared" si="51"/>
        <v>0</v>
      </c>
      <c r="W428" s="7">
        <f t="shared" si="53"/>
        <v>0</v>
      </c>
      <c r="X428" s="7">
        <f t="shared" si="54"/>
        <v>0</v>
      </c>
      <c r="Y428" s="62" t="s">
        <v>1162</v>
      </c>
      <c r="Z428" t="str">
        <f t="shared" si="55"/>
        <v>30_37AC</v>
      </c>
    </row>
    <row r="429" spans="1:26" ht="14.5" hidden="1">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52"/>
        <v>1</v>
      </c>
      <c r="M429" s="67" t="b">
        <v>1</v>
      </c>
      <c r="N429" s="67">
        <v>0</v>
      </c>
      <c r="O429" s="67">
        <v>10</v>
      </c>
      <c r="P429" s="67">
        <v>10</v>
      </c>
      <c r="Q429" s="67">
        <v>10</v>
      </c>
      <c r="R429" s="67">
        <v>240</v>
      </c>
      <c r="S429" s="17">
        <f t="shared" si="48"/>
        <v>102.18999999999998</v>
      </c>
      <c r="T429">
        <f t="shared" si="49"/>
        <v>9</v>
      </c>
      <c r="U429" s="7">
        <f t="shared" si="50"/>
        <v>9.6761979312776756</v>
      </c>
      <c r="V429" s="7">
        <f t="shared" si="51"/>
        <v>7.1543388454384322</v>
      </c>
      <c r="W429" s="7">
        <f t="shared" si="53"/>
        <v>133.06293210252579</v>
      </c>
      <c r="X429" s="7">
        <f t="shared" si="54"/>
        <v>142.73913003380346</v>
      </c>
      <c r="Y429" s="62" t="s">
        <v>1163</v>
      </c>
      <c r="Z429" t="str">
        <f t="shared" si="55"/>
        <v>30_48AC</v>
      </c>
    </row>
    <row r="430" spans="1:26" ht="14.5" hidden="1">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52"/>
        <v>1</v>
      </c>
      <c r="M430" s="67" t="b">
        <v>0</v>
      </c>
      <c r="S430" s="17">
        <f t="shared" si="48"/>
        <v>128.47999999999999</v>
      </c>
      <c r="T430">
        <f t="shared" si="49"/>
        <v>0</v>
      </c>
      <c r="U430" s="7">
        <f t="shared" si="50"/>
        <v>0</v>
      </c>
      <c r="V430" s="7">
        <f t="shared" si="51"/>
        <v>0</v>
      </c>
      <c r="W430" s="7">
        <f t="shared" si="53"/>
        <v>0</v>
      </c>
      <c r="X430" s="7">
        <f t="shared" si="54"/>
        <v>0</v>
      </c>
      <c r="Y430" s="62" t="s">
        <v>1164</v>
      </c>
      <c r="Z430" t="str">
        <f t="shared" si="55"/>
        <v>30_89AC</v>
      </c>
    </row>
    <row r="431" spans="1:26" ht="14.5" hidden="1">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52"/>
        <v>1</v>
      </c>
      <c r="M431" s="67" t="b">
        <v>0</v>
      </c>
      <c r="S431" s="17">
        <f t="shared" si="48"/>
        <v>32.78</v>
      </c>
      <c r="T431">
        <f t="shared" si="49"/>
        <v>0</v>
      </c>
      <c r="U431" s="7">
        <f t="shared" si="50"/>
        <v>0</v>
      </c>
      <c r="V431" s="7">
        <f t="shared" si="51"/>
        <v>0</v>
      </c>
      <c r="W431" s="7">
        <f t="shared" si="53"/>
        <v>0</v>
      </c>
      <c r="X431" s="7">
        <f t="shared" si="54"/>
        <v>0</v>
      </c>
      <c r="Y431" s="62" t="s">
        <v>1165</v>
      </c>
      <c r="Z431" t="str">
        <f t="shared" si="55"/>
        <v>30_60AC</v>
      </c>
    </row>
    <row r="432" spans="1:26" ht="14.5" hidden="1">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52"/>
        <v>1</v>
      </c>
      <c r="M432" s="67" t="b">
        <v>0</v>
      </c>
      <c r="S432" s="17">
        <f t="shared" si="48"/>
        <v>93.06</v>
      </c>
      <c r="T432">
        <f t="shared" si="49"/>
        <v>0</v>
      </c>
      <c r="U432" s="7">
        <f t="shared" si="50"/>
        <v>0</v>
      </c>
      <c r="V432" s="7">
        <f t="shared" si="51"/>
        <v>0</v>
      </c>
      <c r="W432" s="7">
        <f t="shared" si="53"/>
        <v>0</v>
      </c>
      <c r="X432" s="7">
        <f t="shared" si="54"/>
        <v>0</v>
      </c>
      <c r="Y432" s="62" t="s">
        <v>1166</v>
      </c>
      <c r="Z432" t="str">
        <f t="shared" si="55"/>
        <v>30_212</v>
      </c>
    </row>
    <row r="433" spans="1:26" ht="14.5" hidden="1">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52"/>
        <v>0</v>
      </c>
      <c r="M433" s="67" t="b">
        <v>0</v>
      </c>
      <c r="S433" s="17">
        <f t="shared" si="48"/>
        <v>112.31000000000002</v>
      </c>
      <c r="T433">
        <f t="shared" si="49"/>
        <v>0</v>
      </c>
      <c r="U433" s="7">
        <f t="shared" si="50"/>
        <v>0</v>
      </c>
      <c r="V433" s="7">
        <f t="shared" si="51"/>
        <v>0</v>
      </c>
      <c r="W433" s="7">
        <f t="shared" si="53"/>
        <v>0</v>
      </c>
      <c r="X433" s="7">
        <f t="shared" si="54"/>
        <v>0</v>
      </c>
      <c r="Y433" s="62" t="s">
        <v>1167</v>
      </c>
      <c r="Z433" t="str">
        <f t="shared" si="55"/>
        <v>30_215</v>
      </c>
    </row>
    <row r="434" spans="1:26" ht="14.5" hidden="1">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52"/>
        <v>0</v>
      </c>
      <c r="M434" s="67" t="b">
        <v>1</v>
      </c>
      <c r="N434" s="67">
        <v>90</v>
      </c>
      <c r="O434" s="67">
        <v>10</v>
      </c>
      <c r="P434" s="67">
        <v>10</v>
      </c>
      <c r="Q434" s="67">
        <v>10</v>
      </c>
      <c r="R434" s="67">
        <v>30</v>
      </c>
      <c r="S434" s="17">
        <f t="shared" si="48"/>
        <v>154.55000000000001</v>
      </c>
      <c r="T434">
        <f t="shared" si="49"/>
        <v>0</v>
      </c>
      <c r="U434" s="7">
        <f t="shared" si="50"/>
        <v>0</v>
      </c>
      <c r="V434" s="7">
        <f t="shared" si="51"/>
        <v>0</v>
      </c>
      <c r="W434" s="7">
        <f t="shared" si="53"/>
        <v>0</v>
      </c>
      <c r="X434" s="7">
        <f t="shared" si="54"/>
        <v>0</v>
      </c>
      <c r="Y434" s="62" t="s">
        <v>1168</v>
      </c>
      <c r="Z434" t="str">
        <f t="shared" si="55"/>
        <v>30_217</v>
      </c>
    </row>
    <row r="435" spans="1:26" ht="14.5" hidden="1">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52"/>
        <v>0</v>
      </c>
      <c r="M435" s="67" t="b">
        <v>1</v>
      </c>
      <c r="N435" s="67">
        <v>99.99</v>
      </c>
      <c r="O435" s="67">
        <v>10</v>
      </c>
      <c r="P435" s="67">
        <v>10</v>
      </c>
      <c r="Q435" s="67">
        <v>10</v>
      </c>
      <c r="R435" s="67">
        <v>500</v>
      </c>
      <c r="S435" s="17">
        <f t="shared" si="48"/>
        <v>168.63000000000005</v>
      </c>
      <c r="T435">
        <f t="shared" si="49"/>
        <v>0</v>
      </c>
      <c r="U435" s="7">
        <f t="shared" si="50"/>
        <v>0</v>
      </c>
      <c r="V435" s="7">
        <f t="shared" si="51"/>
        <v>0</v>
      </c>
      <c r="W435" s="7">
        <f t="shared" si="53"/>
        <v>0</v>
      </c>
      <c r="X435" s="7">
        <f t="shared" si="54"/>
        <v>0</v>
      </c>
      <c r="Y435" s="62" t="s">
        <v>1169</v>
      </c>
      <c r="Z435" t="str">
        <f t="shared" si="55"/>
        <v>30_232</v>
      </c>
    </row>
    <row r="436" spans="1:26" ht="14.5" hidden="1">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52"/>
        <v>0</v>
      </c>
      <c r="M436" s="67" t="b">
        <v>0</v>
      </c>
      <c r="S436" s="17">
        <f t="shared" si="48"/>
        <v>120.89</v>
      </c>
      <c r="T436">
        <f t="shared" si="49"/>
        <v>0</v>
      </c>
      <c r="U436" s="7">
        <f t="shared" si="50"/>
        <v>0</v>
      </c>
      <c r="V436" s="7">
        <f t="shared" si="51"/>
        <v>0</v>
      </c>
      <c r="W436" s="7">
        <f t="shared" si="53"/>
        <v>0</v>
      </c>
      <c r="X436" s="7">
        <f t="shared" si="54"/>
        <v>0</v>
      </c>
      <c r="Y436" s="62" t="s">
        <v>1170</v>
      </c>
      <c r="Z436" t="str">
        <f t="shared" si="55"/>
        <v>30_210</v>
      </c>
    </row>
    <row r="437" spans="1:2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52"/>
        <v>0</v>
      </c>
      <c r="M437" s="67" t="b">
        <v>0</v>
      </c>
      <c r="S437" s="17">
        <f t="shared" si="48"/>
        <v>71.72</v>
      </c>
      <c r="T437">
        <f t="shared" si="49"/>
        <v>0</v>
      </c>
      <c r="U437" s="7">
        <f t="shared" si="50"/>
        <v>0</v>
      </c>
      <c r="V437" s="7">
        <f t="shared" si="51"/>
        <v>0</v>
      </c>
      <c r="W437" s="7">
        <f t="shared" si="53"/>
        <v>0</v>
      </c>
      <c r="X437" s="7">
        <f t="shared" si="54"/>
        <v>0</v>
      </c>
      <c r="Y437" s="62" t="s">
        <v>1171</v>
      </c>
      <c r="Z437" t="str">
        <f t="shared" si="55"/>
        <v>30_251</v>
      </c>
    </row>
    <row r="438" spans="1:26" ht="14.5" hidden="1">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52"/>
        <v>0</v>
      </c>
      <c r="M438" s="67" t="b">
        <v>1</v>
      </c>
      <c r="N438" s="67">
        <v>100</v>
      </c>
      <c r="O438" s="67">
        <v>10</v>
      </c>
      <c r="P438" s="67">
        <v>10</v>
      </c>
      <c r="Q438" s="67">
        <v>10</v>
      </c>
      <c r="R438" s="67">
        <v>120</v>
      </c>
      <c r="S438" s="17">
        <f t="shared" si="48"/>
        <v>130.90000000000003</v>
      </c>
      <c r="T438">
        <f t="shared" si="49"/>
        <v>0</v>
      </c>
      <c r="U438" s="7">
        <f t="shared" si="50"/>
        <v>0</v>
      </c>
      <c r="V438" s="7">
        <f t="shared" si="51"/>
        <v>0</v>
      </c>
      <c r="W438" s="7">
        <f t="shared" si="53"/>
        <v>0</v>
      </c>
      <c r="X438" s="7">
        <f t="shared" si="54"/>
        <v>0</v>
      </c>
      <c r="Y438" s="62" t="s">
        <v>1172</v>
      </c>
      <c r="Z438" t="str">
        <f t="shared" si="55"/>
        <v>30_239</v>
      </c>
    </row>
    <row r="439" spans="1:2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52"/>
        <v>1</v>
      </c>
      <c r="M439" s="67" t="b">
        <v>0</v>
      </c>
      <c r="S439" s="17">
        <f t="shared" si="48"/>
        <v>0</v>
      </c>
      <c r="T439">
        <f t="shared" si="49"/>
        <v>0</v>
      </c>
      <c r="U439" s="7">
        <f t="shared" si="50"/>
        <v>0</v>
      </c>
      <c r="V439" s="7">
        <f t="shared" si="51"/>
        <v>0</v>
      </c>
      <c r="W439" s="7">
        <f t="shared" si="53"/>
        <v>0</v>
      </c>
      <c r="X439" s="7">
        <f t="shared" si="54"/>
        <v>0</v>
      </c>
      <c r="Y439" s="62" t="s">
        <v>1173</v>
      </c>
      <c r="Z439" t="str">
        <f t="shared" si="55"/>
        <v>30_805</v>
      </c>
    </row>
    <row r="440" spans="1:2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52"/>
        <v>1</v>
      </c>
      <c r="M440" s="67" t="b">
        <v>0</v>
      </c>
      <c r="S440" s="17">
        <f t="shared" si="48"/>
        <v>0</v>
      </c>
      <c r="T440">
        <f t="shared" si="49"/>
        <v>0</v>
      </c>
      <c r="U440" s="7">
        <f t="shared" si="50"/>
        <v>0</v>
      </c>
      <c r="V440" s="7">
        <f t="shared" si="51"/>
        <v>0</v>
      </c>
      <c r="W440" s="7">
        <f t="shared" si="53"/>
        <v>0</v>
      </c>
      <c r="X440" s="7">
        <f t="shared" si="54"/>
        <v>0</v>
      </c>
      <c r="Y440" s="62" t="s">
        <v>2494</v>
      </c>
      <c r="Z440" t="str">
        <f t="shared" si="55"/>
        <v>30_851</v>
      </c>
    </row>
    <row r="441" spans="1:2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52"/>
        <v>1</v>
      </c>
      <c r="M441" s="67" t="b">
        <v>0</v>
      </c>
      <c r="S441" s="17">
        <f t="shared" si="48"/>
        <v>0</v>
      </c>
      <c r="T441">
        <f t="shared" si="49"/>
        <v>0</v>
      </c>
      <c r="U441" s="7">
        <f t="shared" si="50"/>
        <v>0</v>
      </c>
      <c r="V441" s="7">
        <f t="shared" si="51"/>
        <v>0</v>
      </c>
      <c r="W441" s="7">
        <f t="shared" si="53"/>
        <v>0</v>
      </c>
      <c r="X441" s="7">
        <f t="shared" si="54"/>
        <v>0</v>
      </c>
      <c r="Y441" s="62" t="s">
        <v>2494</v>
      </c>
      <c r="Z441" t="str">
        <f t="shared" si="55"/>
        <v>30_851</v>
      </c>
    </row>
    <row r="442" spans="1:26" ht="14.5" hidden="1">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52"/>
        <v>1</v>
      </c>
      <c r="M442" s="67" t="b">
        <v>1</v>
      </c>
      <c r="N442" s="67">
        <v>36</v>
      </c>
      <c r="O442" s="67">
        <v>6</v>
      </c>
      <c r="P442" s="67">
        <v>6</v>
      </c>
      <c r="Q442" s="67">
        <v>6</v>
      </c>
      <c r="R442" s="67">
        <v>20</v>
      </c>
      <c r="S442" s="17">
        <f t="shared" si="48"/>
        <v>95.92000000000003</v>
      </c>
      <c r="T442">
        <f t="shared" si="49"/>
        <v>0</v>
      </c>
      <c r="U442" s="7">
        <f t="shared" si="50"/>
        <v>0</v>
      </c>
      <c r="V442" s="7">
        <f t="shared" si="51"/>
        <v>0</v>
      </c>
      <c r="W442" s="7">
        <f t="shared" si="53"/>
        <v>0</v>
      </c>
      <c r="X442" s="7">
        <f t="shared" si="54"/>
        <v>0</v>
      </c>
      <c r="Y442" s="62" t="s">
        <v>2355</v>
      </c>
      <c r="Z442" t="str">
        <f t="shared" si="55"/>
        <v>30_51A</v>
      </c>
    </row>
    <row r="443" spans="1:26" ht="14.5" hidden="1">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52"/>
        <v>0</v>
      </c>
      <c r="M443" s="67" t="b">
        <v>1</v>
      </c>
      <c r="N443" s="67">
        <v>36</v>
      </c>
      <c r="O443" s="67">
        <v>6</v>
      </c>
      <c r="P443" s="67">
        <v>6</v>
      </c>
      <c r="Q443" s="67">
        <v>6</v>
      </c>
      <c r="R443" s="67">
        <v>20</v>
      </c>
      <c r="S443" s="17">
        <f t="shared" si="48"/>
        <v>95.04000000000002</v>
      </c>
      <c r="T443">
        <f t="shared" si="49"/>
        <v>0</v>
      </c>
      <c r="U443" s="7">
        <f t="shared" si="50"/>
        <v>0</v>
      </c>
      <c r="V443" s="7">
        <f t="shared" si="51"/>
        <v>0</v>
      </c>
      <c r="W443" s="7">
        <f t="shared" si="53"/>
        <v>0</v>
      </c>
      <c r="X443" s="7">
        <f t="shared" si="54"/>
        <v>0</v>
      </c>
      <c r="Y443" s="62" t="s">
        <v>2355</v>
      </c>
      <c r="Z443" t="str">
        <f t="shared" si="55"/>
        <v>30_51A</v>
      </c>
    </row>
    <row r="444" spans="1:26" ht="14.5" hidden="1">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52"/>
        <v>1</v>
      </c>
      <c r="M444" s="67" t="b">
        <v>1</v>
      </c>
      <c r="N444" s="67">
        <v>0</v>
      </c>
      <c r="O444" s="67">
        <v>10</v>
      </c>
      <c r="P444" s="67">
        <v>10</v>
      </c>
      <c r="Q444" s="67">
        <v>10</v>
      </c>
      <c r="R444" s="67">
        <v>240</v>
      </c>
      <c r="S444" s="17">
        <f t="shared" si="48"/>
        <v>107.36000000000001</v>
      </c>
      <c r="T444">
        <f t="shared" si="49"/>
        <v>9</v>
      </c>
      <c r="U444" s="7">
        <f t="shared" si="50"/>
        <v>9.6761979312776756</v>
      </c>
      <c r="V444" s="7">
        <f t="shared" si="51"/>
        <v>7.1543388454384322</v>
      </c>
      <c r="W444" s="7">
        <f t="shared" si="53"/>
        <v>133.06293210252579</v>
      </c>
      <c r="X444" s="7">
        <f t="shared" si="54"/>
        <v>142.73913003380346</v>
      </c>
      <c r="Y444" s="62" t="s">
        <v>1178</v>
      </c>
      <c r="Z444" t="str">
        <f t="shared" si="55"/>
        <v>30_216</v>
      </c>
    </row>
    <row r="445" spans="1:2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52"/>
        <v>1</v>
      </c>
      <c r="M445" s="67" t="b">
        <v>0</v>
      </c>
      <c r="S445" s="17">
        <f t="shared" si="48"/>
        <v>0</v>
      </c>
      <c r="T445">
        <f t="shared" si="49"/>
        <v>0</v>
      </c>
      <c r="U445" s="7">
        <f t="shared" si="50"/>
        <v>0</v>
      </c>
      <c r="V445" s="7">
        <f t="shared" si="51"/>
        <v>0</v>
      </c>
      <c r="W445" s="7">
        <f t="shared" si="53"/>
        <v>0</v>
      </c>
      <c r="X445" s="7">
        <f t="shared" si="54"/>
        <v>0</v>
      </c>
      <c r="Y445" s="62" t="s">
        <v>1179</v>
      </c>
      <c r="Z445" t="str">
        <f t="shared" si="55"/>
        <v>30_801AC</v>
      </c>
    </row>
    <row r="446" spans="1:2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52"/>
        <v>1</v>
      </c>
      <c r="M446" s="67" t="b">
        <v>0</v>
      </c>
      <c r="S446" s="17">
        <f t="shared" si="48"/>
        <v>0</v>
      </c>
      <c r="T446">
        <f t="shared" si="49"/>
        <v>0</v>
      </c>
      <c r="U446" s="7">
        <f t="shared" si="50"/>
        <v>0</v>
      </c>
      <c r="V446" s="7">
        <f t="shared" si="51"/>
        <v>0</v>
      </c>
      <c r="W446" s="7">
        <f t="shared" si="53"/>
        <v>0</v>
      </c>
      <c r="X446" s="7">
        <f t="shared" si="54"/>
        <v>0</v>
      </c>
      <c r="Y446" s="62" t="s">
        <v>2495</v>
      </c>
      <c r="Z446" t="str">
        <f t="shared" si="55"/>
        <v>30_802</v>
      </c>
    </row>
    <row r="447" spans="1:2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52"/>
        <v>0</v>
      </c>
      <c r="M447" s="67" t="b">
        <v>0</v>
      </c>
      <c r="S447" s="17">
        <f t="shared" si="48"/>
        <v>0</v>
      </c>
      <c r="T447">
        <f t="shared" si="49"/>
        <v>0</v>
      </c>
      <c r="U447" s="7">
        <f t="shared" si="50"/>
        <v>0</v>
      </c>
      <c r="V447" s="7">
        <f t="shared" si="51"/>
        <v>0</v>
      </c>
      <c r="W447" s="7">
        <f t="shared" si="53"/>
        <v>0</v>
      </c>
      <c r="X447" s="7">
        <f t="shared" si="54"/>
        <v>0</v>
      </c>
      <c r="Y447" s="62" t="s">
        <v>2495</v>
      </c>
      <c r="Z447" t="str">
        <f t="shared" si="55"/>
        <v>30_802</v>
      </c>
    </row>
    <row r="448" spans="1:26" ht="14.5" hidden="1">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52"/>
        <v>1</v>
      </c>
      <c r="M448" s="67" t="b">
        <v>0</v>
      </c>
      <c r="S448" s="17">
        <f t="shared" si="48"/>
        <v>65.780000000000015</v>
      </c>
      <c r="T448">
        <f t="shared" si="49"/>
        <v>0</v>
      </c>
      <c r="U448" s="7">
        <f t="shared" si="50"/>
        <v>0</v>
      </c>
      <c r="V448" s="7">
        <f t="shared" si="51"/>
        <v>0</v>
      </c>
      <c r="W448" s="7">
        <f t="shared" si="53"/>
        <v>0</v>
      </c>
      <c r="X448" s="7">
        <f t="shared" si="54"/>
        <v>0</v>
      </c>
      <c r="Y448" s="62" t="s">
        <v>1182</v>
      </c>
      <c r="Z448" t="str">
        <f t="shared" si="55"/>
        <v>30_10AC</v>
      </c>
    </row>
    <row r="449" spans="1:26" ht="14.5" hidden="1">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52"/>
        <v>1</v>
      </c>
      <c r="M449" s="67" t="b">
        <v>1</v>
      </c>
      <c r="N449" s="67">
        <v>0</v>
      </c>
      <c r="O449" s="67">
        <v>5</v>
      </c>
      <c r="P449" s="67">
        <v>10</v>
      </c>
      <c r="Q449" s="67">
        <v>5</v>
      </c>
      <c r="R449" s="67">
        <v>10</v>
      </c>
      <c r="S449" s="17">
        <f t="shared" si="48"/>
        <v>162.35999999999999</v>
      </c>
      <c r="T449">
        <f t="shared" si="49"/>
        <v>0</v>
      </c>
      <c r="U449" s="7">
        <f t="shared" si="50"/>
        <v>0</v>
      </c>
      <c r="V449" s="7">
        <f t="shared" si="51"/>
        <v>0</v>
      </c>
      <c r="W449" s="7">
        <f t="shared" si="53"/>
        <v>0</v>
      </c>
      <c r="X449" s="7">
        <f t="shared" si="54"/>
        <v>0</v>
      </c>
      <c r="Y449" s="62" t="s">
        <v>2353</v>
      </c>
      <c r="Z449" t="str">
        <f t="shared" si="55"/>
        <v>30_1TAC</v>
      </c>
    </row>
    <row r="450" spans="1:26" ht="14.5" hidden="1">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52"/>
        <v>0</v>
      </c>
      <c r="M450" s="67" t="b">
        <v>1</v>
      </c>
      <c r="N450" s="67">
        <v>0</v>
      </c>
      <c r="O450" s="67">
        <v>5</v>
      </c>
      <c r="P450" s="67">
        <v>10</v>
      </c>
      <c r="Q450" s="67">
        <v>5</v>
      </c>
      <c r="R450" s="67">
        <v>10</v>
      </c>
      <c r="S450" s="17">
        <f t="shared" si="48"/>
        <v>162.03000000000003</v>
      </c>
      <c r="T450">
        <f t="shared" si="49"/>
        <v>0</v>
      </c>
      <c r="U450" s="7">
        <f t="shared" si="50"/>
        <v>0</v>
      </c>
      <c r="V450" s="7">
        <f t="shared" si="51"/>
        <v>0</v>
      </c>
      <c r="W450" s="7">
        <f t="shared" si="53"/>
        <v>0</v>
      </c>
      <c r="X450" s="7">
        <f t="shared" si="54"/>
        <v>0</v>
      </c>
      <c r="Y450" s="62" t="s">
        <v>2353</v>
      </c>
      <c r="Z450" t="str">
        <f t="shared" si="55"/>
        <v>30_1TAC</v>
      </c>
    </row>
    <row r="451" spans="1:26" ht="14.5" hidden="1">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52"/>
        <v>1</v>
      </c>
      <c r="M451" s="67" t="b">
        <v>1</v>
      </c>
      <c r="N451" s="67">
        <v>20</v>
      </c>
      <c r="O451" s="67">
        <v>5</v>
      </c>
      <c r="P451" s="67">
        <v>5</v>
      </c>
      <c r="Q451" s="67">
        <v>5</v>
      </c>
      <c r="R451" s="67">
        <v>20</v>
      </c>
      <c r="S451" s="17">
        <f t="shared" si="48"/>
        <v>62.810000000000009</v>
      </c>
      <c r="T451">
        <f t="shared" si="49"/>
        <v>0</v>
      </c>
      <c r="U451" s="7">
        <f t="shared" si="50"/>
        <v>0</v>
      </c>
      <c r="V451" s="7">
        <f t="shared" si="51"/>
        <v>0</v>
      </c>
      <c r="W451" s="7">
        <f t="shared" si="53"/>
        <v>0</v>
      </c>
      <c r="X451" s="7">
        <f t="shared" si="54"/>
        <v>0</v>
      </c>
      <c r="Y451" s="62" t="s">
        <v>2496</v>
      </c>
      <c r="Z451" t="str">
        <f t="shared" si="55"/>
        <v>30_6AC</v>
      </c>
    </row>
    <row r="452" spans="1:26" ht="14.5" hidden="1">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52"/>
        <v>0</v>
      </c>
      <c r="M452" s="67" t="b">
        <v>1</v>
      </c>
      <c r="N452" s="67">
        <v>20</v>
      </c>
      <c r="O452" s="67">
        <v>5</v>
      </c>
      <c r="P452" s="67">
        <v>5</v>
      </c>
      <c r="Q452" s="67">
        <v>5</v>
      </c>
      <c r="R452" s="67">
        <v>20</v>
      </c>
      <c r="S452" s="17">
        <f t="shared" si="48"/>
        <v>67.98</v>
      </c>
      <c r="T452">
        <f t="shared" si="49"/>
        <v>0</v>
      </c>
      <c r="U452" s="7">
        <f t="shared" si="50"/>
        <v>0</v>
      </c>
      <c r="V452" s="7">
        <f t="shared" si="51"/>
        <v>0</v>
      </c>
      <c r="W452" s="7">
        <f t="shared" si="53"/>
        <v>0</v>
      </c>
      <c r="X452" s="7">
        <f t="shared" si="54"/>
        <v>0</v>
      </c>
      <c r="Y452" s="62" t="s">
        <v>2496</v>
      </c>
      <c r="Z452" t="str">
        <f t="shared" si="55"/>
        <v>30_6AC</v>
      </c>
    </row>
    <row r="453" spans="1:26" ht="14.5" hidden="1">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52"/>
        <v>1</v>
      </c>
      <c r="M453" s="67" t="b">
        <v>1</v>
      </c>
      <c r="N453" s="67">
        <v>100</v>
      </c>
      <c r="O453" s="67">
        <v>10</v>
      </c>
      <c r="P453" s="67">
        <v>10</v>
      </c>
      <c r="Q453" s="67">
        <v>10</v>
      </c>
      <c r="R453" s="67">
        <v>30</v>
      </c>
      <c r="S453" s="17">
        <f t="shared" si="48"/>
        <v>121.88000000000001</v>
      </c>
      <c r="T453">
        <f t="shared" si="49"/>
        <v>5</v>
      </c>
      <c r="U453" s="7">
        <f t="shared" si="50"/>
        <v>5.3756655173764862</v>
      </c>
      <c r="V453" s="7">
        <f t="shared" si="51"/>
        <v>3.9746326919102399</v>
      </c>
      <c r="W453" s="7">
        <f t="shared" si="53"/>
        <v>73.923851168069888</v>
      </c>
      <c r="X453" s="7">
        <f t="shared" si="54"/>
        <v>79.299516685446378</v>
      </c>
      <c r="Y453" s="62" t="s">
        <v>1187</v>
      </c>
      <c r="Z453" t="str">
        <f t="shared" si="55"/>
        <v>30_14ACOUT</v>
      </c>
    </row>
    <row r="454" spans="1:26" ht="14.5" hidden="1">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52"/>
        <v>1</v>
      </c>
      <c r="M454" s="67" t="b">
        <v>1</v>
      </c>
      <c r="N454" s="67">
        <v>90</v>
      </c>
      <c r="O454" s="67">
        <v>10</v>
      </c>
      <c r="P454" s="67">
        <v>10</v>
      </c>
      <c r="Q454" s="67">
        <v>10</v>
      </c>
      <c r="R454" s="67">
        <v>30</v>
      </c>
      <c r="S454" s="17">
        <f t="shared" si="48"/>
        <v>121.33</v>
      </c>
      <c r="T454">
        <f t="shared" si="49"/>
        <v>5</v>
      </c>
      <c r="U454" s="7">
        <f t="shared" si="50"/>
        <v>5.3756655173764862</v>
      </c>
      <c r="V454" s="7">
        <f t="shared" si="51"/>
        <v>3.9746326919102399</v>
      </c>
      <c r="W454" s="7">
        <f t="shared" si="53"/>
        <v>73.923851168069888</v>
      </c>
      <c r="X454" s="7">
        <f t="shared" si="54"/>
        <v>79.299516685446378</v>
      </c>
      <c r="Y454" s="62" t="s">
        <v>1188</v>
      </c>
      <c r="Z454" t="str">
        <f t="shared" si="55"/>
        <v>30_14ACIN</v>
      </c>
    </row>
    <row r="455" spans="1:26" ht="14.5" hidden="1">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52"/>
        <v>1</v>
      </c>
      <c r="M455" s="67" t="b">
        <v>0</v>
      </c>
      <c r="S455" s="17">
        <f t="shared" ref="S455:S518" si="56">(IF($D455,$F455*2,$F455)/100 * $D$3)/$D$4 *60</f>
        <v>94.710000000000008</v>
      </c>
      <c r="T455">
        <f t="shared" ref="T455:T518" si="57">IF($L455=0,0,IFERROR(ROUNDUP(((S455/IF(O455=0,Q455,O455))-IFERROR((S455/IF($H455=0,$J455,$H455)),0)),0),0))</f>
        <v>0</v>
      </c>
      <c r="U455" s="7">
        <f t="shared" ref="U455:U518" si="58">T455*$F$3/1000000</f>
        <v>0</v>
      </c>
      <c r="V455" s="7">
        <f t="shared" ref="V455:V518" si="59">T455*$H$5*$J$3*$F$5/1000000</f>
        <v>0</v>
      </c>
      <c r="W455" s="7">
        <f t="shared" si="53"/>
        <v>0</v>
      </c>
      <c r="X455" s="7">
        <f t="shared" si="54"/>
        <v>0</v>
      </c>
      <c r="Y455" s="62" t="s">
        <v>2497</v>
      </c>
      <c r="Z455" t="str">
        <f t="shared" si="55"/>
        <v>30_20AC</v>
      </c>
    </row>
    <row r="456" spans="1:26" ht="14.5" hidden="1">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60">IF(LEFT(C456,LEN(C456)-2)=LEFT(C455,LEN(C455)-2),0,1)</f>
        <v>0</v>
      </c>
      <c r="M456" s="67" t="b">
        <v>0</v>
      </c>
      <c r="S456" s="17">
        <f t="shared" si="56"/>
        <v>94.160000000000025</v>
      </c>
      <c r="T456">
        <f t="shared" si="57"/>
        <v>0</v>
      </c>
      <c r="U456" s="7">
        <f t="shared" si="58"/>
        <v>0</v>
      </c>
      <c r="V456" s="7">
        <f t="shared" si="59"/>
        <v>0</v>
      </c>
      <c r="W456" s="7">
        <f t="shared" ref="W456:W519" si="61">V456*(($J$5^$J$4)-1)/($J$5-1)</f>
        <v>0</v>
      </c>
      <c r="X456" s="7">
        <f t="shared" ref="X456:X519" si="62">U456+W456</f>
        <v>0</v>
      </c>
      <c r="Y456" s="62" t="s">
        <v>2497</v>
      </c>
      <c r="Z456" t="str">
        <f t="shared" ref="Z456:Z519" si="63">IFERROR(LEFT(Y456,FIND(" ",Y456)-1),Y456)</f>
        <v>30_20AC</v>
      </c>
    </row>
    <row r="457" spans="1:2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60"/>
        <v>1</v>
      </c>
      <c r="M457" s="67" t="b">
        <v>0</v>
      </c>
      <c r="S457" s="17">
        <f t="shared" si="56"/>
        <v>0</v>
      </c>
      <c r="T457">
        <f t="shared" si="57"/>
        <v>0</v>
      </c>
      <c r="U457" s="7">
        <f t="shared" si="58"/>
        <v>0</v>
      </c>
      <c r="V457" s="7">
        <f t="shared" si="59"/>
        <v>0</v>
      </c>
      <c r="W457" s="7">
        <f t="shared" si="61"/>
        <v>0</v>
      </c>
      <c r="X457" s="7">
        <f t="shared" si="62"/>
        <v>0</v>
      </c>
      <c r="Y457" s="62" t="s">
        <v>2498</v>
      </c>
      <c r="Z457" t="str">
        <f t="shared" si="63"/>
        <v>30_20AC</v>
      </c>
    </row>
    <row r="458" spans="1:2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60"/>
        <v>1</v>
      </c>
      <c r="M458" s="67" t="b">
        <v>0</v>
      </c>
      <c r="S458" s="17">
        <f t="shared" si="56"/>
        <v>0</v>
      </c>
      <c r="T458">
        <f t="shared" si="57"/>
        <v>0</v>
      </c>
      <c r="U458" s="7">
        <f t="shared" si="58"/>
        <v>0</v>
      </c>
      <c r="V458" s="7">
        <f t="shared" si="59"/>
        <v>0</v>
      </c>
      <c r="W458" s="7">
        <f t="shared" si="61"/>
        <v>0</v>
      </c>
      <c r="X458" s="7">
        <f t="shared" si="62"/>
        <v>0</v>
      </c>
      <c r="Y458" s="62" t="s">
        <v>2498</v>
      </c>
      <c r="Z458" t="str">
        <f t="shared" si="63"/>
        <v>30_20AC</v>
      </c>
    </row>
    <row r="459" spans="1:26" ht="14.5" hidden="1">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60"/>
        <v>1</v>
      </c>
      <c r="M459" s="67" t="b">
        <v>0</v>
      </c>
      <c r="S459" s="17">
        <f t="shared" si="56"/>
        <v>78.650000000000006</v>
      </c>
      <c r="T459">
        <f t="shared" si="57"/>
        <v>0</v>
      </c>
      <c r="U459" s="7">
        <f t="shared" si="58"/>
        <v>0</v>
      </c>
      <c r="V459" s="7">
        <f t="shared" si="59"/>
        <v>0</v>
      </c>
      <c r="W459" s="7">
        <f t="shared" si="61"/>
        <v>0</v>
      </c>
      <c r="X459" s="7">
        <f t="shared" si="62"/>
        <v>0</v>
      </c>
      <c r="Y459" s="62" t="s">
        <v>1193</v>
      </c>
      <c r="Z459" t="str">
        <f t="shared" si="63"/>
        <v>30_46LAC</v>
      </c>
    </row>
    <row r="460" spans="1:26" ht="14.5" hidden="1">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60"/>
        <v>1</v>
      </c>
      <c r="M460" s="67" t="b">
        <v>1</v>
      </c>
      <c r="N460" s="67">
        <v>90</v>
      </c>
      <c r="O460" s="67">
        <v>10</v>
      </c>
      <c r="P460" s="67">
        <v>10</v>
      </c>
      <c r="Q460" s="67">
        <v>10</v>
      </c>
      <c r="R460" s="67">
        <v>30</v>
      </c>
      <c r="S460" s="17">
        <f t="shared" si="56"/>
        <v>81.62</v>
      </c>
      <c r="T460">
        <f t="shared" si="57"/>
        <v>3</v>
      </c>
      <c r="U460" s="7">
        <f t="shared" si="58"/>
        <v>3.225399310425892</v>
      </c>
      <c r="V460" s="7">
        <f t="shared" si="59"/>
        <v>2.3847796151461438</v>
      </c>
      <c r="W460" s="7">
        <f t="shared" si="61"/>
        <v>44.354310700841928</v>
      </c>
      <c r="X460" s="7">
        <f t="shared" si="62"/>
        <v>47.579710011267821</v>
      </c>
      <c r="Y460" s="62" t="s">
        <v>2499</v>
      </c>
      <c r="Z460" t="str">
        <f t="shared" si="63"/>
        <v>30_62AC</v>
      </c>
    </row>
    <row r="461" spans="1:26" ht="14.5" hidden="1">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60"/>
        <v>0</v>
      </c>
      <c r="M461" s="67" t="b">
        <v>1</v>
      </c>
      <c r="N461" s="67">
        <v>0</v>
      </c>
      <c r="O461" s="67">
        <v>10</v>
      </c>
      <c r="P461" s="67">
        <v>10</v>
      </c>
      <c r="Q461" s="67">
        <v>10</v>
      </c>
      <c r="R461" s="67">
        <v>30</v>
      </c>
      <c r="S461" s="17">
        <f t="shared" si="56"/>
        <v>83.38000000000001</v>
      </c>
      <c r="T461">
        <f t="shared" si="57"/>
        <v>0</v>
      </c>
      <c r="U461" s="7">
        <f t="shared" si="58"/>
        <v>0</v>
      </c>
      <c r="V461" s="7">
        <f t="shared" si="59"/>
        <v>0</v>
      </c>
      <c r="W461" s="7">
        <f t="shared" si="61"/>
        <v>0</v>
      </c>
      <c r="X461" s="7">
        <f t="shared" si="62"/>
        <v>0</v>
      </c>
      <c r="Y461" s="62" t="s">
        <v>2499</v>
      </c>
      <c r="Z461" t="str">
        <f t="shared" si="63"/>
        <v>30_62AC</v>
      </c>
    </row>
    <row r="462" spans="1:26" ht="14.5" hidden="1">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60"/>
        <v>1</v>
      </c>
      <c r="M462" s="67" t="b">
        <v>1</v>
      </c>
      <c r="N462" s="67">
        <v>0</v>
      </c>
      <c r="O462" s="67">
        <v>10</v>
      </c>
      <c r="P462" s="67">
        <v>10</v>
      </c>
      <c r="Q462" s="67">
        <v>10</v>
      </c>
      <c r="R462" s="67">
        <v>240</v>
      </c>
      <c r="S462" s="17">
        <f t="shared" si="56"/>
        <v>147.73000000000002</v>
      </c>
      <c r="T462">
        <f t="shared" si="57"/>
        <v>13</v>
      </c>
      <c r="U462" s="7">
        <f t="shared" si="58"/>
        <v>13.976730345178865</v>
      </c>
      <c r="V462" s="7">
        <f t="shared" si="59"/>
        <v>10.334044998966624</v>
      </c>
      <c r="W462" s="7">
        <f t="shared" si="61"/>
        <v>192.2020130369817</v>
      </c>
      <c r="X462" s="7">
        <f t="shared" si="62"/>
        <v>206.17874338216058</v>
      </c>
      <c r="Y462" s="62" t="s">
        <v>1196</v>
      </c>
      <c r="Z462" t="str">
        <f t="shared" si="63"/>
        <v>30_75ACCCL</v>
      </c>
    </row>
    <row r="463" spans="1:26" ht="14.5" hidden="1">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60"/>
        <v>1</v>
      </c>
      <c r="M463" s="67" t="b">
        <v>0</v>
      </c>
      <c r="S463" s="17">
        <f t="shared" si="56"/>
        <v>153.01000000000002</v>
      </c>
      <c r="T463">
        <f t="shared" si="57"/>
        <v>0</v>
      </c>
      <c r="U463" s="7">
        <f t="shared" si="58"/>
        <v>0</v>
      </c>
      <c r="V463" s="7">
        <f t="shared" si="59"/>
        <v>0</v>
      </c>
      <c r="W463" s="7">
        <f t="shared" si="61"/>
        <v>0</v>
      </c>
      <c r="X463" s="7">
        <f t="shared" si="62"/>
        <v>0</v>
      </c>
      <c r="Y463" s="62" t="s">
        <v>1197</v>
      </c>
      <c r="Z463" t="str">
        <f t="shared" si="63"/>
        <v>30_75ACCL</v>
      </c>
    </row>
    <row r="464" spans="1:26" ht="14.5" hidden="1">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60"/>
        <v>1</v>
      </c>
      <c r="M464" s="67" t="b">
        <v>1</v>
      </c>
      <c r="N464" s="67">
        <v>90</v>
      </c>
      <c r="O464" s="67">
        <v>10</v>
      </c>
      <c r="P464" s="67">
        <v>0</v>
      </c>
      <c r="Q464" s="67">
        <v>10</v>
      </c>
      <c r="R464" s="67">
        <v>500</v>
      </c>
      <c r="S464" s="17">
        <f t="shared" si="56"/>
        <v>106.7</v>
      </c>
      <c r="T464">
        <f t="shared" si="57"/>
        <v>9</v>
      </c>
      <c r="U464" s="7">
        <f t="shared" si="58"/>
        <v>9.6761979312776756</v>
      </c>
      <c r="V464" s="7">
        <f t="shared" si="59"/>
        <v>7.1543388454384322</v>
      </c>
      <c r="W464" s="7">
        <f t="shared" si="61"/>
        <v>133.06293210252579</v>
      </c>
      <c r="X464" s="7">
        <f t="shared" si="62"/>
        <v>142.73913003380346</v>
      </c>
      <c r="Y464" s="62" t="s">
        <v>1198</v>
      </c>
      <c r="Z464" t="str">
        <f t="shared" si="63"/>
        <v>30_86ACSHB</v>
      </c>
    </row>
    <row r="465" spans="1:26" ht="14.5" hidden="1">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60"/>
        <v>1</v>
      </c>
      <c r="M465" s="67" t="b">
        <v>0</v>
      </c>
      <c r="S465" s="17">
        <f t="shared" si="56"/>
        <v>40.040000000000006</v>
      </c>
      <c r="T465">
        <f t="shared" si="57"/>
        <v>0</v>
      </c>
      <c r="U465" s="7">
        <f t="shared" si="58"/>
        <v>0</v>
      </c>
      <c r="V465" s="7">
        <f t="shared" si="59"/>
        <v>0</v>
      </c>
      <c r="W465" s="7">
        <f t="shared" si="61"/>
        <v>0</v>
      </c>
      <c r="X465" s="7">
        <f t="shared" si="62"/>
        <v>0</v>
      </c>
      <c r="Y465" s="62" t="s">
        <v>1199</v>
      </c>
      <c r="Z465" t="str">
        <f t="shared" si="63"/>
        <v>30_86AC</v>
      </c>
    </row>
    <row r="466" spans="1:26" ht="14.5" hidden="1">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60"/>
        <v>1</v>
      </c>
      <c r="M466" s="67" t="b">
        <v>0</v>
      </c>
      <c r="S466" s="17">
        <f t="shared" si="56"/>
        <v>60.280000000000008</v>
      </c>
      <c r="T466">
        <f t="shared" si="57"/>
        <v>0</v>
      </c>
      <c r="U466" s="7">
        <f t="shared" si="58"/>
        <v>0</v>
      </c>
      <c r="V466" s="7">
        <f t="shared" si="59"/>
        <v>0</v>
      </c>
      <c r="W466" s="7">
        <f t="shared" si="61"/>
        <v>0</v>
      </c>
      <c r="X466" s="7">
        <f t="shared" si="62"/>
        <v>0</v>
      </c>
      <c r="Y466" s="62" t="s">
        <v>1200</v>
      </c>
      <c r="Z466" t="str">
        <f t="shared" si="63"/>
        <v>30_90AC</v>
      </c>
    </row>
    <row r="467" spans="1:26" ht="14.5" hidden="1">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60"/>
        <v>1</v>
      </c>
      <c r="M467" s="67" t="b">
        <v>1</v>
      </c>
      <c r="N467" s="67">
        <v>0</v>
      </c>
      <c r="O467" s="67">
        <v>10</v>
      </c>
      <c r="P467" s="67">
        <v>10</v>
      </c>
      <c r="Q467" s="67">
        <v>10</v>
      </c>
      <c r="R467" s="67">
        <v>500</v>
      </c>
      <c r="S467" s="17">
        <f t="shared" si="56"/>
        <v>118.58000000000001</v>
      </c>
      <c r="T467">
        <f t="shared" si="57"/>
        <v>10</v>
      </c>
      <c r="U467" s="7">
        <f t="shared" si="58"/>
        <v>10.751331034752972</v>
      </c>
      <c r="V467" s="7">
        <f t="shared" si="59"/>
        <v>7.9492653838204799</v>
      </c>
      <c r="W467" s="7">
        <f t="shared" si="61"/>
        <v>147.84770233613978</v>
      </c>
      <c r="X467" s="7">
        <f t="shared" si="62"/>
        <v>158.59903337089276</v>
      </c>
      <c r="Y467" s="62" t="s">
        <v>1201</v>
      </c>
      <c r="Z467" t="str">
        <f t="shared" si="63"/>
        <v>30_275</v>
      </c>
    </row>
    <row r="468" spans="1:2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60"/>
        <v>1</v>
      </c>
      <c r="M468" s="67" t="b">
        <v>0</v>
      </c>
      <c r="S468" s="17">
        <f t="shared" si="56"/>
        <v>0</v>
      </c>
      <c r="T468">
        <f t="shared" si="57"/>
        <v>0</v>
      </c>
      <c r="U468" s="7">
        <f t="shared" si="58"/>
        <v>0</v>
      </c>
      <c r="V468" s="7">
        <f t="shared" si="59"/>
        <v>0</v>
      </c>
      <c r="W468" s="7">
        <f t="shared" si="61"/>
        <v>0</v>
      </c>
      <c r="X468" s="7">
        <f t="shared" si="62"/>
        <v>0</v>
      </c>
      <c r="Y468" s="62" t="s">
        <v>2500</v>
      </c>
      <c r="Z468" t="str">
        <f t="shared" si="63"/>
        <v>30_840AC</v>
      </c>
    </row>
    <row r="469" spans="1:2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60"/>
        <v>0</v>
      </c>
      <c r="M469" s="67" t="b">
        <v>0</v>
      </c>
      <c r="S469" s="17">
        <f t="shared" si="56"/>
        <v>0</v>
      </c>
      <c r="T469">
        <f t="shared" si="57"/>
        <v>0</v>
      </c>
      <c r="U469" s="7">
        <f t="shared" si="58"/>
        <v>0</v>
      </c>
      <c r="V469" s="7">
        <f t="shared" si="59"/>
        <v>0</v>
      </c>
      <c r="W469" s="7">
        <f t="shared" si="61"/>
        <v>0</v>
      </c>
      <c r="X469" s="7">
        <f t="shared" si="62"/>
        <v>0</v>
      </c>
      <c r="Y469" s="62" t="s">
        <v>2500</v>
      </c>
      <c r="Z469" t="str">
        <f t="shared" si="63"/>
        <v>30_840AC</v>
      </c>
    </row>
    <row r="470" spans="1:26" ht="14.5" hidden="1">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60"/>
        <v>1</v>
      </c>
      <c r="M470" s="67" t="b">
        <v>1</v>
      </c>
      <c r="N470" s="67">
        <v>180</v>
      </c>
      <c r="O470" s="67">
        <v>10</v>
      </c>
      <c r="P470" s="67">
        <v>10</v>
      </c>
      <c r="Q470" s="67">
        <v>10</v>
      </c>
      <c r="R470" s="67">
        <v>20</v>
      </c>
      <c r="S470" s="17">
        <f t="shared" si="56"/>
        <v>81.95</v>
      </c>
      <c r="T470">
        <f t="shared" si="57"/>
        <v>3</v>
      </c>
      <c r="U470" s="7">
        <f t="shared" si="58"/>
        <v>3.225399310425892</v>
      </c>
      <c r="V470" s="7">
        <f t="shared" si="59"/>
        <v>2.3847796151461438</v>
      </c>
      <c r="W470" s="7">
        <f t="shared" si="61"/>
        <v>44.354310700841928</v>
      </c>
      <c r="X470" s="7">
        <f t="shared" si="62"/>
        <v>47.579710011267821</v>
      </c>
      <c r="Y470" s="62" t="s">
        <v>2380</v>
      </c>
      <c r="Z470" t="str">
        <f t="shared" si="63"/>
        <v>30_33</v>
      </c>
    </row>
    <row r="471" spans="1:26" ht="14.5" hidden="1">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60"/>
        <v>0</v>
      </c>
      <c r="M471" s="67" t="b">
        <v>1</v>
      </c>
      <c r="N471" s="67">
        <v>60</v>
      </c>
      <c r="O471" s="67">
        <v>10</v>
      </c>
      <c r="P471" s="67">
        <v>10</v>
      </c>
      <c r="Q471" s="67">
        <v>10</v>
      </c>
      <c r="R471" s="67">
        <v>20</v>
      </c>
      <c r="S471" s="17">
        <f t="shared" si="56"/>
        <v>82.390000000000015</v>
      </c>
      <c r="T471">
        <f t="shared" si="57"/>
        <v>0</v>
      </c>
      <c r="U471" s="7">
        <f t="shared" si="58"/>
        <v>0</v>
      </c>
      <c r="V471" s="7">
        <f t="shared" si="59"/>
        <v>0</v>
      </c>
      <c r="W471" s="7">
        <f t="shared" si="61"/>
        <v>0</v>
      </c>
      <c r="X471" s="7">
        <f t="shared" si="62"/>
        <v>0</v>
      </c>
      <c r="Y471" s="62" t="s">
        <v>2380</v>
      </c>
      <c r="Z471" t="str">
        <f t="shared" si="63"/>
        <v>30_33</v>
      </c>
    </row>
    <row r="472" spans="1:26" ht="14.5" hidden="1">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60"/>
        <v>1</v>
      </c>
      <c r="M472" s="67" t="b">
        <v>1</v>
      </c>
      <c r="N472" s="67">
        <v>0</v>
      </c>
      <c r="O472" s="67">
        <v>10</v>
      </c>
      <c r="P472" s="67">
        <v>10</v>
      </c>
      <c r="Q472" s="67">
        <v>10</v>
      </c>
      <c r="R472" s="67">
        <v>30</v>
      </c>
      <c r="S472" s="17">
        <f t="shared" si="56"/>
        <v>94.160000000000025</v>
      </c>
      <c r="T472">
        <f t="shared" si="57"/>
        <v>7</v>
      </c>
      <c r="U472" s="7">
        <f t="shared" si="58"/>
        <v>7.5259317243270818</v>
      </c>
      <c r="V472" s="7">
        <f t="shared" si="59"/>
        <v>5.5644857686743361</v>
      </c>
      <c r="W472" s="7">
        <f t="shared" si="61"/>
        <v>103.49339163529784</v>
      </c>
      <c r="X472" s="7">
        <f t="shared" si="62"/>
        <v>111.01932335962492</v>
      </c>
      <c r="Y472" s="62" t="s">
        <v>2367</v>
      </c>
      <c r="Z472" t="str">
        <f t="shared" si="63"/>
        <v>30_96AC</v>
      </c>
    </row>
    <row r="473" spans="1:26" ht="14.5" hidden="1">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60"/>
        <v>0</v>
      </c>
      <c r="M473" s="67" t="b">
        <v>1</v>
      </c>
      <c r="N473" s="67">
        <v>0</v>
      </c>
      <c r="O473" s="67">
        <v>10</v>
      </c>
      <c r="P473" s="67">
        <v>10</v>
      </c>
      <c r="Q473" s="67">
        <v>10</v>
      </c>
      <c r="R473" s="67">
        <v>30</v>
      </c>
      <c r="S473" s="17">
        <f t="shared" si="56"/>
        <v>92.40000000000002</v>
      </c>
      <c r="T473">
        <f t="shared" si="57"/>
        <v>0</v>
      </c>
      <c r="U473" s="7">
        <f t="shared" si="58"/>
        <v>0</v>
      </c>
      <c r="V473" s="7">
        <f t="shared" si="59"/>
        <v>0</v>
      </c>
      <c r="W473" s="7">
        <f t="shared" si="61"/>
        <v>0</v>
      </c>
      <c r="X473" s="7">
        <f t="shared" si="62"/>
        <v>0</v>
      </c>
      <c r="Y473" s="62" t="s">
        <v>2367</v>
      </c>
      <c r="Z473" t="str">
        <f t="shared" si="63"/>
        <v>30_96AC</v>
      </c>
    </row>
    <row r="474" spans="1:26" ht="14.5" hidden="1">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60"/>
        <v>1</v>
      </c>
      <c r="M474" s="67" t="b">
        <v>1</v>
      </c>
      <c r="N474" s="67">
        <v>0</v>
      </c>
      <c r="O474" s="67">
        <v>10</v>
      </c>
      <c r="P474" s="67">
        <v>10</v>
      </c>
      <c r="Q474" s="67">
        <v>10</v>
      </c>
      <c r="R474" s="67">
        <v>40</v>
      </c>
      <c r="S474" s="17">
        <f t="shared" si="56"/>
        <v>79.860000000000014</v>
      </c>
      <c r="T474">
        <f t="shared" si="57"/>
        <v>6</v>
      </c>
      <c r="U474" s="7">
        <f t="shared" si="58"/>
        <v>6.450798620851784</v>
      </c>
      <c r="V474" s="7">
        <f t="shared" si="59"/>
        <v>4.7695592302922876</v>
      </c>
      <c r="W474" s="7">
        <f t="shared" si="61"/>
        <v>88.708621401683857</v>
      </c>
      <c r="X474" s="7">
        <f t="shared" si="62"/>
        <v>95.159420022535642</v>
      </c>
      <c r="Y474" s="62" t="s">
        <v>1208</v>
      </c>
      <c r="Z474" t="str">
        <f t="shared" si="63"/>
        <v>30_80AC</v>
      </c>
    </row>
    <row r="475" spans="1:26" ht="14.5" hidden="1">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60"/>
        <v>1</v>
      </c>
      <c r="M475" s="67" t="b">
        <v>0</v>
      </c>
      <c r="S475" s="17">
        <f t="shared" si="56"/>
        <v>74.690000000000012</v>
      </c>
      <c r="T475">
        <f t="shared" si="57"/>
        <v>0</v>
      </c>
      <c r="U475" s="7">
        <f t="shared" si="58"/>
        <v>0</v>
      </c>
      <c r="V475" s="7">
        <f t="shared" si="59"/>
        <v>0</v>
      </c>
      <c r="W475" s="7">
        <f t="shared" si="61"/>
        <v>0</v>
      </c>
      <c r="X475" s="7">
        <f t="shared" si="62"/>
        <v>0</v>
      </c>
      <c r="Y475" s="62" t="s">
        <v>1209</v>
      </c>
      <c r="Z475" t="str">
        <f t="shared" si="63"/>
        <v>30_79AC</v>
      </c>
    </row>
    <row r="476" spans="1:26" ht="14.5" hidden="1">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60"/>
        <v>1</v>
      </c>
      <c r="M476" s="67" t="b">
        <v>1</v>
      </c>
      <c r="N476" s="67">
        <v>0</v>
      </c>
      <c r="O476" s="67">
        <v>10</v>
      </c>
      <c r="P476" s="67">
        <v>10</v>
      </c>
      <c r="Q476" s="67">
        <v>10</v>
      </c>
      <c r="R476" s="67">
        <v>30</v>
      </c>
      <c r="S476" s="17">
        <f t="shared" si="56"/>
        <v>86.570000000000007</v>
      </c>
      <c r="T476">
        <f t="shared" si="57"/>
        <v>5</v>
      </c>
      <c r="U476" s="7">
        <f t="shared" si="58"/>
        <v>5.3756655173764862</v>
      </c>
      <c r="V476" s="7">
        <f t="shared" si="59"/>
        <v>3.9746326919102399</v>
      </c>
      <c r="W476" s="7">
        <f t="shared" si="61"/>
        <v>73.923851168069888</v>
      </c>
      <c r="X476" s="7">
        <f t="shared" si="62"/>
        <v>79.299516685446378</v>
      </c>
      <c r="Y476" s="62" t="s">
        <v>2368</v>
      </c>
      <c r="Z476" t="str">
        <f t="shared" si="63"/>
        <v>30_29AC</v>
      </c>
    </row>
    <row r="477" spans="1:26" ht="14.5" hidden="1">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60"/>
        <v>0</v>
      </c>
      <c r="M477" s="67" t="b">
        <v>1</v>
      </c>
      <c r="N477" s="67">
        <v>0</v>
      </c>
      <c r="O477" s="67">
        <v>10</v>
      </c>
      <c r="P477" s="67">
        <v>10</v>
      </c>
      <c r="Q477" s="67">
        <v>10</v>
      </c>
      <c r="R477" s="67">
        <v>30</v>
      </c>
      <c r="S477" s="17">
        <f t="shared" si="56"/>
        <v>84.48</v>
      </c>
      <c r="T477">
        <f t="shared" si="57"/>
        <v>0</v>
      </c>
      <c r="U477" s="7">
        <f t="shared" si="58"/>
        <v>0</v>
      </c>
      <c r="V477" s="7">
        <f t="shared" si="59"/>
        <v>0</v>
      </c>
      <c r="W477" s="7">
        <f t="shared" si="61"/>
        <v>0</v>
      </c>
      <c r="X477" s="7">
        <f t="shared" si="62"/>
        <v>0</v>
      </c>
      <c r="Y477" s="62" t="s">
        <v>2368</v>
      </c>
      <c r="Z477" t="str">
        <f t="shared" si="63"/>
        <v>30_29AC</v>
      </c>
    </row>
    <row r="478" spans="1:26" ht="14.5" hidden="1">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60"/>
        <v>1</v>
      </c>
      <c r="M478" s="67" t="b">
        <v>1</v>
      </c>
      <c r="N478" s="67">
        <v>0</v>
      </c>
      <c r="O478" s="67">
        <v>10</v>
      </c>
      <c r="P478" s="67">
        <v>10</v>
      </c>
      <c r="Q478" s="67">
        <v>10</v>
      </c>
      <c r="R478" s="67">
        <v>30</v>
      </c>
      <c r="S478" s="17">
        <f t="shared" si="56"/>
        <v>78.87</v>
      </c>
      <c r="T478">
        <f t="shared" si="57"/>
        <v>6</v>
      </c>
      <c r="U478" s="7">
        <f t="shared" si="58"/>
        <v>6.450798620851784</v>
      </c>
      <c r="V478" s="7">
        <f t="shared" si="59"/>
        <v>4.7695592302922876</v>
      </c>
      <c r="W478" s="7">
        <f t="shared" si="61"/>
        <v>88.708621401683857</v>
      </c>
      <c r="X478" s="7">
        <f t="shared" si="62"/>
        <v>95.159420022535642</v>
      </c>
      <c r="Y478" s="62" t="s">
        <v>1212</v>
      </c>
      <c r="Z478" t="str">
        <f t="shared" si="63"/>
        <v>30_36AC</v>
      </c>
    </row>
    <row r="479" spans="1:26" ht="14.5" hidden="1">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60"/>
        <v>1</v>
      </c>
      <c r="M479" s="67" t="b">
        <v>1</v>
      </c>
      <c r="N479" s="67">
        <v>0</v>
      </c>
      <c r="O479" s="67">
        <v>10</v>
      </c>
      <c r="P479" s="67">
        <v>10</v>
      </c>
      <c r="Q479" s="67">
        <v>10</v>
      </c>
      <c r="R479" s="67">
        <v>0</v>
      </c>
      <c r="S479" s="17">
        <f t="shared" si="56"/>
        <v>136.84</v>
      </c>
      <c r="T479">
        <f t="shared" si="57"/>
        <v>10</v>
      </c>
      <c r="U479" s="7">
        <f t="shared" si="58"/>
        <v>10.751331034752972</v>
      </c>
      <c r="V479" s="7">
        <f t="shared" si="59"/>
        <v>7.9492653838204799</v>
      </c>
      <c r="W479" s="7">
        <f t="shared" si="61"/>
        <v>147.84770233613978</v>
      </c>
      <c r="X479" s="7">
        <f t="shared" si="62"/>
        <v>158.59903337089276</v>
      </c>
      <c r="Y479" s="62" t="s">
        <v>1213</v>
      </c>
      <c r="Z479" t="str">
        <f t="shared" si="63"/>
        <v>30_218L</v>
      </c>
    </row>
    <row r="480" spans="1:2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60"/>
        <v>0</v>
      </c>
      <c r="M480" s="67" t="b">
        <v>0</v>
      </c>
      <c r="S480" s="17">
        <f t="shared" si="56"/>
        <v>108.9</v>
      </c>
      <c r="T480">
        <f t="shared" si="57"/>
        <v>0</v>
      </c>
      <c r="U480" s="7">
        <f t="shared" si="58"/>
        <v>0</v>
      </c>
      <c r="V480" s="7">
        <f t="shared" si="59"/>
        <v>0</v>
      </c>
      <c r="W480" s="7">
        <f t="shared" si="61"/>
        <v>0</v>
      </c>
      <c r="X480" s="7">
        <f t="shared" si="62"/>
        <v>0</v>
      </c>
      <c r="Y480" s="62" t="s">
        <v>1214</v>
      </c>
      <c r="Z480" t="str">
        <f t="shared" si="63"/>
        <v>30_218S</v>
      </c>
    </row>
    <row r="481" spans="1:26" ht="14.5" hidden="1">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60"/>
        <v>1</v>
      </c>
      <c r="M481" s="67" t="b">
        <v>1</v>
      </c>
      <c r="N481" s="67">
        <v>0</v>
      </c>
      <c r="O481" s="67">
        <v>10</v>
      </c>
      <c r="P481" s="67">
        <v>10</v>
      </c>
      <c r="Q481" s="67">
        <v>10</v>
      </c>
      <c r="R481" s="67">
        <v>0</v>
      </c>
      <c r="S481" s="17">
        <f t="shared" si="56"/>
        <v>145.09</v>
      </c>
      <c r="T481">
        <f t="shared" si="57"/>
        <v>3</v>
      </c>
      <c r="U481" s="7">
        <f t="shared" si="58"/>
        <v>3.225399310425892</v>
      </c>
      <c r="V481" s="7">
        <f t="shared" si="59"/>
        <v>2.3847796151461438</v>
      </c>
      <c r="W481" s="7">
        <f t="shared" si="61"/>
        <v>44.354310700841928</v>
      </c>
      <c r="X481" s="7">
        <f t="shared" si="62"/>
        <v>47.579710011267821</v>
      </c>
      <c r="Y481" s="62" t="s">
        <v>1215</v>
      </c>
      <c r="Z481" t="str">
        <f t="shared" si="63"/>
        <v>30_97R</v>
      </c>
    </row>
    <row r="482" spans="1:26" ht="14.5" hidden="1">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60"/>
        <v>1</v>
      </c>
      <c r="M482" s="67" t="b">
        <v>1</v>
      </c>
      <c r="N482" s="67">
        <v>90</v>
      </c>
      <c r="O482" s="67">
        <v>10</v>
      </c>
      <c r="P482" s="67">
        <v>10</v>
      </c>
      <c r="Q482" s="67">
        <v>10</v>
      </c>
      <c r="R482" s="67">
        <v>30</v>
      </c>
      <c r="S482" s="17">
        <f t="shared" si="56"/>
        <v>73.37</v>
      </c>
      <c r="T482">
        <f t="shared" si="57"/>
        <v>0</v>
      </c>
      <c r="U482" s="7">
        <f t="shared" si="58"/>
        <v>0</v>
      </c>
      <c r="V482" s="7">
        <f t="shared" si="59"/>
        <v>0</v>
      </c>
      <c r="W482" s="7">
        <f t="shared" si="61"/>
        <v>0</v>
      </c>
      <c r="X482" s="7">
        <f t="shared" si="62"/>
        <v>0</v>
      </c>
      <c r="Y482" s="62" t="s">
        <v>1216</v>
      </c>
      <c r="Z482" t="str">
        <f t="shared" si="63"/>
        <v>30_FLOC</v>
      </c>
    </row>
    <row r="483" spans="1:26" ht="14.5" hidden="1">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60"/>
        <v>1</v>
      </c>
      <c r="M483" s="67" t="b">
        <v>1</v>
      </c>
      <c r="N483" s="67">
        <v>0</v>
      </c>
      <c r="O483" s="67">
        <v>10</v>
      </c>
      <c r="P483" s="67">
        <v>10</v>
      </c>
      <c r="Q483" s="67">
        <v>10</v>
      </c>
      <c r="R483" s="67">
        <v>40</v>
      </c>
      <c r="S483" s="17">
        <f t="shared" si="56"/>
        <v>56.320000000000007</v>
      </c>
      <c r="T483">
        <f t="shared" si="57"/>
        <v>3</v>
      </c>
      <c r="U483" s="7">
        <f t="shared" si="58"/>
        <v>3.225399310425892</v>
      </c>
      <c r="V483" s="7">
        <f t="shared" si="59"/>
        <v>2.3847796151461438</v>
      </c>
      <c r="W483" s="7">
        <f t="shared" si="61"/>
        <v>44.354310700841928</v>
      </c>
      <c r="X483" s="7">
        <f t="shared" si="62"/>
        <v>47.579710011267821</v>
      </c>
      <c r="Y483" s="62" t="s">
        <v>1217</v>
      </c>
      <c r="Z483" t="str">
        <f t="shared" si="63"/>
        <v>30_AP1</v>
      </c>
    </row>
    <row r="484" spans="1:26" ht="14.5" hidden="1">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60"/>
        <v>1</v>
      </c>
      <c r="M484" s="67" t="b">
        <v>1</v>
      </c>
      <c r="N484" s="67">
        <v>30</v>
      </c>
      <c r="O484" s="67">
        <v>10</v>
      </c>
      <c r="P484" s="67">
        <v>10</v>
      </c>
      <c r="Q484" s="67">
        <v>10</v>
      </c>
      <c r="R484" s="67">
        <v>30</v>
      </c>
      <c r="S484" s="17">
        <f t="shared" si="56"/>
        <v>39.050000000000004</v>
      </c>
      <c r="T484">
        <f t="shared" si="57"/>
        <v>2</v>
      </c>
      <c r="U484" s="7">
        <f t="shared" si="58"/>
        <v>2.1502662069505947</v>
      </c>
      <c r="V484" s="7">
        <f t="shared" si="59"/>
        <v>1.5898530767640959</v>
      </c>
      <c r="W484" s="7">
        <f t="shared" si="61"/>
        <v>29.569540467227952</v>
      </c>
      <c r="X484" s="7">
        <f t="shared" si="62"/>
        <v>31.719806674178546</v>
      </c>
      <c r="Y484" s="62" t="s">
        <v>2348</v>
      </c>
      <c r="Z484" t="str">
        <f t="shared" si="63"/>
        <v>30_APBRT</v>
      </c>
    </row>
    <row r="485" spans="1:26" ht="14.5" hidden="1">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60"/>
        <v>0</v>
      </c>
      <c r="M485" s="67" t="b">
        <v>1</v>
      </c>
      <c r="N485" s="67">
        <v>30</v>
      </c>
      <c r="O485" s="67">
        <v>10</v>
      </c>
      <c r="P485" s="67">
        <v>10</v>
      </c>
      <c r="Q485" s="67">
        <v>10</v>
      </c>
      <c r="R485" s="67">
        <v>30</v>
      </c>
      <c r="S485" s="17">
        <f t="shared" si="56"/>
        <v>38.170000000000009</v>
      </c>
      <c r="T485">
        <f t="shared" si="57"/>
        <v>0</v>
      </c>
      <c r="U485" s="7">
        <f t="shared" si="58"/>
        <v>0</v>
      </c>
      <c r="V485" s="7">
        <f t="shared" si="59"/>
        <v>0</v>
      </c>
      <c r="W485" s="7">
        <f t="shared" si="61"/>
        <v>0</v>
      </c>
      <c r="X485" s="7">
        <f t="shared" si="62"/>
        <v>0</v>
      </c>
      <c r="Y485" s="62" t="s">
        <v>2348</v>
      </c>
      <c r="Z485" t="str">
        <f t="shared" si="63"/>
        <v>30_APBRT</v>
      </c>
    </row>
    <row r="486" spans="1:26" ht="14.5" hidden="1">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60"/>
        <v>1</v>
      </c>
      <c r="M486" s="67" t="b">
        <v>1</v>
      </c>
      <c r="N486" s="67">
        <v>0</v>
      </c>
      <c r="O486" s="67">
        <v>10</v>
      </c>
      <c r="P486" s="67">
        <v>10</v>
      </c>
      <c r="Q486" s="67">
        <v>10</v>
      </c>
      <c r="R486" s="67">
        <v>40</v>
      </c>
      <c r="S486" s="17">
        <f t="shared" si="56"/>
        <v>67.320000000000007</v>
      </c>
      <c r="T486">
        <f t="shared" si="57"/>
        <v>4</v>
      </c>
      <c r="U486" s="7">
        <f t="shared" si="58"/>
        <v>4.3005324139011893</v>
      </c>
      <c r="V486" s="7">
        <f t="shared" si="59"/>
        <v>3.1797061535281919</v>
      </c>
      <c r="W486" s="7">
        <f t="shared" si="61"/>
        <v>59.139080934455905</v>
      </c>
      <c r="X486" s="7">
        <f t="shared" si="62"/>
        <v>63.439613348357092</v>
      </c>
      <c r="Y486" s="62" t="s">
        <v>1220</v>
      </c>
      <c r="Z486" t="str">
        <f t="shared" si="63"/>
        <v>30_AP2</v>
      </c>
    </row>
    <row r="487" spans="1:26" ht="14.5" hidden="1">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60"/>
        <v>1</v>
      </c>
      <c r="M487" s="67" t="b">
        <v>1</v>
      </c>
      <c r="N487" s="67">
        <v>0</v>
      </c>
      <c r="O487" s="67">
        <v>10</v>
      </c>
      <c r="P487" s="67">
        <v>0</v>
      </c>
      <c r="Q487" s="67">
        <v>10</v>
      </c>
      <c r="R487" s="67">
        <v>0</v>
      </c>
      <c r="S487" s="17">
        <f t="shared" si="56"/>
        <v>237.27000000000004</v>
      </c>
      <c r="T487">
        <f t="shared" si="57"/>
        <v>0</v>
      </c>
      <c r="U487" s="7">
        <f t="shared" si="58"/>
        <v>0</v>
      </c>
      <c r="V487" s="7">
        <f t="shared" si="59"/>
        <v>0</v>
      </c>
      <c r="W487" s="7">
        <f t="shared" si="61"/>
        <v>0</v>
      </c>
      <c r="X487" s="7">
        <f t="shared" si="62"/>
        <v>0</v>
      </c>
      <c r="Y487" s="62" t="s">
        <v>1221</v>
      </c>
      <c r="Z487" t="str">
        <f t="shared" si="63"/>
        <v>30_MIRAPID</v>
      </c>
    </row>
    <row r="488" spans="1:2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60"/>
        <v>1</v>
      </c>
      <c r="M488" s="67" t="b">
        <v>0</v>
      </c>
      <c r="S488" s="17">
        <f t="shared" si="56"/>
        <v>88.660000000000011</v>
      </c>
      <c r="T488">
        <f t="shared" si="57"/>
        <v>0</v>
      </c>
      <c r="U488" s="7">
        <f t="shared" si="58"/>
        <v>0</v>
      </c>
      <c r="V488" s="7">
        <f t="shared" si="59"/>
        <v>0</v>
      </c>
      <c r="W488" s="7">
        <f t="shared" si="61"/>
        <v>0</v>
      </c>
      <c r="X488" s="7">
        <f t="shared" si="62"/>
        <v>0</v>
      </c>
      <c r="Y488" s="62" t="s">
        <v>1222</v>
      </c>
      <c r="Z488" t="str">
        <f t="shared" si="63"/>
        <v>30_FLEX1</v>
      </c>
    </row>
    <row r="489" spans="1:26" ht="14.5" hidden="1">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60"/>
        <v>0</v>
      </c>
      <c r="M489" s="67" t="b">
        <v>1</v>
      </c>
      <c r="N489" s="67">
        <v>0</v>
      </c>
      <c r="O489" s="67">
        <v>7.5</v>
      </c>
      <c r="P489" s="67">
        <v>7.5</v>
      </c>
      <c r="Q489" s="67">
        <v>7.5</v>
      </c>
      <c r="R489" s="67">
        <v>0</v>
      </c>
      <c r="S489" s="17">
        <f t="shared" si="56"/>
        <v>124.96000000000001</v>
      </c>
      <c r="T489">
        <f t="shared" si="57"/>
        <v>0</v>
      </c>
      <c r="U489" s="7">
        <f t="shared" si="58"/>
        <v>0</v>
      </c>
      <c r="V489" s="7">
        <f t="shared" si="59"/>
        <v>0</v>
      </c>
      <c r="W489" s="7">
        <f t="shared" si="61"/>
        <v>0</v>
      </c>
      <c r="X489" s="7">
        <f t="shared" si="62"/>
        <v>0</v>
      </c>
      <c r="Y489" s="62" t="s">
        <v>1223</v>
      </c>
      <c r="Z489" t="str">
        <f t="shared" si="63"/>
        <v>30_FLEX2</v>
      </c>
    </row>
    <row r="490" spans="1:26" ht="14.5" hidden="1">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60"/>
        <v>0</v>
      </c>
      <c r="M490" s="67" t="b">
        <v>1</v>
      </c>
      <c r="N490" s="67">
        <v>0</v>
      </c>
      <c r="O490" s="67">
        <v>5</v>
      </c>
      <c r="P490" s="67">
        <v>5</v>
      </c>
      <c r="Q490" s="67">
        <v>5</v>
      </c>
      <c r="R490" s="67">
        <v>0</v>
      </c>
      <c r="S490" s="17">
        <f t="shared" si="56"/>
        <v>133.1</v>
      </c>
      <c r="T490">
        <f t="shared" si="57"/>
        <v>0</v>
      </c>
      <c r="U490" s="7">
        <f t="shared" si="58"/>
        <v>0</v>
      </c>
      <c r="V490" s="7">
        <f t="shared" si="59"/>
        <v>0</v>
      </c>
      <c r="W490" s="7">
        <f t="shared" si="61"/>
        <v>0</v>
      </c>
      <c r="X490" s="7">
        <f t="shared" si="62"/>
        <v>0</v>
      </c>
      <c r="Y490" s="62" t="s">
        <v>1224</v>
      </c>
      <c r="Z490" t="str">
        <f t="shared" si="63"/>
        <v>30_FLEX3</v>
      </c>
    </row>
    <row r="491" spans="1:26" ht="14.5" hidden="1">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60"/>
        <v>0</v>
      </c>
      <c r="M491" s="67" t="b">
        <v>0</v>
      </c>
      <c r="S491" s="17">
        <f t="shared" si="56"/>
        <v>109.67000000000002</v>
      </c>
      <c r="T491">
        <f t="shared" si="57"/>
        <v>0</v>
      </c>
      <c r="U491" s="7">
        <f t="shared" si="58"/>
        <v>0</v>
      </c>
      <c r="V491" s="7">
        <f t="shared" si="59"/>
        <v>0</v>
      </c>
      <c r="W491" s="7">
        <f t="shared" si="61"/>
        <v>0</v>
      </c>
      <c r="X491" s="7">
        <f t="shared" si="62"/>
        <v>0</v>
      </c>
      <c r="Y491" s="62" t="s">
        <v>1225</v>
      </c>
      <c r="Z491" t="str">
        <f t="shared" si="63"/>
        <v>30_FLEX4</v>
      </c>
    </row>
    <row r="492" spans="1:26" ht="14.5" hidden="1">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60"/>
        <v>1</v>
      </c>
      <c r="M492" s="67" t="b">
        <v>1</v>
      </c>
      <c r="N492" s="67">
        <v>0</v>
      </c>
      <c r="O492" s="67">
        <v>10</v>
      </c>
      <c r="P492" s="67">
        <v>10</v>
      </c>
      <c r="Q492" s="67">
        <v>10</v>
      </c>
      <c r="R492" s="67">
        <v>30</v>
      </c>
      <c r="S492" s="17">
        <f t="shared" si="56"/>
        <v>102.30000000000001</v>
      </c>
      <c r="T492">
        <f t="shared" si="57"/>
        <v>4</v>
      </c>
      <c r="U492" s="7">
        <f t="shared" si="58"/>
        <v>4.3005324139011893</v>
      </c>
      <c r="V492" s="7">
        <f t="shared" si="59"/>
        <v>3.1797061535281919</v>
      </c>
      <c r="W492" s="7">
        <f t="shared" si="61"/>
        <v>59.139080934455905</v>
      </c>
      <c r="X492" s="7">
        <f t="shared" si="62"/>
        <v>63.439613348357092</v>
      </c>
      <c r="Y492" s="62" t="s">
        <v>1226</v>
      </c>
      <c r="Z492" t="str">
        <f t="shared" si="63"/>
        <v>30_201AC</v>
      </c>
    </row>
    <row r="493" spans="1:26" ht="14.5" hidden="1">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60"/>
        <v>1</v>
      </c>
      <c r="M493" s="67" t="b">
        <v>1</v>
      </c>
      <c r="N493" s="67">
        <v>0</v>
      </c>
      <c r="O493" s="67">
        <v>10</v>
      </c>
      <c r="P493" s="67">
        <v>10</v>
      </c>
      <c r="Q493" s="67">
        <v>10</v>
      </c>
      <c r="R493" s="67">
        <v>30</v>
      </c>
      <c r="S493" s="17">
        <f t="shared" si="56"/>
        <v>71.17</v>
      </c>
      <c r="T493">
        <f t="shared" si="57"/>
        <v>3</v>
      </c>
      <c r="U493" s="7">
        <f t="shared" si="58"/>
        <v>3.225399310425892</v>
      </c>
      <c r="V493" s="7">
        <f t="shared" si="59"/>
        <v>2.3847796151461438</v>
      </c>
      <c r="W493" s="7">
        <f t="shared" si="61"/>
        <v>44.354310700841928</v>
      </c>
      <c r="X493" s="7">
        <f t="shared" si="62"/>
        <v>47.579710011267821</v>
      </c>
      <c r="Y493" s="62" t="s">
        <v>1227</v>
      </c>
      <c r="Z493" t="str">
        <f t="shared" si="63"/>
        <v>30_202AC</v>
      </c>
    </row>
    <row r="494" spans="1:26" ht="14.5" hidden="1">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60"/>
        <v>1</v>
      </c>
      <c r="M494" s="67" t="b">
        <v>1</v>
      </c>
      <c r="N494" s="67">
        <v>0</v>
      </c>
      <c r="O494" s="67">
        <v>10</v>
      </c>
      <c r="P494" s="67">
        <v>10</v>
      </c>
      <c r="Q494" s="67">
        <v>10</v>
      </c>
      <c r="R494" s="67">
        <v>68</v>
      </c>
      <c r="S494" s="17">
        <f t="shared" si="56"/>
        <v>131.67000000000002</v>
      </c>
      <c r="T494">
        <f t="shared" si="57"/>
        <v>9</v>
      </c>
      <c r="U494" s="7">
        <f t="shared" si="58"/>
        <v>9.6761979312776756</v>
      </c>
      <c r="V494" s="7">
        <f t="shared" si="59"/>
        <v>7.1543388454384322</v>
      </c>
      <c r="W494" s="7">
        <f t="shared" si="61"/>
        <v>133.06293210252579</v>
      </c>
      <c r="X494" s="7">
        <f t="shared" si="62"/>
        <v>142.73913003380346</v>
      </c>
      <c r="Y494" s="62" t="s">
        <v>1228</v>
      </c>
      <c r="Z494" t="str">
        <f t="shared" si="63"/>
        <v>30_34AC</v>
      </c>
    </row>
    <row r="495" spans="1:26" ht="14.5" hidden="1">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60"/>
        <v>1</v>
      </c>
      <c r="M495" s="67" t="b">
        <v>0</v>
      </c>
      <c r="S495" s="17">
        <f t="shared" si="56"/>
        <v>49.17</v>
      </c>
      <c r="T495">
        <f t="shared" si="57"/>
        <v>0</v>
      </c>
      <c r="U495" s="7">
        <f t="shared" si="58"/>
        <v>0</v>
      </c>
      <c r="V495" s="7">
        <f t="shared" si="59"/>
        <v>0</v>
      </c>
      <c r="W495" s="7">
        <f t="shared" si="61"/>
        <v>0</v>
      </c>
      <c r="X495" s="7">
        <f t="shared" si="62"/>
        <v>0</v>
      </c>
      <c r="Y495" s="62" t="s">
        <v>1229</v>
      </c>
      <c r="Z495" t="str">
        <f t="shared" si="63"/>
        <v>33_2</v>
      </c>
    </row>
    <row r="496" spans="1:2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60"/>
        <v>1</v>
      </c>
      <c r="M496" s="67" t="b">
        <v>0</v>
      </c>
      <c r="S496" s="17">
        <f t="shared" si="56"/>
        <v>241.23000000000002</v>
      </c>
      <c r="T496">
        <f t="shared" si="57"/>
        <v>0</v>
      </c>
      <c r="U496" s="7">
        <f t="shared" si="58"/>
        <v>0</v>
      </c>
      <c r="V496" s="7">
        <f t="shared" si="59"/>
        <v>0</v>
      </c>
      <c r="W496" s="7">
        <f t="shared" si="61"/>
        <v>0</v>
      </c>
      <c r="X496" s="7">
        <f t="shared" si="62"/>
        <v>0</v>
      </c>
      <c r="Y496" s="62" t="s">
        <v>2438</v>
      </c>
      <c r="Z496" t="str">
        <f t="shared" si="63"/>
        <v>33_20X</v>
      </c>
    </row>
    <row r="497" spans="1:2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60"/>
        <v>0</v>
      </c>
      <c r="M497" s="67" t="b">
        <v>0</v>
      </c>
      <c r="S497" s="17">
        <f t="shared" si="56"/>
        <v>240.24000000000004</v>
      </c>
      <c r="T497">
        <f t="shared" si="57"/>
        <v>0</v>
      </c>
      <c r="U497" s="7">
        <f t="shared" si="58"/>
        <v>0</v>
      </c>
      <c r="V497" s="7">
        <f t="shared" si="59"/>
        <v>0</v>
      </c>
      <c r="W497" s="7">
        <f t="shared" si="61"/>
        <v>0</v>
      </c>
      <c r="X497" s="7">
        <f t="shared" si="62"/>
        <v>0</v>
      </c>
      <c r="Y497" s="62" t="s">
        <v>2438</v>
      </c>
      <c r="Z497" t="str">
        <f t="shared" si="63"/>
        <v>33_20X</v>
      </c>
    </row>
    <row r="498" spans="1:2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60"/>
        <v>1</v>
      </c>
      <c r="M498" s="67" t="b">
        <v>0</v>
      </c>
      <c r="S498" s="17">
        <f t="shared" si="56"/>
        <v>97.13000000000001</v>
      </c>
      <c r="T498">
        <f t="shared" si="57"/>
        <v>0</v>
      </c>
      <c r="U498" s="7">
        <f t="shared" si="58"/>
        <v>0</v>
      </c>
      <c r="V498" s="7">
        <f t="shared" si="59"/>
        <v>0</v>
      </c>
      <c r="W498" s="7">
        <f t="shared" si="61"/>
        <v>0</v>
      </c>
      <c r="X498" s="7">
        <f t="shared" si="62"/>
        <v>0</v>
      </c>
      <c r="Y498" s="62" t="s">
        <v>1232</v>
      </c>
      <c r="Z498" t="str">
        <f t="shared" si="63"/>
        <v>33_11</v>
      </c>
    </row>
    <row r="499" spans="1:26" ht="14.5" hidden="1">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60"/>
        <v>0</v>
      </c>
      <c r="M499" s="67" t="b">
        <v>1</v>
      </c>
      <c r="N499" s="67">
        <v>0</v>
      </c>
      <c r="O499" s="67">
        <v>15</v>
      </c>
      <c r="P499" s="67">
        <v>15</v>
      </c>
      <c r="Q499" s="67">
        <v>15</v>
      </c>
      <c r="R499" s="67">
        <v>160</v>
      </c>
      <c r="S499" s="17">
        <f t="shared" si="56"/>
        <v>128.04000000000002</v>
      </c>
      <c r="T499">
        <f t="shared" si="57"/>
        <v>0</v>
      </c>
      <c r="U499" s="7">
        <f t="shared" si="58"/>
        <v>0</v>
      </c>
      <c r="V499" s="7">
        <f t="shared" si="59"/>
        <v>0</v>
      </c>
      <c r="W499" s="7">
        <f t="shared" si="61"/>
        <v>0</v>
      </c>
      <c r="X499" s="7">
        <f t="shared" si="62"/>
        <v>0</v>
      </c>
      <c r="Y499" s="62" t="s">
        <v>1233</v>
      </c>
      <c r="Z499" t="str">
        <f t="shared" si="63"/>
        <v>33_14</v>
      </c>
    </row>
    <row r="500" spans="1:26" ht="14.5" hidden="1">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60"/>
        <v>1</v>
      </c>
      <c r="M500" s="67" t="b">
        <v>1</v>
      </c>
      <c r="N500" s="67">
        <v>0</v>
      </c>
      <c r="O500" s="67">
        <v>0</v>
      </c>
      <c r="P500" s="67">
        <v>0</v>
      </c>
      <c r="Q500" s="67">
        <v>15</v>
      </c>
      <c r="R500" s="67">
        <v>0</v>
      </c>
      <c r="S500" s="17">
        <f t="shared" si="56"/>
        <v>220.99</v>
      </c>
      <c r="T500">
        <f t="shared" si="57"/>
        <v>10</v>
      </c>
      <c r="U500" s="7">
        <f t="shared" si="58"/>
        <v>10.751331034752972</v>
      </c>
      <c r="V500" s="7">
        <f t="shared" si="59"/>
        <v>7.9492653838204799</v>
      </c>
      <c r="W500" s="7">
        <f t="shared" si="61"/>
        <v>147.84770233613978</v>
      </c>
      <c r="X500" s="7">
        <f t="shared" si="62"/>
        <v>158.59903337089276</v>
      </c>
      <c r="Y500" s="62" t="s">
        <v>2501</v>
      </c>
      <c r="Z500" t="str">
        <f t="shared" si="63"/>
        <v>33_70X</v>
      </c>
    </row>
    <row r="501" spans="1:26" ht="14.5" hidden="1">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60"/>
        <v>0</v>
      </c>
      <c r="M501" s="67" t="b">
        <v>0</v>
      </c>
      <c r="S501" s="17">
        <f t="shared" si="56"/>
        <v>224.51000000000002</v>
      </c>
      <c r="T501">
        <f t="shared" si="57"/>
        <v>0</v>
      </c>
      <c r="U501" s="7">
        <f t="shared" si="58"/>
        <v>0</v>
      </c>
      <c r="V501" s="7">
        <f t="shared" si="59"/>
        <v>0</v>
      </c>
      <c r="W501" s="7">
        <f t="shared" si="61"/>
        <v>0</v>
      </c>
      <c r="X501" s="7">
        <f t="shared" si="62"/>
        <v>0</v>
      </c>
      <c r="Y501" s="62" t="s">
        <v>2501</v>
      </c>
      <c r="Z501" t="str">
        <f t="shared" si="63"/>
        <v>33_70X</v>
      </c>
    </row>
    <row r="502" spans="1:26" ht="14.5" hidden="1">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60"/>
        <v>1</v>
      </c>
      <c r="M502" s="67" t="b">
        <v>1</v>
      </c>
      <c r="N502" s="67">
        <v>200</v>
      </c>
      <c r="O502" s="67">
        <v>15</v>
      </c>
      <c r="P502" s="67">
        <v>0</v>
      </c>
      <c r="Q502" s="67">
        <v>15</v>
      </c>
      <c r="R502" s="67">
        <v>500</v>
      </c>
      <c r="S502" s="17">
        <f t="shared" si="56"/>
        <v>114.73</v>
      </c>
      <c r="T502">
        <f t="shared" si="57"/>
        <v>7</v>
      </c>
      <c r="U502" s="7">
        <f t="shared" si="58"/>
        <v>7.5259317243270818</v>
      </c>
      <c r="V502" s="7">
        <f t="shared" si="59"/>
        <v>5.5644857686743361</v>
      </c>
      <c r="W502" s="7">
        <f t="shared" si="61"/>
        <v>103.49339163529784</v>
      </c>
      <c r="X502" s="7">
        <f t="shared" si="62"/>
        <v>111.01932335962492</v>
      </c>
      <c r="Y502" s="62" t="s">
        <v>1236</v>
      </c>
      <c r="Z502" t="str">
        <f t="shared" si="63"/>
        <v>33_53</v>
      </c>
    </row>
    <row r="503" spans="1:26" ht="14.5" hidden="1">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60"/>
        <v>1</v>
      </c>
      <c r="M503" s="67" t="b">
        <v>1</v>
      </c>
      <c r="N503" s="67">
        <v>0</v>
      </c>
      <c r="O503" s="67">
        <v>15</v>
      </c>
      <c r="P503" s="67">
        <v>0</v>
      </c>
      <c r="Q503" s="67">
        <v>0</v>
      </c>
      <c r="R503" s="67">
        <v>0</v>
      </c>
      <c r="S503" s="17">
        <f t="shared" si="56"/>
        <v>175.12</v>
      </c>
      <c r="T503">
        <f t="shared" si="57"/>
        <v>11</v>
      </c>
      <c r="U503" s="7">
        <f t="shared" si="58"/>
        <v>11.826464138228271</v>
      </c>
      <c r="V503" s="7">
        <f t="shared" si="59"/>
        <v>8.7441919222025284</v>
      </c>
      <c r="W503" s="7">
        <f t="shared" si="61"/>
        <v>162.63247256975376</v>
      </c>
      <c r="X503" s="7">
        <f t="shared" si="62"/>
        <v>174.45893670798202</v>
      </c>
      <c r="Y503" s="62" t="s">
        <v>2332</v>
      </c>
      <c r="Z503" t="str">
        <f t="shared" si="63"/>
        <v>33_54</v>
      </c>
    </row>
    <row r="504" spans="1:26" ht="14.5" hidden="1">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60"/>
        <v>0</v>
      </c>
      <c r="M504" s="67" t="b">
        <v>0</v>
      </c>
      <c r="S504" s="17">
        <f t="shared" si="56"/>
        <v>168.3</v>
      </c>
      <c r="T504">
        <f t="shared" si="57"/>
        <v>0</v>
      </c>
      <c r="U504" s="7">
        <f t="shared" si="58"/>
        <v>0</v>
      </c>
      <c r="V504" s="7">
        <f t="shared" si="59"/>
        <v>0</v>
      </c>
      <c r="W504" s="7">
        <f t="shared" si="61"/>
        <v>0</v>
      </c>
      <c r="X504" s="7">
        <f t="shared" si="62"/>
        <v>0</v>
      </c>
      <c r="Y504" s="62" t="s">
        <v>2332</v>
      </c>
      <c r="Z504" t="str">
        <f t="shared" si="63"/>
        <v>33_54</v>
      </c>
    </row>
    <row r="505" spans="1:26" ht="14.5" hidden="1">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60"/>
        <v>1</v>
      </c>
      <c r="M505" s="67" t="b">
        <v>0</v>
      </c>
      <c r="S505" s="17">
        <f t="shared" si="56"/>
        <v>223.74000000000004</v>
      </c>
      <c r="T505">
        <f t="shared" si="57"/>
        <v>0</v>
      </c>
      <c r="U505" s="7">
        <f t="shared" si="58"/>
        <v>0</v>
      </c>
      <c r="V505" s="7">
        <f t="shared" si="59"/>
        <v>0</v>
      </c>
      <c r="W505" s="7">
        <f t="shared" si="61"/>
        <v>0</v>
      </c>
      <c r="X505" s="7">
        <f t="shared" si="62"/>
        <v>0</v>
      </c>
      <c r="Y505" s="62" t="s">
        <v>2502</v>
      </c>
      <c r="Z505" t="str">
        <f t="shared" si="63"/>
        <v>33_70XA</v>
      </c>
    </row>
    <row r="506" spans="1:26" ht="14.5" hidden="1">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60"/>
        <v>0</v>
      </c>
      <c r="M506" s="67" t="b">
        <v>1</v>
      </c>
      <c r="N506" s="67">
        <v>0</v>
      </c>
      <c r="O506" s="67">
        <v>15</v>
      </c>
      <c r="P506" s="67">
        <v>0</v>
      </c>
      <c r="Q506" s="67">
        <v>0</v>
      </c>
      <c r="R506" s="67">
        <v>0</v>
      </c>
      <c r="S506" s="17">
        <f t="shared" si="56"/>
        <v>219.56000000000003</v>
      </c>
      <c r="T506">
        <f t="shared" si="57"/>
        <v>0</v>
      </c>
      <c r="U506" s="7">
        <f t="shared" si="58"/>
        <v>0</v>
      </c>
      <c r="V506" s="7">
        <f t="shared" si="59"/>
        <v>0</v>
      </c>
      <c r="W506" s="7">
        <f t="shared" si="61"/>
        <v>0</v>
      </c>
      <c r="X506" s="7">
        <f t="shared" si="62"/>
        <v>0</v>
      </c>
      <c r="Y506" s="62" t="s">
        <v>2502</v>
      </c>
      <c r="Z506" t="str">
        <f t="shared" si="63"/>
        <v>33_70XA</v>
      </c>
    </row>
    <row r="507" spans="1:26" ht="14.5" hidden="1">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60"/>
        <v>1</v>
      </c>
      <c r="M507" s="67" t="b">
        <v>0</v>
      </c>
      <c r="S507" s="17">
        <f t="shared" si="56"/>
        <v>20.020000000000003</v>
      </c>
      <c r="T507">
        <f t="shared" si="57"/>
        <v>0</v>
      </c>
      <c r="U507" s="7">
        <f t="shared" si="58"/>
        <v>0</v>
      </c>
      <c r="V507" s="7">
        <f t="shared" si="59"/>
        <v>0</v>
      </c>
      <c r="W507" s="7">
        <f t="shared" si="61"/>
        <v>0</v>
      </c>
      <c r="X507" s="7">
        <f t="shared" si="62"/>
        <v>0</v>
      </c>
      <c r="Y507" s="62" t="s">
        <v>1241</v>
      </c>
      <c r="Z507" t="str">
        <f t="shared" si="63"/>
        <v>33_1</v>
      </c>
    </row>
    <row r="508" spans="1:26" ht="14.5" hidden="1">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60"/>
        <v>0</v>
      </c>
      <c r="M508" s="67" t="b">
        <v>1</v>
      </c>
      <c r="N508" s="67">
        <v>0</v>
      </c>
      <c r="O508" s="67">
        <v>15</v>
      </c>
      <c r="P508" s="67">
        <v>15</v>
      </c>
      <c r="Q508" s="67">
        <v>15</v>
      </c>
      <c r="R508" s="67">
        <v>80</v>
      </c>
      <c r="S508" s="17">
        <f t="shared" si="56"/>
        <v>42.13</v>
      </c>
      <c r="T508">
        <f t="shared" si="57"/>
        <v>0</v>
      </c>
      <c r="U508" s="7">
        <f t="shared" si="58"/>
        <v>0</v>
      </c>
      <c r="V508" s="7">
        <f t="shared" si="59"/>
        <v>0</v>
      </c>
      <c r="W508" s="7">
        <f t="shared" si="61"/>
        <v>0</v>
      </c>
      <c r="X508" s="7">
        <f t="shared" si="62"/>
        <v>0</v>
      </c>
      <c r="Y508" s="62" t="s">
        <v>1242</v>
      </c>
      <c r="Z508" t="str">
        <f t="shared" si="63"/>
        <v>33_3</v>
      </c>
    </row>
    <row r="509" spans="1:26" ht="14.5" hidden="1">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60"/>
        <v>0</v>
      </c>
      <c r="M509" s="67" t="b">
        <v>1</v>
      </c>
      <c r="N509" s="67">
        <v>0</v>
      </c>
      <c r="O509" s="67">
        <v>15</v>
      </c>
      <c r="P509" s="67">
        <v>15</v>
      </c>
      <c r="Q509" s="67">
        <v>15</v>
      </c>
      <c r="R509" s="67">
        <v>240</v>
      </c>
      <c r="S509" s="17">
        <f t="shared" si="56"/>
        <v>65.340000000000018</v>
      </c>
      <c r="T509">
        <f t="shared" si="57"/>
        <v>0</v>
      </c>
      <c r="U509" s="7">
        <f t="shared" si="58"/>
        <v>0</v>
      </c>
      <c r="V509" s="7">
        <f t="shared" si="59"/>
        <v>0</v>
      </c>
      <c r="W509" s="7">
        <f t="shared" si="61"/>
        <v>0</v>
      </c>
      <c r="X509" s="7">
        <f t="shared" si="62"/>
        <v>0</v>
      </c>
      <c r="Y509" s="62" t="s">
        <v>1243</v>
      </c>
      <c r="Z509" t="str">
        <f t="shared" si="63"/>
        <v>33_8</v>
      </c>
    </row>
    <row r="510" spans="1:26" ht="14.5" hidden="1">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60"/>
        <v>1</v>
      </c>
      <c r="M510" s="67" t="b">
        <v>0</v>
      </c>
      <c r="S510" s="17">
        <f t="shared" si="56"/>
        <v>123.64</v>
      </c>
      <c r="T510">
        <f t="shared" si="57"/>
        <v>0</v>
      </c>
      <c r="U510" s="7">
        <f t="shared" si="58"/>
        <v>0</v>
      </c>
      <c r="V510" s="7">
        <f t="shared" si="59"/>
        <v>0</v>
      </c>
      <c r="W510" s="7">
        <f t="shared" si="61"/>
        <v>0</v>
      </c>
      <c r="X510" s="7">
        <f t="shared" si="62"/>
        <v>0</v>
      </c>
      <c r="Y510" s="62" t="s">
        <v>2439</v>
      </c>
      <c r="Z510" t="str">
        <f t="shared" si="63"/>
        <v>33_10R</v>
      </c>
    </row>
    <row r="511" spans="1:26" ht="14.5" hidden="1">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60"/>
        <v>0</v>
      </c>
      <c r="M511" s="67" t="b">
        <v>1</v>
      </c>
      <c r="N511" s="67">
        <v>30</v>
      </c>
      <c r="O511" s="67">
        <v>15</v>
      </c>
      <c r="P511" s="67">
        <v>15</v>
      </c>
      <c r="Q511" s="67">
        <v>15</v>
      </c>
      <c r="R511" s="67">
        <v>80</v>
      </c>
      <c r="S511" s="17">
        <f t="shared" si="56"/>
        <v>123.64</v>
      </c>
      <c r="T511">
        <f t="shared" si="57"/>
        <v>0</v>
      </c>
      <c r="U511" s="7">
        <f t="shared" si="58"/>
        <v>0</v>
      </c>
      <c r="V511" s="7">
        <f t="shared" si="59"/>
        <v>0</v>
      </c>
      <c r="W511" s="7">
        <f t="shared" si="61"/>
        <v>0</v>
      </c>
      <c r="X511" s="7">
        <f t="shared" si="62"/>
        <v>0</v>
      </c>
      <c r="Y511" s="62" t="s">
        <v>2439</v>
      </c>
      <c r="Z511" t="str">
        <f t="shared" si="63"/>
        <v>33_10R</v>
      </c>
    </row>
    <row r="512" spans="1:2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60"/>
        <v>1</v>
      </c>
      <c r="M512" s="67" t="b">
        <v>0</v>
      </c>
      <c r="S512" s="17">
        <f t="shared" si="56"/>
        <v>67.760000000000005</v>
      </c>
      <c r="T512">
        <f t="shared" si="57"/>
        <v>0</v>
      </c>
      <c r="U512" s="7">
        <f t="shared" si="58"/>
        <v>0</v>
      </c>
      <c r="V512" s="7">
        <f t="shared" si="59"/>
        <v>0</v>
      </c>
      <c r="W512" s="7">
        <f t="shared" si="61"/>
        <v>0</v>
      </c>
      <c r="X512" s="7">
        <f t="shared" si="62"/>
        <v>0</v>
      </c>
      <c r="Y512" s="62" t="s">
        <v>1246</v>
      </c>
      <c r="Z512" t="str">
        <f t="shared" si="63"/>
        <v>33_15</v>
      </c>
    </row>
    <row r="513" spans="1:26" ht="14.5" hidden="1">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60"/>
        <v>1</v>
      </c>
      <c r="M513" s="67" t="b">
        <v>1</v>
      </c>
      <c r="N513" s="67">
        <v>200</v>
      </c>
      <c r="O513" s="67">
        <v>15</v>
      </c>
      <c r="P513" s="67">
        <v>15</v>
      </c>
      <c r="Q513" s="67">
        <v>15</v>
      </c>
      <c r="R513" s="67">
        <v>60</v>
      </c>
      <c r="S513" s="17">
        <f t="shared" si="56"/>
        <v>159.50000000000003</v>
      </c>
      <c r="T513">
        <f t="shared" si="57"/>
        <v>0</v>
      </c>
      <c r="U513" s="7">
        <f t="shared" si="58"/>
        <v>0</v>
      </c>
      <c r="V513" s="7">
        <f t="shared" si="59"/>
        <v>0</v>
      </c>
      <c r="W513" s="7">
        <f t="shared" si="61"/>
        <v>0</v>
      </c>
      <c r="X513" s="7">
        <f t="shared" si="62"/>
        <v>0</v>
      </c>
      <c r="Y513" s="62" t="s">
        <v>2440</v>
      </c>
      <c r="Z513" t="str">
        <f t="shared" si="63"/>
        <v>33_30R</v>
      </c>
    </row>
    <row r="514" spans="1:26" ht="14.5" hidden="1">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60"/>
        <v>0</v>
      </c>
      <c r="M514" s="67" t="b">
        <v>1</v>
      </c>
      <c r="N514" s="67">
        <v>45</v>
      </c>
      <c r="O514" s="67">
        <v>15</v>
      </c>
      <c r="P514" s="67">
        <v>15</v>
      </c>
      <c r="Q514" s="67">
        <v>15</v>
      </c>
      <c r="R514" s="67">
        <v>80</v>
      </c>
      <c r="S514" s="17">
        <f t="shared" si="56"/>
        <v>155.21</v>
      </c>
      <c r="T514">
        <f t="shared" si="57"/>
        <v>0</v>
      </c>
      <c r="U514" s="7">
        <f t="shared" si="58"/>
        <v>0</v>
      </c>
      <c r="V514" s="7">
        <f t="shared" si="59"/>
        <v>0</v>
      </c>
      <c r="W514" s="7">
        <f t="shared" si="61"/>
        <v>0</v>
      </c>
      <c r="X514" s="7">
        <f t="shared" si="62"/>
        <v>0</v>
      </c>
      <c r="Y514" s="62" t="s">
        <v>2440</v>
      </c>
      <c r="Z514" t="str">
        <f t="shared" si="63"/>
        <v>33_30R</v>
      </c>
    </row>
    <row r="515" spans="1:2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60"/>
        <v>1</v>
      </c>
      <c r="M515" s="67" t="b">
        <v>0</v>
      </c>
      <c r="S515" s="17">
        <f t="shared" si="56"/>
        <v>100.21000000000001</v>
      </c>
      <c r="T515">
        <f t="shared" si="57"/>
        <v>0</v>
      </c>
      <c r="U515" s="7">
        <f t="shared" si="58"/>
        <v>0</v>
      </c>
      <c r="V515" s="7">
        <f t="shared" si="59"/>
        <v>0</v>
      </c>
      <c r="W515" s="7">
        <f t="shared" si="61"/>
        <v>0</v>
      </c>
      <c r="X515" s="7">
        <f t="shared" si="62"/>
        <v>0</v>
      </c>
      <c r="Y515" s="62" t="s">
        <v>2441</v>
      </c>
      <c r="Z515" t="str">
        <f t="shared" si="63"/>
        <v>33_580X</v>
      </c>
    </row>
    <row r="516" spans="1:2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60"/>
        <v>0</v>
      </c>
      <c r="M516" s="67" t="b">
        <v>0</v>
      </c>
      <c r="S516" s="17">
        <f t="shared" si="56"/>
        <v>101.09</v>
      </c>
      <c r="T516">
        <f t="shared" si="57"/>
        <v>0</v>
      </c>
      <c r="U516" s="7">
        <f t="shared" si="58"/>
        <v>0</v>
      </c>
      <c r="V516" s="7">
        <f t="shared" si="59"/>
        <v>0</v>
      </c>
      <c r="W516" s="7">
        <f t="shared" si="61"/>
        <v>0</v>
      </c>
      <c r="X516" s="7">
        <f t="shared" si="62"/>
        <v>0</v>
      </c>
      <c r="Y516" s="62" t="s">
        <v>2441</v>
      </c>
      <c r="Z516" t="str">
        <f t="shared" si="63"/>
        <v>33_580X</v>
      </c>
    </row>
    <row r="517" spans="1:26" ht="14.5" hidden="1">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60"/>
        <v>1</v>
      </c>
      <c r="M517" s="67" t="b">
        <v>1</v>
      </c>
      <c r="N517" s="67">
        <v>30</v>
      </c>
      <c r="O517" s="67">
        <v>15</v>
      </c>
      <c r="P517" s="67">
        <v>15</v>
      </c>
      <c r="Q517" s="67">
        <v>15</v>
      </c>
      <c r="R517" s="67">
        <v>60</v>
      </c>
      <c r="S517" s="17">
        <f t="shared" si="56"/>
        <v>63.25</v>
      </c>
      <c r="T517">
        <f t="shared" si="57"/>
        <v>3</v>
      </c>
      <c r="U517" s="7">
        <f t="shared" si="58"/>
        <v>3.225399310425892</v>
      </c>
      <c r="V517" s="7">
        <f t="shared" si="59"/>
        <v>2.3847796151461438</v>
      </c>
      <c r="W517" s="7">
        <f t="shared" si="61"/>
        <v>44.354310700841928</v>
      </c>
      <c r="X517" s="7">
        <f t="shared" si="62"/>
        <v>47.579710011267821</v>
      </c>
      <c r="Y517" s="62" t="s">
        <v>1251</v>
      </c>
      <c r="Z517" t="str">
        <f t="shared" si="63"/>
        <v>38_1A</v>
      </c>
    </row>
    <row r="518" spans="1:26" ht="14.5" hidden="1">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60"/>
        <v>0</v>
      </c>
      <c r="M518" s="67" t="b">
        <v>1</v>
      </c>
      <c r="N518" s="67">
        <v>30</v>
      </c>
      <c r="O518" s="67">
        <v>15</v>
      </c>
      <c r="P518" s="67">
        <v>15</v>
      </c>
      <c r="Q518" s="67">
        <v>15</v>
      </c>
      <c r="R518" s="67">
        <v>30</v>
      </c>
      <c r="S518" s="17">
        <f t="shared" si="56"/>
        <v>62.260000000000005</v>
      </c>
      <c r="T518">
        <f t="shared" si="57"/>
        <v>0</v>
      </c>
      <c r="U518" s="7">
        <f t="shared" si="58"/>
        <v>0</v>
      </c>
      <c r="V518" s="7">
        <f t="shared" si="59"/>
        <v>0</v>
      </c>
      <c r="W518" s="7">
        <f t="shared" si="61"/>
        <v>0</v>
      </c>
      <c r="X518" s="7">
        <f t="shared" si="62"/>
        <v>0</v>
      </c>
      <c r="Y518" s="62" t="s">
        <v>1252</v>
      </c>
      <c r="Z518" t="str">
        <f t="shared" si="63"/>
        <v>38_1B</v>
      </c>
    </row>
    <row r="519" spans="1:26" ht="14.5" hidden="1">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60"/>
        <v>1</v>
      </c>
      <c r="M519" s="67" t="b">
        <v>1</v>
      </c>
      <c r="N519" s="67">
        <v>90</v>
      </c>
      <c r="O519" s="67">
        <v>15</v>
      </c>
      <c r="P519" s="67">
        <v>15</v>
      </c>
      <c r="Q519" s="67">
        <v>15</v>
      </c>
      <c r="R519" s="67">
        <v>30</v>
      </c>
      <c r="S519" s="17">
        <f t="shared" ref="S519:S582" si="64">(IF($D519,$F519*2,$F519)/100 * $D$3)/$D$4 *60</f>
        <v>69.19</v>
      </c>
      <c r="T519">
        <f t="shared" ref="T519:T582" si="65">IF($L519=0,0,IFERROR(ROUNDUP(((S519/IF(O519=0,Q519,O519))-IFERROR((S519/IF($H519=0,$J519,$H519)),0)),0),0))</f>
        <v>2</v>
      </c>
      <c r="U519" s="7">
        <f t="shared" ref="U519:U582" si="66">T519*$F$3/1000000</f>
        <v>2.1502662069505947</v>
      </c>
      <c r="V519" s="7">
        <f t="shared" ref="V519:V582" si="67">T519*$H$5*$J$3*$F$5/1000000</f>
        <v>1.5898530767640959</v>
      </c>
      <c r="W519" s="7">
        <f t="shared" si="61"/>
        <v>29.569540467227952</v>
      </c>
      <c r="X519" s="7">
        <f t="shared" si="62"/>
        <v>31.719806674178546</v>
      </c>
      <c r="Y519" s="62" t="s">
        <v>1253</v>
      </c>
      <c r="Z519" t="str">
        <f t="shared" si="63"/>
        <v>38_2</v>
      </c>
    </row>
    <row r="520" spans="1:26" ht="14.5" hidden="1">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68">IF(LEFT(C520,LEN(C520)-2)=LEFT(C519,LEN(C519)-2),0,1)</f>
        <v>0</v>
      </c>
      <c r="M520" s="67" t="b">
        <v>0</v>
      </c>
      <c r="S520" s="17">
        <f t="shared" si="64"/>
        <v>59.840000000000011</v>
      </c>
      <c r="T520">
        <f t="shared" si="65"/>
        <v>0</v>
      </c>
      <c r="U520" s="7">
        <f t="shared" si="66"/>
        <v>0</v>
      </c>
      <c r="V520" s="7">
        <f t="shared" si="67"/>
        <v>0</v>
      </c>
      <c r="W520" s="7">
        <f t="shared" ref="W520:W583" si="69">V520*(($J$5^$J$4)-1)/($J$5-1)</f>
        <v>0</v>
      </c>
      <c r="X520" s="7">
        <f t="shared" ref="X520:X583" si="70">U520+W520</f>
        <v>0</v>
      </c>
      <c r="Y520" s="62" t="s">
        <v>1254</v>
      </c>
      <c r="Z520" t="str">
        <f t="shared" ref="Z520:Z583" si="71">IFERROR(LEFT(Y520,FIND(" ",Y520)-1),Y520)</f>
        <v>38_3</v>
      </c>
    </row>
    <row r="521" spans="1:26" ht="14.5" hidden="1">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68"/>
        <v>0</v>
      </c>
      <c r="M521" s="67" t="b">
        <v>0</v>
      </c>
      <c r="S521" s="17">
        <f t="shared" si="64"/>
        <v>54.45</v>
      </c>
      <c r="T521">
        <f t="shared" si="65"/>
        <v>0</v>
      </c>
      <c r="U521" s="7">
        <f t="shared" si="66"/>
        <v>0</v>
      </c>
      <c r="V521" s="7">
        <f t="shared" si="67"/>
        <v>0</v>
      </c>
      <c r="W521" s="7">
        <f t="shared" si="69"/>
        <v>0</v>
      </c>
      <c r="X521" s="7">
        <f t="shared" si="70"/>
        <v>0</v>
      </c>
      <c r="Y521" s="62" t="s">
        <v>1255</v>
      </c>
      <c r="Z521" t="str">
        <f t="shared" si="71"/>
        <v>38_4</v>
      </c>
    </row>
    <row r="522" spans="1:26" ht="14.5" hidden="1">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68"/>
        <v>1</v>
      </c>
      <c r="M522" s="67" t="b">
        <v>0</v>
      </c>
      <c r="S522" s="17">
        <f t="shared" si="64"/>
        <v>81.179999999999993</v>
      </c>
      <c r="T522">
        <f t="shared" si="65"/>
        <v>0</v>
      </c>
      <c r="U522" s="7">
        <f t="shared" si="66"/>
        <v>0</v>
      </c>
      <c r="V522" s="7">
        <f t="shared" si="67"/>
        <v>0</v>
      </c>
      <c r="W522" s="7">
        <f t="shared" si="69"/>
        <v>0</v>
      </c>
      <c r="X522" s="7">
        <f t="shared" si="70"/>
        <v>0</v>
      </c>
      <c r="Y522" s="62" t="s">
        <v>1256</v>
      </c>
      <c r="Z522" t="str">
        <f t="shared" si="71"/>
        <v>42_1</v>
      </c>
    </row>
    <row r="523" spans="1:2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68"/>
        <v>0</v>
      </c>
      <c r="M523" s="67" t="b">
        <v>0</v>
      </c>
      <c r="S523" s="17">
        <f t="shared" si="64"/>
        <v>37.730000000000011</v>
      </c>
      <c r="T523">
        <f t="shared" si="65"/>
        <v>0</v>
      </c>
      <c r="U523" s="7">
        <f t="shared" si="66"/>
        <v>0</v>
      </c>
      <c r="V523" s="7">
        <f t="shared" si="67"/>
        <v>0</v>
      </c>
      <c r="W523" s="7">
        <f t="shared" si="69"/>
        <v>0</v>
      </c>
      <c r="X523" s="7">
        <f t="shared" si="70"/>
        <v>0</v>
      </c>
      <c r="Y523" s="62" t="s">
        <v>1257</v>
      </c>
      <c r="Z523" t="str">
        <f t="shared" si="71"/>
        <v>42_2</v>
      </c>
    </row>
    <row r="524" spans="1:26" ht="14.5" hidden="1">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68"/>
        <v>0</v>
      </c>
      <c r="M524" s="67" t="b">
        <v>1</v>
      </c>
      <c r="N524" s="67">
        <v>0</v>
      </c>
      <c r="O524" s="67">
        <v>15</v>
      </c>
      <c r="P524" s="67">
        <v>15</v>
      </c>
      <c r="Q524" s="67">
        <v>15</v>
      </c>
      <c r="R524" s="67">
        <v>500</v>
      </c>
      <c r="S524" s="17">
        <f t="shared" si="64"/>
        <v>121.99000000000001</v>
      </c>
      <c r="T524">
        <f t="shared" si="65"/>
        <v>0</v>
      </c>
      <c r="U524" s="7">
        <f t="shared" si="66"/>
        <v>0</v>
      </c>
      <c r="V524" s="7">
        <f t="shared" si="67"/>
        <v>0</v>
      </c>
      <c r="W524" s="7">
        <f t="shared" si="69"/>
        <v>0</v>
      </c>
      <c r="X524" s="7">
        <f t="shared" si="70"/>
        <v>0</v>
      </c>
      <c r="Y524" s="62" t="s">
        <v>1258</v>
      </c>
      <c r="Z524" t="str">
        <f t="shared" si="71"/>
        <v>42_6</v>
      </c>
    </row>
    <row r="525" spans="1:26" ht="14.5" hidden="1">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68"/>
        <v>0</v>
      </c>
      <c r="M525" s="67" t="b">
        <v>1</v>
      </c>
      <c r="N525" s="67">
        <v>0</v>
      </c>
      <c r="O525" s="67">
        <v>15</v>
      </c>
      <c r="P525" s="67">
        <v>15</v>
      </c>
      <c r="Q525" s="67">
        <v>15</v>
      </c>
      <c r="R525" s="67">
        <v>120</v>
      </c>
      <c r="S525" s="17">
        <f t="shared" si="64"/>
        <v>82.170000000000016</v>
      </c>
      <c r="T525">
        <f t="shared" si="65"/>
        <v>0</v>
      </c>
      <c r="U525" s="7">
        <f t="shared" si="66"/>
        <v>0</v>
      </c>
      <c r="V525" s="7">
        <f t="shared" si="67"/>
        <v>0</v>
      </c>
      <c r="W525" s="7">
        <f t="shared" si="69"/>
        <v>0</v>
      </c>
      <c r="X525" s="7">
        <f t="shared" si="70"/>
        <v>0</v>
      </c>
      <c r="Y525" s="62" t="s">
        <v>1259</v>
      </c>
      <c r="Z525" t="str">
        <f t="shared" si="71"/>
        <v>42_9</v>
      </c>
    </row>
    <row r="526" spans="1:26" ht="14.5" hidden="1">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68"/>
        <v>1</v>
      </c>
      <c r="M526" s="67" t="b">
        <v>1</v>
      </c>
      <c r="N526" s="67">
        <v>99.99</v>
      </c>
      <c r="O526" s="67">
        <v>15</v>
      </c>
      <c r="P526" s="67">
        <v>15</v>
      </c>
      <c r="Q526" s="67">
        <v>15</v>
      </c>
      <c r="R526" s="67">
        <v>190</v>
      </c>
      <c r="S526" s="17">
        <f t="shared" si="64"/>
        <v>82.5</v>
      </c>
      <c r="T526">
        <f t="shared" si="65"/>
        <v>3</v>
      </c>
      <c r="U526" s="7">
        <f t="shared" si="66"/>
        <v>3.225399310425892</v>
      </c>
      <c r="V526" s="7">
        <f t="shared" si="67"/>
        <v>2.3847796151461438</v>
      </c>
      <c r="W526" s="7">
        <f t="shared" si="69"/>
        <v>44.354310700841928</v>
      </c>
      <c r="X526" s="7">
        <f t="shared" si="70"/>
        <v>47.579710011267821</v>
      </c>
      <c r="Y526" s="62" t="s">
        <v>1260</v>
      </c>
      <c r="Z526" t="str">
        <f t="shared" si="71"/>
        <v>42_10</v>
      </c>
    </row>
    <row r="527" spans="1:26" ht="14.5" hidden="1">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68"/>
        <v>0</v>
      </c>
      <c r="M527" s="67" t="b">
        <v>1</v>
      </c>
      <c r="N527" s="67">
        <v>0</v>
      </c>
      <c r="O527" s="67">
        <v>15</v>
      </c>
      <c r="P527" s="67">
        <v>15</v>
      </c>
      <c r="Q527" s="67">
        <v>15</v>
      </c>
      <c r="R527" s="67">
        <v>0</v>
      </c>
      <c r="S527" s="17">
        <f t="shared" si="64"/>
        <v>66.440000000000012</v>
      </c>
      <c r="T527">
        <f t="shared" si="65"/>
        <v>0</v>
      </c>
      <c r="U527" s="7">
        <f t="shared" si="66"/>
        <v>0</v>
      </c>
      <c r="V527" s="7">
        <f t="shared" si="67"/>
        <v>0</v>
      </c>
      <c r="W527" s="7">
        <f t="shared" si="69"/>
        <v>0</v>
      </c>
      <c r="X527" s="7">
        <f t="shared" si="70"/>
        <v>0</v>
      </c>
      <c r="Y527" s="62" t="s">
        <v>1261</v>
      </c>
      <c r="Z527" t="str">
        <f t="shared" si="71"/>
        <v>42_11</v>
      </c>
    </row>
    <row r="528" spans="1:26" ht="14.5" hidden="1">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68"/>
        <v>0</v>
      </c>
      <c r="M528" s="67" t="b">
        <v>0</v>
      </c>
      <c r="S528" s="17">
        <f t="shared" si="64"/>
        <v>66.110000000000014</v>
      </c>
      <c r="T528">
        <f t="shared" si="65"/>
        <v>0</v>
      </c>
      <c r="U528" s="7">
        <f t="shared" si="66"/>
        <v>0</v>
      </c>
      <c r="V528" s="7">
        <f t="shared" si="67"/>
        <v>0</v>
      </c>
      <c r="W528" s="7">
        <f t="shared" si="69"/>
        <v>0</v>
      </c>
      <c r="X528" s="7">
        <f t="shared" si="70"/>
        <v>0</v>
      </c>
      <c r="Y528" s="62" t="s">
        <v>1262</v>
      </c>
      <c r="Z528" t="str">
        <f t="shared" si="71"/>
        <v>42_14</v>
      </c>
    </row>
    <row r="529" spans="1:2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68"/>
        <v>0</v>
      </c>
      <c r="M529" s="67" t="b">
        <v>1</v>
      </c>
      <c r="N529" s="67">
        <v>99.99</v>
      </c>
      <c r="O529" s="67">
        <v>15</v>
      </c>
      <c r="P529" s="67">
        <v>15</v>
      </c>
      <c r="Q529" s="67">
        <v>15</v>
      </c>
      <c r="R529" s="67">
        <v>500</v>
      </c>
      <c r="S529" s="17">
        <f t="shared" si="64"/>
        <v>120.34000000000002</v>
      </c>
      <c r="T529">
        <f t="shared" si="65"/>
        <v>0</v>
      </c>
      <c r="U529" s="7">
        <f t="shared" si="66"/>
        <v>0</v>
      </c>
      <c r="V529" s="7">
        <f t="shared" si="67"/>
        <v>0</v>
      </c>
      <c r="W529" s="7">
        <f t="shared" si="69"/>
        <v>0</v>
      </c>
      <c r="X529" s="7">
        <f t="shared" si="70"/>
        <v>0</v>
      </c>
      <c r="Y529" s="62" t="s">
        <v>1263</v>
      </c>
      <c r="Z529" t="str">
        <f t="shared" si="71"/>
        <v>42_15</v>
      </c>
    </row>
    <row r="530" spans="1:26" ht="14.5" hidden="1">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68"/>
        <v>0</v>
      </c>
      <c r="M530" s="67" t="b">
        <v>1</v>
      </c>
      <c r="N530" s="67">
        <v>0</v>
      </c>
      <c r="O530" s="67">
        <v>15</v>
      </c>
      <c r="P530" s="67">
        <v>15</v>
      </c>
      <c r="Q530" s="67">
        <v>15</v>
      </c>
      <c r="R530" s="67">
        <v>0</v>
      </c>
      <c r="S530" s="17">
        <f t="shared" si="64"/>
        <v>54.890000000000008</v>
      </c>
      <c r="T530">
        <f t="shared" si="65"/>
        <v>0</v>
      </c>
      <c r="U530" s="7">
        <f t="shared" si="66"/>
        <v>0</v>
      </c>
      <c r="V530" s="7">
        <f t="shared" si="67"/>
        <v>0</v>
      </c>
      <c r="W530" s="7">
        <f t="shared" si="69"/>
        <v>0</v>
      </c>
      <c r="X530" s="7">
        <f t="shared" si="70"/>
        <v>0</v>
      </c>
      <c r="Y530" s="62" t="s">
        <v>1264</v>
      </c>
      <c r="Z530" t="str">
        <f t="shared" si="71"/>
        <v>42_17</v>
      </c>
    </row>
    <row r="531" spans="1:26" ht="14.5" hidden="1">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68"/>
        <v>0</v>
      </c>
      <c r="M531" s="67" t="b">
        <v>1</v>
      </c>
      <c r="N531" s="67">
        <v>0</v>
      </c>
      <c r="O531" s="67">
        <v>15</v>
      </c>
      <c r="P531" s="67">
        <v>15</v>
      </c>
      <c r="Q531" s="67">
        <v>15</v>
      </c>
      <c r="R531" s="67">
        <v>500</v>
      </c>
      <c r="S531" s="17">
        <f t="shared" si="64"/>
        <v>145.97</v>
      </c>
      <c r="T531">
        <f t="shared" si="65"/>
        <v>0</v>
      </c>
      <c r="U531" s="7">
        <f t="shared" si="66"/>
        <v>0</v>
      </c>
      <c r="V531" s="7">
        <f t="shared" si="67"/>
        <v>0</v>
      </c>
      <c r="W531" s="7">
        <f t="shared" si="69"/>
        <v>0</v>
      </c>
      <c r="X531" s="7">
        <f t="shared" si="70"/>
        <v>0</v>
      </c>
      <c r="Y531" s="62" t="s">
        <v>1265</v>
      </c>
      <c r="Z531" t="str">
        <f t="shared" si="71"/>
        <v>42_18</v>
      </c>
    </row>
    <row r="532" spans="1:26" ht="14.5" hidden="1">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68"/>
        <v>0</v>
      </c>
      <c r="M532" s="67" t="b">
        <v>1</v>
      </c>
      <c r="N532" s="67">
        <v>0</v>
      </c>
      <c r="O532" s="67">
        <v>15</v>
      </c>
      <c r="P532" s="67">
        <v>15</v>
      </c>
      <c r="Q532" s="67">
        <v>15</v>
      </c>
      <c r="R532" s="67">
        <v>0</v>
      </c>
      <c r="S532" s="17">
        <f t="shared" si="64"/>
        <v>114.62000000000002</v>
      </c>
      <c r="T532">
        <f t="shared" si="65"/>
        <v>0</v>
      </c>
      <c r="U532" s="7">
        <f t="shared" si="66"/>
        <v>0</v>
      </c>
      <c r="V532" s="7">
        <f t="shared" si="67"/>
        <v>0</v>
      </c>
      <c r="W532" s="7">
        <f t="shared" si="69"/>
        <v>0</v>
      </c>
      <c r="X532" s="7">
        <f t="shared" si="70"/>
        <v>0</v>
      </c>
      <c r="Y532" s="62" t="s">
        <v>1266</v>
      </c>
      <c r="Z532" t="str">
        <f t="shared" si="71"/>
        <v>42_19</v>
      </c>
    </row>
    <row r="533" spans="1:26" ht="14.5" hidden="1">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68"/>
        <v>0</v>
      </c>
      <c r="M533" s="67" t="b">
        <v>1</v>
      </c>
      <c r="N533" s="67">
        <v>0</v>
      </c>
      <c r="O533" s="67">
        <v>15</v>
      </c>
      <c r="P533" s="67">
        <v>15</v>
      </c>
      <c r="Q533" s="67">
        <v>15</v>
      </c>
      <c r="R533" s="67">
        <v>75</v>
      </c>
      <c r="S533" s="17">
        <f t="shared" si="64"/>
        <v>28.600000000000005</v>
      </c>
      <c r="T533">
        <f t="shared" si="65"/>
        <v>0</v>
      </c>
      <c r="U533" s="7">
        <f t="shared" si="66"/>
        <v>0</v>
      </c>
      <c r="V533" s="7">
        <f t="shared" si="67"/>
        <v>0</v>
      </c>
      <c r="W533" s="7">
        <f t="shared" si="69"/>
        <v>0</v>
      </c>
      <c r="X533" s="7">
        <f t="shared" si="70"/>
        <v>0</v>
      </c>
      <c r="Y533" s="62" t="s">
        <v>1267</v>
      </c>
      <c r="Z533" t="str">
        <f t="shared" si="71"/>
        <v>42_20</v>
      </c>
    </row>
    <row r="534" spans="1:26" ht="14.5" hidden="1">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68"/>
        <v>0</v>
      </c>
      <c r="M534" s="67" t="b">
        <v>1</v>
      </c>
      <c r="N534" s="67">
        <v>0</v>
      </c>
      <c r="O534" s="67">
        <v>15</v>
      </c>
      <c r="P534" s="67">
        <v>15</v>
      </c>
      <c r="Q534" s="67">
        <v>15</v>
      </c>
      <c r="R534" s="67">
        <v>96</v>
      </c>
      <c r="S534" s="17">
        <f t="shared" si="64"/>
        <v>128.04000000000002</v>
      </c>
      <c r="T534">
        <f t="shared" si="65"/>
        <v>0</v>
      </c>
      <c r="U534" s="7">
        <f t="shared" si="66"/>
        <v>0</v>
      </c>
      <c r="V534" s="7">
        <f t="shared" si="67"/>
        <v>0</v>
      </c>
      <c r="W534" s="7">
        <f t="shared" si="69"/>
        <v>0</v>
      </c>
      <c r="X534" s="7">
        <f t="shared" si="70"/>
        <v>0</v>
      </c>
      <c r="Y534" s="62" t="s">
        <v>1268</v>
      </c>
      <c r="Z534" t="str">
        <f t="shared" si="71"/>
        <v>42_21</v>
      </c>
    </row>
    <row r="535" spans="1:26" ht="14.5" hidden="1">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68"/>
        <v>1</v>
      </c>
      <c r="M535" s="67" t="b">
        <v>1</v>
      </c>
      <c r="N535" s="67">
        <v>0</v>
      </c>
      <c r="O535" s="67">
        <v>15</v>
      </c>
      <c r="P535" s="67">
        <v>15</v>
      </c>
      <c r="Q535" s="67">
        <v>15</v>
      </c>
      <c r="R535" s="67">
        <v>0</v>
      </c>
      <c r="S535" s="17">
        <f t="shared" si="64"/>
        <v>66.77</v>
      </c>
      <c r="T535">
        <f t="shared" si="65"/>
        <v>4</v>
      </c>
      <c r="U535" s="7">
        <f t="shared" si="66"/>
        <v>4.3005324139011893</v>
      </c>
      <c r="V535" s="7">
        <f t="shared" si="67"/>
        <v>3.1797061535281919</v>
      </c>
      <c r="W535" s="7">
        <f t="shared" si="69"/>
        <v>59.139080934455905</v>
      </c>
      <c r="X535" s="7">
        <f t="shared" si="70"/>
        <v>63.439613348357092</v>
      </c>
      <c r="Y535" s="62" t="s">
        <v>2370</v>
      </c>
      <c r="Z535" t="str">
        <f t="shared" si="71"/>
        <v>42_25</v>
      </c>
    </row>
    <row r="536" spans="1:26" ht="14.5" hidden="1">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68"/>
        <v>0</v>
      </c>
      <c r="M536" s="67" t="b">
        <v>1</v>
      </c>
      <c r="N536" s="67">
        <v>0</v>
      </c>
      <c r="O536" s="67">
        <v>15</v>
      </c>
      <c r="P536" s="67">
        <v>15</v>
      </c>
      <c r="Q536" s="67">
        <v>15</v>
      </c>
      <c r="R536" s="67">
        <v>0</v>
      </c>
      <c r="S536" s="17">
        <f t="shared" si="64"/>
        <v>66.55</v>
      </c>
      <c r="T536">
        <f t="shared" si="65"/>
        <v>0</v>
      </c>
      <c r="U536" s="7">
        <f t="shared" si="66"/>
        <v>0</v>
      </c>
      <c r="V536" s="7">
        <f t="shared" si="67"/>
        <v>0</v>
      </c>
      <c r="W536" s="7">
        <f t="shared" si="69"/>
        <v>0</v>
      </c>
      <c r="X536" s="7">
        <f t="shared" si="70"/>
        <v>0</v>
      </c>
      <c r="Y536" s="62" t="s">
        <v>2370</v>
      </c>
      <c r="Z536" t="str">
        <f t="shared" si="71"/>
        <v>42_25</v>
      </c>
    </row>
    <row r="537" spans="1:26" ht="14.5" hidden="1">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68"/>
        <v>1</v>
      </c>
      <c r="M537" s="67" t="b">
        <v>0</v>
      </c>
      <c r="S537" s="17">
        <f t="shared" si="64"/>
        <v>151.69000000000003</v>
      </c>
      <c r="T537">
        <f t="shared" si="65"/>
        <v>0</v>
      </c>
      <c r="U537" s="7">
        <f t="shared" si="66"/>
        <v>0</v>
      </c>
      <c r="V537" s="7">
        <f t="shared" si="67"/>
        <v>0</v>
      </c>
      <c r="W537" s="7">
        <f t="shared" si="69"/>
        <v>0</v>
      </c>
      <c r="X537" s="7">
        <f t="shared" si="70"/>
        <v>0</v>
      </c>
      <c r="Y537" s="62" t="s">
        <v>2442</v>
      </c>
      <c r="Z537" t="str">
        <f t="shared" si="71"/>
        <v>42_28</v>
      </c>
    </row>
    <row r="538" spans="1:26" ht="14.5" hidden="1">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68"/>
        <v>0</v>
      </c>
      <c r="M538" s="67" t="b">
        <v>0</v>
      </c>
      <c r="S538" s="17">
        <f t="shared" si="64"/>
        <v>151.80000000000001</v>
      </c>
      <c r="T538">
        <f t="shared" si="65"/>
        <v>0</v>
      </c>
      <c r="U538" s="7">
        <f t="shared" si="66"/>
        <v>0</v>
      </c>
      <c r="V538" s="7">
        <f t="shared" si="67"/>
        <v>0</v>
      </c>
      <c r="W538" s="7">
        <f t="shared" si="69"/>
        <v>0</v>
      </c>
      <c r="X538" s="7">
        <f t="shared" si="70"/>
        <v>0</v>
      </c>
      <c r="Y538" s="62" t="s">
        <v>2442</v>
      </c>
      <c r="Z538" t="str">
        <f t="shared" si="71"/>
        <v>42_28</v>
      </c>
    </row>
    <row r="539" spans="1:26" ht="14.5" hidden="1">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68"/>
        <v>1</v>
      </c>
      <c r="M539" s="67" t="b">
        <v>0</v>
      </c>
      <c r="S539" s="17">
        <f t="shared" si="64"/>
        <v>111.76000000000002</v>
      </c>
      <c r="T539">
        <f t="shared" si="65"/>
        <v>0</v>
      </c>
      <c r="U539" s="7">
        <f t="shared" si="66"/>
        <v>0</v>
      </c>
      <c r="V539" s="7">
        <f t="shared" si="67"/>
        <v>0</v>
      </c>
      <c r="W539" s="7">
        <f t="shared" si="69"/>
        <v>0</v>
      </c>
      <c r="X539" s="7">
        <f t="shared" si="70"/>
        <v>0</v>
      </c>
      <c r="Y539" s="62" t="s">
        <v>1273</v>
      </c>
      <c r="Z539" t="str">
        <f t="shared" si="71"/>
        <v>42_35</v>
      </c>
    </row>
    <row r="540" spans="1:26" ht="14.5" hidden="1">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68"/>
        <v>0</v>
      </c>
      <c r="M540" s="67" t="b">
        <v>1</v>
      </c>
      <c r="N540" s="67">
        <v>0</v>
      </c>
      <c r="O540" s="67">
        <v>15</v>
      </c>
      <c r="P540" s="67">
        <v>15</v>
      </c>
      <c r="Q540" s="67">
        <v>15</v>
      </c>
      <c r="R540" s="67">
        <v>500</v>
      </c>
      <c r="S540" s="17">
        <f t="shared" si="64"/>
        <v>146.41</v>
      </c>
      <c r="T540">
        <f t="shared" si="65"/>
        <v>0</v>
      </c>
      <c r="U540" s="7">
        <f t="shared" si="66"/>
        <v>0</v>
      </c>
      <c r="V540" s="7">
        <f t="shared" si="67"/>
        <v>0</v>
      </c>
      <c r="W540" s="7">
        <f t="shared" si="69"/>
        <v>0</v>
      </c>
      <c r="X540" s="7">
        <f t="shared" si="70"/>
        <v>0</v>
      </c>
      <c r="Y540" s="62" t="s">
        <v>1274</v>
      </c>
      <c r="Z540" t="str">
        <f t="shared" si="71"/>
        <v>42_36</v>
      </c>
    </row>
    <row r="541" spans="1:2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68"/>
        <v>1</v>
      </c>
      <c r="M541" s="67" t="b">
        <v>0</v>
      </c>
      <c r="S541" s="17">
        <f t="shared" si="64"/>
        <v>0</v>
      </c>
      <c r="T541">
        <f t="shared" si="65"/>
        <v>0</v>
      </c>
      <c r="U541" s="7">
        <f t="shared" si="66"/>
        <v>0</v>
      </c>
      <c r="V541" s="7">
        <f t="shared" si="67"/>
        <v>0</v>
      </c>
      <c r="W541" s="7">
        <f t="shared" si="69"/>
        <v>0</v>
      </c>
      <c r="X541" s="7">
        <f t="shared" si="70"/>
        <v>0</v>
      </c>
      <c r="Y541" s="62" t="s">
        <v>1275</v>
      </c>
      <c r="Z541" t="str">
        <f t="shared" si="71"/>
        <v>42_10EVE</v>
      </c>
    </row>
    <row r="542" spans="1:26" ht="14.5" hidden="1">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68"/>
        <v>1</v>
      </c>
      <c r="M542" s="67" t="b">
        <v>0</v>
      </c>
      <c r="S542" s="17">
        <f t="shared" si="64"/>
        <v>117.48000000000002</v>
      </c>
      <c r="T542">
        <f t="shared" si="65"/>
        <v>0</v>
      </c>
      <c r="U542" s="7">
        <f t="shared" si="66"/>
        <v>0</v>
      </c>
      <c r="V542" s="7">
        <f t="shared" si="67"/>
        <v>0</v>
      </c>
      <c r="W542" s="7">
        <f t="shared" si="69"/>
        <v>0</v>
      </c>
      <c r="X542" s="7">
        <f t="shared" si="70"/>
        <v>0</v>
      </c>
      <c r="Y542" s="62" t="s">
        <v>2443</v>
      </c>
      <c r="Z542" t="str">
        <f t="shared" si="71"/>
        <v>42_16</v>
      </c>
    </row>
    <row r="543" spans="1:26" ht="14.5" hidden="1">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68"/>
        <v>0</v>
      </c>
      <c r="M543" s="67" t="b">
        <v>1</v>
      </c>
      <c r="N543" s="67">
        <v>0</v>
      </c>
      <c r="O543" s="67">
        <v>15</v>
      </c>
      <c r="P543" s="67">
        <v>15</v>
      </c>
      <c r="Q543" s="67">
        <v>15</v>
      </c>
      <c r="R543" s="67">
        <v>140</v>
      </c>
      <c r="S543" s="17">
        <f t="shared" si="64"/>
        <v>121.22</v>
      </c>
      <c r="T543">
        <f t="shared" si="65"/>
        <v>0</v>
      </c>
      <c r="U543" s="7">
        <f t="shared" si="66"/>
        <v>0</v>
      </c>
      <c r="V543" s="7">
        <f t="shared" si="67"/>
        <v>0</v>
      </c>
      <c r="W543" s="7">
        <f t="shared" si="69"/>
        <v>0</v>
      </c>
      <c r="X543" s="7">
        <f t="shared" si="70"/>
        <v>0</v>
      </c>
      <c r="Y543" s="62" t="s">
        <v>2443</v>
      </c>
      <c r="Z543" t="str">
        <f t="shared" si="71"/>
        <v>42_16</v>
      </c>
    </row>
    <row r="544" spans="1:26" ht="14.5" hidden="1">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68"/>
        <v>1</v>
      </c>
      <c r="M544" s="67" t="b">
        <v>0</v>
      </c>
      <c r="S544" s="17">
        <f t="shared" si="64"/>
        <v>157.30000000000001</v>
      </c>
      <c r="T544">
        <f t="shared" si="65"/>
        <v>0</v>
      </c>
      <c r="U544" s="7">
        <f t="shared" si="66"/>
        <v>0</v>
      </c>
      <c r="V544" s="7">
        <f t="shared" si="67"/>
        <v>0</v>
      </c>
      <c r="W544" s="7">
        <f t="shared" si="69"/>
        <v>0</v>
      </c>
      <c r="X544" s="7">
        <f t="shared" si="70"/>
        <v>0</v>
      </c>
      <c r="Y544" s="62" t="s">
        <v>2374</v>
      </c>
      <c r="Z544" t="str">
        <f t="shared" si="71"/>
        <v>44_200</v>
      </c>
    </row>
    <row r="545" spans="1:26" ht="14.5" hidden="1">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68"/>
        <v>0</v>
      </c>
      <c r="M545" s="67" t="b">
        <v>0</v>
      </c>
      <c r="S545" s="17">
        <f t="shared" si="64"/>
        <v>159.39000000000001</v>
      </c>
      <c r="T545">
        <f t="shared" si="65"/>
        <v>0</v>
      </c>
      <c r="U545" s="7">
        <f t="shared" si="66"/>
        <v>0</v>
      </c>
      <c r="V545" s="7">
        <f t="shared" si="67"/>
        <v>0</v>
      </c>
      <c r="W545" s="7">
        <f t="shared" si="69"/>
        <v>0</v>
      </c>
      <c r="X545" s="7">
        <f t="shared" si="70"/>
        <v>0</v>
      </c>
      <c r="Y545" s="62" t="s">
        <v>2374</v>
      </c>
      <c r="Z545" t="str">
        <f t="shared" si="71"/>
        <v>44_200</v>
      </c>
    </row>
    <row r="546" spans="1:26" ht="14.5" hidden="1">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68"/>
        <v>1</v>
      </c>
      <c r="M546" s="67" t="b">
        <v>0</v>
      </c>
      <c r="S546" s="17">
        <f t="shared" si="64"/>
        <v>124.74000000000001</v>
      </c>
      <c r="T546">
        <f t="shared" si="65"/>
        <v>0</v>
      </c>
      <c r="U546" s="7">
        <f t="shared" si="66"/>
        <v>0</v>
      </c>
      <c r="V546" s="7">
        <f t="shared" si="67"/>
        <v>0</v>
      </c>
      <c r="W546" s="7">
        <f t="shared" si="69"/>
        <v>0</v>
      </c>
      <c r="X546" s="7">
        <f t="shared" si="70"/>
        <v>0</v>
      </c>
      <c r="Y546" s="62" t="s">
        <v>2444</v>
      </c>
      <c r="Z546" t="str">
        <f t="shared" si="71"/>
        <v>44_300</v>
      </c>
    </row>
    <row r="547" spans="1:26" ht="14.5" hidden="1">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68"/>
        <v>0</v>
      </c>
      <c r="M547" s="67" t="b">
        <v>0</v>
      </c>
      <c r="S547" s="17">
        <f t="shared" si="64"/>
        <v>129.36000000000001</v>
      </c>
      <c r="T547">
        <f t="shared" si="65"/>
        <v>0</v>
      </c>
      <c r="U547" s="7">
        <f t="shared" si="66"/>
        <v>0</v>
      </c>
      <c r="V547" s="7">
        <f t="shared" si="67"/>
        <v>0</v>
      </c>
      <c r="W547" s="7">
        <f t="shared" si="69"/>
        <v>0</v>
      </c>
      <c r="X547" s="7">
        <f t="shared" si="70"/>
        <v>0</v>
      </c>
      <c r="Y547" s="62" t="s">
        <v>2444</v>
      </c>
      <c r="Z547" t="str">
        <f t="shared" si="71"/>
        <v>44_300</v>
      </c>
    </row>
    <row r="548" spans="1:26" ht="14.5" hidden="1">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68"/>
        <v>1</v>
      </c>
      <c r="M548" s="67" t="b">
        <v>0</v>
      </c>
      <c r="S548" s="17">
        <f t="shared" si="64"/>
        <v>124.19</v>
      </c>
      <c r="T548">
        <f t="shared" si="65"/>
        <v>0</v>
      </c>
      <c r="U548" s="7">
        <f t="shared" si="66"/>
        <v>0</v>
      </c>
      <c r="V548" s="7">
        <f t="shared" si="67"/>
        <v>0</v>
      </c>
      <c r="W548" s="7">
        <f t="shared" si="69"/>
        <v>0</v>
      </c>
      <c r="X548" s="7">
        <f t="shared" si="70"/>
        <v>0</v>
      </c>
      <c r="Y548" s="62" t="s">
        <v>2377</v>
      </c>
      <c r="Z548" t="str">
        <f t="shared" si="71"/>
        <v>44_201</v>
      </c>
    </row>
    <row r="549" spans="1:26" ht="14.5" hidden="1">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68"/>
        <v>0</v>
      </c>
      <c r="M549" s="67" t="b">
        <v>0</v>
      </c>
      <c r="S549" s="17">
        <f t="shared" si="64"/>
        <v>126.61</v>
      </c>
      <c r="T549">
        <f t="shared" si="65"/>
        <v>0</v>
      </c>
      <c r="U549" s="7">
        <f t="shared" si="66"/>
        <v>0</v>
      </c>
      <c r="V549" s="7">
        <f t="shared" si="67"/>
        <v>0</v>
      </c>
      <c r="W549" s="7">
        <f t="shared" si="69"/>
        <v>0</v>
      </c>
      <c r="X549" s="7">
        <f t="shared" si="70"/>
        <v>0</v>
      </c>
      <c r="Y549" s="62" t="s">
        <v>2377</v>
      </c>
      <c r="Z549" t="str">
        <f t="shared" si="71"/>
        <v>44_201</v>
      </c>
    </row>
    <row r="550" spans="1:2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68"/>
        <v>1</v>
      </c>
      <c r="M550" s="67" t="b">
        <v>0</v>
      </c>
      <c r="S550" s="17">
        <f t="shared" si="64"/>
        <v>172.81000000000003</v>
      </c>
      <c r="T550">
        <f t="shared" si="65"/>
        <v>0</v>
      </c>
      <c r="U550" s="7">
        <f t="shared" si="66"/>
        <v>0</v>
      </c>
      <c r="V550" s="7">
        <f t="shared" si="67"/>
        <v>0</v>
      </c>
      <c r="W550" s="7">
        <f t="shared" si="69"/>
        <v>0</v>
      </c>
      <c r="X550" s="7">
        <f t="shared" si="70"/>
        <v>0</v>
      </c>
      <c r="Y550" s="62" t="s">
        <v>1284</v>
      </c>
      <c r="Z550" t="str">
        <f t="shared" si="71"/>
        <v>44_380A</v>
      </c>
    </row>
    <row r="551" spans="1:26" ht="14.5" hidden="1">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68"/>
        <v>1</v>
      </c>
      <c r="M551" s="67" t="b">
        <v>1</v>
      </c>
      <c r="N551" s="67">
        <v>45</v>
      </c>
      <c r="O551" s="67">
        <v>15</v>
      </c>
      <c r="P551" s="67">
        <v>15</v>
      </c>
      <c r="Q551" s="67">
        <v>15</v>
      </c>
      <c r="R551" s="67">
        <v>160</v>
      </c>
      <c r="S551" s="17">
        <f t="shared" si="64"/>
        <v>270.93</v>
      </c>
      <c r="T551">
        <f t="shared" si="65"/>
        <v>10</v>
      </c>
      <c r="U551" s="7">
        <f t="shared" si="66"/>
        <v>10.751331034752972</v>
      </c>
      <c r="V551" s="7">
        <f t="shared" si="67"/>
        <v>7.9492653838204799</v>
      </c>
      <c r="W551" s="7">
        <f t="shared" si="69"/>
        <v>147.84770233613978</v>
      </c>
      <c r="X551" s="7">
        <f t="shared" si="70"/>
        <v>158.59903337089276</v>
      </c>
      <c r="Y551" s="62" t="s">
        <v>1285</v>
      </c>
      <c r="Z551" t="str">
        <f t="shared" si="71"/>
        <v>44_380</v>
      </c>
    </row>
    <row r="552" spans="1:26" ht="14.5" hidden="1">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68"/>
        <v>1</v>
      </c>
      <c r="M552" s="67" t="b">
        <v>0</v>
      </c>
      <c r="S552" s="17">
        <f t="shared" si="64"/>
        <v>167.97</v>
      </c>
      <c r="T552">
        <f t="shared" si="65"/>
        <v>0</v>
      </c>
      <c r="U552" s="7">
        <f t="shared" si="66"/>
        <v>0</v>
      </c>
      <c r="V552" s="7">
        <f t="shared" si="67"/>
        <v>0</v>
      </c>
      <c r="W552" s="7">
        <f t="shared" si="69"/>
        <v>0</v>
      </c>
      <c r="X552" s="7">
        <f t="shared" si="70"/>
        <v>0</v>
      </c>
      <c r="Y552" s="62" t="s">
        <v>1286</v>
      </c>
      <c r="Z552" t="str">
        <f t="shared" si="71"/>
        <v>44_383CC</v>
      </c>
    </row>
    <row r="553" spans="1:2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68"/>
        <v>1</v>
      </c>
      <c r="M553" s="67" t="b">
        <v>0</v>
      </c>
      <c r="S553" s="17">
        <f t="shared" si="64"/>
        <v>167.97</v>
      </c>
      <c r="T553">
        <f t="shared" si="65"/>
        <v>0</v>
      </c>
      <c r="U553" s="7">
        <f t="shared" si="66"/>
        <v>0</v>
      </c>
      <c r="V553" s="7">
        <f t="shared" si="67"/>
        <v>0</v>
      </c>
      <c r="W553" s="7">
        <f t="shared" si="69"/>
        <v>0</v>
      </c>
      <c r="X553" s="7">
        <f t="shared" si="70"/>
        <v>0</v>
      </c>
      <c r="Y553" s="62" t="s">
        <v>1287</v>
      </c>
      <c r="Z553" t="str">
        <f t="shared" si="71"/>
        <v>44_383C</v>
      </c>
    </row>
    <row r="554" spans="1:2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68"/>
        <v>1</v>
      </c>
      <c r="M554" s="67" t="b">
        <v>0</v>
      </c>
      <c r="S554" s="17">
        <f t="shared" si="64"/>
        <v>88</v>
      </c>
      <c r="T554">
        <f t="shared" si="65"/>
        <v>0</v>
      </c>
      <c r="U554" s="7">
        <f t="shared" si="66"/>
        <v>0</v>
      </c>
      <c r="V554" s="7">
        <f t="shared" si="67"/>
        <v>0</v>
      </c>
      <c r="W554" s="7">
        <f t="shared" si="69"/>
        <v>0</v>
      </c>
      <c r="X554" s="7">
        <f t="shared" si="70"/>
        <v>0</v>
      </c>
      <c r="Y554" s="62" t="s">
        <v>1288</v>
      </c>
      <c r="Z554" t="str">
        <f t="shared" si="71"/>
        <v>44_386</v>
      </c>
    </row>
    <row r="555" spans="1:26" ht="14.5" hidden="1">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68"/>
        <v>0</v>
      </c>
      <c r="M555" s="67" t="b">
        <v>0</v>
      </c>
      <c r="S555" s="17">
        <f t="shared" si="64"/>
        <v>63.36</v>
      </c>
      <c r="T555">
        <f t="shared" si="65"/>
        <v>0</v>
      </c>
      <c r="U555" s="7">
        <f t="shared" si="66"/>
        <v>0</v>
      </c>
      <c r="V555" s="7">
        <f t="shared" si="67"/>
        <v>0</v>
      </c>
      <c r="W555" s="7">
        <f t="shared" si="69"/>
        <v>0</v>
      </c>
      <c r="X555" s="7">
        <f t="shared" si="70"/>
        <v>0</v>
      </c>
      <c r="Y555" s="62" t="s">
        <v>1289</v>
      </c>
      <c r="Z555" t="str">
        <f t="shared" si="71"/>
        <v>44_389</v>
      </c>
    </row>
    <row r="556" spans="1:26" ht="14.5" hidden="1">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68"/>
        <v>1</v>
      </c>
      <c r="M556" s="67" t="b">
        <v>0</v>
      </c>
      <c r="S556" s="17">
        <f t="shared" si="64"/>
        <v>97.13000000000001</v>
      </c>
      <c r="T556">
        <f t="shared" si="65"/>
        <v>0</v>
      </c>
      <c r="U556" s="7">
        <f t="shared" si="66"/>
        <v>0</v>
      </c>
      <c r="V556" s="7">
        <f t="shared" si="67"/>
        <v>0</v>
      </c>
      <c r="W556" s="7">
        <f t="shared" si="69"/>
        <v>0</v>
      </c>
      <c r="X556" s="7">
        <f t="shared" si="70"/>
        <v>0</v>
      </c>
      <c r="Y556" s="62" t="s">
        <v>2445</v>
      </c>
      <c r="Z556" t="str">
        <f t="shared" si="71"/>
        <v>44_390</v>
      </c>
    </row>
    <row r="557" spans="1:26" ht="14.5" hidden="1">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68"/>
        <v>0</v>
      </c>
      <c r="M557" s="67" t="b">
        <v>0</v>
      </c>
      <c r="S557" s="17">
        <f t="shared" si="64"/>
        <v>97.13000000000001</v>
      </c>
      <c r="T557">
        <f t="shared" si="65"/>
        <v>0</v>
      </c>
      <c r="U557" s="7">
        <f t="shared" si="66"/>
        <v>0</v>
      </c>
      <c r="V557" s="7">
        <f t="shared" si="67"/>
        <v>0</v>
      </c>
      <c r="W557" s="7">
        <f t="shared" si="69"/>
        <v>0</v>
      </c>
      <c r="X557" s="7">
        <f t="shared" si="70"/>
        <v>0</v>
      </c>
      <c r="Y557" s="62" t="s">
        <v>2445</v>
      </c>
      <c r="Z557" t="str">
        <f t="shared" si="71"/>
        <v>44_390</v>
      </c>
    </row>
    <row r="558" spans="1:26" ht="14.5" hidden="1">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68"/>
        <v>1</v>
      </c>
      <c r="M558" s="67" t="b">
        <v>1</v>
      </c>
      <c r="N558" s="67">
        <v>0</v>
      </c>
      <c r="O558" s="67">
        <v>15</v>
      </c>
      <c r="P558" s="67">
        <v>15</v>
      </c>
      <c r="Q558" s="67">
        <v>15</v>
      </c>
      <c r="R558" s="67">
        <v>60</v>
      </c>
      <c r="S558" s="17">
        <f t="shared" si="64"/>
        <v>210.21</v>
      </c>
      <c r="T558">
        <f t="shared" si="65"/>
        <v>8</v>
      </c>
      <c r="U558" s="7">
        <f t="shared" si="66"/>
        <v>8.6010648278023787</v>
      </c>
      <c r="V558" s="7">
        <f t="shared" si="67"/>
        <v>6.3594123070563837</v>
      </c>
      <c r="W558" s="7">
        <f t="shared" si="69"/>
        <v>118.27816186891181</v>
      </c>
      <c r="X558" s="7">
        <f t="shared" si="70"/>
        <v>126.87922669671418</v>
      </c>
      <c r="Y558" s="62" t="s">
        <v>2446</v>
      </c>
      <c r="Z558" t="str">
        <f t="shared" si="71"/>
        <v>44_391</v>
      </c>
    </row>
    <row r="559" spans="1:26" ht="14.5" hidden="1">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68"/>
        <v>0</v>
      </c>
      <c r="M559" s="67" t="b">
        <v>1</v>
      </c>
      <c r="N559" s="67">
        <v>30</v>
      </c>
      <c r="O559" s="67">
        <v>15</v>
      </c>
      <c r="P559" s="67">
        <v>15</v>
      </c>
      <c r="Q559" s="67">
        <v>15</v>
      </c>
      <c r="R559" s="67">
        <v>60</v>
      </c>
      <c r="S559" s="17">
        <f t="shared" si="64"/>
        <v>214.50000000000003</v>
      </c>
      <c r="T559">
        <f t="shared" si="65"/>
        <v>0</v>
      </c>
      <c r="U559" s="7">
        <f t="shared" si="66"/>
        <v>0</v>
      </c>
      <c r="V559" s="7">
        <f t="shared" si="67"/>
        <v>0</v>
      </c>
      <c r="W559" s="7">
        <f t="shared" si="69"/>
        <v>0</v>
      </c>
      <c r="X559" s="7">
        <f t="shared" si="70"/>
        <v>0</v>
      </c>
      <c r="Y559" s="62" t="s">
        <v>2446</v>
      </c>
      <c r="Z559" t="str">
        <f t="shared" si="71"/>
        <v>44_391</v>
      </c>
    </row>
    <row r="560" spans="1:2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68"/>
        <v>1</v>
      </c>
      <c r="M560" s="67" t="b">
        <v>0</v>
      </c>
      <c r="S560" s="17">
        <f t="shared" si="64"/>
        <v>54.670000000000009</v>
      </c>
      <c r="T560">
        <f t="shared" si="65"/>
        <v>0</v>
      </c>
      <c r="U560" s="7">
        <f t="shared" si="66"/>
        <v>0</v>
      </c>
      <c r="V560" s="7">
        <f t="shared" si="67"/>
        <v>0</v>
      </c>
      <c r="W560" s="7">
        <f t="shared" si="69"/>
        <v>0</v>
      </c>
      <c r="X560" s="7">
        <f t="shared" si="70"/>
        <v>0</v>
      </c>
      <c r="Y560" s="62" t="s">
        <v>2447</v>
      </c>
      <c r="Z560" t="str">
        <f t="shared" si="71"/>
        <v>44_379</v>
      </c>
    </row>
    <row r="561" spans="1:2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68"/>
        <v>0</v>
      </c>
      <c r="M561" s="67" t="b">
        <v>0</v>
      </c>
      <c r="S561" s="17">
        <f t="shared" si="64"/>
        <v>54.670000000000009</v>
      </c>
      <c r="T561">
        <f t="shared" si="65"/>
        <v>0</v>
      </c>
      <c r="U561" s="7">
        <f t="shared" si="66"/>
        <v>0</v>
      </c>
      <c r="V561" s="7">
        <f t="shared" si="67"/>
        <v>0</v>
      </c>
      <c r="W561" s="7">
        <f t="shared" si="69"/>
        <v>0</v>
      </c>
      <c r="X561" s="7">
        <f t="shared" si="70"/>
        <v>0</v>
      </c>
      <c r="Y561" s="62" t="s">
        <v>2447</v>
      </c>
      <c r="Z561" t="str">
        <f t="shared" si="71"/>
        <v>44_379</v>
      </c>
    </row>
    <row r="562" spans="1:2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68"/>
        <v>1</v>
      </c>
      <c r="M562" s="67" t="b">
        <v>0</v>
      </c>
      <c r="S562" s="17">
        <f t="shared" si="64"/>
        <v>213.51000000000002</v>
      </c>
      <c r="T562">
        <f t="shared" si="65"/>
        <v>0</v>
      </c>
      <c r="U562" s="7">
        <f t="shared" si="66"/>
        <v>0</v>
      </c>
      <c r="V562" s="7">
        <f t="shared" si="67"/>
        <v>0</v>
      </c>
      <c r="W562" s="7">
        <f t="shared" si="69"/>
        <v>0</v>
      </c>
      <c r="X562" s="7">
        <f t="shared" si="70"/>
        <v>0</v>
      </c>
      <c r="Y562" s="62" t="s">
        <v>2448</v>
      </c>
      <c r="Z562" t="str">
        <f t="shared" si="71"/>
        <v>44_385</v>
      </c>
    </row>
    <row r="563" spans="1:2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68"/>
        <v>0</v>
      </c>
      <c r="M563" s="67" t="b">
        <v>0</v>
      </c>
      <c r="S563" s="17">
        <f t="shared" si="64"/>
        <v>213.51000000000002</v>
      </c>
      <c r="T563">
        <f t="shared" si="65"/>
        <v>0</v>
      </c>
      <c r="U563" s="7">
        <f t="shared" si="66"/>
        <v>0</v>
      </c>
      <c r="V563" s="7">
        <f t="shared" si="67"/>
        <v>0</v>
      </c>
      <c r="W563" s="7">
        <f t="shared" si="69"/>
        <v>0</v>
      </c>
      <c r="X563" s="7">
        <f t="shared" si="70"/>
        <v>0</v>
      </c>
      <c r="Y563" s="62" t="s">
        <v>2448</v>
      </c>
      <c r="Z563" t="str">
        <f t="shared" si="71"/>
        <v>44_385</v>
      </c>
    </row>
    <row r="564" spans="1:26" ht="14.5" hidden="1">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68"/>
        <v>1</v>
      </c>
      <c r="M564" s="67" t="b">
        <v>0</v>
      </c>
      <c r="S564" s="17">
        <f t="shared" si="64"/>
        <v>176.22</v>
      </c>
      <c r="T564">
        <f t="shared" si="65"/>
        <v>0</v>
      </c>
      <c r="U564" s="7">
        <f t="shared" si="66"/>
        <v>0</v>
      </c>
      <c r="V564" s="7">
        <f t="shared" si="67"/>
        <v>0</v>
      </c>
      <c r="W564" s="7">
        <f t="shared" si="69"/>
        <v>0</v>
      </c>
      <c r="X564" s="7">
        <f t="shared" si="70"/>
        <v>0</v>
      </c>
      <c r="Y564" s="62" t="s">
        <v>2365</v>
      </c>
      <c r="Z564" t="str">
        <f t="shared" si="71"/>
        <v>44_387</v>
      </c>
    </row>
    <row r="565" spans="1:26" ht="14.5" hidden="1">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68"/>
        <v>0</v>
      </c>
      <c r="M565" s="67" t="b">
        <v>1</v>
      </c>
      <c r="N565" s="67">
        <v>0</v>
      </c>
      <c r="O565" s="67">
        <v>15</v>
      </c>
      <c r="P565" s="67">
        <v>15</v>
      </c>
      <c r="Q565" s="67">
        <v>15</v>
      </c>
      <c r="R565" s="67">
        <v>240</v>
      </c>
      <c r="S565" s="17">
        <f t="shared" si="64"/>
        <v>176.22</v>
      </c>
      <c r="T565">
        <f t="shared" si="65"/>
        <v>0</v>
      </c>
      <c r="U565" s="7">
        <f t="shared" si="66"/>
        <v>0</v>
      </c>
      <c r="V565" s="7">
        <f t="shared" si="67"/>
        <v>0</v>
      </c>
      <c r="W565" s="7">
        <f t="shared" si="69"/>
        <v>0</v>
      </c>
      <c r="X565" s="7">
        <f t="shared" si="70"/>
        <v>0</v>
      </c>
      <c r="Y565" s="62" t="s">
        <v>2365</v>
      </c>
      <c r="Z565" t="str">
        <f t="shared" si="71"/>
        <v>44_387</v>
      </c>
    </row>
    <row r="566" spans="1:26" ht="14.5" hidden="1">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68"/>
        <v>1</v>
      </c>
      <c r="M566" s="67" t="b">
        <v>1</v>
      </c>
      <c r="N566" s="67">
        <v>90</v>
      </c>
      <c r="O566" s="67">
        <v>15</v>
      </c>
      <c r="P566" s="67">
        <v>15</v>
      </c>
      <c r="Q566" s="67">
        <v>15</v>
      </c>
      <c r="R566" s="67">
        <v>240</v>
      </c>
      <c r="S566" s="17">
        <f t="shared" si="64"/>
        <v>250.58000000000004</v>
      </c>
      <c r="T566">
        <f t="shared" si="65"/>
        <v>9</v>
      </c>
      <c r="U566" s="7">
        <f t="shared" si="66"/>
        <v>9.6761979312776756</v>
      </c>
      <c r="V566" s="7">
        <f t="shared" si="67"/>
        <v>7.1543388454384322</v>
      </c>
      <c r="W566" s="7">
        <f t="shared" si="69"/>
        <v>133.06293210252579</v>
      </c>
      <c r="X566" s="7">
        <f t="shared" si="70"/>
        <v>142.73913003380346</v>
      </c>
      <c r="Y566" s="62" t="s">
        <v>2378</v>
      </c>
      <c r="Z566" t="str">
        <f t="shared" si="71"/>
        <v>44_388</v>
      </c>
    </row>
    <row r="567" spans="1:26" ht="14.5" hidden="1">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68"/>
        <v>0</v>
      </c>
      <c r="M567" s="67" t="b">
        <v>0</v>
      </c>
      <c r="S567" s="17">
        <f t="shared" si="64"/>
        <v>250.58000000000004</v>
      </c>
      <c r="T567">
        <f t="shared" si="65"/>
        <v>0</v>
      </c>
      <c r="U567" s="7">
        <f t="shared" si="66"/>
        <v>0</v>
      </c>
      <c r="V567" s="7">
        <f t="shared" si="67"/>
        <v>0</v>
      </c>
      <c r="W567" s="7">
        <f t="shared" si="69"/>
        <v>0</v>
      </c>
      <c r="X567" s="7">
        <f t="shared" si="70"/>
        <v>0</v>
      </c>
      <c r="Y567" s="62" t="s">
        <v>2378</v>
      </c>
      <c r="Z567" t="str">
        <f t="shared" si="71"/>
        <v>44_388</v>
      </c>
    </row>
    <row r="568" spans="1:2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68"/>
        <v>1</v>
      </c>
      <c r="M568" s="67" t="b">
        <v>0</v>
      </c>
      <c r="S568" s="17">
        <f t="shared" si="64"/>
        <v>100.54000000000002</v>
      </c>
      <c r="T568">
        <f t="shared" si="65"/>
        <v>0</v>
      </c>
      <c r="U568" s="7">
        <f t="shared" si="66"/>
        <v>0</v>
      </c>
      <c r="V568" s="7">
        <f t="shared" si="67"/>
        <v>0</v>
      </c>
      <c r="W568" s="7">
        <f t="shared" si="69"/>
        <v>0</v>
      </c>
      <c r="X568" s="7">
        <f t="shared" si="70"/>
        <v>0</v>
      </c>
      <c r="Y568" s="62" t="s">
        <v>1302</v>
      </c>
      <c r="Z568" t="str">
        <f t="shared" si="71"/>
        <v>44_301</v>
      </c>
    </row>
    <row r="569" spans="1:2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68"/>
        <v>1</v>
      </c>
      <c r="M569" s="67" t="b">
        <v>0</v>
      </c>
      <c r="S569" s="17">
        <f t="shared" si="64"/>
        <v>73.15000000000002</v>
      </c>
      <c r="T569">
        <f t="shared" si="65"/>
        <v>0</v>
      </c>
      <c r="U569" s="7">
        <f t="shared" si="66"/>
        <v>0</v>
      </c>
      <c r="V569" s="7">
        <f t="shared" si="67"/>
        <v>0</v>
      </c>
      <c r="W569" s="7">
        <f t="shared" si="69"/>
        <v>0</v>
      </c>
      <c r="X569" s="7">
        <f t="shared" si="70"/>
        <v>0</v>
      </c>
      <c r="Y569" s="62" t="s">
        <v>1303</v>
      </c>
      <c r="Z569" t="str">
        <f t="shared" si="71"/>
        <v>46_10WC</v>
      </c>
    </row>
    <row r="570" spans="1:2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68"/>
        <v>1</v>
      </c>
      <c r="M570" s="67" t="b">
        <v>0</v>
      </c>
      <c r="S570" s="17">
        <f t="shared" si="64"/>
        <v>47.300000000000004</v>
      </c>
      <c r="T570">
        <f t="shared" si="65"/>
        <v>0</v>
      </c>
      <c r="U570" s="7">
        <f t="shared" si="66"/>
        <v>0</v>
      </c>
      <c r="V570" s="7">
        <f t="shared" si="67"/>
        <v>0</v>
      </c>
      <c r="W570" s="7">
        <f t="shared" si="69"/>
        <v>0</v>
      </c>
      <c r="X570" s="7">
        <f t="shared" si="70"/>
        <v>0</v>
      </c>
      <c r="Y570" s="62" t="s">
        <v>1304</v>
      </c>
      <c r="Z570" t="str">
        <f t="shared" si="71"/>
        <v>46_12WC</v>
      </c>
    </row>
    <row r="571" spans="1:2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68"/>
        <v>1</v>
      </c>
      <c r="M571" s="67" t="b">
        <v>0</v>
      </c>
      <c r="S571" s="17">
        <f t="shared" si="64"/>
        <v>23.320000000000004</v>
      </c>
      <c r="T571">
        <f t="shared" si="65"/>
        <v>0</v>
      </c>
      <c r="U571" s="7">
        <f t="shared" si="66"/>
        <v>0</v>
      </c>
      <c r="V571" s="7">
        <f t="shared" si="67"/>
        <v>0</v>
      </c>
      <c r="W571" s="7">
        <f t="shared" si="69"/>
        <v>0</v>
      </c>
      <c r="X571" s="7">
        <f t="shared" si="70"/>
        <v>0</v>
      </c>
      <c r="Y571" s="62" t="s">
        <v>1305</v>
      </c>
      <c r="Z571" t="str">
        <f t="shared" si="71"/>
        <v>46_15WC</v>
      </c>
    </row>
    <row r="572" spans="1:2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68"/>
        <v>1</v>
      </c>
      <c r="M572" s="67" t="b">
        <v>0</v>
      </c>
      <c r="S572" s="17">
        <f t="shared" si="64"/>
        <v>64.239999999999995</v>
      </c>
      <c r="T572">
        <f t="shared" si="65"/>
        <v>0</v>
      </c>
      <c r="U572" s="7">
        <f t="shared" si="66"/>
        <v>0</v>
      </c>
      <c r="V572" s="7">
        <f t="shared" si="67"/>
        <v>0</v>
      </c>
      <c r="W572" s="7">
        <f t="shared" si="69"/>
        <v>0</v>
      </c>
      <c r="X572" s="7">
        <f t="shared" si="70"/>
        <v>0</v>
      </c>
      <c r="Y572" s="62" t="s">
        <v>1306</v>
      </c>
      <c r="Z572" t="str">
        <f t="shared" si="71"/>
        <v>46_16WC</v>
      </c>
    </row>
    <row r="573" spans="1:2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68"/>
        <v>1</v>
      </c>
      <c r="M573" s="67" t="b">
        <v>0</v>
      </c>
      <c r="S573" s="17">
        <f t="shared" si="64"/>
        <v>35.640000000000008</v>
      </c>
      <c r="T573">
        <f t="shared" si="65"/>
        <v>0</v>
      </c>
      <c r="U573" s="7">
        <f t="shared" si="66"/>
        <v>0</v>
      </c>
      <c r="V573" s="7">
        <f t="shared" si="67"/>
        <v>0</v>
      </c>
      <c r="W573" s="7">
        <f t="shared" si="69"/>
        <v>0</v>
      </c>
      <c r="X573" s="7">
        <f t="shared" si="70"/>
        <v>0</v>
      </c>
      <c r="Y573" s="62" t="s">
        <v>1307</v>
      </c>
      <c r="Z573" t="str">
        <f t="shared" si="71"/>
        <v>46_17WC</v>
      </c>
    </row>
    <row r="574" spans="1:2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68"/>
        <v>1</v>
      </c>
      <c r="M574" s="67" t="b">
        <v>0</v>
      </c>
      <c r="S574" s="17">
        <f t="shared" si="64"/>
        <v>35.090000000000003</v>
      </c>
      <c r="T574">
        <f t="shared" si="65"/>
        <v>0</v>
      </c>
      <c r="U574" s="7">
        <f t="shared" si="66"/>
        <v>0</v>
      </c>
      <c r="V574" s="7">
        <f t="shared" si="67"/>
        <v>0</v>
      </c>
      <c r="W574" s="7">
        <f t="shared" si="69"/>
        <v>0</v>
      </c>
      <c r="X574" s="7">
        <f t="shared" si="70"/>
        <v>0</v>
      </c>
      <c r="Y574" s="62" t="s">
        <v>1308</v>
      </c>
      <c r="Z574" t="str">
        <f t="shared" si="71"/>
        <v>46_18WC</v>
      </c>
    </row>
    <row r="575" spans="1:26" ht="14.5" hidden="1">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68"/>
        <v>1</v>
      </c>
      <c r="M575" s="67" t="b">
        <v>0</v>
      </c>
      <c r="S575" s="17">
        <f t="shared" si="64"/>
        <v>114.40000000000002</v>
      </c>
      <c r="T575">
        <f t="shared" si="65"/>
        <v>0</v>
      </c>
      <c r="U575" s="7">
        <f t="shared" si="66"/>
        <v>0</v>
      </c>
      <c r="V575" s="7">
        <f t="shared" si="67"/>
        <v>0</v>
      </c>
      <c r="W575" s="7">
        <f t="shared" si="69"/>
        <v>0</v>
      </c>
      <c r="X575" s="7">
        <f t="shared" si="70"/>
        <v>0</v>
      </c>
      <c r="Y575" s="62" t="s">
        <v>2362</v>
      </c>
      <c r="Z575" t="str">
        <f t="shared" si="71"/>
        <v>46_JR</v>
      </c>
    </row>
    <row r="576" spans="1:26" ht="14.5" hidden="1">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68"/>
        <v>1</v>
      </c>
      <c r="M576" s="67" t="b">
        <v>1</v>
      </c>
      <c r="N576" s="67">
        <v>90</v>
      </c>
      <c r="O576" s="67">
        <v>15</v>
      </c>
      <c r="P576" s="67">
        <v>15</v>
      </c>
      <c r="Q576" s="67">
        <v>15</v>
      </c>
      <c r="R576" s="67">
        <v>96</v>
      </c>
      <c r="S576" s="17">
        <f t="shared" si="64"/>
        <v>131.45000000000002</v>
      </c>
      <c r="T576">
        <f t="shared" si="65"/>
        <v>5</v>
      </c>
      <c r="U576" s="7">
        <f t="shared" si="66"/>
        <v>5.3756655173764862</v>
      </c>
      <c r="V576" s="7">
        <f t="shared" si="67"/>
        <v>3.9746326919102399</v>
      </c>
      <c r="W576" s="7">
        <f t="shared" si="69"/>
        <v>73.923851168069888</v>
      </c>
      <c r="X576" s="7">
        <f t="shared" si="70"/>
        <v>79.299516685446378</v>
      </c>
      <c r="Y576" s="62" t="s">
        <v>2343</v>
      </c>
      <c r="Z576" t="str">
        <f t="shared" si="71"/>
        <v>46_JL</v>
      </c>
    </row>
    <row r="577" spans="1:26" ht="14.5" hidden="1">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68"/>
        <v>0</v>
      </c>
      <c r="M577" s="67" t="b">
        <v>1</v>
      </c>
      <c r="N577" s="67">
        <v>30</v>
      </c>
      <c r="O577" s="67">
        <v>15</v>
      </c>
      <c r="P577" s="67">
        <v>15</v>
      </c>
      <c r="Q577" s="67">
        <v>15</v>
      </c>
      <c r="R577" s="67">
        <v>120</v>
      </c>
      <c r="S577" s="17">
        <f t="shared" si="64"/>
        <v>133.54</v>
      </c>
      <c r="T577">
        <f t="shared" si="65"/>
        <v>0</v>
      </c>
      <c r="U577" s="7">
        <f t="shared" si="66"/>
        <v>0</v>
      </c>
      <c r="V577" s="7">
        <f t="shared" si="67"/>
        <v>0</v>
      </c>
      <c r="W577" s="7">
        <f t="shared" si="69"/>
        <v>0</v>
      </c>
      <c r="X577" s="7">
        <f t="shared" si="70"/>
        <v>0</v>
      </c>
      <c r="Y577" s="62" t="s">
        <v>2343</v>
      </c>
      <c r="Z577" t="str">
        <f t="shared" si="71"/>
        <v>46_JL</v>
      </c>
    </row>
    <row r="578" spans="1:26" ht="14.5" hidden="1">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68"/>
        <v>1</v>
      </c>
      <c r="M578" s="67" t="b">
        <v>0</v>
      </c>
      <c r="S578" s="17">
        <f t="shared" si="64"/>
        <v>116.49000000000001</v>
      </c>
      <c r="T578">
        <f t="shared" si="65"/>
        <v>0</v>
      </c>
      <c r="U578" s="7">
        <f t="shared" si="66"/>
        <v>0</v>
      </c>
      <c r="V578" s="7">
        <f t="shared" si="67"/>
        <v>0</v>
      </c>
      <c r="W578" s="7">
        <f t="shared" si="69"/>
        <v>0</v>
      </c>
      <c r="X578" s="7">
        <f t="shared" si="70"/>
        <v>0</v>
      </c>
      <c r="Y578" s="62" t="s">
        <v>2362</v>
      </c>
      <c r="Z578" t="str">
        <f t="shared" si="71"/>
        <v>46_JR</v>
      </c>
    </row>
    <row r="579" spans="1:26" ht="14.5" hidden="1">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68"/>
        <v>1</v>
      </c>
      <c r="M579" s="67" t="b">
        <v>0</v>
      </c>
      <c r="S579" s="17">
        <f t="shared" si="64"/>
        <v>99.660000000000011</v>
      </c>
      <c r="T579">
        <f t="shared" si="65"/>
        <v>0</v>
      </c>
      <c r="U579" s="7">
        <f t="shared" si="66"/>
        <v>0</v>
      </c>
      <c r="V579" s="7">
        <f t="shared" si="67"/>
        <v>0</v>
      </c>
      <c r="W579" s="7">
        <f t="shared" si="69"/>
        <v>0</v>
      </c>
      <c r="X579" s="7">
        <f t="shared" si="70"/>
        <v>0</v>
      </c>
      <c r="Y579" s="62" t="s">
        <v>2503</v>
      </c>
      <c r="Z579" t="str">
        <f t="shared" si="71"/>
        <v>46_JX</v>
      </c>
    </row>
    <row r="580" spans="1:26" ht="14.5" hidden="1">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68"/>
        <v>0</v>
      </c>
      <c r="M580" s="67" t="b">
        <v>0</v>
      </c>
      <c r="S580" s="17">
        <f t="shared" si="64"/>
        <v>102.30000000000001</v>
      </c>
      <c r="T580">
        <f t="shared" si="65"/>
        <v>0</v>
      </c>
      <c r="U580" s="7">
        <f t="shared" si="66"/>
        <v>0</v>
      </c>
      <c r="V580" s="7">
        <f t="shared" si="67"/>
        <v>0</v>
      </c>
      <c r="W580" s="7">
        <f t="shared" si="69"/>
        <v>0</v>
      </c>
      <c r="X580" s="7">
        <f t="shared" si="70"/>
        <v>0</v>
      </c>
      <c r="Y580" s="62" t="s">
        <v>2503</v>
      </c>
      <c r="Z580" t="str">
        <f t="shared" si="71"/>
        <v>46_JX</v>
      </c>
    </row>
    <row r="581" spans="1:26" ht="14.5" hidden="1">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68"/>
        <v>1</v>
      </c>
      <c r="M581" s="67" t="b">
        <v>1</v>
      </c>
      <c r="N581" s="67">
        <v>0</v>
      </c>
      <c r="O581" s="67">
        <v>15</v>
      </c>
      <c r="P581" s="67">
        <v>15</v>
      </c>
      <c r="Q581" s="67">
        <v>15</v>
      </c>
      <c r="R581" s="67">
        <v>0</v>
      </c>
      <c r="S581" s="17">
        <f t="shared" si="64"/>
        <v>124.52000000000001</v>
      </c>
      <c r="T581">
        <f t="shared" si="65"/>
        <v>5</v>
      </c>
      <c r="U581" s="7">
        <f t="shared" si="66"/>
        <v>5.3756655173764862</v>
      </c>
      <c r="V581" s="7">
        <f t="shared" si="67"/>
        <v>3.9746326919102399</v>
      </c>
      <c r="W581" s="7">
        <f t="shared" si="69"/>
        <v>73.923851168069888</v>
      </c>
      <c r="X581" s="7">
        <f t="shared" si="70"/>
        <v>79.299516685446378</v>
      </c>
      <c r="Y581" s="62" t="s">
        <v>2369</v>
      </c>
      <c r="Z581" t="str">
        <f t="shared" si="71"/>
        <v>46_ML30Z</v>
      </c>
    </row>
    <row r="582" spans="1:26" ht="14.5" hidden="1">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68"/>
        <v>0</v>
      </c>
      <c r="M582" s="67" t="b">
        <v>1</v>
      </c>
      <c r="N582" s="67">
        <v>0</v>
      </c>
      <c r="O582" s="67">
        <v>15</v>
      </c>
      <c r="P582" s="67">
        <v>15</v>
      </c>
      <c r="Q582" s="67">
        <v>15</v>
      </c>
      <c r="R582" s="67">
        <v>500</v>
      </c>
      <c r="S582" s="17">
        <f t="shared" si="64"/>
        <v>119.35000000000001</v>
      </c>
      <c r="T582">
        <f t="shared" si="65"/>
        <v>0</v>
      </c>
      <c r="U582" s="7">
        <f t="shared" si="66"/>
        <v>0</v>
      </c>
      <c r="V582" s="7">
        <f t="shared" si="67"/>
        <v>0</v>
      </c>
      <c r="W582" s="7">
        <f t="shared" si="69"/>
        <v>0</v>
      </c>
      <c r="X582" s="7">
        <f t="shared" si="70"/>
        <v>0</v>
      </c>
      <c r="Y582" s="62" t="s">
        <v>2369</v>
      </c>
      <c r="Z582" t="str">
        <f t="shared" si="71"/>
        <v>46_ML30Z</v>
      </c>
    </row>
    <row r="583" spans="1:26" ht="14.5" hidden="1">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68"/>
        <v>1</v>
      </c>
      <c r="M583" s="67" t="b">
        <v>1</v>
      </c>
      <c r="N583" s="67">
        <v>0</v>
      </c>
      <c r="O583" s="67">
        <v>15</v>
      </c>
      <c r="P583" s="67">
        <v>15</v>
      </c>
      <c r="Q583" s="67">
        <v>15</v>
      </c>
      <c r="R583" s="67">
        <v>240</v>
      </c>
      <c r="S583" s="17">
        <f t="shared" ref="S583:S646" si="72">(IF($D583,$F583*2,$F583)/100 * $D$3)/$D$4 *60</f>
        <v>65.23</v>
      </c>
      <c r="T583">
        <f t="shared" ref="T583:T646" si="73">IF($L583=0,0,IFERROR(ROUNDUP(((S583/IF(O583=0,Q583,O583))-IFERROR((S583/IF($H583=0,$J583,$H583)),0)),0),0))</f>
        <v>3</v>
      </c>
      <c r="U583" s="7">
        <f t="shared" ref="U583:U646" si="74">T583*$F$3/1000000</f>
        <v>3.225399310425892</v>
      </c>
      <c r="V583" s="7">
        <f t="shared" ref="V583:V646" si="75">T583*$H$5*$J$3*$F$5/1000000</f>
        <v>2.3847796151461438</v>
      </c>
      <c r="W583" s="7">
        <f t="shared" si="69"/>
        <v>44.354310700841928</v>
      </c>
      <c r="X583" s="7">
        <f t="shared" si="70"/>
        <v>47.579710011267821</v>
      </c>
      <c r="Y583" s="62" t="s">
        <v>1317</v>
      </c>
      <c r="Z583" t="str">
        <f t="shared" si="71"/>
        <v>46_C3WC</v>
      </c>
    </row>
    <row r="584" spans="1:26" ht="14.5" hidden="1">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76">IF(LEFT(C584,LEN(C584)-2)=LEFT(C583,LEN(C583)-2),0,1)</f>
        <v>1</v>
      </c>
      <c r="M584" s="67" t="b">
        <v>1</v>
      </c>
      <c r="N584" s="67">
        <v>90</v>
      </c>
      <c r="O584" s="67">
        <v>15</v>
      </c>
      <c r="P584" s="67">
        <v>15</v>
      </c>
      <c r="Q584" s="67">
        <v>15</v>
      </c>
      <c r="R584" s="67">
        <v>160</v>
      </c>
      <c r="S584" s="17">
        <f t="shared" si="72"/>
        <v>108.13</v>
      </c>
      <c r="T584">
        <f t="shared" si="73"/>
        <v>0</v>
      </c>
      <c r="U584" s="7">
        <f t="shared" si="74"/>
        <v>0</v>
      </c>
      <c r="V584" s="7">
        <f t="shared" si="75"/>
        <v>0</v>
      </c>
      <c r="W584" s="7">
        <f t="shared" ref="W584:W647" si="77">V584*(($J$5^$J$4)-1)/($J$5-1)</f>
        <v>0</v>
      </c>
      <c r="X584" s="7">
        <f t="shared" ref="X584:X647" si="78">U584+W584</f>
        <v>0</v>
      </c>
      <c r="Y584" s="62" t="s">
        <v>2504</v>
      </c>
      <c r="Z584" t="str">
        <f t="shared" ref="Z584:Z647" si="79">IFERROR(LEFT(Y584,FIND(" ",Y584)-1),Y584)</f>
        <v>46_JPX</v>
      </c>
    </row>
    <row r="585" spans="1:26" ht="14.5" hidden="1">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76"/>
        <v>0</v>
      </c>
      <c r="M585" s="67" t="b">
        <v>1</v>
      </c>
      <c r="N585" s="67">
        <v>90</v>
      </c>
      <c r="O585" s="67">
        <v>15</v>
      </c>
      <c r="P585" s="67">
        <v>15</v>
      </c>
      <c r="Q585" s="67">
        <v>15</v>
      </c>
      <c r="R585" s="67">
        <v>240</v>
      </c>
      <c r="S585" s="17">
        <f t="shared" si="72"/>
        <v>110.66</v>
      </c>
      <c r="T585">
        <f t="shared" si="73"/>
        <v>0</v>
      </c>
      <c r="U585" s="7">
        <f t="shared" si="74"/>
        <v>0</v>
      </c>
      <c r="V585" s="7">
        <f t="shared" si="75"/>
        <v>0</v>
      </c>
      <c r="W585" s="7">
        <f t="shared" si="77"/>
        <v>0</v>
      </c>
      <c r="X585" s="7">
        <f t="shared" si="78"/>
        <v>0</v>
      </c>
      <c r="Y585" s="62" t="s">
        <v>2504</v>
      </c>
      <c r="Z585" t="str">
        <f t="shared" si="79"/>
        <v>46_JPX</v>
      </c>
    </row>
    <row r="586" spans="1:26" ht="14.5" hidden="1">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76"/>
        <v>1</v>
      </c>
      <c r="M586" s="67" t="b">
        <v>1</v>
      </c>
      <c r="N586" s="67">
        <v>100</v>
      </c>
      <c r="O586" s="67">
        <v>15</v>
      </c>
      <c r="P586" s="67">
        <v>15</v>
      </c>
      <c r="Q586" s="67">
        <v>15</v>
      </c>
      <c r="R586" s="67">
        <v>160</v>
      </c>
      <c r="S586" s="17">
        <f t="shared" si="72"/>
        <v>73.37</v>
      </c>
      <c r="T586">
        <f t="shared" si="73"/>
        <v>3</v>
      </c>
      <c r="U586" s="7">
        <f t="shared" si="74"/>
        <v>3.225399310425892</v>
      </c>
      <c r="V586" s="7">
        <f t="shared" si="75"/>
        <v>2.3847796151461438</v>
      </c>
      <c r="W586" s="7">
        <f t="shared" si="77"/>
        <v>44.354310700841928</v>
      </c>
      <c r="X586" s="7">
        <f t="shared" si="78"/>
        <v>47.579710011267821</v>
      </c>
      <c r="Y586" s="62" t="s">
        <v>2449</v>
      </c>
      <c r="Z586" t="str">
        <f t="shared" si="79"/>
        <v>46_11</v>
      </c>
    </row>
    <row r="587" spans="1:26" ht="14.5" hidden="1">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76"/>
        <v>1</v>
      </c>
      <c r="M587" s="67" t="b">
        <v>1</v>
      </c>
      <c r="N587" s="67">
        <v>0</v>
      </c>
      <c r="O587" s="67">
        <v>15</v>
      </c>
      <c r="P587" s="67">
        <v>15</v>
      </c>
      <c r="Q587" s="67">
        <v>15</v>
      </c>
      <c r="R587" s="67">
        <v>120</v>
      </c>
      <c r="S587" s="17">
        <f t="shared" si="72"/>
        <v>65.89</v>
      </c>
      <c r="T587">
        <f t="shared" si="73"/>
        <v>3</v>
      </c>
      <c r="U587" s="7">
        <f t="shared" si="74"/>
        <v>3.225399310425892</v>
      </c>
      <c r="V587" s="7">
        <f t="shared" si="75"/>
        <v>2.3847796151461438</v>
      </c>
      <c r="W587" s="7">
        <f t="shared" si="77"/>
        <v>44.354310700841928</v>
      </c>
      <c r="X587" s="7">
        <f t="shared" si="78"/>
        <v>47.579710011267821</v>
      </c>
      <c r="Y587" s="62" t="s">
        <v>2449</v>
      </c>
      <c r="Z587" t="str">
        <f t="shared" si="79"/>
        <v>46_11</v>
      </c>
    </row>
    <row r="588" spans="1:26" ht="14.5" hidden="1">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76"/>
        <v>1</v>
      </c>
      <c r="M588" s="67" t="b">
        <v>0</v>
      </c>
      <c r="S588" s="17">
        <f t="shared" si="72"/>
        <v>84.37</v>
      </c>
      <c r="T588">
        <f t="shared" si="73"/>
        <v>0</v>
      </c>
      <c r="U588" s="7">
        <f t="shared" si="74"/>
        <v>0</v>
      </c>
      <c r="V588" s="7">
        <f t="shared" si="75"/>
        <v>0</v>
      </c>
      <c r="W588" s="7">
        <f t="shared" si="77"/>
        <v>0</v>
      </c>
      <c r="X588" s="7">
        <f t="shared" si="78"/>
        <v>0</v>
      </c>
      <c r="Y588" s="62" t="s">
        <v>1322</v>
      </c>
      <c r="Z588" t="str">
        <f t="shared" si="79"/>
        <v>46_23BRT1</v>
      </c>
    </row>
    <row r="589" spans="1:26" ht="14.5" hidden="1">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76"/>
        <v>0</v>
      </c>
      <c r="M589" s="67" t="b">
        <v>0</v>
      </c>
      <c r="S589" s="17">
        <f t="shared" si="72"/>
        <v>45.65</v>
      </c>
      <c r="T589">
        <f t="shared" si="73"/>
        <v>0</v>
      </c>
      <c r="U589" s="7">
        <f t="shared" si="74"/>
        <v>0</v>
      </c>
      <c r="V589" s="7">
        <f t="shared" si="75"/>
        <v>0</v>
      </c>
      <c r="W589" s="7">
        <f t="shared" si="77"/>
        <v>0</v>
      </c>
      <c r="X589" s="7">
        <f t="shared" si="78"/>
        <v>0</v>
      </c>
      <c r="Y589" s="62" t="s">
        <v>1323</v>
      </c>
      <c r="Z589" t="str">
        <f t="shared" si="79"/>
        <v>46_23BRT2</v>
      </c>
    </row>
    <row r="590" spans="1:26" ht="14.5" hidden="1">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76"/>
        <v>1</v>
      </c>
      <c r="M590" s="67" t="b">
        <v>1</v>
      </c>
      <c r="N590" s="67">
        <v>0</v>
      </c>
      <c r="O590" s="67">
        <v>15</v>
      </c>
      <c r="P590" s="67">
        <v>15</v>
      </c>
      <c r="Q590" s="67">
        <v>15</v>
      </c>
      <c r="R590" s="67">
        <v>240</v>
      </c>
      <c r="S590" s="17">
        <f t="shared" si="72"/>
        <v>137.83000000000001</v>
      </c>
      <c r="T590">
        <f t="shared" si="73"/>
        <v>5</v>
      </c>
      <c r="U590" s="7">
        <f t="shared" si="74"/>
        <v>5.3756655173764862</v>
      </c>
      <c r="V590" s="7">
        <f t="shared" si="75"/>
        <v>3.9746326919102399</v>
      </c>
      <c r="W590" s="7">
        <f t="shared" si="77"/>
        <v>73.923851168069888</v>
      </c>
      <c r="X590" s="7">
        <f t="shared" si="78"/>
        <v>79.299516685446378</v>
      </c>
      <c r="Y590" s="62" t="s">
        <v>1324</v>
      </c>
      <c r="Z590" t="str">
        <f t="shared" si="79"/>
        <v>49_2N</v>
      </c>
    </row>
    <row r="591" spans="1:26" ht="14.5" hidden="1">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76"/>
        <v>1</v>
      </c>
      <c r="M591" s="67" t="b">
        <v>1</v>
      </c>
      <c r="N591" s="67">
        <v>0</v>
      </c>
      <c r="O591" s="67">
        <v>15</v>
      </c>
      <c r="P591" s="67">
        <v>15</v>
      </c>
      <c r="Q591" s="67">
        <v>15</v>
      </c>
      <c r="R591" s="67">
        <v>0</v>
      </c>
      <c r="S591" s="17">
        <f t="shared" si="72"/>
        <v>76.23</v>
      </c>
      <c r="T591">
        <f t="shared" si="73"/>
        <v>4</v>
      </c>
      <c r="U591" s="7">
        <f t="shared" si="74"/>
        <v>4.3005324139011893</v>
      </c>
      <c r="V591" s="7">
        <f t="shared" si="75"/>
        <v>3.1797061535281919</v>
      </c>
      <c r="W591" s="7">
        <f t="shared" si="77"/>
        <v>59.139080934455905</v>
      </c>
      <c r="X591" s="7">
        <f t="shared" si="78"/>
        <v>63.439613348357092</v>
      </c>
      <c r="Y591" s="62" t="s">
        <v>1325</v>
      </c>
      <c r="Z591" t="str">
        <f t="shared" si="79"/>
        <v>49_5</v>
      </c>
    </row>
    <row r="592" spans="1:26" ht="14.5" hidden="1">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76"/>
        <v>0</v>
      </c>
      <c r="M592" s="67" t="b">
        <v>1</v>
      </c>
      <c r="N592" s="67">
        <v>0</v>
      </c>
      <c r="O592" s="67">
        <v>15</v>
      </c>
      <c r="P592" s="67">
        <v>15</v>
      </c>
      <c r="Q592" s="67">
        <v>15</v>
      </c>
      <c r="R592" s="67">
        <v>500</v>
      </c>
      <c r="S592" s="17">
        <f t="shared" si="72"/>
        <v>77.440000000000012</v>
      </c>
      <c r="T592">
        <f t="shared" si="73"/>
        <v>0</v>
      </c>
      <c r="U592" s="7">
        <f t="shared" si="74"/>
        <v>0</v>
      </c>
      <c r="V592" s="7">
        <f t="shared" si="75"/>
        <v>0</v>
      </c>
      <c r="W592" s="7">
        <f t="shared" si="77"/>
        <v>0</v>
      </c>
      <c r="X592" s="7">
        <f t="shared" si="78"/>
        <v>0</v>
      </c>
      <c r="Y592" s="62" t="s">
        <v>1326</v>
      </c>
      <c r="Z592" t="str">
        <f t="shared" si="79"/>
        <v>49_6</v>
      </c>
    </row>
    <row r="593" spans="1:26" ht="14.5" hidden="1">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76"/>
        <v>1</v>
      </c>
      <c r="M593" s="67" t="b">
        <v>1</v>
      </c>
      <c r="N593" s="67">
        <v>0</v>
      </c>
      <c r="O593" s="67">
        <v>15</v>
      </c>
      <c r="P593" s="67">
        <v>15</v>
      </c>
      <c r="Q593" s="67">
        <v>15</v>
      </c>
      <c r="R593" s="67">
        <v>240</v>
      </c>
      <c r="S593" s="17">
        <f t="shared" si="72"/>
        <v>95.260000000000019</v>
      </c>
      <c r="T593">
        <f t="shared" si="73"/>
        <v>4</v>
      </c>
      <c r="U593" s="7">
        <f t="shared" si="74"/>
        <v>4.3005324139011893</v>
      </c>
      <c r="V593" s="7">
        <f t="shared" si="75"/>
        <v>3.1797061535281919</v>
      </c>
      <c r="W593" s="7">
        <f t="shared" si="77"/>
        <v>59.139080934455905</v>
      </c>
      <c r="X593" s="7">
        <f t="shared" si="78"/>
        <v>63.439613348357092</v>
      </c>
      <c r="Y593" s="62" t="s">
        <v>1327</v>
      </c>
      <c r="Z593" t="str">
        <f t="shared" si="79"/>
        <v>49_2S</v>
      </c>
    </row>
    <row r="594" spans="1:26" ht="14.5" hidden="1">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76"/>
        <v>1</v>
      </c>
      <c r="M594" s="67" t="b">
        <v>1</v>
      </c>
      <c r="N594" s="67">
        <v>0</v>
      </c>
      <c r="O594" s="67">
        <v>15</v>
      </c>
      <c r="P594" s="67">
        <v>15</v>
      </c>
      <c r="Q594" s="67">
        <v>15</v>
      </c>
      <c r="R594" s="67">
        <v>240</v>
      </c>
      <c r="S594" s="17">
        <f t="shared" si="72"/>
        <v>80.41</v>
      </c>
      <c r="T594">
        <f t="shared" si="73"/>
        <v>3</v>
      </c>
      <c r="U594" s="7">
        <f t="shared" si="74"/>
        <v>3.225399310425892</v>
      </c>
      <c r="V594" s="7">
        <f t="shared" si="75"/>
        <v>2.3847796151461438</v>
      </c>
      <c r="W594" s="7">
        <f t="shared" si="77"/>
        <v>44.354310700841928</v>
      </c>
      <c r="X594" s="7">
        <f t="shared" si="78"/>
        <v>47.579710011267821</v>
      </c>
      <c r="Y594" s="62" t="s">
        <v>1328</v>
      </c>
      <c r="Z594" t="str">
        <f t="shared" si="79"/>
        <v>49_7</v>
      </c>
    </row>
    <row r="595" spans="1:26" ht="14.5" hidden="1">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76"/>
        <v>1</v>
      </c>
      <c r="M595" s="67" t="b">
        <v>1</v>
      </c>
      <c r="N595" s="67">
        <v>0</v>
      </c>
      <c r="O595" s="67">
        <v>15</v>
      </c>
      <c r="P595" s="67">
        <v>15</v>
      </c>
      <c r="Q595" s="67">
        <v>15</v>
      </c>
      <c r="R595" s="67">
        <v>500</v>
      </c>
      <c r="S595" s="17">
        <f t="shared" si="72"/>
        <v>81.62</v>
      </c>
      <c r="T595">
        <f t="shared" si="73"/>
        <v>3</v>
      </c>
      <c r="U595" s="7">
        <f t="shared" si="74"/>
        <v>3.225399310425892</v>
      </c>
      <c r="V595" s="7">
        <f t="shared" si="75"/>
        <v>2.3847796151461438</v>
      </c>
      <c r="W595" s="7">
        <f t="shared" si="77"/>
        <v>44.354310700841928</v>
      </c>
      <c r="X595" s="7">
        <f t="shared" si="78"/>
        <v>47.579710011267821</v>
      </c>
      <c r="Y595" s="62" t="s">
        <v>1329</v>
      </c>
      <c r="Z595" t="str">
        <f t="shared" si="79"/>
        <v>49_1N</v>
      </c>
    </row>
    <row r="596" spans="1:26" ht="14.5" hidden="1">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76"/>
        <v>0</v>
      </c>
      <c r="M596" s="67" t="b">
        <v>0</v>
      </c>
      <c r="S596" s="17">
        <f t="shared" si="72"/>
        <v>104.50000000000001</v>
      </c>
      <c r="T596">
        <f t="shared" si="73"/>
        <v>0</v>
      </c>
      <c r="U596" s="7">
        <f t="shared" si="74"/>
        <v>0</v>
      </c>
      <c r="V596" s="7">
        <f t="shared" si="75"/>
        <v>0</v>
      </c>
      <c r="W596" s="7">
        <f t="shared" si="77"/>
        <v>0</v>
      </c>
      <c r="X596" s="7">
        <f t="shared" si="78"/>
        <v>0</v>
      </c>
      <c r="Y596" s="62" t="s">
        <v>1330</v>
      </c>
      <c r="Z596" t="str">
        <f t="shared" si="79"/>
        <v>49_1S</v>
      </c>
    </row>
    <row r="597" spans="1:26" ht="14.5" hidden="1">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76"/>
        <v>1</v>
      </c>
      <c r="M597" s="67" t="b">
        <v>1</v>
      </c>
      <c r="N597" s="67">
        <v>0</v>
      </c>
      <c r="O597" s="67">
        <v>15</v>
      </c>
      <c r="P597" s="67">
        <v>15</v>
      </c>
      <c r="Q597" s="67">
        <v>15</v>
      </c>
      <c r="R597" s="67">
        <v>0</v>
      </c>
      <c r="S597" s="17">
        <f t="shared" si="72"/>
        <v>104.61</v>
      </c>
      <c r="T597">
        <f t="shared" si="73"/>
        <v>5</v>
      </c>
      <c r="U597" s="7">
        <f t="shared" si="74"/>
        <v>5.3756655173764862</v>
      </c>
      <c r="V597" s="7">
        <f t="shared" si="75"/>
        <v>3.9746326919102399</v>
      </c>
      <c r="W597" s="7">
        <f t="shared" si="77"/>
        <v>73.923851168069888</v>
      </c>
      <c r="X597" s="7">
        <f t="shared" si="78"/>
        <v>79.299516685446378</v>
      </c>
      <c r="Y597" s="62" t="s">
        <v>1331</v>
      </c>
      <c r="Z597" t="str">
        <f t="shared" si="79"/>
        <v>49_3</v>
      </c>
    </row>
    <row r="598" spans="1:26" ht="14.5" hidden="1">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76"/>
        <v>0</v>
      </c>
      <c r="M598" s="67" t="b">
        <v>0</v>
      </c>
      <c r="S598" s="17">
        <f t="shared" si="72"/>
        <v>66.88</v>
      </c>
      <c r="T598">
        <f t="shared" si="73"/>
        <v>0</v>
      </c>
      <c r="U598" s="7">
        <f t="shared" si="74"/>
        <v>0</v>
      </c>
      <c r="V598" s="7">
        <f t="shared" si="75"/>
        <v>0</v>
      </c>
      <c r="W598" s="7">
        <f t="shared" si="77"/>
        <v>0</v>
      </c>
      <c r="X598" s="7">
        <f t="shared" si="78"/>
        <v>0</v>
      </c>
      <c r="Y598" s="62" t="s">
        <v>1332</v>
      </c>
      <c r="Z598" t="str">
        <f t="shared" si="79"/>
        <v>49_4</v>
      </c>
    </row>
    <row r="599" spans="1:26" ht="14.5" hidden="1">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76"/>
        <v>0</v>
      </c>
      <c r="M599" s="67" t="b">
        <v>1</v>
      </c>
      <c r="N599" s="67">
        <v>0</v>
      </c>
      <c r="O599" s="67">
        <v>15</v>
      </c>
      <c r="P599" s="67">
        <v>15</v>
      </c>
      <c r="Q599" s="67">
        <v>15</v>
      </c>
      <c r="R599" s="67">
        <v>500</v>
      </c>
      <c r="S599" s="17">
        <f t="shared" si="72"/>
        <v>93.280000000000015</v>
      </c>
      <c r="T599">
        <f t="shared" si="73"/>
        <v>0</v>
      </c>
      <c r="U599" s="7">
        <f t="shared" si="74"/>
        <v>0</v>
      </c>
      <c r="V599" s="7">
        <f t="shared" si="75"/>
        <v>0</v>
      </c>
      <c r="W599" s="7">
        <f t="shared" si="77"/>
        <v>0</v>
      </c>
      <c r="X599" s="7">
        <f t="shared" si="78"/>
        <v>0</v>
      </c>
      <c r="Y599" s="62" t="s">
        <v>1333</v>
      </c>
      <c r="Z599" t="str">
        <f t="shared" si="79"/>
        <v>49_8</v>
      </c>
    </row>
    <row r="600" spans="1:2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76"/>
        <v>1</v>
      </c>
      <c r="M600" s="67" t="b">
        <v>0</v>
      </c>
      <c r="S600" s="17">
        <f t="shared" si="72"/>
        <v>117.81000000000003</v>
      </c>
      <c r="T600">
        <f t="shared" si="73"/>
        <v>0</v>
      </c>
      <c r="U600" s="7">
        <f t="shared" si="74"/>
        <v>0</v>
      </c>
      <c r="V600" s="7">
        <f t="shared" si="75"/>
        <v>0</v>
      </c>
      <c r="W600" s="7">
        <f t="shared" si="77"/>
        <v>0</v>
      </c>
      <c r="X600" s="7">
        <f t="shared" si="78"/>
        <v>0</v>
      </c>
      <c r="Y600" s="62" t="s">
        <v>2450</v>
      </c>
      <c r="Z600" t="str">
        <f t="shared" si="79"/>
        <v>49_20</v>
      </c>
    </row>
    <row r="601" spans="1:2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76"/>
        <v>0</v>
      </c>
      <c r="M601" s="67" t="b">
        <v>0</v>
      </c>
      <c r="S601" s="17">
        <f t="shared" si="72"/>
        <v>117.36999999999999</v>
      </c>
      <c r="T601">
        <f t="shared" si="73"/>
        <v>0</v>
      </c>
      <c r="U601" s="7">
        <f t="shared" si="74"/>
        <v>0</v>
      </c>
      <c r="V601" s="7">
        <f t="shared" si="75"/>
        <v>0</v>
      </c>
      <c r="W601" s="7">
        <f t="shared" si="77"/>
        <v>0</v>
      </c>
      <c r="X601" s="7">
        <f t="shared" si="78"/>
        <v>0</v>
      </c>
      <c r="Y601" s="62" t="s">
        <v>2450</v>
      </c>
      <c r="Z601" t="str">
        <f t="shared" si="79"/>
        <v>49_20</v>
      </c>
    </row>
    <row r="602" spans="1:2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76"/>
        <v>1</v>
      </c>
      <c r="M602" s="67" t="b">
        <v>0</v>
      </c>
      <c r="S602" s="17">
        <f t="shared" si="72"/>
        <v>52.47</v>
      </c>
      <c r="T602">
        <f t="shared" si="73"/>
        <v>0</v>
      </c>
      <c r="U602" s="7">
        <f t="shared" si="74"/>
        <v>0</v>
      </c>
      <c r="V602" s="7">
        <f t="shared" si="75"/>
        <v>0</v>
      </c>
      <c r="W602" s="7">
        <f t="shared" si="77"/>
        <v>0</v>
      </c>
      <c r="X602" s="7">
        <f t="shared" si="78"/>
        <v>0</v>
      </c>
      <c r="Y602" s="62" t="s">
        <v>1336</v>
      </c>
      <c r="Z602" t="str">
        <f t="shared" si="79"/>
        <v>52_4</v>
      </c>
    </row>
    <row r="603" spans="1:2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76"/>
        <v>1</v>
      </c>
      <c r="M603" s="67" t="b">
        <v>0</v>
      </c>
      <c r="S603" s="17">
        <f t="shared" si="72"/>
        <v>72.38000000000001</v>
      </c>
      <c r="T603">
        <f t="shared" si="73"/>
        <v>0</v>
      </c>
      <c r="U603" s="7">
        <f t="shared" si="74"/>
        <v>0</v>
      </c>
      <c r="V603" s="7">
        <f t="shared" si="75"/>
        <v>0</v>
      </c>
      <c r="W603" s="7">
        <f t="shared" si="77"/>
        <v>0</v>
      </c>
      <c r="X603" s="7">
        <f t="shared" si="78"/>
        <v>0</v>
      </c>
      <c r="Y603" s="62" t="s">
        <v>2451</v>
      </c>
      <c r="Z603" t="str">
        <f t="shared" si="79"/>
        <v>52_7</v>
      </c>
    </row>
    <row r="604" spans="1:2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76"/>
        <v>0</v>
      </c>
      <c r="M604" s="67" t="b">
        <v>0</v>
      </c>
      <c r="S604" s="17">
        <f t="shared" si="72"/>
        <v>71.17</v>
      </c>
      <c r="T604">
        <f t="shared" si="73"/>
        <v>0</v>
      </c>
      <c r="U604" s="7">
        <f t="shared" si="74"/>
        <v>0</v>
      </c>
      <c r="V604" s="7">
        <f t="shared" si="75"/>
        <v>0</v>
      </c>
      <c r="W604" s="7">
        <f t="shared" si="77"/>
        <v>0</v>
      </c>
      <c r="X604" s="7">
        <f t="shared" si="78"/>
        <v>0</v>
      </c>
      <c r="Y604" s="62" t="s">
        <v>2451</v>
      </c>
      <c r="Z604" t="str">
        <f t="shared" si="79"/>
        <v>52_7</v>
      </c>
    </row>
    <row r="605" spans="1:2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76"/>
        <v>1</v>
      </c>
      <c r="M605" s="67" t="b">
        <v>0</v>
      </c>
      <c r="S605" s="17">
        <f t="shared" si="72"/>
        <v>47.63000000000001</v>
      </c>
      <c r="T605">
        <f t="shared" si="73"/>
        <v>0</v>
      </c>
      <c r="U605" s="7">
        <f t="shared" si="74"/>
        <v>0</v>
      </c>
      <c r="V605" s="7">
        <f t="shared" si="75"/>
        <v>0</v>
      </c>
      <c r="W605" s="7">
        <f t="shared" si="77"/>
        <v>0</v>
      </c>
      <c r="X605" s="7">
        <f t="shared" si="78"/>
        <v>0</v>
      </c>
      <c r="Y605" s="62" t="s">
        <v>1339</v>
      </c>
      <c r="Z605" t="str">
        <f t="shared" si="79"/>
        <v>52_8</v>
      </c>
    </row>
    <row r="606" spans="1:2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76"/>
        <v>1</v>
      </c>
      <c r="M606" s="67" t="b">
        <v>0</v>
      </c>
      <c r="S606" s="17">
        <f t="shared" si="72"/>
        <v>70.62</v>
      </c>
      <c r="T606">
        <f t="shared" si="73"/>
        <v>0</v>
      </c>
      <c r="U606" s="7">
        <f t="shared" si="74"/>
        <v>0</v>
      </c>
      <c r="V606" s="7">
        <f t="shared" si="75"/>
        <v>0</v>
      </c>
      <c r="W606" s="7">
        <f t="shared" si="77"/>
        <v>0</v>
      </c>
      <c r="X606" s="7">
        <f t="shared" si="78"/>
        <v>0</v>
      </c>
      <c r="Y606" s="62" t="s">
        <v>2505</v>
      </c>
      <c r="Z606" t="str">
        <f t="shared" si="79"/>
        <v>52_1</v>
      </c>
    </row>
    <row r="607" spans="1:2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76"/>
        <v>0</v>
      </c>
      <c r="M607" s="67" t="b">
        <v>0</v>
      </c>
      <c r="S607" s="17">
        <f t="shared" si="72"/>
        <v>39.71</v>
      </c>
      <c r="T607">
        <f t="shared" si="73"/>
        <v>0</v>
      </c>
      <c r="U607" s="7">
        <f t="shared" si="74"/>
        <v>0</v>
      </c>
      <c r="V607" s="7">
        <f t="shared" si="75"/>
        <v>0</v>
      </c>
      <c r="W607" s="7">
        <f t="shared" si="77"/>
        <v>0</v>
      </c>
      <c r="X607" s="7">
        <f t="shared" si="78"/>
        <v>0</v>
      </c>
      <c r="Y607" s="62" t="s">
        <v>2505</v>
      </c>
      <c r="Z607" t="str">
        <f t="shared" si="79"/>
        <v>52_1</v>
      </c>
    </row>
    <row r="608" spans="1:26" ht="14.5" hidden="1">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76"/>
        <v>1</v>
      </c>
      <c r="M608" s="67" t="b">
        <v>1</v>
      </c>
      <c r="N608" s="67">
        <v>0</v>
      </c>
      <c r="O608" s="67">
        <v>15</v>
      </c>
      <c r="P608" s="67">
        <v>15</v>
      </c>
      <c r="Q608" s="67">
        <v>15</v>
      </c>
      <c r="R608" s="67">
        <v>500</v>
      </c>
      <c r="S608" s="17">
        <f t="shared" si="72"/>
        <v>62.04</v>
      </c>
      <c r="T608">
        <f t="shared" si="73"/>
        <v>3</v>
      </c>
      <c r="U608" s="7">
        <f t="shared" si="74"/>
        <v>3.225399310425892</v>
      </c>
      <c r="V608" s="7">
        <f t="shared" si="75"/>
        <v>2.3847796151461438</v>
      </c>
      <c r="W608" s="7">
        <f t="shared" si="77"/>
        <v>44.354310700841928</v>
      </c>
      <c r="X608" s="7">
        <f t="shared" si="78"/>
        <v>47.579710011267821</v>
      </c>
      <c r="Y608" s="62" t="s">
        <v>2452</v>
      </c>
      <c r="Z608" t="str">
        <f t="shared" si="79"/>
        <v>52_2</v>
      </c>
    </row>
    <row r="609" spans="1:26" ht="14.5" hidden="1">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76"/>
        <v>0</v>
      </c>
      <c r="M609" s="67" t="b">
        <v>1</v>
      </c>
      <c r="N609" s="67">
        <v>0</v>
      </c>
      <c r="O609" s="67">
        <v>15</v>
      </c>
      <c r="P609" s="67">
        <v>15</v>
      </c>
      <c r="Q609" s="67">
        <v>15</v>
      </c>
      <c r="R609" s="67">
        <v>250</v>
      </c>
      <c r="S609" s="17">
        <f t="shared" si="72"/>
        <v>62.04</v>
      </c>
      <c r="T609">
        <f t="shared" si="73"/>
        <v>0</v>
      </c>
      <c r="U609" s="7">
        <f t="shared" si="74"/>
        <v>0</v>
      </c>
      <c r="V609" s="7">
        <f t="shared" si="75"/>
        <v>0</v>
      </c>
      <c r="W609" s="7">
        <f t="shared" si="77"/>
        <v>0</v>
      </c>
      <c r="X609" s="7">
        <f t="shared" si="78"/>
        <v>0</v>
      </c>
      <c r="Y609" s="62" t="s">
        <v>2452</v>
      </c>
      <c r="Z609" t="str">
        <f t="shared" si="79"/>
        <v>52_2</v>
      </c>
    </row>
    <row r="610" spans="1:2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76"/>
        <v>1</v>
      </c>
      <c r="M610" s="67" t="b">
        <v>0</v>
      </c>
      <c r="S610" s="17">
        <f t="shared" si="72"/>
        <v>65.450000000000017</v>
      </c>
      <c r="T610">
        <f t="shared" si="73"/>
        <v>0</v>
      </c>
      <c r="U610" s="7">
        <f t="shared" si="74"/>
        <v>0</v>
      </c>
      <c r="V610" s="7">
        <f t="shared" si="75"/>
        <v>0</v>
      </c>
      <c r="W610" s="7">
        <f t="shared" si="77"/>
        <v>0</v>
      </c>
      <c r="X610" s="7">
        <f t="shared" si="78"/>
        <v>0</v>
      </c>
      <c r="Y610" s="62" t="s">
        <v>2453</v>
      </c>
      <c r="Z610" t="str">
        <f t="shared" si="79"/>
        <v>52_3</v>
      </c>
    </row>
    <row r="611" spans="1:2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76"/>
        <v>0</v>
      </c>
      <c r="M611" s="67" t="b">
        <v>0</v>
      </c>
      <c r="S611" s="17">
        <f t="shared" si="72"/>
        <v>65.450000000000017</v>
      </c>
      <c r="T611">
        <f t="shared" si="73"/>
        <v>0</v>
      </c>
      <c r="U611" s="7">
        <f t="shared" si="74"/>
        <v>0</v>
      </c>
      <c r="V611" s="7">
        <f t="shared" si="75"/>
        <v>0</v>
      </c>
      <c r="W611" s="7">
        <f t="shared" si="77"/>
        <v>0</v>
      </c>
      <c r="X611" s="7">
        <f t="shared" si="78"/>
        <v>0</v>
      </c>
      <c r="Y611" s="62" t="s">
        <v>2453</v>
      </c>
      <c r="Z611" t="str">
        <f t="shared" si="79"/>
        <v>52_3</v>
      </c>
    </row>
    <row r="612" spans="1:26" ht="14.5" hidden="1">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76"/>
        <v>1</v>
      </c>
      <c r="M612" s="67" t="b">
        <v>1</v>
      </c>
      <c r="N612" s="67">
        <v>0</v>
      </c>
      <c r="O612" s="67">
        <v>15</v>
      </c>
      <c r="P612" s="67">
        <v>15</v>
      </c>
      <c r="Q612" s="67">
        <v>15</v>
      </c>
      <c r="R612" s="67">
        <v>500</v>
      </c>
      <c r="S612" s="17">
        <f t="shared" si="72"/>
        <v>63.690000000000005</v>
      </c>
      <c r="T612">
        <f t="shared" si="73"/>
        <v>3</v>
      </c>
      <c r="U612" s="7">
        <f t="shared" si="74"/>
        <v>3.225399310425892</v>
      </c>
      <c r="V612" s="7">
        <f t="shared" si="75"/>
        <v>2.3847796151461438</v>
      </c>
      <c r="W612" s="7">
        <f t="shared" si="77"/>
        <v>44.354310700841928</v>
      </c>
      <c r="X612" s="7">
        <f t="shared" si="78"/>
        <v>47.579710011267821</v>
      </c>
      <c r="Y612" s="62" t="s">
        <v>1346</v>
      </c>
      <c r="Z612" t="str">
        <f t="shared" si="79"/>
        <v>52_5</v>
      </c>
    </row>
    <row r="613" spans="1:2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76"/>
        <v>0</v>
      </c>
      <c r="M613" s="67" t="b">
        <v>0</v>
      </c>
      <c r="S613" s="17">
        <f t="shared" si="72"/>
        <v>56.430000000000007</v>
      </c>
      <c r="T613">
        <f t="shared" si="73"/>
        <v>0</v>
      </c>
      <c r="U613" s="7">
        <f t="shared" si="74"/>
        <v>0</v>
      </c>
      <c r="V613" s="7">
        <f t="shared" si="75"/>
        <v>0</v>
      </c>
      <c r="W613" s="7">
        <f t="shared" si="77"/>
        <v>0</v>
      </c>
      <c r="X613" s="7">
        <f t="shared" si="78"/>
        <v>0</v>
      </c>
      <c r="Y613" s="62" t="s">
        <v>1347</v>
      </c>
      <c r="Z613" t="str">
        <f t="shared" si="79"/>
        <v>52_6</v>
      </c>
    </row>
    <row r="614" spans="1:2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76"/>
        <v>1</v>
      </c>
      <c r="M614" s="67" t="b">
        <v>0</v>
      </c>
      <c r="S614" s="17">
        <f t="shared" si="72"/>
        <v>78.98</v>
      </c>
      <c r="T614">
        <f t="shared" si="73"/>
        <v>0</v>
      </c>
      <c r="U614" s="7">
        <f t="shared" si="74"/>
        <v>0</v>
      </c>
      <c r="V614" s="7">
        <f t="shared" si="75"/>
        <v>0</v>
      </c>
      <c r="W614" s="7">
        <f t="shared" si="77"/>
        <v>0</v>
      </c>
      <c r="X614" s="7">
        <f t="shared" si="78"/>
        <v>0</v>
      </c>
      <c r="Y614" s="62" t="s">
        <v>2506</v>
      </c>
      <c r="Z614" t="str">
        <f t="shared" si="79"/>
        <v>55_</v>
      </c>
    </row>
    <row r="615" spans="1:2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76"/>
        <v>0</v>
      </c>
      <c r="M615" s="67" t="b">
        <v>0</v>
      </c>
      <c r="S615" s="17">
        <f t="shared" si="72"/>
        <v>78.98</v>
      </c>
      <c r="T615">
        <f t="shared" si="73"/>
        <v>0</v>
      </c>
      <c r="U615" s="7">
        <f t="shared" si="74"/>
        <v>0</v>
      </c>
      <c r="V615" s="7">
        <f t="shared" si="75"/>
        <v>0</v>
      </c>
      <c r="W615" s="7">
        <f t="shared" si="77"/>
        <v>0</v>
      </c>
      <c r="X615" s="7">
        <f t="shared" si="78"/>
        <v>0</v>
      </c>
      <c r="Y615" s="62" t="s">
        <v>2506</v>
      </c>
      <c r="Z615" t="str">
        <f t="shared" si="79"/>
        <v>55_</v>
      </c>
    </row>
    <row r="616" spans="1:2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76"/>
        <v>1</v>
      </c>
      <c r="M616" s="67" t="b">
        <v>0</v>
      </c>
      <c r="S616" s="17">
        <f t="shared" si="72"/>
        <v>91.52000000000001</v>
      </c>
      <c r="T616">
        <f t="shared" si="73"/>
        <v>0</v>
      </c>
      <c r="U616" s="7">
        <f t="shared" si="74"/>
        <v>0</v>
      </c>
      <c r="V616" s="7">
        <f t="shared" si="75"/>
        <v>0</v>
      </c>
      <c r="W616" s="7">
        <f t="shared" si="77"/>
        <v>0</v>
      </c>
      <c r="X616" s="7">
        <f t="shared" si="78"/>
        <v>0</v>
      </c>
      <c r="Y616" s="62" t="s">
        <v>1350</v>
      </c>
      <c r="Z616" t="str">
        <f t="shared" si="79"/>
        <v>56_5</v>
      </c>
    </row>
    <row r="617" spans="1:2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76"/>
        <v>0</v>
      </c>
      <c r="M617" s="67" t="b">
        <v>0</v>
      </c>
      <c r="S617" s="17">
        <f t="shared" si="72"/>
        <v>75.680000000000007</v>
      </c>
      <c r="T617">
        <f t="shared" si="73"/>
        <v>0</v>
      </c>
      <c r="U617" s="7">
        <f t="shared" si="74"/>
        <v>0</v>
      </c>
      <c r="V617" s="7">
        <f t="shared" si="75"/>
        <v>0</v>
      </c>
      <c r="W617" s="7">
        <f t="shared" si="77"/>
        <v>0</v>
      </c>
      <c r="X617" s="7">
        <f t="shared" si="78"/>
        <v>0</v>
      </c>
      <c r="Y617" s="62" t="s">
        <v>1351</v>
      </c>
      <c r="Z617" t="str">
        <f t="shared" si="79"/>
        <v>56_6</v>
      </c>
    </row>
    <row r="618" spans="1:2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76"/>
        <v>0</v>
      </c>
      <c r="M618" s="67" t="b">
        <v>0</v>
      </c>
      <c r="S618" s="17">
        <f t="shared" si="72"/>
        <v>129.80000000000001</v>
      </c>
      <c r="T618">
        <f t="shared" si="73"/>
        <v>0</v>
      </c>
      <c r="U618" s="7">
        <f t="shared" si="74"/>
        <v>0</v>
      </c>
      <c r="V618" s="7">
        <f t="shared" si="75"/>
        <v>0</v>
      </c>
      <c r="W618" s="7">
        <f t="shared" si="77"/>
        <v>0</v>
      </c>
      <c r="X618" s="7">
        <f t="shared" si="78"/>
        <v>0</v>
      </c>
      <c r="Y618" s="62" t="s">
        <v>1352</v>
      </c>
      <c r="Z618" t="str">
        <f t="shared" si="79"/>
        <v>56_8</v>
      </c>
    </row>
    <row r="619" spans="1:2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76"/>
        <v>0</v>
      </c>
      <c r="M619" s="67" t="b">
        <v>0</v>
      </c>
      <c r="S619" s="17">
        <f t="shared" si="72"/>
        <v>116.27000000000001</v>
      </c>
      <c r="T619">
        <f t="shared" si="73"/>
        <v>0</v>
      </c>
      <c r="U619" s="7">
        <f t="shared" si="74"/>
        <v>0</v>
      </c>
      <c r="V619" s="7">
        <f t="shared" si="75"/>
        <v>0</v>
      </c>
      <c r="W619" s="7">
        <f t="shared" si="77"/>
        <v>0</v>
      </c>
      <c r="X619" s="7">
        <f t="shared" si="78"/>
        <v>0</v>
      </c>
      <c r="Y619" s="62" t="s">
        <v>1353</v>
      </c>
      <c r="Z619" t="str">
        <f t="shared" si="79"/>
        <v>56_4</v>
      </c>
    </row>
    <row r="620" spans="1:2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76"/>
        <v>0</v>
      </c>
      <c r="M620" s="67" t="b">
        <v>0</v>
      </c>
      <c r="S620" s="17">
        <f t="shared" si="72"/>
        <v>39.38000000000001</v>
      </c>
      <c r="T620">
        <f t="shared" si="73"/>
        <v>0</v>
      </c>
      <c r="U620" s="7">
        <f t="shared" si="74"/>
        <v>0</v>
      </c>
      <c r="V620" s="7">
        <f t="shared" si="75"/>
        <v>0</v>
      </c>
      <c r="W620" s="7">
        <f t="shared" si="77"/>
        <v>0</v>
      </c>
      <c r="X620" s="7">
        <f t="shared" si="78"/>
        <v>0</v>
      </c>
      <c r="Y620" s="62" t="s">
        <v>1354</v>
      </c>
      <c r="Z620" t="str">
        <f t="shared" si="79"/>
        <v>56_1</v>
      </c>
    </row>
    <row r="621" spans="1:2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76"/>
        <v>0</v>
      </c>
      <c r="M621" s="67" t="b">
        <v>0</v>
      </c>
      <c r="S621" s="17">
        <f t="shared" si="72"/>
        <v>93.83</v>
      </c>
      <c r="T621">
        <f t="shared" si="73"/>
        <v>0</v>
      </c>
      <c r="U621" s="7">
        <f t="shared" si="74"/>
        <v>0</v>
      </c>
      <c r="V621" s="7">
        <f t="shared" si="75"/>
        <v>0</v>
      </c>
      <c r="W621" s="7">
        <f t="shared" si="77"/>
        <v>0</v>
      </c>
      <c r="X621" s="7">
        <f t="shared" si="78"/>
        <v>0</v>
      </c>
      <c r="Y621" s="62" t="s">
        <v>1355</v>
      </c>
      <c r="Z621" t="str">
        <f t="shared" si="79"/>
        <v>56_2</v>
      </c>
    </row>
    <row r="622" spans="1:26" ht="14.5" hidden="1">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76"/>
        <v>1</v>
      </c>
      <c r="M622" s="67" t="b">
        <v>1</v>
      </c>
      <c r="N622" s="67">
        <v>0</v>
      </c>
      <c r="O622" s="67">
        <v>15</v>
      </c>
      <c r="P622" s="67">
        <v>15</v>
      </c>
      <c r="Q622" s="67">
        <v>15</v>
      </c>
      <c r="R622" s="67">
        <v>0</v>
      </c>
      <c r="S622" s="17">
        <f t="shared" si="72"/>
        <v>77.220000000000013</v>
      </c>
      <c r="T622">
        <f t="shared" si="73"/>
        <v>3</v>
      </c>
      <c r="U622" s="7">
        <f t="shared" si="74"/>
        <v>3.225399310425892</v>
      </c>
      <c r="V622" s="7">
        <f t="shared" si="75"/>
        <v>2.3847796151461438</v>
      </c>
      <c r="W622" s="7">
        <f t="shared" si="77"/>
        <v>44.354310700841928</v>
      </c>
      <c r="X622" s="7">
        <f t="shared" si="78"/>
        <v>47.579710011267821</v>
      </c>
      <c r="Y622" s="62" t="s">
        <v>1356</v>
      </c>
      <c r="Z622" t="str">
        <f t="shared" si="79"/>
        <v>60_2</v>
      </c>
    </row>
    <row r="623" spans="1:26" ht="14.5" hidden="1">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76"/>
        <v>0</v>
      </c>
      <c r="M623" s="67" t="b">
        <v>0</v>
      </c>
      <c r="S623" s="17">
        <f t="shared" si="72"/>
        <v>73.15000000000002</v>
      </c>
      <c r="T623">
        <f t="shared" si="73"/>
        <v>0</v>
      </c>
      <c r="U623" s="7">
        <f t="shared" si="74"/>
        <v>0</v>
      </c>
      <c r="V623" s="7">
        <f t="shared" si="75"/>
        <v>0</v>
      </c>
      <c r="W623" s="7">
        <f t="shared" si="77"/>
        <v>0</v>
      </c>
      <c r="X623" s="7">
        <f t="shared" si="78"/>
        <v>0</v>
      </c>
      <c r="Y623" s="62" t="s">
        <v>1357</v>
      </c>
      <c r="Z623" t="str">
        <f t="shared" si="79"/>
        <v>60_3</v>
      </c>
    </row>
    <row r="624" spans="1:2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76"/>
        <v>0</v>
      </c>
      <c r="M624" s="67" t="b">
        <v>0</v>
      </c>
      <c r="S624" s="17">
        <f t="shared" si="72"/>
        <v>41.03</v>
      </c>
      <c r="T624">
        <f t="shared" si="73"/>
        <v>0</v>
      </c>
      <c r="U624" s="7">
        <f t="shared" si="74"/>
        <v>0</v>
      </c>
      <c r="V624" s="7">
        <f t="shared" si="75"/>
        <v>0</v>
      </c>
      <c r="W624" s="7">
        <f t="shared" si="77"/>
        <v>0</v>
      </c>
      <c r="X624" s="7">
        <f t="shared" si="78"/>
        <v>0</v>
      </c>
      <c r="Y624" s="62" t="s">
        <v>1358</v>
      </c>
      <c r="Z624" t="str">
        <f t="shared" si="79"/>
        <v>60_4</v>
      </c>
    </row>
    <row r="625" spans="1:26" ht="14.5" hidden="1">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76"/>
        <v>0</v>
      </c>
      <c r="M625" s="67" t="b">
        <v>0</v>
      </c>
      <c r="S625" s="17">
        <f t="shared" si="72"/>
        <v>77.330000000000013</v>
      </c>
      <c r="T625">
        <f t="shared" si="73"/>
        <v>0</v>
      </c>
      <c r="U625" s="7">
        <f t="shared" si="74"/>
        <v>0</v>
      </c>
      <c r="V625" s="7">
        <f t="shared" si="75"/>
        <v>0</v>
      </c>
      <c r="W625" s="7">
        <f t="shared" si="77"/>
        <v>0</v>
      </c>
      <c r="X625" s="7">
        <f t="shared" si="78"/>
        <v>0</v>
      </c>
      <c r="Y625" s="62" t="s">
        <v>1359</v>
      </c>
      <c r="Z625" t="str">
        <f t="shared" si="79"/>
        <v>60_5</v>
      </c>
    </row>
    <row r="626" spans="1:2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76"/>
        <v>0</v>
      </c>
      <c r="M626" s="67" t="b">
        <v>0</v>
      </c>
      <c r="S626" s="17">
        <f t="shared" si="72"/>
        <v>81.290000000000006</v>
      </c>
      <c r="T626">
        <f t="shared" si="73"/>
        <v>0</v>
      </c>
      <c r="U626" s="7">
        <f t="shared" si="74"/>
        <v>0</v>
      </c>
      <c r="V626" s="7">
        <f t="shared" si="75"/>
        <v>0</v>
      </c>
      <c r="W626" s="7">
        <f t="shared" si="77"/>
        <v>0</v>
      </c>
      <c r="X626" s="7">
        <f t="shared" si="78"/>
        <v>0</v>
      </c>
      <c r="Y626" s="62" t="s">
        <v>1360</v>
      </c>
      <c r="Z626" t="str">
        <f t="shared" si="79"/>
        <v>60_6</v>
      </c>
    </row>
    <row r="627" spans="1:2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76"/>
        <v>1</v>
      </c>
      <c r="M627" s="67" t="b">
        <v>0</v>
      </c>
      <c r="S627" s="17">
        <f t="shared" si="72"/>
        <v>171.05</v>
      </c>
      <c r="T627">
        <f t="shared" si="73"/>
        <v>0</v>
      </c>
      <c r="U627" s="7">
        <f t="shared" si="74"/>
        <v>0</v>
      </c>
      <c r="V627" s="7">
        <f t="shared" si="75"/>
        <v>0</v>
      </c>
      <c r="W627" s="7">
        <f t="shared" si="77"/>
        <v>0</v>
      </c>
      <c r="X627" s="7">
        <f t="shared" si="78"/>
        <v>0</v>
      </c>
      <c r="Y627" s="62" t="s">
        <v>2454</v>
      </c>
      <c r="Z627" t="str">
        <f t="shared" si="79"/>
        <v>60_25</v>
      </c>
    </row>
    <row r="628" spans="1:2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76"/>
        <v>0</v>
      </c>
      <c r="M628" s="67" t="b">
        <v>0</v>
      </c>
      <c r="S628" s="17">
        <f t="shared" si="72"/>
        <v>172.37000000000003</v>
      </c>
      <c r="T628">
        <f t="shared" si="73"/>
        <v>0</v>
      </c>
      <c r="U628" s="7">
        <f t="shared" si="74"/>
        <v>0</v>
      </c>
      <c r="V628" s="7">
        <f t="shared" si="75"/>
        <v>0</v>
      </c>
      <c r="W628" s="7">
        <f t="shared" si="77"/>
        <v>0</v>
      </c>
      <c r="X628" s="7">
        <f t="shared" si="78"/>
        <v>0</v>
      </c>
      <c r="Y628" s="62" t="s">
        <v>2454</v>
      </c>
      <c r="Z628" t="str">
        <f t="shared" si="79"/>
        <v>60_25</v>
      </c>
    </row>
    <row r="629" spans="1:26" ht="14.5" hidden="1">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76"/>
        <v>1</v>
      </c>
      <c r="M629" s="67" t="b">
        <v>1</v>
      </c>
      <c r="N629" s="67">
        <v>180</v>
      </c>
      <c r="O629" s="67">
        <v>15</v>
      </c>
      <c r="P629" s="67">
        <v>15</v>
      </c>
      <c r="Q629" s="67">
        <v>15</v>
      </c>
      <c r="R629" s="67">
        <v>500</v>
      </c>
      <c r="S629" s="17">
        <f t="shared" si="72"/>
        <v>217.69000000000003</v>
      </c>
      <c r="T629">
        <f t="shared" si="73"/>
        <v>8</v>
      </c>
      <c r="U629" s="7">
        <f t="shared" si="74"/>
        <v>8.6010648278023787</v>
      </c>
      <c r="V629" s="7">
        <f t="shared" si="75"/>
        <v>6.3594123070563837</v>
      </c>
      <c r="W629" s="7">
        <f t="shared" si="77"/>
        <v>118.27816186891181</v>
      </c>
      <c r="X629" s="7">
        <f t="shared" si="78"/>
        <v>126.87922669671418</v>
      </c>
      <c r="Y629" s="62" t="s">
        <v>1363</v>
      </c>
      <c r="Z629" t="str">
        <f t="shared" si="79"/>
        <v>60_11</v>
      </c>
    </row>
    <row r="630" spans="1:26" ht="14.5" hidden="1">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76"/>
        <v>1</v>
      </c>
      <c r="M630" s="67" t="b">
        <v>0</v>
      </c>
      <c r="S630" s="17">
        <f t="shared" si="72"/>
        <v>347.05000000000007</v>
      </c>
      <c r="T630">
        <f t="shared" si="73"/>
        <v>0</v>
      </c>
      <c r="U630" s="7">
        <f t="shared" si="74"/>
        <v>0</v>
      </c>
      <c r="V630" s="7">
        <f t="shared" si="75"/>
        <v>0</v>
      </c>
      <c r="W630" s="7">
        <f t="shared" si="77"/>
        <v>0</v>
      </c>
      <c r="X630" s="7">
        <f t="shared" si="78"/>
        <v>0</v>
      </c>
      <c r="Y630" s="62" t="s">
        <v>2507</v>
      </c>
      <c r="Z630" t="str">
        <f t="shared" si="79"/>
        <v>60_10</v>
      </c>
    </row>
    <row r="631" spans="1:26" ht="14.5" hidden="1">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76"/>
        <v>1</v>
      </c>
      <c r="M631" s="67" t="b">
        <v>0</v>
      </c>
      <c r="S631" s="17">
        <f t="shared" si="72"/>
        <v>326.70000000000005</v>
      </c>
      <c r="T631">
        <f t="shared" si="73"/>
        <v>0</v>
      </c>
      <c r="U631" s="7">
        <f t="shared" si="74"/>
        <v>0</v>
      </c>
      <c r="V631" s="7">
        <f t="shared" si="75"/>
        <v>0</v>
      </c>
      <c r="W631" s="7">
        <f t="shared" si="77"/>
        <v>0</v>
      </c>
      <c r="X631" s="7">
        <f t="shared" si="78"/>
        <v>0</v>
      </c>
      <c r="Y631" s="62" t="s">
        <v>2508</v>
      </c>
      <c r="Z631" t="str">
        <f t="shared" si="79"/>
        <v>60_10</v>
      </c>
    </row>
    <row r="632" spans="1:26" ht="14.5" hidden="1">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76"/>
        <v>1</v>
      </c>
      <c r="M632" s="67" t="b">
        <v>0</v>
      </c>
      <c r="S632" s="17">
        <f t="shared" si="72"/>
        <v>344.08</v>
      </c>
      <c r="T632">
        <f t="shared" si="73"/>
        <v>0</v>
      </c>
      <c r="U632" s="7">
        <f t="shared" si="74"/>
        <v>0</v>
      </c>
      <c r="V632" s="7">
        <f t="shared" si="75"/>
        <v>0</v>
      </c>
      <c r="W632" s="7">
        <f t="shared" si="77"/>
        <v>0</v>
      </c>
      <c r="X632" s="7">
        <f t="shared" si="78"/>
        <v>0</v>
      </c>
      <c r="Y632" s="62" t="s">
        <v>2507</v>
      </c>
      <c r="Z632" t="str">
        <f t="shared" si="79"/>
        <v>60_10</v>
      </c>
    </row>
    <row r="633" spans="1:26" ht="14.5" hidden="1">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76"/>
        <v>1</v>
      </c>
      <c r="M633" s="67" t="b">
        <v>0</v>
      </c>
      <c r="S633" s="17">
        <f t="shared" si="72"/>
        <v>58.3</v>
      </c>
      <c r="T633">
        <f t="shared" si="73"/>
        <v>0</v>
      </c>
      <c r="U633" s="7">
        <f t="shared" si="74"/>
        <v>0</v>
      </c>
      <c r="V633" s="7">
        <f t="shared" si="75"/>
        <v>0</v>
      </c>
      <c r="W633" s="7">
        <f t="shared" si="77"/>
        <v>0</v>
      </c>
      <c r="X633" s="7">
        <f t="shared" si="78"/>
        <v>0</v>
      </c>
      <c r="Y633" s="62" t="s">
        <v>2509</v>
      </c>
      <c r="Z633" t="str">
        <f t="shared" si="79"/>
        <v>60_10</v>
      </c>
    </row>
    <row r="634" spans="1:2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76"/>
        <v>1</v>
      </c>
      <c r="M634" s="67" t="b">
        <v>0</v>
      </c>
      <c r="S634" s="17">
        <f t="shared" si="72"/>
        <v>0</v>
      </c>
      <c r="T634">
        <f t="shared" si="73"/>
        <v>0</v>
      </c>
      <c r="U634" s="7">
        <f t="shared" si="74"/>
        <v>0</v>
      </c>
      <c r="V634" s="7">
        <f t="shared" si="75"/>
        <v>0</v>
      </c>
      <c r="W634" s="7">
        <f t="shared" si="77"/>
        <v>0</v>
      </c>
      <c r="X634" s="7">
        <f t="shared" si="78"/>
        <v>0</v>
      </c>
      <c r="Y634" s="62" t="s">
        <v>2508</v>
      </c>
      <c r="Z634" t="str">
        <f t="shared" si="79"/>
        <v>60_10</v>
      </c>
    </row>
    <row r="635" spans="1:26" ht="14.5" hidden="1">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76"/>
        <v>1</v>
      </c>
      <c r="M635" s="67" t="b">
        <v>0</v>
      </c>
      <c r="S635" s="17">
        <f t="shared" si="72"/>
        <v>40.589999999999996</v>
      </c>
      <c r="T635">
        <f t="shared" si="73"/>
        <v>0</v>
      </c>
      <c r="U635" s="7">
        <f t="shared" si="74"/>
        <v>0</v>
      </c>
      <c r="V635" s="7">
        <f t="shared" si="75"/>
        <v>0</v>
      </c>
      <c r="W635" s="7">
        <f t="shared" si="77"/>
        <v>0</v>
      </c>
      <c r="X635" s="7">
        <f t="shared" si="78"/>
        <v>0</v>
      </c>
      <c r="Y635" s="62" t="s">
        <v>2455</v>
      </c>
      <c r="Z635" t="str">
        <f t="shared" si="79"/>
        <v>60_1</v>
      </c>
    </row>
    <row r="636" spans="1:2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76"/>
        <v>0</v>
      </c>
      <c r="M636" s="67" t="b">
        <v>0</v>
      </c>
      <c r="S636" s="17">
        <f t="shared" si="72"/>
        <v>40.589999999999996</v>
      </c>
      <c r="T636">
        <f t="shared" si="73"/>
        <v>0</v>
      </c>
      <c r="U636" s="7">
        <f t="shared" si="74"/>
        <v>0</v>
      </c>
      <c r="V636" s="7">
        <f t="shared" si="75"/>
        <v>0</v>
      </c>
      <c r="W636" s="7">
        <f t="shared" si="77"/>
        <v>0</v>
      </c>
      <c r="X636" s="7">
        <f t="shared" si="78"/>
        <v>0</v>
      </c>
      <c r="Y636" s="62" t="s">
        <v>2455</v>
      </c>
      <c r="Z636" t="str">
        <f t="shared" si="79"/>
        <v>60_1</v>
      </c>
    </row>
    <row r="637" spans="1:2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76"/>
        <v>1</v>
      </c>
      <c r="M637" s="67" t="b">
        <v>0</v>
      </c>
      <c r="S637" s="17">
        <f t="shared" si="72"/>
        <v>73.59</v>
      </c>
      <c r="T637">
        <f t="shared" si="73"/>
        <v>0</v>
      </c>
      <c r="U637" s="7">
        <f t="shared" si="74"/>
        <v>0</v>
      </c>
      <c r="V637" s="7">
        <f t="shared" si="75"/>
        <v>0</v>
      </c>
      <c r="W637" s="7">
        <f t="shared" si="77"/>
        <v>0</v>
      </c>
      <c r="X637" s="7">
        <f t="shared" si="78"/>
        <v>0</v>
      </c>
      <c r="Y637" s="62" t="s">
        <v>1371</v>
      </c>
      <c r="Z637" t="str">
        <f t="shared" si="79"/>
        <v>60_7</v>
      </c>
    </row>
    <row r="638" spans="1:2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76"/>
        <v>1</v>
      </c>
      <c r="M638" s="67" t="b">
        <v>0</v>
      </c>
      <c r="S638" s="17">
        <f t="shared" si="72"/>
        <v>36.850000000000009</v>
      </c>
      <c r="T638">
        <f t="shared" si="73"/>
        <v>0</v>
      </c>
      <c r="U638" s="7">
        <f t="shared" si="74"/>
        <v>0</v>
      </c>
      <c r="V638" s="7">
        <f t="shared" si="75"/>
        <v>0</v>
      </c>
      <c r="W638" s="7">
        <f t="shared" si="77"/>
        <v>0</v>
      </c>
      <c r="X638" s="7">
        <f t="shared" si="78"/>
        <v>0</v>
      </c>
      <c r="Y638" s="62" t="s">
        <v>2510</v>
      </c>
      <c r="Z638" t="str">
        <f t="shared" si="79"/>
        <v>60_8</v>
      </c>
    </row>
    <row r="639" spans="1:26" ht="14.5" hidden="1">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76"/>
        <v>0</v>
      </c>
      <c r="M639" s="67" t="b">
        <v>0</v>
      </c>
      <c r="S639" s="17">
        <f t="shared" si="72"/>
        <v>37.290000000000006</v>
      </c>
      <c r="T639">
        <f t="shared" si="73"/>
        <v>0</v>
      </c>
      <c r="U639" s="7">
        <f t="shared" si="74"/>
        <v>0</v>
      </c>
      <c r="V639" s="7">
        <f t="shared" si="75"/>
        <v>0</v>
      </c>
      <c r="W639" s="7">
        <f t="shared" si="77"/>
        <v>0</v>
      </c>
      <c r="X639" s="7">
        <f t="shared" si="78"/>
        <v>0</v>
      </c>
      <c r="Y639" s="62" t="s">
        <v>2510</v>
      </c>
      <c r="Z639" t="str">
        <f t="shared" si="79"/>
        <v>60_8</v>
      </c>
    </row>
    <row r="640" spans="1:26" ht="14.5" hidden="1">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76"/>
        <v>1</v>
      </c>
      <c r="M640" s="67" t="b">
        <v>1</v>
      </c>
      <c r="N640" s="67">
        <v>90</v>
      </c>
      <c r="O640" s="67">
        <v>15</v>
      </c>
      <c r="P640" s="67">
        <v>15</v>
      </c>
      <c r="Q640" s="67">
        <v>15</v>
      </c>
      <c r="R640" s="67">
        <v>0</v>
      </c>
      <c r="S640" s="17">
        <f t="shared" si="72"/>
        <v>198.22000000000003</v>
      </c>
      <c r="T640">
        <f t="shared" si="73"/>
        <v>7</v>
      </c>
      <c r="U640" s="7">
        <f t="shared" si="74"/>
        <v>7.5259317243270818</v>
      </c>
      <c r="V640" s="7">
        <f t="shared" si="75"/>
        <v>5.5644857686743361</v>
      </c>
      <c r="W640" s="7">
        <f t="shared" si="77"/>
        <v>103.49339163529784</v>
      </c>
      <c r="X640" s="7">
        <f t="shared" si="78"/>
        <v>111.01932335962492</v>
      </c>
      <c r="Y640" s="62" t="s">
        <v>2511</v>
      </c>
      <c r="Z640" t="str">
        <f t="shared" si="79"/>
        <v>60_11X</v>
      </c>
    </row>
    <row r="641" spans="1:26" ht="14.5" hidden="1">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76"/>
        <v>0</v>
      </c>
      <c r="M641" s="67" t="b">
        <v>0</v>
      </c>
      <c r="S641" s="17">
        <f t="shared" si="72"/>
        <v>198.00000000000003</v>
      </c>
      <c r="T641">
        <f t="shared" si="73"/>
        <v>0</v>
      </c>
      <c r="U641" s="7">
        <f t="shared" si="74"/>
        <v>0</v>
      </c>
      <c r="V641" s="7">
        <f t="shared" si="75"/>
        <v>0</v>
      </c>
      <c r="W641" s="7">
        <f t="shared" si="77"/>
        <v>0</v>
      </c>
      <c r="X641" s="7">
        <f t="shared" si="78"/>
        <v>0</v>
      </c>
      <c r="Y641" s="62" t="s">
        <v>2511</v>
      </c>
      <c r="Z641" t="str">
        <f t="shared" si="79"/>
        <v>60_11X</v>
      </c>
    </row>
    <row r="642" spans="1:2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76"/>
        <v>1</v>
      </c>
      <c r="M642" s="67" t="b">
        <v>0</v>
      </c>
      <c r="S642" s="17">
        <f t="shared" si="72"/>
        <v>92.949999999999989</v>
      </c>
      <c r="T642">
        <f t="shared" si="73"/>
        <v>0</v>
      </c>
      <c r="U642" s="7">
        <f t="shared" si="74"/>
        <v>0</v>
      </c>
      <c r="V642" s="7">
        <f t="shared" si="75"/>
        <v>0</v>
      </c>
      <c r="W642" s="7">
        <f t="shared" si="77"/>
        <v>0</v>
      </c>
      <c r="X642" s="7">
        <f t="shared" si="78"/>
        <v>0</v>
      </c>
      <c r="Y642" s="62" t="s">
        <v>1376</v>
      </c>
      <c r="Z642" t="str">
        <f t="shared" si="79"/>
        <v>63_10</v>
      </c>
    </row>
    <row r="643" spans="1:26" ht="14.5" hidden="1">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76"/>
        <v>0</v>
      </c>
      <c r="M643" s="67" t="b">
        <v>1</v>
      </c>
      <c r="N643" s="67">
        <v>0</v>
      </c>
      <c r="O643" s="67">
        <v>15</v>
      </c>
      <c r="P643" s="67">
        <v>15</v>
      </c>
      <c r="Q643" s="67">
        <v>15</v>
      </c>
      <c r="R643" s="67">
        <v>0</v>
      </c>
      <c r="S643" s="17">
        <f t="shared" si="72"/>
        <v>133.1</v>
      </c>
      <c r="T643">
        <f t="shared" si="73"/>
        <v>0</v>
      </c>
      <c r="U643" s="7">
        <f t="shared" si="74"/>
        <v>0</v>
      </c>
      <c r="V643" s="7">
        <f t="shared" si="75"/>
        <v>0</v>
      </c>
      <c r="W643" s="7">
        <f t="shared" si="77"/>
        <v>0</v>
      </c>
      <c r="X643" s="7">
        <f t="shared" si="78"/>
        <v>0</v>
      </c>
      <c r="Y643" s="62" t="s">
        <v>1377</v>
      </c>
      <c r="Z643" t="str">
        <f t="shared" si="79"/>
        <v>63_12</v>
      </c>
    </row>
    <row r="644" spans="1:26" ht="14.5" hidden="1">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76"/>
        <v>0</v>
      </c>
      <c r="M644" s="67" t="b">
        <v>1</v>
      </c>
      <c r="N644" s="67">
        <v>0</v>
      </c>
      <c r="O644" s="67">
        <v>15</v>
      </c>
      <c r="P644" s="67">
        <v>15</v>
      </c>
      <c r="Q644" s="67">
        <v>15</v>
      </c>
      <c r="R644" s="67">
        <v>0</v>
      </c>
      <c r="S644" s="17">
        <f t="shared" si="72"/>
        <v>133.1</v>
      </c>
      <c r="T644">
        <f t="shared" si="73"/>
        <v>0</v>
      </c>
      <c r="U644" s="7">
        <f t="shared" si="74"/>
        <v>0</v>
      </c>
      <c r="V644" s="7">
        <f t="shared" si="75"/>
        <v>0</v>
      </c>
      <c r="W644" s="7">
        <f t="shared" si="77"/>
        <v>0</v>
      </c>
      <c r="X644" s="7">
        <f t="shared" si="78"/>
        <v>0</v>
      </c>
      <c r="Y644" s="62" t="s">
        <v>1378</v>
      </c>
      <c r="Z644" t="str">
        <f t="shared" si="79"/>
        <v>63_14</v>
      </c>
    </row>
    <row r="645" spans="1:2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76"/>
        <v>0</v>
      </c>
      <c r="M645" s="67" t="b">
        <v>0</v>
      </c>
      <c r="S645" s="17">
        <f t="shared" si="72"/>
        <v>149.60000000000002</v>
      </c>
      <c r="T645">
        <f t="shared" si="73"/>
        <v>0</v>
      </c>
      <c r="U645" s="7">
        <f t="shared" si="74"/>
        <v>0</v>
      </c>
      <c r="V645" s="7">
        <f t="shared" si="75"/>
        <v>0</v>
      </c>
      <c r="W645" s="7">
        <f t="shared" si="77"/>
        <v>0</v>
      </c>
      <c r="X645" s="7">
        <f t="shared" si="78"/>
        <v>0</v>
      </c>
      <c r="Y645" s="62" t="s">
        <v>1379</v>
      </c>
      <c r="Z645" t="str">
        <f t="shared" si="79"/>
        <v>63_24</v>
      </c>
    </row>
    <row r="646" spans="1:2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76"/>
        <v>0</v>
      </c>
      <c r="M646" s="67" t="b">
        <v>0</v>
      </c>
      <c r="S646" s="17">
        <f t="shared" si="72"/>
        <v>106.7</v>
      </c>
      <c r="T646">
        <f t="shared" si="73"/>
        <v>0</v>
      </c>
      <c r="U646" s="7">
        <f t="shared" si="74"/>
        <v>0</v>
      </c>
      <c r="V646" s="7">
        <f t="shared" si="75"/>
        <v>0</v>
      </c>
      <c r="W646" s="7">
        <f t="shared" si="77"/>
        <v>0</v>
      </c>
      <c r="X646" s="7">
        <f t="shared" si="78"/>
        <v>0</v>
      </c>
      <c r="Y646" s="62" t="s">
        <v>1380</v>
      </c>
      <c r="Z646" t="str">
        <f t="shared" si="79"/>
        <v>63_28</v>
      </c>
    </row>
    <row r="647" spans="1:2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76"/>
        <v>0</v>
      </c>
      <c r="M647" s="67" t="b">
        <v>0</v>
      </c>
      <c r="S647" s="17">
        <f t="shared" ref="S647:S710" si="80">(IF($D647,$F647*2,$F647)/100 * $D$3)/$D$4 *60</f>
        <v>99.77000000000001</v>
      </c>
      <c r="T647">
        <f t="shared" ref="T647:T710" si="81">IF($L647=0,0,IFERROR(ROUNDUP(((S647/IF(O647=0,Q647,O647))-IFERROR((S647/IF($H647=0,$J647,$H647)),0)),0),0))</f>
        <v>0</v>
      </c>
      <c r="U647" s="7">
        <f t="shared" ref="U647:U710" si="82">T647*$F$3/1000000</f>
        <v>0</v>
      </c>
      <c r="V647" s="7">
        <f t="shared" ref="V647:V710" si="83">T647*$H$5*$J$3*$F$5/1000000</f>
        <v>0</v>
      </c>
      <c r="W647" s="7">
        <f t="shared" si="77"/>
        <v>0</v>
      </c>
      <c r="X647" s="7">
        <f t="shared" si="78"/>
        <v>0</v>
      </c>
      <c r="Y647" s="62" t="s">
        <v>1381</v>
      </c>
      <c r="Z647" t="str">
        <f t="shared" si="79"/>
        <v>63_66</v>
      </c>
    </row>
    <row r="648" spans="1:2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84">IF(LEFT(C648,LEN(C648)-2)=LEFT(C647,LEN(C647)-2),0,1)</f>
        <v>1</v>
      </c>
      <c r="M648" s="67" t="b">
        <v>0</v>
      </c>
      <c r="S648" s="17">
        <f t="shared" si="80"/>
        <v>100.43</v>
      </c>
      <c r="T648">
        <f t="shared" si="81"/>
        <v>0</v>
      </c>
      <c r="U648" s="7">
        <f t="shared" si="82"/>
        <v>0</v>
      </c>
      <c r="V648" s="7">
        <f t="shared" si="83"/>
        <v>0</v>
      </c>
      <c r="W648" s="7">
        <f t="shared" ref="W648:W711" si="85">V648*(($J$5^$J$4)-1)/($J$5-1)</f>
        <v>0</v>
      </c>
      <c r="X648" s="7">
        <f t="shared" ref="X648:X711" si="86">U648+W648</f>
        <v>0</v>
      </c>
      <c r="Y648" s="62" t="s">
        <v>2457</v>
      </c>
      <c r="Z648" t="str">
        <f t="shared" ref="Z648:Z711" si="87">IFERROR(LEFT(Y648,FIND(" ",Y648)-1),Y648)</f>
        <v>63_26</v>
      </c>
    </row>
    <row r="649" spans="1:2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84"/>
        <v>1</v>
      </c>
      <c r="M649" s="67" t="b">
        <v>0</v>
      </c>
      <c r="S649" s="17">
        <f t="shared" si="80"/>
        <v>32.56</v>
      </c>
      <c r="T649">
        <f t="shared" si="81"/>
        <v>0</v>
      </c>
      <c r="U649" s="7">
        <f t="shared" si="82"/>
        <v>0</v>
      </c>
      <c r="V649" s="7">
        <f t="shared" si="83"/>
        <v>0</v>
      </c>
      <c r="W649" s="7">
        <f t="shared" si="85"/>
        <v>0</v>
      </c>
      <c r="X649" s="7">
        <f t="shared" si="86"/>
        <v>0</v>
      </c>
      <c r="Y649" s="62" t="s">
        <v>2456</v>
      </c>
      <c r="Z649" t="str">
        <f t="shared" si="87"/>
        <v>63_30</v>
      </c>
    </row>
    <row r="650" spans="1:2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84"/>
        <v>1</v>
      </c>
      <c r="M650" s="67" t="b">
        <v>0</v>
      </c>
      <c r="S650" s="17">
        <f t="shared" si="80"/>
        <v>0</v>
      </c>
      <c r="T650">
        <f t="shared" si="81"/>
        <v>0</v>
      </c>
      <c r="U650" s="7">
        <f t="shared" si="82"/>
        <v>0</v>
      </c>
      <c r="V650" s="7">
        <f t="shared" si="83"/>
        <v>0</v>
      </c>
      <c r="W650" s="7">
        <f t="shared" si="85"/>
        <v>0</v>
      </c>
      <c r="X650" s="7">
        <f t="shared" si="86"/>
        <v>0</v>
      </c>
      <c r="Y650" s="62" t="s">
        <v>2457</v>
      </c>
      <c r="Z650" t="str">
        <f t="shared" si="87"/>
        <v>63_26</v>
      </c>
    </row>
    <row r="651" spans="1:26" ht="14.5" hidden="1">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84"/>
        <v>1</v>
      </c>
      <c r="M651" s="67" t="b">
        <v>0</v>
      </c>
      <c r="S651" s="17">
        <f t="shared" si="80"/>
        <v>467.17</v>
      </c>
      <c r="T651">
        <f t="shared" si="81"/>
        <v>0</v>
      </c>
      <c r="U651" s="7">
        <f t="shared" si="82"/>
        <v>0</v>
      </c>
      <c r="V651" s="7">
        <f t="shared" si="83"/>
        <v>0</v>
      </c>
      <c r="W651" s="7">
        <f t="shared" si="85"/>
        <v>0</v>
      </c>
      <c r="X651" s="7">
        <f t="shared" si="86"/>
        <v>0</v>
      </c>
      <c r="Y651" s="62" t="s">
        <v>2512</v>
      </c>
      <c r="Z651" t="str">
        <f t="shared" si="87"/>
        <v>63_38</v>
      </c>
    </row>
    <row r="652" spans="1:26" ht="14.5" hidden="1">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84"/>
        <v>0</v>
      </c>
      <c r="M652" s="67" t="b">
        <v>0</v>
      </c>
      <c r="S652" s="17">
        <f t="shared" si="80"/>
        <v>470.58000000000004</v>
      </c>
      <c r="T652">
        <f t="shared" si="81"/>
        <v>0</v>
      </c>
      <c r="U652" s="7">
        <f t="shared" si="82"/>
        <v>0</v>
      </c>
      <c r="V652" s="7">
        <f t="shared" si="83"/>
        <v>0</v>
      </c>
      <c r="W652" s="7">
        <f t="shared" si="85"/>
        <v>0</v>
      </c>
      <c r="X652" s="7">
        <f t="shared" si="86"/>
        <v>0</v>
      </c>
      <c r="Y652" s="62" t="s">
        <v>2512</v>
      </c>
      <c r="Z652" t="str">
        <f t="shared" si="87"/>
        <v>63_38</v>
      </c>
    </row>
    <row r="653" spans="1:26" ht="14.5" hidden="1">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84"/>
        <v>1</v>
      </c>
      <c r="M653" s="67" t="b">
        <v>0</v>
      </c>
      <c r="S653" s="17">
        <f t="shared" si="80"/>
        <v>212.08</v>
      </c>
      <c r="T653">
        <f t="shared" si="81"/>
        <v>0</v>
      </c>
      <c r="U653" s="7">
        <f t="shared" si="82"/>
        <v>0</v>
      </c>
      <c r="V653" s="7">
        <f t="shared" si="83"/>
        <v>0</v>
      </c>
      <c r="W653" s="7">
        <f t="shared" si="85"/>
        <v>0</v>
      </c>
      <c r="X653" s="7">
        <f t="shared" si="86"/>
        <v>0</v>
      </c>
      <c r="Y653" s="62" t="s">
        <v>2334</v>
      </c>
      <c r="Z653" t="str">
        <f t="shared" si="87"/>
        <v>63_48X</v>
      </c>
    </row>
    <row r="654" spans="1:26" ht="14.5" hidden="1">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84"/>
        <v>1</v>
      </c>
      <c r="M654" s="67" t="b">
        <v>0</v>
      </c>
      <c r="S654" s="17">
        <f t="shared" si="80"/>
        <v>329.12000000000006</v>
      </c>
      <c r="T654">
        <f t="shared" si="81"/>
        <v>0</v>
      </c>
      <c r="U654" s="7">
        <f t="shared" si="82"/>
        <v>0</v>
      </c>
      <c r="V654" s="7">
        <f t="shared" si="83"/>
        <v>0</v>
      </c>
      <c r="W654" s="7">
        <f t="shared" si="85"/>
        <v>0</v>
      </c>
      <c r="X654" s="7">
        <f t="shared" si="86"/>
        <v>0</v>
      </c>
      <c r="Y654" s="62" t="s">
        <v>2458</v>
      </c>
      <c r="Z654" t="str">
        <f t="shared" si="87"/>
        <v>63_20</v>
      </c>
    </row>
    <row r="655" spans="1:26" ht="14.5" hidden="1">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84"/>
        <v>0</v>
      </c>
      <c r="M655" s="67" t="b">
        <v>0</v>
      </c>
      <c r="S655" s="17">
        <f t="shared" si="80"/>
        <v>328.24</v>
      </c>
      <c r="T655">
        <f t="shared" si="81"/>
        <v>0</v>
      </c>
      <c r="U655" s="7">
        <f t="shared" si="82"/>
        <v>0</v>
      </c>
      <c r="V655" s="7">
        <f t="shared" si="83"/>
        <v>0</v>
      </c>
      <c r="W655" s="7">
        <f t="shared" si="85"/>
        <v>0</v>
      </c>
      <c r="X655" s="7">
        <f t="shared" si="86"/>
        <v>0</v>
      </c>
      <c r="Y655" s="62" t="s">
        <v>2458</v>
      </c>
      <c r="Z655" t="str">
        <f t="shared" si="87"/>
        <v>63_20</v>
      </c>
    </row>
    <row r="656" spans="1:2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84"/>
        <v>1</v>
      </c>
      <c r="M656" s="67" t="b">
        <v>0</v>
      </c>
      <c r="S656" s="17">
        <f t="shared" si="80"/>
        <v>114.73</v>
      </c>
      <c r="T656">
        <f t="shared" si="81"/>
        <v>0</v>
      </c>
      <c r="U656" s="7">
        <f t="shared" si="82"/>
        <v>0</v>
      </c>
      <c r="V656" s="7">
        <f t="shared" si="83"/>
        <v>0</v>
      </c>
      <c r="W656" s="7">
        <f t="shared" si="85"/>
        <v>0</v>
      </c>
      <c r="X656" s="7">
        <f t="shared" si="86"/>
        <v>0</v>
      </c>
      <c r="Y656" s="62" t="s">
        <v>2459</v>
      </c>
      <c r="Z656" t="str">
        <f t="shared" si="87"/>
        <v>63_22</v>
      </c>
    </row>
    <row r="657" spans="1:2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84"/>
        <v>0</v>
      </c>
      <c r="M657" s="67" t="b">
        <v>0</v>
      </c>
      <c r="S657" s="17">
        <f t="shared" si="80"/>
        <v>114.73</v>
      </c>
      <c r="T657">
        <f t="shared" si="81"/>
        <v>0</v>
      </c>
      <c r="U657" s="7">
        <f t="shared" si="82"/>
        <v>0</v>
      </c>
      <c r="V657" s="7">
        <f t="shared" si="83"/>
        <v>0</v>
      </c>
      <c r="W657" s="7">
        <f t="shared" si="85"/>
        <v>0</v>
      </c>
      <c r="X657" s="7">
        <f t="shared" si="86"/>
        <v>0</v>
      </c>
      <c r="Y657" s="62" t="s">
        <v>2459</v>
      </c>
      <c r="Z657" t="str">
        <f t="shared" si="87"/>
        <v>63_22</v>
      </c>
    </row>
    <row r="658" spans="1:2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84"/>
        <v>1</v>
      </c>
      <c r="M658" s="67" t="b">
        <v>0</v>
      </c>
      <c r="S658" s="17">
        <f t="shared" si="80"/>
        <v>290.84000000000003</v>
      </c>
      <c r="T658">
        <f t="shared" si="81"/>
        <v>0</v>
      </c>
      <c r="U658" s="7">
        <f t="shared" si="82"/>
        <v>0</v>
      </c>
      <c r="V658" s="7">
        <f t="shared" si="83"/>
        <v>0</v>
      </c>
      <c r="W658" s="7">
        <f t="shared" si="85"/>
        <v>0</v>
      </c>
      <c r="X658" s="7">
        <f t="shared" si="86"/>
        <v>0</v>
      </c>
      <c r="Y658" s="62" t="s">
        <v>2460</v>
      </c>
      <c r="Z658" t="str">
        <f t="shared" si="87"/>
        <v>63_30</v>
      </c>
    </row>
    <row r="659" spans="1:2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84"/>
        <v>0</v>
      </c>
      <c r="M659" s="67" t="b">
        <v>0</v>
      </c>
      <c r="S659" s="17">
        <f t="shared" si="80"/>
        <v>290.84000000000003</v>
      </c>
      <c r="T659">
        <f t="shared" si="81"/>
        <v>0</v>
      </c>
      <c r="U659" s="7">
        <f t="shared" si="82"/>
        <v>0</v>
      </c>
      <c r="V659" s="7">
        <f t="shared" si="83"/>
        <v>0</v>
      </c>
      <c r="W659" s="7">
        <f t="shared" si="85"/>
        <v>0</v>
      </c>
      <c r="X659" s="7">
        <f t="shared" si="86"/>
        <v>0</v>
      </c>
      <c r="Y659" s="62" t="s">
        <v>2460</v>
      </c>
      <c r="Z659" t="str">
        <f t="shared" si="87"/>
        <v>63_30</v>
      </c>
    </row>
    <row r="660" spans="1:2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84"/>
        <v>1</v>
      </c>
      <c r="M660" s="67" t="b">
        <v>0</v>
      </c>
      <c r="S660" s="17">
        <f t="shared" si="80"/>
        <v>162.58000000000001</v>
      </c>
      <c r="T660">
        <f t="shared" si="81"/>
        <v>0</v>
      </c>
      <c r="U660" s="7">
        <f t="shared" si="82"/>
        <v>0</v>
      </c>
      <c r="V660" s="7">
        <f t="shared" si="83"/>
        <v>0</v>
      </c>
      <c r="W660" s="7">
        <f t="shared" si="85"/>
        <v>0</v>
      </c>
      <c r="X660" s="7">
        <f t="shared" si="86"/>
        <v>0</v>
      </c>
      <c r="Y660" s="62" t="s">
        <v>2461</v>
      </c>
      <c r="Z660" t="str">
        <f t="shared" si="87"/>
        <v>63_40</v>
      </c>
    </row>
    <row r="661" spans="1:2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84"/>
        <v>0</v>
      </c>
      <c r="M661" s="67" t="b">
        <v>0</v>
      </c>
      <c r="S661" s="17">
        <f t="shared" si="80"/>
        <v>162.58000000000001</v>
      </c>
      <c r="T661">
        <f t="shared" si="81"/>
        <v>0</v>
      </c>
      <c r="U661" s="7">
        <f t="shared" si="82"/>
        <v>0</v>
      </c>
      <c r="V661" s="7">
        <f t="shared" si="83"/>
        <v>0</v>
      </c>
      <c r="W661" s="7">
        <f t="shared" si="85"/>
        <v>0</v>
      </c>
      <c r="X661" s="7">
        <f t="shared" si="86"/>
        <v>0</v>
      </c>
      <c r="Y661" s="62" t="s">
        <v>2461</v>
      </c>
      <c r="Z661" t="str">
        <f t="shared" si="87"/>
        <v>63_40</v>
      </c>
    </row>
    <row r="662" spans="1:2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84"/>
        <v>1</v>
      </c>
      <c r="M662" s="67" t="b">
        <v>0</v>
      </c>
      <c r="S662" s="17">
        <f t="shared" si="80"/>
        <v>57.310000000000009</v>
      </c>
      <c r="T662">
        <f t="shared" si="81"/>
        <v>0</v>
      </c>
      <c r="U662" s="7">
        <f t="shared" si="82"/>
        <v>0</v>
      </c>
      <c r="V662" s="7">
        <f t="shared" si="83"/>
        <v>0</v>
      </c>
      <c r="W662" s="7">
        <f t="shared" si="85"/>
        <v>0</v>
      </c>
      <c r="X662" s="7">
        <f t="shared" si="86"/>
        <v>0</v>
      </c>
      <c r="Y662" s="62" t="s">
        <v>2513</v>
      </c>
      <c r="Z662" t="str">
        <f t="shared" si="87"/>
        <v>63_42</v>
      </c>
    </row>
    <row r="663" spans="1:2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84"/>
        <v>0</v>
      </c>
      <c r="M663" s="67" t="b">
        <v>0</v>
      </c>
      <c r="S663" s="17">
        <f t="shared" si="80"/>
        <v>57.310000000000009</v>
      </c>
      <c r="T663">
        <f t="shared" si="81"/>
        <v>0</v>
      </c>
      <c r="U663" s="7">
        <f t="shared" si="82"/>
        <v>0</v>
      </c>
      <c r="V663" s="7">
        <f t="shared" si="83"/>
        <v>0</v>
      </c>
      <c r="W663" s="7">
        <f t="shared" si="85"/>
        <v>0</v>
      </c>
      <c r="X663" s="7">
        <f t="shared" si="86"/>
        <v>0</v>
      </c>
      <c r="Y663" s="62" t="s">
        <v>2513</v>
      </c>
      <c r="Z663" t="str">
        <f t="shared" si="87"/>
        <v>63_42</v>
      </c>
    </row>
    <row r="664" spans="1:26" ht="14.5" hidden="1">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84"/>
        <v>1</v>
      </c>
      <c r="M664" s="67" t="b">
        <v>1</v>
      </c>
      <c r="N664" s="67">
        <v>99.99</v>
      </c>
      <c r="O664" s="67">
        <v>15</v>
      </c>
      <c r="P664" s="67">
        <v>15</v>
      </c>
      <c r="Q664" s="67">
        <v>15</v>
      </c>
      <c r="R664" s="67">
        <v>240</v>
      </c>
      <c r="S664" s="17">
        <f t="shared" si="80"/>
        <v>260.7</v>
      </c>
      <c r="T664">
        <f t="shared" si="81"/>
        <v>13</v>
      </c>
      <c r="U664" s="7">
        <f t="shared" si="82"/>
        <v>13.976730345178865</v>
      </c>
      <c r="V664" s="7">
        <f t="shared" si="83"/>
        <v>10.334044998966624</v>
      </c>
      <c r="W664" s="7">
        <f t="shared" si="85"/>
        <v>192.2020130369817</v>
      </c>
      <c r="X664" s="7">
        <f t="shared" si="86"/>
        <v>206.17874338216058</v>
      </c>
      <c r="Y664" s="62" t="s">
        <v>2345</v>
      </c>
      <c r="Z664" t="str">
        <f t="shared" si="87"/>
        <v>63_44</v>
      </c>
    </row>
    <row r="665" spans="1:26" ht="14.5" hidden="1">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84"/>
        <v>0</v>
      </c>
      <c r="M665" s="67" t="b">
        <v>0</v>
      </c>
      <c r="S665" s="17">
        <f t="shared" si="80"/>
        <v>260.7</v>
      </c>
      <c r="T665">
        <f t="shared" si="81"/>
        <v>0</v>
      </c>
      <c r="U665" s="7">
        <f t="shared" si="82"/>
        <v>0</v>
      </c>
      <c r="V665" s="7">
        <f t="shared" si="83"/>
        <v>0</v>
      </c>
      <c r="W665" s="7">
        <f t="shared" si="85"/>
        <v>0</v>
      </c>
      <c r="X665" s="7">
        <f t="shared" si="86"/>
        <v>0</v>
      </c>
      <c r="Y665" s="62" t="s">
        <v>2345</v>
      </c>
      <c r="Z665" t="str">
        <f t="shared" si="87"/>
        <v>63_44</v>
      </c>
    </row>
    <row r="666" spans="1:26" ht="14.5" hidden="1">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84"/>
        <v>1</v>
      </c>
      <c r="M666" s="67" t="b">
        <v>1</v>
      </c>
      <c r="N666" s="67">
        <v>0</v>
      </c>
      <c r="O666" s="67">
        <v>15</v>
      </c>
      <c r="P666" s="67">
        <v>15</v>
      </c>
      <c r="Q666" s="67">
        <v>15</v>
      </c>
      <c r="R666" s="67">
        <v>0</v>
      </c>
      <c r="S666" s="17">
        <f t="shared" si="80"/>
        <v>234.19000000000003</v>
      </c>
      <c r="T666">
        <f t="shared" si="81"/>
        <v>11</v>
      </c>
      <c r="U666" s="7">
        <f t="shared" si="82"/>
        <v>11.826464138228271</v>
      </c>
      <c r="V666" s="7">
        <f t="shared" si="83"/>
        <v>8.7441919222025284</v>
      </c>
      <c r="W666" s="7">
        <f t="shared" si="85"/>
        <v>162.63247256975376</v>
      </c>
      <c r="X666" s="7">
        <f t="shared" si="86"/>
        <v>174.45893670798202</v>
      </c>
      <c r="Y666" s="62" t="s">
        <v>2347</v>
      </c>
      <c r="Z666" t="str">
        <f t="shared" si="87"/>
        <v>63_48</v>
      </c>
    </row>
    <row r="667" spans="1:26" ht="14.5" hidden="1">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84"/>
        <v>0</v>
      </c>
      <c r="M667" s="67" t="b">
        <v>1</v>
      </c>
      <c r="N667" s="67">
        <v>0</v>
      </c>
      <c r="O667" s="67">
        <v>15</v>
      </c>
      <c r="P667" s="67">
        <v>15</v>
      </c>
      <c r="Q667" s="67">
        <v>15</v>
      </c>
      <c r="R667" s="67">
        <v>0</v>
      </c>
      <c r="S667" s="17">
        <f t="shared" si="80"/>
        <v>234.19000000000003</v>
      </c>
      <c r="T667">
        <f t="shared" si="81"/>
        <v>0</v>
      </c>
      <c r="U667" s="7">
        <f t="shared" si="82"/>
        <v>0</v>
      </c>
      <c r="V667" s="7">
        <f t="shared" si="83"/>
        <v>0</v>
      </c>
      <c r="W667" s="7">
        <f t="shared" si="85"/>
        <v>0</v>
      </c>
      <c r="X667" s="7">
        <f t="shared" si="86"/>
        <v>0</v>
      </c>
      <c r="Y667" s="62" t="s">
        <v>2347</v>
      </c>
      <c r="Z667" t="str">
        <f t="shared" si="87"/>
        <v>63_48</v>
      </c>
    </row>
    <row r="668" spans="1:26" ht="14.5" hidden="1">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84"/>
        <v>1</v>
      </c>
      <c r="M668" s="67" t="b">
        <v>0</v>
      </c>
      <c r="S668" s="17">
        <f t="shared" si="80"/>
        <v>174.90000000000003</v>
      </c>
      <c r="T668">
        <f t="shared" si="81"/>
        <v>0</v>
      </c>
      <c r="U668" s="7">
        <f t="shared" si="82"/>
        <v>0</v>
      </c>
      <c r="V668" s="7">
        <f t="shared" si="83"/>
        <v>0</v>
      </c>
      <c r="W668" s="7">
        <f t="shared" si="85"/>
        <v>0</v>
      </c>
      <c r="X668" s="7">
        <f t="shared" si="86"/>
        <v>0</v>
      </c>
      <c r="Y668" s="62" t="s">
        <v>2514</v>
      </c>
      <c r="Z668" t="str">
        <f t="shared" si="87"/>
        <v>63_60X</v>
      </c>
    </row>
    <row r="669" spans="1:2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84"/>
        <v>0</v>
      </c>
      <c r="M669" s="67" t="b">
        <v>0</v>
      </c>
      <c r="S669" s="17">
        <f t="shared" si="80"/>
        <v>163.46</v>
      </c>
      <c r="T669">
        <f t="shared" si="81"/>
        <v>0</v>
      </c>
      <c r="U669" s="7">
        <f t="shared" si="82"/>
        <v>0</v>
      </c>
      <c r="V669" s="7">
        <f t="shared" si="83"/>
        <v>0</v>
      </c>
      <c r="W669" s="7">
        <f t="shared" si="85"/>
        <v>0</v>
      </c>
      <c r="X669" s="7">
        <f t="shared" si="86"/>
        <v>0</v>
      </c>
      <c r="Y669" s="62" t="s">
        <v>2514</v>
      </c>
      <c r="Z669" t="str">
        <f t="shared" si="87"/>
        <v>63_60X</v>
      </c>
    </row>
    <row r="670" spans="1:2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84"/>
        <v>1</v>
      </c>
      <c r="M670" s="67" t="b">
        <v>0</v>
      </c>
      <c r="S670" s="17">
        <f t="shared" si="80"/>
        <v>130.35</v>
      </c>
      <c r="T670">
        <f t="shared" si="81"/>
        <v>0</v>
      </c>
      <c r="U670" s="7">
        <f t="shared" si="82"/>
        <v>0</v>
      </c>
      <c r="V670" s="7">
        <f t="shared" si="83"/>
        <v>0</v>
      </c>
      <c r="W670" s="7">
        <f t="shared" si="85"/>
        <v>0</v>
      </c>
      <c r="X670" s="7">
        <f t="shared" si="86"/>
        <v>0</v>
      </c>
      <c r="Y670" s="62" t="s">
        <v>1404</v>
      </c>
      <c r="Z670" t="str">
        <f t="shared" si="87"/>
        <v>63_62</v>
      </c>
    </row>
    <row r="671" spans="1:2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84"/>
        <v>1</v>
      </c>
      <c r="M671" s="67" t="b">
        <v>0</v>
      </c>
      <c r="S671" s="17">
        <f t="shared" si="80"/>
        <v>293.48</v>
      </c>
      <c r="T671">
        <f t="shared" si="81"/>
        <v>0</v>
      </c>
      <c r="U671" s="7">
        <f t="shared" si="82"/>
        <v>0</v>
      </c>
      <c r="V671" s="7">
        <f t="shared" si="83"/>
        <v>0</v>
      </c>
      <c r="W671" s="7">
        <f t="shared" si="85"/>
        <v>0</v>
      </c>
      <c r="X671" s="7">
        <f t="shared" si="86"/>
        <v>0</v>
      </c>
      <c r="Y671" s="62" t="s">
        <v>2462</v>
      </c>
      <c r="Z671" t="str">
        <f t="shared" si="87"/>
        <v>63_30A</v>
      </c>
    </row>
    <row r="672" spans="1:2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84"/>
        <v>1</v>
      </c>
      <c r="M672" s="67" t="b">
        <v>0</v>
      </c>
      <c r="S672" s="17">
        <f t="shared" si="80"/>
        <v>288.64000000000004</v>
      </c>
      <c r="T672">
        <f t="shared" si="81"/>
        <v>0</v>
      </c>
      <c r="U672" s="7">
        <f t="shared" si="82"/>
        <v>0</v>
      </c>
      <c r="V672" s="7">
        <f t="shared" si="83"/>
        <v>0</v>
      </c>
      <c r="W672" s="7">
        <f t="shared" si="85"/>
        <v>0</v>
      </c>
      <c r="X672" s="7">
        <f t="shared" si="86"/>
        <v>0</v>
      </c>
      <c r="Y672" s="62" t="s">
        <v>2456</v>
      </c>
      <c r="Z672" t="str">
        <f t="shared" si="87"/>
        <v>63_30</v>
      </c>
    </row>
    <row r="673" spans="1:2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84"/>
        <v>1</v>
      </c>
      <c r="M673" s="67" t="b">
        <v>0</v>
      </c>
      <c r="S673" s="17">
        <f t="shared" si="80"/>
        <v>0</v>
      </c>
      <c r="T673">
        <f t="shared" si="81"/>
        <v>0</v>
      </c>
      <c r="U673" s="7">
        <f t="shared" si="82"/>
        <v>0</v>
      </c>
      <c r="V673" s="7">
        <f t="shared" si="83"/>
        <v>0</v>
      </c>
      <c r="W673" s="7">
        <f t="shared" si="85"/>
        <v>0</v>
      </c>
      <c r="X673" s="7">
        <f t="shared" si="86"/>
        <v>0</v>
      </c>
      <c r="Y673" s="62" t="s">
        <v>2465</v>
      </c>
      <c r="Z673" t="str">
        <f t="shared" si="87"/>
        <v>63_30B</v>
      </c>
    </row>
    <row r="674" spans="1:2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84"/>
        <v>1</v>
      </c>
      <c r="M674" s="67" t="b">
        <v>0</v>
      </c>
      <c r="S674" s="17">
        <f t="shared" si="80"/>
        <v>276.76</v>
      </c>
      <c r="T674">
        <f t="shared" si="81"/>
        <v>0</v>
      </c>
      <c r="U674" s="7">
        <f t="shared" si="82"/>
        <v>0</v>
      </c>
      <c r="V674" s="7">
        <f t="shared" si="83"/>
        <v>0</v>
      </c>
      <c r="W674" s="7">
        <f t="shared" si="85"/>
        <v>0</v>
      </c>
      <c r="X674" s="7">
        <f t="shared" si="86"/>
        <v>0</v>
      </c>
      <c r="Y674" s="62" t="s">
        <v>2462</v>
      </c>
      <c r="Z674" t="str">
        <f t="shared" si="87"/>
        <v>63_30A</v>
      </c>
    </row>
    <row r="675" spans="1:2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84"/>
        <v>1</v>
      </c>
      <c r="M675" s="67" t="b">
        <v>0</v>
      </c>
      <c r="S675" s="17">
        <f t="shared" si="80"/>
        <v>284.68</v>
      </c>
      <c r="T675">
        <f t="shared" si="81"/>
        <v>0</v>
      </c>
      <c r="U675" s="7">
        <f t="shared" si="82"/>
        <v>0</v>
      </c>
      <c r="V675" s="7">
        <f t="shared" si="83"/>
        <v>0</v>
      </c>
      <c r="W675" s="7">
        <f t="shared" si="85"/>
        <v>0</v>
      </c>
      <c r="X675" s="7">
        <f t="shared" si="86"/>
        <v>0</v>
      </c>
      <c r="Y675" s="62" t="s">
        <v>2463</v>
      </c>
      <c r="Z675" t="str">
        <f t="shared" si="87"/>
        <v>63_34</v>
      </c>
    </row>
    <row r="676" spans="1:2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84"/>
        <v>0</v>
      </c>
      <c r="M676" s="67" t="b">
        <v>0</v>
      </c>
      <c r="S676" s="17">
        <f t="shared" si="80"/>
        <v>284.68</v>
      </c>
      <c r="T676">
        <f t="shared" si="81"/>
        <v>0</v>
      </c>
      <c r="U676" s="7">
        <f t="shared" si="82"/>
        <v>0</v>
      </c>
      <c r="V676" s="7">
        <f t="shared" si="83"/>
        <v>0</v>
      </c>
      <c r="W676" s="7">
        <f t="shared" si="85"/>
        <v>0</v>
      </c>
      <c r="X676" s="7">
        <f t="shared" si="86"/>
        <v>0</v>
      </c>
      <c r="Y676" s="62" t="s">
        <v>2463</v>
      </c>
      <c r="Z676" t="str">
        <f t="shared" si="87"/>
        <v>63_34</v>
      </c>
    </row>
    <row r="677" spans="1:26" ht="14.5" hidden="1">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84"/>
        <v>1</v>
      </c>
      <c r="M677" s="67" t="b">
        <v>1</v>
      </c>
      <c r="N677" s="67">
        <v>0</v>
      </c>
      <c r="O677" s="67">
        <v>0</v>
      </c>
      <c r="P677" s="67">
        <v>15</v>
      </c>
      <c r="Q677" s="67">
        <v>15</v>
      </c>
      <c r="R677" s="67">
        <v>0</v>
      </c>
      <c r="S677" s="17">
        <f t="shared" si="80"/>
        <v>216.70000000000002</v>
      </c>
      <c r="T677">
        <f t="shared" si="81"/>
        <v>13</v>
      </c>
      <c r="U677" s="7">
        <f t="shared" si="82"/>
        <v>13.976730345178865</v>
      </c>
      <c r="V677" s="7">
        <f t="shared" si="83"/>
        <v>10.334044998966624</v>
      </c>
      <c r="W677" s="7">
        <f t="shared" si="85"/>
        <v>192.2020130369817</v>
      </c>
      <c r="X677" s="7">
        <f t="shared" si="86"/>
        <v>206.17874338216058</v>
      </c>
      <c r="Y677" s="62" t="s">
        <v>2334</v>
      </c>
      <c r="Z677" t="str">
        <f t="shared" si="87"/>
        <v>63_48X</v>
      </c>
    </row>
    <row r="678" spans="1:2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84"/>
        <v>1</v>
      </c>
      <c r="M678" s="67" t="b">
        <v>0</v>
      </c>
      <c r="S678" s="17">
        <f t="shared" si="80"/>
        <v>111.21000000000001</v>
      </c>
      <c r="T678">
        <f t="shared" si="81"/>
        <v>0</v>
      </c>
      <c r="U678" s="7">
        <f t="shared" si="82"/>
        <v>0</v>
      </c>
      <c r="V678" s="7">
        <f t="shared" si="83"/>
        <v>0</v>
      </c>
      <c r="W678" s="7">
        <f t="shared" si="85"/>
        <v>0</v>
      </c>
      <c r="X678" s="7">
        <f t="shared" si="86"/>
        <v>0</v>
      </c>
      <c r="Y678" s="62" t="s">
        <v>2515</v>
      </c>
      <c r="Z678" t="str">
        <f t="shared" si="87"/>
        <v>63_46</v>
      </c>
    </row>
    <row r="679" spans="1:2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84"/>
        <v>0</v>
      </c>
      <c r="M679" s="67" t="b">
        <v>0</v>
      </c>
      <c r="S679" s="17">
        <f t="shared" si="80"/>
        <v>111.21000000000001</v>
      </c>
      <c r="T679">
        <f t="shared" si="81"/>
        <v>0</v>
      </c>
      <c r="U679" s="7">
        <f t="shared" si="82"/>
        <v>0</v>
      </c>
      <c r="V679" s="7">
        <f t="shared" si="83"/>
        <v>0</v>
      </c>
      <c r="W679" s="7">
        <f t="shared" si="85"/>
        <v>0</v>
      </c>
      <c r="X679" s="7">
        <f t="shared" si="86"/>
        <v>0</v>
      </c>
      <c r="Y679" s="62" t="s">
        <v>2515</v>
      </c>
      <c r="Z679" t="str">
        <f t="shared" si="87"/>
        <v>63_46</v>
      </c>
    </row>
    <row r="680" spans="1:26" ht="14.5" hidden="1">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84"/>
        <v>1</v>
      </c>
      <c r="M680" s="67" t="b">
        <v>1</v>
      </c>
      <c r="N680" s="67">
        <v>0</v>
      </c>
      <c r="O680" s="67">
        <v>15</v>
      </c>
      <c r="P680" s="67">
        <v>15</v>
      </c>
      <c r="Q680" s="67">
        <v>15</v>
      </c>
      <c r="R680" s="67">
        <v>500</v>
      </c>
      <c r="S680" s="17">
        <f t="shared" si="80"/>
        <v>364.76</v>
      </c>
      <c r="T680">
        <f t="shared" si="81"/>
        <v>19</v>
      </c>
      <c r="U680" s="7">
        <f t="shared" si="82"/>
        <v>20.42752896603065</v>
      </c>
      <c r="V680" s="7">
        <f t="shared" si="83"/>
        <v>15.103604229258911</v>
      </c>
      <c r="W680" s="7">
        <f t="shared" si="85"/>
        <v>280.91063443866557</v>
      </c>
      <c r="X680" s="7">
        <f t="shared" si="86"/>
        <v>301.33816340469622</v>
      </c>
      <c r="Y680" s="62" t="s">
        <v>2346</v>
      </c>
      <c r="Z680" t="str">
        <f t="shared" si="87"/>
        <v>63_60</v>
      </c>
    </row>
    <row r="681" spans="1:26" ht="14.5" hidden="1">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84"/>
        <v>0</v>
      </c>
      <c r="M681" s="67" t="b">
        <v>0</v>
      </c>
      <c r="S681" s="17">
        <f t="shared" si="80"/>
        <v>179.41</v>
      </c>
      <c r="T681">
        <f t="shared" si="81"/>
        <v>0</v>
      </c>
      <c r="U681" s="7">
        <f t="shared" si="82"/>
        <v>0</v>
      </c>
      <c r="V681" s="7">
        <f t="shared" si="83"/>
        <v>0</v>
      </c>
      <c r="W681" s="7">
        <f t="shared" si="85"/>
        <v>0</v>
      </c>
      <c r="X681" s="7">
        <f t="shared" si="86"/>
        <v>0</v>
      </c>
      <c r="Y681" s="62" t="s">
        <v>2358</v>
      </c>
      <c r="Z681" t="str">
        <f t="shared" si="87"/>
        <v>63_60</v>
      </c>
    </row>
    <row r="682" spans="1:26" ht="14.5" hidden="1">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84"/>
        <v>1</v>
      </c>
      <c r="M682" s="67" t="b">
        <v>0</v>
      </c>
      <c r="S682" s="17">
        <f t="shared" si="80"/>
        <v>366.63000000000005</v>
      </c>
      <c r="T682">
        <f t="shared" si="81"/>
        <v>0</v>
      </c>
      <c r="U682" s="7">
        <f t="shared" si="82"/>
        <v>0</v>
      </c>
      <c r="V682" s="7">
        <f t="shared" si="83"/>
        <v>0</v>
      </c>
      <c r="W682" s="7">
        <f t="shared" si="85"/>
        <v>0</v>
      </c>
      <c r="X682" s="7">
        <f t="shared" si="86"/>
        <v>0</v>
      </c>
      <c r="Y682" s="62" t="s">
        <v>2346</v>
      </c>
      <c r="Z682" t="str">
        <f t="shared" si="87"/>
        <v>63_60</v>
      </c>
    </row>
    <row r="683" spans="1:26" ht="14.5" hidden="1">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84"/>
        <v>0</v>
      </c>
      <c r="M683" s="67" t="b">
        <v>0</v>
      </c>
      <c r="S683" s="17">
        <f t="shared" si="80"/>
        <v>179.41</v>
      </c>
      <c r="T683">
        <f t="shared" si="81"/>
        <v>0</v>
      </c>
      <c r="U683" s="7">
        <f t="shared" si="82"/>
        <v>0</v>
      </c>
      <c r="V683" s="7">
        <f t="shared" si="83"/>
        <v>0</v>
      </c>
      <c r="W683" s="7">
        <f t="shared" si="85"/>
        <v>0</v>
      </c>
      <c r="X683" s="7">
        <f t="shared" si="86"/>
        <v>0</v>
      </c>
      <c r="Y683" s="62" t="s">
        <v>2358</v>
      </c>
      <c r="Z683" t="str">
        <f t="shared" si="87"/>
        <v>63_60</v>
      </c>
    </row>
    <row r="684" spans="1:2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84"/>
        <v>1</v>
      </c>
      <c r="M684" s="67" t="b">
        <v>0</v>
      </c>
      <c r="S684" s="17">
        <f t="shared" si="80"/>
        <v>0</v>
      </c>
      <c r="T684">
        <f t="shared" si="81"/>
        <v>0</v>
      </c>
      <c r="U684" s="7">
        <f t="shared" si="82"/>
        <v>0</v>
      </c>
      <c r="V684" s="7">
        <f t="shared" si="83"/>
        <v>0</v>
      </c>
      <c r="W684" s="7">
        <f t="shared" si="85"/>
        <v>0</v>
      </c>
      <c r="X684" s="7">
        <f t="shared" si="86"/>
        <v>0</v>
      </c>
      <c r="Y684" s="62" t="s">
        <v>2516</v>
      </c>
      <c r="Z684" t="str">
        <f t="shared" si="87"/>
        <v>63_</v>
      </c>
    </row>
    <row r="685" spans="1:26" ht="14.5" hidden="1">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84"/>
        <v>1</v>
      </c>
      <c r="M685" s="67" t="b">
        <v>1</v>
      </c>
      <c r="N685" s="67">
        <v>0</v>
      </c>
      <c r="O685" s="67">
        <v>0</v>
      </c>
      <c r="P685" s="67">
        <v>0</v>
      </c>
      <c r="Q685" s="67">
        <v>15</v>
      </c>
      <c r="R685" s="67">
        <v>0</v>
      </c>
      <c r="S685" s="17">
        <f t="shared" si="80"/>
        <v>545.49000000000012</v>
      </c>
      <c r="T685">
        <f t="shared" si="81"/>
        <v>35</v>
      </c>
      <c r="U685" s="7">
        <f t="shared" si="82"/>
        <v>37.629658621635407</v>
      </c>
      <c r="V685" s="7">
        <f t="shared" si="83"/>
        <v>27.822428843371679</v>
      </c>
      <c r="W685" s="7">
        <f t="shared" si="85"/>
        <v>517.46695817648924</v>
      </c>
      <c r="X685" s="7">
        <f t="shared" si="86"/>
        <v>555.09661679812461</v>
      </c>
      <c r="Y685" s="62" t="s">
        <v>2516</v>
      </c>
      <c r="Z685" t="str">
        <f t="shared" si="87"/>
        <v>63_</v>
      </c>
    </row>
    <row r="686" spans="1:2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84"/>
        <v>1</v>
      </c>
      <c r="M686" s="67" t="b">
        <v>0</v>
      </c>
      <c r="S686" s="17">
        <f t="shared" si="80"/>
        <v>334.18</v>
      </c>
      <c r="T686">
        <f t="shared" si="81"/>
        <v>0</v>
      </c>
      <c r="U686" s="7">
        <f t="shared" si="82"/>
        <v>0</v>
      </c>
      <c r="V686" s="7">
        <f t="shared" si="83"/>
        <v>0</v>
      </c>
      <c r="W686" s="7">
        <f t="shared" si="85"/>
        <v>0</v>
      </c>
      <c r="X686" s="7">
        <f t="shared" si="86"/>
        <v>0</v>
      </c>
      <c r="Y686" s="62" t="s">
        <v>2464</v>
      </c>
      <c r="Z686" t="str">
        <f t="shared" si="87"/>
        <v>63_20X</v>
      </c>
    </row>
    <row r="687" spans="1:2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84"/>
        <v>0</v>
      </c>
      <c r="M687" s="67" t="b">
        <v>0</v>
      </c>
      <c r="S687" s="17">
        <f t="shared" si="80"/>
        <v>334.18</v>
      </c>
      <c r="T687">
        <f t="shared" si="81"/>
        <v>0</v>
      </c>
      <c r="U687" s="7">
        <f t="shared" si="82"/>
        <v>0</v>
      </c>
      <c r="V687" s="7">
        <f t="shared" si="83"/>
        <v>0</v>
      </c>
      <c r="W687" s="7">
        <f t="shared" si="85"/>
        <v>0</v>
      </c>
      <c r="X687" s="7">
        <f t="shared" si="86"/>
        <v>0</v>
      </c>
      <c r="Y687" s="62" t="s">
        <v>2464</v>
      </c>
      <c r="Z687" t="str">
        <f t="shared" si="87"/>
        <v>63_20X</v>
      </c>
    </row>
    <row r="688" spans="1:2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84"/>
        <v>1</v>
      </c>
      <c r="M688" s="67" t="b">
        <v>0</v>
      </c>
      <c r="S688" s="17">
        <f t="shared" si="80"/>
        <v>0</v>
      </c>
      <c r="T688">
        <f t="shared" si="81"/>
        <v>0</v>
      </c>
      <c r="U688" s="7">
        <f t="shared" si="82"/>
        <v>0</v>
      </c>
      <c r="V688" s="7">
        <f t="shared" si="83"/>
        <v>0</v>
      </c>
      <c r="W688" s="7">
        <f t="shared" si="85"/>
        <v>0</v>
      </c>
      <c r="X688" s="7">
        <f t="shared" si="86"/>
        <v>0</v>
      </c>
      <c r="Y688" s="62" t="s">
        <v>2465</v>
      </c>
      <c r="Z688" t="str">
        <f t="shared" si="87"/>
        <v>63_30B</v>
      </c>
    </row>
    <row r="689" spans="1:2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84"/>
        <v>1</v>
      </c>
      <c r="M689" s="67" t="b">
        <v>0</v>
      </c>
      <c r="S689" s="17">
        <f t="shared" si="80"/>
        <v>103.73</v>
      </c>
      <c r="T689">
        <f t="shared" si="81"/>
        <v>0</v>
      </c>
      <c r="U689" s="7">
        <f t="shared" si="82"/>
        <v>0</v>
      </c>
      <c r="V689" s="7">
        <f t="shared" si="83"/>
        <v>0</v>
      </c>
      <c r="W689" s="7">
        <f t="shared" si="85"/>
        <v>0</v>
      </c>
      <c r="X689" s="7">
        <f t="shared" si="86"/>
        <v>0</v>
      </c>
      <c r="Y689" s="62" t="s">
        <v>2517</v>
      </c>
      <c r="Z689" t="str">
        <f t="shared" si="87"/>
        <v>63_32</v>
      </c>
    </row>
    <row r="690" spans="1:2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84"/>
        <v>0</v>
      </c>
      <c r="M690" s="67" t="b">
        <v>0</v>
      </c>
      <c r="S690" s="17">
        <f t="shared" si="80"/>
        <v>103.73</v>
      </c>
      <c r="T690">
        <f t="shared" si="81"/>
        <v>0</v>
      </c>
      <c r="U690" s="7">
        <f t="shared" si="82"/>
        <v>0</v>
      </c>
      <c r="V690" s="7">
        <f t="shared" si="83"/>
        <v>0</v>
      </c>
      <c r="W690" s="7">
        <f t="shared" si="85"/>
        <v>0</v>
      </c>
      <c r="X690" s="7">
        <f t="shared" si="86"/>
        <v>0</v>
      </c>
      <c r="Y690" s="62" t="s">
        <v>2517</v>
      </c>
      <c r="Z690" t="str">
        <f t="shared" si="87"/>
        <v>63_32</v>
      </c>
    </row>
    <row r="691" spans="1:26" ht="14.5" hidden="1">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84"/>
        <v>1</v>
      </c>
      <c r="M691" s="67" t="b">
        <v>0</v>
      </c>
      <c r="S691" s="17">
        <f t="shared" si="80"/>
        <v>234.41</v>
      </c>
      <c r="T691">
        <f t="shared" si="81"/>
        <v>0</v>
      </c>
      <c r="U691" s="7">
        <f t="shared" si="82"/>
        <v>0</v>
      </c>
      <c r="V691" s="7">
        <f t="shared" si="83"/>
        <v>0</v>
      </c>
      <c r="W691" s="7">
        <f t="shared" si="85"/>
        <v>0</v>
      </c>
      <c r="X691" s="7">
        <f t="shared" si="86"/>
        <v>0</v>
      </c>
      <c r="Y691" s="62" t="s">
        <v>2336</v>
      </c>
      <c r="Z691" t="str">
        <f t="shared" si="87"/>
        <v>63_44X</v>
      </c>
    </row>
    <row r="692" spans="1:26" ht="14.5" hidden="1">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84"/>
        <v>0</v>
      </c>
      <c r="M692" s="67" t="b">
        <v>0</v>
      </c>
      <c r="S692" s="17">
        <f t="shared" si="80"/>
        <v>236.83000000000004</v>
      </c>
      <c r="T692">
        <f t="shared" si="81"/>
        <v>0</v>
      </c>
      <c r="U692" s="7">
        <f t="shared" si="82"/>
        <v>0</v>
      </c>
      <c r="V692" s="7">
        <f t="shared" si="83"/>
        <v>0</v>
      </c>
      <c r="W692" s="7">
        <f t="shared" si="85"/>
        <v>0</v>
      </c>
      <c r="X692" s="7">
        <f t="shared" si="86"/>
        <v>0</v>
      </c>
      <c r="Y692" s="62" t="s">
        <v>2336</v>
      </c>
      <c r="Z692" t="str">
        <f t="shared" si="87"/>
        <v>63_44X</v>
      </c>
    </row>
    <row r="693" spans="1:2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84"/>
        <v>1</v>
      </c>
      <c r="M693" s="67" t="b">
        <v>0</v>
      </c>
      <c r="S693" s="17">
        <f t="shared" si="80"/>
        <v>79.2</v>
      </c>
      <c r="T693">
        <f t="shared" si="81"/>
        <v>0</v>
      </c>
      <c r="U693" s="7">
        <f t="shared" si="82"/>
        <v>0</v>
      </c>
      <c r="V693" s="7">
        <f t="shared" si="83"/>
        <v>0</v>
      </c>
      <c r="W693" s="7">
        <f t="shared" si="85"/>
        <v>0</v>
      </c>
      <c r="X693" s="7">
        <f t="shared" si="86"/>
        <v>0</v>
      </c>
      <c r="Y693" s="62" t="s">
        <v>1427</v>
      </c>
      <c r="Z693" t="str">
        <f t="shared" si="87"/>
        <v>63_67</v>
      </c>
    </row>
    <row r="694" spans="1:2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84"/>
        <v>0</v>
      </c>
      <c r="M694" s="67" t="b">
        <v>0</v>
      </c>
      <c r="S694" s="17">
        <f t="shared" si="80"/>
        <v>70.40000000000002</v>
      </c>
      <c r="T694">
        <f t="shared" si="81"/>
        <v>0</v>
      </c>
      <c r="U694" s="7">
        <f t="shared" si="82"/>
        <v>0</v>
      </c>
      <c r="V694" s="7">
        <f t="shared" si="83"/>
        <v>0</v>
      </c>
      <c r="W694" s="7">
        <f t="shared" si="85"/>
        <v>0</v>
      </c>
      <c r="X694" s="7">
        <f t="shared" si="86"/>
        <v>0</v>
      </c>
      <c r="Y694" s="62" t="s">
        <v>1428</v>
      </c>
      <c r="Z694" t="str">
        <f t="shared" si="87"/>
        <v>63_68</v>
      </c>
    </row>
    <row r="695" spans="1:2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84"/>
        <v>1</v>
      </c>
      <c r="M695" s="67" t="b">
        <v>0</v>
      </c>
      <c r="S695" s="17">
        <f t="shared" si="80"/>
        <v>129.58000000000001</v>
      </c>
      <c r="T695">
        <f t="shared" si="81"/>
        <v>0</v>
      </c>
      <c r="U695" s="7">
        <f t="shared" si="82"/>
        <v>0</v>
      </c>
      <c r="V695" s="7">
        <f t="shared" si="83"/>
        <v>0</v>
      </c>
      <c r="W695" s="7">
        <f t="shared" si="85"/>
        <v>0</v>
      </c>
      <c r="X695" s="7">
        <f t="shared" si="86"/>
        <v>0</v>
      </c>
      <c r="Y695" s="62" t="s">
        <v>2466</v>
      </c>
      <c r="Z695" t="str">
        <f t="shared" si="87"/>
        <v>63_52</v>
      </c>
    </row>
    <row r="696" spans="1:2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84"/>
        <v>0</v>
      </c>
      <c r="M696" s="67" t="b">
        <v>0</v>
      </c>
      <c r="S696" s="17">
        <f t="shared" si="80"/>
        <v>129.58000000000001</v>
      </c>
      <c r="T696">
        <f t="shared" si="81"/>
        <v>0</v>
      </c>
      <c r="U696" s="7">
        <f t="shared" si="82"/>
        <v>0</v>
      </c>
      <c r="V696" s="7">
        <f t="shared" si="83"/>
        <v>0</v>
      </c>
      <c r="W696" s="7">
        <f t="shared" si="85"/>
        <v>0</v>
      </c>
      <c r="X696" s="7">
        <f t="shared" si="86"/>
        <v>0</v>
      </c>
      <c r="Y696" s="62" t="s">
        <v>2466</v>
      </c>
      <c r="Z696" t="str">
        <f t="shared" si="87"/>
        <v>63_52</v>
      </c>
    </row>
    <row r="697" spans="1:2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84"/>
        <v>1</v>
      </c>
      <c r="M697" s="67" t="b">
        <v>0</v>
      </c>
      <c r="S697" s="17">
        <f t="shared" si="80"/>
        <v>73.040000000000006</v>
      </c>
      <c r="T697">
        <f t="shared" si="81"/>
        <v>0</v>
      </c>
      <c r="U697" s="7">
        <f t="shared" si="82"/>
        <v>0</v>
      </c>
      <c r="V697" s="7">
        <f t="shared" si="83"/>
        <v>0</v>
      </c>
      <c r="W697" s="7">
        <f t="shared" si="85"/>
        <v>0</v>
      </c>
      <c r="X697" s="7">
        <f t="shared" si="86"/>
        <v>0</v>
      </c>
      <c r="Y697" s="62" t="s">
        <v>1431</v>
      </c>
      <c r="Z697" t="str">
        <f t="shared" si="87"/>
        <v>66_15</v>
      </c>
    </row>
    <row r="698" spans="1:2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84"/>
        <v>0</v>
      </c>
      <c r="M698" s="67" t="b">
        <v>0</v>
      </c>
      <c r="S698" s="17">
        <f t="shared" si="80"/>
        <v>45.54</v>
      </c>
      <c r="T698">
        <f t="shared" si="81"/>
        <v>0</v>
      </c>
      <c r="U698" s="7">
        <f t="shared" si="82"/>
        <v>0</v>
      </c>
      <c r="V698" s="7">
        <f t="shared" si="83"/>
        <v>0</v>
      </c>
      <c r="W698" s="7">
        <f t="shared" si="85"/>
        <v>0</v>
      </c>
      <c r="X698" s="7">
        <f t="shared" si="86"/>
        <v>0</v>
      </c>
      <c r="Y698" s="62" t="s">
        <v>1432</v>
      </c>
      <c r="Z698" t="str">
        <f t="shared" si="87"/>
        <v>66_16</v>
      </c>
    </row>
    <row r="699" spans="1:26" ht="14.5" hidden="1">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84"/>
        <v>0</v>
      </c>
      <c r="M699" s="67" t="b">
        <v>1</v>
      </c>
      <c r="N699" s="67">
        <v>0</v>
      </c>
      <c r="O699" s="67">
        <v>15</v>
      </c>
      <c r="P699" s="67">
        <v>15</v>
      </c>
      <c r="Q699" s="67">
        <v>15</v>
      </c>
      <c r="R699" s="67">
        <v>500</v>
      </c>
      <c r="S699" s="17">
        <f t="shared" si="80"/>
        <v>79.750000000000014</v>
      </c>
      <c r="T699">
        <f t="shared" si="81"/>
        <v>0</v>
      </c>
      <c r="U699" s="7">
        <f t="shared" si="82"/>
        <v>0</v>
      </c>
      <c r="V699" s="7">
        <f t="shared" si="83"/>
        <v>0</v>
      </c>
      <c r="W699" s="7">
        <f t="shared" si="85"/>
        <v>0</v>
      </c>
      <c r="X699" s="7">
        <f t="shared" si="86"/>
        <v>0</v>
      </c>
      <c r="Y699" s="62" t="s">
        <v>1433</v>
      </c>
      <c r="Z699" t="str">
        <f t="shared" si="87"/>
        <v>66_17</v>
      </c>
    </row>
    <row r="700" spans="1:2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84"/>
        <v>0</v>
      </c>
      <c r="M700" s="67" t="b">
        <v>0</v>
      </c>
      <c r="S700" s="17">
        <f t="shared" si="80"/>
        <v>99.33</v>
      </c>
      <c r="T700">
        <f t="shared" si="81"/>
        <v>0</v>
      </c>
      <c r="U700" s="7">
        <f t="shared" si="82"/>
        <v>0</v>
      </c>
      <c r="V700" s="7">
        <f t="shared" si="83"/>
        <v>0</v>
      </c>
      <c r="W700" s="7">
        <f t="shared" si="85"/>
        <v>0</v>
      </c>
      <c r="X700" s="7">
        <f t="shared" si="86"/>
        <v>0</v>
      </c>
      <c r="Y700" s="62" t="s">
        <v>1434</v>
      </c>
      <c r="Z700" t="str">
        <f t="shared" si="87"/>
        <v>66_18</v>
      </c>
    </row>
    <row r="701" spans="1:2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84"/>
        <v>1</v>
      </c>
      <c r="M701" s="67" t="b">
        <v>0</v>
      </c>
      <c r="S701" s="17">
        <f t="shared" si="80"/>
        <v>71.94</v>
      </c>
      <c r="T701">
        <f t="shared" si="81"/>
        <v>0</v>
      </c>
      <c r="U701" s="7">
        <f t="shared" si="82"/>
        <v>0</v>
      </c>
      <c r="V701" s="7">
        <f t="shared" si="83"/>
        <v>0</v>
      </c>
      <c r="W701" s="7">
        <f t="shared" si="85"/>
        <v>0</v>
      </c>
      <c r="X701" s="7">
        <f t="shared" si="86"/>
        <v>0</v>
      </c>
      <c r="Y701" s="62" t="s">
        <v>1435</v>
      </c>
      <c r="Z701" t="str">
        <f t="shared" si="87"/>
        <v>66_4OUT</v>
      </c>
    </row>
    <row r="702" spans="1:2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84"/>
        <v>1</v>
      </c>
      <c r="M702" s="67" t="b">
        <v>0</v>
      </c>
      <c r="S702" s="17">
        <f t="shared" si="80"/>
        <v>78.760000000000019</v>
      </c>
      <c r="T702">
        <f t="shared" si="81"/>
        <v>0</v>
      </c>
      <c r="U702" s="7">
        <f t="shared" si="82"/>
        <v>0</v>
      </c>
      <c r="V702" s="7">
        <f t="shared" si="83"/>
        <v>0</v>
      </c>
      <c r="W702" s="7">
        <f t="shared" si="85"/>
        <v>0</v>
      </c>
      <c r="X702" s="7">
        <f t="shared" si="86"/>
        <v>0</v>
      </c>
      <c r="Y702" s="62" t="s">
        <v>1436</v>
      </c>
      <c r="Z702" t="str">
        <f t="shared" si="87"/>
        <v>66_4IN</v>
      </c>
    </row>
    <row r="703" spans="1:26" ht="14.5" hidden="1">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84"/>
        <v>1</v>
      </c>
      <c r="M703" s="67" t="b">
        <v>1</v>
      </c>
      <c r="N703" s="67">
        <v>0</v>
      </c>
      <c r="O703" s="67">
        <v>15</v>
      </c>
      <c r="P703" s="67">
        <v>10</v>
      </c>
      <c r="Q703" s="67">
        <v>15</v>
      </c>
      <c r="R703" s="67">
        <v>240</v>
      </c>
      <c r="S703" s="17">
        <f t="shared" si="80"/>
        <v>46.20000000000001</v>
      </c>
      <c r="T703">
        <f t="shared" si="81"/>
        <v>0</v>
      </c>
      <c r="U703" s="7">
        <f t="shared" si="82"/>
        <v>0</v>
      </c>
      <c r="V703" s="7">
        <f t="shared" si="83"/>
        <v>0</v>
      </c>
      <c r="W703" s="7">
        <f t="shared" si="85"/>
        <v>0</v>
      </c>
      <c r="X703" s="7">
        <f t="shared" si="86"/>
        <v>0</v>
      </c>
      <c r="Y703" s="62" t="s">
        <v>1437</v>
      </c>
      <c r="Z703" t="str">
        <f t="shared" si="87"/>
        <v>66_1IN</v>
      </c>
    </row>
    <row r="704" spans="1:2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84"/>
        <v>1</v>
      </c>
      <c r="M704" s="67" t="b">
        <v>0</v>
      </c>
      <c r="S704" s="17">
        <f t="shared" si="80"/>
        <v>43.230000000000004</v>
      </c>
      <c r="T704">
        <f t="shared" si="81"/>
        <v>0</v>
      </c>
      <c r="U704" s="7">
        <f t="shared" si="82"/>
        <v>0</v>
      </c>
      <c r="V704" s="7">
        <f t="shared" si="83"/>
        <v>0</v>
      </c>
      <c r="W704" s="7">
        <f t="shared" si="85"/>
        <v>0</v>
      </c>
      <c r="X704" s="7">
        <f t="shared" si="86"/>
        <v>0</v>
      </c>
      <c r="Y704" s="62" t="s">
        <v>1438</v>
      </c>
      <c r="Z704" t="str">
        <f t="shared" si="87"/>
        <v>66_1OUT</v>
      </c>
    </row>
    <row r="705" spans="1:2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84"/>
        <v>1</v>
      </c>
      <c r="M705" s="67" t="b">
        <v>0</v>
      </c>
      <c r="S705" s="17">
        <f t="shared" si="80"/>
        <v>61.599999999999994</v>
      </c>
      <c r="T705">
        <f t="shared" si="81"/>
        <v>0</v>
      </c>
      <c r="U705" s="7">
        <f t="shared" si="82"/>
        <v>0</v>
      </c>
      <c r="V705" s="7">
        <f t="shared" si="83"/>
        <v>0</v>
      </c>
      <c r="W705" s="7">
        <f t="shared" si="85"/>
        <v>0</v>
      </c>
      <c r="X705" s="7">
        <f t="shared" si="86"/>
        <v>0</v>
      </c>
      <c r="Y705" s="62" t="s">
        <v>1439</v>
      </c>
      <c r="Z705" t="str">
        <f t="shared" si="87"/>
        <v>66_2IN</v>
      </c>
    </row>
    <row r="706" spans="1:2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84"/>
        <v>1</v>
      </c>
      <c r="M706" s="67" t="b">
        <v>0</v>
      </c>
      <c r="S706" s="17">
        <f t="shared" si="80"/>
        <v>54.120000000000005</v>
      </c>
      <c r="T706">
        <f t="shared" si="81"/>
        <v>0</v>
      </c>
      <c r="U706" s="7">
        <f t="shared" si="82"/>
        <v>0</v>
      </c>
      <c r="V706" s="7">
        <f t="shared" si="83"/>
        <v>0</v>
      </c>
      <c r="W706" s="7">
        <f t="shared" si="85"/>
        <v>0</v>
      </c>
      <c r="X706" s="7">
        <f t="shared" si="86"/>
        <v>0</v>
      </c>
      <c r="Y706" s="62" t="s">
        <v>1440</v>
      </c>
      <c r="Z706" t="str">
        <f t="shared" si="87"/>
        <v>66_2OUT</v>
      </c>
    </row>
    <row r="707" spans="1:2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84"/>
        <v>1</v>
      </c>
      <c r="M707" s="67" t="b">
        <v>0</v>
      </c>
      <c r="S707" s="17">
        <f t="shared" si="80"/>
        <v>69.960000000000008</v>
      </c>
      <c r="T707">
        <f t="shared" si="81"/>
        <v>0</v>
      </c>
      <c r="U707" s="7">
        <f t="shared" si="82"/>
        <v>0</v>
      </c>
      <c r="V707" s="7">
        <f t="shared" si="83"/>
        <v>0</v>
      </c>
      <c r="W707" s="7">
        <f t="shared" si="85"/>
        <v>0</v>
      </c>
      <c r="X707" s="7">
        <f t="shared" si="86"/>
        <v>0</v>
      </c>
      <c r="Y707" s="62" t="s">
        <v>1441</v>
      </c>
      <c r="Z707" t="str">
        <f t="shared" si="87"/>
        <v>66_5OUT</v>
      </c>
    </row>
    <row r="708" spans="1:2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84"/>
        <v>1</v>
      </c>
      <c r="M708" s="67" t="b">
        <v>0</v>
      </c>
      <c r="S708" s="17">
        <f t="shared" si="80"/>
        <v>64.239999999999995</v>
      </c>
      <c r="T708">
        <f t="shared" si="81"/>
        <v>0</v>
      </c>
      <c r="U708" s="7">
        <f t="shared" si="82"/>
        <v>0</v>
      </c>
      <c r="V708" s="7">
        <f t="shared" si="83"/>
        <v>0</v>
      </c>
      <c r="W708" s="7">
        <f t="shared" si="85"/>
        <v>0</v>
      </c>
      <c r="X708" s="7">
        <f t="shared" si="86"/>
        <v>0</v>
      </c>
      <c r="Y708" s="62" t="s">
        <v>1442</v>
      </c>
      <c r="Z708" t="str">
        <f t="shared" si="87"/>
        <v>66_5IN</v>
      </c>
    </row>
    <row r="709" spans="1:26" ht="14.5" hidden="1">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84"/>
        <v>1</v>
      </c>
      <c r="M709" s="67" t="b">
        <v>0</v>
      </c>
      <c r="S709" s="17">
        <f t="shared" si="80"/>
        <v>42.02</v>
      </c>
      <c r="T709">
        <f t="shared" si="81"/>
        <v>0</v>
      </c>
      <c r="U709" s="7">
        <f t="shared" si="82"/>
        <v>0</v>
      </c>
      <c r="V709" s="7">
        <f t="shared" si="83"/>
        <v>0</v>
      </c>
      <c r="W709" s="7">
        <f t="shared" si="85"/>
        <v>0</v>
      </c>
      <c r="X709" s="7">
        <f t="shared" si="86"/>
        <v>0</v>
      </c>
      <c r="Y709" s="62" t="s">
        <v>1443</v>
      </c>
      <c r="Z709" t="str">
        <f t="shared" si="87"/>
        <v>66_6IN</v>
      </c>
    </row>
    <row r="710" spans="1:26" ht="14.5" hidden="1">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84"/>
        <v>1</v>
      </c>
      <c r="M710" s="67" t="b">
        <v>0</v>
      </c>
      <c r="S710" s="17">
        <f t="shared" si="80"/>
        <v>44</v>
      </c>
      <c r="T710">
        <f t="shared" si="81"/>
        <v>0</v>
      </c>
      <c r="U710" s="7">
        <f t="shared" si="82"/>
        <v>0</v>
      </c>
      <c r="V710" s="7">
        <f t="shared" si="83"/>
        <v>0</v>
      </c>
      <c r="W710" s="7">
        <f t="shared" si="85"/>
        <v>0</v>
      </c>
      <c r="X710" s="7">
        <f t="shared" si="86"/>
        <v>0</v>
      </c>
      <c r="Y710" s="62" t="s">
        <v>1444</v>
      </c>
      <c r="Z710" t="str">
        <f t="shared" si="87"/>
        <v>66_6OUT</v>
      </c>
    </row>
    <row r="711" spans="1:2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84"/>
        <v>1</v>
      </c>
      <c r="M711" s="67" t="b">
        <v>0</v>
      </c>
      <c r="S711" s="17">
        <f t="shared" ref="S711:S774" si="88">(IF($D711,$F711*2,$F711)/100 * $D$3)/$D$4 *60</f>
        <v>83.6</v>
      </c>
      <c r="T711">
        <f t="shared" ref="T711:T774" si="89">IF($L711=0,0,IFERROR(ROUNDUP(((S711/IF(O711=0,Q711,O711))-IFERROR((S711/IF($H711=0,$J711,$H711)),0)),0),0))</f>
        <v>0</v>
      </c>
      <c r="U711" s="7">
        <f t="shared" ref="U711:U774" si="90">T711*$F$3/1000000</f>
        <v>0</v>
      </c>
      <c r="V711" s="7">
        <f t="shared" ref="V711:V774" si="91">T711*$H$5*$J$3*$F$5/1000000</f>
        <v>0</v>
      </c>
      <c r="W711" s="7">
        <f t="shared" si="85"/>
        <v>0</v>
      </c>
      <c r="X711" s="7">
        <f t="shared" si="86"/>
        <v>0</v>
      </c>
      <c r="Y711" s="62" t="s">
        <v>1445</v>
      </c>
      <c r="Z711" t="str">
        <f t="shared" si="87"/>
        <v>66_7OUT</v>
      </c>
    </row>
    <row r="712" spans="1:2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92">IF(LEFT(C712,LEN(C712)-2)=LEFT(C711,LEN(C711)-2),0,1)</f>
        <v>1</v>
      </c>
      <c r="M712" s="67" t="b">
        <v>0</v>
      </c>
      <c r="S712" s="17">
        <f t="shared" si="88"/>
        <v>75.790000000000006</v>
      </c>
      <c r="T712">
        <f t="shared" si="89"/>
        <v>0</v>
      </c>
      <c r="U712" s="7">
        <f t="shared" si="90"/>
        <v>0</v>
      </c>
      <c r="V712" s="7">
        <f t="shared" si="91"/>
        <v>0</v>
      </c>
      <c r="W712" s="7">
        <f t="shared" ref="W712:W775" si="93">V712*(($J$5^$J$4)-1)/($J$5-1)</f>
        <v>0</v>
      </c>
      <c r="X712" s="7">
        <f t="shared" ref="X712:X775" si="94">U712+W712</f>
        <v>0</v>
      </c>
      <c r="Y712" s="62" t="s">
        <v>1446</v>
      </c>
      <c r="Z712" t="str">
        <f t="shared" ref="Z712:Z775" si="95">IFERROR(LEFT(Y712,FIND(" ",Y712)-1),Y712)</f>
        <v>66_7IN</v>
      </c>
    </row>
    <row r="713" spans="1:2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92"/>
        <v>1</v>
      </c>
      <c r="M713" s="67" t="b">
        <v>0</v>
      </c>
      <c r="S713" s="17">
        <f t="shared" si="88"/>
        <v>44.660000000000004</v>
      </c>
      <c r="T713">
        <f t="shared" si="89"/>
        <v>0</v>
      </c>
      <c r="U713" s="7">
        <f t="shared" si="90"/>
        <v>0</v>
      </c>
      <c r="V713" s="7">
        <f t="shared" si="91"/>
        <v>0</v>
      </c>
      <c r="W713" s="7">
        <f t="shared" si="93"/>
        <v>0</v>
      </c>
      <c r="X713" s="7">
        <f t="shared" si="94"/>
        <v>0</v>
      </c>
      <c r="Y713" s="62" t="s">
        <v>1447</v>
      </c>
      <c r="Z713" t="str">
        <f t="shared" si="95"/>
        <v>66_8OUT</v>
      </c>
    </row>
    <row r="714" spans="1:2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92"/>
        <v>1</v>
      </c>
      <c r="M714" s="67" t="b">
        <v>0</v>
      </c>
      <c r="S714" s="17">
        <f t="shared" si="88"/>
        <v>42.24</v>
      </c>
      <c r="T714">
        <f t="shared" si="89"/>
        <v>0</v>
      </c>
      <c r="U714" s="7">
        <f t="shared" si="90"/>
        <v>0</v>
      </c>
      <c r="V714" s="7">
        <f t="shared" si="91"/>
        <v>0</v>
      </c>
      <c r="W714" s="7">
        <f t="shared" si="93"/>
        <v>0</v>
      </c>
      <c r="X714" s="7">
        <f t="shared" si="94"/>
        <v>0</v>
      </c>
      <c r="Y714" s="62" t="s">
        <v>1448</v>
      </c>
      <c r="Z714" t="str">
        <f t="shared" si="95"/>
        <v>66_8IN</v>
      </c>
    </row>
    <row r="715" spans="1:26" ht="14.5" hidden="1">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92"/>
        <v>1</v>
      </c>
      <c r="M715" s="67" t="b">
        <v>1</v>
      </c>
      <c r="N715" s="67">
        <v>0</v>
      </c>
      <c r="O715" s="67">
        <v>15</v>
      </c>
      <c r="P715" s="67">
        <v>15</v>
      </c>
      <c r="Q715" s="67">
        <v>15</v>
      </c>
      <c r="R715" s="67">
        <v>240</v>
      </c>
      <c r="S715" s="17">
        <f t="shared" si="88"/>
        <v>58.3</v>
      </c>
      <c r="T715">
        <f t="shared" si="89"/>
        <v>0</v>
      </c>
      <c r="U715" s="7">
        <f t="shared" si="90"/>
        <v>0</v>
      </c>
      <c r="V715" s="7">
        <f t="shared" si="91"/>
        <v>0</v>
      </c>
      <c r="W715" s="7">
        <f t="shared" si="93"/>
        <v>0</v>
      </c>
      <c r="X715" s="7">
        <f t="shared" si="94"/>
        <v>0</v>
      </c>
      <c r="Y715" s="62" t="s">
        <v>1449</v>
      </c>
      <c r="Z715" t="str">
        <f t="shared" si="95"/>
        <v>66_9OUT</v>
      </c>
    </row>
    <row r="716" spans="1:26" ht="14.5" hidden="1">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92"/>
        <v>1</v>
      </c>
      <c r="M716" s="67" t="b">
        <v>0</v>
      </c>
      <c r="S716" s="17">
        <f t="shared" si="88"/>
        <v>42.570000000000007</v>
      </c>
      <c r="T716">
        <f t="shared" si="89"/>
        <v>0</v>
      </c>
      <c r="U716" s="7">
        <f t="shared" si="90"/>
        <v>0</v>
      </c>
      <c r="V716" s="7">
        <f t="shared" si="91"/>
        <v>0</v>
      </c>
      <c r="W716" s="7">
        <f t="shared" si="93"/>
        <v>0</v>
      </c>
      <c r="X716" s="7">
        <f t="shared" si="94"/>
        <v>0</v>
      </c>
      <c r="Y716" s="62" t="s">
        <v>1450</v>
      </c>
      <c r="Z716" t="str">
        <f t="shared" si="95"/>
        <v>66_9IN</v>
      </c>
    </row>
    <row r="717" spans="1:2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92"/>
        <v>1</v>
      </c>
      <c r="M717" s="67" t="b">
        <v>0</v>
      </c>
      <c r="S717" s="17">
        <f t="shared" si="88"/>
        <v>51.59</v>
      </c>
      <c r="T717">
        <f t="shared" si="89"/>
        <v>0</v>
      </c>
      <c r="U717" s="7">
        <f t="shared" si="90"/>
        <v>0</v>
      </c>
      <c r="V717" s="7">
        <f t="shared" si="91"/>
        <v>0</v>
      </c>
      <c r="W717" s="7">
        <f t="shared" si="93"/>
        <v>0</v>
      </c>
      <c r="X717" s="7">
        <f t="shared" si="94"/>
        <v>0</v>
      </c>
      <c r="Y717" s="62" t="s">
        <v>1451</v>
      </c>
      <c r="Z717" t="str">
        <f t="shared" si="95"/>
        <v>66_3</v>
      </c>
    </row>
    <row r="718" spans="1:2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92"/>
        <v>1</v>
      </c>
      <c r="M718" s="67" t="b">
        <v>0</v>
      </c>
      <c r="S718" s="17">
        <f t="shared" si="88"/>
        <v>54.45</v>
      </c>
      <c r="T718">
        <f t="shared" si="89"/>
        <v>0</v>
      </c>
      <c r="U718" s="7">
        <f t="shared" si="90"/>
        <v>0</v>
      </c>
      <c r="V718" s="7">
        <f t="shared" si="91"/>
        <v>0</v>
      </c>
      <c r="W718" s="7">
        <f t="shared" si="93"/>
        <v>0</v>
      </c>
      <c r="X718" s="7">
        <f t="shared" si="94"/>
        <v>0</v>
      </c>
      <c r="Y718" s="62" t="s">
        <v>1452</v>
      </c>
      <c r="Z718" t="str">
        <f t="shared" si="95"/>
        <v>66_10</v>
      </c>
    </row>
    <row r="719" spans="1:2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92"/>
        <v>0</v>
      </c>
      <c r="M719" s="67" t="b">
        <v>0</v>
      </c>
      <c r="S719" s="17">
        <f t="shared" si="88"/>
        <v>71.5</v>
      </c>
      <c r="T719">
        <f t="shared" si="89"/>
        <v>0</v>
      </c>
      <c r="U719" s="7">
        <f t="shared" si="90"/>
        <v>0</v>
      </c>
      <c r="V719" s="7">
        <f t="shared" si="91"/>
        <v>0</v>
      </c>
      <c r="W719" s="7">
        <f t="shared" si="93"/>
        <v>0</v>
      </c>
      <c r="X719" s="7">
        <f t="shared" si="94"/>
        <v>0</v>
      </c>
      <c r="Y719" s="62" t="s">
        <v>1453</v>
      </c>
      <c r="Z719" t="str">
        <f t="shared" si="95"/>
        <v>66_11</v>
      </c>
    </row>
    <row r="720" spans="1:26" ht="14.5" hidden="1">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92"/>
        <v>1</v>
      </c>
      <c r="M720" s="67" t="b">
        <v>0</v>
      </c>
      <c r="S720" s="17">
        <f t="shared" si="88"/>
        <v>26.619999999999997</v>
      </c>
      <c r="T720">
        <f t="shared" si="89"/>
        <v>0</v>
      </c>
      <c r="U720" s="7">
        <f t="shared" si="90"/>
        <v>0</v>
      </c>
      <c r="V720" s="7">
        <f t="shared" si="91"/>
        <v>0</v>
      </c>
      <c r="W720" s="7">
        <f t="shared" si="93"/>
        <v>0</v>
      </c>
      <c r="X720" s="7">
        <f t="shared" si="94"/>
        <v>0</v>
      </c>
      <c r="Y720" s="62" t="s">
        <v>1454</v>
      </c>
      <c r="Z720" t="str">
        <f t="shared" si="95"/>
        <v>66_12IN</v>
      </c>
    </row>
    <row r="721" spans="1:26" ht="14.5" hidden="1">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92"/>
        <v>1</v>
      </c>
      <c r="M721" s="67" t="b">
        <v>0</v>
      </c>
      <c r="S721" s="17">
        <f t="shared" si="88"/>
        <v>26.619999999999997</v>
      </c>
      <c r="T721">
        <f t="shared" si="89"/>
        <v>0</v>
      </c>
      <c r="U721" s="7">
        <f t="shared" si="90"/>
        <v>0</v>
      </c>
      <c r="V721" s="7">
        <f t="shared" si="91"/>
        <v>0</v>
      </c>
      <c r="W721" s="7">
        <f t="shared" si="93"/>
        <v>0</v>
      </c>
      <c r="X721" s="7">
        <f t="shared" si="94"/>
        <v>0</v>
      </c>
      <c r="Y721" s="62" t="s">
        <v>1455</v>
      </c>
      <c r="Z721" t="str">
        <f t="shared" si="95"/>
        <v>66_12OUT</v>
      </c>
    </row>
    <row r="722" spans="1:26" ht="14.5" hidden="1">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92"/>
        <v>1</v>
      </c>
      <c r="M722" s="67" t="b">
        <v>1</v>
      </c>
      <c r="N722" s="67">
        <v>0</v>
      </c>
      <c r="O722" s="67">
        <v>15</v>
      </c>
      <c r="P722" s="67">
        <v>15</v>
      </c>
      <c r="Q722" s="67">
        <v>15</v>
      </c>
      <c r="R722" s="67">
        <v>240</v>
      </c>
      <c r="S722" s="17">
        <f t="shared" si="88"/>
        <v>45.43</v>
      </c>
      <c r="T722">
        <f t="shared" si="89"/>
        <v>2</v>
      </c>
      <c r="U722" s="7">
        <f t="shared" si="90"/>
        <v>2.1502662069505947</v>
      </c>
      <c r="V722" s="7">
        <f t="shared" si="91"/>
        <v>1.5898530767640959</v>
      </c>
      <c r="W722" s="7">
        <f t="shared" si="93"/>
        <v>29.569540467227952</v>
      </c>
      <c r="X722" s="7">
        <f t="shared" si="94"/>
        <v>31.719806674178546</v>
      </c>
      <c r="Y722" s="62" t="s">
        <v>1456</v>
      </c>
      <c r="Z722" t="str">
        <f t="shared" si="95"/>
        <v>66_14IN</v>
      </c>
    </row>
    <row r="723" spans="1:26" ht="14.5" hidden="1">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92"/>
        <v>1</v>
      </c>
      <c r="M723" s="67" t="b">
        <v>0</v>
      </c>
      <c r="S723" s="17">
        <f t="shared" si="88"/>
        <v>58.63</v>
      </c>
      <c r="T723">
        <f t="shared" si="89"/>
        <v>0</v>
      </c>
      <c r="U723" s="7">
        <f t="shared" si="90"/>
        <v>0</v>
      </c>
      <c r="V723" s="7">
        <f t="shared" si="91"/>
        <v>0</v>
      </c>
      <c r="W723" s="7">
        <f t="shared" si="93"/>
        <v>0</v>
      </c>
      <c r="X723" s="7">
        <f t="shared" si="94"/>
        <v>0</v>
      </c>
      <c r="Y723" s="62" t="s">
        <v>1457</v>
      </c>
      <c r="Z723" t="str">
        <f t="shared" si="95"/>
        <v>66_14OUT</v>
      </c>
    </row>
    <row r="724" spans="1:2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92"/>
        <v>1</v>
      </c>
      <c r="M724" s="67" t="b">
        <v>0</v>
      </c>
      <c r="S724" s="17">
        <f t="shared" si="88"/>
        <v>42.24</v>
      </c>
      <c r="T724">
        <f t="shared" si="89"/>
        <v>0</v>
      </c>
      <c r="U724" s="7">
        <f t="shared" si="90"/>
        <v>0</v>
      </c>
      <c r="V724" s="7">
        <f t="shared" si="91"/>
        <v>0</v>
      </c>
      <c r="W724" s="7">
        <f t="shared" si="93"/>
        <v>0</v>
      </c>
      <c r="X724" s="7">
        <f t="shared" si="94"/>
        <v>0</v>
      </c>
      <c r="Y724" s="62" t="s">
        <v>1458</v>
      </c>
      <c r="Z724" t="str">
        <f t="shared" si="95"/>
        <v>66_19</v>
      </c>
    </row>
    <row r="725" spans="1:2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92"/>
        <v>1</v>
      </c>
      <c r="M725" s="67" t="b">
        <v>0</v>
      </c>
      <c r="S725" s="17">
        <f t="shared" si="88"/>
        <v>59.290000000000006</v>
      </c>
      <c r="T725">
        <f t="shared" si="89"/>
        <v>0</v>
      </c>
      <c r="U725" s="7">
        <f t="shared" si="90"/>
        <v>0</v>
      </c>
      <c r="V725" s="7">
        <f t="shared" si="91"/>
        <v>0</v>
      </c>
      <c r="W725" s="7">
        <f t="shared" si="93"/>
        <v>0</v>
      </c>
      <c r="X725" s="7">
        <f t="shared" si="94"/>
        <v>0</v>
      </c>
      <c r="Y725" s="62" t="s">
        <v>1459</v>
      </c>
      <c r="Z725" t="str">
        <f t="shared" si="95"/>
        <v>66_RAPIDNS</v>
      </c>
    </row>
    <row r="726" spans="1:2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92"/>
        <v>0</v>
      </c>
      <c r="M726" s="67" t="b">
        <v>0</v>
      </c>
      <c r="S726" s="17">
        <f t="shared" si="88"/>
        <v>70.070000000000007</v>
      </c>
      <c r="T726">
        <f t="shared" si="89"/>
        <v>0</v>
      </c>
      <c r="U726" s="7">
        <f t="shared" si="90"/>
        <v>0</v>
      </c>
      <c r="V726" s="7">
        <f t="shared" si="91"/>
        <v>0</v>
      </c>
      <c r="W726" s="7">
        <f t="shared" si="93"/>
        <v>0</v>
      </c>
      <c r="X726" s="7">
        <f t="shared" si="94"/>
        <v>0</v>
      </c>
      <c r="Y726" s="62" t="s">
        <v>1460</v>
      </c>
      <c r="Z726" t="str">
        <f t="shared" si="95"/>
        <v>66_RAPIDEW</v>
      </c>
    </row>
    <row r="727" spans="1:26" ht="14.5" hidden="1">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92"/>
        <v>1</v>
      </c>
      <c r="M727" s="67" t="b">
        <v>1</v>
      </c>
      <c r="N727" s="67">
        <v>0</v>
      </c>
      <c r="O727" s="67">
        <v>15</v>
      </c>
      <c r="P727" s="67">
        <v>15</v>
      </c>
      <c r="Q727" s="67">
        <v>15</v>
      </c>
      <c r="R727" s="67">
        <v>0</v>
      </c>
      <c r="S727" s="17">
        <f t="shared" si="88"/>
        <v>109.56000000000002</v>
      </c>
      <c r="T727">
        <f t="shared" si="89"/>
        <v>4</v>
      </c>
      <c r="U727" s="7">
        <f t="shared" si="90"/>
        <v>4.3005324139011893</v>
      </c>
      <c r="V727" s="7">
        <f t="shared" si="91"/>
        <v>3.1797061535281919</v>
      </c>
      <c r="W727" s="7">
        <f t="shared" si="93"/>
        <v>59.139080934455905</v>
      </c>
      <c r="X727" s="7">
        <f t="shared" si="94"/>
        <v>63.439613348357092</v>
      </c>
      <c r="Y727" s="62" t="s">
        <v>1461</v>
      </c>
      <c r="Z727" t="str">
        <f t="shared" si="95"/>
        <v>68_1CHERYVAL</v>
      </c>
    </row>
    <row r="728" spans="1:2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92"/>
        <v>1</v>
      </c>
      <c r="M728" s="67" t="b">
        <v>0</v>
      </c>
      <c r="S728" s="17">
        <f t="shared" si="88"/>
        <v>75.680000000000007</v>
      </c>
      <c r="T728">
        <f t="shared" si="89"/>
        <v>0</v>
      </c>
      <c r="U728" s="7">
        <f t="shared" si="90"/>
        <v>0</v>
      </c>
      <c r="V728" s="7">
        <f t="shared" si="91"/>
        <v>0</v>
      </c>
      <c r="W728" s="7">
        <f t="shared" si="93"/>
        <v>0</v>
      </c>
      <c r="X728" s="7">
        <f t="shared" si="94"/>
        <v>0</v>
      </c>
      <c r="Y728" s="62" t="s">
        <v>1462</v>
      </c>
      <c r="Z728" t="str">
        <f t="shared" si="95"/>
        <v>68_2SOUTHMCD</v>
      </c>
    </row>
    <row r="729" spans="1:26" ht="14.5" hidden="1">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92"/>
        <v>1</v>
      </c>
      <c r="M729" s="67" t="b">
        <v>0</v>
      </c>
      <c r="S729" s="17">
        <f t="shared" si="88"/>
        <v>91.96</v>
      </c>
      <c r="T729">
        <f t="shared" si="89"/>
        <v>0</v>
      </c>
      <c r="U729" s="7">
        <f t="shared" si="90"/>
        <v>0</v>
      </c>
      <c r="V729" s="7">
        <f t="shared" si="91"/>
        <v>0</v>
      </c>
      <c r="W729" s="7">
        <f t="shared" si="93"/>
        <v>0</v>
      </c>
      <c r="X729" s="7">
        <f t="shared" si="94"/>
        <v>0</v>
      </c>
      <c r="Y729" s="62" t="s">
        <v>1463</v>
      </c>
      <c r="Z729" t="str">
        <f t="shared" si="95"/>
        <v>68_2NORTHMCD</v>
      </c>
    </row>
    <row r="730" spans="1:26" ht="14.5" hidden="1">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92"/>
        <v>1</v>
      </c>
      <c r="M730" s="67" t="b">
        <v>1</v>
      </c>
      <c r="N730" s="67">
        <v>0</v>
      </c>
      <c r="O730" s="67">
        <v>15</v>
      </c>
      <c r="P730" s="67">
        <v>15</v>
      </c>
      <c r="Q730" s="67">
        <v>15</v>
      </c>
      <c r="R730" s="67">
        <v>0</v>
      </c>
      <c r="S730" s="17">
        <f t="shared" si="88"/>
        <v>153.23000000000002</v>
      </c>
      <c r="T730">
        <f t="shared" si="89"/>
        <v>6</v>
      </c>
      <c r="U730" s="7">
        <f t="shared" si="90"/>
        <v>6.450798620851784</v>
      </c>
      <c r="V730" s="7">
        <f t="shared" si="91"/>
        <v>4.7695592302922876</v>
      </c>
      <c r="W730" s="7">
        <f t="shared" si="93"/>
        <v>88.708621401683857</v>
      </c>
      <c r="X730" s="7">
        <f t="shared" si="94"/>
        <v>95.159420022535642</v>
      </c>
      <c r="Y730" s="62" t="s">
        <v>1464</v>
      </c>
      <c r="Z730" t="str">
        <f t="shared" si="95"/>
        <v>68_3ELY</v>
      </c>
    </row>
    <row r="731" spans="1:26" ht="14.5" hidden="1">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92"/>
        <v>1</v>
      </c>
      <c r="M731" s="67" t="b">
        <v>1</v>
      </c>
      <c r="N731" s="67">
        <v>0</v>
      </c>
      <c r="O731" s="67">
        <v>10</v>
      </c>
      <c r="P731" s="67">
        <v>10</v>
      </c>
      <c r="Q731" s="67">
        <v>10</v>
      </c>
      <c r="R731" s="67">
        <v>0</v>
      </c>
      <c r="S731" s="17">
        <f t="shared" si="88"/>
        <v>41.25</v>
      </c>
      <c r="T731">
        <f t="shared" si="89"/>
        <v>0</v>
      </c>
      <c r="U731" s="7">
        <f t="shared" si="90"/>
        <v>0</v>
      </c>
      <c r="V731" s="7">
        <f t="shared" si="91"/>
        <v>0</v>
      </c>
      <c r="W731" s="7">
        <f t="shared" si="93"/>
        <v>0</v>
      </c>
      <c r="X731" s="7">
        <f t="shared" si="94"/>
        <v>0</v>
      </c>
      <c r="Y731" s="62" t="s">
        <v>1465</v>
      </c>
      <c r="Z731" t="str">
        <f t="shared" si="95"/>
        <v>68_11</v>
      </c>
    </row>
    <row r="732" spans="1:2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92"/>
        <v>0</v>
      </c>
      <c r="M732" s="67" t="b">
        <v>0</v>
      </c>
      <c r="S732" s="17">
        <f t="shared" si="88"/>
        <v>86.350000000000009</v>
      </c>
      <c r="T732">
        <f t="shared" si="89"/>
        <v>0</v>
      </c>
      <c r="U732" s="7">
        <f t="shared" si="90"/>
        <v>0</v>
      </c>
      <c r="V732" s="7">
        <f t="shared" si="91"/>
        <v>0</v>
      </c>
      <c r="W732" s="7">
        <f t="shared" si="93"/>
        <v>0</v>
      </c>
      <c r="X732" s="7">
        <f t="shared" si="94"/>
        <v>0</v>
      </c>
      <c r="Y732" s="62" t="s">
        <v>1466</v>
      </c>
      <c r="Z732" t="str">
        <f t="shared" si="95"/>
        <v>68_24</v>
      </c>
    </row>
    <row r="733" spans="1:26" ht="14.5" hidden="1">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92"/>
        <v>1</v>
      </c>
      <c r="M733" s="67" t="b">
        <v>1</v>
      </c>
      <c r="N733" s="67">
        <v>30</v>
      </c>
      <c r="O733" s="67">
        <v>15</v>
      </c>
      <c r="P733" s="67">
        <v>15</v>
      </c>
      <c r="Q733" s="67">
        <v>15</v>
      </c>
      <c r="R733" s="67">
        <v>60</v>
      </c>
      <c r="S733" s="17">
        <f t="shared" si="88"/>
        <v>39.49</v>
      </c>
      <c r="T733">
        <f t="shared" si="89"/>
        <v>2</v>
      </c>
      <c r="U733" s="7">
        <f t="shared" si="90"/>
        <v>2.1502662069505947</v>
      </c>
      <c r="V733" s="7">
        <f t="shared" si="91"/>
        <v>1.5898530767640959</v>
      </c>
      <c r="W733" s="7">
        <f t="shared" si="93"/>
        <v>29.569540467227952</v>
      </c>
      <c r="X733" s="7">
        <f t="shared" si="94"/>
        <v>31.719806674178546</v>
      </c>
      <c r="Y733" s="62" t="s">
        <v>1467</v>
      </c>
      <c r="Z733" t="str">
        <f t="shared" si="95"/>
        <v>69_MICROA</v>
      </c>
    </row>
    <row r="734" spans="1:26" ht="14.5" hidden="1">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92"/>
        <v>0</v>
      </c>
      <c r="M734" s="67" t="b">
        <v>1</v>
      </c>
      <c r="N734" s="67">
        <v>30</v>
      </c>
      <c r="O734" s="67">
        <v>15</v>
      </c>
      <c r="P734" s="67">
        <v>15</v>
      </c>
      <c r="Q734" s="67">
        <v>15</v>
      </c>
      <c r="R734" s="67">
        <v>60</v>
      </c>
      <c r="S734" s="17">
        <f t="shared" si="88"/>
        <v>47.300000000000004</v>
      </c>
      <c r="T734">
        <f t="shared" si="89"/>
        <v>0</v>
      </c>
      <c r="U734" s="7">
        <f t="shared" si="90"/>
        <v>0</v>
      </c>
      <c r="V734" s="7">
        <f t="shared" si="91"/>
        <v>0</v>
      </c>
      <c r="W734" s="7">
        <f t="shared" si="93"/>
        <v>0</v>
      </c>
      <c r="X734" s="7">
        <f t="shared" si="94"/>
        <v>0</v>
      </c>
      <c r="Y734" s="62" t="s">
        <v>1468</v>
      </c>
      <c r="Z734" t="str">
        <f t="shared" si="95"/>
        <v>69_MICROB</v>
      </c>
    </row>
    <row r="735" spans="1:26" ht="14.5" hidden="1">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92"/>
        <v>0</v>
      </c>
      <c r="M735" s="67" t="b">
        <v>1</v>
      </c>
      <c r="N735" s="67">
        <v>30</v>
      </c>
      <c r="O735" s="67">
        <v>15</v>
      </c>
      <c r="P735" s="67">
        <v>15</v>
      </c>
      <c r="Q735" s="67">
        <v>15</v>
      </c>
      <c r="R735" s="67">
        <v>60</v>
      </c>
      <c r="S735" s="17">
        <f t="shared" si="88"/>
        <v>52.8</v>
      </c>
      <c r="T735">
        <f t="shared" si="89"/>
        <v>0</v>
      </c>
      <c r="U735" s="7">
        <f t="shared" si="90"/>
        <v>0</v>
      </c>
      <c r="V735" s="7">
        <f t="shared" si="91"/>
        <v>0</v>
      </c>
      <c r="W735" s="7">
        <f t="shared" si="93"/>
        <v>0</v>
      </c>
      <c r="X735" s="7">
        <f t="shared" si="94"/>
        <v>0</v>
      </c>
      <c r="Y735" s="62" t="s">
        <v>1469</v>
      </c>
      <c r="Z735" t="str">
        <f t="shared" si="95"/>
        <v>69_MICROC</v>
      </c>
    </row>
    <row r="736" spans="1:26" ht="14.5" hidden="1">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92"/>
        <v>1</v>
      </c>
      <c r="M736" s="67" t="b">
        <v>1</v>
      </c>
      <c r="N736" s="67">
        <v>0</v>
      </c>
      <c r="O736" s="67">
        <v>15</v>
      </c>
      <c r="P736" s="67">
        <v>15</v>
      </c>
      <c r="Q736" s="67">
        <v>15</v>
      </c>
      <c r="R736" s="67">
        <v>120</v>
      </c>
      <c r="S736" s="17">
        <f t="shared" si="88"/>
        <v>130.57</v>
      </c>
      <c r="T736">
        <f t="shared" si="89"/>
        <v>5</v>
      </c>
      <c r="U736" s="7">
        <f t="shared" si="90"/>
        <v>5.3756655173764862</v>
      </c>
      <c r="V736" s="7">
        <f t="shared" si="91"/>
        <v>3.9746326919102399</v>
      </c>
      <c r="W736" s="7">
        <f t="shared" si="93"/>
        <v>73.923851168069888</v>
      </c>
      <c r="X736" s="7">
        <f t="shared" si="94"/>
        <v>79.299516685446378</v>
      </c>
      <c r="Y736" s="62" t="s">
        <v>2349</v>
      </c>
      <c r="Z736" t="str">
        <f t="shared" si="95"/>
        <v>70_GG22</v>
      </c>
    </row>
    <row r="737" spans="1:26" ht="14.5" hidden="1">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92"/>
        <v>0</v>
      </c>
      <c r="M737" s="67" t="b">
        <v>1</v>
      </c>
      <c r="N737" s="67">
        <v>0</v>
      </c>
      <c r="O737" s="67">
        <v>15</v>
      </c>
      <c r="P737" s="67">
        <v>15</v>
      </c>
      <c r="Q737" s="67">
        <v>15</v>
      </c>
      <c r="R737" s="67">
        <v>120</v>
      </c>
      <c r="S737" s="17">
        <f t="shared" si="88"/>
        <v>137.72</v>
      </c>
      <c r="T737">
        <f t="shared" si="89"/>
        <v>0</v>
      </c>
      <c r="U737" s="7">
        <f t="shared" si="90"/>
        <v>0</v>
      </c>
      <c r="V737" s="7">
        <f t="shared" si="91"/>
        <v>0</v>
      </c>
      <c r="W737" s="7">
        <f t="shared" si="93"/>
        <v>0</v>
      </c>
      <c r="X737" s="7">
        <f t="shared" si="94"/>
        <v>0</v>
      </c>
      <c r="Y737" s="62" t="s">
        <v>2349</v>
      </c>
      <c r="Z737" t="str">
        <f t="shared" si="95"/>
        <v>70_GG22</v>
      </c>
    </row>
    <row r="738" spans="1:26" ht="14.5" hidden="1">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92"/>
        <v>1</v>
      </c>
      <c r="M738" s="67" t="b">
        <v>1</v>
      </c>
      <c r="N738" s="67">
        <v>0</v>
      </c>
      <c r="O738" s="67">
        <v>15</v>
      </c>
      <c r="P738" s="67">
        <v>15</v>
      </c>
      <c r="Q738" s="67">
        <v>15</v>
      </c>
      <c r="R738" s="67">
        <v>500</v>
      </c>
      <c r="S738" s="17">
        <f t="shared" si="88"/>
        <v>114.83999999999999</v>
      </c>
      <c r="T738">
        <f t="shared" si="89"/>
        <v>4</v>
      </c>
      <c r="U738" s="7">
        <f t="shared" si="90"/>
        <v>4.3005324139011893</v>
      </c>
      <c r="V738" s="7">
        <f t="shared" si="91"/>
        <v>3.1797061535281919</v>
      </c>
      <c r="W738" s="7">
        <f t="shared" si="93"/>
        <v>59.139080934455905</v>
      </c>
      <c r="X738" s="7">
        <f t="shared" si="94"/>
        <v>63.439613348357092</v>
      </c>
      <c r="Y738" s="62" t="s">
        <v>2518</v>
      </c>
      <c r="Z738" t="str">
        <f t="shared" si="95"/>
        <v>70_GG36</v>
      </c>
    </row>
    <row r="739" spans="1:26" ht="14.5" hidden="1">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92"/>
        <v>0</v>
      </c>
      <c r="M739" s="67" t="b">
        <v>1</v>
      </c>
      <c r="N739" s="67">
        <v>0</v>
      </c>
      <c r="O739" s="67">
        <v>15</v>
      </c>
      <c r="P739" s="67">
        <v>15</v>
      </c>
      <c r="Q739" s="67">
        <v>15</v>
      </c>
      <c r="R739" s="67">
        <v>500</v>
      </c>
      <c r="S739" s="17">
        <f t="shared" si="88"/>
        <v>119.13</v>
      </c>
      <c r="T739">
        <f t="shared" si="89"/>
        <v>0</v>
      </c>
      <c r="U739" s="7">
        <f t="shared" si="90"/>
        <v>0</v>
      </c>
      <c r="V739" s="7">
        <f t="shared" si="91"/>
        <v>0</v>
      </c>
      <c r="W739" s="7">
        <f t="shared" si="93"/>
        <v>0</v>
      </c>
      <c r="X739" s="7">
        <f t="shared" si="94"/>
        <v>0</v>
      </c>
      <c r="Y739" s="62" t="s">
        <v>2518</v>
      </c>
      <c r="Z739" t="str">
        <f t="shared" si="95"/>
        <v>70_GG36</v>
      </c>
    </row>
    <row r="740" spans="1:26" ht="14.5" hidden="1">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92"/>
        <v>1</v>
      </c>
      <c r="M740" s="67" t="b">
        <v>1</v>
      </c>
      <c r="N740" s="67">
        <v>0</v>
      </c>
      <c r="O740" s="67">
        <v>15</v>
      </c>
      <c r="P740" s="67">
        <v>15</v>
      </c>
      <c r="Q740" s="67">
        <v>15</v>
      </c>
      <c r="R740" s="67">
        <v>160</v>
      </c>
      <c r="S740" s="17">
        <f t="shared" si="88"/>
        <v>167.64000000000004</v>
      </c>
      <c r="T740">
        <f t="shared" si="89"/>
        <v>6</v>
      </c>
      <c r="U740" s="7">
        <f t="shared" si="90"/>
        <v>6.450798620851784</v>
      </c>
      <c r="V740" s="7">
        <f t="shared" si="91"/>
        <v>4.7695592302922876</v>
      </c>
      <c r="W740" s="7">
        <f t="shared" si="93"/>
        <v>88.708621401683857</v>
      </c>
      <c r="X740" s="7">
        <f t="shared" si="94"/>
        <v>95.159420022535642</v>
      </c>
      <c r="Y740" s="62" t="s">
        <v>2360</v>
      </c>
      <c r="Z740" t="str">
        <f t="shared" si="95"/>
        <v>70_GG17</v>
      </c>
    </row>
    <row r="741" spans="1:26" ht="14.5" hidden="1">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92"/>
        <v>0</v>
      </c>
      <c r="M741" s="67" t="b">
        <v>1</v>
      </c>
      <c r="N741" s="67">
        <v>99.99</v>
      </c>
      <c r="O741" s="67">
        <v>15</v>
      </c>
      <c r="P741" s="67">
        <v>15</v>
      </c>
      <c r="Q741" s="67">
        <v>15</v>
      </c>
      <c r="R741" s="67">
        <v>160</v>
      </c>
      <c r="S741" s="17">
        <f t="shared" si="88"/>
        <v>165.99</v>
      </c>
      <c r="T741">
        <f t="shared" si="89"/>
        <v>0</v>
      </c>
      <c r="U741" s="7">
        <f t="shared" si="90"/>
        <v>0</v>
      </c>
      <c r="V741" s="7">
        <f t="shared" si="91"/>
        <v>0</v>
      </c>
      <c r="W741" s="7">
        <f t="shared" si="93"/>
        <v>0</v>
      </c>
      <c r="X741" s="7">
        <f t="shared" si="94"/>
        <v>0</v>
      </c>
      <c r="Y741" s="62" t="s">
        <v>2360</v>
      </c>
      <c r="Z741" t="str">
        <f t="shared" si="95"/>
        <v>70_GG17</v>
      </c>
    </row>
    <row r="742" spans="1:26" ht="14.5" hidden="1">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92"/>
        <v>1</v>
      </c>
      <c r="M742" s="67" t="b">
        <v>1</v>
      </c>
      <c r="N742" s="67">
        <v>0</v>
      </c>
      <c r="O742" s="67">
        <v>15</v>
      </c>
      <c r="P742" s="67">
        <v>15</v>
      </c>
      <c r="Q742" s="67">
        <v>15</v>
      </c>
      <c r="R742" s="67">
        <v>240</v>
      </c>
      <c r="S742" s="17">
        <f t="shared" si="88"/>
        <v>85.690000000000012</v>
      </c>
      <c r="T742">
        <f t="shared" si="89"/>
        <v>5</v>
      </c>
      <c r="U742" s="7">
        <f t="shared" si="90"/>
        <v>5.3756655173764862</v>
      </c>
      <c r="V742" s="7">
        <f t="shared" si="91"/>
        <v>3.9746326919102399</v>
      </c>
      <c r="W742" s="7">
        <f t="shared" si="93"/>
        <v>73.923851168069888</v>
      </c>
      <c r="X742" s="7">
        <f t="shared" si="94"/>
        <v>79.299516685446378</v>
      </c>
      <c r="Y742" s="62" t="s">
        <v>1476</v>
      </c>
      <c r="Z742" t="str">
        <f t="shared" si="95"/>
        <v>70_GG23</v>
      </c>
    </row>
    <row r="743" spans="1:26" ht="14.5" hidden="1">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92"/>
        <v>1</v>
      </c>
      <c r="M743" s="67" t="b">
        <v>1</v>
      </c>
      <c r="N743" s="67">
        <v>0</v>
      </c>
      <c r="O743" s="67">
        <v>15</v>
      </c>
      <c r="P743" s="67">
        <v>15</v>
      </c>
      <c r="Q743" s="67">
        <v>15</v>
      </c>
      <c r="R743" s="67">
        <v>240</v>
      </c>
      <c r="S743" s="17">
        <f t="shared" si="88"/>
        <v>153.78</v>
      </c>
      <c r="T743">
        <f t="shared" si="89"/>
        <v>6</v>
      </c>
      <c r="U743" s="7">
        <f t="shared" si="90"/>
        <v>6.450798620851784</v>
      </c>
      <c r="V743" s="7">
        <f t="shared" si="91"/>
        <v>4.7695592302922876</v>
      </c>
      <c r="W743" s="7">
        <f t="shared" si="93"/>
        <v>88.708621401683857</v>
      </c>
      <c r="X743" s="7">
        <f t="shared" si="94"/>
        <v>95.159420022535642</v>
      </c>
      <c r="Y743" s="62" t="s">
        <v>2359</v>
      </c>
      <c r="Z743" t="str">
        <f t="shared" si="95"/>
        <v>70_GG49</v>
      </c>
    </row>
    <row r="744" spans="1:26" ht="14.5" hidden="1">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92"/>
        <v>0</v>
      </c>
      <c r="M744" s="67" t="b">
        <v>1</v>
      </c>
      <c r="N744" s="67">
        <v>0</v>
      </c>
      <c r="O744" s="67">
        <v>15</v>
      </c>
      <c r="P744" s="67">
        <v>15</v>
      </c>
      <c r="Q744" s="67">
        <v>15</v>
      </c>
      <c r="R744" s="67">
        <v>500</v>
      </c>
      <c r="S744" s="17">
        <f t="shared" si="88"/>
        <v>151.69000000000003</v>
      </c>
      <c r="T744">
        <f t="shared" si="89"/>
        <v>0</v>
      </c>
      <c r="U744" s="7">
        <f t="shared" si="90"/>
        <v>0</v>
      </c>
      <c r="V744" s="7">
        <f t="shared" si="91"/>
        <v>0</v>
      </c>
      <c r="W744" s="7">
        <f t="shared" si="93"/>
        <v>0</v>
      </c>
      <c r="X744" s="7">
        <f t="shared" si="94"/>
        <v>0</v>
      </c>
      <c r="Y744" s="62" t="s">
        <v>2359</v>
      </c>
      <c r="Z744" t="str">
        <f t="shared" si="95"/>
        <v>70_GG49</v>
      </c>
    </row>
    <row r="745" spans="1:26" ht="14.5" hidden="1">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92"/>
        <v>1</v>
      </c>
      <c r="M745" s="67" t="b">
        <v>1</v>
      </c>
      <c r="N745" s="67">
        <v>0</v>
      </c>
      <c r="O745" s="67">
        <v>15</v>
      </c>
      <c r="P745" s="67">
        <v>15</v>
      </c>
      <c r="Q745" s="67">
        <v>15</v>
      </c>
      <c r="R745" s="67">
        <v>0</v>
      </c>
      <c r="S745" s="17">
        <f t="shared" si="88"/>
        <v>258.83000000000004</v>
      </c>
      <c r="T745">
        <f t="shared" si="89"/>
        <v>17</v>
      </c>
      <c r="U745" s="7">
        <f t="shared" si="90"/>
        <v>18.277262759080056</v>
      </c>
      <c r="V745" s="7">
        <f t="shared" si="91"/>
        <v>13.513751152494816</v>
      </c>
      <c r="W745" s="7">
        <f t="shared" si="93"/>
        <v>251.3410939714376</v>
      </c>
      <c r="X745" s="7">
        <f t="shared" si="94"/>
        <v>269.61835673051763</v>
      </c>
      <c r="Y745" s="62" t="s">
        <v>1479</v>
      </c>
      <c r="Z745" t="str">
        <f t="shared" si="95"/>
        <v>70_GG61</v>
      </c>
    </row>
    <row r="746" spans="1:26" ht="14.5" hidden="1">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92"/>
        <v>1</v>
      </c>
      <c r="M746" s="67" t="b">
        <v>1</v>
      </c>
      <c r="N746" s="67">
        <v>0</v>
      </c>
      <c r="O746" s="67">
        <v>15</v>
      </c>
      <c r="P746" s="67">
        <v>15</v>
      </c>
      <c r="Q746" s="67">
        <v>15</v>
      </c>
      <c r="R746" s="67">
        <v>500</v>
      </c>
      <c r="S746" s="17">
        <f t="shared" si="88"/>
        <v>57.20000000000001</v>
      </c>
      <c r="T746">
        <f t="shared" si="89"/>
        <v>3</v>
      </c>
      <c r="U746" s="7">
        <f t="shared" si="90"/>
        <v>3.225399310425892</v>
      </c>
      <c r="V746" s="7">
        <f t="shared" si="91"/>
        <v>2.3847796151461438</v>
      </c>
      <c r="W746" s="7">
        <f t="shared" si="93"/>
        <v>44.354310700841928</v>
      </c>
      <c r="X746" s="7">
        <f t="shared" si="94"/>
        <v>47.579710011267821</v>
      </c>
      <c r="Y746" s="62" t="s">
        <v>1480</v>
      </c>
      <c r="Z746" t="str">
        <f t="shared" si="95"/>
        <v>70_GG233</v>
      </c>
    </row>
    <row r="747" spans="1:26" ht="14.5" hidden="1">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92"/>
        <v>1</v>
      </c>
      <c r="M747" s="67" t="b">
        <v>0</v>
      </c>
      <c r="S747" s="17">
        <f t="shared" si="88"/>
        <v>318.56000000000006</v>
      </c>
      <c r="T747">
        <f t="shared" si="89"/>
        <v>0</v>
      </c>
      <c r="U747" s="7">
        <f t="shared" si="90"/>
        <v>0</v>
      </c>
      <c r="V747" s="7">
        <f t="shared" si="91"/>
        <v>0</v>
      </c>
      <c r="W747" s="7">
        <f t="shared" si="93"/>
        <v>0</v>
      </c>
      <c r="X747" s="7">
        <f t="shared" si="94"/>
        <v>0</v>
      </c>
      <c r="Y747" s="62" t="s">
        <v>1481</v>
      </c>
      <c r="Z747" t="str">
        <f t="shared" si="95"/>
        <v>70_GG68</v>
      </c>
    </row>
    <row r="748" spans="1:26" ht="14.5" hidden="1">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92"/>
        <v>1</v>
      </c>
      <c r="M748" s="67" t="b">
        <v>0</v>
      </c>
      <c r="S748" s="17">
        <f t="shared" si="88"/>
        <v>102.41000000000003</v>
      </c>
      <c r="T748">
        <f t="shared" si="89"/>
        <v>0</v>
      </c>
      <c r="U748" s="7">
        <f t="shared" si="90"/>
        <v>0</v>
      </c>
      <c r="V748" s="7">
        <f t="shared" si="91"/>
        <v>0</v>
      </c>
      <c r="W748" s="7">
        <f t="shared" si="93"/>
        <v>0</v>
      </c>
      <c r="X748" s="7">
        <f t="shared" si="94"/>
        <v>0</v>
      </c>
      <c r="Y748" s="62" t="s">
        <v>1482</v>
      </c>
      <c r="Z748" t="str">
        <f t="shared" si="95"/>
        <v>70_GG68A</v>
      </c>
    </row>
    <row r="749" spans="1:26" ht="14.5" hidden="1">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92"/>
        <v>1</v>
      </c>
      <c r="M749" s="67" t="b">
        <v>1</v>
      </c>
      <c r="N749" s="67">
        <v>0</v>
      </c>
      <c r="O749" s="67">
        <v>15</v>
      </c>
      <c r="P749" s="67">
        <v>15</v>
      </c>
      <c r="Q749" s="67">
        <v>15</v>
      </c>
      <c r="R749" s="67">
        <v>500</v>
      </c>
      <c r="S749" s="17">
        <f t="shared" si="88"/>
        <v>120.44999999999999</v>
      </c>
      <c r="T749">
        <f t="shared" si="89"/>
        <v>7</v>
      </c>
      <c r="U749" s="7">
        <f t="shared" si="90"/>
        <v>7.5259317243270818</v>
      </c>
      <c r="V749" s="7">
        <f t="shared" si="91"/>
        <v>5.5644857686743361</v>
      </c>
      <c r="W749" s="7">
        <f t="shared" si="93"/>
        <v>103.49339163529784</v>
      </c>
      <c r="X749" s="7">
        <f t="shared" si="94"/>
        <v>111.01932335962492</v>
      </c>
      <c r="Y749" s="62" t="s">
        <v>1483</v>
      </c>
      <c r="Z749" t="str">
        <f t="shared" si="95"/>
        <v>70_GG251</v>
      </c>
    </row>
    <row r="750" spans="1:26" ht="14.5" hidden="1">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92"/>
        <v>0</v>
      </c>
      <c r="M750" s="67" t="b">
        <v>0</v>
      </c>
      <c r="S750" s="17">
        <f t="shared" si="88"/>
        <v>73.37</v>
      </c>
      <c r="T750">
        <f t="shared" si="89"/>
        <v>0</v>
      </c>
      <c r="U750" s="7">
        <f t="shared" si="90"/>
        <v>0</v>
      </c>
      <c r="V750" s="7">
        <f t="shared" si="91"/>
        <v>0</v>
      </c>
      <c r="W750" s="7">
        <f t="shared" si="93"/>
        <v>0</v>
      </c>
      <c r="X750" s="7">
        <f t="shared" si="94"/>
        <v>0</v>
      </c>
      <c r="Y750" s="62" t="s">
        <v>1484</v>
      </c>
      <c r="Z750" t="str">
        <f t="shared" si="95"/>
        <v>70_GG23X</v>
      </c>
    </row>
    <row r="751" spans="1:26" ht="14.5" hidden="1">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92"/>
        <v>1</v>
      </c>
      <c r="M751" s="67" t="b">
        <v>1</v>
      </c>
      <c r="N751" s="67">
        <v>0</v>
      </c>
      <c r="O751" s="67">
        <v>15</v>
      </c>
      <c r="P751" s="67">
        <v>15</v>
      </c>
      <c r="Q751" s="67">
        <v>15</v>
      </c>
      <c r="R751" s="67">
        <v>0</v>
      </c>
      <c r="S751" s="17">
        <f t="shared" si="88"/>
        <v>67.760000000000005</v>
      </c>
      <c r="T751">
        <f t="shared" si="89"/>
        <v>4</v>
      </c>
      <c r="U751" s="7">
        <f t="shared" si="90"/>
        <v>4.3005324139011893</v>
      </c>
      <c r="V751" s="7">
        <f t="shared" si="91"/>
        <v>3.1797061535281919</v>
      </c>
      <c r="W751" s="7">
        <f t="shared" si="93"/>
        <v>59.139080934455905</v>
      </c>
      <c r="X751" s="7">
        <f t="shared" si="94"/>
        <v>63.439613348357092</v>
      </c>
      <c r="Y751" s="62" t="s">
        <v>2375</v>
      </c>
      <c r="Z751" t="str">
        <f t="shared" si="95"/>
        <v>70_GG29</v>
      </c>
    </row>
    <row r="752" spans="1:26" ht="14.5" hidden="1">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92"/>
        <v>0</v>
      </c>
      <c r="M752" s="67" t="b">
        <v>1</v>
      </c>
      <c r="N752" s="67">
        <v>0</v>
      </c>
      <c r="O752" s="67">
        <v>15</v>
      </c>
      <c r="P752" s="67">
        <v>15</v>
      </c>
      <c r="Q752" s="67">
        <v>15</v>
      </c>
      <c r="R752" s="67">
        <v>0</v>
      </c>
      <c r="S752" s="17">
        <f t="shared" si="88"/>
        <v>68.750000000000014</v>
      </c>
      <c r="T752">
        <f t="shared" si="89"/>
        <v>0</v>
      </c>
      <c r="U752" s="7">
        <f t="shared" si="90"/>
        <v>0</v>
      </c>
      <c r="V752" s="7">
        <f t="shared" si="91"/>
        <v>0</v>
      </c>
      <c r="W752" s="7">
        <f t="shared" si="93"/>
        <v>0</v>
      </c>
      <c r="X752" s="7">
        <f t="shared" si="94"/>
        <v>0</v>
      </c>
      <c r="Y752" s="62" t="s">
        <v>2375</v>
      </c>
      <c r="Z752" t="str">
        <f t="shared" si="95"/>
        <v>70_GG29</v>
      </c>
    </row>
    <row r="753" spans="1:26" ht="14.5" hidden="1">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92"/>
        <v>1</v>
      </c>
      <c r="M753" s="67" t="b">
        <v>1</v>
      </c>
      <c r="N753" s="67">
        <v>0</v>
      </c>
      <c r="O753" s="67">
        <v>15</v>
      </c>
      <c r="P753" s="67">
        <v>15</v>
      </c>
      <c r="Q753" s="67">
        <v>15</v>
      </c>
      <c r="R753" s="67">
        <v>500</v>
      </c>
      <c r="S753" s="17">
        <f t="shared" si="88"/>
        <v>169.51</v>
      </c>
      <c r="T753">
        <f t="shared" si="89"/>
        <v>6</v>
      </c>
      <c r="U753" s="7">
        <f t="shared" si="90"/>
        <v>6.450798620851784</v>
      </c>
      <c r="V753" s="7">
        <f t="shared" si="91"/>
        <v>4.7695592302922876</v>
      </c>
      <c r="W753" s="7">
        <f t="shared" si="93"/>
        <v>88.708621401683857</v>
      </c>
      <c r="X753" s="7">
        <f t="shared" si="94"/>
        <v>95.159420022535642</v>
      </c>
      <c r="Y753" s="62" t="s">
        <v>2519</v>
      </c>
      <c r="Z753" t="str">
        <f t="shared" si="95"/>
        <v>70_GG35</v>
      </c>
    </row>
    <row r="754" spans="1:26" ht="14.5" hidden="1">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92"/>
        <v>0</v>
      </c>
      <c r="M754" s="67" t="b">
        <v>1</v>
      </c>
      <c r="N754" s="67">
        <v>0</v>
      </c>
      <c r="O754" s="67">
        <v>15</v>
      </c>
      <c r="P754" s="67">
        <v>15</v>
      </c>
      <c r="Q754" s="67">
        <v>15</v>
      </c>
      <c r="R754" s="67">
        <v>96</v>
      </c>
      <c r="S754" s="17">
        <f t="shared" si="88"/>
        <v>171.16000000000005</v>
      </c>
      <c r="T754">
        <f t="shared" si="89"/>
        <v>0</v>
      </c>
      <c r="U754" s="7">
        <f t="shared" si="90"/>
        <v>0</v>
      </c>
      <c r="V754" s="7">
        <f t="shared" si="91"/>
        <v>0</v>
      </c>
      <c r="W754" s="7">
        <f t="shared" si="93"/>
        <v>0</v>
      </c>
      <c r="X754" s="7">
        <f t="shared" si="94"/>
        <v>0</v>
      </c>
      <c r="Y754" s="62" t="s">
        <v>2519</v>
      </c>
      <c r="Z754" t="str">
        <f t="shared" si="95"/>
        <v>70_GG35</v>
      </c>
    </row>
    <row r="755" spans="1:26" ht="14.5" hidden="1">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92"/>
        <v>1</v>
      </c>
      <c r="M755" s="67" t="b">
        <v>0</v>
      </c>
      <c r="S755" s="17">
        <f t="shared" si="88"/>
        <v>24.750000000000004</v>
      </c>
      <c r="T755">
        <f t="shared" si="89"/>
        <v>0</v>
      </c>
      <c r="U755" s="7">
        <f t="shared" si="90"/>
        <v>0</v>
      </c>
      <c r="V755" s="7">
        <f t="shared" si="91"/>
        <v>0</v>
      </c>
      <c r="W755" s="7">
        <f t="shared" si="93"/>
        <v>0</v>
      </c>
      <c r="X755" s="7">
        <f t="shared" si="94"/>
        <v>0</v>
      </c>
      <c r="Y755" s="62" t="s">
        <v>2520</v>
      </c>
      <c r="Z755" t="str">
        <f t="shared" si="95"/>
        <v>70_GG35A</v>
      </c>
    </row>
    <row r="756" spans="1:26" ht="14.5" hidden="1">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92"/>
        <v>1</v>
      </c>
      <c r="M756" s="67" t="b">
        <v>1</v>
      </c>
      <c r="N756" s="67">
        <v>0</v>
      </c>
      <c r="O756" s="67">
        <v>15</v>
      </c>
      <c r="P756" s="67">
        <v>15</v>
      </c>
      <c r="Q756" s="67">
        <v>15</v>
      </c>
      <c r="R756" s="67">
        <v>160</v>
      </c>
      <c r="S756" s="17">
        <f t="shared" si="88"/>
        <v>52.250000000000007</v>
      </c>
      <c r="T756">
        <f t="shared" si="89"/>
        <v>2</v>
      </c>
      <c r="U756" s="7">
        <f t="shared" si="90"/>
        <v>2.1502662069505947</v>
      </c>
      <c r="V756" s="7">
        <f t="shared" si="91"/>
        <v>1.5898530767640959</v>
      </c>
      <c r="W756" s="7">
        <f t="shared" si="93"/>
        <v>29.569540467227952</v>
      </c>
      <c r="X756" s="7">
        <f t="shared" si="94"/>
        <v>31.719806674178546</v>
      </c>
      <c r="Y756" s="62" t="s">
        <v>2467</v>
      </c>
      <c r="Z756" t="str">
        <f t="shared" si="95"/>
        <v>70_GG219</v>
      </c>
    </row>
    <row r="757" spans="1:26" ht="14.5" hidden="1">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92"/>
        <v>0</v>
      </c>
      <c r="M757" s="67" t="b">
        <v>1</v>
      </c>
      <c r="N757" s="67">
        <v>0</v>
      </c>
      <c r="O757" s="67">
        <v>15</v>
      </c>
      <c r="P757" s="67">
        <v>15</v>
      </c>
      <c r="Q757" s="67">
        <v>15</v>
      </c>
      <c r="R757" s="67">
        <v>120</v>
      </c>
      <c r="S757" s="17">
        <f t="shared" si="88"/>
        <v>55.33</v>
      </c>
      <c r="T757">
        <f t="shared" si="89"/>
        <v>0</v>
      </c>
      <c r="U757" s="7">
        <f t="shared" si="90"/>
        <v>0</v>
      </c>
      <c r="V757" s="7">
        <f t="shared" si="91"/>
        <v>0</v>
      </c>
      <c r="W757" s="7">
        <f t="shared" si="93"/>
        <v>0</v>
      </c>
      <c r="X757" s="7">
        <f t="shared" si="94"/>
        <v>0</v>
      </c>
      <c r="Y757" s="62" t="s">
        <v>2467</v>
      </c>
      <c r="Z757" t="str">
        <f t="shared" si="95"/>
        <v>70_GG219</v>
      </c>
    </row>
    <row r="758" spans="1:26" ht="14.5" hidden="1">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92"/>
        <v>1</v>
      </c>
      <c r="M758" s="67" t="b">
        <v>0</v>
      </c>
      <c r="S758" s="17">
        <f t="shared" si="88"/>
        <v>24.750000000000004</v>
      </c>
      <c r="T758">
        <f t="shared" si="89"/>
        <v>0</v>
      </c>
      <c r="U758" s="7">
        <f t="shared" si="90"/>
        <v>0</v>
      </c>
      <c r="V758" s="7">
        <f t="shared" si="91"/>
        <v>0</v>
      </c>
      <c r="W758" s="7">
        <f t="shared" si="93"/>
        <v>0</v>
      </c>
      <c r="X758" s="7">
        <f t="shared" si="94"/>
        <v>0</v>
      </c>
      <c r="Y758" s="62" t="s">
        <v>2520</v>
      </c>
      <c r="Z758" t="str">
        <f t="shared" si="95"/>
        <v>70_GG35A</v>
      </c>
    </row>
    <row r="759" spans="1:26" ht="14.5" hidden="1">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92"/>
        <v>1</v>
      </c>
      <c r="M759" s="67" t="b">
        <v>1</v>
      </c>
      <c r="N759" s="67">
        <v>0</v>
      </c>
      <c r="O759" s="67">
        <v>10</v>
      </c>
      <c r="P759" s="67">
        <v>10</v>
      </c>
      <c r="Q759" s="67">
        <v>10</v>
      </c>
      <c r="R759" s="67">
        <v>20</v>
      </c>
      <c r="S759" s="17">
        <f t="shared" si="88"/>
        <v>286.88</v>
      </c>
      <c r="T759">
        <f t="shared" si="89"/>
        <v>0</v>
      </c>
      <c r="U759" s="7">
        <f t="shared" si="90"/>
        <v>0</v>
      </c>
      <c r="V759" s="7">
        <f t="shared" si="91"/>
        <v>0</v>
      </c>
      <c r="W759" s="7">
        <f t="shared" si="93"/>
        <v>0</v>
      </c>
      <c r="X759" s="7">
        <f t="shared" si="94"/>
        <v>0</v>
      </c>
      <c r="Y759" s="62" t="s">
        <v>2468</v>
      </c>
      <c r="Z759" t="str">
        <f t="shared" si="95"/>
        <v>78_EP2_</v>
      </c>
    </row>
    <row r="760" spans="1:26" ht="14.5" hidden="1">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92"/>
        <v>0</v>
      </c>
      <c r="M760" s="67" t="b">
        <v>1</v>
      </c>
      <c r="N760" s="67">
        <v>0</v>
      </c>
      <c r="O760" s="67">
        <v>10</v>
      </c>
      <c r="P760" s="67">
        <v>10</v>
      </c>
      <c r="Q760" s="67">
        <v>10</v>
      </c>
      <c r="R760" s="67">
        <v>20</v>
      </c>
      <c r="S760" s="17">
        <f t="shared" si="88"/>
        <v>286.66000000000003</v>
      </c>
      <c r="T760">
        <f t="shared" si="89"/>
        <v>0</v>
      </c>
      <c r="U760" s="7">
        <f t="shared" si="90"/>
        <v>0</v>
      </c>
      <c r="V760" s="7">
        <f t="shared" si="91"/>
        <v>0</v>
      </c>
      <c r="W760" s="7">
        <f t="shared" si="93"/>
        <v>0</v>
      </c>
      <c r="X760" s="7">
        <f t="shared" si="94"/>
        <v>0</v>
      </c>
      <c r="Y760" s="62" t="s">
        <v>2468</v>
      </c>
      <c r="Z760" t="str">
        <f t="shared" si="95"/>
        <v>78_EP2_</v>
      </c>
    </row>
    <row r="761" spans="1:26" ht="14.5" hidden="1">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92"/>
        <v>1</v>
      </c>
      <c r="M761" s="67" t="b">
        <v>1</v>
      </c>
      <c r="N761" s="67">
        <v>0</v>
      </c>
      <c r="O761" s="67">
        <v>10</v>
      </c>
      <c r="P761" s="67">
        <v>10</v>
      </c>
      <c r="Q761" s="67">
        <v>10</v>
      </c>
      <c r="R761" s="67">
        <v>20</v>
      </c>
      <c r="S761" s="17">
        <f t="shared" si="88"/>
        <v>166.32000000000002</v>
      </c>
      <c r="T761">
        <f t="shared" si="89"/>
        <v>0</v>
      </c>
      <c r="U761" s="7">
        <f t="shared" si="90"/>
        <v>0</v>
      </c>
      <c r="V761" s="7">
        <f t="shared" si="91"/>
        <v>0</v>
      </c>
      <c r="W761" s="7">
        <f t="shared" si="93"/>
        <v>0</v>
      </c>
      <c r="X761" s="7">
        <f t="shared" si="94"/>
        <v>0</v>
      </c>
      <c r="Y761" s="62" t="s">
        <v>2469</v>
      </c>
      <c r="Z761" t="str">
        <f t="shared" si="95"/>
        <v>78_TB1_</v>
      </c>
    </row>
    <row r="762" spans="1:26" ht="14.5" hidden="1">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92"/>
        <v>0</v>
      </c>
      <c r="M762" s="67" t="b">
        <v>1</v>
      </c>
      <c r="N762" s="67">
        <v>0</v>
      </c>
      <c r="O762" s="67">
        <v>10</v>
      </c>
      <c r="P762" s="67">
        <v>10</v>
      </c>
      <c r="Q762" s="67">
        <v>10</v>
      </c>
      <c r="R762" s="67">
        <v>20</v>
      </c>
      <c r="S762" s="17">
        <f t="shared" si="88"/>
        <v>176.44000000000003</v>
      </c>
      <c r="T762">
        <f t="shared" si="89"/>
        <v>0</v>
      </c>
      <c r="U762" s="7">
        <f t="shared" si="90"/>
        <v>0</v>
      </c>
      <c r="V762" s="7">
        <f t="shared" si="91"/>
        <v>0</v>
      </c>
      <c r="W762" s="7">
        <f t="shared" si="93"/>
        <v>0</v>
      </c>
      <c r="X762" s="7">
        <f t="shared" si="94"/>
        <v>0</v>
      </c>
      <c r="Y762" s="62" t="s">
        <v>2469</v>
      </c>
      <c r="Z762" t="str">
        <f t="shared" si="95"/>
        <v>78_TB1_</v>
      </c>
    </row>
    <row r="763" spans="1:26" ht="14.5" hidden="1">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92"/>
        <v>1</v>
      </c>
      <c r="M763" s="67" t="b">
        <v>1</v>
      </c>
      <c r="N763" s="67">
        <v>0</v>
      </c>
      <c r="O763" s="67">
        <v>10</v>
      </c>
      <c r="P763" s="67">
        <v>10</v>
      </c>
      <c r="Q763" s="67">
        <v>10</v>
      </c>
      <c r="R763" s="67">
        <v>20</v>
      </c>
      <c r="S763" s="17">
        <f t="shared" si="88"/>
        <v>94.160000000000025</v>
      </c>
      <c r="T763">
        <f t="shared" si="89"/>
        <v>0</v>
      </c>
      <c r="U763" s="7">
        <f t="shared" si="90"/>
        <v>0</v>
      </c>
      <c r="V763" s="7">
        <f t="shared" si="91"/>
        <v>0</v>
      </c>
      <c r="W763" s="7">
        <f t="shared" si="93"/>
        <v>0</v>
      </c>
      <c r="X763" s="7">
        <f t="shared" si="94"/>
        <v>0</v>
      </c>
      <c r="Y763" s="62" t="s">
        <v>2470</v>
      </c>
      <c r="Z763" t="str">
        <f t="shared" si="95"/>
        <v>78_TB2_</v>
      </c>
    </row>
    <row r="764" spans="1:26" ht="14.5" hidden="1">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92"/>
        <v>0</v>
      </c>
      <c r="M764" s="67" t="b">
        <v>1</v>
      </c>
      <c r="N764" s="67">
        <v>0</v>
      </c>
      <c r="O764" s="67">
        <v>10</v>
      </c>
      <c r="P764" s="67">
        <v>10</v>
      </c>
      <c r="Q764" s="67">
        <v>10</v>
      </c>
      <c r="R764" s="67">
        <v>20</v>
      </c>
      <c r="S764" s="17">
        <f t="shared" si="88"/>
        <v>94.050000000000011</v>
      </c>
      <c r="T764">
        <f t="shared" si="89"/>
        <v>0</v>
      </c>
      <c r="U764" s="7">
        <f t="shared" si="90"/>
        <v>0</v>
      </c>
      <c r="V764" s="7">
        <f t="shared" si="91"/>
        <v>0</v>
      </c>
      <c r="W764" s="7">
        <f t="shared" si="93"/>
        <v>0</v>
      </c>
      <c r="X764" s="7">
        <f t="shared" si="94"/>
        <v>0</v>
      </c>
      <c r="Y764" s="62" t="s">
        <v>2470</v>
      </c>
      <c r="Z764" t="str">
        <f t="shared" si="95"/>
        <v>78_TB2_</v>
      </c>
    </row>
    <row r="765" spans="1:2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92"/>
        <v>1</v>
      </c>
      <c r="M765" s="67" t="b">
        <v>0</v>
      </c>
      <c r="S765" s="17">
        <f t="shared" si="88"/>
        <v>331.87000000000006</v>
      </c>
      <c r="T765">
        <f t="shared" si="89"/>
        <v>0</v>
      </c>
      <c r="U765" s="7">
        <f t="shared" si="90"/>
        <v>0</v>
      </c>
      <c r="V765" s="7">
        <f t="shared" si="91"/>
        <v>0</v>
      </c>
      <c r="W765" s="7">
        <f t="shared" si="93"/>
        <v>0</v>
      </c>
      <c r="X765" s="7">
        <f t="shared" si="94"/>
        <v>0</v>
      </c>
      <c r="Y765" s="62" t="s">
        <v>2009</v>
      </c>
      <c r="Z765" t="str">
        <f t="shared" si="95"/>
        <v>80_KX</v>
      </c>
    </row>
    <row r="766" spans="1:2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92"/>
        <v>0</v>
      </c>
      <c r="M766" s="67" t="b">
        <v>0</v>
      </c>
      <c r="S766" s="17">
        <f t="shared" si="88"/>
        <v>330.88</v>
      </c>
      <c r="T766">
        <f t="shared" si="89"/>
        <v>0</v>
      </c>
      <c r="U766" s="7">
        <f t="shared" si="90"/>
        <v>0</v>
      </c>
      <c r="V766" s="7">
        <f t="shared" si="91"/>
        <v>0</v>
      </c>
      <c r="W766" s="7">
        <f t="shared" si="93"/>
        <v>0</v>
      </c>
      <c r="X766" s="7">
        <f t="shared" si="94"/>
        <v>0</v>
      </c>
      <c r="Y766" s="62" t="s">
        <v>2009</v>
      </c>
      <c r="Z766" t="str">
        <f t="shared" si="95"/>
        <v>80_KX</v>
      </c>
    </row>
    <row r="767" spans="1:2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92"/>
        <v>1</v>
      </c>
      <c r="M767" s="67" t="b">
        <v>0</v>
      </c>
      <c r="S767" s="17">
        <f t="shared" si="88"/>
        <v>223.08</v>
      </c>
      <c r="T767">
        <f t="shared" si="89"/>
        <v>0</v>
      </c>
      <c r="U767" s="7">
        <f t="shared" si="90"/>
        <v>0</v>
      </c>
      <c r="V767" s="7">
        <f t="shared" si="91"/>
        <v>0</v>
      </c>
      <c r="W767" s="7">
        <f t="shared" si="93"/>
        <v>0</v>
      </c>
      <c r="X767" s="7">
        <f t="shared" si="94"/>
        <v>0</v>
      </c>
      <c r="Y767" s="62" t="s">
        <v>1970</v>
      </c>
      <c r="Z767" t="str">
        <f t="shared" si="95"/>
        <v>80_11</v>
      </c>
    </row>
    <row r="768" spans="1:2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92"/>
        <v>0</v>
      </c>
      <c r="M768" s="67" t="b">
        <v>0</v>
      </c>
      <c r="S768" s="17">
        <f t="shared" si="88"/>
        <v>224.4</v>
      </c>
      <c r="T768">
        <f t="shared" si="89"/>
        <v>0</v>
      </c>
      <c r="U768" s="7">
        <f t="shared" si="90"/>
        <v>0</v>
      </c>
      <c r="V768" s="7">
        <f t="shared" si="91"/>
        <v>0</v>
      </c>
      <c r="W768" s="7">
        <f t="shared" si="93"/>
        <v>0</v>
      </c>
      <c r="X768" s="7">
        <f t="shared" si="94"/>
        <v>0</v>
      </c>
      <c r="Y768" s="62" t="s">
        <v>1970</v>
      </c>
      <c r="Z768" t="str">
        <f t="shared" si="95"/>
        <v>80_11</v>
      </c>
    </row>
    <row r="769" spans="1:2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92"/>
        <v>1</v>
      </c>
      <c r="M769" s="67" t="b">
        <v>0</v>
      </c>
      <c r="S769" s="17">
        <f t="shared" si="88"/>
        <v>247.17000000000002</v>
      </c>
      <c r="T769">
        <f t="shared" si="89"/>
        <v>0</v>
      </c>
      <c r="U769" s="7">
        <f t="shared" si="90"/>
        <v>0</v>
      </c>
      <c r="V769" s="7">
        <f t="shared" si="91"/>
        <v>0</v>
      </c>
      <c r="W769" s="7">
        <f t="shared" si="93"/>
        <v>0</v>
      </c>
      <c r="X769" s="7">
        <f t="shared" si="94"/>
        <v>0</v>
      </c>
      <c r="Y769" s="62" t="s">
        <v>1964</v>
      </c>
      <c r="Z769" t="str">
        <f t="shared" si="95"/>
        <v>80_12</v>
      </c>
    </row>
    <row r="770" spans="1:2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92"/>
        <v>0</v>
      </c>
      <c r="M770" s="67" t="b">
        <v>0</v>
      </c>
      <c r="S770" s="17">
        <f t="shared" si="88"/>
        <v>255.09000000000006</v>
      </c>
      <c r="T770">
        <f t="shared" si="89"/>
        <v>0</v>
      </c>
      <c r="U770" s="7">
        <f t="shared" si="90"/>
        <v>0</v>
      </c>
      <c r="V770" s="7">
        <f t="shared" si="91"/>
        <v>0</v>
      </c>
      <c r="W770" s="7">
        <f t="shared" si="93"/>
        <v>0</v>
      </c>
      <c r="X770" s="7">
        <f t="shared" si="94"/>
        <v>0</v>
      </c>
      <c r="Y770" s="62" t="s">
        <v>1964</v>
      </c>
      <c r="Z770" t="str">
        <f t="shared" si="95"/>
        <v>80_12</v>
      </c>
    </row>
    <row r="771" spans="1:2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92"/>
        <v>1</v>
      </c>
      <c r="M771" s="67" t="b">
        <v>0</v>
      </c>
      <c r="S771" s="17">
        <f t="shared" si="88"/>
        <v>291.06</v>
      </c>
      <c r="T771">
        <f t="shared" si="89"/>
        <v>0</v>
      </c>
      <c r="U771" s="7">
        <f t="shared" si="90"/>
        <v>0</v>
      </c>
      <c r="V771" s="7">
        <f t="shared" si="91"/>
        <v>0</v>
      </c>
      <c r="W771" s="7">
        <f t="shared" si="93"/>
        <v>0</v>
      </c>
      <c r="X771" s="7">
        <f t="shared" si="94"/>
        <v>0</v>
      </c>
      <c r="Y771" s="62" t="s">
        <v>1974</v>
      </c>
      <c r="Z771" t="str">
        <f t="shared" si="95"/>
        <v>80_2</v>
      </c>
    </row>
    <row r="772" spans="1:2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92"/>
        <v>0</v>
      </c>
      <c r="M772" s="67" t="b">
        <v>0</v>
      </c>
      <c r="S772" s="17">
        <f t="shared" si="88"/>
        <v>292.82</v>
      </c>
      <c r="T772">
        <f t="shared" si="89"/>
        <v>0</v>
      </c>
      <c r="U772" s="7">
        <f t="shared" si="90"/>
        <v>0</v>
      </c>
      <c r="V772" s="7">
        <f t="shared" si="91"/>
        <v>0</v>
      </c>
      <c r="W772" s="7">
        <f t="shared" si="93"/>
        <v>0</v>
      </c>
      <c r="X772" s="7">
        <f t="shared" si="94"/>
        <v>0</v>
      </c>
      <c r="Y772" s="62" t="s">
        <v>1974</v>
      </c>
      <c r="Z772" t="str">
        <f t="shared" si="95"/>
        <v>80_2</v>
      </c>
    </row>
    <row r="773" spans="1:2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92"/>
        <v>1</v>
      </c>
      <c r="M773" s="67" t="b">
        <v>0</v>
      </c>
      <c r="S773" s="17">
        <f t="shared" si="88"/>
        <v>307.67</v>
      </c>
      <c r="T773">
        <f t="shared" si="89"/>
        <v>0</v>
      </c>
      <c r="U773" s="7">
        <f t="shared" si="90"/>
        <v>0</v>
      </c>
      <c r="V773" s="7">
        <f t="shared" si="91"/>
        <v>0</v>
      </c>
      <c r="W773" s="7">
        <f t="shared" si="93"/>
        <v>0</v>
      </c>
      <c r="X773" s="7">
        <f t="shared" si="94"/>
        <v>0</v>
      </c>
      <c r="Y773" s="62" t="s">
        <v>2005</v>
      </c>
      <c r="Z773" t="str">
        <f t="shared" si="95"/>
        <v>80_3</v>
      </c>
    </row>
    <row r="774" spans="1:2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92"/>
        <v>0</v>
      </c>
      <c r="M774" s="67" t="b">
        <v>0</v>
      </c>
      <c r="S774" s="17">
        <f t="shared" si="88"/>
        <v>306.90000000000003</v>
      </c>
      <c r="T774">
        <f t="shared" si="89"/>
        <v>0</v>
      </c>
      <c r="U774" s="7">
        <f t="shared" si="90"/>
        <v>0</v>
      </c>
      <c r="V774" s="7">
        <f t="shared" si="91"/>
        <v>0</v>
      </c>
      <c r="W774" s="7">
        <f t="shared" si="93"/>
        <v>0</v>
      </c>
      <c r="X774" s="7">
        <f t="shared" si="94"/>
        <v>0</v>
      </c>
      <c r="Y774" s="62" t="s">
        <v>2005</v>
      </c>
      <c r="Z774" t="str">
        <f t="shared" si="95"/>
        <v>80_3</v>
      </c>
    </row>
    <row r="775" spans="1:2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92"/>
        <v>1</v>
      </c>
      <c r="M775" s="67" t="b">
        <v>0</v>
      </c>
      <c r="S775" s="17">
        <f t="shared" ref="S775:S838" si="96">(IF($D775,$F775*2,$F775)/100 * $D$3)/$D$4 *60</f>
        <v>496.21</v>
      </c>
      <c r="T775">
        <f t="shared" ref="T775:T838" si="97">IF($L775=0,0,IFERROR(ROUNDUP(((S775/IF(O775=0,Q775,O775))-IFERROR((S775/IF($H775=0,$J775,$H775)),0)),0),0))</f>
        <v>0</v>
      </c>
      <c r="U775" s="7">
        <f t="shared" ref="U775:U838" si="98">T775*$F$3/1000000</f>
        <v>0</v>
      </c>
      <c r="V775" s="7">
        <f t="shared" ref="V775:V838" si="99">T775*$H$5*$J$3*$F$5/1000000</f>
        <v>0</v>
      </c>
      <c r="W775" s="7">
        <f t="shared" si="93"/>
        <v>0</v>
      </c>
      <c r="X775" s="7">
        <f t="shared" si="94"/>
        <v>0</v>
      </c>
      <c r="Y775" s="62" t="s">
        <v>1996</v>
      </c>
      <c r="Z775" t="str">
        <f t="shared" si="95"/>
        <v>80_6</v>
      </c>
    </row>
    <row r="776" spans="1:2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100">IF(LEFT(C776,LEN(C776)-2)=LEFT(C775,LEN(C775)-2),0,1)</f>
        <v>0</v>
      </c>
      <c r="M776" s="67" t="b">
        <v>0</v>
      </c>
      <c r="S776" s="17">
        <f t="shared" si="96"/>
        <v>489.8300000000001</v>
      </c>
      <c r="T776">
        <f t="shared" si="97"/>
        <v>0</v>
      </c>
      <c r="U776" s="7">
        <f t="shared" si="98"/>
        <v>0</v>
      </c>
      <c r="V776" s="7">
        <f t="shared" si="99"/>
        <v>0</v>
      </c>
      <c r="W776" s="7">
        <f t="shared" ref="W776:W839" si="101">V776*(($J$5^$J$4)-1)/($J$5-1)</f>
        <v>0</v>
      </c>
      <c r="X776" s="7">
        <f t="shared" ref="X776:X839" si="102">U776+W776</f>
        <v>0</v>
      </c>
      <c r="Y776" s="62" t="s">
        <v>1996</v>
      </c>
      <c r="Z776" t="str">
        <f t="shared" ref="Z776:Z839" si="103">IFERROR(LEFT(Y776,FIND(" ",Y776)-1),Y776)</f>
        <v>80_6</v>
      </c>
    </row>
    <row r="777" spans="1:2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100"/>
        <v>1</v>
      </c>
      <c r="M777" s="67" t="b">
        <v>0</v>
      </c>
      <c r="S777" s="17">
        <f t="shared" si="96"/>
        <v>296.34000000000003</v>
      </c>
      <c r="T777">
        <f t="shared" si="97"/>
        <v>0</v>
      </c>
      <c r="U777" s="7">
        <f t="shared" si="98"/>
        <v>0</v>
      </c>
      <c r="V777" s="7">
        <f t="shared" si="99"/>
        <v>0</v>
      </c>
      <c r="W777" s="7">
        <f t="shared" si="101"/>
        <v>0</v>
      </c>
      <c r="X777" s="7">
        <f t="shared" si="102"/>
        <v>0</v>
      </c>
      <c r="Y777" s="62" t="s">
        <v>2060</v>
      </c>
      <c r="Z777" t="str">
        <f t="shared" si="103"/>
        <v>80_8</v>
      </c>
    </row>
    <row r="778" spans="1:2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100"/>
        <v>0</v>
      </c>
      <c r="M778" s="67" t="b">
        <v>0</v>
      </c>
      <c r="S778" s="17">
        <f t="shared" si="96"/>
        <v>290.62000000000006</v>
      </c>
      <c r="T778">
        <f t="shared" si="97"/>
        <v>0</v>
      </c>
      <c r="U778" s="7">
        <f t="shared" si="98"/>
        <v>0</v>
      </c>
      <c r="V778" s="7">
        <f t="shared" si="99"/>
        <v>0</v>
      </c>
      <c r="W778" s="7">
        <f t="shared" si="101"/>
        <v>0</v>
      </c>
      <c r="X778" s="7">
        <f t="shared" si="102"/>
        <v>0</v>
      </c>
      <c r="Y778" s="62" t="s">
        <v>2060</v>
      </c>
      <c r="Z778" t="str">
        <f t="shared" si="103"/>
        <v>80_8</v>
      </c>
    </row>
    <row r="779" spans="1:2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100"/>
        <v>1</v>
      </c>
      <c r="M779" s="67" t="b">
        <v>0</v>
      </c>
      <c r="S779" s="17">
        <f t="shared" si="96"/>
        <v>295.68</v>
      </c>
      <c r="T779">
        <f t="shared" si="97"/>
        <v>0</v>
      </c>
      <c r="U779" s="7">
        <f t="shared" si="98"/>
        <v>0</v>
      </c>
      <c r="V779" s="7">
        <f t="shared" si="99"/>
        <v>0</v>
      </c>
      <c r="W779" s="7">
        <f t="shared" si="101"/>
        <v>0</v>
      </c>
      <c r="X779" s="7">
        <f t="shared" si="102"/>
        <v>0</v>
      </c>
      <c r="Y779" s="62" t="s">
        <v>2061</v>
      </c>
      <c r="Z779" t="str">
        <f t="shared" si="103"/>
        <v>81_101VTA</v>
      </c>
    </row>
    <row r="780" spans="1:2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100"/>
        <v>0</v>
      </c>
      <c r="M780" s="67" t="b">
        <v>0</v>
      </c>
      <c r="S780" s="17">
        <f t="shared" si="96"/>
        <v>289.74</v>
      </c>
      <c r="T780">
        <f t="shared" si="97"/>
        <v>0</v>
      </c>
      <c r="U780" s="7">
        <f t="shared" si="98"/>
        <v>0</v>
      </c>
      <c r="V780" s="7">
        <f t="shared" si="99"/>
        <v>0</v>
      </c>
      <c r="W780" s="7">
        <f t="shared" si="101"/>
        <v>0</v>
      </c>
      <c r="X780" s="7">
        <f t="shared" si="102"/>
        <v>0</v>
      </c>
      <c r="Y780" s="62" t="s">
        <v>2061</v>
      </c>
      <c r="Z780" t="str">
        <f t="shared" si="103"/>
        <v>81_101VTA</v>
      </c>
    </row>
    <row r="781" spans="1:2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100"/>
        <v>1</v>
      </c>
      <c r="M781" s="67" t="b">
        <v>0</v>
      </c>
      <c r="S781" s="17">
        <f t="shared" si="96"/>
        <v>359.92000000000007</v>
      </c>
      <c r="T781">
        <f t="shared" si="97"/>
        <v>0</v>
      </c>
      <c r="U781" s="7">
        <f t="shared" si="98"/>
        <v>0</v>
      </c>
      <c r="V781" s="7">
        <f t="shared" si="99"/>
        <v>0</v>
      </c>
      <c r="W781" s="7">
        <f t="shared" si="101"/>
        <v>0</v>
      </c>
      <c r="X781" s="7">
        <f t="shared" si="102"/>
        <v>0</v>
      </c>
      <c r="Y781" s="62" t="s">
        <v>2062</v>
      </c>
      <c r="Z781" t="str">
        <f t="shared" si="103"/>
        <v>81_102VTA</v>
      </c>
    </row>
    <row r="782" spans="1:2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100"/>
        <v>0</v>
      </c>
      <c r="M782" s="67" t="b">
        <v>0</v>
      </c>
      <c r="S782" s="17">
        <f t="shared" si="96"/>
        <v>363.88</v>
      </c>
      <c r="T782">
        <f t="shared" si="97"/>
        <v>0</v>
      </c>
      <c r="U782" s="7">
        <f t="shared" si="98"/>
        <v>0</v>
      </c>
      <c r="V782" s="7">
        <f t="shared" si="99"/>
        <v>0</v>
      </c>
      <c r="W782" s="7">
        <f t="shared" si="101"/>
        <v>0</v>
      </c>
      <c r="X782" s="7">
        <f t="shared" si="102"/>
        <v>0</v>
      </c>
      <c r="Y782" s="62" t="s">
        <v>2062</v>
      </c>
      <c r="Z782" t="str">
        <f t="shared" si="103"/>
        <v>81_102VTA</v>
      </c>
    </row>
    <row r="783" spans="1:2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100"/>
        <v>1</v>
      </c>
      <c r="M783" s="67" t="b">
        <v>0</v>
      </c>
      <c r="S783" s="17">
        <f t="shared" si="96"/>
        <v>332.86</v>
      </c>
      <c r="T783">
        <f t="shared" si="97"/>
        <v>0</v>
      </c>
      <c r="U783" s="7">
        <f t="shared" si="98"/>
        <v>0</v>
      </c>
      <c r="V783" s="7">
        <f t="shared" si="99"/>
        <v>0</v>
      </c>
      <c r="W783" s="7">
        <f t="shared" si="101"/>
        <v>0</v>
      </c>
      <c r="X783" s="7">
        <f t="shared" si="102"/>
        <v>0</v>
      </c>
      <c r="Y783" s="62" t="s">
        <v>2096</v>
      </c>
      <c r="Z783" t="str">
        <f t="shared" si="103"/>
        <v>81_103VTA</v>
      </c>
    </row>
    <row r="784" spans="1:2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100"/>
        <v>0</v>
      </c>
      <c r="M784" s="67" t="b">
        <v>0</v>
      </c>
      <c r="S784" s="17">
        <f t="shared" si="96"/>
        <v>323.84000000000009</v>
      </c>
      <c r="T784">
        <f t="shared" si="97"/>
        <v>0</v>
      </c>
      <c r="U784" s="7">
        <f t="shared" si="98"/>
        <v>0</v>
      </c>
      <c r="V784" s="7">
        <f t="shared" si="99"/>
        <v>0</v>
      </c>
      <c r="W784" s="7">
        <f t="shared" si="101"/>
        <v>0</v>
      </c>
      <c r="X784" s="7">
        <f t="shared" si="102"/>
        <v>0</v>
      </c>
      <c r="Y784" s="62" t="s">
        <v>2096</v>
      </c>
      <c r="Z784" t="str">
        <f t="shared" si="103"/>
        <v>81_103VTA</v>
      </c>
    </row>
    <row r="785" spans="1:2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100"/>
        <v>1</v>
      </c>
      <c r="M785" s="67" t="b">
        <v>0</v>
      </c>
      <c r="S785" s="17">
        <f t="shared" si="96"/>
        <v>279.73</v>
      </c>
      <c r="T785">
        <f t="shared" si="97"/>
        <v>0</v>
      </c>
      <c r="U785" s="7">
        <f t="shared" si="98"/>
        <v>0</v>
      </c>
      <c r="V785" s="7">
        <f t="shared" si="99"/>
        <v>0</v>
      </c>
      <c r="W785" s="7">
        <f t="shared" si="101"/>
        <v>0</v>
      </c>
      <c r="X785" s="7">
        <f t="shared" si="102"/>
        <v>0</v>
      </c>
      <c r="Y785" s="62" t="s">
        <v>2097</v>
      </c>
      <c r="Z785" t="str">
        <f t="shared" si="103"/>
        <v>81_104VTA</v>
      </c>
    </row>
    <row r="786" spans="1:2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100"/>
        <v>0</v>
      </c>
      <c r="M786" s="67" t="b">
        <v>0</v>
      </c>
      <c r="S786" s="17">
        <f t="shared" si="96"/>
        <v>280.28000000000003</v>
      </c>
      <c r="T786">
        <f t="shared" si="97"/>
        <v>0</v>
      </c>
      <c r="U786" s="7">
        <f t="shared" si="98"/>
        <v>0</v>
      </c>
      <c r="V786" s="7">
        <f t="shared" si="99"/>
        <v>0</v>
      </c>
      <c r="W786" s="7">
        <f t="shared" si="101"/>
        <v>0</v>
      </c>
      <c r="X786" s="7">
        <f t="shared" si="102"/>
        <v>0</v>
      </c>
      <c r="Y786" s="62" t="s">
        <v>2097</v>
      </c>
      <c r="Z786" t="str">
        <f t="shared" si="103"/>
        <v>81_104VTA</v>
      </c>
    </row>
    <row r="787" spans="1:2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100"/>
        <v>1</v>
      </c>
      <c r="M787" s="67" t="b">
        <v>0</v>
      </c>
      <c r="S787" s="17">
        <f t="shared" si="96"/>
        <v>292.82</v>
      </c>
      <c r="T787">
        <f t="shared" si="97"/>
        <v>0</v>
      </c>
      <c r="U787" s="7">
        <f t="shared" si="98"/>
        <v>0</v>
      </c>
      <c r="V787" s="7">
        <f t="shared" si="99"/>
        <v>0</v>
      </c>
      <c r="W787" s="7">
        <f t="shared" si="101"/>
        <v>0</v>
      </c>
      <c r="X787" s="7">
        <f t="shared" si="102"/>
        <v>0</v>
      </c>
      <c r="Y787" s="62" t="s">
        <v>2063</v>
      </c>
      <c r="Z787" t="str">
        <f t="shared" si="103"/>
        <v>81_120VTA</v>
      </c>
    </row>
    <row r="788" spans="1:2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100"/>
        <v>1</v>
      </c>
      <c r="M788" s="67" t="b">
        <v>0</v>
      </c>
      <c r="S788" s="17">
        <f t="shared" si="96"/>
        <v>296.56</v>
      </c>
      <c r="T788">
        <f t="shared" si="97"/>
        <v>0</v>
      </c>
      <c r="U788" s="7">
        <f t="shared" si="98"/>
        <v>0</v>
      </c>
      <c r="V788" s="7">
        <f t="shared" si="99"/>
        <v>0</v>
      </c>
      <c r="W788" s="7">
        <f t="shared" si="101"/>
        <v>0</v>
      </c>
      <c r="X788" s="7">
        <f t="shared" si="102"/>
        <v>0</v>
      </c>
      <c r="Y788" s="62" t="s">
        <v>2063</v>
      </c>
      <c r="Z788" t="str">
        <f t="shared" si="103"/>
        <v>81_120VTA</v>
      </c>
    </row>
    <row r="789" spans="1:2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100"/>
        <v>1</v>
      </c>
      <c r="M789" s="67" t="b">
        <v>0</v>
      </c>
      <c r="S789" s="17">
        <f t="shared" si="96"/>
        <v>218.9</v>
      </c>
      <c r="T789">
        <f t="shared" si="97"/>
        <v>0</v>
      </c>
      <c r="U789" s="7">
        <f t="shared" si="98"/>
        <v>0</v>
      </c>
      <c r="V789" s="7">
        <f t="shared" si="99"/>
        <v>0</v>
      </c>
      <c r="W789" s="7">
        <f t="shared" si="101"/>
        <v>0</v>
      </c>
      <c r="X789" s="7">
        <f t="shared" si="102"/>
        <v>0</v>
      </c>
      <c r="Y789" s="62" t="s">
        <v>2064</v>
      </c>
      <c r="Z789" t="str">
        <f t="shared" si="103"/>
        <v>81_120VTA</v>
      </c>
    </row>
    <row r="790" spans="1:2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100"/>
        <v>0</v>
      </c>
      <c r="M790" s="67" t="b">
        <v>0</v>
      </c>
      <c r="S790" s="17">
        <f t="shared" si="96"/>
        <v>213.73</v>
      </c>
      <c r="T790">
        <f t="shared" si="97"/>
        <v>0</v>
      </c>
      <c r="U790" s="7">
        <f t="shared" si="98"/>
        <v>0</v>
      </c>
      <c r="V790" s="7">
        <f t="shared" si="99"/>
        <v>0</v>
      </c>
      <c r="W790" s="7">
        <f t="shared" si="101"/>
        <v>0</v>
      </c>
      <c r="X790" s="7">
        <f t="shared" si="102"/>
        <v>0</v>
      </c>
      <c r="Y790" s="62" t="s">
        <v>2064</v>
      </c>
      <c r="Z790" t="str">
        <f t="shared" si="103"/>
        <v>81_120VTA</v>
      </c>
    </row>
    <row r="791" spans="1:2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100"/>
        <v>1</v>
      </c>
      <c r="M791" s="67" t="b">
        <v>0</v>
      </c>
      <c r="S791" s="17">
        <f t="shared" si="96"/>
        <v>486.75000000000006</v>
      </c>
      <c r="T791">
        <f t="shared" si="97"/>
        <v>0</v>
      </c>
      <c r="U791" s="7">
        <f t="shared" si="98"/>
        <v>0</v>
      </c>
      <c r="V791" s="7">
        <f t="shared" si="99"/>
        <v>0</v>
      </c>
      <c r="W791" s="7">
        <f t="shared" si="101"/>
        <v>0</v>
      </c>
      <c r="X791" s="7">
        <f t="shared" si="102"/>
        <v>0</v>
      </c>
      <c r="Y791" s="62" t="s">
        <v>2007</v>
      </c>
      <c r="Z791" t="str">
        <f t="shared" si="103"/>
        <v>81_121VTA</v>
      </c>
    </row>
    <row r="792" spans="1:2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100"/>
        <v>0</v>
      </c>
      <c r="M792" s="67" t="b">
        <v>0</v>
      </c>
      <c r="S792" s="17">
        <f t="shared" si="96"/>
        <v>483.23</v>
      </c>
      <c r="T792">
        <f t="shared" si="97"/>
        <v>0</v>
      </c>
      <c r="U792" s="7">
        <f t="shared" si="98"/>
        <v>0</v>
      </c>
      <c r="V792" s="7">
        <f t="shared" si="99"/>
        <v>0</v>
      </c>
      <c r="W792" s="7">
        <f t="shared" si="101"/>
        <v>0</v>
      </c>
      <c r="X792" s="7">
        <f t="shared" si="102"/>
        <v>0</v>
      </c>
      <c r="Y792" s="62" t="s">
        <v>2007</v>
      </c>
      <c r="Z792" t="str">
        <f t="shared" si="103"/>
        <v>81_121VTA</v>
      </c>
    </row>
    <row r="793" spans="1:2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100"/>
        <v>1</v>
      </c>
      <c r="M793" s="67" t="b">
        <v>0</v>
      </c>
      <c r="S793" s="17">
        <f t="shared" si="96"/>
        <v>266.31</v>
      </c>
      <c r="T793">
        <f t="shared" si="97"/>
        <v>0</v>
      </c>
      <c r="U793" s="7">
        <f t="shared" si="98"/>
        <v>0</v>
      </c>
      <c r="V793" s="7">
        <f t="shared" si="99"/>
        <v>0</v>
      </c>
      <c r="W793" s="7">
        <f t="shared" si="101"/>
        <v>0</v>
      </c>
      <c r="X793" s="7">
        <f t="shared" si="102"/>
        <v>0</v>
      </c>
      <c r="Y793" s="62" t="s">
        <v>2010</v>
      </c>
      <c r="Z793" t="str">
        <f t="shared" si="103"/>
        <v>81_122VTA</v>
      </c>
    </row>
    <row r="794" spans="1:2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100"/>
        <v>0</v>
      </c>
      <c r="M794" s="67" t="b">
        <v>0</v>
      </c>
      <c r="S794" s="17">
        <f t="shared" si="96"/>
        <v>269.17</v>
      </c>
      <c r="T794">
        <f t="shared" si="97"/>
        <v>0</v>
      </c>
      <c r="U794" s="7">
        <f t="shared" si="98"/>
        <v>0</v>
      </c>
      <c r="V794" s="7">
        <f t="shared" si="99"/>
        <v>0</v>
      </c>
      <c r="W794" s="7">
        <f t="shared" si="101"/>
        <v>0</v>
      </c>
      <c r="X794" s="7">
        <f t="shared" si="102"/>
        <v>0</v>
      </c>
      <c r="Y794" s="62" t="s">
        <v>2010</v>
      </c>
      <c r="Z794" t="str">
        <f t="shared" si="103"/>
        <v>81_122VTA</v>
      </c>
    </row>
    <row r="795" spans="1:2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100"/>
        <v>1</v>
      </c>
      <c r="M795" s="67" t="b">
        <v>0</v>
      </c>
      <c r="S795" s="17">
        <f t="shared" si="96"/>
        <v>210.10000000000002</v>
      </c>
      <c r="T795">
        <f t="shared" si="97"/>
        <v>0</v>
      </c>
      <c r="U795" s="7">
        <f t="shared" si="98"/>
        <v>0</v>
      </c>
      <c r="V795" s="7">
        <f t="shared" si="99"/>
        <v>0</v>
      </c>
      <c r="W795" s="7">
        <f t="shared" si="101"/>
        <v>0</v>
      </c>
      <c r="X795" s="7">
        <f t="shared" si="102"/>
        <v>0</v>
      </c>
      <c r="Y795" s="62" t="s">
        <v>2065</v>
      </c>
      <c r="Z795" t="str">
        <f t="shared" si="103"/>
        <v>81_140VTA</v>
      </c>
    </row>
    <row r="796" spans="1:2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100"/>
        <v>0</v>
      </c>
      <c r="M796" s="67" t="b">
        <v>0</v>
      </c>
      <c r="S796" s="17">
        <f t="shared" si="96"/>
        <v>208.56000000000003</v>
      </c>
      <c r="T796">
        <f t="shared" si="97"/>
        <v>0</v>
      </c>
      <c r="U796" s="7">
        <f t="shared" si="98"/>
        <v>0</v>
      </c>
      <c r="V796" s="7">
        <f t="shared" si="99"/>
        <v>0</v>
      </c>
      <c r="W796" s="7">
        <f t="shared" si="101"/>
        <v>0</v>
      </c>
      <c r="X796" s="7">
        <f t="shared" si="102"/>
        <v>0</v>
      </c>
      <c r="Y796" s="62" t="s">
        <v>2065</v>
      </c>
      <c r="Z796" t="str">
        <f t="shared" si="103"/>
        <v>81_140VTA</v>
      </c>
    </row>
    <row r="797" spans="1:2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100"/>
        <v>1</v>
      </c>
      <c r="M797" s="67" t="b">
        <v>0</v>
      </c>
      <c r="S797" s="17">
        <f t="shared" si="96"/>
        <v>388.19000000000005</v>
      </c>
      <c r="T797">
        <f t="shared" si="97"/>
        <v>0</v>
      </c>
      <c r="U797" s="7">
        <f t="shared" si="98"/>
        <v>0</v>
      </c>
      <c r="V797" s="7">
        <f t="shared" si="99"/>
        <v>0</v>
      </c>
      <c r="W797" s="7">
        <f t="shared" si="101"/>
        <v>0</v>
      </c>
      <c r="X797" s="7">
        <f t="shared" si="102"/>
        <v>0</v>
      </c>
      <c r="Y797" s="62" t="s">
        <v>2006</v>
      </c>
      <c r="Z797" t="str">
        <f t="shared" si="103"/>
        <v>81_168VTA</v>
      </c>
    </row>
    <row r="798" spans="1:2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100"/>
        <v>0</v>
      </c>
      <c r="M798" s="67" t="b">
        <v>0</v>
      </c>
      <c r="S798" s="17">
        <f t="shared" si="96"/>
        <v>393.69</v>
      </c>
      <c r="T798">
        <f t="shared" si="97"/>
        <v>0</v>
      </c>
      <c r="U798" s="7">
        <f t="shared" si="98"/>
        <v>0</v>
      </c>
      <c r="V798" s="7">
        <f t="shared" si="99"/>
        <v>0</v>
      </c>
      <c r="W798" s="7">
        <f t="shared" si="101"/>
        <v>0</v>
      </c>
      <c r="X798" s="7">
        <f t="shared" si="102"/>
        <v>0</v>
      </c>
      <c r="Y798" s="62" t="s">
        <v>2006</v>
      </c>
      <c r="Z798" t="str">
        <f t="shared" si="103"/>
        <v>81_168VTA</v>
      </c>
    </row>
    <row r="799" spans="1:2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100"/>
        <v>1</v>
      </c>
      <c r="M799" s="67" t="b">
        <v>0</v>
      </c>
      <c r="S799" s="17">
        <f t="shared" si="96"/>
        <v>178.09000000000003</v>
      </c>
      <c r="T799">
        <f t="shared" si="97"/>
        <v>0</v>
      </c>
      <c r="U799" s="7">
        <f t="shared" si="98"/>
        <v>0</v>
      </c>
      <c r="V799" s="7">
        <f t="shared" si="99"/>
        <v>0</v>
      </c>
      <c r="W799" s="7">
        <f t="shared" si="101"/>
        <v>0</v>
      </c>
      <c r="X799" s="7">
        <f t="shared" si="102"/>
        <v>0</v>
      </c>
      <c r="Y799" s="62" t="s">
        <v>2066</v>
      </c>
      <c r="Z799" t="str">
        <f t="shared" si="103"/>
        <v>81_180VTA</v>
      </c>
    </row>
    <row r="800" spans="1:2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100"/>
        <v>0</v>
      </c>
      <c r="M800" s="67" t="b">
        <v>0</v>
      </c>
      <c r="S800" s="17">
        <f t="shared" si="96"/>
        <v>177.10000000000005</v>
      </c>
      <c r="T800">
        <f t="shared" si="97"/>
        <v>0</v>
      </c>
      <c r="U800" s="7">
        <f t="shared" si="98"/>
        <v>0</v>
      </c>
      <c r="V800" s="7">
        <f t="shared" si="99"/>
        <v>0</v>
      </c>
      <c r="W800" s="7">
        <f t="shared" si="101"/>
        <v>0</v>
      </c>
      <c r="X800" s="7">
        <f t="shared" si="102"/>
        <v>0</v>
      </c>
      <c r="Y800" s="62" t="s">
        <v>2066</v>
      </c>
      <c r="Z800" t="str">
        <f t="shared" si="103"/>
        <v>81_180VTA</v>
      </c>
    </row>
    <row r="801" spans="1:2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100"/>
        <v>1</v>
      </c>
      <c r="M801" s="67" t="b">
        <v>0</v>
      </c>
      <c r="S801" s="17">
        <f t="shared" si="96"/>
        <v>320.10000000000002</v>
      </c>
      <c r="T801">
        <f t="shared" si="97"/>
        <v>0</v>
      </c>
      <c r="U801" s="7">
        <f t="shared" si="98"/>
        <v>0</v>
      </c>
      <c r="V801" s="7">
        <f t="shared" si="99"/>
        <v>0</v>
      </c>
      <c r="W801" s="7">
        <f t="shared" si="101"/>
        <v>0</v>
      </c>
      <c r="X801" s="7">
        <f t="shared" si="102"/>
        <v>0</v>
      </c>
      <c r="Y801" s="62" t="s">
        <v>2012</v>
      </c>
      <c r="Z801" t="str">
        <f t="shared" si="103"/>
        <v>81_180VTA</v>
      </c>
    </row>
    <row r="802" spans="1:2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100"/>
        <v>1</v>
      </c>
      <c r="M802" s="67" t="b">
        <v>0</v>
      </c>
      <c r="S802" s="17">
        <f t="shared" si="96"/>
        <v>298.32000000000005</v>
      </c>
      <c r="T802">
        <f t="shared" si="97"/>
        <v>0</v>
      </c>
      <c r="U802" s="7">
        <f t="shared" si="98"/>
        <v>0</v>
      </c>
      <c r="V802" s="7">
        <f t="shared" si="99"/>
        <v>0</v>
      </c>
      <c r="W802" s="7">
        <f t="shared" si="101"/>
        <v>0</v>
      </c>
      <c r="X802" s="7">
        <f t="shared" si="102"/>
        <v>0</v>
      </c>
      <c r="Y802" s="62" t="s">
        <v>2012</v>
      </c>
      <c r="Z802" t="str">
        <f t="shared" si="103"/>
        <v>81_180VTA</v>
      </c>
    </row>
    <row r="803" spans="1:2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100"/>
        <v>1</v>
      </c>
      <c r="M803" s="67" t="b">
        <v>0</v>
      </c>
      <c r="S803" s="17">
        <f t="shared" si="96"/>
        <v>0</v>
      </c>
      <c r="T803">
        <f t="shared" si="97"/>
        <v>0</v>
      </c>
      <c r="U803" s="7">
        <f t="shared" si="98"/>
        <v>0</v>
      </c>
      <c r="V803" s="7">
        <f t="shared" si="99"/>
        <v>0</v>
      </c>
      <c r="W803" s="7">
        <f t="shared" si="101"/>
        <v>0</v>
      </c>
      <c r="X803" s="7">
        <f t="shared" si="102"/>
        <v>0</v>
      </c>
      <c r="Y803" s="62" t="s">
        <v>2067</v>
      </c>
      <c r="Z803" t="str">
        <f t="shared" si="103"/>
        <v>81_181VTA</v>
      </c>
    </row>
    <row r="804" spans="1:2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100"/>
        <v>1</v>
      </c>
      <c r="M804" s="67" t="b">
        <v>0</v>
      </c>
      <c r="S804" s="17">
        <f t="shared" si="96"/>
        <v>0</v>
      </c>
      <c r="T804">
        <f t="shared" si="97"/>
        <v>0</v>
      </c>
      <c r="U804" s="7">
        <f t="shared" si="98"/>
        <v>0</v>
      </c>
      <c r="V804" s="7">
        <f t="shared" si="99"/>
        <v>0</v>
      </c>
      <c r="W804" s="7">
        <f t="shared" si="101"/>
        <v>0</v>
      </c>
      <c r="X804" s="7">
        <f t="shared" si="102"/>
        <v>0</v>
      </c>
      <c r="Y804" s="62" t="s">
        <v>2067</v>
      </c>
      <c r="Z804" t="str">
        <f t="shared" si="103"/>
        <v>81_181VTA</v>
      </c>
    </row>
    <row r="805" spans="1:2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100"/>
        <v>1</v>
      </c>
      <c r="M805" s="67" t="b">
        <v>0</v>
      </c>
      <c r="S805" s="17">
        <f t="shared" si="96"/>
        <v>208.78000000000003</v>
      </c>
      <c r="T805">
        <f t="shared" si="97"/>
        <v>0</v>
      </c>
      <c r="U805" s="7">
        <f t="shared" si="98"/>
        <v>0</v>
      </c>
      <c r="V805" s="7">
        <f t="shared" si="99"/>
        <v>0</v>
      </c>
      <c r="W805" s="7">
        <f t="shared" si="101"/>
        <v>0</v>
      </c>
      <c r="X805" s="7">
        <f t="shared" si="102"/>
        <v>0</v>
      </c>
      <c r="Y805" s="62" t="s">
        <v>1977</v>
      </c>
      <c r="Z805" t="str">
        <f t="shared" si="103"/>
        <v>81_181VTA</v>
      </c>
    </row>
    <row r="806" spans="1:2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100"/>
        <v>0</v>
      </c>
      <c r="M806" s="67" t="b">
        <v>0</v>
      </c>
      <c r="S806" s="17">
        <f t="shared" si="96"/>
        <v>212.41</v>
      </c>
      <c r="T806">
        <f t="shared" si="97"/>
        <v>0</v>
      </c>
      <c r="U806" s="7">
        <f t="shared" si="98"/>
        <v>0</v>
      </c>
      <c r="V806" s="7">
        <f t="shared" si="99"/>
        <v>0</v>
      </c>
      <c r="W806" s="7">
        <f t="shared" si="101"/>
        <v>0</v>
      </c>
      <c r="X806" s="7">
        <f t="shared" si="102"/>
        <v>0</v>
      </c>
      <c r="Y806" s="62" t="s">
        <v>1977</v>
      </c>
      <c r="Z806" t="str">
        <f t="shared" si="103"/>
        <v>81_181VTA</v>
      </c>
    </row>
    <row r="807" spans="1:2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100"/>
        <v>1</v>
      </c>
      <c r="M807" s="67" t="b">
        <v>0</v>
      </c>
      <c r="S807" s="17">
        <f t="shared" si="96"/>
        <v>399.63</v>
      </c>
      <c r="T807">
        <f t="shared" si="97"/>
        <v>0</v>
      </c>
      <c r="U807" s="7">
        <f t="shared" si="98"/>
        <v>0</v>
      </c>
      <c r="V807" s="7">
        <f t="shared" si="99"/>
        <v>0</v>
      </c>
      <c r="W807" s="7">
        <f t="shared" si="101"/>
        <v>0</v>
      </c>
      <c r="X807" s="7">
        <f t="shared" si="102"/>
        <v>0</v>
      </c>
      <c r="Y807" s="62" t="s">
        <v>2068</v>
      </c>
      <c r="Z807" t="str">
        <f t="shared" si="103"/>
        <v>81_182VTA</v>
      </c>
    </row>
    <row r="808" spans="1:2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100"/>
        <v>0</v>
      </c>
      <c r="M808" s="67" t="b">
        <v>0</v>
      </c>
      <c r="S808" s="17">
        <f t="shared" si="96"/>
        <v>400.73</v>
      </c>
      <c r="T808">
        <f t="shared" si="97"/>
        <v>0</v>
      </c>
      <c r="U808" s="7">
        <f t="shared" si="98"/>
        <v>0</v>
      </c>
      <c r="V808" s="7">
        <f t="shared" si="99"/>
        <v>0</v>
      </c>
      <c r="W808" s="7">
        <f t="shared" si="101"/>
        <v>0</v>
      </c>
      <c r="X808" s="7">
        <f t="shared" si="102"/>
        <v>0</v>
      </c>
      <c r="Y808" s="62" t="s">
        <v>2068</v>
      </c>
      <c r="Z808" t="str">
        <f t="shared" si="103"/>
        <v>81_182VTA</v>
      </c>
    </row>
    <row r="809" spans="1:2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100"/>
        <v>1</v>
      </c>
      <c r="M809" s="67" t="b">
        <v>0</v>
      </c>
      <c r="S809" s="17">
        <f t="shared" si="96"/>
        <v>234.96000000000004</v>
      </c>
      <c r="T809">
        <f t="shared" si="97"/>
        <v>0</v>
      </c>
      <c r="U809" s="7">
        <f t="shared" si="98"/>
        <v>0</v>
      </c>
      <c r="V809" s="7">
        <f t="shared" si="99"/>
        <v>0</v>
      </c>
      <c r="W809" s="7">
        <f t="shared" si="101"/>
        <v>0</v>
      </c>
      <c r="X809" s="7">
        <f t="shared" si="102"/>
        <v>0</v>
      </c>
      <c r="Y809" s="62" t="s">
        <v>2031</v>
      </c>
      <c r="Z809" t="str">
        <f t="shared" si="103"/>
        <v>82_DB1</v>
      </c>
    </row>
    <row r="810" spans="1:2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100"/>
        <v>0</v>
      </c>
      <c r="M810" s="67" t="b">
        <v>0</v>
      </c>
      <c r="S810" s="17">
        <f t="shared" si="96"/>
        <v>222.20000000000002</v>
      </c>
      <c r="T810">
        <f t="shared" si="97"/>
        <v>0</v>
      </c>
      <c r="U810" s="7">
        <f t="shared" si="98"/>
        <v>0</v>
      </c>
      <c r="V810" s="7">
        <f t="shared" si="99"/>
        <v>0</v>
      </c>
      <c r="W810" s="7">
        <f t="shared" si="101"/>
        <v>0</v>
      </c>
      <c r="X810" s="7">
        <f t="shared" si="102"/>
        <v>0</v>
      </c>
      <c r="Y810" s="62" t="s">
        <v>2031</v>
      </c>
      <c r="Z810" t="str">
        <f t="shared" si="103"/>
        <v>82_DB1</v>
      </c>
    </row>
    <row r="811" spans="1:2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100"/>
        <v>1</v>
      </c>
      <c r="M811" s="67" t="b">
        <v>0</v>
      </c>
      <c r="S811" s="17">
        <f t="shared" si="96"/>
        <v>169.73000000000002</v>
      </c>
      <c r="T811">
        <f t="shared" si="97"/>
        <v>0</v>
      </c>
      <c r="U811" s="7">
        <f t="shared" si="98"/>
        <v>0</v>
      </c>
      <c r="V811" s="7">
        <f t="shared" si="99"/>
        <v>0</v>
      </c>
      <c r="W811" s="7">
        <f t="shared" si="101"/>
        <v>0</v>
      </c>
      <c r="X811" s="7">
        <f t="shared" si="102"/>
        <v>0</v>
      </c>
      <c r="Y811" s="62" t="s">
        <v>2098</v>
      </c>
      <c r="Z811" t="str">
        <f t="shared" si="103"/>
        <v>82_DB</v>
      </c>
    </row>
    <row r="812" spans="1:2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100"/>
        <v>0</v>
      </c>
      <c r="M812" s="67" t="b">
        <v>0</v>
      </c>
      <c r="S812" s="17">
        <f t="shared" si="96"/>
        <v>159.60999999999999</v>
      </c>
      <c r="T812">
        <f t="shared" si="97"/>
        <v>0</v>
      </c>
      <c r="U812" s="7">
        <f t="shared" si="98"/>
        <v>0</v>
      </c>
      <c r="V812" s="7">
        <f t="shared" si="99"/>
        <v>0</v>
      </c>
      <c r="W812" s="7">
        <f t="shared" si="101"/>
        <v>0</v>
      </c>
      <c r="X812" s="7">
        <f t="shared" si="102"/>
        <v>0</v>
      </c>
      <c r="Y812" s="62" t="s">
        <v>2098</v>
      </c>
      <c r="Z812" t="str">
        <f t="shared" si="103"/>
        <v>82_DB</v>
      </c>
    </row>
    <row r="813" spans="1:2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100"/>
        <v>1</v>
      </c>
      <c r="M813" s="67" t="b">
        <v>0</v>
      </c>
      <c r="S813" s="17">
        <f t="shared" si="96"/>
        <v>211.97000000000003</v>
      </c>
      <c r="T813">
        <f t="shared" si="97"/>
        <v>0</v>
      </c>
      <c r="U813" s="7">
        <f t="shared" si="98"/>
        <v>0</v>
      </c>
      <c r="V813" s="7">
        <f t="shared" si="99"/>
        <v>0</v>
      </c>
      <c r="W813" s="7">
        <f t="shared" si="101"/>
        <v>0</v>
      </c>
      <c r="X813" s="7">
        <f t="shared" si="102"/>
        <v>0</v>
      </c>
      <c r="Y813" s="62" t="s">
        <v>2032</v>
      </c>
      <c r="Z813" t="str">
        <f t="shared" si="103"/>
        <v>84_FS</v>
      </c>
    </row>
    <row r="814" spans="1:2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100"/>
        <v>0</v>
      </c>
      <c r="M814" s="67" t="b">
        <v>0</v>
      </c>
      <c r="S814" s="17">
        <f t="shared" si="96"/>
        <v>209.77</v>
      </c>
      <c r="T814">
        <f t="shared" si="97"/>
        <v>0</v>
      </c>
      <c r="U814" s="7">
        <f t="shared" si="98"/>
        <v>0</v>
      </c>
      <c r="V814" s="7">
        <f t="shared" si="99"/>
        <v>0</v>
      </c>
      <c r="W814" s="7">
        <f t="shared" si="101"/>
        <v>0</v>
      </c>
      <c r="X814" s="7">
        <f t="shared" si="102"/>
        <v>0</v>
      </c>
      <c r="Y814" s="62" t="s">
        <v>2032</v>
      </c>
      <c r="Z814" t="str">
        <f t="shared" si="103"/>
        <v>84_FS</v>
      </c>
    </row>
    <row r="815" spans="1:2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100"/>
        <v>1</v>
      </c>
      <c r="M815" s="67" t="b">
        <v>0</v>
      </c>
      <c r="S815" s="17">
        <f t="shared" si="96"/>
        <v>280.72000000000003</v>
      </c>
      <c r="T815">
        <f t="shared" si="97"/>
        <v>0</v>
      </c>
      <c r="U815" s="7">
        <f t="shared" si="98"/>
        <v>0</v>
      </c>
      <c r="V815" s="7">
        <f t="shared" si="99"/>
        <v>0</v>
      </c>
      <c r="W815" s="7">
        <f t="shared" si="101"/>
        <v>0</v>
      </c>
      <c r="X815" s="7">
        <f t="shared" si="102"/>
        <v>0</v>
      </c>
      <c r="Y815" s="62" t="s">
        <v>2016</v>
      </c>
      <c r="Z815" t="str">
        <f t="shared" si="103"/>
        <v>84_L</v>
      </c>
    </row>
    <row r="816" spans="1:2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100"/>
        <v>0</v>
      </c>
      <c r="M816" s="67" t="b">
        <v>0</v>
      </c>
      <c r="S816" s="17">
        <f t="shared" si="96"/>
        <v>283.14000000000004</v>
      </c>
      <c r="T816">
        <f t="shared" si="97"/>
        <v>0</v>
      </c>
      <c r="U816" s="7">
        <f t="shared" si="98"/>
        <v>0</v>
      </c>
      <c r="V816" s="7">
        <f t="shared" si="99"/>
        <v>0</v>
      </c>
      <c r="W816" s="7">
        <f t="shared" si="101"/>
        <v>0</v>
      </c>
      <c r="X816" s="7">
        <f t="shared" si="102"/>
        <v>0</v>
      </c>
      <c r="Y816" s="62" t="s">
        <v>2016</v>
      </c>
      <c r="Z816" t="str">
        <f t="shared" si="103"/>
        <v>84_L</v>
      </c>
    </row>
    <row r="817" spans="1:2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100"/>
        <v>1</v>
      </c>
      <c r="M817" s="67" t="b">
        <v>0</v>
      </c>
      <c r="S817" s="17">
        <f t="shared" si="96"/>
        <v>254.98000000000002</v>
      </c>
      <c r="T817">
        <f t="shared" si="97"/>
        <v>0</v>
      </c>
      <c r="U817" s="7">
        <f t="shared" si="98"/>
        <v>0</v>
      </c>
      <c r="V817" s="7">
        <f t="shared" si="99"/>
        <v>0</v>
      </c>
      <c r="W817" s="7">
        <f t="shared" si="101"/>
        <v>0</v>
      </c>
      <c r="X817" s="7">
        <f t="shared" si="102"/>
        <v>0</v>
      </c>
      <c r="Y817" s="62" t="s">
        <v>2028</v>
      </c>
      <c r="Z817" t="str">
        <f t="shared" si="103"/>
        <v>84_W</v>
      </c>
    </row>
    <row r="818" spans="1:2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100"/>
        <v>0</v>
      </c>
      <c r="M818" s="67" t="b">
        <v>0</v>
      </c>
      <c r="S818" s="17">
        <f t="shared" si="96"/>
        <v>252.34</v>
      </c>
      <c r="T818">
        <f t="shared" si="97"/>
        <v>0</v>
      </c>
      <c r="U818" s="7">
        <f t="shared" si="98"/>
        <v>0</v>
      </c>
      <c r="V818" s="7">
        <f t="shared" si="99"/>
        <v>0</v>
      </c>
      <c r="W818" s="7">
        <f t="shared" si="101"/>
        <v>0</v>
      </c>
      <c r="X818" s="7">
        <f t="shared" si="102"/>
        <v>0</v>
      </c>
      <c r="Y818" s="62" t="s">
        <v>2028</v>
      </c>
      <c r="Z818" t="str">
        <f t="shared" si="103"/>
        <v>84_W</v>
      </c>
    </row>
    <row r="819" spans="1:2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100"/>
        <v>1</v>
      </c>
      <c r="M819" s="67" t="b">
        <v>0</v>
      </c>
      <c r="S819" s="17">
        <f t="shared" si="96"/>
        <v>277.2</v>
      </c>
      <c r="T819">
        <f t="shared" si="97"/>
        <v>0</v>
      </c>
      <c r="U819" s="7">
        <f t="shared" si="98"/>
        <v>0</v>
      </c>
      <c r="V819" s="7">
        <f t="shared" si="99"/>
        <v>0</v>
      </c>
      <c r="W819" s="7">
        <f t="shared" si="101"/>
        <v>0</v>
      </c>
      <c r="X819" s="7">
        <f t="shared" si="102"/>
        <v>0</v>
      </c>
      <c r="Y819" s="62" t="s">
        <v>2033</v>
      </c>
      <c r="Z819" t="str">
        <f t="shared" si="103"/>
        <v>84_NX3</v>
      </c>
    </row>
    <row r="820" spans="1:2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100"/>
        <v>0</v>
      </c>
      <c r="M820" s="67" t="b">
        <v>0</v>
      </c>
      <c r="S820" s="17">
        <f t="shared" si="96"/>
        <v>272.90999999999997</v>
      </c>
      <c r="T820">
        <f t="shared" si="97"/>
        <v>0</v>
      </c>
      <c r="U820" s="7">
        <f t="shared" si="98"/>
        <v>0</v>
      </c>
      <c r="V820" s="7">
        <f t="shared" si="99"/>
        <v>0</v>
      </c>
      <c r="W820" s="7">
        <f t="shared" si="101"/>
        <v>0</v>
      </c>
      <c r="X820" s="7">
        <f t="shared" si="102"/>
        <v>0</v>
      </c>
      <c r="Y820" s="62" t="s">
        <v>2033</v>
      </c>
      <c r="Z820" t="str">
        <f t="shared" si="103"/>
        <v>84_NX3</v>
      </c>
    </row>
    <row r="821" spans="1:2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100"/>
        <v>1</v>
      </c>
      <c r="M821" s="67" t="b">
        <v>0</v>
      </c>
      <c r="S821" s="17">
        <f t="shared" si="96"/>
        <v>236.72000000000003</v>
      </c>
      <c r="T821">
        <f t="shared" si="97"/>
        <v>0</v>
      </c>
      <c r="U821" s="7">
        <f t="shared" si="98"/>
        <v>0</v>
      </c>
      <c r="V821" s="7">
        <f t="shared" si="99"/>
        <v>0</v>
      </c>
      <c r="W821" s="7">
        <f t="shared" si="101"/>
        <v>0</v>
      </c>
      <c r="X821" s="7">
        <f t="shared" si="102"/>
        <v>0</v>
      </c>
      <c r="Y821" s="62" t="s">
        <v>2029</v>
      </c>
      <c r="Z821" t="str">
        <f t="shared" si="103"/>
        <v>84_U</v>
      </c>
    </row>
    <row r="822" spans="1:2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100"/>
        <v>0</v>
      </c>
      <c r="M822" s="67" t="b">
        <v>0</v>
      </c>
      <c r="S822" s="17">
        <f t="shared" si="96"/>
        <v>223.19000000000003</v>
      </c>
      <c r="T822">
        <f t="shared" si="97"/>
        <v>0</v>
      </c>
      <c r="U822" s="7">
        <f t="shared" si="98"/>
        <v>0</v>
      </c>
      <c r="V822" s="7">
        <f t="shared" si="99"/>
        <v>0</v>
      </c>
      <c r="W822" s="7">
        <f t="shared" si="101"/>
        <v>0</v>
      </c>
      <c r="X822" s="7">
        <f t="shared" si="102"/>
        <v>0</v>
      </c>
      <c r="Y822" s="62" t="s">
        <v>2029</v>
      </c>
      <c r="Z822" t="str">
        <f t="shared" si="103"/>
        <v>84_U</v>
      </c>
    </row>
    <row r="823" spans="1:2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100"/>
        <v>1</v>
      </c>
      <c r="M823" s="67" t="b">
        <v>0</v>
      </c>
      <c r="S823" s="17">
        <f t="shared" si="96"/>
        <v>235.07000000000002</v>
      </c>
      <c r="T823">
        <f t="shared" si="97"/>
        <v>0</v>
      </c>
      <c r="U823" s="7">
        <f t="shared" si="98"/>
        <v>0</v>
      </c>
      <c r="V823" s="7">
        <f t="shared" si="99"/>
        <v>0</v>
      </c>
      <c r="W823" s="7">
        <f t="shared" si="101"/>
        <v>0</v>
      </c>
      <c r="X823" s="7">
        <f t="shared" si="102"/>
        <v>0</v>
      </c>
      <c r="Y823" s="62" t="s">
        <v>471</v>
      </c>
      <c r="Z823" t="str">
        <f t="shared" si="103"/>
        <v>84_NX</v>
      </c>
    </row>
    <row r="824" spans="1:2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100"/>
        <v>1</v>
      </c>
      <c r="M824" s="67" t="b">
        <v>0</v>
      </c>
      <c r="S824" s="17">
        <f t="shared" si="96"/>
        <v>201.96</v>
      </c>
      <c r="T824">
        <f t="shared" si="97"/>
        <v>0</v>
      </c>
      <c r="U824" s="7">
        <f t="shared" si="98"/>
        <v>0</v>
      </c>
      <c r="V824" s="7">
        <f t="shared" si="99"/>
        <v>0</v>
      </c>
      <c r="W824" s="7">
        <f t="shared" si="101"/>
        <v>0</v>
      </c>
      <c r="X824" s="7">
        <f t="shared" si="102"/>
        <v>0</v>
      </c>
      <c r="Y824" s="62" t="s">
        <v>472</v>
      </c>
      <c r="Z824" t="str">
        <f t="shared" si="103"/>
        <v>84_NX1</v>
      </c>
    </row>
    <row r="825" spans="1:2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100"/>
        <v>0</v>
      </c>
      <c r="M825" s="67" t="b">
        <v>0</v>
      </c>
      <c r="S825" s="17">
        <f t="shared" si="96"/>
        <v>214.83000000000004</v>
      </c>
      <c r="T825">
        <f t="shared" si="97"/>
        <v>0</v>
      </c>
      <c r="U825" s="7">
        <f t="shared" si="98"/>
        <v>0</v>
      </c>
      <c r="V825" s="7">
        <f t="shared" si="99"/>
        <v>0</v>
      </c>
      <c r="W825" s="7">
        <f t="shared" si="101"/>
        <v>0</v>
      </c>
      <c r="X825" s="7">
        <f t="shared" si="102"/>
        <v>0</v>
      </c>
      <c r="Y825" s="62" t="s">
        <v>473</v>
      </c>
      <c r="Z825" t="str">
        <f t="shared" si="103"/>
        <v>84_NX2</v>
      </c>
    </row>
    <row r="826" spans="1:2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100"/>
        <v>1</v>
      </c>
      <c r="M826" s="67" t="b">
        <v>0</v>
      </c>
      <c r="S826" s="17">
        <f t="shared" si="96"/>
        <v>189.97</v>
      </c>
      <c r="T826">
        <f t="shared" si="97"/>
        <v>0</v>
      </c>
      <c r="U826" s="7">
        <f t="shared" si="98"/>
        <v>0</v>
      </c>
      <c r="V826" s="7">
        <f t="shared" si="99"/>
        <v>0</v>
      </c>
      <c r="W826" s="7">
        <f t="shared" si="101"/>
        <v>0</v>
      </c>
      <c r="X826" s="7">
        <f t="shared" si="102"/>
        <v>0</v>
      </c>
      <c r="Y826" s="62" t="s">
        <v>2017</v>
      </c>
      <c r="Z826" t="str">
        <f t="shared" si="103"/>
        <v>84_B</v>
      </c>
    </row>
    <row r="827" spans="1:2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100"/>
        <v>1</v>
      </c>
      <c r="M827" s="67" t="b">
        <v>0</v>
      </c>
      <c r="S827" s="17">
        <f t="shared" si="96"/>
        <v>203.28000000000003</v>
      </c>
      <c r="T827">
        <f t="shared" si="97"/>
        <v>0</v>
      </c>
      <c r="U827" s="7">
        <f t="shared" si="98"/>
        <v>0</v>
      </c>
      <c r="V827" s="7">
        <f t="shared" si="99"/>
        <v>0</v>
      </c>
      <c r="W827" s="7">
        <f t="shared" si="101"/>
        <v>0</v>
      </c>
      <c r="X827" s="7">
        <f t="shared" si="102"/>
        <v>0</v>
      </c>
      <c r="Y827" s="62" t="s">
        <v>2099</v>
      </c>
      <c r="Z827" t="str">
        <f t="shared" si="103"/>
        <v>84_C</v>
      </c>
    </row>
    <row r="828" spans="1:2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100"/>
        <v>0</v>
      </c>
      <c r="M828" s="67" t="b">
        <v>0</v>
      </c>
      <c r="S828" s="17">
        <f t="shared" si="96"/>
        <v>218.35000000000005</v>
      </c>
      <c r="T828">
        <f t="shared" si="97"/>
        <v>0</v>
      </c>
      <c r="U828" s="7">
        <f t="shared" si="98"/>
        <v>0</v>
      </c>
      <c r="V828" s="7">
        <f t="shared" si="99"/>
        <v>0</v>
      </c>
      <c r="W828" s="7">
        <f t="shared" si="101"/>
        <v>0</v>
      </c>
      <c r="X828" s="7">
        <f t="shared" si="102"/>
        <v>0</v>
      </c>
      <c r="Y828" s="62" t="s">
        <v>2099</v>
      </c>
      <c r="Z828" t="str">
        <f t="shared" si="103"/>
        <v>84_C</v>
      </c>
    </row>
    <row r="829" spans="1:2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100"/>
        <v>1</v>
      </c>
      <c r="M829" s="67" t="b">
        <v>0</v>
      </c>
      <c r="S829" s="17">
        <f t="shared" si="96"/>
        <v>211.75</v>
      </c>
      <c r="T829">
        <f t="shared" si="97"/>
        <v>0</v>
      </c>
      <c r="U829" s="7">
        <f t="shared" si="98"/>
        <v>0</v>
      </c>
      <c r="V829" s="7">
        <f t="shared" si="99"/>
        <v>0</v>
      </c>
      <c r="W829" s="7">
        <f t="shared" si="101"/>
        <v>0</v>
      </c>
      <c r="X829" s="7">
        <f t="shared" si="102"/>
        <v>0</v>
      </c>
      <c r="Y829" s="62" t="s">
        <v>2100</v>
      </c>
      <c r="Z829" t="str">
        <f t="shared" si="103"/>
        <v>84_CB</v>
      </c>
    </row>
    <row r="830" spans="1:2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100"/>
        <v>0</v>
      </c>
      <c r="M830" s="67" t="b">
        <v>0</v>
      </c>
      <c r="S830" s="17">
        <f t="shared" si="96"/>
        <v>209.66000000000003</v>
      </c>
      <c r="T830">
        <f t="shared" si="97"/>
        <v>0</v>
      </c>
      <c r="U830" s="7">
        <f t="shared" si="98"/>
        <v>0</v>
      </c>
      <c r="V830" s="7">
        <f t="shared" si="99"/>
        <v>0</v>
      </c>
      <c r="W830" s="7">
        <f t="shared" si="101"/>
        <v>0</v>
      </c>
      <c r="X830" s="7">
        <f t="shared" si="102"/>
        <v>0</v>
      </c>
      <c r="Y830" s="62" t="s">
        <v>2100</v>
      </c>
      <c r="Z830" t="str">
        <f t="shared" si="103"/>
        <v>84_CB</v>
      </c>
    </row>
    <row r="831" spans="1:2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100"/>
        <v>1</v>
      </c>
      <c r="M831" s="67" t="b">
        <v>0</v>
      </c>
      <c r="S831" s="17">
        <f t="shared" si="96"/>
        <v>229.13000000000002</v>
      </c>
      <c r="T831">
        <f t="shared" si="97"/>
        <v>0</v>
      </c>
      <c r="U831" s="7">
        <f t="shared" si="98"/>
        <v>0</v>
      </c>
      <c r="V831" s="7">
        <f t="shared" si="99"/>
        <v>0</v>
      </c>
      <c r="W831" s="7">
        <f t="shared" si="101"/>
        <v>0</v>
      </c>
      <c r="X831" s="7">
        <f t="shared" si="102"/>
        <v>0</v>
      </c>
      <c r="Y831" s="62" t="s">
        <v>2101</v>
      </c>
      <c r="Z831" t="str">
        <f t="shared" si="103"/>
        <v>84_F</v>
      </c>
    </row>
    <row r="832" spans="1:2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100"/>
        <v>0</v>
      </c>
      <c r="M832" s="67" t="b">
        <v>0</v>
      </c>
      <c r="S832" s="17">
        <f t="shared" si="96"/>
        <v>211.31000000000003</v>
      </c>
      <c r="T832">
        <f t="shared" si="97"/>
        <v>0</v>
      </c>
      <c r="U832" s="7">
        <f t="shared" si="98"/>
        <v>0</v>
      </c>
      <c r="V832" s="7">
        <f t="shared" si="99"/>
        <v>0</v>
      </c>
      <c r="W832" s="7">
        <f t="shared" si="101"/>
        <v>0</v>
      </c>
      <c r="X832" s="7">
        <f t="shared" si="102"/>
        <v>0</v>
      </c>
      <c r="Y832" s="62" t="s">
        <v>2101</v>
      </c>
      <c r="Z832" t="str">
        <f t="shared" si="103"/>
        <v>84_F</v>
      </c>
    </row>
    <row r="833" spans="1:2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100"/>
        <v>1</v>
      </c>
      <c r="M833" s="67" t="b">
        <v>0</v>
      </c>
      <c r="S833" s="17">
        <f t="shared" si="96"/>
        <v>264.44000000000005</v>
      </c>
      <c r="T833">
        <f t="shared" si="97"/>
        <v>0</v>
      </c>
      <c r="U833" s="7">
        <f t="shared" si="98"/>
        <v>0</v>
      </c>
      <c r="V833" s="7">
        <f t="shared" si="99"/>
        <v>0</v>
      </c>
      <c r="W833" s="7">
        <f t="shared" si="101"/>
        <v>0</v>
      </c>
      <c r="X833" s="7">
        <f t="shared" si="102"/>
        <v>0</v>
      </c>
      <c r="Y833" s="62" t="s">
        <v>2025</v>
      </c>
      <c r="Z833" t="str">
        <f t="shared" si="103"/>
        <v>84_H</v>
      </c>
    </row>
    <row r="834" spans="1:2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100"/>
        <v>0</v>
      </c>
      <c r="M834" s="67" t="b">
        <v>0</v>
      </c>
      <c r="S834" s="17">
        <f t="shared" si="96"/>
        <v>261.69</v>
      </c>
      <c r="T834">
        <f t="shared" si="97"/>
        <v>0</v>
      </c>
      <c r="U834" s="7">
        <f t="shared" si="98"/>
        <v>0</v>
      </c>
      <c r="V834" s="7">
        <f t="shared" si="99"/>
        <v>0</v>
      </c>
      <c r="W834" s="7">
        <f t="shared" si="101"/>
        <v>0</v>
      </c>
      <c r="X834" s="7">
        <f t="shared" si="102"/>
        <v>0</v>
      </c>
      <c r="Y834" s="62" t="s">
        <v>2025</v>
      </c>
      <c r="Z834" t="str">
        <f t="shared" si="103"/>
        <v>84_H</v>
      </c>
    </row>
    <row r="835" spans="1:2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100"/>
        <v>1</v>
      </c>
      <c r="M835" s="67" t="b">
        <v>0</v>
      </c>
      <c r="S835" s="17">
        <f t="shared" si="96"/>
        <v>312.73000000000008</v>
      </c>
      <c r="T835">
        <f t="shared" si="97"/>
        <v>0</v>
      </c>
      <c r="U835" s="7">
        <f t="shared" si="98"/>
        <v>0</v>
      </c>
      <c r="V835" s="7">
        <f t="shared" si="99"/>
        <v>0</v>
      </c>
      <c r="W835" s="7">
        <f t="shared" si="101"/>
        <v>0</v>
      </c>
      <c r="X835" s="7">
        <f t="shared" si="102"/>
        <v>0</v>
      </c>
      <c r="Y835" s="62" t="s">
        <v>2109</v>
      </c>
      <c r="Z835" t="str">
        <f t="shared" si="103"/>
        <v>84_LA</v>
      </c>
    </row>
    <row r="836" spans="1:2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100"/>
        <v>1</v>
      </c>
      <c r="M836" s="67" t="b">
        <v>0</v>
      </c>
      <c r="S836" s="17">
        <f t="shared" si="96"/>
        <v>255.42000000000004</v>
      </c>
      <c r="T836">
        <f t="shared" si="97"/>
        <v>0</v>
      </c>
      <c r="U836" s="7">
        <f t="shared" si="98"/>
        <v>0</v>
      </c>
      <c r="V836" s="7">
        <f t="shared" si="99"/>
        <v>0</v>
      </c>
      <c r="W836" s="7">
        <f t="shared" si="101"/>
        <v>0</v>
      </c>
      <c r="X836" s="7">
        <f t="shared" si="102"/>
        <v>0</v>
      </c>
      <c r="Y836" s="62" t="s">
        <v>2107</v>
      </c>
      <c r="Z836" t="str">
        <f t="shared" si="103"/>
        <v>84_NL</v>
      </c>
    </row>
    <row r="837" spans="1:2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100"/>
        <v>1</v>
      </c>
      <c r="M837" s="67" t="b">
        <v>0</v>
      </c>
      <c r="S837" s="17">
        <f t="shared" si="96"/>
        <v>252.01000000000002</v>
      </c>
      <c r="T837">
        <f t="shared" si="97"/>
        <v>0</v>
      </c>
      <c r="U837" s="7">
        <f t="shared" si="98"/>
        <v>0</v>
      </c>
      <c r="V837" s="7">
        <f t="shared" si="99"/>
        <v>0</v>
      </c>
      <c r="W837" s="7">
        <f t="shared" si="101"/>
        <v>0</v>
      </c>
      <c r="X837" s="7">
        <f t="shared" si="102"/>
        <v>0</v>
      </c>
      <c r="Y837" s="62" t="s">
        <v>2027</v>
      </c>
      <c r="Z837" t="str">
        <f t="shared" si="103"/>
        <v>84_OX</v>
      </c>
    </row>
    <row r="838" spans="1:2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100"/>
        <v>0</v>
      </c>
      <c r="M838" s="67" t="b">
        <v>0</v>
      </c>
      <c r="S838" s="17">
        <f t="shared" si="96"/>
        <v>250.25</v>
      </c>
      <c r="T838">
        <f t="shared" si="97"/>
        <v>0</v>
      </c>
      <c r="U838" s="7">
        <f t="shared" si="98"/>
        <v>0</v>
      </c>
      <c r="V838" s="7">
        <f t="shared" si="99"/>
        <v>0</v>
      </c>
      <c r="W838" s="7">
        <f t="shared" si="101"/>
        <v>0</v>
      </c>
      <c r="X838" s="7">
        <f t="shared" si="102"/>
        <v>0</v>
      </c>
      <c r="Y838" s="62" t="s">
        <v>2027</v>
      </c>
      <c r="Z838" t="str">
        <f t="shared" si="103"/>
        <v>84_OX</v>
      </c>
    </row>
    <row r="839" spans="1:2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100"/>
        <v>1</v>
      </c>
      <c r="M839" s="67" t="b">
        <v>0</v>
      </c>
      <c r="S839" s="17">
        <f t="shared" ref="S839:S902" si="104">(IF($D839,$F839*2,$F839)/100 * $D$3)/$D$4 *60</f>
        <v>186.56000000000003</v>
      </c>
      <c r="T839">
        <f t="shared" ref="T839:T902" si="105">IF($L839=0,0,IFERROR(ROUNDUP(((S839/IF(O839=0,Q839,O839))-IFERROR((S839/IF($H839=0,$J839,$H839)),0)),0),0))</f>
        <v>0</v>
      </c>
      <c r="U839" s="7">
        <f t="shared" ref="U839:U902" si="106">T839*$F$3/1000000</f>
        <v>0</v>
      </c>
      <c r="V839" s="7">
        <f t="shared" ref="V839:V902" si="107">T839*$H$5*$J$3*$F$5/1000000</f>
        <v>0</v>
      </c>
      <c r="W839" s="7">
        <f t="shared" si="101"/>
        <v>0</v>
      </c>
      <c r="X839" s="7">
        <f t="shared" si="102"/>
        <v>0</v>
      </c>
      <c r="Y839" s="62" t="s">
        <v>2102</v>
      </c>
      <c r="Z839" t="str">
        <f t="shared" si="103"/>
        <v>84_P</v>
      </c>
    </row>
    <row r="840" spans="1:2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108">IF(LEFT(C840,LEN(C840)-2)=LEFT(C839,LEN(C839)-2),0,1)</f>
        <v>0</v>
      </c>
      <c r="M840" s="67" t="b">
        <v>0</v>
      </c>
      <c r="S840" s="17">
        <f t="shared" si="104"/>
        <v>185.24</v>
      </c>
      <c r="T840">
        <f t="shared" si="105"/>
        <v>0</v>
      </c>
      <c r="U840" s="7">
        <f t="shared" si="106"/>
        <v>0</v>
      </c>
      <c r="V840" s="7">
        <f t="shared" si="107"/>
        <v>0</v>
      </c>
      <c r="W840" s="7">
        <f t="shared" ref="W840:W903" si="109">V840*(($J$5^$J$4)-1)/($J$5-1)</f>
        <v>0</v>
      </c>
      <c r="X840" s="7">
        <f t="shared" ref="X840:X903" si="110">U840+W840</f>
        <v>0</v>
      </c>
      <c r="Y840" s="62" t="s">
        <v>2102</v>
      </c>
      <c r="Z840" t="str">
        <f t="shared" ref="Z840:Z903" si="111">IFERROR(LEFT(Y840,FIND(" ",Y840)-1),Y840)</f>
        <v>84_P</v>
      </c>
    </row>
    <row r="841" spans="1:2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108"/>
        <v>1</v>
      </c>
      <c r="M841" s="67" t="b">
        <v>0</v>
      </c>
      <c r="S841" s="17">
        <f t="shared" si="104"/>
        <v>377.96</v>
      </c>
      <c r="T841">
        <f t="shared" si="105"/>
        <v>0</v>
      </c>
      <c r="U841" s="7">
        <f t="shared" si="106"/>
        <v>0</v>
      </c>
      <c r="V841" s="7">
        <f t="shared" si="107"/>
        <v>0</v>
      </c>
      <c r="W841" s="7">
        <f t="shared" si="109"/>
        <v>0</v>
      </c>
      <c r="X841" s="7">
        <f t="shared" si="110"/>
        <v>0</v>
      </c>
      <c r="Y841" s="62" t="s">
        <v>2103</v>
      </c>
      <c r="Z841" t="str">
        <f t="shared" si="111"/>
        <v>84_S</v>
      </c>
    </row>
    <row r="842" spans="1:2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108"/>
        <v>0</v>
      </c>
      <c r="M842" s="67" t="b">
        <v>0</v>
      </c>
      <c r="S842" s="17">
        <f t="shared" si="104"/>
        <v>372.35000000000008</v>
      </c>
      <c r="T842">
        <f t="shared" si="105"/>
        <v>0</v>
      </c>
      <c r="U842" s="7">
        <f t="shared" si="106"/>
        <v>0</v>
      </c>
      <c r="V842" s="7">
        <f t="shared" si="107"/>
        <v>0</v>
      </c>
      <c r="W842" s="7">
        <f t="shared" si="109"/>
        <v>0</v>
      </c>
      <c r="X842" s="7">
        <f t="shared" si="110"/>
        <v>0</v>
      </c>
      <c r="Y842" s="62" t="s">
        <v>2103</v>
      </c>
      <c r="Z842" t="str">
        <f t="shared" si="111"/>
        <v>84_S</v>
      </c>
    </row>
    <row r="843" spans="1:2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108"/>
        <v>1</v>
      </c>
      <c r="M843" s="67" t="b">
        <v>0</v>
      </c>
      <c r="S843" s="17">
        <f t="shared" si="104"/>
        <v>485.54000000000008</v>
      </c>
      <c r="T843">
        <f t="shared" si="105"/>
        <v>0</v>
      </c>
      <c r="U843" s="7">
        <f t="shared" si="106"/>
        <v>0</v>
      </c>
      <c r="V843" s="7">
        <f t="shared" si="107"/>
        <v>0</v>
      </c>
      <c r="W843" s="7">
        <f t="shared" si="109"/>
        <v>0</v>
      </c>
      <c r="X843" s="7">
        <f t="shared" si="110"/>
        <v>0</v>
      </c>
      <c r="Y843" s="62" t="s">
        <v>2104</v>
      </c>
      <c r="Z843" t="str">
        <f t="shared" si="111"/>
        <v>84_</v>
      </c>
    </row>
    <row r="844" spans="1:2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108"/>
        <v>0</v>
      </c>
      <c r="M844" s="67" t="b">
        <v>0</v>
      </c>
      <c r="S844" s="17">
        <f t="shared" si="104"/>
        <v>480.26</v>
      </c>
      <c r="T844">
        <f t="shared" si="105"/>
        <v>0</v>
      </c>
      <c r="U844" s="7">
        <f t="shared" si="106"/>
        <v>0</v>
      </c>
      <c r="V844" s="7">
        <f t="shared" si="107"/>
        <v>0</v>
      </c>
      <c r="W844" s="7">
        <f t="shared" si="109"/>
        <v>0</v>
      </c>
      <c r="X844" s="7">
        <f t="shared" si="110"/>
        <v>0</v>
      </c>
      <c r="Y844" s="62" t="s">
        <v>2104</v>
      </c>
      <c r="Z844" t="str">
        <f t="shared" si="111"/>
        <v>84_</v>
      </c>
    </row>
    <row r="845" spans="1:2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108"/>
        <v>1</v>
      </c>
      <c r="M845" s="67" t="b">
        <v>0</v>
      </c>
      <c r="S845" s="17">
        <f t="shared" si="104"/>
        <v>251.68</v>
      </c>
      <c r="T845">
        <f t="shared" si="105"/>
        <v>0</v>
      </c>
      <c r="U845" s="7">
        <f t="shared" si="106"/>
        <v>0</v>
      </c>
      <c r="V845" s="7">
        <f t="shared" si="107"/>
        <v>0</v>
      </c>
      <c r="W845" s="7">
        <f t="shared" si="109"/>
        <v>0</v>
      </c>
      <c r="X845" s="7">
        <f t="shared" si="110"/>
        <v>0</v>
      </c>
      <c r="Y845" s="62" t="s">
        <v>2018</v>
      </c>
      <c r="Z845" t="str">
        <f t="shared" si="111"/>
        <v>84_V</v>
      </c>
    </row>
    <row r="846" spans="1:2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108"/>
        <v>0</v>
      </c>
      <c r="M846" s="67" t="b">
        <v>0</v>
      </c>
      <c r="S846" s="17">
        <f t="shared" si="104"/>
        <v>243.76000000000002</v>
      </c>
      <c r="T846">
        <f t="shared" si="105"/>
        <v>0</v>
      </c>
      <c r="U846" s="7">
        <f t="shared" si="106"/>
        <v>0</v>
      </c>
      <c r="V846" s="7">
        <f t="shared" si="107"/>
        <v>0</v>
      </c>
      <c r="W846" s="7">
        <f t="shared" si="109"/>
        <v>0</v>
      </c>
      <c r="X846" s="7">
        <f t="shared" si="110"/>
        <v>0</v>
      </c>
      <c r="Y846" s="62" t="s">
        <v>2018</v>
      </c>
      <c r="Z846" t="str">
        <f t="shared" si="111"/>
        <v>84_V</v>
      </c>
    </row>
    <row r="847" spans="1:2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108"/>
        <v>1</v>
      </c>
      <c r="M847" s="67" t="b">
        <v>0</v>
      </c>
      <c r="S847" s="17">
        <f t="shared" si="104"/>
        <v>197.45000000000002</v>
      </c>
      <c r="T847">
        <f t="shared" si="105"/>
        <v>0</v>
      </c>
      <c r="U847" s="7">
        <f t="shared" si="106"/>
        <v>0</v>
      </c>
      <c r="V847" s="7">
        <f t="shared" si="107"/>
        <v>0</v>
      </c>
      <c r="W847" s="7">
        <f t="shared" si="109"/>
        <v>0</v>
      </c>
      <c r="X847" s="7">
        <f t="shared" si="110"/>
        <v>0</v>
      </c>
      <c r="Y847" s="62" t="s">
        <v>2105</v>
      </c>
      <c r="Z847" t="str">
        <f t="shared" si="111"/>
        <v>84_Z</v>
      </c>
    </row>
    <row r="848" spans="1:2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108"/>
        <v>0</v>
      </c>
      <c r="M848" s="67" t="b">
        <v>0</v>
      </c>
      <c r="S848" s="17">
        <f t="shared" si="104"/>
        <v>199.43</v>
      </c>
      <c r="T848">
        <f t="shared" si="105"/>
        <v>0</v>
      </c>
      <c r="U848" s="7">
        <f t="shared" si="106"/>
        <v>0</v>
      </c>
      <c r="V848" s="7">
        <f t="shared" si="107"/>
        <v>0</v>
      </c>
      <c r="W848" s="7">
        <f t="shared" si="109"/>
        <v>0</v>
      </c>
      <c r="X848" s="7">
        <f t="shared" si="110"/>
        <v>0</v>
      </c>
      <c r="Y848" s="62" t="s">
        <v>2105</v>
      </c>
      <c r="Z848" t="str">
        <f t="shared" si="111"/>
        <v>84_Z</v>
      </c>
    </row>
    <row r="849" spans="1:2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108"/>
        <v>1</v>
      </c>
      <c r="M849" s="67" t="b">
        <v>0</v>
      </c>
      <c r="S849" s="17">
        <f t="shared" si="104"/>
        <v>208.78000000000003</v>
      </c>
      <c r="T849">
        <f t="shared" si="105"/>
        <v>0</v>
      </c>
      <c r="U849" s="7">
        <f t="shared" si="106"/>
        <v>0</v>
      </c>
      <c r="V849" s="7">
        <f t="shared" si="107"/>
        <v>0</v>
      </c>
      <c r="W849" s="7">
        <f t="shared" si="109"/>
        <v>0</v>
      </c>
      <c r="X849" s="7">
        <f t="shared" si="110"/>
        <v>0</v>
      </c>
      <c r="Y849" s="62" t="s">
        <v>2106</v>
      </c>
      <c r="Z849" t="str">
        <f t="shared" si="111"/>
        <v>84_E</v>
      </c>
    </row>
    <row r="850" spans="1:2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108"/>
        <v>0</v>
      </c>
      <c r="M850" s="67" t="b">
        <v>0</v>
      </c>
      <c r="S850" s="17">
        <f t="shared" si="104"/>
        <v>212.08</v>
      </c>
      <c r="T850">
        <f t="shared" si="105"/>
        <v>0</v>
      </c>
      <c r="U850" s="7">
        <f t="shared" si="106"/>
        <v>0</v>
      </c>
      <c r="V850" s="7">
        <f t="shared" si="107"/>
        <v>0</v>
      </c>
      <c r="W850" s="7">
        <f t="shared" si="109"/>
        <v>0</v>
      </c>
      <c r="X850" s="7">
        <f t="shared" si="110"/>
        <v>0</v>
      </c>
      <c r="Y850" s="62" t="s">
        <v>2106</v>
      </c>
      <c r="Z850" t="str">
        <f t="shared" si="111"/>
        <v>84_E</v>
      </c>
    </row>
    <row r="851" spans="1:2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108"/>
        <v>1</v>
      </c>
      <c r="M851" s="67" t="b">
        <v>0</v>
      </c>
      <c r="S851" s="17">
        <f t="shared" si="104"/>
        <v>250.58000000000004</v>
      </c>
      <c r="T851">
        <f t="shared" si="105"/>
        <v>0</v>
      </c>
      <c r="U851" s="7">
        <f t="shared" si="106"/>
        <v>0</v>
      </c>
      <c r="V851" s="7">
        <f t="shared" si="107"/>
        <v>0</v>
      </c>
      <c r="W851" s="7">
        <f t="shared" si="109"/>
        <v>0</v>
      </c>
      <c r="X851" s="7">
        <f t="shared" si="110"/>
        <v>0</v>
      </c>
      <c r="Y851" s="62" t="s">
        <v>2030</v>
      </c>
      <c r="Z851" t="str">
        <f t="shared" si="111"/>
        <v>84_G</v>
      </c>
    </row>
    <row r="852" spans="1:2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108"/>
        <v>0</v>
      </c>
      <c r="M852" s="67" t="b">
        <v>0</v>
      </c>
      <c r="S852" s="17">
        <f t="shared" si="104"/>
        <v>248.38</v>
      </c>
      <c r="T852">
        <f t="shared" si="105"/>
        <v>0</v>
      </c>
      <c r="U852" s="7">
        <f t="shared" si="106"/>
        <v>0</v>
      </c>
      <c r="V852" s="7">
        <f t="shared" si="107"/>
        <v>0</v>
      </c>
      <c r="W852" s="7">
        <f t="shared" si="109"/>
        <v>0</v>
      </c>
      <c r="X852" s="7">
        <f t="shared" si="110"/>
        <v>0</v>
      </c>
      <c r="Y852" s="62" t="s">
        <v>2030</v>
      </c>
      <c r="Z852" t="str">
        <f t="shared" si="111"/>
        <v>84_G</v>
      </c>
    </row>
    <row r="853" spans="1:2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108"/>
        <v>1</v>
      </c>
      <c r="M853" s="67" t="b">
        <v>0</v>
      </c>
      <c r="S853" s="17">
        <f t="shared" si="104"/>
        <v>226.38</v>
      </c>
      <c r="T853">
        <f t="shared" si="105"/>
        <v>0</v>
      </c>
      <c r="U853" s="7">
        <f t="shared" si="106"/>
        <v>0</v>
      </c>
      <c r="V853" s="7">
        <f t="shared" si="107"/>
        <v>0</v>
      </c>
      <c r="W853" s="7">
        <f t="shared" si="109"/>
        <v>0</v>
      </c>
      <c r="X853" s="7">
        <f t="shared" si="110"/>
        <v>0</v>
      </c>
      <c r="Y853" s="62" t="s">
        <v>2108</v>
      </c>
      <c r="Z853" t="str">
        <f t="shared" si="111"/>
        <v>84_M</v>
      </c>
    </row>
    <row r="854" spans="1:2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108"/>
        <v>1</v>
      </c>
      <c r="M854" s="67" t="b">
        <v>0</v>
      </c>
      <c r="S854" s="17">
        <f t="shared" si="104"/>
        <v>239.25000000000003</v>
      </c>
      <c r="T854">
        <f t="shared" si="105"/>
        <v>0</v>
      </c>
      <c r="U854" s="7">
        <f t="shared" si="106"/>
        <v>0</v>
      </c>
      <c r="V854" s="7">
        <f t="shared" si="107"/>
        <v>0</v>
      </c>
      <c r="W854" s="7">
        <f t="shared" si="109"/>
        <v>0</v>
      </c>
      <c r="X854" s="7">
        <f t="shared" si="110"/>
        <v>0</v>
      </c>
      <c r="Y854" s="62" t="s">
        <v>2107</v>
      </c>
      <c r="Z854" t="str">
        <f t="shared" si="111"/>
        <v>84_NL</v>
      </c>
    </row>
    <row r="855" spans="1:2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108"/>
        <v>1</v>
      </c>
      <c r="M855" s="67" t="b">
        <v>0</v>
      </c>
      <c r="S855" s="17">
        <f t="shared" si="104"/>
        <v>185.24</v>
      </c>
      <c r="T855">
        <f t="shared" si="105"/>
        <v>0</v>
      </c>
      <c r="U855" s="7">
        <f t="shared" si="106"/>
        <v>0</v>
      </c>
      <c r="V855" s="7">
        <f t="shared" si="107"/>
        <v>0</v>
      </c>
      <c r="W855" s="7">
        <f t="shared" si="109"/>
        <v>0</v>
      </c>
      <c r="X855" s="7">
        <f t="shared" si="110"/>
        <v>0</v>
      </c>
      <c r="Y855" s="62" t="s">
        <v>2034</v>
      </c>
      <c r="Z855" t="str">
        <f t="shared" si="111"/>
        <v>84_J</v>
      </c>
    </row>
    <row r="856" spans="1:2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108"/>
        <v>1</v>
      </c>
      <c r="M856" s="67" t="b">
        <v>0</v>
      </c>
      <c r="S856" s="17">
        <f t="shared" si="104"/>
        <v>229.02</v>
      </c>
      <c r="T856">
        <f t="shared" si="105"/>
        <v>0</v>
      </c>
      <c r="U856" s="7">
        <f t="shared" si="106"/>
        <v>0</v>
      </c>
      <c r="V856" s="7">
        <f t="shared" si="107"/>
        <v>0</v>
      </c>
      <c r="W856" s="7">
        <f t="shared" si="109"/>
        <v>0</v>
      </c>
      <c r="X856" s="7">
        <f t="shared" si="110"/>
        <v>0</v>
      </c>
      <c r="Y856" s="62" t="s">
        <v>2108</v>
      </c>
      <c r="Z856" t="str">
        <f t="shared" si="111"/>
        <v>84_M</v>
      </c>
    </row>
    <row r="857" spans="1:2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108"/>
        <v>1</v>
      </c>
      <c r="M857" s="67" t="b">
        <v>0</v>
      </c>
      <c r="S857" s="17">
        <f t="shared" si="104"/>
        <v>310.42</v>
      </c>
      <c r="T857">
        <f t="shared" si="105"/>
        <v>0</v>
      </c>
      <c r="U857" s="7">
        <f t="shared" si="106"/>
        <v>0</v>
      </c>
      <c r="V857" s="7">
        <f t="shared" si="107"/>
        <v>0</v>
      </c>
      <c r="W857" s="7">
        <f t="shared" si="109"/>
        <v>0</v>
      </c>
      <c r="X857" s="7">
        <f t="shared" si="110"/>
        <v>0</v>
      </c>
      <c r="Y857" s="62" t="s">
        <v>2109</v>
      </c>
      <c r="Z857" t="str">
        <f t="shared" si="111"/>
        <v>84_LA</v>
      </c>
    </row>
    <row r="858" spans="1:2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108"/>
        <v>1</v>
      </c>
      <c r="M858" s="67" t="b">
        <v>0</v>
      </c>
      <c r="S858" s="17">
        <f t="shared" si="104"/>
        <v>189.20000000000002</v>
      </c>
      <c r="T858">
        <f t="shared" si="105"/>
        <v>0</v>
      </c>
      <c r="U858" s="7">
        <f t="shared" si="106"/>
        <v>0</v>
      </c>
      <c r="V858" s="7">
        <f t="shared" si="107"/>
        <v>0</v>
      </c>
      <c r="W858" s="7">
        <f t="shared" si="109"/>
        <v>0</v>
      </c>
      <c r="X858" s="7">
        <f t="shared" si="110"/>
        <v>0</v>
      </c>
      <c r="Y858" s="62" t="s">
        <v>2017</v>
      </c>
      <c r="Z858" t="str">
        <f t="shared" si="111"/>
        <v>84_B</v>
      </c>
    </row>
    <row r="859" spans="1:2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108"/>
        <v>1</v>
      </c>
      <c r="M859" s="67" t="b">
        <v>0</v>
      </c>
      <c r="S859" s="17">
        <f t="shared" si="104"/>
        <v>381.48</v>
      </c>
      <c r="T859">
        <f t="shared" si="105"/>
        <v>0</v>
      </c>
      <c r="U859" s="7">
        <f t="shared" si="106"/>
        <v>0</v>
      </c>
      <c r="V859" s="7">
        <f t="shared" si="107"/>
        <v>0</v>
      </c>
      <c r="W859" s="7">
        <f t="shared" si="109"/>
        <v>0</v>
      </c>
      <c r="X859" s="7">
        <f t="shared" si="110"/>
        <v>0</v>
      </c>
      <c r="Y859" s="62" t="s">
        <v>2110</v>
      </c>
      <c r="Z859" t="str">
        <f t="shared" si="111"/>
        <v>84_NX4</v>
      </c>
    </row>
    <row r="860" spans="1:2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108"/>
        <v>0</v>
      </c>
      <c r="M860" s="67" t="b">
        <v>0</v>
      </c>
      <c r="S860" s="17">
        <f t="shared" si="104"/>
        <v>373.56</v>
      </c>
      <c r="T860">
        <f t="shared" si="105"/>
        <v>0</v>
      </c>
      <c r="U860" s="7">
        <f t="shared" si="106"/>
        <v>0</v>
      </c>
      <c r="V860" s="7">
        <f t="shared" si="107"/>
        <v>0</v>
      </c>
      <c r="W860" s="7">
        <f t="shared" si="109"/>
        <v>0</v>
      </c>
      <c r="X860" s="7">
        <f t="shared" si="110"/>
        <v>0</v>
      </c>
      <c r="Y860" s="62" t="s">
        <v>2110</v>
      </c>
      <c r="Z860" t="str">
        <f t="shared" si="111"/>
        <v>84_NX4</v>
      </c>
    </row>
    <row r="861" spans="1:2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108"/>
        <v>1</v>
      </c>
      <c r="M861" s="67" t="b">
        <v>0</v>
      </c>
      <c r="S861" s="17">
        <f t="shared" si="104"/>
        <v>259.93</v>
      </c>
      <c r="T861">
        <f t="shared" si="105"/>
        <v>0</v>
      </c>
      <c r="U861" s="7">
        <f t="shared" si="106"/>
        <v>0</v>
      </c>
      <c r="V861" s="7">
        <f t="shared" si="107"/>
        <v>0</v>
      </c>
      <c r="W861" s="7">
        <f t="shared" si="109"/>
        <v>0</v>
      </c>
      <c r="X861" s="7">
        <f t="shared" si="110"/>
        <v>0</v>
      </c>
      <c r="Y861" s="62" t="s">
        <v>2026</v>
      </c>
      <c r="Z861" t="str">
        <f t="shared" si="111"/>
        <v>84_O</v>
      </c>
    </row>
    <row r="862" spans="1:2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108"/>
        <v>0</v>
      </c>
      <c r="M862" s="67" t="b">
        <v>0</v>
      </c>
      <c r="S862" s="17">
        <f t="shared" si="104"/>
        <v>257.95000000000005</v>
      </c>
      <c r="T862">
        <f t="shared" si="105"/>
        <v>0</v>
      </c>
      <c r="U862" s="7">
        <f t="shared" si="106"/>
        <v>0</v>
      </c>
      <c r="V862" s="7">
        <f t="shared" si="107"/>
        <v>0</v>
      </c>
      <c r="W862" s="7">
        <f t="shared" si="109"/>
        <v>0</v>
      </c>
      <c r="X862" s="7">
        <f t="shared" si="110"/>
        <v>0</v>
      </c>
      <c r="Y862" s="62" t="s">
        <v>2026</v>
      </c>
      <c r="Z862" t="str">
        <f t="shared" si="111"/>
        <v>84_O</v>
      </c>
    </row>
    <row r="863" spans="1:2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108"/>
        <v>1</v>
      </c>
      <c r="M863" s="67" t="b">
        <v>0</v>
      </c>
      <c r="S863" s="17">
        <f t="shared" si="104"/>
        <v>201.19</v>
      </c>
      <c r="T863">
        <f t="shared" si="105"/>
        <v>0</v>
      </c>
      <c r="U863" s="7">
        <f t="shared" si="106"/>
        <v>0</v>
      </c>
      <c r="V863" s="7">
        <f t="shared" si="107"/>
        <v>0</v>
      </c>
      <c r="W863" s="7">
        <f t="shared" si="109"/>
        <v>0</v>
      </c>
      <c r="X863" s="7">
        <f t="shared" si="110"/>
        <v>0</v>
      </c>
      <c r="Y863" s="62" t="s">
        <v>2034</v>
      </c>
      <c r="Z863" t="str">
        <f t="shared" si="111"/>
        <v>84_J</v>
      </c>
    </row>
    <row r="864" spans="1:2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108"/>
        <v>1</v>
      </c>
      <c r="M864" s="67" t="b">
        <v>0</v>
      </c>
      <c r="S864" s="17">
        <f t="shared" si="104"/>
        <v>0</v>
      </c>
      <c r="T864">
        <f t="shared" si="105"/>
        <v>0</v>
      </c>
      <c r="U864" s="7">
        <f t="shared" si="106"/>
        <v>0</v>
      </c>
      <c r="V864" s="7">
        <f t="shared" si="107"/>
        <v>0</v>
      </c>
      <c r="W864" s="7">
        <f t="shared" si="109"/>
        <v>0</v>
      </c>
      <c r="X864" s="7">
        <f t="shared" si="110"/>
        <v>0</v>
      </c>
      <c r="Y864" s="62" t="s">
        <v>2111</v>
      </c>
      <c r="Z864" t="str">
        <f t="shared" si="111"/>
        <v>84_800</v>
      </c>
    </row>
    <row r="865" spans="1:2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108"/>
        <v>0</v>
      </c>
      <c r="M865" s="67" t="b">
        <v>0</v>
      </c>
      <c r="S865" s="17">
        <f t="shared" si="104"/>
        <v>0</v>
      </c>
      <c r="T865">
        <f t="shared" si="105"/>
        <v>0</v>
      </c>
      <c r="U865" s="7">
        <f t="shared" si="106"/>
        <v>0</v>
      </c>
      <c r="V865" s="7">
        <f t="shared" si="107"/>
        <v>0</v>
      </c>
      <c r="W865" s="7">
        <f t="shared" si="109"/>
        <v>0</v>
      </c>
      <c r="X865" s="7">
        <f t="shared" si="110"/>
        <v>0</v>
      </c>
      <c r="Y865" s="62" t="s">
        <v>2111</v>
      </c>
      <c r="Z865" t="str">
        <f t="shared" si="111"/>
        <v>84_800</v>
      </c>
    </row>
    <row r="866" spans="1:2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108"/>
        <v>1</v>
      </c>
      <c r="M866" s="67" t="b">
        <v>0</v>
      </c>
      <c r="S866" s="17">
        <f t="shared" si="104"/>
        <v>0</v>
      </c>
      <c r="T866">
        <f t="shared" si="105"/>
        <v>0</v>
      </c>
      <c r="U866" s="7">
        <f t="shared" si="106"/>
        <v>0</v>
      </c>
      <c r="V866" s="7">
        <f t="shared" si="107"/>
        <v>0</v>
      </c>
      <c r="W866" s="7">
        <f t="shared" si="109"/>
        <v>0</v>
      </c>
      <c r="X866" s="7">
        <f t="shared" si="110"/>
        <v>0</v>
      </c>
      <c r="Y866" s="62" t="s">
        <v>514</v>
      </c>
      <c r="Z866" t="str">
        <f t="shared" si="111"/>
        <v>84_NXC</v>
      </c>
    </row>
    <row r="867" spans="1:2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108"/>
        <v>1</v>
      </c>
      <c r="M867" s="67" t="b">
        <v>0</v>
      </c>
      <c r="S867" s="17">
        <f t="shared" si="104"/>
        <v>102.52000000000001</v>
      </c>
      <c r="T867">
        <f t="shared" si="105"/>
        <v>0</v>
      </c>
      <c r="U867" s="7">
        <f t="shared" si="106"/>
        <v>0</v>
      </c>
      <c r="V867" s="7">
        <f t="shared" si="107"/>
        <v>0</v>
      </c>
      <c r="W867" s="7">
        <f t="shared" si="109"/>
        <v>0</v>
      </c>
      <c r="X867" s="7">
        <f t="shared" si="110"/>
        <v>0</v>
      </c>
      <c r="Y867" s="62" t="s">
        <v>2021</v>
      </c>
      <c r="Z867" t="str">
        <f t="shared" si="111"/>
        <v>84_65</v>
      </c>
    </row>
    <row r="868" spans="1:2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108"/>
        <v>0</v>
      </c>
      <c r="M868" s="67" t="b">
        <v>0</v>
      </c>
      <c r="S868" s="17">
        <f t="shared" si="104"/>
        <v>103.62</v>
      </c>
      <c r="T868">
        <f t="shared" si="105"/>
        <v>0</v>
      </c>
      <c r="U868" s="7">
        <f t="shared" si="106"/>
        <v>0</v>
      </c>
      <c r="V868" s="7">
        <f t="shared" si="107"/>
        <v>0</v>
      </c>
      <c r="W868" s="7">
        <f t="shared" si="109"/>
        <v>0</v>
      </c>
      <c r="X868" s="7">
        <f t="shared" si="110"/>
        <v>0</v>
      </c>
      <c r="Y868" s="62" t="s">
        <v>2021</v>
      </c>
      <c r="Z868" t="str">
        <f t="shared" si="111"/>
        <v>84_65</v>
      </c>
    </row>
    <row r="869" spans="1:2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108"/>
        <v>1</v>
      </c>
      <c r="M869" s="67" t="b">
        <v>0</v>
      </c>
      <c r="S869" s="17">
        <f t="shared" si="104"/>
        <v>44.77</v>
      </c>
      <c r="T869">
        <f t="shared" si="105"/>
        <v>0</v>
      </c>
      <c r="U869" s="7">
        <f t="shared" si="106"/>
        <v>0</v>
      </c>
      <c r="V869" s="7">
        <f t="shared" si="107"/>
        <v>0</v>
      </c>
      <c r="W869" s="7">
        <f t="shared" si="109"/>
        <v>0</v>
      </c>
      <c r="X869" s="7">
        <f t="shared" si="110"/>
        <v>0</v>
      </c>
      <c r="Y869" s="62" t="s">
        <v>517</v>
      </c>
      <c r="Z869" t="str">
        <f t="shared" si="111"/>
        <v>86_91X</v>
      </c>
    </row>
    <row r="870" spans="1:2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108"/>
        <v>1</v>
      </c>
      <c r="M870" s="67" t="b">
        <v>0</v>
      </c>
      <c r="S870" s="17">
        <f t="shared" si="104"/>
        <v>304.37000000000006</v>
      </c>
      <c r="T870">
        <f t="shared" si="105"/>
        <v>0</v>
      </c>
      <c r="U870" s="7">
        <f t="shared" si="106"/>
        <v>0</v>
      </c>
      <c r="V870" s="7">
        <f t="shared" si="107"/>
        <v>0</v>
      </c>
      <c r="W870" s="7">
        <f t="shared" si="109"/>
        <v>0</v>
      </c>
      <c r="X870" s="7">
        <f t="shared" si="110"/>
        <v>0</v>
      </c>
      <c r="Y870" s="62" t="s">
        <v>2003</v>
      </c>
      <c r="Z870" t="str">
        <f t="shared" si="111"/>
        <v>86_92X</v>
      </c>
    </row>
    <row r="871" spans="1:2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108"/>
        <v>1</v>
      </c>
      <c r="M871" s="67" t="b">
        <v>0</v>
      </c>
      <c r="S871" s="17">
        <f t="shared" si="104"/>
        <v>229.79000000000002</v>
      </c>
      <c r="T871">
        <f t="shared" si="105"/>
        <v>0</v>
      </c>
      <c r="U871" s="7">
        <f t="shared" si="106"/>
        <v>0</v>
      </c>
      <c r="V871" s="7">
        <f t="shared" si="107"/>
        <v>0</v>
      </c>
      <c r="W871" s="7">
        <f t="shared" si="109"/>
        <v>0</v>
      </c>
      <c r="X871" s="7">
        <f t="shared" si="110"/>
        <v>0</v>
      </c>
      <c r="Y871" s="62" t="s">
        <v>2022</v>
      </c>
      <c r="Z871" t="str">
        <f t="shared" si="111"/>
        <v>86_93X</v>
      </c>
    </row>
    <row r="872" spans="1:2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108"/>
        <v>1</v>
      </c>
      <c r="M872" s="67" t="b">
        <v>0</v>
      </c>
      <c r="S872" s="17">
        <f t="shared" si="104"/>
        <v>139.04000000000002</v>
      </c>
      <c r="T872">
        <f t="shared" si="105"/>
        <v>0</v>
      </c>
      <c r="U872" s="7">
        <f t="shared" si="106"/>
        <v>0</v>
      </c>
      <c r="V872" s="7">
        <f t="shared" si="107"/>
        <v>0</v>
      </c>
      <c r="W872" s="7">
        <f t="shared" si="109"/>
        <v>0</v>
      </c>
      <c r="X872" s="7">
        <f t="shared" si="110"/>
        <v>0</v>
      </c>
      <c r="Y872" s="62" t="s">
        <v>2008</v>
      </c>
      <c r="Z872" t="str">
        <f t="shared" si="111"/>
        <v>86_95X</v>
      </c>
    </row>
    <row r="873" spans="1:2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108"/>
        <v>0</v>
      </c>
      <c r="M873" s="67" t="b">
        <v>0</v>
      </c>
      <c r="S873" s="17">
        <f t="shared" si="104"/>
        <v>132</v>
      </c>
      <c r="T873">
        <f t="shared" si="105"/>
        <v>0</v>
      </c>
      <c r="U873" s="7">
        <f t="shared" si="106"/>
        <v>0</v>
      </c>
      <c r="V873" s="7">
        <f t="shared" si="107"/>
        <v>0</v>
      </c>
      <c r="W873" s="7">
        <f t="shared" si="109"/>
        <v>0</v>
      </c>
      <c r="X873" s="7">
        <f t="shared" si="110"/>
        <v>0</v>
      </c>
      <c r="Y873" s="62" t="s">
        <v>2008</v>
      </c>
      <c r="Z873" t="str">
        <f t="shared" si="111"/>
        <v>86_95X</v>
      </c>
    </row>
    <row r="874" spans="1:2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108"/>
        <v>1</v>
      </c>
      <c r="M874" s="67" t="b">
        <v>0</v>
      </c>
      <c r="S874" s="17">
        <f t="shared" si="104"/>
        <v>169.95</v>
      </c>
      <c r="T874">
        <f t="shared" si="105"/>
        <v>0</v>
      </c>
      <c r="U874" s="7">
        <f t="shared" si="106"/>
        <v>0</v>
      </c>
      <c r="V874" s="7">
        <f t="shared" si="107"/>
        <v>0</v>
      </c>
      <c r="W874" s="7">
        <f t="shared" si="109"/>
        <v>0</v>
      </c>
      <c r="X874" s="7">
        <f t="shared" si="110"/>
        <v>0</v>
      </c>
      <c r="Y874" s="62" t="s">
        <v>1992</v>
      </c>
      <c r="Z874" t="str">
        <f t="shared" si="111"/>
        <v>86_96X</v>
      </c>
    </row>
    <row r="875" spans="1:2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108"/>
        <v>0</v>
      </c>
      <c r="M875" s="67" t="b">
        <v>0</v>
      </c>
      <c r="S875" s="17">
        <f t="shared" si="104"/>
        <v>165.66000000000003</v>
      </c>
      <c r="T875">
        <f t="shared" si="105"/>
        <v>0</v>
      </c>
      <c r="U875" s="7">
        <f t="shared" si="106"/>
        <v>0</v>
      </c>
      <c r="V875" s="7">
        <f t="shared" si="107"/>
        <v>0</v>
      </c>
      <c r="W875" s="7">
        <f t="shared" si="109"/>
        <v>0</v>
      </c>
      <c r="X875" s="7">
        <f t="shared" si="110"/>
        <v>0</v>
      </c>
      <c r="Y875" s="62" t="s">
        <v>1992</v>
      </c>
      <c r="Z875" t="str">
        <f t="shared" si="111"/>
        <v>86_96X</v>
      </c>
    </row>
    <row r="876" spans="1:2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108"/>
        <v>1</v>
      </c>
      <c r="M876" s="67" t="b">
        <v>0</v>
      </c>
      <c r="S876" s="17">
        <f t="shared" si="104"/>
        <v>101.97000000000001</v>
      </c>
      <c r="T876">
        <f t="shared" si="105"/>
        <v>0</v>
      </c>
      <c r="U876" s="7">
        <f t="shared" si="106"/>
        <v>0</v>
      </c>
      <c r="V876" s="7">
        <f t="shared" si="107"/>
        <v>0</v>
      </c>
      <c r="W876" s="7">
        <f t="shared" si="109"/>
        <v>0</v>
      </c>
      <c r="X876" s="7">
        <f t="shared" si="110"/>
        <v>0</v>
      </c>
      <c r="Y876" s="62" t="s">
        <v>1966</v>
      </c>
      <c r="Z876" t="str">
        <f t="shared" si="111"/>
        <v>86_97X</v>
      </c>
    </row>
    <row r="877" spans="1:2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108"/>
        <v>0</v>
      </c>
      <c r="M877" s="67" t="b">
        <v>0</v>
      </c>
      <c r="S877" s="17">
        <f t="shared" si="104"/>
        <v>95.15</v>
      </c>
      <c r="T877">
        <f t="shared" si="105"/>
        <v>0</v>
      </c>
      <c r="U877" s="7">
        <f t="shared" si="106"/>
        <v>0</v>
      </c>
      <c r="V877" s="7">
        <f t="shared" si="107"/>
        <v>0</v>
      </c>
      <c r="W877" s="7">
        <f t="shared" si="109"/>
        <v>0</v>
      </c>
      <c r="X877" s="7">
        <f t="shared" si="110"/>
        <v>0</v>
      </c>
      <c r="Y877" s="62" t="s">
        <v>1966</v>
      </c>
      <c r="Z877" t="str">
        <f t="shared" si="111"/>
        <v>86_97X</v>
      </c>
    </row>
    <row r="878" spans="1:2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108"/>
        <v>1</v>
      </c>
      <c r="M878" s="67" t="b">
        <v>0</v>
      </c>
      <c r="S878" s="17">
        <f t="shared" si="104"/>
        <v>138.49</v>
      </c>
      <c r="T878">
        <f t="shared" si="105"/>
        <v>0</v>
      </c>
      <c r="U878" s="7">
        <f t="shared" si="106"/>
        <v>0</v>
      </c>
      <c r="V878" s="7">
        <f t="shared" si="107"/>
        <v>0</v>
      </c>
      <c r="W878" s="7">
        <f t="shared" si="109"/>
        <v>0</v>
      </c>
      <c r="X878" s="7">
        <f t="shared" si="110"/>
        <v>0</v>
      </c>
      <c r="Y878" s="62" t="s">
        <v>2069</v>
      </c>
      <c r="Z878" t="str">
        <f t="shared" si="111"/>
        <v>86_98X</v>
      </c>
    </row>
    <row r="879" spans="1:2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108"/>
        <v>0</v>
      </c>
      <c r="M879" s="67" t="b">
        <v>0</v>
      </c>
      <c r="S879" s="17">
        <f t="shared" si="104"/>
        <v>142.56000000000003</v>
      </c>
      <c r="T879">
        <f t="shared" si="105"/>
        <v>0</v>
      </c>
      <c r="U879" s="7">
        <f t="shared" si="106"/>
        <v>0</v>
      </c>
      <c r="V879" s="7">
        <f t="shared" si="107"/>
        <v>0</v>
      </c>
      <c r="W879" s="7">
        <f t="shared" si="109"/>
        <v>0</v>
      </c>
      <c r="X879" s="7">
        <f t="shared" si="110"/>
        <v>0</v>
      </c>
      <c r="Y879" s="62" t="s">
        <v>2069</v>
      </c>
      <c r="Z879" t="str">
        <f t="shared" si="111"/>
        <v>86_98X</v>
      </c>
    </row>
    <row r="880" spans="1:2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108"/>
        <v>1</v>
      </c>
      <c r="M880" s="67" t="b">
        <v>0</v>
      </c>
      <c r="S880" s="17">
        <f t="shared" si="104"/>
        <v>229.57000000000005</v>
      </c>
      <c r="T880">
        <f t="shared" si="105"/>
        <v>0</v>
      </c>
      <c r="U880" s="7">
        <f t="shared" si="106"/>
        <v>0</v>
      </c>
      <c r="V880" s="7">
        <f t="shared" si="107"/>
        <v>0</v>
      </c>
      <c r="W880" s="7">
        <f t="shared" si="109"/>
        <v>0</v>
      </c>
      <c r="X880" s="7">
        <f t="shared" si="110"/>
        <v>0</v>
      </c>
      <c r="Y880" s="62" t="s">
        <v>2022</v>
      </c>
      <c r="Z880" t="str">
        <f t="shared" si="111"/>
        <v>86_93X</v>
      </c>
    </row>
    <row r="881" spans="1:2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108"/>
        <v>1</v>
      </c>
      <c r="M881" s="67" t="b">
        <v>0</v>
      </c>
      <c r="S881" s="17">
        <f t="shared" si="104"/>
        <v>134.86000000000001</v>
      </c>
      <c r="T881">
        <f t="shared" si="105"/>
        <v>0</v>
      </c>
      <c r="U881" s="7">
        <f t="shared" si="106"/>
        <v>0</v>
      </c>
      <c r="V881" s="7">
        <f t="shared" si="107"/>
        <v>0</v>
      </c>
      <c r="W881" s="7">
        <f t="shared" si="109"/>
        <v>0</v>
      </c>
      <c r="X881" s="7">
        <f t="shared" si="110"/>
        <v>0</v>
      </c>
      <c r="Y881" s="62" t="s">
        <v>2070</v>
      </c>
      <c r="Z881" t="str">
        <f t="shared" si="111"/>
        <v>86_92XA</v>
      </c>
    </row>
    <row r="882" spans="1:2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108"/>
        <v>0</v>
      </c>
      <c r="M882" s="67" t="b">
        <v>0</v>
      </c>
      <c r="S882" s="17">
        <f t="shared" si="104"/>
        <v>129.47</v>
      </c>
      <c r="T882">
        <f t="shared" si="105"/>
        <v>0</v>
      </c>
      <c r="U882" s="7">
        <f t="shared" si="106"/>
        <v>0</v>
      </c>
      <c r="V882" s="7">
        <f t="shared" si="107"/>
        <v>0</v>
      </c>
      <c r="W882" s="7">
        <f t="shared" si="109"/>
        <v>0</v>
      </c>
      <c r="X882" s="7">
        <f t="shared" si="110"/>
        <v>0</v>
      </c>
      <c r="Y882" s="62" t="s">
        <v>2070</v>
      </c>
      <c r="Z882" t="str">
        <f t="shared" si="111"/>
        <v>86_92XA</v>
      </c>
    </row>
    <row r="883" spans="1:2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108"/>
        <v>1</v>
      </c>
      <c r="M883" s="67" t="b">
        <v>0</v>
      </c>
      <c r="S883" s="17">
        <f t="shared" si="104"/>
        <v>291.94</v>
      </c>
      <c r="T883">
        <f t="shared" si="105"/>
        <v>0</v>
      </c>
      <c r="U883" s="7">
        <f t="shared" si="106"/>
        <v>0</v>
      </c>
      <c r="V883" s="7">
        <f t="shared" si="107"/>
        <v>0</v>
      </c>
      <c r="W883" s="7">
        <f t="shared" si="109"/>
        <v>0</v>
      </c>
      <c r="X883" s="7">
        <f t="shared" si="110"/>
        <v>0</v>
      </c>
      <c r="Y883" s="62" t="s">
        <v>2003</v>
      </c>
      <c r="Z883" t="str">
        <f t="shared" si="111"/>
        <v>86_92X</v>
      </c>
    </row>
    <row r="884" spans="1:2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108"/>
        <v>1</v>
      </c>
      <c r="M884" s="67" t="b">
        <v>0</v>
      </c>
      <c r="S884" s="17">
        <f t="shared" si="104"/>
        <v>716.65000000000009</v>
      </c>
      <c r="T884">
        <f t="shared" si="105"/>
        <v>0</v>
      </c>
      <c r="U884" s="7">
        <f t="shared" si="106"/>
        <v>0</v>
      </c>
      <c r="V884" s="7">
        <f t="shared" si="107"/>
        <v>0</v>
      </c>
      <c r="W884" s="7">
        <f t="shared" si="109"/>
        <v>0</v>
      </c>
      <c r="X884" s="7">
        <f t="shared" si="110"/>
        <v>0</v>
      </c>
      <c r="Y884" s="62" t="s">
        <v>2521</v>
      </c>
      <c r="Z884" t="str">
        <f t="shared" si="111"/>
        <v>86_CCSJMAR</v>
      </c>
    </row>
    <row r="885" spans="1:2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108"/>
        <v>0</v>
      </c>
      <c r="M885" s="67" t="b">
        <v>0</v>
      </c>
      <c r="S885" s="17">
        <f t="shared" si="104"/>
        <v>732.16000000000008</v>
      </c>
      <c r="T885">
        <f t="shared" si="105"/>
        <v>0</v>
      </c>
      <c r="U885" s="7">
        <f t="shared" si="106"/>
        <v>0</v>
      </c>
      <c r="V885" s="7">
        <f t="shared" si="107"/>
        <v>0</v>
      </c>
      <c r="W885" s="7">
        <f t="shared" si="109"/>
        <v>0</v>
      </c>
      <c r="X885" s="7">
        <f t="shared" si="110"/>
        <v>0</v>
      </c>
      <c r="Y885" s="62" t="s">
        <v>2521</v>
      </c>
      <c r="Z885" t="str">
        <f t="shared" si="111"/>
        <v>86_CCSJMAR</v>
      </c>
    </row>
    <row r="886" spans="1:2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108"/>
        <v>1</v>
      </c>
      <c r="M886" s="67" t="b">
        <v>0</v>
      </c>
      <c r="S886" s="17">
        <f t="shared" si="104"/>
        <v>212.95999999999998</v>
      </c>
      <c r="T886">
        <f t="shared" si="105"/>
        <v>0</v>
      </c>
      <c r="U886" s="7">
        <f t="shared" si="106"/>
        <v>0</v>
      </c>
      <c r="V886" s="7">
        <f t="shared" si="107"/>
        <v>0</v>
      </c>
      <c r="W886" s="7">
        <f t="shared" si="109"/>
        <v>0</v>
      </c>
      <c r="X886" s="7">
        <f t="shared" si="110"/>
        <v>0</v>
      </c>
      <c r="Y886" s="62" t="s">
        <v>1991</v>
      </c>
      <c r="Z886" t="str">
        <f t="shared" si="111"/>
        <v>87_GG4</v>
      </c>
    </row>
    <row r="887" spans="1:2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108"/>
        <v>1</v>
      </c>
      <c r="M887" s="67" t="b">
        <v>0</v>
      </c>
      <c r="S887" s="17">
        <f t="shared" si="104"/>
        <v>218.79</v>
      </c>
      <c r="T887">
        <f t="shared" si="105"/>
        <v>0</v>
      </c>
      <c r="U887" s="7">
        <f t="shared" si="106"/>
        <v>0</v>
      </c>
      <c r="V887" s="7">
        <f t="shared" si="107"/>
        <v>0</v>
      </c>
      <c r="W887" s="7">
        <f t="shared" si="109"/>
        <v>0</v>
      </c>
      <c r="X887" s="7">
        <f t="shared" si="110"/>
        <v>0</v>
      </c>
      <c r="Y887" s="62" t="s">
        <v>1980</v>
      </c>
      <c r="Z887" t="str">
        <f t="shared" si="111"/>
        <v>87_GG8</v>
      </c>
    </row>
    <row r="888" spans="1:2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108"/>
        <v>0</v>
      </c>
      <c r="M888" s="67" t="b">
        <v>0</v>
      </c>
      <c r="S888" s="17">
        <f t="shared" si="104"/>
        <v>213.95000000000002</v>
      </c>
      <c r="T888">
        <f t="shared" si="105"/>
        <v>0</v>
      </c>
      <c r="U888" s="7">
        <f t="shared" si="106"/>
        <v>0</v>
      </c>
      <c r="V888" s="7">
        <f t="shared" si="107"/>
        <v>0</v>
      </c>
      <c r="W888" s="7">
        <f t="shared" si="109"/>
        <v>0</v>
      </c>
      <c r="X888" s="7">
        <f t="shared" si="110"/>
        <v>0</v>
      </c>
      <c r="Y888" s="62" t="s">
        <v>1980</v>
      </c>
      <c r="Z888" t="str">
        <f t="shared" si="111"/>
        <v>87_GG8</v>
      </c>
    </row>
    <row r="889" spans="1:2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108"/>
        <v>1</v>
      </c>
      <c r="M889" s="67" t="b">
        <v>0</v>
      </c>
      <c r="S889" s="17">
        <f t="shared" si="104"/>
        <v>226.27000000000004</v>
      </c>
      <c r="T889">
        <f t="shared" si="105"/>
        <v>0</v>
      </c>
      <c r="U889" s="7">
        <f t="shared" si="106"/>
        <v>0</v>
      </c>
      <c r="V889" s="7">
        <f t="shared" si="107"/>
        <v>0</v>
      </c>
      <c r="W889" s="7">
        <f t="shared" si="109"/>
        <v>0</v>
      </c>
      <c r="X889" s="7">
        <f t="shared" si="110"/>
        <v>0</v>
      </c>
      <c r="Y889" s="62" t="s">
        <v>1979</v>
      </c>
      <c r="Z889" t="str">
        <f t="shared" si="111"/>
        <v>87_GG18</v>
      </c>
    </row>
    <row r="890" spans="1:2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108"/>
        <v>0</v>
      </c>
      <c r="M890" s="67" t="b">
        <v>0</v>
      </c>
      <c r="S890" s="17">
        <f t="shared" si="104"/>
        <v>227.37000000000003</v>
      </c>
      <c r="T890">
        <f t="shared" si="105"/>
        <v>0</v>
      </c>
      <c r="U890" s="7">
        <f t="shared" si="106"/>
        <v>0</v>
      </c>
      <c r="V890" s="7">
        <f t="shared" si="107"/>
        <v>0</v>
      </c>
      <c r="W890" s="7">
        <f t="shared" si="109"/>
        <v>0</v>
      </c>
      <c r="X890" s="7">
        <f t="shared" si="110"/>
        <v>0</v>
      </c>
      <c r="Y890" s="62" t="s">
        <v>1979</v>
      </c>
      <c r="Z890" t="str">
        <f t="shared" si="111"/>
        <v>87_GG18</v>
      </c>
    </row>
    <row r="891" spans="1:2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108"/>
        <v>1</v>
      </c>
      <c r="M891" s="67" t="b">
        <v>0</v>
      </c>
      <c r="S891" s="17">
        <f t="shared" si="104"/>
        <v>305.91000000000003</v>
      </c>
      <c r="T891">
        <f t="shared" si="105"/>
        <v>0</v>
      </c>
      <c r="U891" s="7">
        <f t="shared" si="106"/>
        <v>0</v>
      </c>
      <c r="V891" s="7">
        <f t="shared" si="107"/>
        <v>0</v>
      </c>
      <c r="W891" s="7">
        <f t="shared" si="109"/>
        <v>0</v>
      </c>
      <c r="X891" s="7">
        <f t="shared" si="110"/>
        <v>0</v>
      </c>
      <c r="Y891" s="62" t="s">
        <v>1987</v>
      </c>
      <c r="Z891" t="str">
        <f t="shared" si="111"/>
        <v>87_GG38</v>
      </c>
    </row>
    <row r="892" spans="1:2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108"/>
        <v>0</v>
      </c>
      <c r="M892" s="67" t="b">
        <v>0</v>
      </c>
      <c r="S892" s="17">
        <f t="shared" si="104"/>
        <v>307.89</v>
      </c>
      <c r="T892">
        <f t="shared" si="105"/>
        <v>0</v>
      </c>
      <c r="U892" s="7">
        <f t="shared" si="106"/>
        <v>0</v>
      </c>
      <c r="V892" s="7">
        <f t="shared" si="107"/>
        <v>0</v>
      </c>
      <c r="W892" s="7">
        <f t="shared" si="109"/>
        <v>0</v>
      </c>
      <c r="X892" s="7">
        <f t="shared" si="110"/>
        <v>0</v>
      </c>
      <c r="Y892" s="62" t="s">
        <v>1987</v>
      </c>
      <c r="Z892" t="str">
        <f t="shared" si="111"/>
        <v>87_GG38</v>
      </c>
    </row>
    <row r="893" spans="1:2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108"/>
        <v>1</v>
      </c>
      <c r="M893" s="67" t="b">
        <v>0</v>
      </c>
      <c r="S893" s="17">
        <f t="shared" si="104"/>
        <v>318.78000000000003</v>
      </c>
      <c r="T893">
        <f t="shared" si="105"/>
        <v>0</v>
      </c>
      <c r="U893" s="7">
        <f t="shared" si="106"/>
        <v>0</v>
      </c>
      <c r="V893" s="7">
        <f t="shared" si="107"/>
        <v>0</v>
      </c>
      <c r="W893" s="7">
        <f t="shared" si="109"/>
        <v>0</v>
      </c>
      <c r="X893" s="7">
        <f t="shared" si="110"/>
        <v>0</v>
      </c>
      <c r="Y893" s="62" t="s">
        <v>1997</v>
      </c>
      <c r="Z893" t="str">
        <f t="shared" si="111"/>
        <v>87_GG44</v>
      </c>
    </row>
    <row r="894" spans="1:2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108"/>
        <v>0</v>
      </c>
      <c r="M894" s="67" t="b">
        <v>0</v>
      </c>
      <c r="S894" s="17">
        <f t="shared" si="104"/>
        <v>321.53000000000003</v>
      </c>
      <c r="T894">
        <f t="shared" si="105"/>
        <v>0</v>
      </c>
      <c r="U894" s="7">
        <f t="shared" si="106"/>
        <v>0</v>
      </c>
      <c r="V894" s="7">
        <f t="shared" si="107"/>
        <v>0</v>
      </c>
      <c r="W894" s="7">
        <f t="shared" si="109"/>
        <v>0</v>
      </c>
      <c r="X894" s="7">
        <f t="shared" si="110"/>
        <v>0</v>
      </c>
      <c r="Y894" s="62" t="s">
        <v>1997</v>
      </c>
      <c r="Z894" t="str">
        <f t="shared" si="111"/>
        <v>87_GG44</v>
      </c>
    </row>
    <row r="895" spans="1:2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108"/>
        <v>1</v>
      </c>
      <c r="M895" s="67" t="b">
        <v>0</v>
      </c>
      <c r="S895" s="17">
        <f t="shared" si="104"/>
        <v>404.36</v>
      </c>
      <c r="T895">
        <f t="shared" si="105"/>
        <v>0</v>
      </c>
      <c r="U895" s="7">
        <f t="shared" si="106"/>
        <v>0</v>
      </c>
      <c r="V895" s="7">
        <f t="shared" si="107"/>
        <v>0</v>
      </c>
      <c r="W895" s="7">
        <f t="shared" si="109"/>
        <v>0</v>
      </c>
      <c r="X895" s="7">
        <f t="shared" si="110"/>
        <v>0</v>
      </c>
      <c r="Y895" s="62" t="s">
        <v>1982</v>
      </c>
      <c r="Z895" t="str">
        <f t="shared" si="111"/>
        <v>87_GG56</v>
      </c>
    </row>
    <row r="896" spans="1:2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108"/>
        <v>0</v>
      </c>
      <c r="M896" s="67" t="b">
        <v>0</v>
      </c>
      <c r="S896" s="17">
        <f t="shared" si="104"/>
        <v>407.88000000000005</v>
      </c>
      <c r="T896">
        <f t="shared" si="105"/>
        <v>0</v>
      </c>
      <c r="U896" s="7">
        <f t="shared" si="106"/>
        <v>0</v>
      </c>
      <c r="V896" s="7">
        <f t="shared" si="107"/>
        <v>0</v>
      </c>
      <c r="W896" s="7">
        <f t="shared" si="109"/>
        <v>0</v>
      </c>
      <c r="X896" s="7">
        <f t="shared" si="110"/>
        <v>0</v>
      </c>
      <c r="Y896" s="62" t="s">
        <v>1982</v>
      </c>
      <c r="Z896" t="str">
        <f t="shared" si="111"/>
        <v>87_GG56</v>
      </c>
    </row>
    <row r="897" spans="1:2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108"/>
        <v>1</v>
      </c>
      <c r="M897" s="67" t="b">
        <v>0</v>
      </c>
      <c r="S897" s="17">
        <f t="shared" si="104"/>
        <v>801.46</v>
      </c>
      <c r="T897">
        <f t="shared" si="105"/>
        <v>0</v>
      </c>
      <c r="U897" s="7">
        <f t="shared" si="106"/>
        <v>0</v>
      </c>
      <c r="V897" s="7">
        <f t="shared" si="107"/>
        <v>0</v>
      </c>
      <c r="W897" s="7">
        <f t="shared" si="109"/>
        <v>0</v>
      </c>
      <c r="X897" s="7">
        <f t="shared" si="110"/>
        <v>0</v>
      </c>
      <c r="Y897" s="62" t="s">
        <v>2071</v>
      </c>
      <c r="Z897" t="str">
        <f t="shared" si="111"/>
        <v>87_GG72</v>
      </c>
    </row>
    <row r="898" spans="1:2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108"/>
        <v>1</v>
      </c>
      <c r="M898" s="67" t="b">
        <v>0</v>
      </c>
      <c r="S898" s="17">
        <f t="shared" si="104"/>
        <v>527.12</v>
      </c>
      <c r="T898">
        <f t="shared" si="105"/>
        <v>0</v>
      </c>
      <c r="U898" s="7">
        <f t="shared" si="106"/>
        <v>0</v>
      </c>
      <c r="V898" s="7">
        <f t="shared" si="107"/>
        <v>0</v>
      </c>
      <c r="W898" s="7">
        <f t="shared" si="109"/>
        <v>0</v>
      </c>
      <c r="X898" s="7">
        <f t="shared" si="110"/>
        <v>0</v>
      </c>
      <c r="Y898" s="62" t="s">
        <v>1975</v>
      </c>
      <c r="Z898" t="str">
        <f t="shared" si="111"/>
        <v>87_GG76</v>
      </c>
    </row>
    <row r="899" spans="1:2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108"/>
        <v>0</v>
      </c>
      <c r="M899" s="67" t="b">
        <v>0</v>
      </c>
      <c r="S899" s="17">
        <f t="shared" si="104"/>
        <v>531.74</v>
      </c>
      <c r="T899">
        <f t="shared" si="105"/>
        <v>0</v>
      </c>
      <c r="U899" s="7">
        <f t="shared" si="106"/>
        <v>0</v>
      </c>
      <c r="V899" s="7">
        <f t="shared" si="107"/>
        <v>0</v>
      </c>
      <c r="W899" s="7">
        <f t="shared" si="109"/>
        <v>0</v>
      </c>
      <c r="X899" s="7">
        <f t="shared" si="110"/>
        <v>0</v>
      </c>
      <c r="Y899" s="62" t="s">
        <v>1975</v>
      </c>
      <c r="Z899" t="str">
        <f t="shared" si="111"/>
        <v>87_GG76</v>
      </c>
    </row>
    <row r="900" spans="1:2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108"/>
        <v>1</v>
      </c>
      <c r="M900" s="67" t="b">
        <v>0</v>
      </c>
      <c r="S900" s="17">
        <f t="shared" si="104"/>
        <v>153.67000000000004</v>
      </c>
      <c r="T900">
        <f t="shared" si="105"/>
        <v>0</v>
      </c>
      <c r="U900" s="7">
        <f t="shared" si="106"/>
        <v>0</v>
      </c>
      <c r="V900" s="7">
        <f t="shared" si="107"/>
        <v>0</v>
      </c>
      <c r="W900" s="7">
        <f t="shared" si="109"/>
        <v>0</v>
      </c>
      <c r="X900" s="7">
        <f t="shared" si="110"/>
        <v>0</v>
      </c>
      <c r="Y900" s="62" t="s">
        <v>1978</v>
      </c>
      <c r="Z900" t="str">
        <f t="shared" si="111"/>
        <v>87_GG2</v>
      </c>
    </row>
    <row r="901" spans="1:2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108"/>
        <v>0</v>
      </c>
      <c r="M901" s="67" t="b">
        <v>0</v>
      </c>
      <c r="S901" s="17">
        <f t="shared" si="104"/>
        <v>150.81</v>
      </c>
      <c r="T901">
        <f t="shared" si="105"/>
        <v>0</v>
      </c>
      <c r="U901" s="7">
        <f t="shared" si="106"/>
        <v>0</v>
      </c>
      <c r="V901" s="7">
        <f t="shared" si="107"/>
        <v>0</v>
      </c>
      <c r="W901" s="7">
        <f t="shared" si="109"/>
        <v>0</v>
      </c>
      <c r="X901" s="7">
        <f t="shared" si="110"/>
        <v>0</v>
      </c>
      <c r="Y901" s="62" t="s">
        <v>1978</v>
      </c>
      <c r="Z901" t="str">
        <f t="shared" si="111"/>
        <v>87_GG2</v>
      </c>
    </row>
    <row r="902" spans="1:2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108"/>
        <v>1</v>
      </c>
      <c r="M902" s="67" t="b">
        <v>0</v>
      </c>
      <c r="S902" s="17">
        <f t="shared" si="104"/>
        <v>258.16999999999996</v>
      </c>
      <c r="T902">
        <f t="shared" si="105"/>
        <v>0</v>
      </c>
      <c r="U902" s="7">
        <f t="shared" si="106"/>
        <v>0</v>
      </c>
      <c r="V902" s="7">
        <f t="shared" si="107"/>
        <v>0</v>
      </c>
      <c r="W902" s="7">
        <f t="shared" si="109"/>
        <v>0</v>
      </c>
      <c r="X902" s="7">
        <f t="shared" si="110"/>
        <v>0</v>
      </c>
      <c r="Y902" s="62" t="s">
        <v>1988</v>
      </c>
      <c r="Z902" t="str">
        <f t="shared" si="111"/>
        <v>87_GG27</v>
      </c>
    </row>
    <row r="903" spans="1:2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108"/>
        <v>1</v>
      </c>
      <c r="M903" s="67" t="b">
        <v>0</v>
      </c>
      <c r="S903" s="17">
        <f t="shared" ref="S903:S966" si="112">(IF($D903,$F903*2,$F903)/100 * $D$3)/$D$4 *60</f>
        <v>358.16</v>
      </c>
      <c r="T903">
        <f t="shared" ref="T903:T966" si="113">IF($L903=0,0,IFERROR(ROUNDUP(((S903/IF(O903=0,Q903,O903))-IFERROR((S903/IF($H903=0,$J903,$H903)),0)),0),0))</f>
        <v>0</v>
      </c>
      <c r="U903" s="7">
        <f t="shared" ref="U903:U966" si="114">T903*$F$3/1000000</f>
        <v>0</v>
      </c>
      <c r="V903" s="7">
        <f t="shared" ref="V903:V966" si="115">T903*$H$5*$J$3*$F$5/1000000</f>
        <v>0</v>
      </c>
      <c r="W903" s="7">
        <f t="shared" si="109"/>
        <v>0</v>
      </c>
      <c r="X903" s="7">
        <f t="shared" si="110"/>
        <v>0</v>
      </c>
      <c r="Y903" s="62" t="s">
        <v>1972</v>
      </c>
      <c r="Z903" t="str">
        <f t="shared" si="111"/>
        <v>87_GG58</v>
      </c>
    </row>
    <row r="904" spans="1:2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116">IF(LEFT(C904,LEN(C904)-2)=LEFT(C903,LEN(C903)-2),0,1)</f>
        <v>0</v>
      </c>
      <c r="M904" s="67" t="b">
        <v>0</v>
      </c>
      <c r="S904" s="17">
        <f t="shared" si="112"/>
        <v>355.85000000000008</v>
      </c>
      <c r="T904">
        <f t="shared" si="113"/>
        <v>0</v>
      </c>
      <c r="U904" s="7">
        <f t="shared" si="114"/>
        <v>0</v>
      </c>
      <c r="V904" s="7">
        <f t="shared" si="115"/>
        <v>0</v>
      </c>
      <c r="W904" s="7">
        <f t="shared" ref="W904:W967" si="117">V904*(($J$5^$J$4)-1)/($J$5-1)</f>
        <v>0</v>
      </c>
      <c r="X904" s="7">
        <f t="shared" ref="X904:X967" si="118">U904+W904</f>
        <v>0</v>
      </c>
      <c r="Y904" s="62" t="s">
        <v>1972</v>
      </c>
      <c r="Z904" t="str">
        <f t="shared" ref="Z904:Z967" si="119">IFERROR(LEFT(Y904,FIND(" ",Y904)-1),Y904)</f>
        <v>87_GG58</v>
      </c>
    </row>
    <row r="905" spans="1:2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116"/>
        <v>1</v>
      </c>
      <c r="M905" s="67" t="b">
        <v>0</v>
      </c>
      <c r="S905" s="17">
        <f t="shared" si="112"/>
        <v>719.62000000000012</v>
      </c>
      <c r="T905">
        <f t="shared" si="113"/>
        <v>0</v>
      </c>
      <c r="U905" s="7">
        <f t="shared" si="114"/>
        <v>0</v>
      </c>
      <c r="V905" s="7">
        <f t="shared" si="115"/>
        <v>0</v>
      </c>
      <c r="W905" s="7">
        <f t="shared" si="117"/>
        <v>0</v>
      </c>
      <c r="X905" s="7">
        <f t="shared" si="118"/>
        <v>0</v>
      </c>
      <c r="Y905" s="62" t="s">
        <v>1967</v>
      </c>
      <c r="Z905" t="str">
        <f t="shared" si="119"/>
        <v>87_GG72X</v>
      </c>
    </row>
    <row r="906" spans="1:2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116"/>
        <v>1</v>
      </c>
      <c r="M906" s="67" t="b">
        <v>0</v>
      </c>
      <c r="S906" s="17">
        <f t="shared" si="112"/>
        <v>373.34000000000003</v>
      </c>
      <c r="T906">
        <f t="shared" si="113"/>
        <v>0</v>
      </c>
      <c r="U906" s="7">
        <f t="shared" si="114"/>
        <v>0</v>
      </c>
      <c r="V906" s="7">
        <f t="shared" si="115"/>
        <v>0</v>
      </c>
      <c r="W906" s="7">
        <f t="shared" si="117"/>
        <v>0</v>
      </c>
      <c r="X906" s="7">
        <f t="shared" si="118"/>
        <v>0</v>
      </c>
      <c r="Y906" s="62" t="s">
        <v>2002</v>
      </c>
      <c r="Z906" t="str">
        <f t="shared" si="119"/>
        <v>87_GG70</v>
      </c>
    </row>
    <row r="907" spans="1:2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116"/>
        <v>1</v>
      </c>
      <c r="M907" s="67" t="b">
        <v>0</v>
      </c>
      <c r="S907" s="17">
        <f t="shared" si="112"/>
        <v>405.90000000000003</v>
      </c>
      <c r="T907">
        <f t="shared" si="113"/>
        <v>0</v>
      </c>
      <c r="U907" s="7">
        <f t="shared" si="114"/>
        <v>0</v>
      </c>
      <c r="V907" s="7">
        <f t="shared" si="115"/>
        <v>0</v>
      </c>
      <c r="W907" s="7">
        <f t="shared" si="117"/>
        <v>0</v>
      </c>
      <c r="X907" s="7">
        <f t="shared" si="118"/>
        <v>0</v>
      </c>
      <c r="Y907" s="62" t="s">
        <v>1999</v>
      </c>
      <c r="Z907" t="str">
        <f t="shared" si="119"/>
        <v>87_GG54</v>
      </c>
    </row>
    <row r="908" spans="1:2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116"/>
        <v>1</v>
      </c>
      <c r="M908" s="67" t="b">
        <v>0</v>
      </c>
      <c r="S908" s="17">
        <f t="shared" si="112"/>
        <v>712.58000000000015</v>
      </c>
      <c r="T908">
        <f t="shared" si="113"/>
        <v>0</v>
      </c>
      <c r="U908" s="7">
        <f t="shared" si="114"/>
        <v>0</v>
      </c>
      <c r="V908" s="7">
        <f t="shared" si="115"/>
        <v>0</v>
      </c>
      <c r="W908" s="7">
        <f t="shared" si="117"/>
        <v>0</v>
      </c>
      <c r="X908" s="7">
        <f t="shared" si="118"/>
        <v>0</v>
      </c>
      <c r="Y908" s="62" t="s">
        <v>1990</v>
      </c>
      <c r="Z908" t="str">
        <f t="shared" si="119"/>
        <v>87_GG74</v>
      </c>
    </row>
    <row r="909" spans="1:2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116"/>
        <v>0</v>
      </c>
      <c r="M909" s="67" t="b">
        <v>0</v>
      </c>
      <c r="S909" s="17">
        <f t="shared" si="112"/>
        <v>711.92000000000007</v>
      </c>
      <c r="T909">
        <f t="shared" si="113"/>
        <v>0</v>
      </c>
      <c r="U909" s="7">
        <f t="shared" si="114"/>
        <v>0</v>
      </c>
      <c r="V909" s="7">
        <f t="shared" si="115"/>
        <v>0</v>
      </c>
      <c r="W909" s="7">
        <f t="shared" si="117"/>
        <v>0</v>
      </c>
      <c r="X909" s="7">
        <f t="shared" si="118"/>
        <v>0</v>
      </c>
      <c r="Y909" s="62" t="s">
        <v>1990</v>
      </c>
      <c r="Z909" t="str">
        <f t="shared" si="119"/>
        <v>87_GG74</v>
      </c>
    </row>
    <row r="910" spans="1:2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116"/>
        <v>1</v>
      </c>
      <c r="M910" s="67" t="b">
        <v>0</v>
      </c>
      <c r="S910" s="17">
        <f t="shared" si="112"/>
        <v>362.01</v>
      </c>
      <c r="T910">
        <f t="shared" si="113"/>
        <v>0</v>
      </c>
      <c r="U910" s="7">
        <f t="shared" si="114"/>
        <v>0</v>
      </c>
      <c r="V910" s="7">
        <f t="shared" si="115"/>
        <v>0</v>
      </c>
      <c r="W910" s="7">
        <f t="shared" si="117"/>
        <v>0</v>
      </c>
      <c r="X910" s="7">
        <f t="shared" si="118"/>
        <v>0</v>
      </c>
      <c r="Y910" s="62" t="s">
        <v>2002</v>
      </c>
      <c r="Z910" t="str">
        <f t="shared" si="119"/>
        <v>87_GG70</v>
      </c>
    </row>
    <row r="911" spans="1:2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116"/>
        <v>1</v>
      </c>
      <c r="M911" s="67" t="b">
        <v>0</v>
      </c>
      <c r="S911" s="17">
        <f t="shared" si="112"/>
        <v>735.13000000000011</v>
      </c>
      <c r="T911">
        <f t="shared" si="113"/>
        <v>0</v>
      </c>
      <c r="U911" s="7">
        <f t="shared" si="114"/>
        <v>0</v>
      </c>
      <c r="V911" s="7">
        <f t="shared" si="115"/>
        <v>0</v>
      </c>
      <c r="W911" s="7">
        <f t="shared" si="117"/>
        <v>0</v>
      </c>
      <c r="X911" s="7">
        <f t="shared" si="118"/>
        <v>0</v>
      </c>
      <c r="Y911" s="62" t="s">
        <v>1981</v>
      </c>
      <c r="Z911" t="str">
        <f t="shared" si="119"/>
        <v>87_GG101</v>
      </c>
    </row>
    <row r="912" spans="1:2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116"/>
        <v>0</v>
      </c>
      <c r="M912" s="67" t="b">
        <v>0</v>
      </c>
      <c r="S912" s="17">
        <f t="shared" si="112"/>
        <v>729.63</v>
      </c>
      <c r="T912">
        <f t="shared" si="113"/>
        <v>0</v>
      </c>
      <c r="U912" s="7">
        <f t="shared" si="114"/>
        <v>0</v>
      </c>
      <c r="V912" s="7">
        <f t="shared" si="115"/>
        <v>0</v>
      </c>
      <c r="W912" s="7">
        <f t="shared" si="117"/>
        <v>0</v>
      </c>
      <c r="X912" s="7">
        <f t="shared" si="118"/>
        <v>0</v>
      </c>
      <c r="Y912" s="62" t="s">
        <v>1981</v>
      </c>
      <c r="Z912" t="str">
        <f t="shared" si="119"/>
        <v>87_GG101</v>
      </c>
    </row>
    <row r="913" spans="1:2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116"/>
        <v>1</v>
      </c>
      <c r="M913" s="67" t="b">
        <v>0</v>
      </c>
      <c r="S913" s="17">
        <f t="shared" si="112"/>
        <v>167.86</v>
      </c>
      <c r="T913">
        <f t="shared" si="113"/>
        <v>0</v>
      </c>
      <c r="U913" s="7">
        <f t="shared" si="114"/>
        <v>0</v>
      </c>
      <c r="V913" s="7">
        <f t="shared" si="115"/>
        <v>0</v>
      </c>
      <c r="W913" s="7">
        <f t="shared" si="117"/>
        <v>0</v>
      </c>
      <c r="X913" s="7">
        <f t="shared" si="118"/>
        <v>0</v>
      </c>
      <c r="Y913" s="62" t="s">
        <v>1993</v>
      </c>
      <c r="Z913" t="str">
        <f t="shared" si="119"/>
        <v>87_GG92</v>
      </c>
    </row>
    <row r="914" spans="1:2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116"/>
        <v>0</v>
      </c>
      <c r="M914" s="67" t="b">
        <v>0</v>
      </c>
      <c r="S914" s="17">
        <f t="shared" si="112"/>
        <v>164.23000000000002</v>
      </c>
      <c r="T914">
        <f t="shared" si="113"/>
        <v>0</v>
      </c>
      <c r="U914" s="7">
        <f t="shared" si="114"/>
        <v>0</v>
      </c>
      <c r="V914" s="7">
        <f t="shared" si="115"/>
        <v>0</v>
      </c>
      <c r="W914" s="7">
        <f t="shared" si="117"/>
        <v>0</v>
      </c>
      <c r="X914" s="7">
        <f t="shared" si="118"/>
        <v>0</v>
      </c>
      <c r="Y914" s="62" t="s">
        <v>1993</v>
      </c>
      <c r="Z914" t="str">
        <f t="shared" si="119"/>
        <v>87_GG92</v>
      </c>
    </row>
    <row r="915" spans="1:2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116"/>
        <v>1</v>
      </c>
      <c r="M915" s="67" t="b">
        <v>0</v>
      </c>
      <c r="S915" s="17">
        <f t="shared" si="112"/>
        <v>263.22999999999996</v>
      </c>
      <c r="T915">
        <f t="shared" si="113"/>
        <v>0</v>
      </c>
      <c r="U915" s="7">
        <f t="shared" si="114"/>
        <v>0</v>
      </c>
      <c r="V915" s="7">
        <f t="shared" si="115"/>
        <v>0</v>
      </c>
      <c r="W915" s="7">
        <f t="shared" si="117"/>
        <v>0</v>
      </c>
      <c r="X915" s="7">
        <f t="shared" si="118"/>
        <v>0</v>
      </c>
      <c r="Y915" s="62" t="s">
        <v>1994</v>
      </c>
      <c r="Z915" t="str">
        <f t="shared" si="119"/>
        <v>87_GG24</v>
      </c>
    </row>
    <row r="916" spans="1:2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116"/>
        <v>1</v>
      </c>
      <c r="M916" s="67" t="b">
        <v>0</v>
      </c>
      <c r="S916" s="17">
        <f t="shared" si="112"/>
        <v>232.32000000000002</v>
      </c>
      <c r="T916">
        <f t="shared" si="113"/>
        <v>0</v>
      </c>
      <c r="U916" s="7">
        <f t="shared" si="114"/>
        <v>0</v>
      </c>
      <c r="V916" s="7">
        <f t="shared" si="115"/>
        <v>0</v>
      </c>
      <c r="W916" s="7">
        <f t="shared" si="117"/>
        <v>0</v>
      </c>
      <c r="X916" s="7">
        <f t="shared" si="118"/>
        <v>0</v>
      </c>
      <c r="Y916" s="62" t="s">
        <v>2072</v>
      </c>
      <c r="Z916" t="str">
        <f t="shared" si="119"/>
        <v>87_GG27</v>
      </c>
    </row>
    <row r="917" spans="1:2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116"/>
        <v>1</v>
      </c>
      <c r="M917" s="67" t="b">
        <v>0</v>
      </c>
      <c r="S917" s="17">
        <f t="shared" si="112"/>
        <v>258.5</v>
      </c>
      <c r="T917">
        <f t="shared" si="113"/>
        <v>0</v>
      </c>
      <c r="U917" s="7">
        <f t="shared" si="114"/>
        <v>0</v>
      </c>
      <c r="V917" s="7">
        <f t="shared" si="115"/>
        <v>0</v>
      </c>
      <c r="W917" s="7">
        <f t="shared" si="117"/>
        <v>0</v>
      </c>
      <c r="X917" s="7">
        <f t="shared" si="118"/>
        <v>0</v>
      </c>
      <c r="Y917" s="62" t="s">
        <v>1988</v>
      </c>
      <c r="Z917" t="str">
        <f t="shared" si="119"/>
        <v>87_GG27</v>
      </c>
    </row>
    <row r="918" spans="1:2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116"/>
        <v>1</v>
      </c>
      <c r="M918" s="67" t="b">
        <v>0</v>
      </c>
      <c r="S918" s="17">
        <f t="shared" si="112"/>
        <v>774.95</v>
      </c>
      <c r="T918">
        <f t="shared" si="113"/>
        <v>0</v>
      </c>
      <c r="U918" s="7">
        <f t="shared" si="114"/>
        <v>0</v>
      </c>
      <c r="V918" s="7">
        <f t="shared" si="115"/>
        <v>0</v>
      </c>
      <c r="W918" s="7">
        <f t="shared" si="117"/>
        <v>0</v>
      </c>
      <c r="X918" s="7">
        <f t="shared" si="118"/>
        <v>0</v>
      </c>
      <c r="Y918" s="62" t="s">
        <v>2071</v>
      </c>
      <c r="Z918" t="str">
        <f t="shared" si="119"/>
        <v>87_GG72</v>
      </c>
    </row>
    <row r="919" spans="1:2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116"/>
        <v>1</v>
      </c>
      <c r="M919" s="67" t="b">
        <v>0</v>
      </c>
      <c r="S919" s="17">
        <f t="shared" si="112"/>
        <v>717.86000000000013</v>
      </c>
      <c r="T919">
        <f t="shared" si="113"/>
        <v>0</v>
      </c>
      <c r="U919" s="7">
        <f t="shared" si="114"/>
        <v>0</v>
      </c>
      <c r="V919" s="7">
        <f t="shared" si="115"/>
        <v>0</v>
      </c>
      <c r="W919" s="7">
        <f t="shared" si="117"/>
        <v>0</v>
      </c>
      <c r="X919" s="7">
        <f t="shared" si="118"/>
        <v>0</v>
      </c>
      <c r="Y919" s="62" t="s">
        <v>1967</v>
      </c>
      <c r="Z919" t="str">
        <f t="shared" si="119"/>
        <v>87_GG72X</v>
      </c>
    </row>
    <row r="920" spans="1:2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116"/>
        <v>1</v>
      </c>
      <c r="M920" s="67" t="b">
        <v>0</v>
      </c>
      <c r="S920" s="17">
        <f t="shared" si="112"/>
        <v>226.82000000000002</v>
      </c>
      <c r="T920">
        <f t="shared" si="113"/>
        <v>0</v>
      </c>
      <c r="U920" s="7">
        <f t="shared" si="114"/>
        <v>0</v>
      </c>
      <c r="V920" s="7">
        <f t="shared" si="115"/>
        <v>0</v>
      </c>
      <c r="W920" s="7">
        <f t="shared" si="117"/>
        <v>0</v>
      </c>
      <c r="X920" s="7">
        <f t="shared" si="118"/>
        <v>0</v>
      </c>
      <c r="Y920" s="62" t="s">
        <v>2072</v>
      </c>
      <c r="Z920" t="str">
        <f t="shared" si="119"/>
        <v>87_GG27</v>
      </c>
    </row>
    <row r="921" spans="1:2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116"/>
        <v>1</v>
      </c>
      <c r="M921" s="67" t="b">
        <v>0</v>
      </c>
      <c r="S921" s="17">
        <f t="shared" si="112"/>
        <v>706.75000000000011</v>
      </c>
      <c r="T921">
        <f t="shared" si="113"/>
        <v>0</v>
      </c>
      <c r="U921" s="7">
        <f t="shared" si="114"/>
        <v>0</v>
      </c>
      <c r="V921" s="7">
        <f t="shared" si="115"/>
        <v>0</v>
      </c>
      <c r="W921" s="7">
        <f t="shared" si="117"/>
        <v>0</v>
      </c>
      <c r="X921" s="7">
        <f t="shared" si="118"/>
        <v>0</v>
      </c>
      <c r="Y921" s="62" t="s">
        <v>2073</v>
      </c>
      <c r="Z921" t="str">
        <f t="shared" si="119"/>
        <v>87_GG101X</v>
      </c>
    </row>
    <row r="922" spans="1:2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116"/>
        <v>0</v>
      </c>
      <c r="M922" s="67" t="b">
        <v>0</v>
      </c>
      <c r="S922" s="17">
        <f t="shared" si="112"/>
        <v>713.01999999999987</v>
      </c>
      <c r="T922">
        <f t="shared" si="113"/>
        <v>0</v>
      </c>
      <c r="U922" s="7">
        <f t="shared" si="114"/>
        <v>0</v>
      </c>
      <c r="V922" s="7">
        <f t="shared" si="115"/>
        <v>0</v>
      </c>
      <c r="W922" s="7">
        <f t="shared" si="117"/>
        <v>0</v>
      </c>
      <c r="X922" s="7">
        <f t="shared" si="118"/>
        <v>0</v>
      </c>
      <c r="Y922" s="62" t="s">
        <v>2073</v>
      </c>
      <c r="Z922" t="str">
        <f t="shared" si="119"/>
        <v>87_GG101X</v>
      </c>
    </row>
    <row r="923" spans="1:2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116"/>
        <v>1</v>
      </c>
      <c r="M923" s="67" t="b">
        <v>0</v>
      </c>
      <c r="S923" s="17">
        <f t="shared" si="112"/>
        <v>0</v>
      </c>
      <c r="T923">
        <f t="shared" si="113"/>
        <v>0</v>
      </c>
      <c r="U923" s="7">
        <f t="shared" si="114"/>
        <v>0</v>
      </c>
      <c r="V923" s="7">
        <f t="shared" si="115"/>
        <v>0</v>
      </c>
      <c r="W923" s="7">
        <f t="shared" si="117"/>
        <v>0</v>
      </c>
      <c r="X923" s="7">
        <f t="shared" si="118"/>
        <v>0</v>
      </c>
      <c r="Y923" s="62" t="s">
        <v>2074</v>
      </c>
      <c r="Z923" t="str">
        <f t="shared" si="119"/>
        <v>87_GG101</v>
      </c>
    </row>
    <row r="924" spans="1:2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116"/>
        <v>1</v>
      </c>
      <c r="M924" s="67" t="b">
        <v>0</v>
      </c>
      <c r="S924" s="17">
        <f t="shared" si="112"/>
        <v>224.51000000000002</v>
      </c>
      <c r="T924">
        <f t="shared" si="113"/>
        <v>0</v>
      </c>
      <c r="U924" s="7">
        <f t="shared" si="114"/>
        <v>0</v>
      </c>
      <c r="V924" s="7">
        <f t="shared" si="115"/>
        <v>0</v>
      </c>
      <c r="W924" s="7">
        <f t="shared" si="117"/>
        <v>0</v>
      </c>
      <c r="X924" s="7">
        <f t="shared" si="118"/>
        <v>0</v>
      </c>
      <c r="Y924" s="62" t="s">
        <v>2074</v>
      </c>
      <c r="Z924" t="str">
        <f t="shared" si="119"/>
        <v>87_GG101</v>
      </c>
    </row>
    <row r="925" spans="1:2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116"/>
        <v>1</v>
      </c>
      <c r="M925" s="67" t="b">
        <v>0</v>
      </c>
      <c r="S925" s="17">
        <f t="shared" si="112"/>
        <v>205.48000000000002</v>
      </c>
      <c r="T925">
        <f t="shared" si="113"/>
        <v>0</v>
      </c>
      <c r="U925" s="7">
        <f t="shared" si="114"/>
        <v>0</v>
      </c>
      <c r="V925" s="7">
        <f t="shared" si="115"/>
        <v>0</v>
      </c>
      <c r="W925" s="7">
        <f t="shared" si="117"/>
        <v>0</v>
      </c>
      <c r="X925" s="7">
        <f t="shared" si="118"/>
        <v>0</v>
      </c>
      <c r="Y925" s="62" t="s">
        <v>1985</v>
      </c>
      <c r="Z925" t="str">
        <f t="shared" si="119"/>
        <v>87_GG4</v>
      </c>
    </row>
    <row r="926" spans="1:2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116"/>
        <v>1</v>
      </c>
      <c r="M926" s="67" t="b">
        <v>0</v>
      </c>
      <c r="S926" s="17">
        <f t="shared" si="112"/>
        <v>214.61</v>
      </c>
      <c r="T926">
        <f t="shared" si="113"/>
        <v>0</v>
      </c>
      <c r="U926" s="7">
        <f t="shared" si="114"/>
        <v>0</v>
      </c>
      <c r="V926" s="7">
        <f t="shared" si="115"/>
        <v>0</v>
      </c>
      <c r="W926" s="7">
        <f t="shared" si="117"/>
        <v>0</v>
      </c>
      <c r="X926" s="7">
        <f t="shared" si="118"/>
        <v>0</v>
      </c>
      <c r="Y926" s="62" t="s">
        <v>1991</v>
      </c>
      <c r="Z926" t="str">
        <f t="shared" si="119"/>
        <v>87_GG4</v>
      </c>
    </row>
    <row r="927" spans="1:2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116"/>
        <v>1</v>
      </c>
      <c r="M927" s="67" t="b">
        <v>0</v>
      </c>
      <c r="S927" s="17">
        <f t="shared" si="112"/>
        <v>0</v>
      </c>
      <c r="T927">
        <f t="shared" si="113"/>
        <v>0</v>
      </c>
      <c r="U927" s="7">
        <f t="shared" si="114"/>
        <v>0</v>
      </c>
      <c r="V927" s="7">
        <f t="shared" si="115"/>
        <v>0</v>
      </c>
      <c r="W927" s="7">
        <f t="shared" si="117"/>
        <v>0</v>
      </c>
      <c r="X927" s="7">
        <f t="shared" si="118"/>
        <v>0</v>
      </c>
      <c r="Y927" s="62" t="s">
        <v>2075</v>
      </c>
      <c r="Z927" t="str">
        <f t="shared" si="119"/>
        <v>87_GG4</v>
      </c>
    </row>
    <row r="928" spans="1:2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116"/>
        <v>1</v>
      </c>
      <c r="M928" s="67" t="b">
        <v>0</v>
      </c>
      <c r="S928" s="17">
        <f t="shared" si="112"/>
        <v>212.95999999999998</v>
      </c>
      <c r="T928">
        <f t="shared" si="113"/>
        <v>0</v>
      </c>
      <c r="U928" s="7">
        <f t="shared" si="114"/>
        <v>0</v>
      </c>
      <c r="V928" s="7">
        <f t="shared" si="115"/>
        <v>0</v>
      </c>
      <c r="W928" s="7">
        <f t="shared" si="117"/>
        <v>0</v>
      </c>
      <c r="X928" s="7">
        <f t="shared" si="118"/>
        <v>0</v>
      </c>
      <c r="Y928" s="62" t="s">
        <v>1985</v>
      </c>
      <c r="Z928" t="str">
        <f t="shared" si="119"/>
        <v>87_GG4</v>
      </c>
    </row>
    <row r="929" spans="1:2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116"/>
        <v>0</v>
      </c>
      <c r="M929" s="67" t="b">
        <v>0</v>
      </c>
      <c r="S929" s="17">
        <f t="shared" si="112"/>
        <v>203.83000000000004</v>
      </c>
      <c r="T929">
        <f t="shared" si="113"/>
        <v>0</v>
      </c>
      <c r="U929" s="7">
        <f t="shared" si="114"/>
        <v>0</v>
      </c>
      <c r="V929" s="7">
        <f t="shared" si="115"/>
        <v>0</v>
      </c>
      <c r="W929" s="7">
        <f t="shared" si="117"/>
        <v>0</v>
      </c>
      <c r="X929" s="7">
        <f t="shared" si="118"/>
        <v>0</v>
      </c>
      <c r="Y929" s="62" t="s">
        <v>2075</v>
      </c>
      <c r="Z929" t="str">
        <f t="shared" si="119"/>
        <v>87_GG4</v>
      </c>
    </row>
    <row r="930" spans="1:2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116"/>
        <v>1</v>
      </c>
      <c r="M930" s="67" t="b">
        <v>0</v>
      </c>
      <c r="S930" s="17">
        <f t="shared" si="112"/>
        <v>0</v>
      </c>
      <c r="T930">
        <f t="shared" si="113"/>
        <v>0</v>
      </c>
      <c r="U930" s="7">
        <f t="shared" si="114"/>
        <v>0</v>
      </c>
      <c r="V930" s="7">
        <f t="shared" si="115"/>
        <v>0</v>
      </c>
      <c r="W930" s="7">
        <f t="shared" si="117"/>
        <v>0</v>
      </c>
      <c r="X930" s="7">
        <f t="shared" si="118"/>
        <v>0</v>
      </c>
      <c r="Y930" s="62" t="s">
        <v>2076</v>
      </c>
      <c r="Z930" t="str">
        <f t="shared" si="119"/>
        <v>87_GG24</v>
      </c>
    </row>
    <row r="931" spans="1:2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116"/>
        <v>1</v>
      </c>
      <c r="M931" s="67" t="b">
        <v>0</v>
      </c>
      <c r="S931" s="17">
        <f t="shared" si="112"/>
        <v>0</v>
      </c>
      <c r="T931">
        <f t="shared" si="113"/>
        <v>0</v>
      </c>
      <c r="U931" s="7">
        <f t="shared" si="114"/>
        <v>0</v>
      </c>
      <c r="V931" s="7">
        <f t="shared" si="115"/>
        <v>0</v>
      </c>
      <c r="W931" s="7">
        <f t="shared" si="117"/>
        <v>0</v>
      </c>
      <c r="X931" s="7">
        <f t="shared" si="118"/>
        <v>0</v>
      </c>
      <c r="Y931" s="62" t="s">
        <v>2077</v>
      </c>
      <c r="Z931" t="str">
        <f t="shared" si="119"/>
        <v>87_GG24</v>
      </c>
    </row>
    <row r="932" spans="1:2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116"/>
        <v>1</v>
      </c>
      <c r="M932" s="67" t="b">
        <v>0</v>
      </c>
      <c r="S932" s="17">
        <f t="shared" si="112"/>
        <v>261.69</v>
      </c>
      <c r="T932">
        <f t="shared" si="113"/>
        <v>0</v>
      </c>
      <c r="U932" s="7">
        <f t="shared" si="114"/>
        <v>0</v>
      </c>
      <c r="V932" s="7">
        <f t="shared" si="115"/>
        <v>0</v>
      </c>
      <c r="W932" s="7">
        <f t="shared" si="117"/>
        <v>0</v>
      </c>
      <c r="X932" s="7">
        <f t="shared" si="118"/>
        <v>0</v>
      </c>
      <c r="Y932" s="62" t="s">
        <v>1983</v>
      </c>
      <c r="Z932" t="str">
        <f t="shared" si="119"/>
        <v>87_GG24X</v>
      </c>
    </row>
    <row r="933" spans="1:2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116"/>
        <v>1</v>
      </c>
      <c r="M933" s="67" t="b">
        <v>0</v>
      </c>
      <c r="S933" s="17">
        <f t="shared" si="112"/>
        <v>262.02</v>
      </c>
      <c r="T933">
        <f t="shared" si="113"/>
        <v>0</v>
      </c>
      <c r="U933" s="7">
        <f t="shared" si="114"/>
        <v>0</v>
      </c>
      <c r="V933" s="7">
        <f t="shared" si="115"/>
        <v>0</v>
      </c>
      <c r="W933" s="7">
        <f t="shared" si="117"/>
        <v>0</v>
      </c>
      <c r="X933" s="7">
        <f t="shared" si="118"/>
        <v>0</v>
      </c>
      <c r="Y933" s="62" t="s">
        <v>1994</v>
      </c>
      <c r="Z933" t="str">
        <f t="shared" si="119"/>
        <v>87_GG24</v>
      </c>
    </row>
    <row r="934" spans="1:2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116"/>
        <v>1</v>
      </c>
      <c r="M934" s="67" t="b">
        <v>0</v>
      </c>
      <c r="S934" s="17">
        <f t="shared" si="112"/>
        <v>268.18</v>
      </c>
      <c r="T934">
        <f t="shared" si="113"/>
        <v>0</v>
      </c>
      <c r="U934" s="7">
        <f t="shared" si="114"/>
        <v>0</v>
      </c>
      <c r="V934" s="7">
        <f t="shared" si="115"/>
        <v>0</v>
      </c>
      <c r="W934" s="7">
        <f t="shared" si="117"/>
        <v>0</v>
      </c>
      <c r="X934" s="7">
        <f t="shared" si="118"/>
        <v>0</v>
      </c>
      <c r="Y934" s="62" t="s">
        <v>2076</v>
      </c>
      <c r="Z934" t="str">
        <f t="shared" si="119"/>
        <v>87_GG24</v>
      </c>
    </row>
    <row r="935" spans="1:2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116"/>
        <v>1</v>
      </c>
      <c r="M935" s="67" t="b">
        <v>0</v>
      </c>
      <c r="S935" s="17">
        <f t="shared" si="112"/>
        <v>261.47000000000003</v>
      </c>
      <c r="T935">
        <f t="shared" si="113"/>
        <v>0</v>
      </c>
      <c r="U935" s="7">
        <f t="shared" si="114"/>
        <v>0</v>
      </c>
      <c r="V935" s="7">
        <f t="shared" si="115"/>
        <v>0</v>
      </c>
      <c r="W935" s="7">
        <f t="shared" si="117"/>
        <v>0</v>
      </c>
      <c r="X935" s="7">
        <f t="shared" si="118"/>
        <v>0</v>
      </c>
      <c r="Y935" s="62" t="s">
        <v>1983</v>
      </c>
      <c r="Z935" t="str">
        <f t="shared" si="119"/>
        <v>87_GG24X</v>
      </c>
    </row>
    <row r="936" spans="1:2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116"/>
        <v>1</v>
      </c>
      <c r="M936" s="67" t="b">
        <v>0</v>
      </c>
      <c r="S936" s="17">
        <f t="shared" si="112"/>
        <v>264.66000000000003</v>
      </c>
      <c r="T936">
        <f t="shared" si="113"/>
        <v>0</v>
      </c>
      <c r="U936" s="7">
        <f t="shared" si="114"/>
        <v>0</v>
      </c>
      <c r="V936" s="7">
        <f t="shared" si="115"/>
        <v>0</v>
      </c>
      <c r="W936" s="7">
        <f t="shared" si="117"/>
        <v>0</v>
      </c>
      <c r="X936" s="7">
        <f t="shared" si="118"/>
        <v>0</v>
      </c>
      <c r="Y936" s="62" t="s">
        <v>2001</v>
      </c>
      <c r="Z936" t="str">
        <f t="shared" si="119"/>
        <v>87_GG30</v>
      </c>
    </row>
    <row r="937" spans="1:2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116"/>
        <v>0</v>
      </c>
      <c r="M937" s="67" t="b">
        <v>0</v>
      </c>
      <c r="S937" s="17">
        <f t="shared" si="112"/>
        <v>266.42</v>
      </c>
      <c r="T937">
        <f t="shared" si="113"/>
        <v>0</v>
      </c>
      <c r="U937" s="7">
        <f t="shared" si="114"/>
        <v>0</v>
      </c>
      <c r="V937" s="7">
        <f t="shared" si="115"/>
        <v>0</v>
      </c>
      <c r="W937" s="7">
        <f t="shared" si="117"/>
        <v>0</v>
      </c>
      <c r="X937" s="7">
        <f t="shared" si="118"/>
        <v>0</v>
      </c>
      <c r="Y937" s="62" t="s">
        <v>2001</v>
      </c>
      <c r="Z937" t="str">
        <f t="shared" si="119"/>
        <v>87_GG30</v>
      </c>
    </row>
    <row r="938" spans="1:2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116"/>
        <v>1</v>
      </c>
      <c r="M938" s="67" t="b">
        <v>0</v>
      </c>
      <c r="S938" s="17">
        <f t="shared" si="112"/>
        <v>0</v>
      </c>
      <c r="T938">
        <f t="shared" si="113"/>
        <v>0</v>
      </c>
      <c r="U938" s="7">
        <f t="shared" si="114"/>
        <v>0</v>
      </c>
      <c r="V938" s="7">
        <f t="shared" si="115"/>
        <v>0</v>
      </c>
      <c r="W938" s="7">
        <f t="shared" si="117"/>
        <v>0</v>
      </c>
      <c r="X938" s="7">
        <f t="shared" si="118"/>
        <v>0</v>
      </c>
      <c r="Y938" s="62" t="s">
        <v>2078</v>
      </c>
      <c r="Z938" t="str">
        <f t="shared" si="119"/>
        <v>87_GG54</v>
      </c>
    </row>
    <row r="939" spans="1:2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116"/>
        <v>1</v>
      </c>
      <c r="M939" s="67" t="b">
        <v>0</v>
      </c>
      <c r="S939" s="17">
        <f t="shared" si="112"/>
        <v>402.16000000000008</v>
      </c>
      <c r="T939">
        <f t="shared" si="113"/>
        <v>0</v>
      </c>
      <c r="U939" s="7">
        <f t="shared" si="114"/>
        <v>0</v>
      </c>
      <c r="V939" s="7">
        <f t="shared" si="115"/>
        <v>0</v>
      </c>
      <c r="W939" s="7">
        <f t="shared" si="117"/>
        <v>0</v>
      </c>
      <c r="X939" s="7">
        <f t="shared" si="118"/>
        <v>0</v>
      </c>
      <c r="Y939" s="62" t="s">
        <v>1999</v>
      </c>
      <c r="Z939" t="str">
        <f t="shared" si="119"/>
        <v>87_GG54</v>
      </c>
    </row>
    <row r="940" spans="1:2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116"/>
        <v>1</v>
      </c>
      <c r="M940" s="67" t="b">
        <v>0</v>
      </c>
      <c r="S940" s="17">
        <f t="shared" si="112"/>
        <v>396.44000000000005</v>
      </c>
      <c r="T940">
        <f t="shared" si="113"/>
        <v>0</v>
      </c>
      <c r="U940" s="7">
        <f t="shared" si="114"/>
        <v>0</v>
      </c>
      <c r="V940" s="7">
        <f t="shared" si="115"/>
        <v>0</v>
      </c>
      <c r="W940" s="7">
        <f t="shared" si="117"/>
        <v>0</v>
      </c>
      <c r="X940" s="7">
        <f t="shared" si="118"/>
        <v>0</v>
      </c>
      <c r="Y940" s="62" t="s">
        <v>1995</v>
      </c>
      <c r="Z940" t="str">
        <f t="shared" si="119"/>
        <v>87_GG54</v>
      </c>
    </row>
    <row r="941" spans="1:2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116"/>
        <v>1</v>
      </c>
      <c r="M941" s="67" t="b">
        <v>0</v>
      </c>
      <c r="S941" s="17">
        <f t="shared" si="112"/>
        <v>406.78</v>
      </c>
      <c r="T941">
        <f t="shared" si="113"/>
        <v>0</v>
      </c>
      <c r="U941" s="7">
        <f t="shared" si="114"/>
        <v>0</v>
      </c>
      <c r="V941" s="7">
        <f t="shared" si="115"/>
        <v>0</v>
      </c>
      <c r="W941" s="7">
        <f t="shared" si="117"/>
        <v>0</v>
      </c>
      <c r="X941" s="7">
        <f t="shared" si="118"/>
        <v>0</v>
      </c>
      <c r="Y941" s="62" t="s">
        <v>2078</v>
      </c>
      <c r="Z941" t="str">
        <f t="shared" si="119"/>
        <v>87_GG54</v>
      </c>
    </row>
    <row r="942" spans="1:2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116"/>
        <v>0</v>
      </c>
      <c r="M942" s="67" t="b">
        <v>0</v>
      </c>
      <c r="S942" s="17">
        <f t="shared" si="112"/>
        <v>401.83000000000004</v>
      </c>
      <c r="T942">
        <f t="shared" si="113"/>
        <v>0</v>
      </c>
      <c r="U942" s="7">
        <f t="shared" si="114"/>
        <v>0</v>
      </c>
      <c r="V942" s="7">
        <f t="shared" si="115"/>
        <v>0</v>
      </c>
      <c r="W942" s="7">
        <f t="shared" si="117"/>
        <v>0</v>
      </c>
      <c r="X942" s="7">
        <f t="shared" si="118"/>
        <v>0</v>
      </c>
      <c r="Y942" s="62" t="s">
        <v>1995</v>
      </c>
      <c r="Z942" t="str">
        <f t="shared" si="119"/>
        <v>87_GG54</v>
      </c>
    </row>
    <row r="943" spans="1:2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116"/>
        <v>1</v>
      </c>
      <c r="M943" s="67" t="b">
        <v>0</v>
      </c>
      <c r="S943" s="17">
        <f t="shared" si="112"/>
        <v>69.850000000000009</v>
      </c>
      <c r="T943">
        <f t="shared" si="113"/>
        <v>0</v>
      </c>
      <c r="U943" s="7">
        <f t="shared" si="114"/>
        <v>0</v>
      </c>
      <c r="V943" s="7">
        <f t="shared" si="115"/>
        <v>0</v>
      </c>
      <c r="W943" s="7">
        <f t="shared" si="117"/>
        <v>0</v>
      </c>
      <c r="X943" s="7">
        <f t="shared" si="118"/>
        <v>0</v>
      </c>
      <c r="Y943" s="62" t="s">
        <v>2112</v>
      </c>
      <c r="Z943" t="str">
        <f t="shared" si="119"/>
        <v>70_GG25</v>
      </c>
    </row>
    <row r="944" spans="1:2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116"/>
        <v>0</v>
      </c>
      <c r="M944" s="67" t="b">
        <v>0</v>
      </c>
      <c r="S944" s="17">
        <f t="shared" si="112"/>
        <v>69.850000000000009</v>
      </c>
      <c r="T944">
        <f t="shared" si="113"/>
        <v>0</v>
      </c>
      <c r="U944" s="7">
        <f t="shared" si="114"/>
        <v>0</v>
      </c>
      <c r="V944" s="7">
        <f t="shared" si="115"/>
        <v>0</v>
      </c>
      <c r="W944" s="7">
        <f t="shared" si="117"/>
        <v>0</v>
      </c>
      <c r="X944" s="7">
        <f t="shared" si="118"/>
        <v>0</v>
      </c>
      <c r="Y944" s="62" t="s">
        <v>2112</v>
      </c>
      <c r="Z944" t="str">
        <f t="shared" si="119"/>
        <v>70_GG25</v>
      </c>
    </row>
    <row r="945" spans="1:2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116"/>
        <v>1</v>
      </c>
      <c r="M945" s="67" t="b">
        <v>0</v>
      </c>
      <c r="S945" s="17">
        <f t="shared" si="112"/>
        <v>238.48000000000005</v>
      </c>
      <c r="T945">
        <f t="shared" si="113"/>
        <v>0</v>
      </c>
      <c r="U945" s="7">
        <f t="shared" si="114"/>
        <v>0</v>
      </c>
      <c r="V945" s="7">
        <f t="shared" si="115"/>
        <v>0</v>
      </c>
      <c r="W945" s="7">
        <f t="shared" si="117"/>
        <v>0</v>
      </c>
      <c r="X945" s="7">
        <f t="shared" si="118"/>
        <v>0</v>
      </c>
      <c r="Y945" s="62" t="s">
        <v>2079</v>
      </c>
      <c r="Z945" t="str">
        <f t="shared" si="119"/>
        <v>70_GG71</v>
      </c>
    </row>
    <row r="946" spans="1:2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116"/>
        <v>0</v>
      </c>
      <c r="M946" s="67" t="b">
        <v>0</v>
      </c>
      <c r="S946" s="17">
        <f t="shared" si="112"/>
        <v>247.50000000000006</v>
      </c>
      <c r="T946">
        <f t="shared" si="113"/>
        <v>0</v>
      </c>
      <c r="U946" s="7">
        <f t="shared" si="114"/>
        <v>0</v>
      </c>
      <c r="V946" s="7">
        <f t="shared" si="115"/>
        <v>0</v>
      </c>
      <c r="W946" s="7">
        <f t="shared" si="117"/>
        <v>0</v>
      </c>
      <c r="X946" s="7">
        <f t="shared" si="118"/>
        <v>0</v>
      </c>
      <c r="Y946" s="62" t="s">
        <v>2079</v>
      </c>
      <c r="Z946" t="str">
        <f t="shared" si="119"/>
        <v>70_GG71</v>
      </c>
    </row>
    <row r="947" spans="1:2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116"/>
        <v>1</v>
      </c>
      <c r="M947" s="67" t="b">
        <v>0</v>
      </c>
      <c r="S947" s="17">
        <f t="shared" si="112"/>
        <v>102.18999999999998</v>
      </c>
      <c r="T947">
        <f t="shared" si="113"/>
        <v>0</v>
      </c>
      <c r="U947" s="7">
        <f t="shared" si="114"/>
        <v>0</v>
      </c>
      <c r="V947" s="7">
        <f t="shared" si="115"/>
        <v>0</v>
      </c>
      <c r="W947" s="7">
        <f t="shared" si="117"/>
        <v>0</v>
      </c>
      <c r="X947" s="7">
        <f t="shared" si="118"/>
        <v>0</v>
      </c>
      <c r="Y947" s="62" t="s">
        <v>2113</v>
      </c>
      <c r="Z947" t="str">
        <f t="shared" si="119"/>
        <v>70_GG228</v>
      </c>
    </row>
    <row r="948" spans="1:2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116"/>
        <v>0</v>
      </c>
      <c r="M948" s="67" t="b">
        <v>0</v>
      </c>
      <c r="S948" s="17">
        <f t="shared" si="112"/>
        <v>102.08</v>
      </c>
      <c r="T948">
        <f t="shared" si="113"/>
        <v>0</v>
      </c>
      <c r="U948" s="7">
        <f t="shared" si="114"/>
        <v>0</v>
      </c>
      <c r="V948" s="7">
        <f t="shared" si="115"/>
        <v>0</v>
      </c>
      <c r="W948" s="7">
        <f t="shared" si="117"/>
        <v>0</v>
      </c>
      <c r="X948" s="7">
        <f t="shared" si="118"/>
        <v>0</v>
      </c>
      <c r="Y948" s="62" t="s">
        <v>2113</v>
      </c>
      <c r="Z948" t="str">
        <f t="shared" si="119"/>
        <v>70_GG228</v>
      </c>
    </row>
    <row r="949" spans="1:2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116"/>
        <v>1</v>
      </c>
      <c r="M949" s="67" t="b">
        <v>0</v>
      </c>
      <c r="S949" s="17">
        <f t="shared" si="112"/>
        <v>134.31000000000003</v>
      </c>
      <c r="T949">
        <f t="shared" si="113"/>
        <v>0</v>
      </c>
      <c r="U949" s="7">
        <f t="shared" si="114"/>
        <v>0</v>
      </c>
      <c r="V949" s="7">
        <f t="shared" si="115"/>
        <v>0</v>
      </c>
      <c r="W949" s="7">
        <f t="shared" si="117"/>
        <v>0</v>
      </c>
      <c r="X949" s="7">
        <f t="shared" si="118"/>
        <v>0</v>
      </c>
      <c r="Y949" s="62" t="s">
        <v>1986</v>
      </c>
      <c r="Z949" t="str">
        <f t="shared" si="119"/>
        <v>70_GG257</v>
      </c>
    </row>
    <row r="950" spans="1:2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116"/>
        <v>0</v>
      </c>
      <c r="M950" s="67" t="b">
        <v>0</v>
      </c>
      <c r="S950" s="17">
        <f t="shared" si="112"/>
        <v>134.53</v>
      </c>
      <c r="T950">
        <f t="shared" si="113"/>
        <v>0</v>
      </c>
      <c r="U950" s="7">
        <f t="shared" si="114"/>
        <v>0</v>
      </c>
      <c r="V950" s="7">
        <f t="shared" si="115"/>
        <v>0</v>
      </c>
      <c r="W950" s="7">
        <f t="shared" si="117"/>
        <v>0</v>
      </c>
      <c r="X950" s="7">
        <f t="shared" si="118"/>
        <v>0</v>
      </c>
      <c r="Y950" s="62" t="s">
        <v>1986</v>
      </c>
      <c r="Z950" t="str">
        <f t="shared" si="119"/>
        <v>70_GG257</v>
      </c>
    </row>
    <row r="951" spans="1:2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116"/>
        <v>1</v>
      </c>
      <c r="M951" s="67" t="b">
        <v>0</v>
      </c>
      <c r="S951" s="17">
        <f t="shared" si="112"/>
        <v>66.110000000000014</v>
      </c>
      <c r="T951">
        <f t="shared" si="113"/>
        <v>0</v>
      </c>
      <c r="U951" s="7">
        <f t="shared" si="114"/>
        <v>0</v>
      </c>
      <c r="V951" s="7">
        <f t="shared" si="115"/>
        <v>0</v>
      </c>
      <c r="W951" s="7">
        <f t="shared" si="117"/>
        <v>0</v>
      </c>
      <c r="X951" s="7">
        <f t="shared" si="118"/>
        <v>0</v>
      </c>
      <c r="Y951" s="62" t="s">
        <v>2004</v>
      </c>
      <c r="Z951" t="str">
        <f t="shared" si="119"/>
        <v>70_GG245</v>
      </c>
    </row>
    <row r="952" spans="1:2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116"/>
        <v>0</v>
      </c>
      <c r="M952" s="67" t="b">
        <v>0</v>
      </c>
      <c r="S952" s="17">
        <f t="shared" si="112"/>
        <v>63.140000000000015</v>
      </c>
      <c r="T952">
        <f t="shared" si="113"/>
        <v>0</v>
      </c>
      <c r="U952" s="7">
        <f t="shared" si="114"/>
        <v>0</v>
      </c>
      <c r="V952" s="7">
        <f t="shared" si="115"/>
        <v>0</v>
      </c>
      <c r="W952" s="7">
        <f t="shared" si="117"/>
        <v>0</v>
      </c>
      <c r="X952" s="7">
        <f t="shared" si="118"/>
        <v>0</v>
      </c>
      <c r="Y952" s="62" t="s">
        <v>2004</v>
      </c>
      <c r="Z952" t="str">
        <f t="shared" si="119"/>
        <v>70_GG245</v>
      </c>
    </row>
    <row r="953" spans="1:2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116"/>
        <v>1</v>
      </c>
      <c r="M953" s="67" t="b">
        <v>0</v>
      </c>
      <c r="S953" s="17">
        <f t="shared" si="112"/>
        <v>197.56000000000003</v>
      </c>
      <c r="T953">
        <f t="shared" si="113"/>
        <v>0</v>
      </c>
      <c r="U953" s="7">
        <f t="shared" si="114"/>
        <v>0</v>
      </c>
      <c r="V953" s="7">
        <f t="shared" si="115"/>
        <v>0</v>
      </c>
      <c r="W953" s="7">
        <f t="shared" si="117"/>
        <v>0</v>
      </c>
      <c r="X953" s="7">
        <f t="shared" si="118"/>
        <v>0</v>
      </c>
      <c r="Y953" s="62" t="s">
        <v>1973</v>
      </c>
      <c r="Z953" t="str">
        <f t="shared" si="119"/>
        <v>87_GG4</v>
      </c>
    </row>
    <row r="954" spans="1:2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116"/>
        <v>1</v>
      </c>
      <c r="M954" s="67" t="b">
        <v>0</v>
      </c>
      <c r="S954" s="17">
        <f t="shared" si="112"/>
        <v>198.87999999999997</v>
      </c>
      <c r="T954">
        <f t="shared" si="113"/>
        <v>0</v>
      </c>
      <c r="U954" s="7">
        <f t="shared" si="114"/>
        <v>0</v>
      </c>
      <c r="V954" s="7">
        <f t="shared" si="115"/>
        <v>0</v>
      </c>
      <c r="W954" s="7">
        <f t="shared" si="117"/>
        <v>0</v>
      </c>
      <c r="X954" s="7">
        <f t="shared" si="118"/>
        <v>0</v>
      </c>
      <c r="Y954" s="62" t="s">
        <v>1973</v>
      </c>
      <c r="Z954" t="str">
        <f t="shared" si="119"/>
        <v>87_GG4</v>
      </c>
    </row>
    <row r="955" spans="1:2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116"/>
        <v>1</v>
      </c>
      <c r="M955" s="67" t="b">
        <v>0</v>
      </c>
      <c r="S955" s="17">
        <f t="shared" si="112"/>
        <v>46.640000000000008</v>
      </c>
      <c r="T955">
        <f t="shared" si="113"/>
        <v>0</v>
      </c>
      <c r="U955" s="7">
        <f t="shared" si="114"/>
        <v>0</v>
      </c>
      <c r="V955" s="7">
        <f t="shared" si="115"/>
        <v>0</v>
      </c>
      <c r="W955" s="7">
        <f t="shared" si="117"/>
        <v>0</v>
      </c>
      <c r="X955" s="7">
        <f t="shared" si="118"/>
        <v>0</v>
      </c>
      <c r="Y955" s="62" t="s">
        <v>2114</v>
      </c>
      <c r="Z955" t="str">
        <f t="shared" si="119"/>
        <v>87_GG25</v>
      </c>
    </row>
    <row r="956" spans="1:2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116"/>
        <v>0</v>
      </c>
      <c r="M956" s="67" t="b">
        <v>0</v>
      </c>
      <c r="S956" s="17">
        <f t="shared" si="112"/>
        <v>46.640000000000008</v>
      </c>
      <c r="T956">
        <f t="shared" si="113"/>
        <v>0</v>
      </c>
      <c r="U956" s="7">
        <f t="shared" si="114"/>
        <v>0</v>
      </c>
      <c r="V956" s="7">
        <f t="shared" si="115"/>
        <v>0</v>
      </c>
      <c r="W956" s="7">
        <f t="shared" si="117"/>
        <v>0</v>
      </c>
      <c r="X956" s="7">
        <f t="shared" si="118"/>
        <v>0</v>
      </c>
      <c r="Y956" s="62" t="s">
        <v>2114</v>
      </c>
      <c r="Z956" t="str">
        <f t="shared" si="119"/>
        <v>87_GG25</v>
      </c>
    </row>
    <row r="957" spans="1:2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116"/>
        <v>1</v>
      </c>
      <c r="M957" s="67" t="b">
        <v>0</v>
      </c>
      <c r="S957" s="17">
        <f t="shared" si="112"/>
        <v>329.23</v>
      </c>
      <c r="T957">
        <f t="shared" si="113"/>
        <v>0</v>
      </c>
      <c r="U957" s="7">
        <f t="shared" si="114"/>
        <v>0</v>
      </c>
      <c r="V957" s="7">
        <f t="shared" si="115"/>
        <v>0</v>
      </c>
      <c r="W957" s="7">
        <f t="shared" si="117"/>
        <v>0</v>
      </c>
      <c r="X957" s="7">
        <f t="shared" si="118"/>
        <v>0</v>
      </c>
      <c r="Y957" s="62" t="s">
        <v>1989</v>
      </c>
      <c r="Z957" t="str">
        <f t="shared" si="119"/>
        <v>87_GG38</v>
      </c>
    </row>
    <row r="958" spans="1:2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116"/>
        <v>1</v>
      </c>
      <c r="M958" s="67" t="b">
        <v>0</v>
      </c>
      <c r="S958" s="17">
        <f t="shared" si="112"/>
        <v>331.21000000000004</v>
      </c>
      <c r="T958">
        <f t="shared" si="113"/>
        <v>0</v>
      </c>
      <c r="U958" s="7">
        <f t="shared" si="114"/>
        <v>0</v>
      </c>
      <c r="V958" s="7">
        <f t="shared" si="115"/>
        <v>0</v>
      </c>
      <c r="W958" s="7">
        <f t="shared" si="117"/>
        <v>0</v>
      </c>
      <c r="X958" s="7">
        <f t="shared" si="118"/>
        <v>0</v>
      </c>
      <c r="Y958" s="62" t="s">
        <v>1989</v>
      </c>
      <c r="Z958" t="str">
        <f t="shared" si="119"/>
        <v>87_GG38</v>
      </c>
    </row>
    <row r="959" spans="1:2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116"/>
        <v>1</v>
      </c>
      <c r="M959" s="67" t="b">
        <v>0</v>
      </c>
      <c r="S959" s="17">
        <f t="shared" si="112"/>
        <v>175.01</v>
      </c>
      <c r="T959">
        <f t="shared" si="113"/>
        <v>0</v>
      </c>
      <c r="U959" s="7">
        <f t="shared" si="114"/>
        <v>0</v>
      </c>
      <c r="V959" s="7">
        <f t="shared" si="115"/>
        <v>0</v>
      </c>
      <c r="W959" s="7">
        <f t="shared" si="117"/>
        <v>0</v>
      </c>
      <c r="X959" s="7">
        <f t="shared" si="118"/>
        <v>0</v>
      </c>
      <c r="Y959" s="62" t="s">
        <v>2024</v>
      </c>
      <c r="Z959" t="str">
        <f t="shared" si="119"/>
        <v>88_GG40</v>
      </c>
    </row>
    <row r="960" spans="1:2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116"/>
        <v>0</v>
      </c>
      <c r="M960" s="67" t="b">
        <v>0</v>
      </c>
      <c r="S960" s="17">
        <f t="shared" si="112"/>
        <v>165.33</v>
      </c>
      <c r="T960">
        <f t="shared" si="113"/>
        <v>0</v>
      </c>
      <c r="U960" s="7">
        <f t="shared" si="114"/>
        <v>0</v>
      </c>
      <c r="V960" s="7">
        <f t="shared" si="115"/>
        <v>0</v>
      </c>
      <c r="W960" s="7">
        <f t="shared" si="117"/>
        <v>0</v>
      </c>
      <c r="X960" s="7">
        <f t="shared" si="118"/>
        <v>0</v>
      </c>
      <c r="Y960" s="62" t="s">
        <v>2024</v>
      </c>
      <c r="Z960" t="str">
        <f t="shared" si="119"/>
        <v>88_GG40</v>
      </c>
    </row>
    <row r="961" spans="1:2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116"/>
        <v>1</v>
      </c>
      <c r="M961" s="67" t="b">
        <v>0</v>
      </c>
      <c r="S961" s="17">
        <f t="shared" si="112"/>
        <v>162.35999999999999</v>
      </c>
      <c r="T961">
        <f t="shared" si="113"/>
        <v>0</v>
      </c>
      <c r="U961" s="7">
        <f t="shared" si="114"/>
        <v>0</v>
      </c>
      <c r="V961" s="7">
        <f t="shared" si="115"/>
        <v>0</v>
      </c>
      <c r="W961" s="7">
        <f t="shared" si="117"/>
        <v>0</v>
      </c>
      <c r="X961" s="7">
        <f t="shared" si="118"/>
        <v>0</v>
      </c>
      <c r="Y961" s="62" t="s">
        <v>2023</v>
      </c>
      <c r="Z961" t="str">
        <f t="shared" si="119"/>
        <v>88_GG40X</v>
      </c>
    </row>
    <row r="962" spans="1:2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116"/>
        <v>0</v>
      </c>
      <c r="M962" s="67" t="b">
        <v>0</v>
      </c>
      <c r="S962" s="17">
        <f t="shared" si="112"/>
        <v>172.37000000000003</v>
      </c>
      <c r="T962">
        <f t="shared" si="113"/>
        <v>0</v>
      </c>
      <c r="U962" s="7">
        <f t="shared" si="114"/>
        <v>0</v>
      </c>
      <c r="V962" s="7">
        <f t="shared" si="115"/>
        <v>0</v>
      </c>
      <c r="W962" s="7">
        <f t="shared" si="117"/>
        <v>0</v>
      </c>
      <c r="X962" s="7">
        <f t="shared" si="118"/>
        <v>0</v>
      </c>
      <c r="Y962" s="62" t="s">
        <v>2023</v>
      </c>
      <c r="Z962" t="str">
        <f t="shared" si="119"/>
        <v>88_GG40X</v>
      </c>
    </row>
    <row r="963" spans="1:2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116"/>
        <v>1</v>
      </c>
      <c r="M963" s="67" t="b">
        <v>0</v>
      </c>
      <c r="S963" s="17">
        <f t="shared" si="112"/>
        <v>332.75000000000006</v>
      </c>
      <c r="T963">
        <f t="shared" si="113"/>
        <v>0</v>
      </c>
      <c r="U963" s="7">
        <f t="shared" si="114"/>
        <v>0</v>
      </c>
      <c r="V963" s="7">
        <f t="shared" si="115"/>
        <v>0</v>
      </c>
      <c r="W963" s="7">
        <f t="shared" si="117"/>
        <v>0</v>
      </c>
      <c r="X963" s="7">
        <f t="shared" si="118"/>
        <v>0</v>
      </c>
      <c r="Y963" s="62" t="s">
        <v>1968</v>
      </c>
      <c r="Z963" t="str">
        <f t="shared" si="119"/>
        <v>90_LYN</v>
      </c>
    </row>
    <row r="964" spans="1:2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116"/>
        <v>0</v>
      </c>
      <c r="M964" s="67" t="b">
        <v>0</v>
      </c>
      <c r="S964" s="17">
        <f t="shared" si="112"/>
        <v>341.33000000000004</v>
      </c>
      <c r="T964">
        <f t="shared" si="113"/>
        <v>0</v>
      </c>
      <c r="U964" s="7">
        <f t="shared" si="114"/>
        <v>0</v>
      </c>
      <c r="V964" s="7">
        <f t="shared" si="115"/>
        <v>0</v>
      </c>
      <c r="W964" s="7">
        <f t="shared" si="117"/>
        <v>0</v>
      </c>
      <c r="X964" s="7">
        <f t="shared" si="118"/>
        <v>0</v>
      </c>
      <c r="Y964" s="62" t="s">
        <v>1968</v>
      </c>
      <c r="Z964" t="str">
        <f t="shared" si="119"/>
        <v>90_LYN</v>
      </c>
    </row>
    <row r="965" spans="1:2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116"/>
        <v>1</v>
      </c>
      <c r="M965" s="67" t="b">
        <v>0</v>
      </c>
      <c r="S965" s="17">
        <f t="shared" si="112"/>
        <v>315.15000000000003</v>
      </c>
      <c r="T965">
        <f t="shared" si="113"/>
        <v>0</v>
      </c>
      <c r="U965" s="7">
        <f t="shared" si="114"/>
        <v>0</v>
      </c>
      <c r="V965" s="7">
        <f t="shared" si="115"/>
        <v>0</v>
      </c>
      <c r="W965" s="7">
        <f t="shared" si="117"/>
        <v>0</v>
      </c>
      <c r="X965" s="7">
        <f t="shared" si="118"/>
        <v>0</v>
      </c>
      <c r="Y965" s="62" t="s">
        <v>2080</v>
      </c>
      <c r="Z965" t="str">
        <f t="shared" si="119"/>
        <v>90_LYN</v>
      </c>
    </row>
    <row r="966" spans="1:2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116"/>
        <v>1</v>
      </c>
      <c r="M966" s="67" t="b">
        <v>0</v>
      </c>
      <c r="S966" s="17">
        <f t="shared" si="112"/>
        <v>310.53000000000003</v>
      </c>
      <c r="T966">
        <f t="shared" si="113"/>
        <v>0</v>
      </c>
      <c r="U966" s="7">
        <f t="shared" si="114"/>
        <v>0</v>
      </c>
      <c r="V966" s="7">
        <f t="shared" si="115"/>
        <v>0</v>
      </c>
      <c r="W966" s="7">
        <f t="shared" si="117"/>
        <v>0</v>
      </c>
      <c r="X966" s="7">
        <f t="shared" si="118"/>
        <v>0</v>
      </c>
      <c r="Y966" s="62" t="s">
        <v>2080</v>
      </c>
      <c r="Z966" t="str">
        <f t="shared" si="119"/>
        <v>90_LYN</v>
      </c>
    </row>
    <row r="967" spans="1:2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116"/>
        <v>1</v>
      </c>
      <c r="M967" s="67" t="b">
        <v>0</v>
      </c>
      <c r="S967" s="17">
        <f t="shared" ref="S967:S1030" si="120">(IF($D967,$F967*2,$F967)/100 * $D$3)/$D$4 *60</f>
        <v>336.71</v>
      </c>
      <c r="T967">
        <f t="shared" ref="T967:T1030" si="121">IF($L967=0,0,IFERROR(ROUNDUP(((S967/IF(O967=0,Q967,O967))-IFERROR((S967/IF($H967=0,$J967,$H967)),0)),0),0))</f>
        <v>0</v>
      </c>
      <c r="U967" s="7">
        <f t="shared" ref="U967:U1030" si="122">T967*$F$3/1000000</f>
        <v>0</v>
      </c>
      <c r="V967" s="7">
        <f t="shared" ref="V967:V1030" si="123">T967*$H$5*$J$3*$F$5/1000000</f>
        <v>0</v>
      </c>
      <c r="W967" s="7">
        <f t="shared" si="117"/>
        <v>0</v>
      </c>
      <c r="X967" s="7">
        <f t="shared" si="118"/>
        <v>0</v>
      </c>
      <c r="Y967" s="62" t="s">
        <v>2082</v>
      </c>
      <c r="Z967" t="str">
        <f t="shared" si="119"/>
        <v>91_200</v>
      </c>
    </row>
    <row r="968" spans="1:2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124">IF(LEFT(C968,LEN(C968)-2)=LEFT(C967,LEN(C967)-2),0,1)</f>
        <v>0</v>
      </c>
      <c r="M968" s="67" t="b">
        <v>0</v>
      </c>
      <c r="S968" s="17">
        <f t="shared" si="120"/>
        <v>334.29</v>
      </c>
      <c r="T968">
        <f t="shared" si="121"/>
        <v>0</v>
      </c>
      <c r="U968" s="7">
        <f t="shared" si="122"/>
        <v>0</v>
      </c>
      <c r="V968" s="7">
        <f t="shared" si="123"/>
        <v>0</v>
      </c>
      <c r="W968" s="7">
        <f t="shared" ref="W968:W1031" si="125">V968*(($J$5^$J$4)-1)/($J$5-1)</f>
        <v>0</v>
      </c>
      <c r="X968" s="7">
        <f t="shared" ref="X968:X1031" si="126">U968+W968</f>
        <v>0</v>
      </c>
      <c r="Y968" s="62" t="s">
        <v>2082</v>
      </c>
      <c r="Z968" t="str">
        <f t="shared" ref="Z968:Z1031" si="127">IFERROR(LEFT(Y968,FIND(" ",Y968)-1),Y968)</f>
        <v>91_200</v>
      </c>
    </row>
    <row r="969" spans="1:2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124"/>
        <v>1</v>
      </c>
      <c r="M969" s="67" t="b">
        <v>0</v>
      </c>
      <c r="S969" s="17">
        <f t="shared" si="120"/>
        <v>237.60000000000005</v>
      </c>
      <c r="T969">
        <f t="shared" si="121"/>
        <v>0</v>
      </c>
      <c r="U969" s="7">
        <f t="shared" si="122"/>
        <v>0</v>
      </c>
      <c r="V969" s="7">
        <f t="shared" si="123"/>
        <v>0</v>
      </c>
      <c r="W969" s="7">
        <f t="shared" si="125"/>
        <v>0</v>
      </c>
      <c r="X969" s="7">
        <f t="shared" si="126"/>
        <v>0</v>
      </c>
      <c r="Y969" s="62" t="s">
        <v>1984</v>
      </c>
      <c r="Z969" t="str">
        <f t="shared" si="127"/>
        <v>91_Y</v>
      </c>
    </row>
    <row r="970" spans="1:2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124"/>
        <v>0</v>
      </c>
      <c r="M970" s="67" t="b">
        <v>0</v>
      </c>
      <c r="S970" s="17">
        <f t="shared" si="120"/>
        <v>238.26</v>
      </c>
      <c r="T970">
        <f t="shared" si="121"/>
        <v>0</v>
      </c>
      <c r="U970" s="7">
        <f t="shared" si="122"/>
        <v>0</v>
      </c>
      <c r="V970" s="7">
        <f t="shared" si="123"/>
        <v>0</v>
      </c>
      <c r="W970" s="7">
        <f t="shared" si="125"/>
        <v>0</v>
      </c>
      <c r="X970" s="7">
        <f t="shared" si="126"/>
        <v>0</v>
      </c>
      <c r="Y970" s="62" t="s">
        <v>1984</v>
      </c>
      <c r="Z970" t="str">
        <f t="shared" si="127"/>
        <v>91_Y</v>
      </c>
    </row>
    <row r="971" spans="1:2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124"/>
        <v>1</v>
      </c>
      <c r="M971" s="67" t="b">
        <v>0</v>
      </c>
      <c r="S971" s="17">
        <f t="shared" si="120"/>
        <v>433.18000000000006</v>
      </c>
      <c r="T971">
        <f t="shared" si="121"/>
        <v>0</v>
      </c>
      <c r="U971" s="7">
        <f t="shared" si="122"/>
        <v>0</v>
      </c>
      <c r="V971" s="7">
        <f t="shared" si="123"/>
        <v>0</v>
      </c>
      <c r="W971" s="7">
        <f t="shared" si="125"/>
        <v>0</v>
      </c>
      <c r="X971" s="7">
        <f t="shared" si="126"/>
        <v>0</v>
      </c>
      <c r="Y971" s="62" t="s">
        <v>2522</v>
      </c>
      <c r="Z971" t="str">
        <f t="shared" si="127"/>
        <v>91_RED</v>
      </c>
    </row>
    <row r="972" spans="1:2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124"/>
        <v>0</v>
      </c>
      <c r="M972" s="67" t="b">
        <v>0</v>
      </c>
      <c r="S972" s="17">
        <f t="shared" si="120"/>
        <v>434.94</v>
      </c>
      <c r="T972">
        <f t="shared" si="121"/>
        <v>0</v>
      </c>
      <c r="U972" s="7">
        <f t="shared" si="122"/>
        <v>0</v>
      </c>
      <c r="V972" s="7">
        <f t="shared" si="123"/>
        <v>0</v>
      </c>
      <c r="W972" s="7">
        <f t="shared" si="125"/>
        <v>0</v>
      </c>
      <c r="X972" s="7">
        <f t="shared" si="126"/>
        <v>0</v>
      </c>
      <c r="Y972" s="62" t="s">
        <v>2522</v>
      </c>
      <c r="Z972" t="str">
        <f t="shared" si="127"/>
        <v>91_RED</v>
      </c>
    </row>
    <row r="973" spans="1:2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124"/>
        <v>1</v>
      </c>
      <c r="M973" s="67" t="b">
        <v>0</v>
      </c>
      <c r="S973" s="17">
        <f t="shared" si="120"/>
        <v>545.16</v>
      </c>
      <c r="T973">
        <f t="shared" si="121"/>
        <v>0</v>
      </c>
      <c r="U973" s="7">
        <f t="shared" si="122"/>
        <v>0</v>
      </c>
      <c r="V973" s="7">
        <f t="shared" si="123"/>
        <v>0</v>
      </c>
      <c r="W973" s="7">
        <f t="shared" si="125"/>
        <v>0</v>
      </c>
      <c r="X973" s="7">
        <f t="shared" si="126"/>
        <v>0</v>
      </c>
      <c r="Y973" s="62" t="s">
        <v>2523</v>
      </c>
      <c r="Z973" t="str">
        <f t="shared" si="127"/>
        <v>92_BLUE</v>
      </c>
    </row>
    <row r="974" spans="1:2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124"/>
        <v>0</v>
      </c>
      <c r="M974" s="67" t="b">
        <v>0</v>
      </c>
      <c r="S974" s="17">
        <f t="shared" si="120"/>
        <v>545.04999999999995</v>
      </c>
      <c r="T974">
        <f t="shared" si="121"/>
        <v>0</v>
      </c>
      <c r="U974" s="7">
        <f t="shared" si="122"/>
        <v>0</v>
      </c>
      <c r="V974" s="7">
        <f t="shared" si="123"/>
        <v>0</v>
      </c>
      <c r="W974" s="7">
        <f t="shared" si="125"/>
        <v>0</v>
      </c>
      <c r="X974" s="7">
        <f t="shared" si="126"/>
        <v>0</v>
      </c>
      <c r="Y974" s="62" t="s">
        <v>2523</v>
      </c>
      <c r="Z974" t="str">
        <f t="shared" si="127"/>
        <v>92_BLUE</v>
      </c>
    </row>
    <row r="975" spans="1:2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124"/>
        <v>1</v>
      </c>
      <c r="M975" s="67" t="b">
        <v>0</v>
      </c>
      <c r="S975" s="17">
        <f t="shared" si="120"/>
        <v>363.11</v>
      </c>
      <c r="T975">
        <f t="shared" si="121"/>
        <v>0</v>
      </c>
      <c r="U975" s="7">
        <f t="shared" si="122"/>
        <v>0</v>
      </c>
      <c r="V975" s="7">
        <f t="shared" si="123"/>
        <v>0</v>
      </c>
      <c r="W975" s="7">
        <f t="shared" si="125"/>
        <v>0</v>
      </c>
      <c r="X975" s="7">
        <f t="shared" si="126"/>
        <v>0</v>
      </c>
      <c r="Y975" s="62" t="s">
        <v>2471</v>
      </c>
      <c r="Z975" t="str">
        <f t="shared" si="127"/>
        <v>92_GREEN</v>
      </c>
    </row>
    <row r="976" spans="1:2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124"/>
        <v>0</v>
      </c>
      <c r="M976" s="67" t="b">
        <v>0</v>
      </c>
      <c r="S976" s="17">
        <f t="shared" si="120"/>
        <v>352.99000000000007</v>
      </c>
      <c r="T976">
        <f t="shared" si="121"/>
        <v>0</v>
      </c>
      <c r="U976" s="7">
        <f t="shared" si="122"/>
        <v>0</v>
      </c>
      <c r="V976" s="7">
        <f t="shared" si="123"/>
        <v>0</v>
      </c>
      <c r="W976" s="7">
        <f t="shared" si="125"/>
        <v>0</v>
      </c>
      <c r="X976" s="7">
        <f t="shared" si="126"/>
        <v>0</v>
      </c>
      <c r="Y976" s="62" t="s">
        <v>2471</v>
      </c>
      <c r="Z976" t="str">
        <f t="shared" si="127"/>
        <v>92_GREEN</v>
      </c>
    </row>
    <row r="977" spans="1:2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124"/>
        <v>1</v>
      </c>
      <c r="M977" s="67" t="b">
        <v>0</v>
      </c>
      <c r="S977" s="17">
        <f t="shared" si="120"/>
        <v>400.18000000000006</v>
      </c>
      <c r="T977">
        <f t="shared" si="121"/>
        <v>0</v>
      </c>
      <c r="U977" s="7">
        <f t="shared" si="122"/>
        <v>0</v>
      </c>
      <c r="V977" s="7">
        <f t="shared" si="123"/>
        <v>0</v>
      </c>
      <c r="W977" s="7">
        <f t="shared" si="125"/>
        <v>0</v>
      </c>
      <c r="X977" s="7">
        <f t="shared" si="126"/>
        <v>0</v>
      </c>
      <c r="Y977" s="62" t="s">
        <v>1976</v>
      </c>
      <c r="Z977" t="str">
        <f t="shared" si="127"/>
        <v>93_29</v>
      </c>
    </row>
    <row r="978" spans="1:2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124"/>
        <v>0</v>
      </c>
      <c r="M978" s="67" t="b">
        <v>0</v>
      </c>
      <c r="S978" s="17">
        <f t="shared" si="120"/>
        <v>386.76000000000005</v>
      </c>
      <c r="T978">
        <f t="shared" si="121"/>
        <v>0</v>
      </c>
      <c r="U978" s="7">
        <f t="shared" si="122"/>
        <v>0</v>
      </c>
      <c r="V978" s="7">
        <f t="shared" si="123"/>
        <v>0</v>
      </c>
      <c r="W978" s="7">
        <f t="shared" si="125"/>
        <v>0</v>
      </c>
      <c r="X978" s="7">
        <f t="shared" si="126"/>
        <v>0</v>
      </c>
      <c r="Y978" s="62" t="s">
        <v>1976</v>
      </c>
      <c r="Z978" t="str">
        <f t="shared" si="127"/>
        <v>93_29</v>
      </c>
    </row>
    <row r="979" spans="1:2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124"/>
        <v>1</v>
      </c>
      <c r="M979" s="67" t="b">
        <v>0</v>
      </c>
      <c r="S979" s="17">
        <f t="shared" si="120"/>
        <v>272.90999999999997</v>
      </c>
      <c r="T979">
        <f t="shared" si="121"/>
        <v>0</v>
      </c>
      <c r="U979" s="7">
        <f t="shared" si="122"/>
        <v>0</v>
      </c>
      <c r="V979" s="7">
        <f t="shared" si="123"/>
        <v>0</v>
      </c>
      <c r="W979" s="7">
        <f t="shared" si="125"/>
        <v>0</v>
      </c>
      <c r="X979" s="7">
        <f t="shared" si="126"/>
        <v>0</v>
      </c>
      <c r="Y979" s="62" t="s">
        <v>2015</v>
      </c>
      <c r="Z979" t="str">
        <f t="shared" si="127"/>
        <v>94_37</v>
      </c>
    </row>
    <row r="980" spans="1:2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124"/>
        <v>0</v>
      </c>
      <c r="M980" s="67" t="b">
        <v>0</v>
      </c>
      <c r="S980" s="17">
        <f t="shared" si="120"/>
        <v>276.98</v>
      </c>
      <c r="T980">
        <f t="shared" si="121"/>
        <v>0</v>
      </c>
      <c r="U980" s="7">
        <f t="shared" si="122"/>
        <v>0</v>
      </c>
      <c r="V980" s="7">
        <f t="shared" si="123"/>
        <v>0</v>
      </c>
      <c r="W980" s="7">
        <f t="shared" si="125"/>
        <v>0</v>
      </c>
      <c r="X980" s="7">
        <f t="shared" si="126"/>
        <v>0</v>
      </c>
      <c r="Y980" s="62" t="s">
        <v>2015</v>
      </c>
      <c r="Z980" t="str">
        <f t="shared" si="127"/>
        <v>94_37</v>
      </c>
    </row>
    <row r="981" spans="1:2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124"/>
        <v>1</v>
      </c>
      <c r="M981" s="67" t="b">
        <v>0</v>
      </c>
      <c r="S981" s="17">
        <f t="shared" si="120"/>
        <v>217.47</v>
      </c>
      <c r="T981">
        <f t="shared" si="121"/>
        <v>0</v>
      </c>
      <c r="U981" s="7">
        <f t="shared" si="122"/>
        <v>0</v>
      </c>
      <c r="V981" s="7">
        <f t="shared" si="123"/>
        <v>0</v>
      </c>
      <c r="W981" s="7">
        <f t="shared" si="125"/>
        <v>0</v>
      </c>
      <c r="X981" s="7">
        <f t="shared" si="126"/>
        <v>0</v>
      </c>
      <c r="Y981" s="62" t="s">
        <v>2013</v>
      </c>
      <c r="Z981" t="str">
        <f t="shared" si="127"/>
        <v>95_21</v>
      </c>
    </row>
    <row r="982" spans="1:2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124"/>
        <v>0</v>
      </c>
      <c r="M982" s="67" t="b">
        <v>0</v>
      </c>
      <c r="S982" s="17">
        <f t="shared" si="120"/>
        <v>225.28000000000003</v>
      </c>
      <c r="T982">
        <f t="shared" si="121"/>
        <v>0</v>
      </c>
      <c r="U982" s="7">
        <f t="shared" si="122"/>
        <v>0</v>
      </c>
      <c r="V982" s="7">
        <f t="shared" si="123"/>
        <v>0</v>
      </c>
      <c r="W982" s="7">
        <f t="shared" si="125"/>
        <v>0</v>
      </c>
      <c r="X982" s="7">
        <f t="shared" si="126"/>
        <v>0</v>
      </c>
      <c r="Y982" s="62" t="s">
        <v>2013</v>
      </c>
      <c r="Z982" t="str">
        <f t="shared" si="127"/>
        <v>95_21</v>
      </c>
    </row>
    <row r="983" spans="1:2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124"/>
        <v>1</v>
      </c>
      <c r="M983" s="67" t="b">
        <v>0</v>
      </c>
      <c r="S983" s="17">
        <f t="shared" si="120"/>
        <v>654.94000000000005</v>
      </c>
      <c r="T983">
        <f t="shared" si="121"/>
        <v>0</v>
      </c>
      <c r="U983" s="7">
        <f t="shared" si="122"/>
        <v>0</v>
      </c>
      <c r="V983" s="7">
        <f t="shared" si="123"/>
        <v>0</v>
      </c>
      <c r="W983" s="7">
        <f t="shared" si="125"/>
        <v>0</v>
      </c>
      <c r="X983" s="7">
        <f t="shared" si="126"/>
        <v>0</v>
      </c>
      <c r="Y983" s="62" t="s">
        <v>2083</v>
      </c>
      <c r="Z983" t="str">
        <f t="shared" si="127"/>
        <v>98_DD10_</v>
      </c>
    </row>
    <row r="984" spans="1:2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124"/>
        <v>0</v>
      </c>
      <c r="M984" s="67" t="b">
        <v>0</v>
      </c>
      <c r="S984" s="17">
        <f t="shared" si="120"/>
        <v>629.75000000000011</v>
      </c>
      <c r="T984">
        <f t="shared" si="121"/>
        <v>0</v>
      </c>
      <c r="U984" s="7">
        <f t="shared" si="122"/>
        <v>0</v>
      </c>
      <c r="V984" s="7">
        <f t="shared" si="123"/>
        <v>0</v>
      </c>
      <c r="W984" s="7">
        <f t="shared" si="125"/>
        <v>0</v>
      </c>
      <c r="X984" s="7">
        <f t="shared" si="126"/>
        <v>0</v>
      </c>
      <c r="Y984" s="62" t="s">
        <v>2083</v>
      </c>
      <c r="Z984" t="str">
        <f t="shared" si="127"/>
        <v>98_DD10_</v>
      </c>
    </row>
    <row r="985" spans="1:2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124"/>
        <v>1</v>
      </c>
      <c r="M985" s="67" t="b">
        <v>0</v>
      </c>
      <c r="S985" s="17">
        <f t="shared" si="120"/>
        <v>851.51</v>
      </c>
      <c r="T985">
        <f t="shared" si="121"/>
        <v>0</v>
      </c>
      <c r="U985" s="7">
        <f t="shared" si="122"/>
        <v>0</v>
      </c>
      <c r="V985" s="7">
        <f t="shared" si="123"/>
        <v>0</v>
      </c>
      <c r="W985" s="7">
        <f t="shared" si="125"/>
        <v>0</v>
      </c>
      <c r="X985" s="7">
        <f t="shared" si="126"/>
        <v>0</v>
      </c>
      <c r="Y985" s="62" t="s">
        <v>2084</v>
      </c>
      <c r="Z985" t="str">
        <f t="shared" si="127"/>
        <v>98_DD20_</v>
      </c>
    </row>
    <row r="986" spans="1:2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124"/>
        <v>0</v>
      </c>
      <c r="M986" s="67" t="b">
        <v>0</v>
      </c>
      <c r="S986" s="17">
        <f t="shared" si="120"/>
        <v>878.68</v>
      </c>
      <c r="T986">
        <f t="shared" si="121"/>
        <v>0</v>
      </c>
      <c r="U986" s="7">
        <f t="shared" si="122"/>
        <v>0</v>
      </c>
      <c r="V986" s="7">
        <f t="shared" si="123"/>
        <v>0</v>
      </c>
      <c r="W986" s="7">
        <f t="shared" si="125"/>
        <v>0</v>
      </c>
      <c r="X986" s="7">
        <f t="shared" si="126"/>
        <v>0</v>
      </c>
      <c r="Y986" s="62" t="s">
        <v>2084</v>
      </c>
      <c r="Z986" t="str">
        <f t="shared" si="127"/>
        <v>98_DD20_</v>
      </c>
    </row>
    <row r="987" spans="1:2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124"/>
        <v>1</v>
      </c>
      <c r="M987" s="67" t="b">
        <v>0</v>
      </c>
      <c r="S987" s="17">
        <f t="shared" si="120"/>
        <v>716.76</v>
      </c>
      <c r="T987">
        <f t="shared" si="121"/>
        <v>0</v>
      </c>
      <c r="U987" s="7">
        <f t="shared" si="122"/>
        <v>0</v>
      </c>
      <c r="V987" s="7">
        <f t="shared" si="123"/>
        <v>0</v>
      </c>
      <c r="W987" s="7">
        <f t="shared" si="125"/>
        <v>0</v>
      </c>
      <c r="X987" s="7">
        <f t="shared" si="126"/>
        <v>0</v>
      </c>
      <c r="Y987" s="62" t="s">
        <v>2085</v>
      </c>
      <c r="Z987" t="str">
        <f t="shared" si="127"/>
        <v>98_DD30_</v>
      </c>
    </row>
    <row r="988" spans="1:2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124"/>
        <v>0</v>
      </c>
      <c r="M988" s="67" t="b">
        <v>0</v>
      </c>
      <c r="S988" s="17">
        <f t="shared" si="120"/>
        <v>712.91000000000008</v>
      </c>
      <c r="T988">
        <f t="shared" si="121"/>
        <v>0</v>
      </c>
      <c r="U988" s="7">
        <f t="shared" si="122"/>
        <v>0</v>
      </c>
      <c r="V988" s="7">
        <f t="shared" si="123"/>
        <v>0</v>
      </c>
      <c r="W988" s="7">
        <f t="shared" si="125"/>
        <v>0</v>
      </c>
      <c r="X988" s="7">
        <f t="shared" si="126"/>
        <v>0</v>
      </c>
      <c r="Y988" s="62" t="s">
        <v>2085</v>
      </c>
      <c r="Z988" t="str">
        <f t="shared" si="127"/>
        <v>98_DD30_</v>
      </c>
    </row>
    <row r="989" spans="1:2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124"/>
        <v>1</v>
      </c>
      <c r="M989" s="67" t="b">
        <v>0</v>
      </c>
      <c r="S989" s="17">
        <f t="shared" si="120"/>
        <v>773.95999999999992</v>
      </c>
      <c r="T989">
        <f t="shared" si="121"/>
        <v>0</v>
      </c>
      <c r="U989" s="7">
        <f t="shared" si="122"/>
        <v>0</v>
      </c>
      <c r="V989" s="7">
        <f t="shared" si="123"/>
        <v>0</v>
      </c>
      <c r="W989" s="7">
        <f t="shared" si="125"/>
        <v>0</v>
      </c>
      <c r="X989" s="7">
        <f t="shared" si="126"/>
        <v>0</v>
      </c>
      <c r="Y989" s="62" t="s">
        <v>2086</v>
      </c>
      <c r="Z989" t="str">
        <f t="shared" si="127"/>
        <v>98_MN10_</v>
      </c>
    </row>
    <row r="990" spans="1:2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124"/>
        <v>0</v>
      </c>
      <c r="M990" s="67" t="b">
        <v>0</v>
      </c>
      <c r="S990" s="17">
        <f t="shared" si="120"/>
        <v>769.33999999999992</v>
      </c>
      <c r="T990">
        <f t="shared" si="121"/>
        <v>0</v>
      </c>
      <c r="U990" s="7">
        <f t="shared" si="122"/>
        <v>0</v>
      </c>
      <c r="V990" s="7">
        <f t="shared" si="123"/>
        <v>0</v>
      </c>
      <c r="W990" s="7">
        <f t="shared" si="125"/>
        <v>0</v>
      </c>
      <c r="X990" s="7">
        <f t="shared" si="126"/>
        <v>0</v>
      </c>
      <c r="Y990" s="62" t="s">
        <v>2086</v>
      </c>
      <c r="Z990" t="str">
        <f t="shared" si="127"/>
        <v>98_MN10_</v>
      </c>
    </row>
    <row r="991" spans="1:2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124"/>
        <v>1</v>
      </c>
      <c r="M991" s="67" t="b">
        <v>0</v>
      </c>
      <c r="S991" s="17">
        <f t="shared" si="120"/>
        <v>632.3900000000001</v>
      </c>
      <c r="T991">
        <f t="shared" si="121"/>
        <v>0</v>
      </c>
      <c r="U991" s="7">
        <f t="shared" si="122"/>
        <v>0</v>
      </c>
      <c r="V991" s="7">
        <f t="shared" si="123"/>
        <v>0</v>
      </c>
      <c r="W991" s="7">
        <f t="shared" si="125"/>
        <v>0</v>
      </c>
      <c r="X991" s="7">
        <f t="shared" si="126"/>
        <v>0</v>
      </c>
      <c r="Y991" s="62" t="s">
        <v>2087</v>
      </c>
      <c r="Z991" t="str">
        <f t="shared" si="127"/>
        <v>98_MV10_</v>
      </c>
    </row>
    <row r="992" spans="1:2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124"/>
        <v>0</v>
      </c>
      <c r="M992" s="67" t="b">
        <v>0</v>
      </c>
      <c r="S992" s="17">
        <f t="shared" si="120"/>
        <v>636.79000000000008</v>
      </c>
      <c r="T992">
        <f t="shared" si="121"/>
        <v>0</v>
      </c>
      <c r="U992" s="7">
        <f t="shared" si="122"/>
        <v>0</v>
      </c>
      <c r="V992" s="7">
        <f t="shared" si="123"/>
        <v>0</v>
      </c>
      <c r="W992" s="7">
        <f t="shared" si="125"/>
        <v>0</v>
      </c>
      <c r="X992" s="7">
        <f t="shared" si="126"/>
        <v>0</v>
      </c>
      <c r="Y992" s="62" t="s">
        <v>2087</v>
      </c>
      <c r="Z992" t="str">
        <f t="shared" si="127"/>
        <v>98_MV10_</v>
      </c>
    </row>
    <row r="993" spans="1:2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124"/>
        <v>1</v>
      </c>
      <c r="M993" s="67" t="b">
        <v>0</v>
      </c>
      <c r="S993" s="17">
        <f t="shared" si="120"/>
        <v>478.17</v>
      </c>
      <c r="T993">
        <f t="shared" si="121"/>
        <v>0</v>
      </c>
      <c r="U993" s="7">
        <f t="shared" si="122"/>
        <v>0</v>
      </c>
      <c r="V993" s="7">
        <f t="shared" si="123"/>
        <v>0</v>
      </c>
      <c r="W993" s="7">
        <f t="shared" si="125"/>
        <v>0</v>
      </c>
      <c r="X993" s="7">
        <f t="shared" si="126"/>
        <v>0</v>
      </c>
      <c r="Y993" s="62" t="s">
        <v>2088</v>
      </c>
      <c r="Z993" t="str">
        <f t="shared" si="127"/>
        <v>98_PA10_</v>
      </c>
    </row>
    <row r="994" spans="1:2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124"/>
        <v>0</v>
      </c>
      <c r="M994" s="67" t="b">
        <v>0</v>
      </c>
      <c r="S994" s="17">
        <f t="shared" si="120"/>
        <v>473.11</v>
      </c>
      <c r="T994">
        <f t="shared" si="121"/>
        <v>0</v>
      </c>
      <c r="U994" s="7">
        <f t="shared" si="122"/>
        <v>0</v>
      </c>
      <c r="V994" s="7">
        <f t="shared" si="123"/>
        <v>0</v>
      </c>
      <c r="W994" s="7">
        <f t="shared" si="125"/>
        <v>0</v>
      </c>
      <c r="X994" s="7">
        <f t="shared" si="126"/>
        <v>0</v>
      </c>
      <c r="Y994" s="62" t="s">
        <v>2088</v>
      </c>
      <c r="Z994" t="str">
        <f t="shared" si="127"/>
        <v>98_PA10_</v>
      </c>
    </row>
    <row r="995" spans="1:2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124"/>
        <v>1</v>
      </c>
      <c r="M995" s="67" t="b">
        <v>0</v>
      </c>
      <c r="S995" s="17">
        <f t="shared" si="120"/>
        <v>167.09</v>
      </c>
      <c r="T995">
        <f t="shared" si="121"/>
        <v>0</v>
      </c>
      <c r="U995" s="7">
        <f t="shared" si="122"/>
        <v>0</v>
      </c>
      <c r="V995" s="7">
        <f t="shared" si="123"/>
        <v>0</v>
      </c>
      <c r="W995" s="7">
        <f t="shared" si="125"/>
        <v>0</v>
      </c>
      <c r="X995" s="7">
        <f t="shared" si="126"/>
        <v>0</v>
      </c>
      <c r="Y995" s="62" t="s">
        <v>2115</v>
      </c>
      <c r="Z995" t="str">
        <f t="shared" si="127"/>
        <v>98_PK10_</v>
      </c>
    </row>
    <row r="996" spans="1:2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124"/>
        <v>0</v>
      </c>
      <c r="M996" s="67" t="b">
        <v>0</v>
      </c>
      <c r="S996" s="17">
        <f t="shared" si="120"/>
        <v>174.79000000000002</v>
      </c>
      <c r="T996">
        <f t="shared" si="121"/>
        <v>0</v>
      </c>
      <c r="U996" s="7">
        <f t="shared" si="122"/>
        <v>0</v>
      </c>
      <c r="V996" s="7">
        <f t="shared" si="123"/>
        <v>0</v>
      </c>
      <c r="W996" s="7">
        <f t="shared" si="125"/>
        <v>0</v>
      </c>
      <c r="X996" s="7">
        <f t="shared" si="126"/>
        <v>0</v>
      </c>
      <c r="Y996" s="62" t="s">
        <v>2115</v>
      </c>
      <c r="Z996" t="str">
        <f t="shared" si="127"/>
        <v>98_PK10_</v>
      </c>
    </row>
    <row r="997" spans="1:2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124"/>
        <v>1</v>
      </c>
      <c r="M997" s="67" t="b">
        <v>0</v>
      </c>
      <c r="S997" s="17">
        <f t="shared" si="120"/>
        <v>364.76</v>
      </c>
      <c r="T997">
        <f t="shared" si="121"/>
        <v>0</v>
      </c>
      <c r="U997" s="7">
        <f t="shared" si="122"/>
        <v>0</v>
      </c>
      <c r="V997" s="7">
        <f t="shared" si="123"/>
        <v>0</v>
      </c>
      <c r="W997" s="7">
        <f t="shared" si="125"/>
        <v>0</v>
      </c>
      <c r="X997" s="7">
        <f t="shared" si="126"/>
        <v>0</v>
      </c>
      <c r="Y997" s="62" t="s">
        <v>2116</v>
      </c>
      <c r="Z997" t="str">
        <f t="shared" si="127"/>
        <v>98_SF20_</v>
      </c>
    </row>
    <row r="998" spans="1:2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124"/>
        <v>0</v>
      </c>
      <c r="M998" s="67" t="b">
        <v>0</v>
      </c>
      <c r="S998" s="17">
        <f t="shared" si="120"/>
        <v>372.79</v>
      </c>
      <c r="T998">
        <f t="shared" si="121"/>
        <v>0</v>
      </c>
      <c r="U998" s="7">
        <f t="shared" si="122"/>
        <v>0</v>
      </c>
      <c r="V998" s="7">
        <f t="shared" si="123"/>
        <v>0</v>
      </c>
      <c r="W998" s="7">
        <f t="shared" si="125"/>
        <v>0</v>
      </c>
      <c r="X998" s="7">
        <f t="shared" si="126"/>
        <v>0</v>
      </c>
      <c r="Y998" s="62" t="s">
        <v>2116</v>
      </c>
      <c r="Z998" t="str">
        <f t="shared" si="127"/>
        <v>98_SF20_</v>
      </c>
    </row>
    <row r="999" spans="1:2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124"/>
        <v>1</v>
      </c>
      <c r="M999" s="67" t="b">
        <v>0</v>
      </c>
      <c r="S999" s="17">
        <f t="shared" si="120"/>
        <v>392.70000000000005</v>
      </c>
      <c r="T999">
        <f t="shared" si="121"/>
        <v>0</v>
      </c>
      <c r="U999" s="7">
        <f t="shared" si="122"/>
        <v>0</v>
      </c>
      <c r="V999" s="7">
        <f t="shared" si="123"/>
        <v>0</v>
      </c>
      <c r="W999" s="7">
        <f t="shared" si="125"/>
        <v>0</v>
      </c>
      <c r="X999" s="7">
        <f t="shared" si="126"/>
        <v>0</v>
      </c>
      <c r="Y999" s="62" t="s">
        <v>2089</v>
      </c>
      <c r="Z999" t="str">
        <f t="shared" si="127"/>
        <v>98_SF30_</v>
      </c>
    </row>
    <row r="1000" spans="1:2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124"/>
        <v>0</v>
      </c>
      <c r="M1000" s="67" t="b">
        <v>0</v>
      </c>
      <c r="S1000" s="17">
        <f t="shared" si="120"/>
        <v>314.82000000000005</v>
      </c>
      <c r="T1000">
        <f t="shared" si="121"/>
        <v>0</v>
      </c>
      <c r="U1000" s="7">
        <f t="shared" si="122"/>
        <v>0</v>
      </c>
      <c r="V1000" s="7">
        <f t="shared" si="123"/>
        <v>0</v>
      </c>
      <c r="W1000" s="7">
        <f t="shared" si="125"/>
        <v>0</v>
      </c>
      <c r="X1000" s="7">
        <f t="shared" si="126"/>
        <v>0</v>
      </c>
      <c r="Y1000" s="62" t="s">
        <v>2089</v>
      </c>
      <c r="Z1000" t="str">
        <f t="shared" si="127"/>
        <v>98_SF30_</v>
      </c>
    </row>
    <row r="1001" spans="1:2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124"/>
        <v>1</v>
      </c>
      <c r="M1001" s="67" t="b">
        <v>0</v>
      </c>
      <c r="S1001" s="17">
        <f t="shared" si="120"/>
        <v>96.800000000000011</v>
      </c>
      <c r="T1001">
        <f t="shared" si="121"/>
        <v>0</v>
      </c>
      <c r="U1001" s="7">
        <f t="shared" si="122"/>
        <v>0</v>
      </c>
      <c r="V1001" s="7">
        <f t="shared" si="123"/>
        <v>0</v>
      </c>
      <c r="W1001" s="7">
        <f t="shared" si="125"/>
        <v>0</v>
      </c>
      <c r="X1001" s="7">
        <f t="shared" si="126"/>
        <v>0</v>
      </c>
      <c r="Y1001" s="62" t="s">
        <v>1525</v>
      </c>
      <c r="Z1001" t="str">
        <f t="shared" si="127"/>
        <v>100_HBFB</v>
      </c>
    </row>
    <row r="1002" spans="1:2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124"/>
        <v>1</v>
      </c>
      <c r="M1002" s="67" t="b">
        <v>0</v>
      </c>
      <c r="S1002" s="17">
        <f t="shared" si="120"/>
        <v>96.800000000000011</v>
      </c>
      <c r="T1002">
        <f t="shared" si="121"/>
        <v>0</v>
      </c>
      <c r="U1002" s="7">
        <f t="shared" si="122"/>
        <v>0</v>
      </c>
      <c r="V1002" s="7">
        <f t="shared" si="123"/>
        <v>0</v>
      </c>
      <c r="W1002" s="7">
        <f t="shared" si="125"/>
        <v>0</v>
      </c>
      <c r="X1002" s="7">
        <f t="shared" si="126"/>
        <v>0</v>
      </c>
      <c r="Y1002" s="62" t="s">
        <v>1526</v>
      </c>
      <c r="Z1002" t="str">
        <f t="shared" si="127"/>
        <v>100_FBHB</v>
      </c>
    </row>
    <row r="1003" spans="1:2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124"/>
        <v>1</v>
      </c>
      <c r="M1003" s="67" t="b">
        <v>0</v>
      </c>
      <c r="S1003" s="17">
        <f t="shared" si="120"/>
        <v>80.300000000000011</v>
      </c>
      <c r="T1003">
        <f t="shared" si="121"/>
        <v>0</v>
      </c>
      <c r="U1003" s="7">
        <f t="shared" si="122"/>
        <v>0</v>
      </c>
      <c r="V1003" s="7">
        <f t="shared" si="123"/>
        <v>0</v>
      </c>
      <c r="W1003" s="7">
        <f t="shared" si="125"/>
        <v>0</v>
      </c>
      <c r="X1003" s="7">
        <f t="shared" si="126"/>
        <v>0</v>
      </c>
      <c r="Y1003" s="62" t="s">
        <v>1527</v>
      </c>
      <c r="Z1003" t="str">
        <f t="shared" si="127"/>
        <v>100_FBOAKALA</v>
      </c>
    </row>
    <row r="1004" spans="1:2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124"/>
        <v>1</v>
      </c>
      <c r="M1004" s="67" t="b">
        <v>0</v>
      </c>
      <c r="S1004" s="17">
        <f t="shared" si="120"/>
        <v>61.599999999999994</v>
      </c>
      <c r="T1004">
        <f t="shared" si="121"/>
        <v>0</v>
      </c>
      <c r="U1004" s="7">
        <f t="shared" si="122"/>
        <v>0</v>
      </c>
      <c r="V1004" s="7">
        <f t="shared" si="123"/>
        <v>0</v>
      </c>
      <c r="W1004" s="7">
        <f t="shared" si="125"/>
        <v>0</v>
      </c>
      <c r="X1004" s="7">
        <f t="shared" si="126"/>
        <v>0</v>
      </c>
      <c r="Y1004" s="62" t="s">
        <v>1528</v>
      </c>
      <c r="Z1004" t="str">
        <f t="shared" si="127"/>
        <v>100_FBALA</v>
      </c>
    </row>
    <row r="1005" spans="1:2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124"/>
        <v>1</v>
      </c>
      <c r="M1005" s="67" t="b">
        <v>0</v>
      </c>
      <c r="S1005" s="17">
        <f t="shared" si="120"/>
        <v>61.599999999999994</v>
      </c>
      <c r="T1005">
        <f t="shared" si="121"/>
        <v>0</v>
      </c>
      <c r="U1005" s="7">
        <f t="shared" si="122"/>
        <v>0</v>
      </c>
      <c r="V1005" s="7">
        <f t="shared" si="123"/>
        <v>0</v>
      </c>
      <c r="W1005" s="7">
        <f t="shared" si="125"/>
        <v>0</v>
      </c>
      <c r="X1005" s="7">
        <f t="shared" si="126"/>
        <v>0</v>
      </c>
      <c r="Y1005" s="62" t="s">
        <v>1529</v>
      </c>
      <c r="Z1005" t="str">
        <f t="shared" si="127"/>
        <v>100_ALAFB</v>
      </c>
    </row>
    <row r="1006" spans="1:2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124"/>
        <v>1</v>
      </c>
      <c r="M1006" s="67" t="b">
        <v>0</v>
      </c>
      <c r="S1006" s="17">
        <f t="shared" si="120"/>
        <v>91.850000000000009</v>
      </c>
      <c r="T1006">
        <f t="shared" si="121"/>
        <v>0</v>
      </c>
      <c r="U1006" s="7">
        <f t="shared" si="122"/>
        <v>0</v>
      </c>
      <c r="V1006" s="7">
        <f t="shared" si="123"/>
        <v>0</v>
      </c>
      <c r="W1006" s="7">
        <f t="shared" si="125"/>
        <v>0</v>
      </c>
      <c r="X1006" s="7">
        <f t="shared" si="126"/>
        <v>0</v>
      </c>
      <c r="Y1006" s="62" t="s">
        <v>1530</v>
      </c>
      <c r="Z1006" t="str">
        <f t="shared" si="127"/>
        <v>100_FWALOK</v>
      </c>
    </row>
    <row r="1007" spans="1:2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124"/>
        <v>1</v>
      </c>
      <c r="M1007" s="67" t="b">
        <v>0</v>
      </c>
      <c r="S1007" s="17">
        <f t="shared" si="120"/>
        <v>71.5</v>
      </c>
      <c r="T1007">
        <f t="shared" si="121"/>
        <v>0</v>
      </c>
      <c r="U1007" s="7">
        <f t="shared" si="122"/>
        <v>0</v>
      </c>
      <c r="V1007" s="7">
        <f t="shared" si="123"/>
        <v>0</v>
      </c>
      <c r="W1007" s="7">
        <f t="shared" si="125"/>
        <v>0</v>
      </c>
      <c r="X1007" s="7">
        <f t="shared" si="126"/>
        <v>0</v>
      </c>
      <c r="Y1007" s="62" t="s">
        <v>1531</v>
      </c>
      <c r="Z1007" t="str">
        <f t="shared" si="127"/>
        <v>100_FBALAOAK</v>
      </c>
    </row>
    <row r="1008" spans="1:2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124"/>
        <v>1</v>
      </c>
      <c r="M1008" s="67" t="b">
        <v>0</v>
      </c>
      <c r="S1008" s="17">
        <f t="shared" si="120"/>
        <v>71.5</v>
      </c>
      <c r="T1008">
        <f t="shared" si="121"/>
        <v>0</v>
      </c>
      <c r="U1008" s="7">
        <f t="shared" si="122"/>
        <v>0</v>
      </c>
      <c r="V1008" s="7">
        <f t="shared" si="123"/>
        <v>0</v>
      </c>
      <c r="W1008" s="7">
        <f t="shared" si="125"/>
        <v>0</v>
      </c>
      <c r="X1008" s="7">
        <f t="shared" si="126"/>
        <v>0</v>
      </c>
      <c r="Y1008" s="62" t="s">
        <v>1532</v>
      </c>
      <c r="Z1008" t="str">
        <f t="shared" si="127"/>
        <v>100_OAKALAFB</v>
      </c>
    </row>
    <row r="1009" spans="1:2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124"/>
        <v>1</v>
      </c>
      <c r="M1009" s="67" t="b">
        <v>0</v>
      </c>
      <c r="S1009" s="17">
        <f t="shared" si="120"/>
        <v>103.40000000000002</v>
      </c>
      <c r="T1009">
        <f t="shared" si="121"/>
        <v>0</v>
      </c>
      <c r="U1009" s="7">
        <f t="shared" si="122"/>
        <v>0</v>
      </c>
      <c r="V1009" s="7">
        <f t="shared" si="123"/>
        <v>0</v>
      </c>
      <c r="W1009" s="7">
        <f t="shared" si="125"/>
        <v>0</v>
      </c>
      <c r="X1009" s="7">
        <f t="shared" si="126"/>
        <v>0</v>
      </c>
      <c r="Y1009" s="62" t="s">
        <v>1533</v>
      </c>
      <c r="Z1009" t="str">
        <f t="shared" si="127"/>
        <v>100_ALOKFBFW</v>
      </c>
    </row>
    <row r="1010" spans="1:2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124"/>
        <v>1</v>
      </c>
      <c r="M1010" s="67" t="b">
        <v>0</v>
      </c>
      <c r="S1010" s="17">
        <f t="shared" si="120"/>
        <v>80.300000000000011</v>
      </c>
      <c r="T1010">
        <f t="shared" si="121"/>
        <v>0</v>
      </c>
      <c r="U1010" s="7">
        <f t="shared" si="122"/>
        <v>0</v>
      </c>
      <c r="V1010" s="7">
        <f t="shared" si="123"/>
        <v>0</v>
      </c>
      <c r="W1010" s="7">
        <f t="shared" si="125"/>
        <v>0</v>
      </c>
      <c r="X1010" s="7">
        <f t="shared" si="126"/>
        <v>0</v>
      </c>
      <c r="Y1010" s="62" t="s">
        <v>1534</v>
      </c>
      <c r="Z1010" t="str">
        <f t="shared" si="127"/>
        <v>100_ALAOAKFB</v>
      </c>
    </row>
    <row r="1011" spans="1:2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124"/>
        <v>1</v>
      </c>
      <c r="M1011" s="67" t="b">
        <v>0</v>
      </c>
      <c r="S1011" s="17">
        <f t="shared" si="120"/>
        <v>152.9</v>
      </c>
      <c r="T1011">
        <f t="shared" si="121"/>
        <v>0</v>
      </c>
      <c r="U1011" s="7">
        <f t="shared" si="122"/>
        <v>0</v>
      </c>
      <c r="V1011" s="7">
        <f t="shared" si="123"/>
        <v>0</v>
      </c>
      <c r="W1011" s="7">
        <f t="shared" si="125"/>
        <v>0</v>
      </c>
      <c r="X1011" s="7">
        <f t="shared" si="126"/>
        <v>0</v>
      </c>
      <c r="Y1011" s="62" t="s">
        <v>1535</v>
      </c>
      <c r="Z1011" t="str">
        <f t="shared" si="127"/>
        <v>100_SSFOAKAL</v>
      </c>
    </row>
    <row r="1012" spans="1:2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124"/>
        <v>1</v>
      </c>
      <c r="M1012" s="67" t="b">
        <v>0</v>
      </c>
      <c r="S1012" s="17">
        <f t="shared" si="120"/>
        <v>152.9</v>
      </c>
      <c r="T1012">
        <f t="shared" si="121"/>
        <v>0</v>
      </c>
      <c r="U1012" s="7">
        <f t="shared" si="122"/>
        <v>0</v>
      </c>
      <c r="V1012" s="7">
        <f t="shared" si="123"/>
        <v>0</v>
      </c>
      <c r="W1012" s="7">
        <f t="shared" si="125"/>
        <v>0</v>
      </c>
      <c r="X1012" s="7">
        <f t="shared" si="126"/>
        <v>0</v>
      </c>
      <c r="Y1012" s="62" t="s">
        <v>1536</v>
      </c>
      <c r="Z1012" t="str">
        <f t="shared" si="127"/>
        <v>100_SSFALOAK</v>
      </c>
    </row>
    <row r="1013" spans="1:2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124"/>
        <v>1</v>
      </c>
      <c r="M1013" s="67" t="b">
        <v>0</v>
      </c>
      <c r="S1013" s="17">
        <f t="shared" si="120"/>
        <v>152.9</v>
      </c>
      <c r="T1013">
        <f t="shared" si="121"/>
        <v>0</v>
      </c>
      <c r="U1013" s="7">
        <f t="shared" si="122"/>
        <v>0</v>
      </c>
      <c r="V1013" s="7">
        <f t="shared" si="123"/>
        <v>0</v>
      </c>
      <c r="W1013" s="7">
        <f t="shared" si="125"/>
        <v>0</v>
      </c>
      <c r="X1013" s="7">
        <f t="shared" si="126"/>
        <v>0</v>
      </c>
      <c r="Y1013" s="62" t="s">
        <v>1537</v>
      </c>
      <c r="Z1013" t="str">
        <f t="shared" si="127"/>
        <v>100_ALOAKSSF</v>
      </c>
    </row>
    <row r="1014" spans="1:2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124"/>
        <v>1</v>
      </c>
      <c r="M1014" s="67" t="b">
        <v>0</v>
      </c>
      <c r="S1014" s="17">
        <f t="shared" si="120"/>
        <v>101.09</v>
      </c>
      <c r="T1014">
        <f t="shared" si="121"/>
        <v>0</v>
      </c>
      <c r="U1014" s="7">
        <f t="shared" si="122"/>
        <v>0</v>
      </c>
      <c r="V1014" s="7">
        <f t="shared" si="123"/>
        <v>0</v>
      </c>
      <c r="W1014" s="7">
        <f t="shared" si="125"/>
        <v>0</v>
      </c>
      <c r="X1014" s="7">
        <f t="shared" si="126"/>
        <v>0</v>
      </c>
      <c r="Y1014" s="62" t="s">
        <v>1538</v>
      </c>
      <c r="Z1014" t="str">
        <f t="shared" si="127"/>
        <v>100_RCMFB</v>
      </c>
    </row>
    <row r="1015" spans="1:2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124"/>
        <v>1</v>
      </c>
      <c r="M1015" s="67" t="b">
        <v>0</v>
      </c>
      <c r="S1015" s="17">
        <f t="shared" si="120"/>
        <v>101.09</v>
      </c>
      <c r="T1015">
        <f t="shared" si="121"/>
        <v>0</v>
      </c>
      <c r="U1015" s="7">
        <f t="shared" si="122"/>
        <v>0</v>
      </c>
      <c r="V1015" s="7">
        <f t="shared" si="123"/>
        <v>0</v>
      </c>
      <c r="W1015" s="7">
        <f t="shared" si="125"/>
        <v>0</v>
      </c>
      <c r="X1015" s="7">
        <f t="shared" si="126"/>
        <v>0</v>
      </c>
      <c r="Y1015" s="62" t="s">
        <v>1539</v>
      </c>
      <c r="Z1015" t="str">
        <f t="shared" si="127"/>
        <v>100_FBRCM</v>
      </c>
    </row>
    <row r="1016" spans="1:2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124"/>
        <v>1</v>
      </c>
      <c r="M1016" s="67" t="b">
        <v>0</v>
      </c>
      <c r="S1016" s="17">
        <f t="shared" si="120"/>
        <v>103.40000000000002</v>
      </c>
      <c r="T1016">
        <f t="shared" si="121"/>
        <v>0</v>
      </c>
      <c r="U1016" s="7">
        <f t="shared" si="122"/>
        <v>0</v>
      </c>
      <c r="V1016" s="7">
        <f t="shared" si="123"/>
        <v>0</v>
      </c>
      <c r="W1016" s="7">
        <f t="shared" si="125"/>
        <v>0</v>
      </c>
      <c r="X1016" s="7">
        <f t="shared" si="126"/>
        <v>0</v>
      </c>
      <c r="Y1016" s="62" t="s">
        <v>1540</v>
      </c>
      <c r="Z1016" t="str">
        <f t="shared" si="127"/>
        <v>100_FWFBOKAL</v>
      </c>
    </row>
    <row r="1017" spans="1:2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124"/>
        <v>1</v>
      </c>
      <c r="M1017" s="67" t="b">
        <v>0</v>
      </c>
      <c r="S1017" s="17">
        <f t="shared" si="120"/>
        <v>79.750000000000014</v>
      </c>
      <c r="T1017">
        <f t="shared" si="121"/>
        <v>0</v>
      </c>
      <c r="U1017" s="7">
        <f t="shared" si="122"/>
        <v>0</v>
      </c>
      <c r="V1017" s="7">
        <f t="shared" si="123"/>
        <v>0</v>
      </c>
      <c r="W1017" s="7">
        <f t="shared" si="125"/>
        <v>0</v>
      </c>
      <c r="X1017" s="7">
        <f t="shared" si="126"/>
        <v>0</v>
      </c>
      <c r="Y1017" s="62" t="s">
        <v>1541</v>
      </c>
      <c r="Z1017" t="str">
        <f t="shared" si="127"/>
        <v>100_BERKFB</v>
      </c>
    </row>
    <row r="1018" spans="1:2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124"/>
        <v>1</v>
      </c>
      <c r="M1018" s="67" t="b">
        <v>0</v>
      </c>
      <c r="S1018" s="17">
        <f t="shared" si="120"/>
        <v>79.750000000000014</v>
      </c>
      <c r="T1018">
        <f t="shared" si="121"/>
        <v>0</v>
      </c>
      <c r="U1018" s="7">
        <f t="shared" si="122"/>
        <v>0</v>
      </c>
      <c r="V1018" s="7">
        <f t="shared" si="123"/>
        <v>0</v>
      </c>
      <c r="W1018" s="7">
        <f t="shared" si="125"/>
        <v>0</v>
      </c>
      <c r="X1018" s="7">
        <f t="shared" si="126"/>
        <v>0</v>
      </c>
      <c r="Y1018" s="62" t="s">
        <v>1542</v>
      </c>
      <c r="Z1018" t="str">
        <f t="shared" si="127"/>
        <v>100_FBBERK</v>
      </c>
    </row>
    <row r="1019" spans="1:2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124"/>
        <v>1</v>
      </c>
      <c r="M1019" s="67" t="b">
        <v>0</v>
      </c>
      <c r="S1019" s="17">
        <f t="shared" si="120"/>
        <v>312.51</v>
      </c>
      <c r="T1019">
        <f t="shared" si="121"/>
        <v>0</v>
      </c>
      <c r="U1019" s="7">
        <f t="shared" si="122"/>
        <v>0</v>
      </c>
      <c r="V1019" s="7">
        <f t="shared" si="123"/>
        <v>0</v>
      </c>
      <c r="W1019" s="7">
        <f t="shared" si="125"/>
        <v>0</v>
      </c>
      <c r="X1019" s="7">
        <f t="shared" si="126"/>
        <v>0</v>
      </c>
      <c r="Y1019" s="62" t="s">
        <v>1543</v>
      </c>
      <c r="Z1019" t="str">
        <f t="shared" si="127"/>
        <v>100_RCFB</v>
      </c>
    </row>
    <row r="1020" spans="1:2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124"/>
        <v>1</v>
      </c>
      <c r="M1020" s="67" t="b">
        <v>0</v>
      </c>
      <c r="S1020" s="17">
        <f t="shared" si="120"/>
        <v>312.51</v>
      </c>
      <c r="T1020">
        <f t="shared" si="121"/>
        <v>0</v>
      </c>
      <c r="U1020" s="7">
        <f t="shared" si="122"/>
        <v>0</v>
      </c>
      <c r="V1020" s="7">
        <f t="shared" si="123"/>
        <v>0</v>
      </c>
      <c r="W1020" s="7">
        <f t="shared" si="125"/>
        <v>0</v>
      </c>
      <c r="X1020" s="7">
        <f t="shared" si="126"/>
        <v>0</v>
      </c>
      <c r="Y1020" s="62" t="s">
        <v>1544</v>
      </c>
      <c r="Z1020" t="str">
        <f t="shared" si="127"/>
        <v>100_FBRC</v>
      </c>
    </row>
    <row r="1021" spans="1:2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124"/>
        <v>1</v>
      </c>
      <c r="M1021" s="67" t="b">
        <v>0</v>
      </c>
      <c r="S1021" s="17">
        <f t="shared" si="120"/>
        <v>62.70000000000001</v>
      </c>
      <c r="T1021">
        <f t="shared" si="121"/>
        <v>0</v>
      </c>
      <c r="U1021" s="7">
        <f t="shared" si="122"/>
        <v>0</v>
      </c>
      <c r="V1021" s="7">
        <f t="shared" si="123"/>
        <v>0</v>
      </c>
      <c r="W1021" s="7">
        <f t="shared" si="125"/>
        <v>0</v>
      </c>
      <c r="X1021" s="7">
        <f t="shared" si="126"/>
        <v>0</v>
      </c>
      <c r="Y1021" s="62" t="s">
        <v>1545</v>
      </c>
      <c r="Z1021" t="str">
        <f t="shared" si="127"/>
        <v>100_APFB</v>
      </c>
    </row>
    <row r="1022" spans="1:2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124"/>
        <v>1</v>
      </c>
      <c r="M1022" s="67" t="b">
        <v>0</v>
      </c>
      <c r="S1022" s="17">
        <f t="shared" si="120"/>
        <v>62.70000000000001</v>
      </c>
      <c r="T1022">
        <f t="shared" si="121"/>
        <v>0</v>
      </c>
      <c r="U1022" s="7">
        <f t="shared" si="122"/>
        <v>0</v>
      </c>
      <c r="V1022" s="7">
        <f t="shared" si="123"/>
        <v>0</v>
      </c>
      <c r="W1022" s="7">
        <f t="shared" si="125"/>
        <v>0</v>
      </c>
      <c r="X1022" s="7">
        <f t="shared" si="126"/>
        <v>0</v>
      </c>
      <c r="Y1022" s="62" t="s">
        <v>1546</v>
      </c>
      <c r="Z1022" t="str">
        <f t="shared" si="127"/>
        <v>100_FBAP</v>
      </c>
    </row>
    <row r="1023" spans="1:2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124"/>
        <v>1</v>
      </c>
      <c r="M1023" s="67" t="b">
        <v>0</v>
      </c>
      <c r="S1023" s="17">
        <f t="shared" si="120"/>
        <v>22.99</v>
      </c>
      <c r="T1023">
        <f t="shared" si="121"/>
        <v>0</v>
      </c>
      <c r="U1023" s="7">
        <f t="shared" si="122"/>
        <v>0</v>
      </c>
      <c r="V1023" s="7">
        <f t="shared" si="123"/>
        <v>0</v>
      </c>
      <c r="W1023" s="7">
        <f t="shared" si="125"/>
        <v>0</v>
      </c>
      <c r="X1023" s="7">
        <f t="shared" si="126"/>
        <v>0</v>
      </c>
      <c r="Y1023" s="62" t="s">
        <v>1547</v>
      </c>
      <c r="Z1023" t="str">
        <f t="shared" si="127"/>
        <v>100_MBFB</v>
      </c>
    </row>
    <row r="1024" spans="1:2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124"/>
        <v>1</v>
      </c>
      <c r="M1024" s="67" t="b">
        <v>0</v>
      </c>
      <c r="S1024" s="17">
        <f t="shared" si="120"/>
        <v>22.99</v>
      </c>
      <c r="T1024">
        <f t="shared" si="121"/>
        <v>0</v>
      </c>
      <c r="U1024" s="7">
        <f t="shared" si="122"/>
        <v>0</v>
      </c>
      <c r="V1024" s="7">
        <f t="shared" si="123"/>
        <v>0</v>
      </c>
      <c r="W1024" s="7">
        <f t="shared" si="125"/>
        <v>0</v>
      </c>
      <c r="X1024" s="7">
        <f t="shared" si="126"/>
        <v>0</v>
      </c>
      <c r="Y1024" s="62" t="s">
        <v>1548</v>
      </c>
      <c r="Z1024" t="str">
        <f t="shared" si="127"/>
        <v>100_FBMB</v>
      </c>
    </row>
    <row r="1025" spans="1:2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124"/>
        <v>1</v>
      </c>
      <c r="M1025" s="67" t="b">
        <v>0</v>
      </c>
      <c r="S1025" s="17">
        <f t="shared" si="120"/>
        <v>429.00000000000006</v>
      </c>
      <c r="T1025">
        <f t="shared" si="121"/>
        <v>0</v>
      </c>
      <c r="U1025" s="7">
        <f t="shared" si="122"/>
        <v>0</v>
      </c>
      <c r="V1025" s="7">
        <f t="shared" si="123"/>
        <v>0</v>
      </c>
      <c r="W1025" s="7">
        <f t="shared" si="125"/>
        <v>0</v>
      </c>
      <c r="X1025" s="7">
        <f t="shared" si="126"/>
        <v>0</v>
      </c>
      <c r="Y1025" s="62" t="s">
        <v>1549</v>
      </c>
      <c r="Z1025" t="str">
        <f t="shared" si="127"/>
        <v>100_ANMARSF</v>
      </c>
    </row>
    <row r="1026" spans="1:2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124"/>
        <v>1</v>
      </c>
      <c r="M1026" s="67" t="b">
        <v>0</v>
      </c>
      <c r="S1026" s="17">
        <f t="shared" si="120"/>
        <v>187.00000000000003</v>
      </c>
      <c r="T1026">
        <f t="shared" si="121"/>
        <v>0</v>
      </c>
      <c r="U1026" s="7">
        <f t="shared" si="122"/>
        <v>0</v>
      </c>
      <c r="V1026" s="7">
        <f t="shared" si="123"/>
        <v>0</v>
      </c>
      <c r="W1026" s="7">
        <f t="shared" si="125"/>
        <v>0</v>
      </c>
      <c r="X1026" s="7">
        <f t="shared" si="126"/>
        <v>0</v>
      </c>
      <c r="Y1026" s="62" t="s">
        <v>1550</v>
      </c>
      <c r="Z1026" t="str">
        <f t="shared" si="127"/>
        <v>100_HERSF</v>
      </c>
    </row>
    <row r="1027" spans="1:2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124"/>
        <v>1</v>
      </c>
      <c r="M1027" s="67" t="b">
        <v>0</v>
      </c>
      <c r="S1027" s="17">
        <f t="shared" si="120"/>
        <v>242.00000000000006</v>
      </c>
      <c r="T1027">
        <f t="shared" si="121"/>
        <v>0</v>
      </c>
      <c r="U1027" s="7">
        <f t="shared" si="122"/>
        <v>0</v>
      </c>
      <c r="V1027" s="7">
        <f t="shared" si="123"/>
        <v>0</v>
      </c>
      <c r="W1027" s="7">
        <f t="shared" si="125"/>
        <v>0</v>
      </c>
      <c r="X1027" s="7">
        <f t="shared" si="126"/>
        <v>0</v>
      </c>
      <c r="Y1027" s="62" t="s">
        <v>1551</v>
      </c>
      <c r="Z1027" t="str">
        <f t="shared" si="127"/>
        <v>100_MARSF</v>
      </c>
    </row>
    <row r="1028" spans="1:2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124"/>
        <v>1</v>
      </c>
      <c r="M1028" s="67" t="b">
        <v>0</v>
      </c>
      <c r="S1028" s="17">
        <f t="shared" si="120"/>
        <v>242.00000000000006</v>
      </c>
      <c r="T1028">
        <f t="shared" si="121"/>
        <v>0</v>
      </c>
      <c r="U1028" s="7">
        <f t="shared" si="122"/>
        <v>0</v>
      </c>
      <c r="V1028" s="7">
        <f t="shared" si="123"/>
        <v>0</v>
      </c>
      <c r="W1028" s="7">
        <f t="shared" si="125"/>
        <v>0</v>
      </c>
      <c r="X1028" s="7">
        <f t="shared" si="126"/>
        <v>0</v>
      </c>
      <c r="Y1028" s="62" t="s">
        <v>1552</v>
      </c>
      <c r="Z1028" t="str">
        <f t="shared" si="127"/>
        <v>100_SFMAR</v>
      </c>
    </row>
    <row r="1029" spans="1:2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124"/>
        <v>1</v>
      </c>
      <c r="M1029" s="67" t="b">
        <v>0</v>
      </c>
      <c r="S1029" s="17">
        <f t="shared" si="120"/>
        <v>187.00000000000003</v>
      </c>
      <c r="T1029">
        <f t="shared" si="121"/>
        <v>0</v>
      </c>
      <c r="U1029" s="7">
        <f t="shared" si="122"/>
        <v>0</v>
      </c>
      <c r="V1029" s="7">
        <f t="shared" si="123"/>
        <v>0</v>
      </c>
      <c r="W1029" s="7">
        <f t="shared" si="125"/>
        <v>0</v>
      </c>
      <c r="X1029" s="7">
        <f t="shared" si="126"/>
        <v>0</v>
      </c>
      <c r="Y1029" s="62" t="s">
        <v>1553</v>
      </c>
      <c r="Z1029" t="str">
        <f t="shared" si="127"/>
        <v>100_SFHER</v>
      </c>
    </row>
    <row r="1030" spans="1:2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124"/>
        <v>1</v>
      </c>
      <c r="M1030" s="67" t="b">
        <v>0</v>
      </c>
      <c r="S1030" s="17">
        <f t="shared" si="120"/>
        <v>484.00000000000011</v>
      </c>
      <c r="T1030">
        <f t="shared" si="121"/>
        <v>0</v>
      </c>
      <c r="U1030" s="7">
        <f t="shared" si="122"/>
        <v>0</v>
      </c>
      <c r="V1030" s="7">
        <f t="shared" si="123"/>
        <v>0</v>
      </c>
      <c r="W1030" s="7">
        <f t="shared" si="125"/>
        <v>0</v>
      </c>
      <c r="X1030" s="7">
        <f t="shared" si="126"/>
        <v>0</v>
      </c>
      <c r="Y1030" s="62" t="s">
        <v>1554</v>
      </c>
      <c r="Z1030" t="str">
        <f t="shared" si="127"/>
        <v>100_SFHERAN</v>
      </c>
    </row>
    <row r="1031" spans="1:2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124"/>
        <v>1</v>
      </c>
      <c r="M1031" s="67" t="b">
        <v>0</v>
      </c>
      <c r="S1031" s="17">
        <f t="shared" ref="S1031:S1094" si="128">(IF($D1031,$F1031*2,$F1031)/100 * $D$3)/$D$4 *60</f>
        <v>429.00000000000006</v>
      </c>
      <c r="T1031">
        <f t="shared" ref="T1031:T1094" si="129">IF($L1031=0,0,IFERROR(ROUNDUP(((S1031/IF(O1031=0,Q1031,O1031))-IFERROR((S1031/IF($H1031=0,$J1031,$H1031)),0)),0),0))</f>
        <v>0</v>
      </c>
      <c r="U1031" s="7">
        <f t="shared" ref="U1031:U1094" si="130">T1031*$F$3/1000000</f>
        <v>0</v>
      </c>
      <c r="V1031" s="7">
        <f t="shared" ref="V1031:V1094" si="131">T1031*$H$5*$J$3*$F$5/1000000</f>
        <v>0</v>
      </c>
      <c r="W1031" s="7">
        <f t="shared" si="125"/>
        <v>0</v>
      </c>
      <c r="X1031" s="7">
        <f t="shared" si="126"/>
        <v>0</v>
      </c>
      <c r="Y1031" s="62" t="s">
        <v>1555</v>
      </c>
      <c r="Z1031" t="str">
        <f t="shared" si="127"/>
        <v>100_SFMARAN</v>
      </c>
    </row>
    <row r="1032" spans="1:2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132">IF(LEFT(C1032,LEN(C1032)-2)=LEFT(C1031,LEN(C1031)-2),0,1)</f>
        <v>1</v>
      </c>
      <c r="M1032" s="67" t="b">
        <v>0</v>
      </c>
      <c r="S1032" s="17">
        <f t="shared" si="128"/>
        <v>24.750000000000004</v>
      </c>
      <c r="T1032">
        <f t="shared" si="129"/>
        <v>0</v>
      </c>
      <c r="U1032" s="7">
        <f t="shared" si="130"/>
        <v>0</v>
      </c>
      <c r="V1032" s="7">
        <f t="shared" si="131"/>
        <v>0</v>
      </c>
      <c r="W1032" s="7">
        <f t="shared" ref="W1032:W1095" si="133">V1032*(($J$5^$J$4)-1)/($J$5-1)</f>
        <v>0</v>
      </c>
      <c r="X1032" s="7">
        <f t="shared" ref="X1032:X1095" si="134">U1032+W1032</f>
        <v>0</v>
      </c>
      <c r="Y1032" s="62" t="s">
        <v>1556</v>
      </c>
      <c r="Z1032" t="str">
        <f t="shared" ref="Z1032:Z1095" si="135">IFERROR(LEFT(Y1032,FIND(" ",Y1032)-1),Y1032)</f>
        <v>100_TISF</v>
      </c>
    </row>
    <row r="1033" spans="1:2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132"/>
        <v>1</v>
      </c>
      <c r="M1033" s="67" t="b">
        <v>0</v>
      </c>
      <c r="S1033" s="17">
        <f t="shared" si="128"/>
        <v>140.80000000000004</v>
      </c>
      <c r="T1033">
        <f t="shared" si="129"/>
        <v>0</v>
      </c>
      <c r="U1033" s="7">
        <f t="shared" si="130"/>
        <v>0</v>
      </c>
      <c r="V1033" s="7">
        <f t="shared" si="131"/>
        <v>0</v>
      </c>
      <c r="W1033" s="7">
        <f t="shared" si="133"/>
        <v>0</v>
      </c>
      <c r="X1033" s="7">
        <f t="shared" si="134"/>
        <v>0</v>
      </c>
      <c r="Y1033" s="62" t="s">
        <v>1557</v>
      </c>
      <c r="Z1033" t="str">
        <f t="shared" si="135"/>
        <v>101_LARKS</v>
      </c>
    </row>
    <row r="1034" spans="1:2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132"/>
        <v>0</v>
      </c>
      <c r="M1034" s="67" t="b">
        <v>0</v>
      </c>
      <c r="S1034" s="17">
        <f t="shared" si="128"/>
        <v>140.80000000000004</v>
      </c>
      <c r="T1034">
        <f t="shared" si="129"/>
        <v>0</v>
      </c>
      <c r="U1034" s="7">
        <f t="shared" si="130"/>
        <v>0</v>
      </c>
      <c r="V1034" s="7">
        <f t="shared" si="131"/>
        <v>0</v>
      </c>
      <c r="W1034" s="7">
        <f t="shared" si="133"/>
        <v>0</v>
      </c>
      <c r="X1034" s="7">
        <f t="shared" si="134"/>
        <v>0</v>
      </c>
      <c r="Y1034" s="62" t="s">
        <v>1558</v>
      </c>
      <c r="Z1034" t="str">
        <f t="shared" si="135"/>
        <v>101_LARKN</v>
      </c>
    </row>
    <row r="1035" spans="1:2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132"/>
        <v>1</v>
      </c>
      <c r="M1035" s="67" t="b">
        <v>0</v>
      </c>
      <c r="S1035" s="17">
        <f t="shared" si="128"/>
        <v>141.35</v>
      </c>
      <c r="T1035">
        <f t="shared" si="129"/>
        <v>0</v>
      </c>
      <c r="U1035" s="7">
        <f t="shared" si="130"/>
        <v>0</v>
      </c>
      <c r="V1035" s="7">
        <f t="shared" si="131"/>
        <v>0</v>
      </c>
      <c r="W1035" s="7">
        <f t="shared" si="133"/>
        <v>0</v>
      </c>
      <c r="X1035" s="7">
        <f t="shared" si="134"/>
        <v>0</v>
      </c>
      <c r="Y1035" s="62" t="s">
        <v>2524</v>
      </c>
      <c r="Z1035" t="str">
        <f t="shared" si="135"/>
        <v>101_LARKMB</v>
      </c>
    </row>
    <row r="1036" spans="1:2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132"/>
        <v>0</v>
      </c>
      <c r="M1036" s="67" t="b">
        <v>0</v>
      </c>
      <c r="S1036" s="17">
        <f t="shared" si="128"/>
        <v>141.35</v>
      </c>
      <c r="T1036">
        <f t="shared" si="129"/>
        <v>0</v>
      </c>
      <c r="U1036" s="7">
        <f t="shared" si="130"/>
        <v>0</v>
      </c>
      <c r="V1036" s="7">
        <f t="shared" si="131"/>
        <v>0</v>
      </c>
      <c r="W1036" s="7">
        <f t="shared" si="133"/>
        <v>0</v>
      </c>
      <c r="X1036" s="7">
        <f t="shared" si="134"/>
        <v>0</v>
      </c>
      <c r="Y1036" s="62" t="s">
        <v>2524</v>
      </c>
      <c r="Z1036" t="str">
        <f t="shared" si="135"/>
        <v>101_LARKMB</v>
      </c>
    </row>
    <row r="1037" spans="1:2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132"/>
        <v>1</v>
      </c>
      <c r="M1037" s="67" t="b">
        <v>0</v>
      </c>
      <c r="S1037" s="17">
        <f t="shared" si="128"/>
        <v>74.800000000000011</v>
      </c>
      <c r="T1037">
        <f t="shared" si="129"/>
        <v>0</v>
      </c>
      <c r="U1037" s="7">
        <f t="shared" si="130"/>
        <v>0</v>
      </c>
      <c r="V1037" s="7">
        <f t="shared" si="131"/>
        <v>0</v>
      </c>
      <c r="W1037" s="7">
        <f t="shared" si="133"/>
        <v>0</v>
      </c>
      <c r="X1037" s="7">
        <f t="shared" si="134"/>
        <v>0</v>
      </c>
      <c r="Y1037" s="62" t="s">
        <v>1561</v>
      </c>
      <c r="Z1037" t="str">
        <f t="shared" si="135"/>
        <v>102_SAUFB</v>
      </c>
    </row>
    <row r="1038" spans="1:2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132"/>
        <v>1</v>
      </c>
      <c r="M1038" s="67" t="b">
        <v>0</v>
      </c>
      <c r="S1038" s="17">
        <f t="shared" si="128"/>
        <v>74.800000000000011</v>
      </c>
      <c r="T1038">
        <f t="shared" si="129"/>
        <v>0</v>
      </c>
      <c r="U1038" s="7">
        <f t="shared" si="130"/>
        <v>0</v>
      </c>
      <c r="V1038" s="7">
        <f t="shared" si="131"/>
        <v>0</v>
      </c>
      <c r="W1038" s="7">
        <f t="shared" si="133"/>
        <v>0</v>
      </c>
      <c r="X1038" s="7">
        <f t="shared" si="134"/>
        <v>0</v>
      </c>
      <c r="Y1038" s="62" t="s">
        <v>1562</v>
      </c>
      <c r="Z1038" t="str">
        <f t="shared" si="135"/>
        <v>102_FBSAU</v>
      </c>
    </row>
    <row r="1039" spans="1:2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132"/>
        <v>1</v>
      </c>
      <c r="M1039" s="67" t="b">
        <v>0</v>
      </c>
      <c r="S1039" s="17">
        <f t="shared" si="128"/>
        <v>72.599999999999994</v>
      </c>
      <c r="T1039">
        <f t="shared" si="129"/>
        <v>0</v>
      </c>
      <c r="U1039" s="7">
        <f t="shared" si="130"/>
        <v>0</v>
      </c>
      <c r="V1039" s="7">
        <f t="shared" si="131"/>
        <v>0</v>
      </c>
      <c r="W1039" s="7">
        <f t="shared" si="133"/>
        <v>0</v>
      </c>
      <c r="X1039" s="7">
        <f t="shared" si="134"/>
        <v>0</v>
      </c>
      <c r="Y1039" s="62" t="s">
        <v>1563</v>
      </c>
      <c r="Z1039" t="str">
        <f t="shared" si="135"/>
        <v>103_TIBFW</v>
      </c>
    </row>
    <row r="1040" spans="1:2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132"/>
        <v>1</v>
      </c>
      <c r="M1040" s="67" t="b">
        <v>0</v>
      </c>
      <c r="S1040" s="17">
        <f t="shared" si="128"/>
        <v>72.599999999999994</v>
      </c>
      <c r="T1040">
        <f t="shared" si="129"/>
        <v>0</v>
      </c>
      <c r="U1040" s="7">
        <f t="shared" si="130"/>
        <v>0</v>
      </c>
      <c r="V1040" s="7">
        <f t="shared" si="131"/>
        <v>0</v>
      </c>
      <c r="W1040" s="7">
        <f t="shared" si="133"/>
        <v>0</v>
      </c>
      <c r="X1040" s="7">
        <f t="shared" si="134"/>
        <v>0</v>
      </c>
      <c r="Y1040" s="62" t="s">
        <v>1564</v>
      </c>
      <c r="Z1040" t="str">
        <f t="shared" si="135"/>
        <v>103_FWTIB</v>
      </c>
    </row>
    <row r="1041" spans="1:2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132"/>
        <v>1</v>
      </c>
      <c r="M1041" s="67" t="b">
        <v>0</v>
      </c>
      <c r="S1041" s="17">
        <f t="shared" si="128"/>
        <v>92.40000000000002</v>
      </c>
      <c r="T1041">
        <f t="shared" si="129"/>
        <v>0</v>
      </c>
      <c r="U1041" s="7">
        <f t="shared" si="130"/>
        <v>0</v>
      </c>
      <c r="V1041" s="7">
        <f t="shared" si="131"/>
        <v>0</v>
      </c>
      <c r="W1041" s="7">
        <f t="shared" si="133"/>
        <v>0</v>
      </c>
      <c r="X1041" s="7">
        <f t="shared" si="134"/>
        <v>0</v>
      </c>
      <c r="Y1041" s="62" t="s">
        <v>1565</v>
      </c>
      <c r="Z1041" t="str">
        <f t="shared" si="135"/>
        <v>103_SAUTIBFW</v>
      </c>
    </row>
    <row r="1042" spans="1:2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132"/>
        <v>1</v>
      </c>
      <c r="M1042" s="67" t="b">
        <v>0</v>
      </c>
      <c r="S1042" s="17">
        <f t="shared" si="128"/>
        <v>77</v>
      </c>
      <c r="T1042">
        <f t="shared" si="129"/>
        <v>0</v>
      </c>
      <c r="U1042" s="7">
        <f t="shared" si="130"/>
        <v>0</v>
      </c>
      <c r="V1042" s="7">
        <f t="shared" si="131"/>
        <v>0</v>
      </c>
      <c r="W1042" s="7">
        <f t="shared" si="133"/>
        <v>0</v>
      </c>
      <c r="X1042" s="7">
        <f t="shared" si="134"/>
        <v>0</v>
      </c>
      <c r="Y1042" s="62" t="s">
        <v>1566</v>
      </c>
      <c r="Z1042" t="str">
        <f t="shared" si="135"/>
        <v>103_FWSAUTIB</v>
      </c>
    </row>
    <row r="1043" spans="1:2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132"/>
        <v>1</v>
      </c>
      <c r="M1043" s="67" t="b">
        <v>0</v>
      </c>
      <c r="S1043" s="17">
        <f t="shared" si="128"/>
        <v>77</v>
      </c>
      <c r="T1043">
        <f t="shared" si="129"/>
        <v>0</v>
      </c>
      <c r="U1043" s="7">
        <f t="shared" si="130"/>
        <v>0</v>
      </c>
      <c r="V1043" s="7">
        <f t="shared" si="131"/>
        <v>0</v>
      </c>
      <c r="W1043" s="7">
        <f t="shared" si="133"/>
        <v>0</v>
      </c>
      <c r="X1043" s="7">
        <f t="shared" si="134"/>
        <v>0</v>
      </c>
      <c r="Y1043" s="62" t="s">
        <v>1567</v>
      </c>
      <c r="Z1043" t="str">
        <f t="shared" si="135"/>
        <v>103_TIBSAUFW</v>
      </c>
    </row>
    <row r="1044" spans="1:2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132"/>
        <v>1</v>
      </c>
      <c r="M1044" s="67" t="b">
        <v>0</v>
      </c>
      <c r="S1044" s="17">
        <f t="shared" si="128"/>
        <v>57.20000000000001</v>
      </c>
      <c r="T1044">
        <f t="shared" si="129"/>
        <v>0</v>
      </c>
      <c r="U1044" s="7">
        <f t="shared" si="130"/>
        <v>0</v>
      </c>
      <c r="V1044" s="7">
        <f t="shared" si="131"/>
        <v>0</v>
      </c>
      <c r="W1044" s="7">
        <f t="shared" si="133"/>
        <v>0</v>
      </c>
      <c r="X1044" s="7">
        <f t="shared" si="134"/>
        <v>0</v>
      </c>
      <c r="Y1044" s="62" t="s">
        <v>1568</v>
      </c>
      <c r="Z1044" t="str">
        <f t="shared" si="135"/>
        <v>103_SAUFW</v>
      </c>
    </row>
    <row r="1045" spans="1:2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132"/>
        <v>1</v>
      </c>
      <c r="M1045" s="67" t="b">
        <v>0</v>
      </c>
      <c r="S1045" s="17">
        <f t="shared" si="128"/>
        <v>57.20000000000001</v>
      </c>
      <c r="T1045">
        <f t="shared" si="129"/>
        <v>0</v>
      </c>
      <c r="U1045" s="7">
        <f t="shared" si="130"/>
        <v>0</v>
      </c>
      <c r="V1045" s="7">
        <f t="shared" si="131"/>
        <v>0</v>
      </c>
      <c r="W1045" s="7">
        <f t="shared" si="133"/>
        <v>0</v>
      </c>
      <c r="X1045" s="7">
        <f t="shared" si="134"/>
        <v>0</v>
      </c>
      <c r="Y1045" s="62" t="s">
        <v>1569</v>
      </c>
      <c r="Z1045" t="str">
        <f t="shared" si="135"/>
        <v>103_FWSAU</v>
      </c>
    </row>
    <row r="1046" spans="1:2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132"/>
        <v>1</v>
      </c>
      <c r="M1046" s="67" t="b">
        <v>0</v>
      </c>
      <c r="S1046" s="17">
        <f t="shared" si="128"/>
        <v>330</v>
      </c>
      <c r="T1046">
        <f t="shared" si="129"/>
        <v>0</v>
      </c>
      <c r="U1046" s="7">
        <f t="shared" si="130"/>
        <v>0</v>
      </c>
      <c r="V1046" s="7">
        <f t="shared" si="131"/>
        <v>0</v>
      </c>
      <c r="W1046" s="7">
        <f t="shared" si="133"/>
        <v>0</v>
      </c>
      <c r="X1046" s="7">
        <f t="shared" si="134"/>
        <v>0</v>
      </c>
      <c r="Y1046" s="62" t="s">
        <v>1570</v>
      </c>
      <c r="Z1046" t="str">
        <f t="shared" si="135"/>
        <v>104_VALFB</v>
      </c>
    </row>
    <row r="1047" spans="1:2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132"/>
        <v>1</v>
      </c>
      <c r="M1047" s="67" t="b">
        <v>0</v>
      </c>
      <c r="S1047" s="17">
        <f t="shared" si="128"/>
        <v>353.1</v>
      </c>
      <c r="T1047">
        <f t="shared" si="129"/>
        <v>0</v>
      </c>
      <c r="U1047" s="7">
        <f t="shared" si="130"/>
        <v>0</v>
      </c>
      <c r="V1047" s="7">
        <f t="shared" si="131"/>
        <v>0</v>
      </c>
      <c r="W1047" s="7">
        <f t="shared" si="133"/>
        <v>0</v>
      </c>
      <c r="X1047" s="7">
        <f t="shared" si="134"/>
        <v>0</v>
      </c>
      <c r="Y1047" s="62" t="s">
        <v>1571</v>
      </c>
      <c r="Z1047" t="str">
        <f t="shared" si="135"/>
        <v>104_FWFBVAL</v>
      </c>
    </row>
    <row r="1048" spans="1:2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132"/>
        <v>1</v>
      </c>
      <c r="M1048" s="67" t="b">
        <v>0</v>
      </c>
      <c r="S1048" s="17">
        <f t="shared" si="128"/>
        <v>330</v>
      </c>
      <c r="T1048">
        <f t="shared" si="129"/>
        <v>0</v>
      </c>
      <c r="U1048" s="7">
        <f t="shared" si="130"/>
        <v>0</v>
      </c>
      <c r="V1048" s="7">
        <f t="shared" si="131"/>
        <v>0</v>
      </c>
      <c r="W1048" s="7">
        <f t="shared" si="133"/>
        <v>0</v>
      </c>
      <c r="X1048" s="7">
        <f t="shared" si="134"/>
        <v>0</v>
      </c>
      <c r="Y1048" s="62" t="s">
        <v>1572</v>
      </c>
      <c r="Z1048" t="str">
        <f t="shared" si="135"/>
        <v>104_FBVAL</v>
      </c>
    </row>
    <row r="1049" spans="1:2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132"/>
        <v>1</v>
      </c>
      <c r="M1049" s="67" t="b">
        <v>0</v>
      </c>
      <c r="S1049" s="17">
        <f t="shared" si="128"/>
        <v>335.50000000000006</v>
      </c>
      <c r="T1049">
        <f t="shared" si="129"/>
        <v>0</v>
      </c>
      <c r="U1049" s="7">
        <f t="shared" si="130"/>
        <v>0</v>
      </c>
      <c r="V1049" s="7">
        <f t="shared" si="131"/>
        <v>0</v>
      </c>
      <c r="W1049" s="7">
        <f t="shared" si="133"/>
        <v>0</v>
      </c>
      <c r="X1049" s="7">
        <f t="shared" si="134"/>
        <v>0</v>
      </c>
      <c r="Y1049" s="62" t="s">
        <v>1573</v>
      </c>
      <c r="Z1049" t="str">
        <f t="shared" si="135"/>
        <v>104_VALFWFB</v>
      </c>
    </row>
    <row r="1050" spans="1:2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132"/>
        <v>1</v>
      </c>
      <c r="M1050" s="67" t="b">
        <v>0</v>
      </c>
      <c r="S1050" s="17">
        <f t="shared" si="128"/>
        <v>353.1</v>
      </c>
      <c r="T1050">
        <f t="shared" si="129"/>
        <v>0</v>
      </c>
      <c r="U1050" s="7">
        <f t="shared" si="130"/>
        <v>0</v>
      </c>
      <c r="V1050" s="7">
        <f t="shared" si="131"/>
        <v>0</v>
      </c>
      <c r="W1050" s="7">
        <f t="shared" si="133"/>
        <v>0</v>
      </c>
      <c r="X1050" s="7">
        <f t="shared" si="134"/>
        <v>0</v>
      </c>
      <c r="Y1050" s="62" t="s">
        <v>1574</v>
      </c>
      <c r="Z1050" t="str">
        <f t="shared" si="135"/>
        <v>104_VALFBFW</v>
      </c>
    </row>
    <row r="1051" spans="1:2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132"/>
        <v>1</v>
      </c>
      <c r="M1051" s="67" t="b">
        <v>0</v>
      </c>
      <c r="S1051" s="17">
        <f t="shared" si="128"/>
        <v>422.4</v>
      </c>
      <c r="T1051">
        <f t="shared" si="129"/>
        <v>0</v>
      </c>
      <c r="U1051" s="7">
        <f t="shared" si="130"/>
        <v>0</v>
      </c>
      <c r="V1051" s="7">
        <f t="shared" si="131"/>
        <v>0</v>
      </c>
      <c r="W1051" s="7">
        <f t="shared" si="133"/>
        <v>0</v>
      </c>
      <c r="X1051" s="7">
        <f t="shared" si="134"/>
        <v>0</v>
      </c>
      <c r="Y1051" s="62" t="s">
        <v>1575</v>
      </c>
      <c r="Z1051" t="str">
        <f t="shared" si="135"/>
        <v>104_MIVALFB</v>
      </c>
    </row>
    <row r="1052" spans="1:2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132"/>
        <v>1</v>
      </c>
      <c r="M1052" s="67" t="b">
        <v>0</v>
      </c>
      <c r="S1052" s="17">
        <f t="shared" si="128"/>
        <v>422.4</v>
      </c>
      <c r="T1052">
        <f t="shared" si="129"/>
        <v>0</v>
      </c>
      <c r="U1052" s="7">
        <f t="shared" si="130"/>
        <v>0</v>
      </c>
      <c r="V1052" s="7">
        <f t="shared" si="131"/>
        <v>0</v>
      </c>
      <c r="W1052" s="7">
        <f t="shared" si="133"/>
        <v>0</v>
      </c>
      <c r="X1052" s="7">
        <f t="shared" si="134"/>
        <v>0</v>
      </c>
      <c r="Y1052" s="62" t="s">
        <v>1576</v>
      </c>
      <c r="Z1052" t="str">
        <f t="shared" si="135"/>
        <v>104_FBVALMI</v>
      </c>
    </row>
    <row r="1053" spans="1:2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132"/>
        <v>1</v>
      </c>
      <c r="M1053" s="67" t="b">
        <v>0</v>
      </c>
      <c r="S1053" s="17">
        <f t="shared" si="128"/>
        <v>427.90000000000003</v>
      </c>
      <c r="T1053">
        <f t="shared" si="129"/>
        <v>0</v>
      </c>
      <c r="U1053" s="7">
        <f t="shared" si="130"/>
        <v>0</v>
      </c>
      <c r="V1053" s="7">
        <f t="shared" si="131"/>
        <v>0</v>
      </c>
      <c r="W1053" s="7">
        <f t="shared" si="133"/>
        <v>0</v>
      </c>
      <c r="X1053" s="7">
        <f t="shared" si="134"/>
        <v>0</v>
      </c>
      <c r="Y1053" s="62" t="s">
        <v>1577</v>
      </c>
      <c r="Z1053" t="str">
        <f t="shared" si="135"/>
        <v>104_FBMILONG</v>
      </c>
    </row>
    <row r="1054" spans="1:2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132"/>
        <v>1</v>
      </c>
      <c r="M1054" s="67" t="b">
        <v>0</v>
      </c>
      <c r="S1054" s="17">
        <f t="shared" si="128"/>
        <v>445.50000000000006</v>
      </c>
      <c r="T1054">
        <f t="shared" si="129"/>
        <v>0</v>
      </c>
      <c r="U1054" s="7">
        <f t="shared" si="130"/>
        <v>0</v>
      </c>
      <c r="V1054" s="7">
        <f t="shared" si="131"/>
        <v>0</v>
      </c>
      <c r="W1054" s="7">
        <f t="shared" si="133"/>
        <v>0</v>
      </c>
      <c r="X1054" s="7">
        <f t="shared" si="134"/>
        <v>0</v>
      </c>
      <c r="Y1054" s="62" t="s">
        <v>1578</v>
      </c>
      <c r="Z1054" t="str">
        <f t="shared" si="135"/>
        <v>104_MIFBLONG</v>
      </c>
    </row>
    <row r="1055" spans="1:2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132"/>
        <v>1</v>
      </c>
      <c r="M1055" s="67" t="b">
        <v>0</v>
      </c>
      <c r="S1055" s="17">
        <f t="shared" si="128"/>
        <v>190.3</v>
      </c>
      <c r="T1055">
        <f t="shared" si="129"/>
        <v>0</v>
      </c>
      <c r="U1055" s="7">
        <f t="shared" si="130"/>
        <v>0</v>
      </c>
      <c r="V1055" s="7">
        <f t="shared" si="131"/>
        <v>0</v>
      </c>
      <c r="W1055" s="7">
        <f t="shared" si="133"/>
        <v>0</v>
      </c>
      <c r="X1055" s="7">
        <f t="shared" si="134"/>
        <v>0</v>
      </c>
      <c r="Y1055" s="62" t="s">
        <v>1579</v>
      </c>
      <c r="Z1055" t="str">
        <f t="shared" si="135"/>
        <v>106_ROUTE1P</v>
      </c>
    </row>
    <row r="1056" spans="1:26" ht="14.5" hidden="1">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132"/>
        <v>1</v>
      </c>
      <c r="M1056" s="67" t="b">
        <v>1</v>
      </c>
      <c r="N1056" s="67">
        <v>45</v>
      </c>
      <c r="O1056" s="67">
        <v>6</v>
      </c>
      <c r="P1056" s="67">
        <v>7</v>
      </c>
      <c r="Q1056" s="67">
        <v>6</v>
      </c>
      <c r="R1056" s="67">
        <v>15</v>
      </c>
      <c r="S1056" s="17">
        <f t="shared" si="128"/>
        <v>68.53</v>
      </c>
      <c r="T1056">
        <f t="shared" si="129"/>
        <v>0</v>
      </c>
      <c r="U1056" s="7">
        <f t="shared" si="130"/>
        <v>0</v>
      </c>
      <c r="V1056" s="7">
        <f t="shared" si="131"/>
        <v>0</v>
      </c>
      <c r="W1056" s="7">
        <f t="shared" si="133"/>
        <v>0</v>
      </c>
      <c r="X1056" s="7">
        <f t="shared" si="134"/>
        <v>0</v>
      </c>
      <c r="Y1056" s="62" t="s">
        <v>1580</v>
      </c>
      <c r="Z1056" t="str">
        <f t="shared" si="135"/>
        <v>110_F_IN</v>
      </c>
    </row>
    <row r="1057" spans="1:26" ht="14.5" hidden="1">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132"/>
        <v>1</v>
      </c>
      <c r="M1057" s="67" t="b">
        <v>1</v>
      </c>
      <c r="N1057" s="67">
        <v>0</v>
      </c>
      <c r="O1057" s="67">
        <v>0</v>
      </c>
      <c r="P1057" s="67">
        <v>0</v>
      </c>
      <c r="Q1057" s="67">
        <v>10</v>
      </c>
      <c r="R1057" s="67">
        <v>26</v>
      </c>
      <c r="S1057" s="17">
        <f t="shared" si="128"/>
        <v>37.950000000000003</v>
      </c>
      <c r="T1057">
        <f t="shared" si="129"/>
        <v>4</v>
      </c>
      <c r="U1057" s="7">
        <f t="shared" si="130"/>
        <v>4.3005324139011893</v>
      </c>
      <c r="V1057" s="7">
        <f t="shared" si="131"/>
        <v>3.1797061535281919</v>
      </c>
      <c r="W1057" s="7">
        <f t="shared" si="133"/>
        <v>59.139080934455905</v>
      </c>
      <c r="X1057" s="7">
        <f t="shared" si="134"/>
        <v>63.439613348357092</v>
      </c>
      <c r="Y1057" s="62" t="s">
        <v>1581</v>
      </c>
      <c r="Z1057" t="str">
        <f t="shared" si="135"/>
        <v>110_F_INA</v>
      </c>
    </row>
    <row r="1058" spans="1:26" ht="14.5" hidden="1">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132"/>
        <v>1</v>
      </c>
      <c r="M1058" s="67" t="b">
        <v>1</v>
      </c>
      <c r="N1058" s="67">
        <v>100</v>
      </c>
      <c r="O1058" s="67">
        <v>6</v>
      </c>
      <c r="P1058" s="67">
        <v>7</v>
      </c>
      <c r="Q1058" s="67">
        <v>6</v>
      </c>
      <c r="R1058" s="67">
        <v>15</v>
      </c>
      <c r="S1058" s="17">
        <f t="shared" si="128"/>
        <v>67.320000000000007</v>
      </c>
      <c r="T1058">
        <f t="shared" si="129"/>
        <v>0</v>
      </c>
      <c r="U1058" s="7">
        <f t="shared" si="130"/>
        <v>0</v>
      </c>
      <c r="V1058" s="7">
        <f t="shared" si="131"/>
        <v>0</v>
      </c>
      <c r="W1058" s="7">
        <f t="shared" si="133"/>
        <v>0</v>
      </c>
      <c r="X1058" s="7">
        <f t="shared" si="134"/>
        <v>0</v>
      </c>
      <c r="Y1058" s="62" t="s">
        <v>1582</v>
      </c>
      <c r="Z1058" t="str">
        <f t="shared" si="135"/>
        <v>110_F_OUT</v>
      </c>
    </row>
    <row r="1059" spans="1:26" ht="14.5" hidden="1">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132"/>
        <v>1</v>
      </c>
      <c r="M1059" s="67" t="b">
        <v>1</v>
      </c>
      <c r="N1059" s="67">
        <v>12</v>
      </c>
      <c r="O1059" s="67">
        <v>10</v>
      </c>
      <c r="P1059" s="67">
        <v>0</v>
      </c>
      <c r="Q1059" s="67">
        <v>0</v>
      </c>
      <c r="R1059" s="67">
        <v>0</v>
      </c>
      <c r="S1059" s="17">
        <f t="shared" si="128"/>
        <v>37.950000000000003</v>
      </c>
      <c r="T1059">
        <f t="shared" si="129"/>
        <v>3</v>
      </c>
      <c r="U1059" s="7">
        <f t="shared" si="130"/>
        <v>3.225399310425892</v>
      </c>
      <c r="V1059" s="7">
        <f t="shared" si="131"/>
        <v>2.3847796151461438</v>
      </c>
      <c r="W1059" s="7">
        <f t="shared" si="133"/>
        <v>44.354310700841928</v>
      </c>
      <c r="X1059" s="7">
        <f t="shared" si="134"/>
        <v>47.579710011267821</v>
      </c>
      <c r="Y1059" s="62" t="s">
        <v>1583</v>
      </c>
      <c r="Z1059" t="str">
        <f t="shared" si="135"/>
        <v>110_F_OUTA</v>
      </c>
    </row>
    <row r="1060" spans="1:26" ht="14.5" hidden="1">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132"/>
        <v>1</v>
      </c>
      <c r="M1060" s="67" t="b">
        <v>1</v>
      </c>
      <c r="N1060" s="67">
        <v>45</v>
      </c>
      <c r="O1060" s="67">
        <v>9</v>
      </c>
      <c r="P1060" s="67">
        <v>10</v>
      </c>
      <c r="Q1060" s="67">
        <v>10</v>
      </c>
      <c r="R1060" s="67">
        <v>15</v>
      </c>
      <c r="S1060" s="17">
        <f t="shared" si="128"/>
        <v>73.92</v>
      </c>
      <c r="T1060">
        <f t="shared" si="129"/>
        <v>0</v>
      </c>
      <c r="U1060" s="7">
        <f t="shared" si="130"/>
        <v>0</v>
      </c>
      <c r="V1060" s="7">
        <f t="shared" si="131"/>
        <v>0</v>
      </c>
      <c r="W1060" s="7">
        <f t="shared" si="133"/>
        <v>0</v>
      </c>
      <c r="X1060" s="7">
        <f t="shared" si="134"/>
        <v>0</v>
      </c>
      <c r="Y1060" s="62" t="s">
        <v>1584</v>
      </c>
      <c r="Z1060" t="str">
        <f t="shared" si="135"/>
        <v>110_J</v>
      </c>
    </row>
    <row r="1061" spans="1:26" ht="14.5" hidden="1">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132"/>
        <v>1</v>
      </c>
      <c r="M1061" s="67" t="b">
        <v>1</v>
      </c>
      <c r="N1061" s="67">
        <v>60</v>
      </c>
      <c r="O1061" s="67">
        <v>0</v>
      </c>
      <c r="P1061" s="67">
        <v>10</v>
      </c>
      <c r="Q1061" s="67">
        <v>0</v>
      </c>
      <c r="R1061" s="67">
        <v>0</v>
      </c>
      <c r="S1061" s="17">
        <f t="shared" si="128"/>
        <v>45.099999999999994</v>
      </c>
      <c r="T1061">
        <f t="shared" si="129"/>
        <v>0</v>
      </c>
      <c r="U1061" s="7">
        <f t="shared" si="130"/>
        <v>0</v>
      </c>
      <c r="V1061" s="7">
        <f t="shared" si="131"/>
        <v>0</v>
      </c>
      <c r="W1061" s="7">
        <f t="shared" si="133"/>
        <v>0</v>
      </c>
      <c r="X1061" s="7">
        <f t="shared" si="134"/>
        <v>0</v>
      </c>
      <c r="Y1061" s="62" t="s">
        <v>1585</v>
      </c>
      <c r="Z1061" t="str">
        <f t="shared" si="135"/>
        <v>110_J_INA</v>
      </c>
    </row>
    <row r="1062" spans="1:26" ht="14.5" hidden="1">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132"/>
        <v>1</v>
      </c>
      <c r="M1062" s="67" t="b">
        <v>1</v>
      </c>
      <c r="N1062" s="67">
        <v>0</v>
      </c>
      <c r="O1062" s="67">
        <v>0</v>
      </c>
      <c r="P1062" s="67">
        <v>10</v>
      </c>
      <c r="Q1062" s="67">
        <v>0</v>
      </c>
      <c r="R1062" s="67">
        <v>120</v>
      </c>
      <c r="S1062" s="17">
        <f t="shared" si="128"/>
        <v>45.099999999999994</v>
      </c>
      <c r="T1062">
        <f t="shared" si="129"/>
        <v>0</v>
      </c>
      <c r="U1062" s="7">
        <f t="shared" si="130"/>
        <v>0</v>
      </c>
      <c r="V1062" s="7">
        <f t="shared" si="131"/>
        <v>0</v>
      </c>
      <c r="W1062" s="7">
        <f t="shared" si="133"/>
        <v>0</v>
      </c>
      <c r="X1062" s="7">
        <f t="shared" si="134"/>
        <v>0</v>
      </c>
      <c r="Y1062" s="62" t="s">
        <v>1586</v>
      </c>
      <c r="Z1062" t="str">
        <f t="shared" si="135"/>
        <v>110_J_OUTA</v>
      </c>
    </row>
    <row r="1063" spans="1:26" ht="14.5" hidden="1">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132"/>
        <v>1</v>
      </c>
      <c r="M1063" s="67" t="b">
        <v>1</v>
      </c>
      <c r="N1063" s="67">
        <v>36</v>
      </c>
      <c r="O1063" s="67">
        <v>8</v>
      </c>
      <c r="P1063" s="67">
        <v>10</v>
      </c>
      <c r="Q1063" s="67">
        <v>8</v>
      </c>
      <c r="R1063" s="67">
        <v>30</v>
      </c>
      <c r="S1063" s="17">
        <f t="shared" si="128"/>
        <v>88.990000000000009</v>
      </c>
      <c r="T1063">
        <f t="shared" si="129"/>
        <v>0</v>
      </c>
      <c r="U1063" s="7">
        <f t="shared" si="130"/>
        <v>0</v>
      </c>
      <c r="V1063" s="7">
        <f t="shared" si="131"/>
        <v>0</v>
      </c>
      <c r="W1063" s="7">
        <f t="shared" si="133"/>
        <v>0</v>
      </c>
      <c r="X1063" s="7">
        <f t="shared" si="134"/>
        <v>0</v>
      </c>
      <c r="Y1063" s="62" t="s">
        <v>1587</v>
      </c>
      <c r="Z1063" t="str">
        <f t="shared" si="135"/>
        <v>110_K</v>
      </c>
    </row>
    <row r="1064" spans="1:2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132"/>
        <v>1</v>
      </c>
      <c r="M1064" s="67" t="b">
        <v>0</v>
      </c>
      <c r="S1064" s="17">
        <f t="shared" si="128"/>
        <v>0</v>
      </c>
      <c r="T1064">
        <f t="shared" si="129"/>
        <v>0</v>
      </c>
      <c r="U1064" s="7">
        <f t="shared" si="130"/>
        <v>0</v>
      </c>
      <c r="V1064" s="7">
        <f t="shared" si="131"/>
        <v>0</v>
      </c>
      <c r="W1064" s="7">
        <f t="shared" si="133"/>
        <v>0</v>
      </c>
      <c r="X1064" s="7">
        <f t="shared" si="134"/>
        <v>0</v>
      </c>
      <c r="Y1064" s="62" t="s">
        <v>1588</v>
      </c>
      <c r="Z1064" t="str">
        <f t="shared" si="135"/>
        <v>110_K_IN1</v>
      </c>
    </row>
    <row r="1065" spans="1:26" ht="14.5" hidden="1">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132"/>
        <v>0</v>
      </c>
      <c r="M1065" s="67" t="b">
        <v>1</v>
      </c>
      <c r="N1065" s="67">
        <v>0</v>
      </c>
      <c r="O1065" s="67">
        <v>0</v>
      </c>
      <c r="P1065" s="67">
        <v>10</v>
      </c>
      <c r="Q1065" s="67">
        <v>0</v>
      </c>
      <c r="R1065" s="67">
        <v>80</v>
      </c>
      <c r="S1065" s="17">
        <f t="shared" si="128"/>
        <v>88.990000000000009</v>
      </c>
      <c r="T1065">
        <f t="shared" si="129"/>
        <v>0</v>
      </c>
      <c r="U1065" s="7">
        <f t="shared" si="130"/>
        <v>0</v>
      </c>
      <c r="V1065" s="7">
        <f t="shared" si="131"/>
        <v>0</v>
      </c>
      <c r="W1065" s="7">
        <f t="shared" si="133"/>
        <v>0</v>
      </c>
      <c r="X1065" s="7">
        <f t="shared" si="134"/>
        <v>0</v>
      </c>
      <c r="Y1065" s="62" t="s">
        <v>1589</v>
      </c>
      <c r="Z1065" t="str">
        <f t="shared" si="135"/>
        <v>110_K_IN4</v>
      </c>
    </row>
    <row r="1066" spans="1:26" ht="14.5" hidden="1">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132"/>
        <v>1</v>
      </c>
      <c r="M1066" s="67" t="b">
        <v>1</v>
      </c>
      <c r="N1066" s="67">
        <v>0</v>
      </c>
      <c r="O1066" s="67">
        <v>0</v>
      </c>
      <c r="P1066" s="67">
        <v>10</v>
      </c>
      <c r="Q1066" s="67">
        <v>0</v>
      </c>
      <c r="R1066" s="67">
        <v>120</v>
      </c>
      <c r="S1066" s="17">
        <f t="shared" si="128"/>
        <v>28.05</v>
      </c>
      <c r="T1066">
        <f t="shared" si="129"/>
        <v>0</v>
      </c>
      <c r="U1066" s="7">
        <f t="shared" si="130"/>
        <v>0</v>
      </c>
      <c r="V1066" s="7">
        <f t="shared" si="131"/>
        <v>0</v>
      </c>
      <c r="W1066" s="7">
        <f t="shared" si="133"/>
        <v>0</v>
      </c>
      <c r="X1066" s="7">
        <f t="shared" si="134"/>
        <v>0</v>
      </c>
      <c r="Y1066" s="62" t="s">
        <v>1590</v>
      </c>
      <c r="Z1066" t="str">
        <f t="shared" si="135"/>
        <v>110_K_OUT3</v>
      </c>
    </row>
    <row r="1067" spans="1:26" ht="14.5" hidden="1">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132"/>
        <v>1</v>
      </c>
      <c r="M1067" s="67" t="b">
        <v>1</v>
      </c>
      <c r="N1067" s="67">
        <v>36</v>
      </c>
      <c r="O1067" s="67">
        <v>9</v>
      </c>
      <c r="P1067" s="67">
        <v>10</v>
      </c>
      <c r="Q1067" s="67">
        <v>10</v>
      </c>
      <c r="R1067" s="67">
        <v>18</v>
      </c>
      <c r="S1067" s="17">
        <f t="shared" si="128"/>
        <v>94.49</v>
      </c>
      <c r="T1067">
        <f t="shared" si="129"/>
        <v>0</v>
      </c>
      <c r="U1067" s="7">
        <f t="shared" si="130"/>
        <v>0</v>
      </c>
      <c r="V1067" s="7">
        <f t="shared" si="131"/>
        <v>0</v>
      </c>
      <c r="W1067" s="7">
        <f t="shared" si="133"/>
        <v>0</v>
      </c>
      <c r="X1067" s="7">
        <f t="shared" si="134"/>
        <v>0</v>
      </c>
      <c r="Y1067" s="62" t="s">
        <v>1591</v>
      </c>
      <c r="Z1067" t="str">
        <f t="shared" si="135"/>
        <v>110_L</v>
      </c>
    </row>
    <row r="1068" spans="1:2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132"/>
        <v>1</v>
      </c>
      <c r="M1068" s="67" t="b">
        <v>0</v>
      </c>
      <c r="S1068" s="17">
        <f t="shared" si="128"/>
        <v>0</v>
      </c>
      <c r="T1068">
        <f t="shared" si="129"/>
        <v>0</v>
      </c>
      <c r="U1068" s="7">
        <f t="shared" si="130"/>
        <v>0</v>
      </c>
      <c r="V1068" s="7">
        <f t="shared" si="131"/>
        <v>0</v>
      </c>
      <c r="W1068" s="7">
        <f t="shared" si="133"/>
        <v>0</v>
      </c>
      <c r="X1068" s="7">
        <f t="shared" si="134"/>
        <v>0</v>
      </c>
      <c r="Y1068" s="62" t="s">
        <v>1592</v>
      </c>
      <c r="Z1068" t="str">
        <f t="shared" si="135"/>
        <v>110_L_IN</v>
      </c>
    </row>
    <row r="1069" spans="1:2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132"/>
        <v>1</v>
      </c>
      <c r="M1069" s="67" t="b">
        <v>0</v>
      </c>
      <c r="S1069" s="17">
        <f t="shared" si="128"/>
        <v>0</v>
      </c>
      <c r="T1069">
        <f t="shared" si="129"/>
        <v>0</v>
      </c>
      <c r="U1069" s="7">
        <f t="shared" si="130"/>
        <v>0</v>
      </c>
      <c r="V1069" s="7">
        <f t="shared" si="131"/>
        <v>0</v>
      </c>
      <c r="W1069" s="7">
        <f t="shared" si="133"/>
        <v>0</v>
      </c>
      <c r="X1069" s="7">
        <f t="shared" si="134"/>
        <v>0</v>
      </c>
      <c r="Y1069" s="62" t="s">
        <v>1593</v>
      </c>
      <c r="Z1069" t="str">
        <f t="shared" si="135"/>
        <v>110_L_OUT</v>
      </c>
    </row>
    <row r="1070" spans="1:26" ht="14.5" hidden="1">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132"/>
        <v>1</v>
      </c>
      <c r="M1070" s="67" t="b">
        <v>1</v>
      </c>
      <c r="N1070" s="67">
        <v>45</v>
      </c>
      <c r="O1070" s="67">
        <v>9</v>
      </c>
      <c r="P1070" s="67">
        <v>10</v>
      </c>
      <c r="Q1070" s="67">
        <v>10</v>
      </c>
      <c r="R1070" s="67">
        <v>18</v>
      </c>
      <c r="S1070" s="17">
        <f t="shared" si="128"/>
        <v>98.560000000000016</v>
      </c>
      <c r="T1070">
        <f t="shared" si="129"/>
        <v>0</v>
      </c>
      <c r="U1070" s="7">
        <f t="shared" si="130"/>
        <v>0</v>
      </c>
      <c r="V1070" s="7">
        <f t="shared" si="131"/>
        <v>0</v>
      </c>
      <c r="W1070" s="7">
        <f t="shared" si="133"/>
        <v>0</v>
      </c>
      <c r="X1070" s="7">
        <f t="shared" si="134"/>
        <v>0</v>
      </c>
      <c r="Y1070" s="62" t="s">
        <v>1594</v>
      </c>
      <c r="Z1070" t="str">
        <f t="shared" si="135"/>
        <v>110_M</v>
      </c>
    </row>
    <row r="1071" spans="1:26" ht="14.5" hidden="1">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132"/>
        <v>0</v>
      </c>
      <c r="M1071" s="67" t="b">
        <v>1</v>
      </c>
      <c r="N1071" s="67">
        <v>15</v>
      </c>
      <c r="O1071" s="67">
        <v>4</v>
      </c>
      <c r="P1071" s="67">
        <v>10</v>
      </c>
      <c r="Q1071" s="67">
        <v>4</v>
      </c>
      <c r="R1071" s="67">
        <v>10</v>
      </c>
      <c r="S1071" s="17">
        <f t="shared" si="128"/>
        <v>107.69</v>
      </c>
      <c r="T1071">
        <f t="shared" si="129"/>
        <v>0</v>
      </c>
      <c r="U1071" s="7">
        <f t="shared" si="130"/>
        <v>0</v>
      </c>
      <c r="V1071" s="7">
        <f t="shared" si="131"/>
        <v>0</v>
      </c>
      <c r="W1071" s="7">
        <f t="shared" si="133"/>
        <v>0</v>
      </c>
      <c r="X1071" s="7">
        <f t="shared" si="134"/>
        <v>0</v>
      </c>
      <c r="Y1071" s="62" t="s">
        <v>1595</v>
      </c>
      <c r="Z1071" t="str">
        <f t="shared" si="135"/>
        <v>110_N</v>
      </c>
    </row>
    <row r="1072" spans="1:26" ht="14.5" hidden="1">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132"/>
        <v>1</v>
      </c>
      <c r="M1072" s="67" t="b">
        <v>1</v>
      </c>
      <c r="N1072" s="67">
        <v>0</v>
      </c>
      <c r="O1072" s="67">
        <v>10</v>
      </c>
      <c r="P1072" s="67">
        <v>10</v>
      </c>
      <c r="Q1072" s="67">
        <v>0</v>
      </c>
      <c r="R1072" s="67">
        <v>120</v>
      </c>
      <c r="S1072" s="17">
        <f t="shared" si="128"/>
        <v>35.86</v>
      </c>
      <c r="T1072">
        <f t="shared" si="129"/>
        <v>4</v>
      </c>
      <c r="U1072" s="7">
        <f t="shared" si="130"/>
        <v>4.3005324139011893</v>
      </c>
      <c r="V1072" s="7">
        <f t="shared" si="131"/>
        <v>3.1797061535281919</v>
      </c>
      <c r="W1072" s="7">
        <f t="shared" si="133"/>
        <v>59.139080934455905</v>
      </c>
      <c r="X1072" s="7">
        <f t="shared" si="134"/>
        <v>63.439613348357092</v>
      </c>
      <c r="Y1072" s="62" t="s">
        <v>1596</v>
      </c>
      <c r="Z1072" t="str">
        <f t="shared" si="135"/>
        <v>110_N_IN1</v>
      </c>
    </row>
    <row r="1073" spans="1:26" ht="14.5" hidden="1">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132"/>
        <v>1</v>
      </c>
      <c r="M1073" s="67" t="b">
        <v>1</v>
      </c>
      <c r="N1073" s="67">
        <v>60</v>
      </c>
      <c r="O1073" s="67">
        <v>0</v>
      </c>
      <c r="P1073" s="67">
        <v>0</v>
      </c>
      <c r="Q1073" s="67">
        <v>10</v>
      </c>
      <c r="R1073" s="67">
        <v>0</v>
      </c>
      <c r="S1073" s="17">
        <f t="shared" si="128"/>
        <v>35.86</v>
      </c>
      <c r="T1073">
        <f t="shared" si="129"/>
        <v>4</v>
      </c>
      <c r="U1073" s="7">
        <f t="shared" si="130"/>
        <v>4.3005324139011893</v>
      </c>
      <c r="V1073" s="7">
        <f t="shared" si="131"/>
        <v>3.1797061535281919</v>
      </c>
      <c r="W1073" s="7">
        <f t="shared" si="133"/>
        <v>59.139080934455905</v>
      </c>
      <c r="X1073" s="7">
        <f t="shared" si="134"/>
        <v>63.439613348357092</v>
      </c>
      <c r="Y1073" s="62" t="s">
        <v>1597</v>
      </c>
      <c r="Z1073" t="str">
        <f t="shared" si="135"/>
        <v>110_N_OUT1</v>
      </c>
    </row>
    <row r="1074" spans="1:26" ht="14.5" hidden="1">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132"/>
        <v>1</v>
      </c>
      <c r="M1074" s="67" t="b">
        <v>1</v>
      </c>
      <c r="N1074" s="67">
        <v>0</v>
      </c>
      <c r="O1074" s="67">
        <v>0</v>
      </c>
      <c r="P1074" s="67">
        <v>10</v>
      </c>
      <c r="Q1074" s="67">
        <v>10</v>
      </c>
      <c r="R1074" s="67">
        <v>0</v>
      </c>
      <c r="S1074" s="17">
        <f t="shared" si="128"/>
        <v>45.98</v>
      </c>
      <c r="T1074">
        <f t="shared" si="129"/>
        <v>1</v>
      </c>
      <c r="U1074" s="7">
        <f t="shared" si="130"/>
        <v>1.0751331034752973</v>
      </c>
      <c r="V1074" s="7">
        <f t="shared" si="131"/>
        <v>0.79492653838204796</v>
      </c>
      <c r="W1074" s="7">
        <f t="shared" si="133"/>
        <v>14.784770233613976</v>
      </c>
      <c r="X1074" s="7">
        <f t="shared" si="134"/>
        <v>15.859903337089273</v>
      </c>
      <c r="Y1074" s="62" t="s">
        <v>1598</v>
      </c>
      <c r="Z1074" t="str">
        <f t="shared" si="135"/>
        <v>110_E_IN</v>
      </c>
    </row>
    <row r="1075" spans="1:26" ht="14.5" hidden="1">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132"/>
        <v>1</v>
      </c>
      <c r="M1075" s="67" t="b">
        <v>1</v>
      </c>
      <c r="N1075" s="67">
        <v>0</v>
      </c>
      <c r="O1075" s="67">
        <v>0</v>
      </c>
      <c r="P1075" s="67">
        <v>10</v>
      </c>
      <c r="Q1075" s="67">
        <v>10</v>
      </c>
      <c r="R1075" s="67">
        <v>0</v>
      </c>
      <c r="S1075" s="17">
        <f t="shared" si="128"/>
        <v>44.77</v>
      </c>
      <c r="T1075">
        <f t="shared" si="129"/>
        <v>1</v>
      </c>
      <c r="U1075" s="7">
        <f t="shared" si="130"/>
        <v>1.0751331034752973</v>
      </c>
      <c r="V1075" s="7">
        <f t="shared" si="131"/>
        <v>0.79492653838204796</v>
      </c>
      <c r="W1075" s="7">
        <f t="shared" si="133"/>
        <v>14.784770233613976</v>
      </c>
      <c r="X1075" s="7">
        <f t="shared" si="134"/>
        <v>15.859903337089273</v>
      </c>
      <c r="Y1075" s="62" t="s">
        <v>1599</v>
      </c>
      <c r="Z1075" t="str">
        <f t="shared" si="135"/>
        <v>110_E_OUT</v>
      </c>
    </row>
    <row r="1076" spans="1:26" ht="14.5" hidden="1">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132"/>
        <v>1</v>
      </c>
      <c r="M1076" s="67" t="b">
        <v>1</v>
      </c>
      <c r="N1076" s="67">
        <v>60</v>
      </c>
      <c r="O1076" s="67">
        <v>7.5</v>
      </c>
      <c r="P1076" s="67">
        <v>10</v>
      </c>
      <c r="Q1076" s="67">
        <v>7.5</v>
      </c>
      <c r="R1076" s="67">
        <v>15</v>
      </c>
      <c r="S1076" s="17">
        <f t="shared" si="128"/>
        <v>26.51</v>
      </c>
      <c r="T1076">
        <f t="shared" si="129"/>
        <v>0</v>
      </c>
      <c r="U1076" s="7">
        <f t="shared" si="130"/>
        <v>0</v>
      </c>
      <c r="V1076" s="7">
        <f t="shared" si="131"/>
        <v>0</v>
      </c>
      <c r="W1076" s="7">
        <f t="shared" si="133"/>
        <v>0</v>
      </c>
      <c r="X1076" s="7">
        <f t="shared" si="134"/>
        <v>0</v>
      </c>
      <c r="Y1076" s="62" t="s">
        <v>1600</v>
      </c>
      <c r="Z1076" t="str">
        <f t="shared" si="135"/>
        <v>110_T_SHORT</v>
      </c>
    </row>
    <row r="1077" spans="1:26" ht="14.5" hidden="1">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132"/>
        <v>1</v>
      </c>
      <c r="M1077" s="67" t="b">
        <v>1</v>
      </c>
      <c r="N1077" s="67">
        <v>60</v>
      </c>
      <c r="O1077" s="67">
        <v>7.5</v>
      </c>
      <c r="P1077" s="67">
        <v>10</v>
      </c>
      <c r="Q1077" s="67">
        <v>7.5</v>
      </c>
      <c r="R1077" s="67">
        <v>15</v>
      </c>
      <c r="S1077" s="17">
        <f t="shared" si="128"/>
        <v>71.94</v>
      </c>
      <c r="T1077">
        <f t="shared" si="129"/>
        <v>0</v>
      </c>
      <c r="U1077" s="7">
        <f t="shared" si="130"/>
        <v>0</v>
      </c>
      <c r="V1077" s="7">
        <f t="shared" si="131"/>
        <v>0</v>
      </c>
      <c r="W1077" s="7">
        <f t="shared" si="133"/>
        <v>0</v>
      </c>
      <c r="X1077" s="7">
        <f t="shared" si="134"/>
        <v>0</v>
      </c>
      <c r="Y1077" s="62" t="s">
        <v>1601</v>
      </c>
      <c r="Z1077" t="str">
        <f t="shared" si="135"/>
        <v>110_T_LONG</v>
      </c>
    </row>
    <row r="1078" spans="1:26" ht="14.5" hidden="1">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132"/>
        <v>1</v>
      </c>
      <c r="M1078" s="67" t="b">
        <v>1</v>
      </c>
      <c r="N1078" s="67">
        <v>30</v>
      </c>
      <c r="O1078" s="67">
        <v>15</v>
      </c>
      <c r="P1078" s="67">
        <v>15</v>
      </c>
      <c r="Q1078" s="67">
        <v>15</v>
      </c>
      <c r="R1078" s="67">
        <v>30</v>
      </c>
      <c r="S1078" s="17">
        <f t="shared" si="128"/>
        <v>182.6</v>
      </c>
      <c r="T1078">
        <f t="shared" si="129"/>
        <v>0</v>
      </c>
      <c r="U1078" s="7">
        <f t="shared" si="130"/>
        <v>0</v>
      </c>
      <c r="V1078" s="7">
        <f t="shared" si="131"/>
        <v>0</v>
      </c>
      <c r="W1078" s="7">
        <f t="shared" si="133"/>
        <v>0</v>
      </c>
      <c r="X1078" s="7">
        <f t="shared" si="134"/>
        <v>0</v>
      </c>
      <c r="Y1078" s="62" t="s">
        <v>1602</v>
      </c>
      <c r="Z1078" t="str">
        <f t="shared" si="135"/>
        <v>111_BLUE</v>
      </c>
    </row>
    <row r="1079" spans="1:26" ht="14.5" hidden="1">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132"/>
        <v>1</v>
      </c>
      <c r="M1079" s="67" t="b">
        <v>1</v>
      </c>
      <c r="N1079" s="67">
        <v>15</v>
      </c>
      <c r="O1079" s="67">
        <v>15</v>
      </c>
      <c r="P1079" s="67">
        <v>15</v>
      </c>
      <c r="Q1079" s="67">
        <v>15</v>
      </c>
      <c r="R1079" s="67">
        <v>30</v>
      </c>
      <c r="S1079" s="17">
        <f t="shared" si="128"/>
        <v>157.30000000000001</v>
      </c>
      <c r="T1079">
        <f t="shared" si="129"/>
        <v>0</v>
      </c>
      <c r="U1079" s="7">
        <f t="shared" si="130"/>
        <v>0</v>
      </c>
      <c r="V1079" s="7">
        <f t="shared" si="131"/>
        <v>0</v>
      </c>
      <c r="W1079" s="7">
        <f t="shared" si="133"/>
        <v>0</v>
      </c>
      <c r="X1079" s="7">
        <f t="shared" si="134"/>
        <v>0</v>
      </c>
      <c r="Y1079" s="62" t="s">
        <v>1603</v>
      </c>
      <c r="Z1079" t="str">
        <f t="shared" si="135"/>
        <v>111_GREEN</v>
      </c>
    </row>
    <row r="1080" spans="1:26" ht="14.5" hidden="1">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132"/>
        <v>1</v>
      </c>
      <c r="M1080" s="67" t="b">
        <v>1</v>
      </c>
      <c r="N1080" s="67">
        <v>30</v>
      </c>
      <c r="O1080" s="67">
        <v>15</v>
      </c>
      <c r="P1080" s="67">
        <v>15</v>
      </c>
      <c r="Q1080" s="67">
        <v>15</v>
      </c>
      <c r="R1080" s="67">
        <v>30</v>
      </c>
      <c r="S1080" s="17">
        <f t="shared" si="128"/>
        <v>226.71000000000004</v>
      </c>
      <c r="T1080">
        <f t="shared" si="129"/>
        <v>0</v>
      </c>
      <c r="U1080" s="7">
        <f t="shared" si="130"/>
        <v>0</v>
      </c>
      <c r="V1080" s="7">
        <f t="shared" si="131"/>
        <v>0</v>
      </c>
      <c r="W1080" s="7">
        <f t="shared" si="133"/>
        <v>0</v>
      </c>
      <c r="X1080" s="7">
        <f t="shared" si="134"/>
        <v>0</v>
      </c>
      <c r="Y1080" s="62" t="s">
        <v>1604</v>
      </c>
      <c r="Z1080" t="str">
        <f t="shared" si="135"/>
        <v>111_ORANGE</v>
      </c>
    </row>
    <row r="1081" spans="1:2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132"/>
        <v>1</v>
      </c>
      <c r="M1081" s="67" t="b">
        <v>0</v>
      </c>
      <c r="S1081" s="17">
        <f t="shared" si="128"/>
        <v>434.39000000000004</v>
      </c>
      <c r="T1081">
        <f t="shared" si="129"/>
        <v>0</v>
      </c>
      <c r="U1081" s="7">
        <f t="shared" si="130"/>
        <v>0</v>
      </c>
      <c r="V1081" s="7">
        <f t="shared" si="131"/>
        <v>0</v>
      </c>
      <c r="W1081" s="7">
        <f t="shared" si="133"/>
        <v>0</v>
      </c>
      <c r="X1081" s="7">
        <f t="shared" si="134"/>
        <v>0</v>
      </c>
      <c r="Y1081" s="62" t="s">
        <v>653</v>
      </c>
      <c r="Z1081" t="str">
        <f t="shared" si="135"/>
        <v>120_RED</v>
      </c>
    </row>
    <row r="1082" spans="1:2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132"/>
        <v>1</v>
      </c>
      <c r="M1082" s="67" t="b">
        <v>0</v>
      </c>
      <c r="S1082" s="17">
        <f t="shared" si="128"/>
        <v>627.33000000000004</v>
      </c>
      <c r="T1082">
        <f t="shared" si="129"/>
        <v>0</v>
      </c>
      <c r="U1082" s="7">
        <f t="shared" si="130"/>
        <v>0</v>
      </c>
      <c r="V1082" s="7">
        <f t="shared" si="131"/>
        <v>0</v>
      </c>
      <c r="W1082" s="7">
        <f t="shared" si="133"/>
        <v>0</v>
      </c>
      <c r="X1082" s="7">
        <f t="shared" si="134"/>
        <v>0</v>
      </c>
      <c r="Y1082" s="62" t="s">
        <v>654</v>
      </c>
      <c r="Z1082" t="str">
        <f t="shared" si="135"/>
        <v>120_ORANGE</v>
      </c>
    </row>
    <row r="1083" spans="1:2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132"/>
        <v>1</v>
      </c>
      <c r="M1083" s="67" t="b">
        <v>0</v>
      </c>
      <c r="S1083" s="17">
        <f t="shared" si="128"/>
        <v>584.98000000000013</v>
      </c>
      <c r="T1083">
        <f t="shared" si="129"/>
        <v>0</v>
      </c>
      <c r="U1083" s="7">
        <f t="shared" si="130"/>
        <v>0</v>
      </c>
      <c r="V1083" s="7">
        <f t="shared" si="131"/>
        <v>0</v>
      </c>
      <c r="W1083" s="7">
        <f t="shared" si="133"/>
        <v>0</v>
      </c>
      <c r="X1083" s="7">
        <f t="shared" si="134"/>
        <v>0</v>
      </c>
      <c r="Y1083" s="62" t="s">
        <v>657</v>
      </c>
      <c r="Z1083" t="str">
        <f t="shared" si="135"/>
        <v>120_YELLOWE</v>
      </c>
    </row>
    <row r="1084" spans="1:2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132"/>
        <v>0</v>
      </c>
      <c r="M1084" s="67" t="b">
        <v>0</v>
      </c>
      <c r="S1084" s="17">
        <f t="shared" si="128"/>
        <v>584.98000000000013</v>
      </c>
      <c r="T1084">
        <f t="shared" si="129"/>
        <v>0</v>
      </c>
      <c r="U1084" s="7">
        <f t="shared" si="130"/>
        <v>0</v>
      </c>
      <c r="V1084" s="7">
        <f t="shared" si="131"/>
        <v>0</v>
      </c>
      <c r="W1084" s="7">
        <f t="shared" si="133"/>
        <v>0</v>
      </c>
      <c r="X1084" s="7">
        <f t="shared" si="134"/>
        <v>0</v>
      </c>
      <c r="Y1084" s="62" t="s">
        <v>659</v>
      </c>
      <c r="Z1084" t="str">
        <f t="shared" si="135"/>
        <v>120_YELLOWW</v>
      </c>
    </row>
    <row r="1085" spans="1:2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132"/>
        <v>1</v>
      </c>
      <c r="M1085" s="67" t="b">
        <v>0</v>
      </c>
      <c r="S1085" s="17">
        <f t="shared" si="128"/>
        <v>429.00000000000006</v>
      </c>
      <c r="T1085">
        <f t="shared" si="129"/>
        <v>0</v>
      </c>
      <c r="U1085" s="7">
        <f t="shared" si="130"/>
        <v>0</v>
      </c>
      <c r="V1085" s="7">
        <f t="shared" si="131"/>
        <v>0</v>
      </c>
      <c r="W1085" s="7">
        <f t="shared" si="133"/>
        <v>0</v>
      </c>
      <c r="X1085" s="7">
        <f t="shared" si="134"/>
        <v>0</v>
      </c>
      <c r="Y1085" s="62" t="s">
        <v>664</v>
      </c>
      <c r="Z1085" t="str">
        <f t="shared" si="135"/>
        <v>120_BLUE</v>
      </c>
    </row>
    <row r="1086" spans="1:2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132"/>
        <v>1</v>
      </c>
      <c r="M1086" s="67" t="b">
        <v>0</v>
      </c>
      <c r="S1086" s="17">
        <f t="shared" si="128"/>
        <v>657.1400000000001</v>
      </c>
      <c r="T1086">
        <f t="shared" si="129"/>
        <v>0</v>
      </c>
      <c r="U1086" s="7">
        <f t="shared" si="130"/>
        <v>0</v>
      </c>
      <c r="V1086" s="7">
        <f t="shared" si="131"/>
        <v>0</v>
      </c>
      <c r="W1086" s="7">
        <f t="shared" si="133"/>
        <v>0</v>
      </c>
      <c r="X1086" s="7">
        <f t="shared" si="134"/>
        <v>0</v>
      </c>
      <c r="Y1086" s="62" t="s">
        <v>648</v>
      </c>
      <c r="Z1086" t="str">
        <f t="shared" si="135"/>
        <v>120_GREEN</v>
      </c>
    </row>
    <row r="1087" spans="1:2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132"/>
        <v>1</v>
      </c>
      <c r="M1087" s="67" t="b">
        <v>0</v>
      </c>
      <c r="S1087" s="17">
        <f t="shared" si="128"/>
        <v>417.8900000000001</v>
      </c>
      <c r="T1087">
        <f t="shared" si="129"/>
        <v>0</v>
      </c>
      <c r="U1087" s="7">
        <f t="shared" si="130"/>
        <v>0</v>
      </c>
      <c r="V1087" s="7">
        <f t="shared" si="131"/>
        <v>0</v>
      </c>
      <c r="W1087" s="7">
        <f t="shared" si="133"/>
        <v>0</v>
      </c>
      <c r="X1087" s="7">
        <f t="shared" si="134"/>
        <v>0</v>
      </c>
      <c r="Y1087" s="62" t="s">
        <v>656</v>
      </c>
      <c r="Z1087" t="str">
        <f t="shared" si="135"/>
        <v>120_OR_YEL</v>
      </c>
    </row>
    <row r="1088" spans="1:2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132"/>
        <v>0</v>
      </c>
      <c r="M1088" s="67" t="b">
        <v>0</v>
      </c>
      <c r="S1088" s="17">
        <f t="shared" si="128"/>
        <v>417.8900000000001</v>
      </c>
      <c r="T1088">
        <f t="shared" si="129"/>
        <v>0</v>
      </c>
      <c r="U1088" s="7">
        <f t="shared" si="130"/>
        <v>0</v>
      </c>
      <c r="V1088" s="7">
        <f t="shared" si="131"/>
        <v>0</v>
      </c>
      <c r="W1088" s="7">
        <f t="shared" si="133"/>
        <v>0</v>
      </c>
      <c r="X1088" s="7">
        <f t="shared" si="134"/>
        <v>0</v>
      </c>
      <c r="Y1088" s="62" t="s">
        <v>655</v>
      </c>
      <c r="Z1088" t="str">
        <f t="shared" si="135"/>
        <v>120_OR_YER</v>
      </c>
    </row>
    <row r="1089" spans="1:2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132"/>
        <v>1</v>
      </c>
      <c r="M1089" s="67" t="b">
        <v>0</v>
      </c>
      <c r="S1089" s="17">
        <f t="shared" si="128"/>
        <v>110</v>
      </c>
      <c r="T1089">
        <f t="shared" si="129"/>
        <v>0</v>
      </c>
      <c r="U1089" s="7">
        <f t="shared" si="130"/>
        <v>0</v>
      </c>
      <c r="V1089" s="7">
        <f t="shared" si="131"/>
        <v>0</v>
      </c>
      <c r="W1089" s="7">
        <f t="shared" si="133"/>
        <v>0</v>
      </c>
      <c r="X1089" s="7">
        <f t="shared" si="134"/>
        <v>0</v>
      </c>
      <c r="Y1089" s="62" t="s">
        <v>2473</v>
      </c>
      <c r="Z1089" t="str">
        <f t="shared" si="135"/>
        <v>120_</v>
      </c>
    </row>
    <row r="1090" spans="1:2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132"/>
        <v>1</v>
      </c>
      <c r="M1090" s="67" t="b">
        <v>0</v>
      </c>
      <c r="S1090" s="17">
        <f t="shared" si="128"/>
        <v>349.80000000000007</v>
      </c>
      <c r="T1090">
        <f t="shared" si="129"/>
        <v>0</v>
      </c>
      <c r="U1090" s="7">
        <f t="shared" si="130"/>
        <v>0</v>
      </c>
      <c r="V1090" s="7">
        <f t="shared" si="131"/>
        <v>0</v>
      </c>
      <c r="W1090" s="7">
        <f t="shared" si="133"/>
        <v>0</v>
      </c>
      <c r="X1090" s="7">
        <f t="shared" si="134"/>
        <v>0</v>
      </c>
      <c r="Y1090" s="62" t="s">
        <v>662</v>
      </c>
      <c r="Z1090" t="str">
        <f t="shared" si="135"/>
        <v>120_GREEN1</v>
      </c>
    </row>
    <row r="1091" spans="1:2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132"/>
        <v>0</v>
      </c>
      <c r="M1091" s="67" t="b">
        <v>0</v>
      </c>
      <c r="S1091" s="17">
        <f t="shared" si="128"/>
        <v>0</v>
      </c>
      <c r="T1091">
        <f t="shared" si="129"/>
        <v>0</v>
      </c>
      <c r="U1091" s="7">
        <f t="shared" si="130"/>
        <v>0</v>
      </c>
      <c r="V1091" s="7">
        <f t="shared" si="131"/>
        <v>0</v>
      </c>
      <c r="W1091" s="7">
        <f t="shared" si="133"/>
        <v>0</v>
      </c>
      <c r="X1091" s="7">
        <f t="shared" si="134"/>
        <v>0</v>
      </c>
      <c r="Y1091" s="62" t="s">
        <v>663</v>
      </c>
      <c r="Z1091" t="str">
        <f t="shared" si="135"/>
        <v>120_GREEN2</v>
      </c>
    </row>
    <row r="1092" spans="1:2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132"/>
        <v>1</v>
      </c>
      <c r="M1092" s="67" t="b">
        <v>0</v>
      </c>
      <c r="S1092" s="17">
        <f t="shared" si="128"/>
        <v>356.40000000000003</v>
      </c>
      <c r="T1092">
        <f t="shared" si="129"/>
        <v>0</v>
      </c>
      <c r="U1092" s="7">
        <f t="shared" si="130"/>
        <v>0</v>
      </c>
      <c r="V1092" s="7">
        <f t="shared" si="131"/>
        <v>0</v>
      </c>
      <c r="W1092" s="7">
        <f t="shared" si="133"/>
        <v>0</v>
      </c>
      <c r="X1092" s="7">
        <f t="shared" si="134"/>
        <v>0</v>
      </c>
      <c r="Y1092" s="62" t="s">
        <v>2472</v>
      </c>
      <c r="Z1092" t="str">
        <f t="shared" si="135"/>
        <v>120_YELLO</v>
      </c>
    </row>
    <row r="1093" spans="1:2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132"/>
        <v>0</v>
      </c>
      <c r="M1093" s="67" t="b">
        <v>0</v>
      </c>
      <c r="S1093" s="17">
        <f t="shared" si="128"/>
        <v>0</v>
      </c>
      <c r="T1093">
        <f t="shared" si="129"/>
        <v>0</v>
      </c>
      <c r="U1093" s="7">
        <f t="shared" si="130"/>
        <v>0</v>
      </c>
      <c r="V1093" s="7">
        <f t="shared" si="131"/>
        <v>0</v>
      </c>
      <c r="W1093" s="7">
        <f t="shared" si="133"/>
        <v>0</v>
      </c>
      <c r="X1093" s="7">
        <f t="shared" si="134"/>
        <v>0</v>
      </c>
      <c r="Y1093" s="62" t="s">
        <v>660</v>
      </c>
      <c r="Z1093" t="str">
        <f t="shared" si="135"/>
        <v>120_YELLOWC</v>
      </c>
    </row>
    <row r="1094" spans="1:2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132"/>
        <v>0</v>
      </c>
      <c r="M1094" s="67" t="b">
        <v>0</v>
      </c>
      <c r="S1094" s="17">
        <f t="shared" si="128"/>
        <v>0</v>
      </c>
      <c r="T1094">
        <f t="shared" si="129"/>
        <v>0</v>
      </c>
      <c r="U1094" s="7">
        <f t="shared" si="130"/>
        <v>0</v>
      </c>
      <c r="V1094" s="7">
        <f t="shared" si="131"/>
        <v>0</v>
      </c>
      <c r="W1094" s="7">
        <f t="shared" si="133"/>
        <v>0</v>
      </c>
      <c r="X1094" s="7">
        <f t="shared" si="134"/>
        <v>0</v>
      </c>
      <c r="Y1094" s="62" t="s">
        <v>661</v>
      </c>
      <c r="Z1094" t="str">
        <f t="shared" si="135"/>
        <v>120_YELLOWD</v>
      </c>
    </row>
    <row r="1095" spans="1:2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132"/>
        <v>1</v>
      </c>
      <c r="M1095" s="67" t="b">
        <v>0</v>
      </c>
      <c r="S1095" s="17">
        <f t="shared" ref="S1095:S1124" si="136">(IF($D1095,$F1095*2,$F1095)/100 * $D$3)/$D$4 *60</f>
        <v>35.20000000000001</v>
      </c>
      <c r="T1095">
        <f t="shared" ref="T1095:T1124" si="137">IF($L1095=0,0,IFERROR(ROUNDUP(((S1095/IF(O1095=0,Q1095,O1095))-IFERROR((S1095/IF($H1095=0,$J1095,$H1095)),0)),0),0))</f>
        <v>0</v>
      </c>
      <c r="U1095" s="7">
        <f t="shared" ref="U1095:U1124" si="138">T1095*$F$3/1000000</f>
        <v>0</v>
      </c>
      <c r="V1095" s="7">
        <f t="shared" ref="V1095:V1124" si="139">T1095*$H$5*$J$3*$F$5/1000000</f>
        <v>0</v>
      </c>
      <c r="W1095" s="7">
        <f t="shared" si="133"/>
        <v>0</v>
      </c>
      <c r="X1095" s="7">
        <f t="shared" si="134"/>
        <v>0</v>
      </c>
      <c r="Y1095" s="62" t="s">
        <v>1606</v>
      </c>
      <c r="Z1095" t="str">
        <f t="shared" si="135"/>
        <v>121_OAKCON</v>
      </c>
    </row>
    <row r="1096" spans="1:2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140">IF(LEFT(C1096,LEN(C1096)-2)=LEFT(C1095,LEN(C1095)-2),0,1)</f>
        <v>1</v>
      </c>
      <c r="M1096" s="67" t="b">
        <v>0</v>
      </c>
      <c r="S1096" s="17">
        <f t="shared" si="136"/>
        <v>549.67000000000007</v>
      </c>
      <c r="T1096">
        <f t="shared" si="137"/>
        <v>0</v>
      </c>
      <c r="U1096" s="7">
        <f t="shared" si="138"/>
        <v>0</v>
      </c>
      <c r="V1096" s="7">
        <f t="shared" si="139"/>
        <v>0</v>
      </c>
      <c r="W1096" s="7">
        <f t="shared" ref="W1096:W1124" si="141">V1096*(($J$5^$J$4)-1)/($J$5-1)</f>
        <v>0</v>
      </c>
      <c r="X1096" s="7">
        <f t="shared" ref="X1096:X1124" si="142">U1096+W1096</f>
        <v>0</v>
      </c>
      <c r="Y1096" s="62" t="s">
        <v>2090</v>
      </c>
      <c r="Z1096" t="str">
        <f t="shared" ref="Z1096:Z1124" si="143">IFERROR(LEFT(Y1096,FIND(" ",Y1096)-1),Y1096)</f>
        <v>130_500</v>
      </c>
    </row>
    <row r="1097" spans="1:2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140"/>
        <v>1</v>
      </c>
      <c r="M1097" s="67" t="b">
        <v>0</v>
      </c>
      <c r="S1097" s="17">
        <f t="shared" si="136"/>
        <v>532.07000000000005</v>
      </c>
      <c r="T1097">
        <f t="shared" si="137"/>
        <v>0</v>
      </c>
      <c r="U1097" s="7">
        <f t="shared" si="138"/>
        <v>0</v>
      </c>
      <c r="V1097" s="7">
        <f t="shared" si="139"/>
        <v>0</v>
      </c>
      <c r="W1097" s="7">
        <f t="shared" si="141"/>
        <v>0</v>
      </c>
      <c r="X1097" s="7">
        <f t="shared" si="142"/>
        <v>0</v>
      </c>
      <c r="Y1097" s="62" t="s">
        <v>2091</v>
      </c>
      <c r="Z1097" t="str">
        <f t="shared" si="143"/>
        <v>130_600</v>
      </c>
    </row>
    <row r="1098" spans="1:2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140"/>
        <v>1</v>
      </c>
      <c r="M1098" s="67" t="b">
        <v>0</v>
      </c>
      <c r="S1098" s="17">
        <f t="shared" si="136"/>
        <v>549.67000000000007</v>
      </c>
      <c r="T1098">
        <f t="shared" si="137"/>
        <v>0</v>
      </c>
      <c r="U1098" s="7">
        <f t="shared" si="138"/>
        <v>0</v>
      </c>
      <c r="V1098" s="7">
        <f t="shared" si="139"/>
        <v>0</v>
      </c>
      <c r="W1098" s="7">
        <f t="shared" si="141"/>
        <v>0</v>
      </c>
      <c r="X1098" s="7">
        <f t="shared" si="142"/>
        <v>0</v>
      </c>
      <c r="Y1098" s="62" t="s">
        <v>2090</v>
      </c>
      <c r="Z1098" t="str">
        <f t="shared" si="143"/>
        <v>130_500</v>
      </c>
    </row>
    <row r="1099" spans="1:2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140"/>
        <v>1</v>
      </c>
      <c r="M1099" s="67" t="b">
        <v>0</v>
      </c>
      <c r="S1099" s="17">
        <f t="shared" si="136"/>
        <v>532.07000000000005</v>
      </c>
      <c r="T1099">
        <f t="shared" si="137"/>
        <v>0</v>
      </c>
      <c r="U1099" s="7">
        <f t="shared" si="138"/>
        <v>0</v>
      </c>
      <c r="V1099" s="7">
        <f t="shared" si="139"/>
        <v>0</v>
      </c>
      <c r="W1099" s="7">
        <f t="shared" si="141"/>
        <v>0</v>
      </c>
      <c r="X1099" s="7">
        <f t="shared" si="142"/>
        <v>0</v>
      </c>
      <c r="Y1099" s="62" t="s">
        <v>2091</v>
      </c>
      <c r="Z1099" t="str">
        <f t="shared" si="143"/>
        <v>130_600</v>
      </c>
    </row>
    <row r="1100" spans="1:2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140"/>
        <v>1</v>
      </c>
      <c r="M1100" s="67" t="b">
        <v>0</v>
      </c>
      <c r="S1100" s="17">
        <f t="shared" si="136"/>
        <v>549.67000000000007</v>
      </c>
      <c r="T1100">
        <f t="shared" si="137"/>
        <v>0</v>
      </c>
      <c r="U1100" s="7">
        <f t="shared" si="138"/>
        <v>0</v>
      </c>
      <c r="V1100" s="7">
        <f t="shared" si="139"/>
        <v>0</v>
      </c>
      <c r="W1100" s="7">
        <f t="shared" si="141"/>
        <v>0</v>
      </c>
      <c r="X1100" s="7">
        <f t="shared" si="142"/>
        <v>0</v>
      </c>
      <c r="Y1100" s="62" t="s">
        <v>2525</v>
      </c>
      <c r="Z1100" t="str">
        <f t="shared" si="143"/>
        <v>130_10</v>
      </c>
    </row>
    <row r="1101" spans="1:2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140"/>
        <v>1</v>
      </c>
      <c r="M1101" s="67" t="b">
        <v>0</v>
      </c>
      <c r="S1101" s="17">
        <f t="shared" si="136"/>
        <v>549.67000000000007</v>
      </c>
      <c r="T1101">
        <f t="shared" si="137"/>
        <v>0</v>
      </c>
      <c r="U1101" s="7">
        <f t="shared" si="138"/>
        <v>0</v>
      </c>
      <c r="V1101" s="7">
        <f t="shared" si="139"/>
        <v>0</v>
      </c>
      <c r="W1101" s="7">
        <f t="shared" si="141"/>
        <v>0</v>
      </c>
      <c r="X1101" s="7">
        <f t="shared" si="142"/>
        <v>0</v>
      </c>
      <c r="Y1101" s="62" t="s">
        <v>2526</v>
      </c>
      <c r="Z1101" t="str">
        <f t="shared" si="143"/>
        <v>130_100</v>
      </c>
    </row>
    <row r="1102" spans="1:2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140"/>
        <v>1</v>
      </c>
      <c r="M1102" s="67" t="b">
        <v>0</v>
      </c>
      <c r="S1102" s="17">
        <f t="shared" si="136"/>
        <v>532.07000000000005</v>
      </c>
      <c r="T1102">
        <f t="shared" si="137"/>
        <v>0</v>
      </c>
      <c r="U1102" s="7">
        <f t="shared" si="138"/>
        <v>0</v>
      </c>
      <c r="V1102" s="7">
        <f t="shared" si="139"/>
        <v>0</v>
      </c>
      <c r="W1102" s="7">
        <f t="shared" si="141"/>
        <v>0</v>
      </c>
      <c r="X1102" s="7">
        <f t="shared" si="142"/>
        <v>0</v>
      </c>
      <c r="Y1102" s="62" t="s">
        <v>2527</v>
      </c>
      <c r="Z1102" t="str">
        <f t="shared" si="143"/>
        <v>130_200PH8</v>
      </c>
    </row>
    <row r="1103" spans="1:2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140"/>
        <v>1</v>
      </c>
      <c r="M1103" s="67" t="b">
        <v>0</v>
      </c>
      <c r="S1103" s="17">
        <f t="shared" si="136"/>
        <v>532.07000000000005</v>
      </c>
      <c r="T1103">
        <f t="shared" si="137"/>
        <v>0</v>
      </c>
      <c r="U1103" s="7">
        <f t="shared" si="138"/>
        <v>0</v>
      </c>
      <c r="V1103" s="7">
        <f t="shared" si="139"/>
        <v>0</v>
      </c>
      <c r="W1103" s="7">
        <f t="shared" si="141"/>
        <v>0</v>
      </c>
      <c r="X1103" s="7">
        <f t="shared" si="142"/>
        <v>0</v>
      </c>
      <c r="Y1103" s="62" t="s">
        <v>2528</v>
      </c>
      <c r="Z1103" t="str">
        <f t="shared" si="143"/>
        <v>130_300PH8</v>
      </c>
    </row>
    <row r="1104" spans="1:2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140"/>
        <v>1</v>
      </c>
      <c r="M1104" s="67" t="b">
        <v>0</v>
      </c>
      <c r="S1104" s="17">
        <f t="shared" si="136"/>
        <v>328.9</v>
      </c>
      <c r="T1104">
        <f t="shared" si="137"/>
        <v>0</v>
      </c>
      <c r="U1104" s="7">
        <f t="shared" si="138"/>
        <v>0</v>
      </c>
      <c r="V1104" s="7">
        <f t="shared" si="139"/>
        <v>0</v>
      </c>
      <c r="W1104" s="7">
        <f t="shared" si="141"/>
        <v>0</v>
      </c>
      <c r="X1104" s="7">
        <f t="shared" si="142"/>
        <v>0</v>
      </c>
      <c r="Y1104" s="62" t="s">
        <v>2529</v>
      </c>
      <c r="Z1104" t="str">
        <f t="shared" si="143"/>
        <v>130_900PH8</v>
      </c>
    </row>
    <row r="1105" spans="1:2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140"/>
        <v>1</v>
      </c>
      <c r="M1105" s="67" t="b">
        <v>0</v>
      </c>
      <c r="S1105" s="17">
        <f t="shared" si="136"/>
        <v>549.67000000000007</v>
      </c>
      <c r="T1105">
        <f t="shared" si="137"/>
        <v>0</v>
      </c>
      <c r="U1105" s="7">
        <f t="shared" si="138"/>
        <v>0</v>
      </c>
      <c r="V1105" s="7">
        <f t="shared" si="139"/>
        <v>0</v>
      </c>
      <c r="W1105" s="7">
        <f t="shared" si="141"/>
        <v>0</v>
      </c>
      <c r="X1105" s="7">
        <f t="shared" si="142"/>
        <v>0</v>
      </c>
      <c r="Y1105" s="62" t="s">
        <v>2525</v>
      </c>
      <c r="Z1105" t="str">
        <f t="shared" si="143"/>
        <v>130_10</v>
      </c>
    </row>
    <row r="1106" spans="1:2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140"/>
        <v>1</v>
      </c>
      <c r="M1106" s="67" t="b">
        <v>0</v>
      </c>
      <c r="S1106" s="17">
        <f t="shared" si="136"/>
        <v>549.67000000000007</v>
      </c>
      <c r="T1106">
        <f t="shared" si="137"/>
        <v>0</v>
      </c>
      <c r="U1106" s="7">
        <f t="shared" si="138"/>
        <v>0</v>
      </c>
      <c r="V1106" s="7">
        <f t="shared" si="139"/>
        <v>0</v>
      </c>
      <c r="W1106" s="7">
        <f t="shared" si="141"/>
        <v>0</v>
      </c>
      <c r="X1106" s="7">
        <f t="shared" si="142"/>
        <v>0</v>
      </c>
      <c r="Y1106" s="62" t="s">
        <v>2526</v>
      </c>
      <c r="Z1106" t="str">
        <f t="shared" si="143"/>
        <v>130_100</v>
      </c>
    </row>
    <row r="1107" spans="1:2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140"/>
        <v>1</v>
      </c>
      <c r="M1107" s="67" t="b">
        <v>0</v>
      </c>
      <c r="S1107" s="17">
        <f t="shared" si="136"/>
        <v>549.67000000000007</v>
      </c>
      <c r="T1107">
        <f t="shared" si="137"/>
        <v>0</v>
      </c>
      <c r="U1107" s="7">
        <f t="shared" si="138"/>
        <v>0</v>
      </c>
      <c r="V1107" s="7">
        <f t="shared" si="139"/>
        <v>0</v>
      </c>
      <c r="W1107" s="7">
        <f t="shared" si="141"/>
        <v>0</v>
      </c>
      <c r="X1107" s="7">
        <f t="shared" si="142"/>
        <v>0</v>
      </c>
      <c r="Y1107" s="62" t="s">
        <v>2527</v>
      </c>
      <c r="Z1107" t="str">
        <f t="shared" si="143"/>
        <v>130_200PH8</v>
      </c>
    </row>
    <row r="1108" spans="1:2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140"/>
        <v>1</v>
      </c>
      <c r="M1108" s="67" t="b">
        <v>0</v>
      </c>
      <c r="S1108" s="17">
        <f t="shared" si="136"/>
        <v>532.07000000000005</v>
      </c>
      <c r="T1108">
        <f t="shared" si="137"/>
        <v>0</v>
      </c>
      <c r="U1108" s="7">
        <f t="shared" si="138"/>
        <v>0</v>
      </c>
      <c r="V1108" s="7">
        <f t="shared" si="139"/>
        <v>0</v>
      </c>
      <c r="W1108" s="7">
        <f t="shared" si="141"/>
        <v>0</v>
      </c>
      <c r="X1108" s="7">
        <f t="shared" si="142"/>
        <v>0</v>
      </c>
      <c r="Y1108" s="62" t="s">
        <v>2528</v>
      </c>
      <c r="Z1108" t="str">
        <f t="shared" si="143"/>
        <v>130_300PH8</v>
      </c>
    </row>
    <row r="1109" spans="1:2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140"/>
        <v>1</v>
      </c>
      <c r="M1109" s="67" t="b">
        <v>0</v>
      </c>
      <c r="S1109" s="17">
        <f t="shared" si="136"/>
        <v>328.9</v>
      </c>
      <c r="T1109">
        <f t="shared" si="137"/>
        <v>0</v>
      </c>
      <c r="U1109" s="7">
        <f t="shared" si="138"/>
        <v>0</v>
      </c>
      <c r="V1109" s="7">
        <f t="shared" si="139"/>
        <v>0</v>
      </c>
      <c r="W1109" s="7">
        <f t="shared" si="141"/>
        <v>0</v>
      </c>
      <c r="X1109" s="7">
        <f t="shared" si="142"/>
        <v>0</v>
      </c>
      <c r="Y1109" s="62" t="s">
        <v>2529</v>
      </c>
      <c r="Z1109" t="str">
        <f t="shared" si="143"/>
        <v>130_900PH8</v>
      </c>
    </row>
    <row r="1110" spans="1:2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140"/>
        <v>1</v>
      </c>
      <c r="M1110" s="67" t="b">
        <v>0</v>
      </c>
      <c r="S1110" s="17">
        <f t="shared" si="136"/>
        <v>969.98000000000025</v>
      </c>
      <c r="T1110">
        <f t="shared" si="137"/>
        <v>0</v>
      </c>
      <c r="U1110" s="7">
        <f t="shared" si="138"/>
        <v>0</v>
      </c>
      <c r="V1110" s="7">
        <f t="shared" si="139"/>
        <v>0</v>
      </c>
      <c r="W1110" s="7">
        <f t="shared" si="141"/>
        <v>0</v>
      </c>
      <c r="X1110" s="7">
        <f t="shared" si="142"/>
        <v>0</v>
      </c>
      <c r="Y1110" s="62" t="s">
        <v>2530</v>
      </c>
      <c r="Z1110" t="str">
        <f t="shared" si="143"/>
        <v>131_CAP1</v>
      </c>
    </row>
    <row r="1111" spans="1:2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140"/>
        <v>0</v>
      </c>
      <c r="M1111" s="67" t="b">
        <v>0</v>
      </c>
      <c r="S1111" s="17">
        <f t="shared" si="136"/>
        <v>969.98000000000025</v>
      </c>
      <c r="T1111">
        <f t="shared" si="137"/>
        <v>0</v>
      </c>
      <c r="U1111" s="7">
        <f t="shared" si="138"/>
        <v>0</v>
      </c>
      <c r="V1111" s="7">
        <f t="shared" si="139"/>
        <v>0</v>
      </c>
      <c r="W1111" s="7">
        <f t="shared" si="141"/>
        <v>0</v>
      </c>
      <c r="X1111" s="7">
        <f t="shared" si="142"/>
        <v>0</v>
      </c>
      <c r="Y1111" s="62" t="s">
        <v>2530</v>
      </c>
      <c r="Z1111" t="str">
        <f t="shared" si="143"/>
        <v>131_CAP1</v>
      </c>
    </row>
    <row r="1112" spans="1:2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140"/>
        <v>1</v>
      </c>
      <c r="M1112" s="67" t="b">
        <v>0</v>
      </c>
      <c r="S1112" s="17">
        <f t="shared" si="136"/>
        <v>0</v>
      </c>
      <c r="T1112">
        <f t="shared" si="137"/>
        <v>0</v>
      </c>
      <c r="U1112" s="7">
        <f t="shared" si="138"/>
        <v>0</v>
      </c>
      <c r="V1112" s="7">
        <f t="shared" si="139"/>
        <v>0</v>
      </c>
      <c r="W1112" s="7">
        <f t="shared" si="141"/>
        <v>0</v>
      </c>
      <c r="X1112" s="7">
        <f t="shared" si="142"/>
        <v>0</v>
      </c>
      <c r="Y1112" s="62" t="s">
        <v>2531</v>
      </c>
      <c r="Z1112" t="str">
        <f t="shared" si="143"/>
        <v>131_CAP2</v>
      </c>
    </row>
    <row r="1113" spans="1:2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140"/>
        <v>0</v>
      </c>
      <c r="M1113" s="67" t="b">
        <v>0</v>
      </c>
      <c r="S1113" s="17">
        <f t="shared" si="136"/>
        <v>588.28000000000009</v>
      </c>
      <c r="T1113">
        <f t="shared" si="137"/>
        <v>0</v>
      </c>
      <c r="U1113" s="7">
        <f t="shared" si="138"/>
        <v>0</v>
      </c>
      <c r="V1113" s="7">
        <f t="shared" si="139"/>
        <v>0</v>
      </c>
      <c r="W1113" s="7">
        <f t="shared" si="141"/>
        <v>0</v>
      </c>
      <c r="X1113" s="7">
        <f t="shared" si="142"/>
        <v>0</v>
      </c>
      <c r="Y1113" s="62" t="s">
        <v>2531</v>
      </c>
      <c r="Z1113" t="str">
        <f t="shared" si="143"/>
        <v>131_CAP2</v>
      </c>
    </row>
    <row r="1114" spans="1:2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140"/>
        <v>1</v>
      </c>
      <c r="M1114" s="67" t="b">
        <v>0</v>
      </c>
      <c r="S1114" s="17">
        <f t="shared" si="136"/>
        <v>532.29000000000008</v>
      </c>
      <c r="T1114">
        <f t="shared" si="137"/>
        <v>0</v>
      </c>
      <c r="U1114" s="7">
        <f t="shared" si="138"/>
        <v>0</v>
      </c>
      <c r="V1114" s="7">
        <f t="shared" si="139"/>
        <v>0</v>
      </c>
      <c r="W1114" s="7">
        <f t="shared" si="141"/>
        <v>0</v>
      </c>
      <c r="X1114" s="7">
        <f t="shared" si="142"/>
        <v>0</v>
      </c>
      <c r="Y1114" s="62" t="s">
        <v>2532</v>
      </c>
      <c r="Z1114" t="str">
        <f t="shared" si="143"/>
        <v>131_CAP3</v>
      </c>
    </row>
    <row r="1115" spans="1:2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140"/>
        <v>0</v>
      </c>
      <c r="M1115" s="67" t="b">
        <v>0</v>
      </c>
      <c r="S1115" s="17">
        <f t="shared" si="136"/>
        <v>532.29000000000008</v>
      </c>
      <c r="T1115">
        <f t="shared" si="137"/>
        <v>0</v>
      </c>
      <c r="U1115" s="7">
        <f t="shared" si="138"/>
        <v>0</v>
      </c>
      <c r="V1115" s="7">
        <f t="shared" si="139"/>
        <v>0</v>
      </c>
      <c r="W1115" s="7">
        <f t="shared" si="141"/>
        <v>0</v>
      </c>
      <c r="X1115" s="7">
        <f t="shared" si="142"/>
        <v>0</v>
      </c>
      <c r="Y1115" s="62" t="s">
        <v>2532</v>
      </c>
      <c r="Z1115" t="str">
        <f t="shared" si="143"/>
        <v>131_CAP3</v>
      </c>
    </row>
    <row r="1116" spans="1:2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140"/>
        <v>1</v>
      </c>
      <c r="M1116" s="67" t="b">
        <v>0</v>
      </c>
      <c r="S1116" s="17">
        <f t="shared" si="136"/>
        <v>471.79</v>
      </c>
      <c r="T1116">
        <f t="shared" si="137"/>
        <v>0</v>
      </c>
      <c r="U1116" s="7">
        <f t="shared" si="138"/>
        <v>0</v>
      </c>
      <c r="V1116" s="7">
        <f t="shared" si="139"/>
        <v>0</v>
      </c>
      <c r="W1116" s="7">
        <f t="shared" si="141"/>
        <v>0</v>
      </c>
      <c r="X1116" s="7">
        <f t="shared" si="142"/>
        <v>0</v>
      </c>
      <c r="Y1116" s="62" t="s">
        <v>2533</v>
      </c>
      <c r="Z1116" t="str">
        <f t="shared" si="143"/>
        <v>132_SJQ</v>
      </c>
    </row>
    <row r="1117" spans="1:2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140"/>
        <v>0</v>
      </c>
      <c r="M1117" s="67" t="b">
        <v>0</v>
      </c>
      <c r="S1117" s="17">
        <f t="shared" si="136"/>
        <v>471.79</v>
      </c>
      <c r="T1117">
        <f t="shared" si="137"/>
        <v>0</v>
      </c>
      <c r="U1117" s="7">
        <f t="shared" si="138"/>
        <v>0</v>
      </c>
      <c r="V1117" s="7">
        <f t="shared" si="139"/>
        <v>0</v>
      </c>
      <c r="W1117" s="7">
        <f t="shared" si="141"/>
        <v>0</v>
      </c>
      <c r="X1117" s="7">
        <f t="shared" si="142"/>
        <v>0</v>
      </c>
      <c r="Y1117" s="62" t="s">
        <v>2533</v>
      </c>
      <c r="Z1117" t="str">
        <f t="shared" si="143"/>
        <v>132_SJQ</v>
      </c>
    </row>
    <row r="1118" spans="1:2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140"/>
        <v>1</v>
      </c>
      <c r="M1118" s="67" t="b">
        <v>0</v>
      </c>
      <c r="S1118" s="17">
        <f t="shared" si="136"/>
        <v>537.79000000000008</v>
      </c>
      <c r="T1118">
        <f t="shared" si="137"/>
        <v>0</v>
      </c>
      <c r="U1118" s="7">
        <f t="shared" si="138"/>
        <v>0</v>
      </c>
      <c r="V1118" s="7">
        <f t="shared" si="139"/>
        <v>0</v>
      </c>
      <c r="W1118" s="7">
        <f t="shared" si="141"/>
        <v>0</v>
      </c>
      <c r="X1118" s="7">
        <f t="shared" si="142"/>
        <v>0</v>
      </c>
      <c r="Y1118" s="62" t="s">
        <v>2534</v>
      </c>
      <c r="Z1118" t="str">
        <f t="shared" si="143"/>
        <v>132_SJQ</v>
      </c>
    </row>
    <row r="1119" spans="1:2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140"/>
        <v>1</v>
      </c>
      <c r="M1119" s="67" t="b">
        <v>0</v>
      </c>
      <c r="S1119" s="17">
        <f t="shared" si="136"/>
        <v>537.79000000000008</v>
      </c>
      <c r="T1119">
        <f t="shared" si="137"/>
        <v>0</v>
      </c>
      <c r="U1119" s="7">
        <f t="shared" si="138"/>
        <v>0</v>
      </c>
      <c r="V1119" s="7">
        <f t="shared" si="139"/>
        <v>0</v>
      </c>
      <c r="W1119" s="7">
        <f t="shared" si="141"/>
        <v>0</v>
      </c>
      <c r="X1119" s="7">
        <f t="shared" si="142"/>
        <v>0</v>
      </c>
      <c r="Y1119" s="62" t="s">
        <v>2534</v>
      </c>
      <c r="Z1119" t="str">
        <f t="shared" si="143"/>
        <v>132_SJQ</v>
      </c>
    </row>
    <row r="1120" spans="1:2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140"/>
        <v>1</v>
      </c>
      <c r="M1120" s="67" t="b">
        <v>0</v>
      </c>
      <c r="S1120" s="17">
        <f t="shared" si="136"/>
        <v>402.6</v>
      </c>
      <c r="T1120">
        <f t="shared" si="137"/>
        <v>0</v>
      </c>
      <c r="U1120" s="7">
        <f t="shared" si="138"/>
        <v>0</v>
      </c>
      <c r="V1120" s="7">
        <f t="shared" si="139"/>
        <v>0</v>
      </c>
      <c r="W1120" s="7">
        <f t="shared" si="141"/>
        <v>0</v>
      </c>
      <c r="X1120" s="7">
        <f t="shared" si="142"/>
        <v>0</v>
      </c>
      <c r="Y1120" s="62" t="s">
        <v>1617</v>
      </c>
      <c r="Z1120" t="str">
        <f t="shared" si="143"/>
        <v>133_ACE</v>
      </c>
    </row>
    <row r="1121" spans="1:2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140"/>
        <v>1</v>
      </c>
      <c r="M1121" s="67" t="b">
        <v>0</v>
      </c>
      <c r="S1121" s="17">
        <f t="shared" si="136"/>
        <v>402.6</v>
      </c>
      <c r="T1121">
        <f t="shared" si="137"/>
        <v>0</v>
      </c>
      <c r="U1121" s="7">
        <f t="shared" si="138"/>
        <v>0</v>
      </c>
      <c r="V1121" s="7">
        <f t="shared" si="139"/>
        <v>0</v>
      </c>
      <c r="W1121" s="7">
        <f t="shared" si="141"/>
        <v>0</v>
      </c>
      <c r="X1121" s="7">
        <f t="shared" si="142"/>
        <v>0</v>
      </c>
      <c r="Y1121" s="62" t="s">
        <v>1618</v>
      </c>
      <c r="Z1121" t="str">
        <f t="shared" si="143"/>
        <v>133_ACE_N</v>
      </c>
    </row>
    <row r="1122" spans="1:2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140"/>
        <v>1</v>
      </c>
      <c r="M1122" s="67" t="b">
        <v>0</v>
      </c>
      <c r="S1122" s="17">
        <f t="shared" si="136"/>
        <v>527.67000000000007</v>
      </c>
      <c r="T1122">
        <f t="shared" si="137"/>
        <v>0</v>
      </c>
      <c r="U1122" s="7">
        <f t="shared" si="138"/>
        <v>0</v>
      </c>
      <c r="V1122" s="7">
        <f t="shared" si="139"/>
        <v>0</v>
      </c>
      <c r="W1122" s="7">
        <f t="shared" si="141"/>
        <v>0</v>
      </c>
      <c r="X1122" s="7">
        <f t="shared" si="142"/>
        <v>0</v>
      </c>
      <c r="Y1122" s="62" t="s">
        <v>2092</v>
      </c>
      <c r="Z1122" t="str">
        <f t="shared" si="143"/>
        <v>135_SMART_</v>
      </c>
    </row>
    <row r="1123" spans="1:2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140"/>
        <v>0</v>
      </c>
      <c r="M1123" s="67" t="b">
        <v>0</v>
      </c>
      <c r="S1123" s="17">
        <f t="shared" si="136"/>
        <v>527.67000000000007</v>
      </c>
      <c r="T1123">
        <f t="shared" si="137"/>
        <v>0</v>
      </c>
      <c r="U1123" s="7">
        <f t="shared" si="138"/>
        <v>0</v>
      </c>
      <c r="V1123" s="7">
        <f t="shared" si="139"/>
        <v>0</v>
      </c>
      <c r="W1123" s="7">
        <f t="shared" si="141"/>
        <v>0</v>
      </c>
      <c r="X1123" s="7">
        <f t="shared" si="142"/>
        <v>0</v>
      </c>
      <c r="Y1123" s="62" t="s">
        <v>2092</v>
      </c>
      <c r="Z1123" t="str">
        <f t="shared" si="143"/>
        <v>135_SMART_</v>
      </c>
    </row>
    <row r="1124" spans="1:2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140"/>
        <v>1</v>
      </c>
      <c r="M1124" s="67" t="b">
        <v>0</v>
      </c>
      <c r="S1124" s="17">
        <f t="shared" si="136"/>
        <v>123.19999999999999</v>
      </c>
      <c r="T1124">
        <f t="shared" si="137"/>
        <v>0</v>
      </c>
      <c r="U1124" s="7">
        <f t="shared" si="138"/>
        <v>0</v>
      </c>
      <c r="V1124" s="7">
        <f t="shared" si="139"/>
        <v>0</v>
      </c>
      <c r="W1124" s="7">
        <f t="shared" si="141"/>
        <v>0</v>
      </c>
      <c r="X1124" s="7">
        <f t="shared" si="142"/>
        <v>0</v>
      </c>
      <c r="Y1124" s="62" t="s">
        <v>647</v>
      </c>
      <c r="Z1124" t="str">
        <f t="shared" si="143"/>
        <v>136_VALLLINK</v>
      </c>
    </row>
  </sheetData>
  <autoFilter ref="A6:AE1124" xr:uid="{5B8FDA4A-F77B-4EB8-B307-4D3D648594C5}">
    <filterColumn colId="25">
      <filters>
        <filter val="42_15"/>
      </filters>
    </filterColumn>
  </autoFilter>
  <mergeCells count="2">
    <mergeCell ref="S2:X2"/>
    <mergeCell ref="M2:R2"/>
  </mergeCell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9B9E-D83D-4101-8BAB-A8AEF488DE43}">
  <sheetPr filterMode="1"/>
  <dimension ref="A1:I745"/>
  <sheetViews>
    <sheetView workbookViewId="0">
      <pane xSplit="4" ySplit="1" topLeftCell="E302" activePane="bottomRight" state="frozen"/>
      <selection pane="topRight" activeCell="E1" sqref="E1"/>
      <selection pane="bottomLeft" activeCell="A2" sqref="A2"/>
      <selection pane="bottomRight" activeCell="F1" sqref="F1"/>
    </sheetView>
  </sheetViews>
  <sheetFormatPr defaultRowHeight="14.5"/>
  <cols>
    <col min="1" max="1" width="11" bestFit="1" customWidth="1"/>
    <col min="2" max="2" width="15.54296875" bestFit="1" customWidth="1"/>
    <col min="3" max="3" width="17.7265625" hidden="1" customWidth="1"/>
    <col min="4" max="4" width="31.81640625" bestFit="1" customWidth="1"/>
    <col min="5" max="5" width="14.7265625" bestFit="1" customWidth="1"/>
    <col min="6" max="6" width="27.1796875" bestFit="1" customWidth="1"/>
    <col min="7" max="7" width="25.1796875" customWidth="1"/>
    <col min="8" max="8" width="31.54296875" customWidth="1"/>
  </cols>
  <sheetData>
    <row r="1" spans="1:9">
      <c r="A1" t="s">
        <v>1909</v>
      </c>
      <c r="B1" t="s">
        <v>3</v>
      </c>
      <c r="C1" t="s">
        <v>1910</v>
      </c>
      <c r="D1" t="s">
        <v>725</v>
      </c>
      <c r="E1" t="s">
        <v>1913</v>
      </c>
      <c r="F1" t="s">
        <v>1911</v>
      </c>
      <c r="G1" t="s">
        <v>1912</v>
      </c>
      <c r="H1" t="s">
        <v>1914</v>
      </c>
      <c r="I1" t="s">
        <v>1824</v>
      </c>
    </row>
    <row r="2" spans="1:9">
      <c r="A2" t="s">
        <v>50</v>
      </c>
      <c r="B2" t="s">
        <v>1387</v>
      </c>
      <c r="C2" t="s">
        <v>1915</v>
      </c>
      <c r="D2" t="s">
        <v>1946</v>
      </c>
      <c r="E2">
        <v>316</v>
      </c>
      <c r="F2">
        <v>315</v>
      </c>
      <c r="G2" s="9">
        <v>315</v>
      </c>
      <c r="H2" s="9">
        <v>7</v>
      </c>
      <c r="I2">
        <f>VLOOKUP(B2,'9 - Local Transit ALT (2)'!$C$7:$X$1124,22,0)</f>
        <v>0</v>
      </c>
    </row>
    <row r="3" spans="1:9">
      <c r="A3" t="s">
        <v>50</v>
      </c>
      <c r="B3" t="s">
        <v>2210</v>
      </c>
      <c r="C3" t="s">
        <v>1915</v>
      </c>
      <c r="D3" t="s">
        <v>1916</v>
      </c>
      <c r="E3">
        <v>662</v>
      </c>
      <c r="F3">
        <v>658</v>
      </c>
      <c r="G3" s="9">
        <v>164.5</v>
      </c>
      <c r="H3" s="96">
        <v>5.5385694249600004</v>
      </c>
      <c r="I3" t="e">
        <f>VLOOKUP(B3,'9 - Local Transit ALT (2)'!$C$7:$X$1124,22,0)</f>
        <v>#N/A</v>
      </c>
    </row>
    <row r="4" spans="1:9">
      <c r="A4" t="s">
        <v>50</v>
      </c>
      <c r="B4" t="s">
        <v>1003</v>
      </c>
      <c r="C4" t="s">
        <v>1915</v>
      </c>
      <c r="D4" t="s">
        <v>1931</v>
      </c>
      <c r="E4" s="88">
        <v>2162</v>
      </c>
      <c r="F4" s="88">
        <v>2148</v>
      </c>
      <c r="G4" s="96">
        <v>153.42857142857</v>
      </c>
      <c r="H4" s="96">
        <v>27.654472563270001</v>
      </c>
      <c r="I4">
        <f>VLOOKUP(B4,'9 - Local Transit ALT (2)'!$C$7:$X$1124,22,0)</f>
        <v>158.59903337089276</v>
      </c>
    </row>
    <row r="5" spans="1:9" hidden="1">
      <c r="A5" t="s">
        <v>50</v>
      </c>
      <c r="B5" t="s">
        <v>780</v>
      </c>
      <c r="C5" t="s">
        <v>1915</v>
      </c>
      <c r="D5" t="s">
        <v>1923</v>
      </c>
      <c r="E5">
        <v>176</v>
      </c>
      <c r="F5">
        <v>174</v>
      </c>
      <c r="G5" s="9">
        <v>87</v>
      </c>
      <c r="H5" s="96">
        <v>2.0660792951500002</v>
      </c>
      <c r="I5">
        <f>VLOOKUP(B5,'9 - Local Transit ALT (2)'!$C$7:$X$1124,22,0)</f>
        <v>0</v>
      </c>
    </row>
    <row r="6" spans="1:9">
      <c r="A6" t="s">
        <v>50</v>
      </c>
      <c r="B6" t="s">
        <v>1048</v>
      </c>
      <c r="C6" t="s">
        <v>1915</v>
      </c>
      <c r="D6" t="s">
        <v>1940</v>
      </c>
      <c r="E6">
        <v>612</v>
      </c>
      <c r="F6">
        <v>604</v>
      </c>
      <c r="G6" s="9">
        <v>75.5</v>
      </c>
      <c r="H6" s="96">
        <v>11.200716845880001</v>
      </c>
      <c r="I6">
        <f>VLOOKUP(B6,'9 - Local Transit ALT (2)'!$C$7:$X$1124,22,0)</f>
        <v>0</v>
      </c>
    </row>
    <row r="7" spans="1:9" hidden="1">
      <c r="A7" t="s">
        <v>50</v>
      </c>
      <c r="B7" t="s">
        <v>2261</v>
      </c>
      <c r="C7" t="s">
        <v>1915</v>
      </c>
      <c r="D7" t="s">
        <v>1916</v>
      </c>
      <c r="E7">
        <v>279</v>
      </c>
      <c r="F7">
        <v>275</v>
      </c>
      <c r="G7" s="9">
        <v>68.75</v>
      </c>
      <c r="H7" s="96">
        <v>3.6247899159700001</v>
      </c>
      <c r="I7" t="e">
        <f>VLOOKUP(B7,'9 - Local Transit ALT (2)'!$C$7:$X$1124,22,0)</f>
        <v>#N/A</v>
      </c>
    </row>
    <row r="8" spans="1:9" hidden="1">
      <c r="A8" t="s">
        <v>50</v>
      </c>
      <c r="B8" t="s">
        <v>1130</v>
      </c>
      <c r="C8" t="s">
        <v>1915</v>
      </c>
      <c r="D8" t="s">
        <v>1916</v>
      </c>
      <c r="E8">
        <v>125</v>
      </c>
      <c r="F8">
        <v>123</v>
      </c>
      <c r="G8" s="9">
        <v>61.5</v>
      </c>
      <c r="H8" s="96">
        <v>3.5303030302999998</v>
      </c>
      <c r="I8">
        <f>VLOOKUP(B8,'9 - Local Transit ALT (2)'!$C$7:$X$1124,22,0)</f>
        <v>0</v>
      </c>
    </row>
    <row r="9" spans="1:9" hidden="1">
      <c r="A9" t="s">
        <v>50</v>
      </c>
      <c r="B9" t="s">
        <v>1482</v>
      </c>
      <c r="C9" t="s">
        <v>1915</v>
      </c>
      <c r="D9" t="s">
        <v>1930</v>
      </c>
      <c r="E9">
        <v>58</v>
      </c>
      <c r="F9">
        <v>57</v>
      </c>
      <c r="G9" s="9">
        <v>57</v>
      </c>
      <c r="H9" s="96">
        <v>14.9867494824</v>
      </c>
      <c r="I9">
        <f>VLOOKUP(B9,'9 - Local Transit ALT (2)'!$C$7:$X$1124,22,0)</f>
        <v>0</v>
      </c>
    </row>
    <row r="10" spans="1:9" hidden="1">
      <c r="A10" t="s">
        <v>50</v>
      </c>
      <c r="B10" t="s">
        <v>1291</v>
      </c>
      <c r="C10" t="s">
        <v>1915</v>
      </c>
      <c r="D10" t="s">
        <v>1948</v>
      </c>
      <c r="E10">
        <v>54</v>
      </c>
      <c r="F10">
        <v>53</v>
      </c>
      <c r="G10" s="9">
        <v>53</v>
      </c>
      <c r="H10" s="96">
        <v>15.04007155635</v>
      </c>
      <c r="I10">
        <f>VLOOKUP(B10,'9 - Local Transit ALT (2)'!$C$7:$X$1124,22,0)</f>
        <v>0</v>
      </c>
    </row>
    <row r="11" spans="1:9">
      <c r="A11" t="s">
        <v>50</v>
      </c>
      <c r="B11" t="s">
        <v>991</v>
      </c>
      <c r="C11" t="s">
        <v>1915</v>
      </c>
      <c r="D11" t="s">
        <v>1931</v>
      </c>
      <c r="E11">
        <v>835</v>
      </c>
      <c r="F11">
        <v>819</v>
      </c>
      <c r="G11" s="96">
        <v>51.1875</v>
      </c>
      <c r="H11" s="96">
        <v>23.011225444339999</v>
      </c>
      <c r="I11">
        <f>VLOOKUP(B11,'9 - Local Transit ALT (2)'!$C$7:$X$1124,22,0)</f>
        <v>79.299516685446378</v>
      </c>
    </row>
    <row r="12" spans="1:9">
      <c r="A12" t="s">
        <v>50</v>
      </c>
      <c r="B12" t="s">
        <v>829</v>
      </c>
      <c r="C12" t="s">
        <v>1915</v>
      </c>
      <c r="D12" t="s">
        <v>1955</v>
      </c>
      <c r="E12">
        <v>632</v>
      </c>
      <c r="F12">
        <v>616</v>
      </c>
      <c r="G12" s="9">
        <v>38.5</v>
      </c>
      <c r="H12" s="96">
        <v>2.3706989829</v>
      </c>
      <c r="I12">
        <f>VLOOKUP(B12,'9 - Local Transit ALT (2)'!$C$7:$X$1124,22,0)</f>
        <v>111.01932335962492</v>
      </c>
    </row>
    <row r="13" spans="1:9">
      <c r="A13" t="s">
        <v>50</v>
      </c>
      <c r="B13" t="s">
        <v>866</v>
      </c>
      <c r="C13" t="s">
        <v>1915</v>
      </c>
      <c r="D13" t="s">
        <v>1931</v>
      </c>
      <c r="E13">
        <v>422</v>
      </c>
      <c r="F13">
        <v>410</v>
      </c>
      <c r="G13" s="96">
        <v>34.166666666669997</v>
      </c>
      <c r="H13" s="96">
        <v>19.469152542370001</v>
      </c>
      <c r="I13">
        <f>VLOOKUP(B13,'9 - Local Transit ALT (2)'!$C$7:$X$1124,22,0)</f>
        <v>0</v>
      </c>
    </row>
    <row r="14" spans="1:9" hidden="1">
      <c r="A14" t="s">
        <v>50</v>
      </c>
      <c r="B14" t="s">
        <v>1278</v>
      </c>
      <c r="C14" t="s">
        <v>1915</v>
      </c>
      <c r="D14" t="s">
        <v>1948</v>
      </c>
      <c r="E14">
        <v>68</v>
      </c>
      <c r="F14">
        <v>66</v>
      </c>
      <c r="G14" s="9">
        <v>33</v>
      </c>
      <c r="H14" s="96">
        <v>4.1967251462000004</v>
      </c>
      <c r="I14">
        <f>VLOOKUP(B14,'9 - Local Transit ALT (2)'!$C$7:$X$1124,22,0)</f>
        <v>0</v>
      </c>
    </row>
    <row r="15" spans="1:9" hidden="1">
      <c r="A15" t="s">
        <v>50</v>
      </c>
      <c r="B15" t="s">
        <v>985</v>
      </c>
      <c r="C15" t="s">
        <v>1915</v>
      </c>
      <c r="D15" t="s">
        <v>1931</v>
      </c>
      <c r="E15">
        <v>132</v>
      </c>
      <c r="F15">
        <v>128</v>
      </c>
      <c r="G15" s="9">
        <v>32</v>
      </c>
      <c r="H15" s="96">
        <v>6.9148936170199997</v>
      </c>
      <c r="I15">
        <f>VLOOKUP(B15,'9 - Local Transit ALT (2)'!$C$7:$X$1124,22,0)</f>
        <v>0</v>
      </c>
    </row>
    <row r="16" spans="1:9">
      <c r="A16" t="s">
        <v>50</v>
      </c>
      <c r="B16" t="s">
        <v>1426</v>
      </c>
      <c r="C16" t="s">
        <v>1915</v>
      </c>
      <c r="D16" t="s">
        <v>1946</v>
      </c>
      <c r="E16">
        <v>488</v>
      </c>
      <c r="F16">
        <v>473</v>
      </c>
      <c r="G16" s="96">
        <v>31.533333333329999</v>
      </c>
      <c r="H16" s="96">
        <v>14.94114230397</v>
      </c>
      <c r="I16">
        <f>VLOOKUP(B16,'9 - Local Transit ALT (2)'!$C$7:$X$1124,22,0)</f>
        <v>0</v>
      </c>
    </row>
    <row r="17" spans="1:9" hidden="1">
      <c r="A17" t="s">
        <v>50</v>
      </c>
      <c r="B17" t="s">
        <v>1388</v>
      </c>
      <c r="C17" t="s">
        <v>1915</v>
      </c>
      <c r="D17" t="s">
        <v>1946</v>
      </c>
      <c r="E17">
        <v>30</v>
      </c>
      <c r="F17">
        <v>29</v>
      </c>
      <c r="G17" s="9">
        <v>29</v>
      </c>
      <c r="H17" s="96">
        <v>5.0048084628899998</v>
      </c>
      <c r="I17">
        <f>VLOOKUP(B17,'9 - Local Transit ALT (2)'!$C$7:$X$1124,22,0)</f>
        <v>0</v>
      </c>
    </row>
    <row r="18" spans="1:9" hidden="1">
      <c r="A18" t="s">
        <v>50</v>
      </c>
      <c r="B18" t="s">
        <v>2313</v>
      </c>
      <c r="C18" t="s">
        <v>1915</v>
      </c>
      <c r="D18" t="s">
        <v>1930</v>
      </c>
      <c r="E18">
        <v>59</v>
      </c>
      <c r="F18">
        <v>57</v>
      </c>
      <c r="G18" s="9">
        <v>28.5</v>
      </c>
      <c r="H18" s="96">
        <v>15.051036682619999</v>
      </c>
      <c r="I18" t="e">
        <f>VLOOKUP(B18,'9 - Local Transit ALT (2)'!$C$7:$X$1124,22,0)</f>
        <v>#N/A</v>
      </c>
    </row>
    <row r="19" spans="1:9" hidden="1">
      <c r="A19" t="s">
        <v>50</v>
      </c>
      <c r="B19" t="s">
        <v>1240</v>
      </c>
      <c r="C19" t="s">
        <v>1915</v>
      </c>
      <c r="D19" t="s">
        <v>1959</v>
      </c>
      <c r="E19">
        <v>56</v>
      </c>
      <c r="F19">
        <v>54</v>
      </c>
      <c r="G19" s="9">
        <v>27</v>
      </c>
      <c r="H19" s="96">
        <v>4.2882571391999997</v>
      </c>
      <c r="I19">
        <f>VLOOKUP(B19,'9 - Local Transit ALT (2)'!$C$7:$X$1124,22,0)</f>
        <v>0</v>
      </c>
    </row>
    <row r="20" spans="1:9" hidden="1">
      <c r="A20" t="s">
        <v>50</v>
      </c>
      <c r="B20" t="s">
        <v>1286</v>
      </c>
      <c r="C20" t="s">
        <v>1915</v>
      </c>
      <c r="D20" t="s">
        <v>1948</v>
      </c>
      <c r="E20">
        <v>56</v>
      </c>
      <c r="F20">
        <v>54</v>
      </c>
      <c r="G20" s="9">
        <v>27</v>
      </c>
      <c r="H20" s="96">
        <v>15.055668309650001</v>
      </c>
      <c r="I20">
        <f>VLOOKUP(B20,'9 - Local Transit ALT (2)'!$C$7:$X$1124,22,0)</f>
        <v>0</v>
      </c>
    </row>
    <row r="21" spans="1:9" hidden="1">
      <c r="A21" t="s">
        <v>50</v>
      </c>
      <c r="B21" t="s">
        <v>2323</v>
      </c>
      <c r="C21" t="s">
        <v>1915</v>
      </c>
      <c r="D21" t="s">
        <v>1930</v>
      </c>
      <c r="E21">
        <v>28</v>
      </c>
      <c r="F21">
        <v>27</v>
      </c>
      <c r="G21" s="9">
        <v>27</v>
      </c>
      <c r="H21" s="96">
        <v>14.996986817330001</v>
      </c>
      <c r="I21" t="e">
        <f>VLOOKUP(B21,'9 - Local Transit ALT (2)'!$C$7:$X$1124,22,0)</f>
        <v>#N/A</v>
      </c>
    </row>
    <row r="22" spans="1:9">
      <c r="A22" t="s">
        <v>50</v>
      </c>
      <c r="B22" t="s">
        <v>977</v>
      </c>
      <c r="C22" t="s">
        <v>1915</v>
      </c>
      <c r="D22" t="s">
        <v>1931</v>
      </c>
      <c r="E22">
        <v>880</v>
      </c>
      <c r="F22">
        <v>847</v>
      </c>
      <c r="G22" s="96">
        <v>25.66666666667</v>
      </c>
      <c r="H22" s="96">
        <v>4.7817014446200004</v>
      </c>
      <c r="I22">
        <f>VLOOKUP(B22,'9 - Local Transit ALT (2)'!$C$7:$X$1124,22,0)</f>
        <v>0</v>
      </c>
    </row>
    <row r="23" spans="1:9" hidden="1">
      <c r="A23" t="s">
        <v>50</v>
      </c>
      <c r="B23" t="s">
        <v>1385</v>
      </c>
      <c r="C23" t="s">
        <v>1915</v>
      </c>
      <c r="D23" t="s">
        <v>1946</v>
      </c>
      <c r="E23">
        <v>102</v>
      </c>
      <c r="F23">
        <v>98</v>
      </c>
      <c r="G23" s="9">
        <v>24.5</v>
      </c>
      <c r="H23" s="96">
        <v>7.1653543307099996</v>
      </c>
      <c r="I23">
        <f>VLOOKUP(B23,'9 - Local Transit ALT (2)'!$C$7:$X$1124,22,0)</f>
        <v>0</v>
      </c>
    </row>
    <row r="24" spans="1:9" hidden="1">
      <c r="A24" t="s">
        <v>50</v>
      </c>
      <c r="B24" t="s">
        <v>1155</v>
      </c>
      <c r="C24" t="s">
        <v>1915</v>
      </c>
      <c r="D24" t="s">
        <v>1916</v>
      </c>
      <c r="E24">
        <v>242</v>
      </c>
      <c r="F24">
        <v>232</v>
      </c>
      <c r="G24" s="9">
        <v>23.2</v>
      </c>
      <c r="H24" s="96">
        <v>4.7885057471300003</v>
      </c>
      <c r="I24">
        <f>VLOOKUP(B24,'9 - Local Transit ALT (2)'!$C$7:$X$1124,22,0)</f>
        <v>63.439613348357092</v>
      </c>
    </row>
    <row r="25" spans="1:9">
      <c r="A25" t="s">
        <v>50</v>
      </c>
      <c r="B25" t="s">
        <v>1056</v>
      </c>
      <c r="C25" t="s">
        <v>1915</v>
      </c>
      <c r="D25" t="s">
        <v>1940</v>
      </c>
      <c r="E25">
        <v>377</v>
      </c>
      <c r="F25">
        <v>361</v>
      </c>
      <c r="G25" s="96">
        <v>22.5625</v>
      </c>
      <c r="H25" s="96">
        <v>22.75379565039</v>
      </c>
      <c r="I25">
        <f>VLOOKUP(B25,'9 - Local Transit ALT (2)'!$C$7:$X$1124,22,0)</f>
        <v>317.19806674178551</v>
      </c>
    </row>
    <row r="26" spans="1:9">
      <c r="A26" t="s">
        <v>50</v>
      </c>
      <c r="B26" t="s">
        <v>2236</v>
      </c>
      <c r="C26" t="s">
        <v>1915</v>
      </c>
      <c r="D26" t="s">
        <v>1925</v>
      </c>
      <c r="E26">
        <v>393</v>
      </c>
      <c r="F26">
        <v>376</v>
      </c>
      <c r="G26" s="96">
        <v>22.117647058820001</v>
      </c>
      <c r="H26" s="96">
        <v>6.6396761133600002</v>
      </c>
      <c r="I26" t="e">
        <f>VLOOKUP(B26,'9 - Local Transit ALT (2)'!$C$7:$X$1124,22,0)</f>
        <v>#N/A</v>
      </c>
    </row>
    <row r="27" spans="1:9" hidden="1">
      <c r="A27" t="s">
        <v>50</v>
      </c>
      <c r="B27" t="s">
        <v>2294</v>
      </c>
      <c r="C27" t="s">
        <v>1915</v>
      </c>
      <c r="D27" t="s">
        <v>1940</v>
      </c>
      <c r="E27">
        <v>151</v>
      </c>
      <c r="F27">
        <v>144</v>
      </c>
      <c r="G27" s="96">
        <v>20.571428571430001</v>
      </c>
      <c r="H27" s="96">
        <v>11.15874924835</v>
      </c>
      <c r="I27" t="e">
        <f>VLOOKUP(B27,'9 - Local Transit ALT (2)'!$C$7:$X$1124,22,0)</f>
        <v>#N/A</v>
      </c>
    </row>
    <row r="28" spans="1:9" hidden="1">
      <c r="A28" t="s">
        <v>50</v>
      </c>
      <c r="B28" t="s">
        <v>1208</v>
      </c>
      <c r="C28" t="s">
        <v>1915</v>
      </c>
      <c r="D28" t="s">
        <v>1916</v>
      </c>
      <c r="E28">
        <v>150</v>
      </c>
      <c r="F28">
        <v>143</v>
      </c>
      <c r="G28" s="96">
        <v>20.428571428569999</v>
      </c>
      <c r="H28" s="96">
        <v>1.82827650923</v>
      </c>
      <c r="I28">
        <f>VLOOKUP(B28,'9 - Local Transit ALT (2)'!$C$7:$X$1124,22,0)</f>
        <v>95.159420022535642</v>
      </c>
    </row>
    <row r="29" spans="1:9" hidden="1">
      <c r="A29" t="s">
        <v>50</v>
      </c>
      <c r="B29" t="s">
        <v>1047</v>
      </c>
      <c r="C29" t="s">
        <v>1915</v>
      </c>
      <c r="D29" t="s">
        <v>1940</v>
      </c>
      <c r="E29">
        <v>256</v>
      </c>
      <c r="F29">
        <v>244</v>
      </c>
      <c r="G29" s="96">
        <v>20.33333333333</v>
      </c>
      <c r="H29" s="96">
        <v>4.9215416379899999</v>
      </c>
      <c r="I29">
        <f>VLOOKUP(B29,'9 - Local Transit ALT (2)'!$C$7:$X$1124,22,0)</f>
        <v>0</v>
      </c>
    </row>
    <row r="30" spans="1:9">
      <c r="A30" t="s">
        <v>50</v>
      </c>
      <c r="B30" t="s">
        <v>975</v>
      </c>
      <c r="C30" t="s">
        <v>1915</v>
      </c>
      <c r="D30" t="s">
        <v>1931</v>
      </c>
      <c r="E30">
        <v>880</v>
      </c>
      <c r="F30">
        <v>838</v>
      </c>
      <c r="G30" s="96">
        <v>19.95238095238</v>
      </c>
      <c r="H30" s="96">
        <v>3.65753424658</v>
      </c>
      <c r="I30">
        <f>VLOOKUP(B30,'9 - Local Transit ALT (2)'!$C$7:$X$1124,22,0)</f>
        <v>47.579710011267821</v>
      </c>
    </row>
    <row r="31" spans="1:9" hidden="1">
      <c r="A31" t="s">
        <v>50</v>
      </c>
      <c r="B31" t="s">
        <v>1044</v>
      </c>
      <c r="C31" t="s">
        <v>1915</v>
      </c>
      <c r="D31" t="s">
        <v>1940</v>
      </c>
      <c r="E31">
        <v>82</v>
      </c>
      <c r="F31">
        <v>78</v>
      </c>
      <c r="G31" s="9">
        <v>19.5</v>
      </c>
      <c r="H31" s="96">
        <v>5.0232108317200002</v>
      </c>
      <c r="I31">
        <f>VLOOKUP(B31,'9 - Local Transit ALT (2)'!$C$7:$X$1124,22,0)</f>
        <v>0</v>
      </c>
    </row>
    <row r="32" spans="1:9" hidden="1">
      <c r="A32" t="s">
        <v>50</v>
      </c>
      <c r="B32" t="s">
        <v>1481</v>
      </c>
      <c r="C32" t="s">
        <v>1915</v>
      </c>
      <c r="D32" t="s">
        <v>1930</v>
      </c>
      <c r="E32">
        <v>58</v>
      </c>
      <c r="F32">
        <v>55</v>
      </c>
      <c r="G32" s="96">
        <v>18.33333333333</v>
      </c>
      <c r="H32" s="96">
        <v>7.0080334728000002</v>
      </c>
      <c r="I32">
        <f>VLOOKUP(B32,'9 - Local Transit ALT (2)'!$C$7:$X$1124,22,0)</f>
        <v>0</v>
      </c>
    </row>
    <row r="33" spans="1:9">
      <c r="A33" t="s">
        <v>50</v>
      </c>
      <c r="B33" t="s">
        <v>1084</v>
      </c>
      <c r="C33" t="s">
        <v>1915</v>
      </c>
      <c r="D33" t="s">
        <v>1943</v>
      </c>
      <c r="E33">
        <v>991</v>
      </c>
      <c r="F33">
        <v>937</v>
      </c>
      <c r="G33" s="96">
        <v>17.35185185185</v>
      </c>
      <c r="H33" s="96">
        <v>4.4143965361699999</v>
      </c>
      <c r="I33">
        <f>VLOOKUP(B33,'9 - Local Transit ALT (2)'!$C$7:$X$1124,22,0)</f>
        <v>0</v>
      </c>
    </row>
    <row r="34" spans="1:9">
      <c r="A34" t="s">
        <v>50</v>
      </c>
      <c r="B34" t="s">
        <v>939</v>
      </c>
      <c r="C34" t="s">
        <v>1915</v>
      </c>
      <c r="D34" t="s">
        <v>1931</v>
      </c>
      <c r="E34" s="88">
        <v>1270</v>
      </c>
      <c r="F34" s="88">
        <v>1197</v>
      </c>
      <c r="G34" s="96">
        <v>16.397260273970002</v>
      </c>
      <c r="H34" s="96">
        <v>11.02510460251</v>
      </c>
      <c r="I34">
        <f>VLOOKUP(B34,'9 - Local Transit ALT (2)'!$C$7:$X$1124,22,0)</f>
        <v>0</v>
      </c>
    </row>
    <row r="35" spans="1:9" hidden="1">
      <c r="A35" t="s">
        <v>50</v>
      </c>
      <c r="B35" t="s">
        <v>2286</v>
      </c>
      <c r="C35" t="s">
        <v>1915</v>
      </c>
      <c r="D35" t="s">
        <v>1916</v>
      </c>
      <c r="E35">
        <v>169</v>
      </c>
      <c r="F35">
        <v>159</v>
      </c>
      <c r="G35" s="9">
        <v>15.9</v>
      </c>
      <c r="H35" s="96">
        <v>2.1494483450400002</v>
      </c>
      <c r="I35" t="e">
        <f>VLOOKUP(B35,'9 - Local Transit ALT (2)'!$C$7:$X$1124,22,0)</f>
        <v>#N/A</v>
      </c>
    </row>
    <row r="36" spans="1:9">
      <c r="A36" t="s">
        <v>50</v>
      </c>
      <c r="B36" t="s">
        <v>1045</v>
      </c>
      <c r="C36" t="s">
        <v>1915</v>
      </c>
      <c r="D36" t="s">
        <v>1940</v>
      </c>
      <c r="E36">
        <v>729</v>
      </c>
      <c r="F36">
        <v>684</v>
      </c>
      <c r="G36" s="9">
        <v>15.2</v>
      </c>
      <c r="H36" s="96">
        <v>4.0312315851499996</v>
      </c>
      <c r="I36">
        <f>VLOOKUP(B36,'9 - Local Transit ALT (2)'!$C$7:$X$1124,22,0)</f>
        <v>0</v>
      </c>
    </row>
    <row r="37" spans="1:9">
      <c r="A37" t="s">
        <v>50</v>
      </c>
      <c r="B37" t="s">
        <v>2188</v>
      </c>
      <c r="C37" t="s">
        <v>1915</v>
      </c>
      <c r="D37" t="s">
        <v>1943</v>
      </c>
      <c r="E37">
        <v>970</v>
      </c>
      <c r="F37">
        <v>909</v>
      </c>
      <c r="G37" s="96">
        <v>14.901639344259999</v>
      </c>
      <c r="H37" s="96">
        <v>4.7107222635900001</v>
      </c>
      <c r="I37" t="e">
        <f>VLOOKUP(B37,'9 - Local Transit ALT (2)'!$C$7:$X$1124,22,0)</f>
        <v>#N/A</v>
      </c>
    </row>
    <row r="38" spans="1:9" hidden="1">
      <c r="A38" t="s">
        <v>50</v>
      </c>
      <c r="B38" t="s">
        <v>2320</v>
      </c>
      <c r="C38" t="s">
        <v>1915</v>
      </c>
      <c r="D38" t="s">
        <v>1946</v>
      </c>
      <c r="E38">
        <v>31</v>
      </c>
      <c r="F38">
        <v>29</v>
      </c>
      <c r="G38" s="9">
        <v>14.5</v>
      </c>
      <c r="H38" s="96">
        <v>5.00584605391</v>
      </c>
      <c r="I38" t="e">
        <f>VLOOKUP(B38,'9 - Local Transit ALT (2)'!$C$7:$X$1124,22,0)</f>
        <v>#N/A</v>
      </c>
    </row>
    <row r="39" spans="1:9" hidden="1">
      <c r="A39" t="s">
        <v>50</v>
      </c>
      <c r="B39" t="s">
        <v>2312</v>
      </c>
      <c r="C39" t="s">
        <v>1915</v>
      </c>
      <c r="D39" t="s">
        <v>1930</v>
      </c>
      <c r="E39">
        <v>59</v>
      </c>
      <c r="F39">
        <v>55</v>
      </c>
      <c r="G39" s="9">
        <v>13.75</v>
      </c>
      <c r="H39" s="96">
        <v>7.0285343709500001</v>
      </c>
      <c r="I39" t="e">
        <f>VLOOKUP(B39,'9 - Local Transit ALT (2)'!$C$7:$X$1124,22,0)</f>
        <v>#N/A</v>
      </c>
    </row>
    <row r="40" spans="1:9" hidden="1">
      <c r="A40" t="s">
        <v>50</v>
      </c>
      <c r="B40" t="s">
        <v>1237</v>
      </c>
      <c r="C40" t="s">
        <v>1915</v>
      </c>
      <c r="D40" t="s">
        <v>1959</v>
      </c>
      <c r="E40">
        <v>206</v>
      </c>
      <c r="F40">
        <v>192</v>
      </c>
      <c r="G40" s="96">
        <v>13.71428571429</v>
      </c>
      <c r="H40" s="96">
        <v>6.2685432504599996</v>
      </c>
      <c r="I40">
        <f>VLOOKUP(B40,'9 - Local Transit ALT (2)'!$C$7:$X$1124,22,0)</f>
        <v>174.45893670798202</v>
      </c>
    </row>
    <row r="41" spans="1:9">
      <c r="A41" t="s">
        <v>50</v>
      </c>
      <c r="B41" t="s">
        <v>2143</v>
      </c>
      <c r="C41" t="s">
        <v>1915</v>
      </c>
      <c r="D41" t="s">
        <v>1943</v>
      </c>
      <c r="E41" s="88">
        <v>3313</v>
      </c>
      <c r="F41" s="88">
        <v>3086</v>
      </c>
      <c r="G41" s="96">
        <v>13.594713656390001</v>
      </c>
      <c r="H41" s="96">
        <v>2.01504102097</v>
      </c>
      <c r="I41" t="e">
        <f>VLOOKUP(B41,'9 - Local Transit ALT (2)'!$C$7:$X$1124,22,0)</f>
        <v>#N/A</v>
      </c>
    </row>
    <row r="42" spans="1:9">
      <c r="A42" t="s">
        <v>50</v>
      </c>
      <c r="B42" t="s">
        <v>2247</v>
      </c>
      <c r="C42" t="s">
        <v>1915</v>
      </c>
      <c r="D42" t="s">
        <v>1925</v>
      </c>
      <c r="E42">
        <v>333</v>
      </c>
      <c r="F42">
        <v>309</v>
      </c>
      <c r="G42" s="96">
        <v>12.875</v>
      </c>
      <c r="H42" s="96">
        <v>3.0244246124899998</v>
      </c>
      <c r="I42" t="e">
        <f>VLOOKUP(B42,'9 - Local Transit ALT (2)'!$C$7:$X$1124,22,0)</f>
        <v>#N/A</v>
      </c>
    </row>
    <row r="43" spans="1:9">
      <c r="A43" t="s">
        <v>50</v>
      </c>
      <c r="B43" t="s">
        <v>2234</v>
      </c>
      <c r="C43" t="s">
        <v>1915</v>
      </c>
      <c r="D43" t="s">
        <v>1931</v>
      </c>
      <c r="E43">
        <v>402</v>
      </c>
      <c r="F43">
        <v>372</v>
      </c>
      <c r="G43" s="9">
        <v>12.4</v>
      </c>
      <c r="H43" s="96">
        <v>2.0044020542899998</v>
      </c>
      <c r="I43" t="e">
        <f>VLOOKUP(B43,'9 - Local Transit ALT (2)'!$C$7:$X$1124,22,0)</f>
        <v>#N/A</v>
      </c>
    </row>
    <row r="44" spans="1:9">
      <c r="A44" t="s">
        <v>50</v>
      </c>
      <c r="B44" t="s">
        <v>891</v>
      </c>
      <c r="C44" t="s">
        <v>1915</v>
      </c>
      <c r="D44" t="s">
        <v>1931</v>
      </c>
      <c r="E44" s="88">
        <v>1177</v>
      </c>
      <c r="F44" s="88">
        <v>1073</v>
      </c>
      <c r="G44" s="96">
        <v>10.317307692309999</v>
      </c>
      <c r="H44" s="96">
        <v>1.97372262774</v>
      </c>
      <c r="I44">
        <f>VLOOKUP(B44,'9 - Local Transit ALT (2)'!$C$7:$X$1124,22,0)</f>
        <v>0</v>
      </c>
    </row>
    <row r="45" spans="1:9">
      <c r="A45" t="s">
        <v>50</v>
      </c>
      <c r="B45" t="s">
        <v>2213</v>
      </c>
      <c r="C45" t="s">
        <v>1915</v>
      </c>
      <c r="D45" t="s">
        <v>1925</v>
      </c>
      <c r="E45">
        <v>603</v>
      </c>
      <c r="F45">
        <v>549</v>
      </c>
      <c r="G45" s="96">
        <v>10.16666666667</v>
      </c>
      <c r="H45" s="96">
        <v>4.2131886135599999</v>
      </c>
      <c r="I45" t="e">
        <f>VLOOKUP(B45,'9 - Local Transit ALT (2)'!$C$7:$X$1124,22,0)</f>
        <v>#N/A</v>
      </c>
    </row>
    <row r="46" spans="1:9">
      <c r="A46" t="s">
        <v>50</v>
      </c>
      <c r="B46" t="s">
        <v>995</v>
      </c>
      <c r="C46" t="s">
        <v>1915</v>
      </c>
      <c r="D46" t="s">
        <v>1931</v>
      </c>
      <c r="E46">
        <v>490</v>
      </c>
      <c r="F46">
        <v>446</v>
      </c>
      <c r="G46" s="96">
        <v>10.13636363636</v>
      </c>
      <c r="H46" s="96">
        <v>0.97201981929000003</v>
      </c>
      <c r="I46">
        <f>VLOOKUP(B46,'9 - Local Transit ALT (2)'!$C$7:$X$1124,22,0)</f>
        <v>0</v>
      </c>
    </row>
    <row r="47" spans="1:9" hidden="1">
      <c r="A47" t="s">
        <v>50</v>
      </c>
      <c r="B47" t="s">
        <v>1072</v>
      </c>
      <c r="C47" t="s">
        <v>1915</v>
      </c>
      <c r="D47" t="s">
        <v>1940</v>
      </c>
      <c r="E47">
        <v>256</v>
      </c>
      <c r="F47">
        <v>232</v>
      </c>
      <c r="G47" s="96">
        <v>9.6666666666700003</v>
      </c>
      <c r="H47" s="96">
        <v>1.9607708189999999</v>
      </c>
      <c r="I47">
        <f>VLOOKUP(B47,'9 - Local Transit ALT (2)'!$C$7:$X$1124,22,0)</f>
        <v>0</v>
      </c>
    </row>
    <row r="48" spans="1:9">
      <c r="A48" t="s">
        <v>50</v>
      </c>
      <c r="B48" t="s">
        <v>989</v>
      </c>
      <c r="C48" t="s">
        <v>1915</v>
      </c>
      <c r="D48" t="s">
        <v>1931</v>
      </c>
      <c r="E48">
        <v>555</v>
      </c>
      <c r="F48">
        <v>500</v>
      </c>
      <c r="G48" s="96">
        <v>9.0909090909099994</v>
      </c>
      <c r="H48" s="9">
        <v>5</v>
      </c>
      <c r="I48">
        <f>VLOOKUP(B48,'9 - Local Transit ALT (2)'!$C$7:$X$1124,22,0)</f>
        <v>95.159420022535642</v>
      </c>
    </row>
    <row r="49" spans="1:9" hidden="1">
      <c r="A49" t="s">
        <v>50</v>
      </c>
      <c r="B49" t="s">
        <v>2283</v>
      </c>
      <c r="C49" t="s">
        <v>1915</v>
      </c>
      <c r="D49" t="s">
        <v>1916</v>
      </c>
      <c r="E49">
        <v>187</v>
      </c>
      <c r="F49">
        <v>168</v>
      </c>
      <c r="G49" s="96">
        <v>8.8421052631600006</v>
      </c>
      <c r="H49" s="96">
        <v>5.4610923151300002</v>
      </c>
      <c r="I49" t="e">
        <f>VLOOKUP(B49,'9 - Local Transit ALT (2)'!$C$7:$X$1124,22,0)</f>
        <v>#N/A</v>
      </c>
    </row>
    <row r="50" spans="1:9">
      <c r="A50" t="s">
        <v>50</v>
      </c>
      <c r="B50" t="s">
        <v>1158</v>
      </c>
      <c r="C50" t="s">
        <v>1915</v>
      </c>
      <c r="D50" t="s">
        <v>1916</v>
      </c>
      <c r="E50">
        <v>606</v>
      </c>
      <c r="F50">
        <v>544</v>
      </c>
      <c r="G50" s="96">
        <v>8.7741935483900004</v>
      </c>
      <c r="H50" s="96">
        <v>4.8774676650800002</v>
      </c>
      <c r="I50">
        <f>VLOOKUP(B50,'9 - Local Transit ALT (2)'!$C$7:$X$1124,22,0)</f>
        <v>174.45893670798202</v>
      </c>
    </row>
    <row r="51" spans="1:9">
      <c r="A51" t="s">
        <v>50</v>
      </c>
      <c r="B51" t="s">
        <v>1279</v>
      </c>
      <c r="C51" t="s">
        <v>1915</v>
      </c>
      <c r="D51" t="s">
        <v>1948</v>
      </c>
      <c r="E51">
        <v>382</v>
      </c>
      <c r="F51">
        <v>342</v>
      </c>
      <c r="G51" s="9">
        <v>8.5500000000000007</v>
      </c>
      <c r="H51" s="96">
        <v>4.0354384851400003</v>
      </c>
      <c r="I51">
        <f>VLOOKUP(B51,'9 - Local Transit ALT (2)'!$C$7:$X$1124,22,0)</f>
        <v>0</v>
      </c>
    </row>
    <row r="52" spans="1:9" hidden="1">
      <c r="A52" t="s">
        <v>50</v>
      </c>
      <c r="B52" t="s">
        <v>1367</v>
      </c>
      <c r="C52" t="s">
        <v>1915</v>
      </c>
      <c r="D52" t="s">
        <v>1952</v>
      </c>
      <c r="E52">
        <v>64</v>
      </c>
      <c r="F52">
        <v>57</v>
      </c>
      <c r="G52" s="96">
        <v>8.1428571428600005</v>
      </c>
      <c r="H52" s="96">
        <v>15.01123595506</v>
      </c>
      <c r="I52">
        <f>VLOOKUP(B52,'9 - Local Transit ALT (2)'!$C$7:$X$1124,22,0)</f>
        <v>0</v>
      </c>
    </row>
    <row r="53" spans="1:9" hidden="1">
      <c r="A53" t="s">
        <v>50</v>
      </c>
      <c r="B53" t="s">
        <v>2262</v>
      </c>
      <c r="C53" t="s">
        <v>1915</v>
      </c>
      <c r="D53" t="s">
        <v>1940</v>
      </c>
      <c r="E53">
        <v>254</v>
      </c>
      <c r="F53">
        <v>226</v>
      </c>
      <c r="G53" s="96">
        <v>8.0714285714299994</v>
      </c>
      <c r="H53" s="96">
        <v>5.0123119015000004</v>
      </c>
      <c r="I53" t="e">
        <f>VLOOKUP(B53,'9 - Local Transit ALT (2)'!$C$7:$X$1124,22,0)</f>
        <v>#N/A</v>
      </c>
    </row>
    <row r="54" spans="1:9">
      <c r="A54" t="s">
        <v>50</v>
      </c>
      <c r="B54" t="s">
        <v>1198</v>
      </c>
      <c r="C54" t="s">
        <v>1915</v>
      </c>
      <c r="D54" t="s">
        <v>1916</v>
      </c>
      <c r="E54">
        <v>655</v>
      </c>
      <c r="F54">
        <v>581</v>
      </c>
      <c r="G54" s="96">
        <v>7.85135135135</v>
      </c>
      <c r="H54" s="96">
        <v>4.6109487111299998</v>
      </c>
      <c r="I54">
        <f>VLOOKUP(B54,'9 - Local Transit ALT (2)'!$C$7:$X$1124,22,0)</f>
        <v>142.73913003380346</v>
      </c>
    </row>
    <row r="55" spans="1:9">
      <c r="A55" t="s">
        <v>50</v>
      </c>
      <c r="B55" t="s">
        <v>1266</v>
      </c>
      <c r="C55" t="s">
        <v>1915</v>
      </c>
      <c r="D55" t="s">
        <v>1925</v>
      </c>
      <c r="E55">
        <v>442</v>
      </c>
      <c r="F55">
        <v>392</v>
      </c>
      <c r="G55" s="9">
        <v>7.84</v>
      </c>
      <c r="H55" s="96">
        <v>6.60888001996</v>
      </c>
      <c r="I55">
        <f>VLOOKUP(B55,'9 - Local Transit ALT (2)'!$C$7:$X$1124,22,0)</f>
        <v>0</v>
      </c>
    </row>
    <row r="56" spans="1:9">
      <c r="A56" t="s">
        <v>50</v>
      </c>
      <c r="B56" t="s">
        <v>2211</v>
      </c>
      <c r="C56" t="s">
        <v>1915</v>
      </c>
      <c r="D56" t="s">
        <v>1940</v>
      </c>
      <c r="E56">
        <v>589</v>
      </c>
      <c r="F56">
        <v>514</v>
      </c>
      <c r="G56" s="96">
        <v>6.8533333333300002</v>
      </c>
      <c r="H56" s="96">
        <v>4.1725331794600002</v>
      </c>
      <c r="I56" t="e">
        <f>VLOOKUP(B56,'9 - Local Transit ALT (2)'!$C$7:$X$1124,22,0)</f>
        <v>#N/A</v>
      </c>
    </row>
    <row r="57" spans="1:9">
      <c r="A57" t="s">
        <v>50</v>
      </c>
      <c r="B57" t="s">
        <v>1053</v>
      </c>
      <c r="C57" t="s">
        <v>1915</v>
      </c>
      <c r="D57" t="s">
        <v>1940</v>
      </c>
      <c r="E57">
        <v>988</v>
      </c>
      <c r="F57">
        <v>862</v>
      </c>
      <c r="G57" s="96">
        <v>6.8412698412699999</v>
      </c>
      <c r="H57" s="96">
        <v>5.0082015231400003</v>
      </c>
      <c r="I57">
        <f>VLOOKUP(B57,'9 - Local Transit ALT (2)'!$C$7:$X$1124,22,0)</f>
        <v>269.61835673051763</v>
      </c>
    </row>
    <row r="58" spans="1:9">
      <c r="A58" t="s">
        <v>50</v>
      </c>
      <c r="B58" t="s">
        <v>1196</v>
      </c>
      <c r="C58" t="s">
        <v>1915</v>
      </c>
      <c r="D58" t="s">
        <v>1916</v>
      </c>
      <c r="E58">
        <v>817</v>
      </c>
      <c r="F58">
        <v>712</v>
      </c>
      <c r="G58" s="96">
        <v>6.7809523809499996</v>
      </c>
      <c r="H58" s="96">
        <v>5.2436210339500002</v>
      </c>
      <c r="I58">
        <f>VLOOKUP(B58,'9 - Local Transit ALT (2)'!$C$7:$X$1124,22,0)</f>
        <v>206.17874338216058</v>
      </c>
    </row>
    <row r="59" spans="1:9" hidden="1">
      <c r="A59" t="s">
        <v>50</v>
      </c>
      <c r="B59" t="s">
        <v>1486</v>
      </c>
      <c r="C59" t="s">
        <v>1915</v>
      </c>
      <c r="D59" t="s">
        <v>1930</v>
      </c>
      <c r="E59">
        <v>264</v>
      </c>
      <c r="F59">
        <v>230</v>
      </c>
      <c r="G59" s="96">
        <v>6.7647058823500004</v>
      </c>
      <c r="H59" s="96">
        <v>3.47319450598</v>
      </c>
      <c r="I59">
        <f>VLOOKUP(B59,'9 - Local Transit ALT (2)'!$C$7:$X$1124,22,0)</f>
        <v>0</v>
      </c>
    </row>
    <row r="60" spans="1:9">
      <c r="A60" t="s">
        <v>50</v>
      </c>
      <c r="B60" t="s">
        <v>2216</v>
      </c>
      <c r="C60" t="s">
        <v>1915</v>
      </c>
      <c r="D60" t="s">
        <v>1940</v>
      </c>
      <c r="E60">
        <v>564</v>
      </c>
      <c r="F60">
        <v>488</v>
      </c>
      <c r="G60" s="96">
        <v>6.4210526315800003</v>
      </c>
      <c r="H60" s="96">
        <v>4.5583554376700004</v>
      </c>
      <c r="I60" t="e">
        <f>VLOOKUP(B60,'9 - Local Transit ALT (2)'!$C$7:$X$1124,22,0)</f>
        <v>#N/A</v>
      </c>
    </row>
    <row r="61" spans="1:9" hidden="1">
      <c r="A61" t="s">
        <v>50</v>
      </c>
      <c r="B61" t="s">
        <v>998</v>
      </c>
      <c r="C61" t="s">
        <v>1915</v>
      </c>
      <c r="D61" t="s">
        <v>1931</v>
      </c>
      <c r="E61">
        <v>221</v>
      </c>
      <c r="F61">
        <v>191</v>
      </c>
      <c r="G61" s="96">
        <v>6.3666666666699996</v>
      </c>
      <c r="H61" s="96">
        <v>1.1669527897</v>
      </c>
      <c r="I61">
        <f>VLOOKUP(B61,'9 - Local Transit ALT (2)'!$C$7:$X$1124,22,0)</f>
        <v>0</v>
      </c>
    </row>
    <row r="62" spans="1:9" hidden="1">
      <c r="A62" t="s">
        <v>50</v>
      </c>
      <c r="B62" t="s">
        <v>879</v>
      </c>
      <c r="C62" t="s">
        <v>1915</v>
      </c>
      <c r="D62" t="s">
        <v>1931</v>
      </c>
      <c r="E62">
        <v>29</v>
      </c>
      <c r="F62">
        <v>25</v>
      </c>
      <c r="G62" s="9">
        <v>6.25</v>
      </c>
      <c r="H62" s="9">
        <v>7</v>
      </c>
      <c r="I62">
        <f>VLOOKUP(B62,'9 - Local Transit ALT (2)'!$C$7:$X$1124,22,0)</f>
        <v>31.719806674178546</v>
      </c>
    </row>
    <row r="63" spans="1:9" hidden="1">
      <c r="A63" t="s">
        <v>50</v>
      </c>
      <c r="B63" t="s">
        <v>2319</v>
      </c>
      <c r="C63" t="s">
        <v>1915</v>
      </c>
      <c r="D63" t="s">
        <v>1931</v>
      </c>
      <c r="E63">
        <v>29</v>
      </c>
      <c r="F63">
        <v>25</v>
      </c>
      <c r="G63" s="9">
        <v>6.25</v>
      </c>
      <c r="H63" s="9">
        <v>7</v>
      </c>
      <c r="I63" t="e">
        <f>VLOOKUP(B63,'9 - Local Transit ALT (2)'!$C$7:$X$1124,22,0)</f>
        <v>#N/A</v>
      </c>
    </row>
    <row r="64" spans="1:9" hidden="1">
      <c r="A64" t="s">
        <v>50</v>
      </c>
      <c r="B64" t="s">
        <v>1299</v>
      </c>
      <c r="C64" t="s">
        <v>1915</v>
      </c>
      <c r="D64" t="s">
        <v>1948</v>
      </c>
      <c r="E64">
        <v>248</v>
      </c>
      <c r="F64">
        <v>212</v>
      </c>
      <c r="G64" s="96">
        <v>5.8888888888900004</v>
      </c>
      <c r="H64" s="96">
        <v>4.3354005168</v>
      </c>
      <c r="I64">
        <f>VLOOKUP(B64,'9 - Local Transit ALT (2)'!$C$7:$X$1124,22,0)</f>
        <v>0</v>
      </c>
    </row>
    <row r="65" spans="1:9" hidden="1">
      <c r="A65" t="s">
        <v>50</v>
      </c>
      <c r="B65" t="s">
        <v>2280</v>
      </c>
      <c r="C65" t="s">
        <v>1915</v>
      </c>
      <c r="D65" t="s">
        <v>1947</v>
      </c>
      <c r="E65">
        <v>184</v>
      </c>
      <c r="F65">
        <v>157</v>
      </c>
      <c r="G65" s="96">
        <v>5.8148148148100001</v>
      </c>
      <c r="H65" s="96">
        <v>0.94648003294000005</v>
      </c>
      <c r="I65" t="e">
        <f>VLOOKUP(B65,'9 - Local Transit ALT (2)'!$C$7:$X$1124,22,0)</f>
        <v>#N/A</v>
      </c>
    </row>
    <row r="66" spans="1:9" hidden="1">
      <c r="A66" t="s">
        <v>50</v>
      </c>
      <c r="B66" t="s">
        <v>1263</v>
      </c>
      <c r="C66" t="s">
        <v>1915</v>
      </c>
      <c r="D66" t="s">
        <v>1925</v>
      </c>
      <c r="E66">
        <v>283</v>
      </c>
      <c r="F66">
        <v>241</v>
      </c>
      <c r="G66" s="96">
        <v>5.7380952380999997</v>
      </c>
      <c r="H66" s="96">
        <v>3.0841799709700002</v>
      </c>
      <c r="I66">
        <f>VLOOKUP(B66,'9 - Local Transit ALT (2)'!$C$7:$X$1124,22,0)</f>
        <v>0</v>
      </c>
    </row>
    <row r="67" spans="1:9" hidden="1">
      <c r="A67" t="s">
        <v>50</v>
      </c>
      <c r="B67" t="s">
        <v>803</v>
      </c>
      <c r="C67" t="s">
        <v>1915</v>
      </c>
      <c r="D67" t="s">
        <v>1923</v>
      </c>
      <c r="E67">
        <v>26</v>
      </c>
      <c r="F67">
        <v>22</v>
      </c>
      <c r="G67" s="9">
        <v>5.5</v>
      </c>
      <c r="H67" s="96">
        <v>2.84991472428</v>
      </c>
      <c r="I67">
        <f>VLOOKUP(B67,'9 - Local Transit ALT (2)'!$C$7:$X$1124,22,0)</f>
        <v>63.439613348357092</v>
      </c>
    </row>
    <row r="68" spans="1:9">
      <c r="A68" t="s">
        <v>50</v>
      </c>
      <c r="B68" t="s">
        <v>1061</v>
      </c>
      <c r="C68" t="s">
        <v>1915</v>
      </c>
      <c r="D68" t="s">
        <v>1940</v>
      </c>
      <c r="E68">
        <v>394</v>
      </c>
      <c r="F68">
        <v>332</v>
      </c>
      <c r="G68" s="96">
        <v>5.3548387096800001</v>
      </c>
      <c r="H68" s="96">
        <v>5.2882882882900004</v>
      </c>
      <c r="I68">
        <f>VLOOKUP(B68,'9 - Local Transit ALT (2)'!$C$7:$X$1124,22,0)</f>
        <v>0</v>
      </c>
    </row>
    <row r="69" spans="1:9" hidden="1">
      <c r="A69" t="s">
        <v>50</v>
      </c>
      <c r="B69" t="s">
        <v>749</v>
      </c>
      <c r="C69" t="s">
        <v>1915</v>
      </c>
      <c r="D69" t="s">
        <v>1947</v>
      </c>
      <c r="E69">
        <v>126</v>
      </c>
      <c r="F69">
        <v>106</v>
      </c>
      <c r="G69" s="9">
        <v>5.3</v>
      </c>
      <c r="H69" s="96">
        <v>0.98960498959999998</v>
      </c>
      <c r="I69">
        <f>VLOOKUP(B69,'9 - Local Transit ALT (2)'!$C$7:$X$1124,22,0)</f>
        <v>0</v>
      </c>
    </row>
    <row r="70" spans="1:9">
      <c r="A70" t="s">
        <v>50</v>
      </c>
      <c r="B70" t="s">
        <v>912</v>
      </c>
      <c r="C70" t="s">
        <v>1915</v>
      </c>
      <c r="D70" t="s">
        <v>1931</v>
      </c>
      <c r="E70" s="88">
        <v>1095</v>
      </c>
      <c r="F70">
        <v>920</v>
      </c>
      <c r="G70" s="96">
        <v>5.2571428571399998</v>
      </c>
      <c r="H70" s="96">
        <v>0.45253164556999997</v>
      </c>
      <c r="I70">
        <f>VLOOKUP(B70,'9 - Local Transit ALT (2)'!$C$7:$X$1124,22,0)</f>
        <v>31.719806674178546</v>
      </c>
    </row>
    <row r="71" spans="1:9" hidden="1">
      <c r="A71" t="s">
        <v>50</v>
      </c>
      <c r="B71" t="s">
        <v>821</v>
      </c>
      <c r="C71" t="s">
        <v>1915</v>
      </c>
      <c r="D71" t="s">
        <v>1923</v>
      </c>
      <c r="E71">
        <v>62</v>
      </c>
      <c r="F71">
        <v>52</v>
      </c>
      <c r="G71" s="9">
        <v>5.2</v>
      </c>
      <c r="H71" s="96">
        <v>3.1898734177199999</v>
      </c>
      <c r="I71">
        <f>VLOOKUP(B71,'9 - Local Transit ALT (2)'!$C$7:$X$1124,22,0)</f>
        <v>0</v>
      </c>
    </row>
    <row r="72" spans="1:9" hidden="1">
      <c r="A72" t="s">
        <v>50</v>
      </c>
      <c r="B72" t="s">
        <v>2258</v>
      </c>
      <c r="C72" t="s">
        <v>1915</v>
      </c>
      <c r="D72" t="s">
        <v>1916</v>
      </c>
      <c r="E72">
        <v>247</v>
      </c>
      <c r="F72">
        <v>207</v>
      </c>
      <c r="G72" s="96">
        <v>5.1749999999999998</v>
      </c>
      <c r="H72" s="96">
        <v>3.45175699821</v>
      </c>
      <c r="I72" t="e">
        <f>VLOOKUP(B72,'9 - Local Transit ALT (2)'!$C$7:$X$1124,22,0)</f>
        <v>#N/A</v>
      </c>
    </row>
    <row r="73" spans="1:9" hidden="1">
      <c r="A73" t="s">
        <v>50</v>
      </c>
      <c r="B73" t="s">
        <v>1596</v>
      </c>
      <c r="C73" t="s">
        <v>1915</v>
      </c>
      <c r="D73" t="s">
        <v>1933</v>
      </c>
      <c r="E73">
        <v>67</v>
      </c>
      <c r="F73">
        <v>56</v>
      </c>
      <c r="G73" s="96">
        <v>5.0909090909100003</v>
      </c>
      <c r="H73" s="9">
        <v>7</v>
      </c>
      <c r="I73">
        <f>VLOOKUP(B73,'9 - Local Transit ALT (2)'!$C$7:$X$1124,22,0)</f>
        <v>63.439613348357092</v>
      </c>
    </row>
    <row r="74" spans="1:9" hidden="1">
      <c r="A74" t="s">
        <v>50</v>
      </c>
      <c r="B74" t="s">
        <v>976</v>
      </c>
      <c r="C74" t="s">
        <v>1915</v>
      </c>
      <c r="D74" t="s">
        <v>1931</v>
      </c>
      <c r="E74">
        <v>282</v>
      </c>
      <c r="F74">
        <v>235</v>
      </c>
      <c r="G74" s="9">
        <v>5</v>
      </c>
      <c r="H74" s="9">
        <v>2</v>
      </c>
      <c r="I74">
        <f>VLOOKUP(B74,'9 - Local Transit ALT (2)'!$C$7:$X$1124,22,0)</f>
        <v>0</v>
      </c>
    </row>
    <row r="75" spans="1:9">
      <c r="A75" t="s">
        <v>50</v>
      </c>
      <c r="B75" t="s">
        <v>1042</v>
      </c>
      <c r="C75" t="s">
        <v>1915</v>
      </c>
      <c r="D75" t="s">
        <v>1940</v>
      </c>
      <c r="E75">
        <v>567</v>
      </c>
      <c r="F75">
        <v>472</v>
      </c>
      <c r="G75" s="96">
        <v>4.9684210526300001</v>
      </c>
      <c r="H75" s="96">
        <v>5.05275407292</v>
      </c>
      <c r="I75">
        <f>VLOOKUP(B75,'9 - Local Transit ALT (2)'!$C$7:$X$1124,22,0)</f>
        <v>158.59903337089276</v>
      </c>
    </row>
    <row r="76" spans="1:9" hidden="1">
      <c r="A76" t="s">
        <v>50</v>
      </c>
      <c r="B76" t="s">
        <v>2284</v>
      </c>
      <c r="C76" t="s">
        <v>1915</v>
      </c>
      <c r="D76" t="s">
        <v>1925</v>
      </c>
      <c r="E76">
        <v>171</v>
      </c>
      <c r="F76">
        <v>142</v>
      </c>
      <c r="G76" s="96">
        <v>4.8965517241400001</v>
      </c>
      <c r="H76" s="96">
        <v>2.3864701942400002</v>
      </c>
      <c r="I76" t="e">
        <f>VLOOKUP(B76,'9 - Local Transit ALT (2)'!$C$7:$X$1124,22,0)</f>
        <v>#N/A</v>
      </c>
    </row>
    <row r="77" spans="1:9">
      <c r="A77" t="s">
        <v>50</v>
      </c>
      <c r="B77" t="s">
        <v>940</v>
      </c>
      <c r="C77" t="s">
        <v>1915</v>
      </c>
      <c r="D77" t="s">
        <v>1931</v>
      </c>
      <c r="E77">
        <v>786</v>
      </c>
      <c r="F77">
        <v>652</v>
      </c>
      <c r="G77" s="96">
        <v>4.8656716417899997</v>
      </c>
      <c r="H77" s="96">
        <v>3.8086201736</v>
      </c>
      <c r="I77">
        <f>VLOOKUP(B77,'9 - Local Transit ALT (2)'!$C$7:$X$1124,22,0)</f>
        <v>95.159420022535642</v>
      </c>
    </row>
    <row r="78" spans="1:9" hidden="1">
      <c r="A78" t="s">
        <v>50</v>
      </c>
      <c r="B78" t="s">
        <v>1401</v>
      </c>
      <c r="C78" t="s">
        <v>1915</v>
      </c>
      <c r="D78" t="s">
        <v>1946</v>
      </c>
      <c r="E78">
        <v>317</v>
      </c>
      <c r="F78">
        <v>262</v>
      </c>
      <c r="G78" s="96">
        <v>4.7636363636399999</v>
      </c>
      <c r="H78" s="96">
        <v>2.32603254068</v>
      </c>
      <c r="I78">
        <f>VLOOKUP(B78,'9 - Local Transit ALT (2)'!$C$7:$X$1124,22,0)</f>
        <v>0</v>
      </c>
    </row>
    <row r="79" spans="1:9">
      <c r="A79" t="s">
        <v>50</v>
      </c>
      <c r="B79" t="s">
        <v>2209</v>
      </c>
      <c r="C79" t="s">
        <v>1915</v>
      </c>
      <c r="D79" t="s">
        <v>1916</v>
      </c>
      <c r="E79">
        <v>570</v>
      </c>
      <c r="F79">
        <v>471</v>
      </c>
      <c r="G79" s="96">
        <v>4.7575757575799997</v>
      </c>
      <c r="H79" s="96">
        <v>4.9987735077700002</v>
      </c>
      <c r="I79" t="e">
        <f>VLOOKUP(B79,'9 - Local Transit ALT (2)'!$C$7:$X$1124,22,0)</f>
        <v>#N/A</v>
      </c>
    </row>
    <row r="80" spans="1:9">
      <c r="A80" t="s">
        <v>50</v>
      </c>
      <c r="B80" t="s">
        <v>1032</v>
      </c>
      <c r="C80" t="s">
        <v>1915</v>
      </c>
      <c r="D80" t="s">
        <v>1940</v>
      </c>
      <c r="E80">
        <v>575</v>
      </c>
      <c r="F80">
        <v>474</v>
      </c>
      <c r="G80" s="96">
        <v>4.69306930693</v>
      </c>
      <c r="H80" s="96">
        <v>4.8605095541400001</v>
      </c>
      <c r="I80">
        <f>VLOOKUP(B80,'9 - Local Transit ALT (2)'!$C$7:$X$1124,22,0)</f>
        <v>0</v>
      </c>
    </row>
    <row r="81" spans="1:9" hidden="1">
      <c r="A81" t="s">
        <v>50</v>
      </c>
      <c r="B81" t="s">
        <v>2242</v>
      </c>
      <c r="C81" t="s">
        <v>1915</v>
      </c>
      <c r="D81" t="s">
        <v>1941</v>
      </c>
      <c r="E81">
        <v>324</v>
      </c>
      <c r="F81">
        <v>266</v>
      </c>
      <c r="G81" s="96">
        <v>4.5862068965500002</v>
      </c>
      <c r="H81" s="96">
        <v>2.95652781661</v>
      </c>
      <c r="I81" t="e">
        <f>VLOOKUP(B81,'9 - Local Transit ALT (2)'!$C$7:$X$1124,22,0)</f>
        <v>#N/A</v>
      </c>
    </row>
    <row r="82" spans="1:9" hidden="1">
      <c r="A82" t="s">
        <v>50</v>
      </c>
      <c r="B82" t="s">
        <v>1050</v>
      </c>
      <c r="C82" t="s">
        <v>1915</v>
      </c>
      <c r="D82" t="s">
        <v>1940</v>
      </c>
      <c r="E82">
        <v>94</v>
      </c>
      <c r="F82">
        <v>77</v>
      </c>
      <c r="G82" s="96">
        <v>4.5294117647099998</v>
      </c>
      <c r="H82" s="96">
        <v>4.6880187940500004</v>
      </c>
      <c r="I82">
        <f>VLOOKUP(B82,'9 - Local Transit ALT (2)'!$C$7:$X$1124,22,0)</f>
        <v>0</v>
      </c>
    </row>
    <row r="83" spans="1:9">
      <c r="A83" t="s">
        <v>50</v>
      </c>
      <c r="B83" t="s">
        <v>1169</v>
      </c>
      <c r="C83" t="s">
        <v>1915</v>
      </c>
      <c r="D83" t="s">
        <v>1916</v>
      </c>
      <c r="E83">
        <v>558</v>
      </c>
      <c r="F83">
        <v>457</v>
      </c>
      <c r="G83" s="96">
        <v>4.5247524752499997</v>
      </c>
      <c r="H83" s="96">
        <v>5.0418633285499999</v>
      </c>
      <c r="I83">
        <f>VLOOKUP(B83,'9 - Local Transit ALT (2)'!$C$7:$X$1124,22,0)</f>
        <v>0</v>
      </c>
    </row>
    <row r="84" spans="1:9">
      <c r="A84" t="s">
        <v>50</v>
      </c>
      <c r="B84" t="s">
        <v>1265</v>
      </c>
      <c r="C84" t="s">
        <v>1915</v>
      </c>
      <c r="D84" t="s">
        <v>1925</v>
      </c>
      <c r="E84">
        <v>516</v>
      </c>
      <c r="F84">
        <v>422</v>
      </c>
      <c r="G84" s="96">
        <v>4.4893617021300001</v>
      </c>
      <c r="H84" s="96">
        <v>4.2767693249000001</v>
      </c>
      <c r="I84">
        <f>VLOOKUP(B84,'9 - Local Transit ALT (2)'!$C$7:$X$1124,22,0)</f>
        <v>0</v>
      </c>
    </row>
    <row r="85" spans="1:9" hidden="1">
      <c r="A85" t="s">
        <v>50</v>
      </c>
      <c r="B85" t="s">
        <v>899</v>
      </c>
      <c r="C85" t="s">
        <v>1915</v>
      </c>
      <c r="D85" t="s">
        <v>1931</v>
      </c>
      <c r="E85">
        <v>239</v>
      </c>
      <c r="F85">
        <v>195</v>
      </c>
      <c r="G85" s="96">
        <v>4.4318181818199998</v>
      </c>
      <c r="H85" s="96">
        <v>0.44379132989999998</v>
      </c>
      <c r="I85">
        <f>VLOOKUP(B85,'9 - Local Transit ALT (2)'!$C$7:$X$1124,22,0)</f>
        <v>0</v>
      </c>
    </row>
    <row r="86" spans="1:9">
      <c r="A86" t="s">
        <v>50</v>
      </c>
      <c r="B86" t="s">
        <v>2215</v>
      </c>
      <c r="C86" t="s">
        <v>1915</v>
      </c>
      <c r="D86" t="s">
        <v>1925</v>
      </c>
      <c r="E86">
        <v>541</v>
      </c>
      <c r="F86">
        <v>441</v>
      </c>
      <c r="G86" s="9">
        <v>4.41</v>
      </c>
      <c r="H86" s="96">
        <v>3.0068684267000001</v>
      </c>
      <c r="I86" t="e">
        <f>VLOOKUP(B86,'9 - Local Transit ALT (2)'!$C$7:$X$1124,22,0)</f>
        <v>#N/A</v>
      </c>
    </row>
    <row r="87" spans="1:9" hidden="1">
      <c r="A87" t="s">
        <v>50</v>
      </c>
      <c r="B87" t="s">
        <v>881</v>
      </c>
      <c r="C87" t="s">
        <v>1915</v>
      </c>
      <c r="D87" t="s">
        <v>1931</v>
      </c>
      <c r="E87">
        <v>251</v>
      </c>
      <c r="F87">
        <v>204</v>
      </c>
      <c r="G87" s="96">
        <v>4.3404255319100002</v>
      </c>
      <c r="H87" s="96">
        <v>0.98689240852000004</v>
      </c>
      <c r="I87">
        <f>VLOOKUP(B87,'9 - Local Transit ALT (2)'!$C$7:$X$1124,22,0)</f>
        <v>0</v>
      </c>
    </row>
    <row r="88" spans="1:9" hidden="1">
      <c r="A88" t="s">
        <v>50</v>
      </c>
      <c r="B88" t="s">
        <v>1163</v>
      </c>
      <c r="C88" t="s">
        <v>1915</v>
      </c>
      <c r="D88" t="s">
        <v>1916</v>
      </c>
      <c r="E88">
        <v>344</v>
      </c>
      <c r="F88">
        <v>279</v>
      </c>
      <c r="G88" s="96">
        <v>4.2923076923099996</v>
      </c>
      <c r="H88" s="96">
        <v>4.99654974123</v>
      </c>
      <c r="I88">
        <f>VLOOKUP(B88,'9 - Local Transit ALT (2)'!$C$7:$X$1124,22,0)</f>
        <v>142.73913003380346</v>
      </c>
    </row>
    <row r="89" spans="1:9" hidden="1">
      <c r="A89" t="s">
        <v>50</v>
      </c>
      <c r="B89" t="s">
        <v>2241</v>
      </c>
      <c r="C89" t="s">
        <v>1915</v>
      </c>
      <c r="D89" t="s">
        <v>1916</v>
      </c>
      <c r="E89">
        <v>324</v>
      </c>
      <c r="F89">
        <v>262</v>
      </c>
      <c r="G89" s="96">
        <v>4.2258064516099996</v>
      </c>
      <c r="H89" s="96">
        <v>4.8221982758599999</v>
      </c>
      <c r="I89" t="e">
        <f>VLOOKUP(B89,'9 - Local Transit ALT (2)'!$C$7:$X$1124,22,0)</f>
        <v>#N/A</v>
      </c>
    </row>
    <row r="90" spans="1:9">
      <c r="A90" t="s">
        <v>50</v>
      </c>
      <c r="B90" t="s">
        <v>2199</v>
      </c>
      <c r="C90" t="s">
        <v>1915</v>
      </c>
      <c r="D90" t="s">
        <v>1916</v>
      </c>
      <c r="E90">
        <v>734</v>
      </c>
      <c r="F90">
        <v>590</v>
      </c>
      <c r="G90" s="96">
        <v>4.0972222222200001</v>
      </c>
      <c r="H90" s="96">
        <v>4.9956306437500002</v>
      </c>
      <c r="I90" t="e">
        <f>VLOOKUP(B90,'9 - Local Transit ALT (2)'!$C$7:$X$1124,22,0)</f>
        <v>#N/A</v>
      </c>
    </row>
    <row r="91" spans="1:9" hidden="1">
      <c r="A91" t="s">
        <v>50</v>
      </c>
      <c r="B91" t="s">
        <v>997</v>
      </c>
      <c r="C91" t="s">
        <v>1915</v>
      </c>
      <c r="D91" t="s">
        <v>1931</v>
      </c>
      <c r="E91">
        <v>203</v>
      </c>
      <c r="F91">
        <v>163</v>
      </c>
      <c r="G91" s="96">
        <v>4.0750000000000002</v>
      </c>
      <c r="H91" s="96">
        <v>1.2022494887499999</v>
      </c>
      <c r="I91">
        <f>VLOOKUP(B91,'9 - Local Transit ALT (2)'!$C$7:$X$1124,22,0)</f>
        <v>15.859903337089273</v>
      </c>
    </row>
    <row r="92" spans="1:9" hidden="1">
      <c r="A92" t="s">
        <v>50</v>
      </c>
      <c r="B92" t="s">
        <v>1026</v>
      </c>
      <c r="C92" t="s">
        <v>1915</v>
      </c>
      <c r="D92" t="s">
        <v>1940</v>
      </c>
      <c r="E92">
        <v>101</v>
      </c>
      <c r="F92">
        <v>81</v>
      </c>
      <c r="G92" s="9">
        <v>4.05</v>
      </c>
      <c r="H92" s="96">
        <v>2.0137994480199999</v>
      </c>
      <c r="I92">
        <f>VLOOKUP(B92,'9 - Local Transit ALT (2)'!$C$7:$X$1124,22,0)</f>
        <v>0</v>
      </c>
    </row>
    <row r="93" spans="1:9" hidden="1">
      <c r="A93" t="s">
        <v>50</v>
      </c>
      <c r="B93" t="s">
        <v>2326</v>
      </c>
      <c r="C93" t="s">
        <v>1915</v>
      </c>
      <c r="D93" t="s">
        <v>1935</v>
      </c>
      <c r="E93">
        <v>20</v>
      </c>
      <c r="F93">
        <v>16</v>
      </c>
      <c r="G93" s="9">
        <v>4</v>
      </c>
      <c r="H93" s="96">
        <v>1.0053999325</v>
      </c>
      <c r="I93" t="e">
        <f>VLOOKUP(B93,'9 - Local Transit ALT (2)'!$C$7:$X$1124,22,0)</f>
        <v>#N/A</v>
      </c>
    </row>
    <row r="94" spans="1:9" hidden="1">
      <c r="A94" t="s">
        <v>50</v>
      </c>
      <c r="B94" t="s">
        <v>882</v>
      </c>
      <c r="C94" t="s">
        <v>1915</v>
      </c>
      <c r="D94" t="s">
        <v>1931</v>
      </c>
      <c r="E94">
        <v>5</v>
      </c>
      <c r="F94">
        <v>4</v>
      </c>
      <c r="G94" s="9">
        <v>4</v>
      </c>
      <c r="H94" s="96">
        <v>1.88848920863</v>
      </c>
      <c r="I94">
        <f>VLOOKUP(B94,'9 - Local Transit ALT (2)'!$C$7:$X$1124,22,0)</f>
        <v>0</v>
      </c>
    </row>
    <row r="95" spans="1:9" hidden="1">
      <c r="A95" t="s">
        <v>50</v>
      </c>
      <c r="B95" t="s">
        <v>2304</v>
      </c>
      <c r="C95" t="s">
        <v>1915</v>
      </c>
      <c r="D95" t="s">
        <v>1916</v>
      </c>
      <c r="E95">
        <v>94</v>
      </c>
      <c r="F95">
        <v>75</v>
      </c>
      <c r="G95" s="96">
        <v>3.9473684210500002</v>
      </c>
      <c r="H95" s="96">
        <v>5.3700543056600001</v>
      </c>
      <c r="I95" t="e">
        <f>VLOOKUP(B95,'9 - Local Transit ALT (2)'!$C$7:$X$1124,22,0)</f>
        <v>#N/A</v>
      </c>
    </row>
    <row r="96" spans="1:9" hidden="1">
      <c r="A96" t="s">
        <v>50</v>
      </c>
      <c r="B96" t="s">
        <v>2302</v>
      </c>
      <c r="C96" t="s">
        <v>1915</v>
      </c>
      <c r="D96" t="s">
        <v>1930</v>
      </c>
      <c r="E96">
        <v>117</v>
      </c>
      <c r="F96">
        <v>93</v>
      </c>
      <c r="G96" s="96">
        <v>3.875</v>
      </c>
      <c r="H96" s="9">
        <v>3</v>
      </c>
      <c r="I96" t="e">
        <f>VLOOKUP(B96,'9 - Local Transit ALT (2)'!$C$7:$X$1124,22,0)</f>
        <v>#N/A</v>
      </c>
    </row>
    <row r="97" spans="1:9" hidden="1">
      <c r="A97" t="s">
        <v>50</v>
      </c>
      <c r="B97" t="s">
        <v>1316</v>
      </c>
      <c r="C97" t="s">
        <v>1915</v>
      </c>
      <c r="D97" t="s">
        <v>1958</v>
      </c>
      <c r="E97">
        <v>224</v>
      </c>
      <c r="F97">
        <v>178</v>
      </c>
      <c r="G97" s="96">
        <v>3.8695652173899999</v>
      </c>
      <c r="H97" s="96">
        <v>0.99880810489000005</v>
      </c>
      <c r="I97">
        <f>VLOOKUP(B97,'9 - Local Transit ALT (2)'!$C$7:$X$1124,22,0)</f>
        <v>0</v>
      </c>
    </row>
    <row r="98" spans="1:9">
      <c r="A98" t="s">
        <v>50</v>
      </c>
      <c r="B98" t="s">
        <v>1201</v>
      </c>
      <c r="C98" t="s">
        <v>1915</v>
      </c>
      <c r="D98" t="s">
        <v>1916</v>
      </c>
      <c r="E98">
        <v>407</v>
      </c>
      <c r="F98">
        <v>323</v>
      </c>
      <c r="G98" s="96">
        <v>3.84523809524</v>
      </c>
      <c r="H98" s="96">
        <v>3.46406388642</v>
      </c>
      <c r="I98">
        <f>VLOOKUP(B98,'9 - Local Transit ALT (2)'!$C$7:$X$1124,22,0)</f>
        <v>158.59903337089276</v>
      </c>
    </row>
    <row r="99" spans="1:9">
      <c r="A99" t="s">
        <v>50</v>
      </c>
      <c r="B99" t="s">
        <v>2219</v>
      </c>
      <c r="C99" t="s">
        <v>1915</v>
      </c>
      <c r="D99" t="s">
        <v>1940</v>
      </c>
      <c r="E99">
        <v>483</v>
      </c>
      <c r="F99">
        <v>382</v>
      </c>
      <c r="G99" s="96">
        <v>3.7821782178199999</v>
      </c>
      <c r="H99" s="96">
        <v>3.2598649662399999</v>
      </c>
      <c r="I99" t="e">
        <f>VLOOKUP(B99,'9 - Local Transit ALT (2)'!$C$7:$X$1124,22,0)</f>
        <v>#N/A</v>
      </c>
    </row>
    <row r="100" spans="1:9" hidden="1">
      <c r="A100" t="s">
        <v>50</v>
      </c>
      <c r="B100" t="s">
        <v>1137</v>
      </c>
      <c r="C100" t="s">
        <v>1915</v>
      </c>
      <c r="D100" t="s">
        <v>1916</v>
      </c>
      <c r="E100">
        <v>333</v>
      </c>
      <c r="F100">
        <v>263</v>
      </c>
      <c r="G100" s="96">
        <v>3.7571428571399998</v>
      </c>
      <c r="H100" s="96">
        <v>2.0711060948100002</v>
      </c>
      <c r="I100">
        <f>VLOOKUP(B100,'9 - Local Transit ALT (2)'!$C$7:$X$1124,22,0)</f>
        <v>0</v>
      </c>
    </row>
    <row r="101" spans="1:9">
      <c r="A101" t="s">
        <v>50</v>
      </c>
      <c r="B101" t="s">
        <v>1161</v>
      </c>
      <c r="C101" t="s">
        <v>1915</v>
      </c>
      <c r="D101" t="s">
        <v>1916</v>
      </c>
      <c r="E101">
        <v>855</v>
      </c>
      <c r="F101">
        <v>669</v>
      </c>
      <c r="G101" s="96">
        <v>3.5967741935499999</v>
      </c>
      <c r="H101" s="96">
        <v>5.11250890102</v>
      </c>
      <c r="I101">
        <f>VLOOKUP(B101,'9 - Local Transit ALT (2)'!$C$7:$X$1124,22,0)</f>
        <v>174.45893670798202</v>
      </c>
    </row>
    <row r="102" spans="1:9" hidden="1">
      <c r="A102" t="s">
        <v>50</v>
      </c>
      <c r="B102" t="s">
        <v>1261</v>
      </c>
      <c r="C102" t="s">
        <v>1915</v>
      </c>
      <c r="D102" t="s">
        <v>1925</v>
      </c>
      <c r="E102">
        <v>300</v>
      </c>
      <c r="F102">
        <v>234</v>
      </c>
      <c r="G102" s="96">
        <v>3.5454545454500002</v>
      </c>
      <c r="H102" s="96">
        <v>1.9962717481400001</v>
      </c>
      <c r="I102">
        <f>VLOOKUP(B102,'9 - Local Transit ALT (2)'!$C$7:$X$1124,22,0)</f>
        <v>0</v>
      </c>
    </row>
    <row r="103" spans="1:9" hidden="1">
      <c r="A103" t="s">
        <v>50</v>
      </c>
      <c r="B103" t="s">
        <v>1268</v>
      </c>
      <c r="C103" t="s">
        <v>1915</v>
      </c>
      <c r="D103" t="s">
        <v>1925</v>
      </c>
      <c r="E103">
        <v>145</v>
      </c>
      <c r="F103">
        <v>113</v>
      </c>
      <c r="G103" s="96">
        <v>3.53125</v>
      </c>
      <c r="H103" s="96">
        <v>0.96703579705999998</v>
      </c>
      <c r="I103">
        <f>VLOOKUP(B103,'9 - Local Transit ALT (2)'!$C$7:$X$1124,22,0)</f>
        <v>0</v>
      </c>
    </row>
    <row r="104" spans="1:9" hidden="1">
      <c r="A104" t="s">
        <v>50</v>
      </c>
      <c r="B104" t="s">
        <v>833</v>
      </c>
      <c r="C104" t="s">
        <v>1915</v>
      </c>
      <c r="D104" t="s">
        <v>1955</v>
      </c>
      <c r="E104">
        <v>18</v>
      </c>
      <c r="F104">
        <v>14</v>
      </c>
      <c r="G104" s="9">
        <v>3.5</v>
      </c>
      <c r="H104" s="96">
        <v>2.8225011205700001</v>
      </c>
      <c r="I104">
        <f>VLOOKUP(B104,'9 - Local Transit ALT (2)'!$C$7:$X$1124,22,0)</f>
        <v>47.579710011267821</v>
      </c>
    </row>
    <row r="105" spans="1:9" hidden="1">
      <c r="A105" t="s">
        <v>50</v>
      </c>
      <c r="B105" t="s">
        <v>1270</v>
      </c>
      <c r="C105" t="s">
        <v>1915</v>
      </c>
      <c r="D105" t="s">
        <v>1925</v>
      </c>
      <c r="E105">
        <v>241</v>
      </c>
      <c r="F105">
        <v>187</v>
      </c>
      <c r="G105" s="96">
        <v>3.4629629629599998</v>
      </c>
      <c r="H105" s="96">
        <v>7.6284584980199996</v>
      </c>
      <c r="I105">
        <f>VLOOKUP(B105,'9 - Local Transit ALT (2)'!$C$7:$X$1124,22,0)</f>
        <v>0</v>
      </c>
    </row>
    <row r="106" spans="1:9">
      <c r="A106" t="s">
        <v>50</v>
      </c>
      <c r="B106" t="s">
        <v>1059</v>
      </c>
      <c r="C106" t="s">
        <v>1915</v>
      </c>
      <c r="D106" t="s">
        <v>1940</v>
      </c>
      <c r="E106">
        <v>973</v>
      </c>
      <c r="F106">
        <v>754</v>
      </c>
      <c r="G106" s="96">
        <v>3.4429223744300002</v>
      </c>
      <c r="H106" s="96">
        <v>4.9650145772599998</v>
      </c>
      <c r="I106">
        <f>VLOOKUP(B106,'9 - Local Transit ALT (2)'!$C$7:$X$1124,22,0)</f>
        <v>222.03864671924984</v>
      </c>
    </row>
    <row r="107" spans="1:9" hidden="1">
      <c r="A107" t="s">
        <v>50</v>
      </c>
      <c r="B107" t="s">
        <v>1229</v>
      </c>
      <c r="C107" t="s">
        <v>1915</v>
      </c>
      <c r="D107" t="s">
        <v>1959</v>
      </c>
      <c r="E107">
        <v>62</v>
      </c>
      <c r="F107">
        <v>48</v>
      </c>
      <c r="G107" s="96">
        <v>3.4285714285700002</v>
      </c>
      <c r="H107" s="96">
        <v>3.8866808611299999</v>
      </c>
      <c r="I107">
        <f>VLOOKUP(B107,'9 - Local Transit ALT (2)'!$C$7:$X$1124,22,0)</f>
        <v>0</v>
      </c>
    </row>
    <row r="108" spans="1:9">
      <c r="A108" t="s">
        <v>50</v>
      </c>
      <c r="B108" t="s">
        <v>2156</v>
      </c>
      <c r="C108" t="s">
        <v>1915</v>
      </c>
      <c r="D108" t="s">
        <v>1916</v>
      </c>
      <c r="E108" s="88">
        <v>1828</v>
      </c>
      <c r="F108" s="88">
        <v>1415</v>
      </c>
      <c r="G108" s="96">
        <v>3.4261501210700001</v>
      </c>
      <c r="H108" s="96">
        <v>1.7471861471900001</v>
      </c>
      <c r="I108" t="e">
        <f>VLOOKUP(B108,'9 - Local Transit ALT (2)'!$C$7:$X$1124,22,0)</f>
        <v>#N/A</v>
      </c>
    </row>
    <row r="109" spans="1:9" hidden="1">
      <c r="A109" t="s">
        <v>50</v>
      </c>
      <c r="B109" t="s">
        <v>1236</v>
      </c>
      <c r="C109" t="s">
        <v>1915</v>
      </c>
      <c r="D109" t="s">
        <v>1959</v>
      </c>
      <c r="E109">
        <v>150</v>
      </c>
      <c r="F109">
        <v>116</v>
      </c>
      <c r="G109" s="96">
        <v>3.41176470588</v>
      </c>
      <c r="H109" s="96">
        <v>3.70830120792</v>
      </c>
      <c r="I109">
        <f>VLOOKUP(B109,'9 - Local Transit ALT (2)'!$C$7:$X$1124,22,0)</f>
        <v>111.01932335962492</v>
      </c>
    </row>
    <row r="110" spans="1:9">
      <c r="A110" t="s">
        <v>50</v>
      </c>
      <c r="B110" t="s">
        <v>1197</v>
      </c>
      <c r="C110" t="s">
        <v>1915</v>
      </c>
      <c r="D110" t="s">
        <v>1916</v>
      </c>
      <c r="E110">
        <v>437</v>
      </c>
      <c r="F110">
        <v>337</v>
      </c>
      <c r="G110" s="9">
        <v>3.37</v>
      </c>
      <c r="H110" s="96">
        <v>5.1510883482700001</v>
      </c>
      <c r="I110">
        <f>VLOOKUP(B110,'9 - Local Transit ALT (2)'!$C$7:$X$1124,22,0)</f>
        <v>0</v>
      </c>
    </row>
    <row r="111" spans="1:9" hidden="1">
      <c r="A111" t="s">
        <v>50</v>
      </c>
      <c r="B111" t="s">
        <v>1433</v>
      </c>
      <c r="C111" t="s">
        <v>1915</v>
      </c>
      <c r="D111" t="s">
        <v>1876</v>
      </c>
      <c r="E111">
        <v>385</v>
      </c>
      <c r="F111">
        <v>296</v>
      </c>
      <c r="G111" s="96">
        <v>3.3258426966300001</v>
      </c>
      <c r="H111" s="96">
        <v>3.0059835452499999</v>
      </c>
      <c r="I111">
        <f>VLOOKUP(B111,'9 - Local Transit ALT (2)'!$C$7:$X$1124,22,0)</f>
        <v>0</v>
      </c>
    </row>
    <row r="112" spans="1:9">
      <c r="A112" t="s">
        <v>50</v>
      </c>
      <c r="B112" t="s">
        <v>1212</v>
      </c>
      <c r="C112" t="s">
        <v>1915</v>
      </c>
      <c r="D112" t="s">
        <v>1916</v>
      </c>
      <c r="E112">
        <v>762</v>
      </c>
      <c r="F112">
        <v>584</v>
      </c>
      <c r="G112" s="96">
        <v>3.2808988764000002</v>
      </c>
      <c r="H112" s="96">
        <v>1.9030211480400001</v>
      </c>
      <c r="I112">
        <f>VLOOKUP(B112,'9 - Local Transit ALT (2)'!$C$7:$X$1124,22,0)</f>
        <v>95.159420022535642</v>
      </c>
    </row>
    <row r="113" spans="1:9" hidden="1">
      <c r="A113" t="s">
        <v>50</v>
      </c>
      <c r="B113" t="s">
        <v>1326</v>
      </c>
      <c r="C113" t="s">
        <v>1915</v>
      </c>
      <c r="D113" t="s">
        <v>1951</v>
      </c>
      <c r="E113">
        <v>85</v>
      </c>
      <c r="F113">
        <v>65</v>
      </c>
      <c r="G113" s="9">
        <v>3.25</v>
      </c>
      <c r="H113" s="9">
        <v>3</v>
      </c>
      <c r="I113">
        <f>VLOOKUP(B113,'9 - Local Transit ALT (2)'!$C$7:$X$1124,22,0)</f>
        <v>0</v>
      </c>
    </row>
    <row r="114" spans="1:9">
      <c r="A114" t="s">
        <v>50</v>
      </c>
      <c r="B114" t="s">
        <v>1040</v>
      </c>
      <c r="C114" t="s">
        <v>1915</v>
      </c>
      <c r="D114" t="s">
        <v>1940</v>
      </c>
      <c r="E114" s="88">
        <v>1515</v>
      </c>
      <c r="F114" s="88">
        <v>1156</v>
      </c>
      <c r="G114" s="96">
        <v>3.22005571031</v>
      </c>
      <c r="H114" s="96">
        <v>2.0280542986399999</v>
      </c>
      <c r="I114">
        <f>VLOOKUP(B114,'9 - Local Transit ALT (2)'!$C$7:$X$1124,22,0)</f>
        <v>0</v>
      </c>
    </row>
    <row r="115" spans="1:9" hidden="1">
      <c r="A115" t="s">
        <v>50</v>
      </c>
      <c r="B115" t="s">
        <v>1377</v>
      </c>
      <c r="C115" t="s">
        <v>1915</v>
      </c>
      <c r="D115" t="s">
        <v>1946</v>
      </c>
      <c r="E115">
        <v>183</v>
      </c>
      <c r="F115">
        <v>139</v>
      </c>
      <c r="G115" s="96">
        <v>3.1590909090900001</v>
      </c>
      <c r="H115" s="96">
        <v>2.9866735007699998</v>
      </c>
      <c r="I115">
        <f>VLOOKUP(B115,'9 - Local Transit ALT (2)'!$C$7:$X$1124,22,0)</f>
        <v>0</v>
      </c>
    </row>
    <row r="116" spans="1:9" hidden="1">
      <c r="A116" t="s">
        <v>50</v>
      </c>
      <c r="B116" t="s">
        <v>1049</v>
      </c>
      <c r="C116" t="s">
        <v>1915</v>
      </c>
      <c r="D116" t="s">
        <v>1940</v>
      </c>
      <c r="E116">
        <v>295</v>
      </c>
      <c r="F116">
        <v>224</v>
      </c>
      <c r="G116" s="96">
        <v>3.1549295774599999</v>
      </c>
      <c r="H116" s="96">
        <v>6.8416026088999997</v>
      </c>
      <c r="I116">
        <f>VLOOKUP(B116,'9 - Local Transit ALT (2)'!$C$7:$X$1124,22,0)</f>
        <v>0</v>
      </c>
    </row>
    <row r="117" spans="1:9">
      <c r="A117" t="s">
        <v>50</v>
      </c>
      <c r="B117" t="s">
        <v>1089</v>
      </c>
      <c r="C117" t="s">
        <v>1915</v>
      </c>
      <c r="D117" t="s">
        <v>1943</v>
      </c>
      <c r="E117">
        <v>656</v>
      </c>
      <c r="F117">
        <v>496</v>
      </c>
      <c r="G117" s="9">
        <v>3.1</v>
      </c>
      <c r="H117" s="96">
        <v>4.9388297872300004</v>
      </c>
      <c r="I117">
        <f>VLOOKUP(B117,'9 - Local Transit ALT (2)'!$C$7:$X$1124,22,0)</f>
        <v>222.03864671924984</v>
      </c>
    </row>
    <row r="118" spans="1:9" hidden="1">
      <c r="A118" t="s">
        <v>50</v>
      </c>
      <c r="B118" t="s">
        <v>2292</v>
      </c>
      <c r="C118" t="s">
        <v>1915</v>
      </c>
      <c r="D118" t="s">
        <v>1951</v>
      </c>
      <c r="E118">
        <v>131</v>
      </c>
      <c r="F118">
        <v>99</v>
      </c>
      <c r="G118" s="96">
        <v>3.09375</v>
      </c>
      <c r="H118" s="96">
        <v>2.9984544049499999</v>
      </c>
      <c r="I118" t="e">
        <f>VLOOKUP(B118,'9 - Local Transit ALT (2)'!$C$7:$X$1124,22,0)</f>
        <v>#N/A</v>
      </c>
    </row>
    <row r="119" spans="1:9" hidden="1">
      <c r="A119" t="s">
        <v>50</v>
      </c>
      <c r="B119" t="s">
        <v>2248</v>
      </c>
      <c r="C119" t="s">
        <v>1915</v>
      </c>
      <c r="D119" t="s">
        <v>1959</v>
      </c>
      <c r="E119">
        <v>274</v>
      </c>
      <c r="F119">
        <v>207</v>
      </c>
      <c r="G119" s="96">
        <v>3.0895522388100001</v>
      </c>
      <c r="H119" s="96">
        <v>1.01605058366</v>
      </c>
      <c r="I119" t="e">
        <f>VLOOKUP(B119,'9 - Local Transit ALT (2)'!$C$7:$X$1124,22,0)</f>
        <v>#N/A</v>
      </c>
    </row>
    <row r="120" spans="1:9" hidden="1">
      <c r="A120" t="s">
        <v>50</v>
      </c>
      <c r="B120" t="s">
        <v>838</v>
      </c>
      <c r="C120" t="s">
        <v>1915</v>
      </c>
      <c r="D120" t="s">
        <v>1955</v>
      </c>
      <c r="E120">
        <v>377</v>
      </c>
      <c r="F120">
        <v>284</v>
      </c>
      <c r="G120" s="96">
        <v>3.0537634408600001</v>
      </c>
      <c r="H120" s="96">
        <v>2.7979296066299999</v>
      </c>
      <c r="I120">
        <f>VLOOKUP(B120,'9 - Local Transit ALT (2)'!$C$7:$X$1124,22,0)</f>
        <v>0</v>
      </c>
    </row>
    <row r="121" spans="1:9">
      <c r="A121" t="s">
        <v>50</v>
      </c>
      <c r="B121" t="s">
        <v>1298</v>
      </c>
      <c r="C121" t="s">
        <v>1915</v>
      </c>
      <c r="D121" t="s">
        <v>1948</v>
      </c>
      <c r="E121">
        <v>543</v>
      </c>
      <c r="F121">
        <v>409</v>
      </c>
      <c r="G121" s="96">
        <v>3.0522388059700001</v>
      </c>
      <c r="H121" s="96">
        <v>3.0639199075899999</v>
      </c>
      <c r="I121">
        <f>VLOOKUP(B121,'9 - Local Transit ALT (2)'!$C$7:$X$1124,22,0)</f>
        <v>0</v>
      </c>
    </row>
    <row r="122" spans="1:9" hidden="1">
      <c r="A122" t="s">
        <v>50</v>
      </c>
      <c r="B122" t="s">
        <v>2327</v>
      </c>
      <c r="C122" t="s">
        <v>1915</v>
      </c>
      <c r="D122" t="s">
        <v>1931</v>
      </c>
      <c r="E122">
        <v>8</v>
      </c>
      <c r="F122">
        <v>6</v>
      </c>
      <c r="G122" s="9">
        <v>3</v>
      </c>
      <c r="H122" s="96">
        <v>1.88489208633</v>
      </c>
      <c r="I122" t="e">
        <f>VLOOKUP(B122,'9 - Local Transit ALT (2)'!$C$7:$X$1124,22,0)</f>
        <v>#N/A</v>
      </c>
    </row>
    <row r="123" spans="1:9">
      <c r="A123" t="s">
        <v>50</v>
      </c>
      <c r="B123" t="s">
        <v>1035</v>
      </c>
      <c r="C123" t="s">
        <v>1915</v>
      </c>
      <c r="D123" t="s">
        <v>1940</v>
      </c>
      <c r="E123">
        <v>652</v>
      </c>
      <c r="F123">
        <v>488</v>
      </c>
      <c r="G123" s="96">
        <v>2.9756097560999999</v>
      </c>
      <c r="H123" s="96">
        <v>1.7519360479599999</v>
      </c>
      <c r="I123">
        <f>VLOOKUP(B123,'9 - Local Transit ALT (2)'!$C$7:$X$1124,22,0)</f>
        <v>0</v>
      </c>
    </row>
    <row r="124" spans="1:9">
      <c r="A124" t="s">
        <v>50</v>
      </c>
      <c r="B124" t="s">
        <v>1039</v>
      </c>
      <c r="C124" t="s">
        <v>1915</v>
      </c>
      <c r="D124" t="s">
        <v>1940</v>
      </c>
      <c r="E124">
        <v>635</v>
      </c>
      <c r="F124">
        <v>475</v>
      </c>
      <c r="G124" s="96">
        <v>2.96875</v>
      </c>
      <c r="H124" s="96">
        <v>3.7547643979099998</v>
      </c>
      <c r="I124">
        <f>VLOOKUP(B124,'9 - Local Transit ALT (2)'!$C$7:$X$1124,22,0)</f>
        <v>0</v>
      </c>
    </row>
    <row r="125" spans="1:9" hidden="1">
      <c r="A125" t="s">
        <v>50</v>
      </c>
      <c r="B125" t="s">
        <v>2270</v>
      </c>
      <c r="C125" t="s">
        <v>1915</v>
      </c>
      <c r="D125" t="s">
        <v>1916</v>
      </c>
      <c r="E125">
        <v>194</v>
      </c>
      <c r="F125">
        <v>145</v>
      </c>
      <c r="G125" s="96">
        <v>2.9591836734700001</v>
      </c>
      <c r="H125" s="96">
        <v>5.16045038705</v>
      </c>
      <c r="I125" t="e">
        <f>VLOOKUP(B125,'9 - Local Transit ALT (2)'!$C$7:$X$1124,22,0)</f>
        <v>#N/A</v>
      </c>
    </row>
    <row r="126" spans="1:9">
      <c r="A126" t="s">
        <v>50</v>
      </c>
      <c r="B126" t="s">
        <v>1133</v>
      </c>
      <c r="C126" t="s">
        <v>1915</v>
      </c>
      <c r="D126" t="s">
        <v>1916</v>
      </c>
      <c r="E126">
        <v>560</v>
      </c>
      <c r="F126">
        <v>418</v>
      </c>
      <c r="G126" s="96">
        <v>2.9436619718300001</v>
      </c>
      <c r="H126" s="96">
        <v>2.02710376871</v>
      </c>
      <c r="I126">
        <f>VLOOKUP(B126,'9 - Local Transit ALT (2)'!$C$7:$X$1124,22,0)</f>
        <v>158.59903337089276</v>
      </c>
    </row>
    <row r="127" spans="1:9">
      <c r="A127" t="s">
        <v>50</v>
      </c>
      <c r="B127" t="s">
        <v>1256</v>
      </c>
      <c r="C127" t="s">
        <v>1915</v>
      </c>
      <c r="D127" t="s">
        <v>1925</v>
      </c>
      <c r="E127">
        <v>476</v>
      </c>
      <c r="F127">
        <v>355</v>
      </c>
      <c r="G127" s="96">
        <v>2.9338842975200001</v>
      </c>
      <c r="H127" s="96">
        <v>2.56489325652</v>
      </c>
      <c r="I127">
        <f>VLOOKUP(B127,'9 - Local Transit ALT (2)'!$C$7:$X$1124,22,0)</f>
        <v>0</v>
      </c>
    </row>
    <row r="128" spans="1:9">
      <c r="A128" t="s">
        <v>50</v>
      </c>
      <c r="B128" t="s">
        <v>1399</v>
      </c>
      <c r="C128" t="s">
        <v>1915</v>
      </c>
      <c r="D128" t="s">
        <v>1946</v>
      </c>
      <c r="E128">
        <v>561</v>
      </c>
      <c r="F128">
        <v>418</v>
      </c>
      <c r="G128" s="96">
        <v>2.92307692308</v>
      </c>
      <c r="H128" s="96">
        <v>2.3265680873700001</v>
      </c>
      <c r="I128">
        <f>VLOOKUP(B128,'9 - Local Transit ALT (2)'!$C$7:$X$1124,22,0)</f>
        <v>0</v>
      </c>
    </row>
    <row r="129" spans="1:9" hidden="1">
      <c r="A129" t="s">
        <v>50</v>
      </c>
      <c r="B129" t="s">
        <v>2287</v>
      </c>
      <c r="C129" t="s">
        <v>1915</v>
      </c>
      <c r="D129" t="s">
        <v>1959</v>
      </c>
      <c r="E129">
        <v>141</v>
      </c>
      <c r="F129">
        <v>105</v>
      </c>
      <c r="G129" s="96">
        <v>2.9166666666699999</v>
      </c>
      <c r="H129" s="96">
        <v>4.0797255736900002</v>
      </c>
      <c r="I129" t="e">
        <f>VLOOKUP(B129,'9 - Local Transit ALT (2)'!$C$7:$X$1124,22,0)</f>
        <v>#N/A</v>
      </c>
    </row>
    <row r="130" spans="1:9">
      <c r="A130" t="s">
        <v>50</v>
      </c>
      <c r="B130" t="s">
        <v>1274</v>
      </c>
      <c r="C130" t="s">
        <v>1915</v>
      </c>
      <c r="D130" t="s">
        <v>1925</v>
      </c>
      <c r="E130">
        <v>527</v>
      </c>
      <c r="F130">
        <v>391</v>
      </c>
      <c r="G130" s="96">
        <v>2.875</v>
      </c>
      <c r="H130" s="96">
        <v>3.0051446945300002</v>
      </c>
      <c r="I130">
        <f>VLOOKUP(B130,'9 - Local Transit ALT (2)'!$C$7:$X$1124,22,0)</f>
        <v>0</v>
      </c>
    </row>
    <row r="131" spans="1:9" hidden="1">
      <c r="A131" t="s">
        <v>50</v>
      </c>
      <c r="B131" t="s">
        <v>2310</v>
      </c>
      <c r="C131" t="s">
        <v>1915</v>
      </c>
      <c r="D131" t="s">
        <v>1951</v>
      </c>
      <c r="E131">
        <v>60</v>
      </c>
      <c r="F131">
        <v>44</v>
      </c>
      <c r="G131" s="9">
        <v>2.75</v>
      </c>
      <c r="H131" s="9">
        <v>3</v>
      </c>
      <c r="I131" t="e">
        <f>VLOOKUP(B131,'9 - Local Transit ALT (2)'!$C$7:$X$1124,22,0)</f>
        <v>#N/A</v>
      </c>
    </row>
    <row r="132" spans="1:9">
      <c r="A132" t="s">
        <v>50</v>
      </c>
      <c r="B132" t="s">
        <v>1038</v>
      </c>
      <c r="C132" t="s">
        <v>1915</v>
      </c>
      <c r="D132" t="s">
        <v>1940</v>
      </c>
      <c r="E132">
        <v>832</v>
      </c>
      <c r="F132">
        <v>608</v>
      </c>
      <c r="G132" s="96">
        <v>2.7142857142899999</v>
      </c>
      <c r="H132" s="96">
        <v>3.7207962283899998</v>
      </c>
      <c r="I132">
        <f>VLOOKUP(B132,'9 - Local Transit ALT (2)'!$C$7:$X$1124,22,0)</f>
        <v>142.73913003380346</v>
      </c>
    </row>
    <row r="133" spans="1:9" hidden="1">
      <c r="A133" t="s">
        <v>50</v>
      </c>
      <c r="B133" t="s">
        <v>2265</v>
      </c>
      <c r="C133" t="s">
        <v>1915</v>
      </c>
      <c r="D133" t="s">
        <v>1925</v>
      </c>
      <c r="E133">
        <v>211</v>
      </c>
      <c r="F133">
        <v>154</v>
      </c>
      <c r="G133" s="96">
        <v>2.7017543859600002</v>
      </c>
      <c r="H133" s="96">
        <v>6.9357429718899999</v>
      </c>
      <c r="I133" t="e">
        <f>VLOOKUP(B133,'9 - Local Transit ALT (2)'!$C$7:$X$1124,22,0)</f>
        <v>#N/A</v>
      </c>
    </row>
    <row r="134" spans="1:9" hidden="1">
      <c r="A134" t="s">
        <v>50</v>
      </c>
      <c r="B134" t="s">
        <v>1021</v>
      </c>
      <c r="C134" t="s">
        <v>1915</v>
      </c>
      <c r="D134" t="s">
        <v>1940</v>
      </c>
      <c r="E134">
        <v>96</v>
      </c>
      <c r="F134">
        <v>70</v>
      </c>
      <c r="G134" s="96">
        <v>2.69230769231</v>
      </c>
      <c r="H134" s="96">
        <v>5.0016438356200004</v>
      </c>
      <c r="I134">
        <f>VLOOKUP(B134,'9 - Local Transit ALT (2)'!$C$7:$X$1124,22,0)</f>
        <v>0</v>
      </c>
    </row>
    <row r="135" spans="1:9">
      <c r="A135" t="s">
        <v>50</v>
      </c>
      <c r="B135" t="s">
        <v>2198</v>
      </c>
      <c r="C135" t="s">
        <v>1915</v>
      </c>
      <c r="D135" t="s">
        <v>1916</v>
      </c>
      <c r="E135">
        <v>697</v>
      </c>
      <c r="F135">
        <v>508</v>
      </c>
      <c r="G135" s="96">
        <v>2.68783068783</v>
      </c>
      <c r="H135" s="96">
        <v>5.1648425284800004</v>
      </c>
      <c r="I135" t="e">
        <f>VLOOKUP(B135,'9 - Local Transit ALT (2)'!$C$7:$X$1124,22,0)</f>
        <v>#N/A</v>
      </c>
    </row>
    <row r="136" spans="1:9" hidden="1">
      <c r="A136" t="s">
        <v>50</v>
      </c>
      <c r="B136" t="s">
        <v>827</v>
      </c>
      <c r="C136" t="s">
        <v>1915</v>
      </c>
      <c r="D136" t="s">
        <v>1955</v>
      </c>
      <c r="E136">
        <v>252</v>
      </c>
      <c r="F136">
        <v>182</v>
      </c>
      <c r="G136" s="9">
        <v>2.6</v>
      </c>
      <c r="H136" s="96">
        <v>2.8880971232500001</v>
      </c>
      <c r="I136">
        <f>VLOOKUP(B136,'9 - Local Transit ALT (2)'!$C$7:$X$1124,22,0)</f>
        <v>0</v>
      </c>
    </row>
    <row r="137" spans="1:9" hidden="1">
      <c r="A137" t="s">
        <v>50</v>
      </c>
      <c r="B137" t="s">
        <v>842</v>
      </c>
      <c r="C137" t="s">
        <v>1915</v>
      </c>
      <c r="D137" t="s">
        <v>1935</v>
      </c>
      <c r="E137">
        <v>36</v>
      </c>
      <c r="F137">
        <v>26</v>
      </c>
      <c r="G137" s="9">
        <v>2.6</v>
      </c>
      <c r="H137" s="96">
        <v>0.98406098405999998</v>
      </c>
      <c r="I137">
        <f>VLOOKUP(B137,'9 - Local Transit ALT (2)'!$C$7:$X$1124,22,0)</f>
        <v>47.579710011267821</v>
      </c>
    </row>
    <row r="138" spans="1:9">
      <c r="A138" t="s">
        <v>50</v>
      </c>
      <c r="B138" t="s">
        <v>2218</v>
      </c>
      <c r="C138" t="s">
        <v>1915</v>
      </c>
      <c r="D138" t="s">
        <v>1943</v>
      </c>
      <c r="E138">
        <v>466</v>
      </c>
      <c r="F138">
        <v>336</v>
      </c>
      <c r="G138" s="96">
        <v>2.5846153846200002</v>
      </c>
      <c r="H138" s="96">
        <v>4.9167896134599998</v>
      </c>
      <c r="I138" t="e">
        <f>VLOOKUP(B138,'9 - Local Transit ALT (2)'!$C$7:$X$1124,22,0)</f>
        <v>#N/A</v>
      </c>
    </row>
    <row r="139" spans="1:9" hidden="1">
      <c r="A139" t="s">
        <v>50</v>
      </c>
      <c r="B139" t="s">
        <v>1233</v>
      </c>
      <c r="C139" t="s">
        <v>1915</v>
      </c>
      <c r="D139" t="s">
        <v>1959</v>
      </c>
      <c r="E139">
        <v>333</v>
      </c>
      <c r="F139">
        <v>240</v>
      </c>
      <c r="G139" s="96">
        <v>2.5806451612900001</v>
      </c>
      <c r="H139" s="96">
        <v>1.0293128303700001</v>
      </c>
      <c r="I139">
        <f>VLOOKUP(B139,'9 - Local Transit ALT (2)'!$C$7:$X$1124,22,0)</f>
        <v>0</v>
      </c>
    </row>
    <row r="140" spans="1:9" hidden="1">
      <c r="A140" t="s">
        <v>50</v>
      </c>
      <c r="B140" t="s">
        <v>1321</v>
      </c>
      <c r="C140" t="s">
        <v>1915</v>
      </c>
      <c r="D140" t="s">
        <v>1958</v>
      </c>
      <c r="E140">
        <v>25</v>
      </c>
      <c r="F140">
        <v>18</v>
      </c>
      <c r="G140" s="96">
        <v>2.5714285714299998</v>
      </c>
      <c r="H140" s="9">
        <v>1.08</v>
      </c>
      <c r="I140">
        <f>VLOOKUP(B140,'9 - Local Transit ALT (2)'!$C$7:$X$1124,22,0)</f>
        <v>47.579710011267821</v>
      </c>
    </row>
    <row r="141" spans="1:9">
      <c r="A141" t="s">
        <v>50</v>
      </c>
      <c r="B141" t="s">
        <v>2179</v>
      </c>
      <c r="C141" t="s">
        <v>1915</v>
      </c>
      <c r="D141" t="s">
        <v>1916</v>
      </c>
      <c r="E141">
        <v>966</v>
      </c>
      <c r="F141">
        <v>691</v>
      </c>
      <c r="G141" s="96">
        <v>2.5127272727299999</v>
      </c>
      <c r="H141" s="96">
        <v>1.95950920245</v>
      </c>
      <c r="I141" t="e">
        <f>VLOOKUP(B141,'9 - Local Transit ALT (2)'!$C$7:$X$1124,22,0)</f>
        <v>#N/A</v>
      </c>
    </row>
    <row r="142" spans="1:9" hidden="1">
      <c r="A142" t="s">
        <v>50</v>
      </c>
      <c r="B142" t="s">
        <v>1162</v>
      </c>
      <c r="C142" t="s">
        <v>1915</v>
      </c>
      <c r="D142" t="s">
        <v>1916</v>
      </c>
      <c r="E142">
        <v>366</v>
      </c>
      <c r="F142">
        <v>260</v>
      </c>
      <c r="G142" s="96">
        <v>2.4528301886800001</v>
      </c>
      <c r="H142" s="96">
        <v>4.8378773125599999</v>
      </c>
      <c r="I142">
        <f>VLOOKUP(B142,'9 - Local Transit ALT (2)'!$C$7:$X$1124,22,0)</f>
        <v>0</v>
      </c>
    </row>
    <row r="143" spans="1:9" hidden="1">
      <c r="A143" t="s">
        <v>50</v>
      </c>
      <c r="B143" t="s">
        <v>877</v>
      </c>
      <c r="C143" t="s">
        <v>1915</v>
      </c>
      <c r="D143" t="s">
        <v>1931</v>
      </c>
      <c r="E143">
        <v>183</v>
      </c>
      <c r="F143">
        <v>130</v>
      </c>
      <c r="G143" s="96">
        <v>2.4528301886800001</v>
      </c>
      <c r="H143" s="96">
        <v>1.4811715481200001</v>
      </c>
      <c r="I143">
        <f>VLOOKUP(B143,'9 - Local Transit ALT (2)'!$C$7:$X$1124,22,0)</f>
        <v>0</v>
      </c>
    </row>
    <row r="144" spans="1:9" hidden="1">
      <c r="A144" t="s">
        <v>50</v>
      </c>
      <c r="B144" t="s">
        <v>1485</v>
      </c>
      <c r="C144" t="s">
        <v>1915</v>
      </c>
      <c r="D144" t="s">
        <v>1930</v>
      </c>
      <c r="E144">
        <v>62</v>
      </c>
      <c r="F144">
        <v>44</v>
      </c>
      <c r="G144" s="96">
        <v>2.4444444444400002</v>
      </c>
      <c r="H144" s="96">
        <v>4.1578059071700002</v>
      </c>
      <c r="I144">
        <f>VLOOKUP(B144,'9 - Local Transit ALT (2)'!$C$7:$X$1124,22,0)</f>
        <v>63.439613348357092</v>
      </c>
    </row>
    <row r="145" spans="1:9">
      <c r="A145" t="s">
        <v>50</v>
      </c>
      <c r="B145" t="s">
        <v>1154</v>
      </c>
      <c r="C145" t="s">
        <v>1915</v>
      </c>
      <c r="D145" t="s">
        <v>1916</v>
      </c>
      <c r="E145">
        <v>579</v>
      </c>
      <c r="F145">
        <v>410</v>
      </c>
      <c r="G145" s="96">
        <v>2.42603550296</v>
      </c>
      <c r="H145" s="96">
        <v>5.1047765793500002</v>
      </c>
      <c r="I145">
        <f>VLOOKUP(B145,'9 - Local Transit ALT (2)'!$C$7:$X$1124,22,0)</f>
        <v>0</v>
      </c>
    </row>
    <row r="146" spans="1:9">
      <c r="A146" t="s">
        <v>50</v>
      </c>
      <c r="B146" t="s">
        <v>1127</v>
      </c>
      <c r="C146" t="s">
        <v>1915</v>
      </c>
      <c r="D146" t="s">
        <v>1916</v>
      </c>
      <c r="E146">
        <v>672</v>
      </c>
      <c r="F146">
        <v>474</v>
      </c>
      <c r="G146" s="96">
        <v>2.3939393939400002</v>
      </c>
      <c r="H146" s="96">
        <v>2.4583055370200002</v>
      </c>
      <c r="I146">
        <f>VLOOKUP(B146,'9 - Local Transit ALT (2)'!$C$7:$X$1124,22,0)</f>
        <v>0</v>
      </c>
    </row>
    <row r="147" spans="1:9">
      <c r="A147" t="s">
        <v>50</v>
      </c>
      <c r="B147" t="s">
        <v>2192</v>
      </c>
      <c r="C147" t="s">
        <v>1915</v>
      </c>
      <c r="D147" t="s">
        <v>1940</v>
      </c>
      <c r="E147">
        <v>767</v>
      </c>
      <c r="F147">
        <v>539</v>
      </c>
      <c r="G147" s="96">
        <v>2.36403508772</v>
      </c>
      <c r="H147" s="96">
        <v>2.9510655090800002</v>
      </c>
      <c r="I147" t="e">
        <f>VLOOKUP(B147,'9 - Local Transit ALT (2)'!$C$7:$X$1124,22,0)</f>
        <v>#N/A</v>
      </c>
    </row>
    <row r="148" spans="1:9" hidden="1">
      <c r="A148" t="s">
        <v>50</v>
      </c>
      <c r="B148" t="s">
        <v>1310</v>
      </c>
      <c r="C148" t="s">
        <v>1915</v>
      </c>
      <c r="D148" t="s">
        <v>1958</v>
      </c>
      <c r="E148">
        <v>228</v>
      </c>
      <c r="F148">
        <v>160</v>
      </c>
      <c r="G148" s="96">
        <v>2.3529411764699999</v>
      </c>
      <c r="H148" s="96">
        <v>0.97344064385999995</v>
      </c>
      <c r="I148">
        <f>VLOOKUP(B148,'9 - Local Transit ALT (2)'!$C$7:$X$1124,22,0)</f>
        <v>79.299516685446378</v>
      </c>
    </row>
    <row r="149" spans="1:9" hidden="1">
      <c r="A149" t="s">
        <v>50</v>
      </c>
      <c r="B149" t="s">
        <v>2324</v>
      </c>
      <c r="C149" t="s">
        <v>1915</v>
      </c>
      <c r="D149" t="s">
        <v>1934</v>
      </c>
      <c r="E149">
        <v>20</v>
      </c>
      <c r="F149">
        <v>14</v>
      </c>
      <c r="G149" s="96">
        <v>2.3333333333300001</v>
      </c>
      <c r="H149" s="96">
        <v>0.99867724867999996</v>
      </c>
      <c r="I149" t="e">
        <f>VLOOKUP(B149,'9 - Local Transit ALT (2)'!$C$7:$X$1124,22,0)</f>
        <v>#N/A</v>
      </c>
    </row>
    <row r="150" spans="1:9">
      <c r="A150" t="s">
        <v>50</v>
      </c>
      <c r="B150" t="s">
        <v>2183</v>
      </c>
      <c r="C150" t="s">
        <v>1915</v>
      </c>
      <c r="D150" t="s">
        <v>1916</v>
      </c>
      <c r="E150">
        <v>820</v>
      </c>
      <c r="F150">
        <v>572</v>
      </c>
      <c r="G150" s="96">
        <v>2.3064516129000001</v>
      </c>
      <c r="H150" s="96">
        <v>2.1143222506399999</v>
      </c>
      <c r="I150" t="e">
        <f>VLOOKUP(B150,'9 - Local Transit ALT (2)'!$C$7:$X$1124,22,0)</f>
        <v>#N/A</v>
      </c>
    </row>
    <row r="151" spans="1:9" hidden="1">
      <c r="A151" t="s">
        <v>50</v>
      </c>
      <c r="B151" t="s">
        <v>1217</v>
      </c>
      <c r="C151" t="s">
        <v>1915</v>
      </c>
      <c r="D151" t="s">
        <v>1916</v>
      </c>
      <c r="E151">
        <v>230</v>
      </c>
      <c r="F151">
        <v>160</v>
      </c>
      <c r="G151" s="96">
        <v>2.2857142857100001</v>
      </c>
      <c r="H151" s="96">
        <v>0.95780176644000004</v>
      </c>
      <c r="I151">
        <f>VLOOKUP(B151,'9 - Local Transit ALT (2)'!$C$7:$X$1124,22,0)</f>
        <v>47.579710011267821</v>
      </c>
    </row>
    <row r="152" spans="1:9" hidden="1">
      <c r="A152" t="s">
        <v>50</v>
      </c>
      <c r="B152" t="s">
        <v>2267</v>
      </c>
      <c r="C152" t="s">
        <v>1915</v>
      </c>
      <c r="D152" t="s">
        <v>1940</v>
      </c>
      <c r="E152">
        <v>200</v>
      </c>
      <c r="F152">
        <v>139</v>
      </c>
      <c r="G152" s="96">
        <v>2.2786885245900002</v>
      </c>
      <c r="H152" s="96">
        <v>2.0204953031600001</v>
      </c>
      <c r="I152" t="e">
        <f>VLOOKUP(B152,'9 - Local Transit ALT (2)'!$C$7:$X$1124,22,0)</f>
        <v>#N/A</v>
      </c>
    </row>
    <row r="153" spans="1:9" hidden="1">
      <c r="A153" t="s">
        <v>50</v>
      </c>
      <c r="B153" t="s">
        <v>2296</v>
      </c>
      <c r="C153" t="s">
        <v>1915</v>
      </c>
      <c r="D153" t="s">
        <v>1946</v>
      </c>
      <c r="E153">
        <v>117</v>
      </c>
      <c r="F153">
        <v>81</v>
      </c>
      <c r="G153" s="9">
        <v>2.25</v>
      </c>
      <c r="H153" s="96">
        <v>5.0193429536399998</v>
      </c>
      <c r="I153" t="e">
        <f>VLOOKUP(B153,'9 - Local Transit ALT (2)'!$C$7:$X$1124,22,0)</f>
        <v>#N/A</v>
      </c>
    </row>
    <row r="154" spans="1:9" hidden="1">
      <c r="A154" t="s">
        <v>50</v>
      </c>
      <c r="B154" t="s">
        <v>2279</v>
      </c>
      <c r="C154" t="s">
        <v>1915</v>
      </c>
      <c r="D154" t="s">
        <v>1916</v>
      </c>
      <c r="E154">
        <v>165</v>
      </c>
      <c r="F154">
        <v>114</v>
      </c>
      <c r="G154" s="96">
        <v>2.2352941176500001</v>
      </c>
      <c r="H154" s="96">
        <v>1.9741935483899999</v>
      </c>
      <c r="I154" t="e">
        <f>VLOOKUP(B154,'9 - Local Transit ALT (2)'!$C$7:$X$1124,22,0)</f>
        <v>#N/A</v>
      </c>
    </row>
    <row r="155" spans="1:9" hidden="1">
      <c r="A155" t="s">
        <v>50</v>
      </c>
      <c r="B155" t="s">
        <v>1483</v>
      </c>
      <c r="C155" t="s">
        <v>1915</v>
      </c>
      <c r="D155" t="s">
        <v>1930</v>
      </c>
      <c r="E155">
        <v>139</v>
      </c>
      <c r="F155">
        <v>96</v>
      </c>
      <c r="G155" s="96">
        <v>2.23255813953</v>
      </c>
      <c r="H155" s="9">
        <v>3</v>
      </c>
      <c r="I155">
        <f>VLOOKUP(B155,'9 - Local Transit ALT (2)'!$C$7:$X$1124,22,0)</f>
        <v>111.01932335962492</v>
      </c>
    </row>
    <row r="156" spans="1:9" hidden="1">
      <c r="A156" t="s">
        <v>50</v>
      </c>
      <c r="B156" t="s">
        <v>2246</v>
      </c>
      <c r="C156" t="s">
        <v>1915</v>
      </c>
      <c r="D156" t="s">
        <v>1916</v>
      </c>
      <c r="E156">
        <v>277</v>
      </c>
      <c r="F156">
        <v>191</v>
      </c>
      <c r="G156" s="96">
        <v>2.2209302325600002</v>
      </c>
      <c r="H156" s="9">
        <v>1</v>
      </c>
      <c r="I156" t="e">
        <f>VLOOKUP(B156,'9 - Local Transit ALT (2)'!$C$7:$X$1124,22,0)</f>
        <v>#N/A</v>
      </c>
    </row>
    <row r="157" spans="1:9">
      <c r="A157" t="s">
        <v>50</v>
      </c>
      <c r="B157" t="s">
        <v>859</v>
      </c>
      <c r="C157" t="s">
        <v>1915</v>
      </c>
      <c r="D157" t="s">
        <v>1931</v>
      </c>
      <c r="E157" s="88">
        <v>1267</v>
      </c>
      <c r="F157">
        <v>873</v>
      </c>
      <c r="G157" s="96">
        <v>2.21573604061</v>
      </c>
      <c r="H157" s="96">
        <v>0.50352941175999999</v>
      </c>
      <c r="I157">
        <f>VLOOKUP(B157,'9 - Local Transit ALT (2)'!$C$7:$X$1124,22,0)</f>
        <v>31.719806674178546</v>
      </c>
    </row>
    <row r="158" spans="1:9">
      <c r="A158" t="s">
        <v>50</v>
      </c>
      <c r="B158" t="s">
        <v>1206</v>
      </c>
      <c r="C158" t="s">
        <v>1915</v>
      </c>
      <c r="D158" t="s">
        <v>1916</v>
      </c>
      <c r="E158">
        <v>515</v>
      </c>
      <c r="F158">
        <v>354</v>
      </c>
      <c r="G158" s="96">
        <v>2.1987577639799998</v>
      </c>
      <c r="H158" s="96">
        <v>2.0183895235399998</v>
      </c>
      <c r="I158">
        <f>VLOOKUP(B158,'9 - Local Transit ALT (2)'!$C$7:$X$1124,22,0)</f>
        <v>111.01932335962492</v>
      </c>
    </row>
    <row r="159" spans="1:9" hidden="1">
      <c r="A159" t="s">
        <v>50</v>
      </c>
      <c r="B159" t="s">
        <v>896</v>
      </c>
      <c r="C159" t="s">
        <v>1915</v>
      </c>
      <c r="D159" t="s">
        <v>1931</v>
      </c>
      <c r="E159">
        <v>310</v>
      </c>
      <c r="F159">
        <v>213</v>
      </c>
      <c r="G159" s="96">
        <v>2.1958762886600001</v>
      </c>
      <c r="H159" s="96">
        <v>0.98401065956</v>
      </c>
      <c r="I159">
        <f>VLOOKUP(B159,'9 - Local Transit ALT (2)'!$C$7:$X$1124,22,0)</f>
        <v>0</v>
      </c>
    </row>
    <row r="160" spans="1:9" hidden="1">
      <c r="A160" t="s">
        <v>50</v>
      </c>
      <c r="B160" t="s">
        <v>2240</v>
      </c>
      <c r="C160" t="s">
        <v>1915</v>
      </c>
      <c r="D160" t="s">
        <v>1916</v>
      </c>
      <c r="E160">
        <v>303</v>
      </c>
      <c r="F160">
        <v>208</v>
      </c>
      <c r="G160" s="96">
        <v>2.1894736842100002</v>
      </c>
      <c r="H160" s="96">
        <v>4.9453769558999996</v>
      </c>
      <c r="I160" t="e">
        <f>VLOOKUP(B160,'9 - Local Transit ALT (2)'!$C$7:$X$1124,22,0)</f>
        <v>#N/A</v>
      </c>
    </row>
    <row r="161" spans="1:9" hidden="1">
      <c r="A161" t="s">
        <v>50</v>
      </c>
      <c r="B161" t="s">
        <v>1389</v>
      </c>
      <c r="C161" t="s">
        <v>1915</v>
      </c>
      <c r="D161" t="s">
        <v>1946</v>
      </c>
      <c r="E161">
        <v>118</v>
      </c>
      <c r="F161">
        <v>81</v>
      </c>
      <c r="G161" s="96">
        <v>2.1891891891899999</v>
      </c>
      <c r="H161" s="96">
        <v>5.0205160086999996</v>
      </c>
      <c r="I161">
        <f>VLOOKUP(B161,'9 - Local Transit ALT (2)'!$C$7:$X$1124,22,0)</f>
        <v>0</v>
      </c>
    </row>
    <row r="162" spans="1:9" hidden="1">
      <c r="A162" t="s">
        <v>50</v>
      </c>
      <c r="B162" t="s">
        <v>913</v>
      </c>
      <c r="C162" t="s">
        <v>1915</v>
      </c>
      <c r="D162" t="s">
        <v>1931</v>
      </c>
      <c r="E162">
        <v>348</v>
      </c>
      <c r="F162">
        <v>238</v>
      </c>
      <c r="G162" s="96">
        <v>2.1636363636399998</v>
      </c>
      <c r="H162" s="96">
        <v>0.48235294117999999</v>
      </c>
      <c r="I162">
        <f>VLOOKUP(B162,'9 - Local Transit ALT (2)'!$C$7:$X$1124,22,0)</f>
        <v>0</v>
      </c>
    </row>
    <row r="163" spans="1:9" hidden="1">
      <c r="A163" t="s">
        <v>50</v>
      </c>
      <c r="B163" t="s">
        <v>2305</v>
      </c>
      <c r="C163" t="s">
        <v>1915</v>
      </c>
      <c r="D163" t="s">
        <v>1931</v>
      </c>
      <c r="E163">
        <v>85</v>
      </c>
      <c r="F163">
        <v>58</v>
      </c>
      <c r="G163" s="96">
        <v>2.1481481481500002</v>
      </c>
      <c r="H163" s="96">
        <v>0.99842767296000001</v>
      </c>
      <c r="I163" t="e">
        <f>VLOOKUP(B163,'9 - Local Transit ALT (2)'!$C$7:$X$1124,22,0)</f>
        <v>#N/A</v>
      </c>
    </row>
    <row r="164" spans="1:9" hidden="1">
      <c r="A164" t="s">
        <v>50</v>
      </c>
      <c r="B164" t="s">
        <v>1132</v>
      </c>
      <c r="C164" t="s">
        <v>1915</v>
      </c>
      <c r="D164" t="s">
        <v>1916</v>
      </c>
      <c r="E164">
        <v>266</v>
      </c>
      <c r="F164">
        <v>181</v>
      </c>
      <c r="G164" s="96">
        <v>2.1294117647099999</v>
      </c>
      <c r="H164" s="96">
        <v>2.2331406551100002</v>
      </c>
      <c r="I164">
        <f>VLOOKUP(B164,'9 - Local Transit ALT (2)'!$C$7:$X$1124,22,0)</f>
        <v>47.579710011267821</v>
      </c>
    </row>
    <row r="165" spans="1:9">
      <c r="A165" t="s">
        <v>50</v>
      </c>
      <c r="B165" t="s">
        <v>2214</v>
      </c>
      <c r="C165" t="s">
        <v>1915</v>
      </c>
      <c r="D165" t="s">
        <v>1916</v>
      </c>
      <c r="E165">
        <v>491</v>
      </c>
      <c r="F165">
        <v>333</v>
      </c>
      <c r="G165" s="96">
        <v>2.10759493671</v>
      </c>
      <c r="H165" s="96">
        <v>5.2372611464999999</v>
      </c>
      <c r="I165" t="e">
        <f>VLOOKUP(B165,'9 - Local Transit ALT (2)'!$C$7:$X$1124,22,0)</f>
        <v>#N/A</v>
      </c>
    </row>
    <row r="166" spans="1:9">
      <c r="A166" t="s">
        <v>50</v>
      </c>
      <c r="B166" t="s">
        <v>2165</v>
      </c>
      <c r="C166" t="s">
        <v>1915</v>
      </c>
      <c r="D166" t="s">
        <v>1916</v>
      </c>
      <c r="E166" s="88">
        <v>1382</v>
      </c>
      <c r="F166">
        <v>934</v>
      </c>
      <c r="G166" s="96">
        <v>2.0848214285700002</v>
      </c>
      <c r="H166" s="96">
        <v>5.3289436817000002</v>
      </c>
      <c r="I166" t="e">
        <f>VLOOKUP(B166,'9 - Local Transit ALT (2)'!$C$7:$X$1124,22,0)</f>
        <v>#N/A</v>
      </c>
    </row>
    <row r="167" spans="1:9">
      <c r="A167" t="s">
        <v>50</v>
      </c>
      <c r="B167" t="s">
        <v>2175</v>
      </c>
      <c r="C167" t="s">
        <v>1915</v>
      </c>
      <c r="D167" t="s">
        <v>1916</v>
      </c>
      <c r="E167" s="88">
        <v>1067</v>
      </c>
      <c r="F167">
        <v>719</v>
      </c>
      <c r="G167" s="96">
        <v>2.06609195402</v>
      </c>
      <c r="H167" s="96">
        <v>2.1919254658399998</v>
      </c>
      <c r="I167" t="e">
        <f>VLOOKUP(B167,'9 - Local Transit ALT (2)'!$C$7:$X$1124,22,0)</f>
        <v>#N/A</v>
      </c>
    </row>
    <row r="168" spans="1:9">
      <c r="A168" t="s">
        <v>50</v>
      </c>
      <c r="B168" t="s">
        <v>996</v>
      </c>
      <c r="C168" t="s">
        <v>1915</v>
      </c>
      <c r="D168" t="s">
        <v>1931</v>
      </c>
      <c r="E168">
        <v>838</v>
      </c>
      <c r="F168">
        <v>564</v>
      </c>
      <c r="G168" s="96">
        <v>2.0583941605799998</v>
      </c>
      <c r="H168" s="96">
        <v>0.96147211041000002</v>
      </c>
      <c r="I168">
        <f>VLOOKUP(B168,'9 - Local Transit ALT (2)'!$C$7:$X$1124,22,0)</f>
        <v>0</v>
      </c>
    </row>
    <row r="169" spans="1:9" hidden="1">
      <c r="A169" t="s">
        <v>50</v>
      </c>
      <c r="B169" t="s">
        <v>2300</v>
      </c>
      <c r="C169" t="s">
        <v>1915</v>
      </c>
      <c r="D169" t="s">
        <v>1916</v>
      </c>
      <c r="E169">
        <v>110</v>
      </c>
      <c r="F169">
        <v>74</v>
      </c>
      <c r="G169" s="96">
        <v>2.0555555555599998</v>
      </c>
      <c r="H169" s="96">
        <v>2.0371935756599999</v>
      </c>
      <c r="I169" t="e">
        <f>VLOOKUP(B169,'9 - Local Transit ALT (2)'!$C$7:$X$1124,22,0)</f>
        <v>#N/A</v>
      </c>
    </row>
    <row r="170" spans="1:9" hidden="1">
      <c r="A170" t="s">
        <v>50</v>
      </c>
      <c r="B170" t="s">
        <v>1178</v>
      </c>
      <c r="C170" t="s">
        <v>1915</v>
      </c>
      <c r="D170" t="s">
        <v>1916</v>
      </c>
      <c r="E170">
        <v>210</v>
      </c>
      <c r="F170">
        <v>141</v>
      </c>
      <c r="G170" s="96">
        <v>2.0434782608700002</v>
      </c>
      <c r="H170" s="96">
        <v>4.7292576419200003</v>
      </c>
      <c r="I170">
        <f>VLOOKUP(B170,'9 - Local Transit ALT (2)'!$C$7:$X$1124,22,0)</f>
        <v>142.73913003380346</v>
      </c>
    </row>
    <row r="171" spans="1:9">
      <c r="A171" t="s">
        <v>50</v>
      </c>
      <c r="B171" t="s">
        <v>1159</v>
      </c>
      <c r="C171" t="s">
        <v>1915</v>
      </c>
      <c r="D171" t="s">
        <v>1916</v>
      </c>
      <c r="E171" s="88">
        <v>1615</v>
      </c>
      <c r="F171" s="88">
        <v>1081</v>
      </c>
      <c r="G171" s="96">
        <v>2.0243445692900002</v>
      </c>
      <c r="H171" s="96">
        <v>4.9539641943700001</v>
      </c>
      <c r="I171">
        <f>VLOOKUP(B171,'9 - Local Transit ALT (2)'!$C$7:$X$1124,22,0)</f>
        <v>0</v>
      </c>
    </row>
    <row r="172" spans="1:9" hidden="1">
      <c r="A172" t="s">
        <v>50</v>
      </c>
      <c r="B172" t="s">
        <v>885</v>
      </c>
      <c r="C172" t="s">
        <v>1915</v>
      </c>
      <c r="D172" t="s">
        <v>1931</v>
      </c>
      <c r="E172">
        <v>129</v>
      </c>
      <c r="F172">
        <v>86</v>
      </c>
      <c r="G172" s="9">
        <v>2</v>
      </c>
      <c r="H172" s="96">
        <v>2.3981531776199998</v>
      </c>
      <c r="I172">
        <f>VLOOKUP(B172,'9 - Local Transit ALT (2)'!$C$7:$X$1124,22,0)</f>
        <v>0</v>
      </c>
    </row>
    <row r="173" spans="1:9" hidden="1">
      <c r="A173" t="s">
        <v>50</v>
      </c>
      <c r="B173" t="s">
        <v>1480</v>
      </c>
      <c r="C173" t="s">
        <v>1915</v>
      </c>
      <c r="D173" t="s">
        <v>1930</v>
      </c>
      <c r="E173">
        <v>96</v>
      </c>
      <c r="F173">
        <v>64</v>
      </c>
      <c r="G173" s="9">
        <v>2</v>
      </c>
      <c r="H173" s="96">
        <v>3.2427680090800002</v>
      </c>
      <c r="I173">
        <f>VLOOKUP(B173,'9 - Local Transit ALT (2)'!$C$7:$X$1124,22,0)</f>
        <v>47.579710011267821</v>
      </c>
    </row>
    <row r="174" spans="1:9" hidden="1">
      <c r="A174" t="s">
        <v>50</v>
      </c>
      <c r="B174" t="s">
        <v>1469</v>
      </c>
      <c r="C174" t="s">
        <v>1915</v>
      </c>
      <c r="D174" t="s">
        <v>1934</v>
      </c>
      <c r="E174">
        <v>18</v>
      </c>
      <c r="F174">
        <v>12</v>
      </c>
      <c r="G174" s="9">
        <v>2</v>
      </c>
      <c r="H174" s="9">
        <v>1</v>
      </c>
      <c r="I174">
        <f>VLOOKUP(B174,'9 - Local Transit ALT (2)'!$C$7:$X$1124,22,0)</f>
        <v>0</v>
      </c>
    </row>
    <row r="175" spans="1:9" hidden="1">
      <c r="A175" t="s">
        <v>50</v>
      </c>
      <c r="B175" t="s">
        <v>1151</v>
      </c>
      <c r="C175" t="s">
        <v>1915</v>
      </c>
      <c r="D175" t="s">
        <v>1916</v>
      </c>
      <c r="E175">
        <v>425</v>
      </c>
      <c r="F175">
        <v>282</v>
      </c>
      <c r="G175" s="96">
        <v>1.97202797203</v>
      </c>
      <c r="H175" s="9">
        <v>2</v>
      </c>
      <c r="I175">
        <f>VLOOKUP(B175,'9 - Local Transit ALT (2)'!$C$7:$X$1124,22,0)</f>
        <v>142.73913003380346</v>
      </c>
    </row>
    <row r="176" spans="1:9">
      <c r="A176" t="s">
        <v>50</v>
      </c>
      <c r="B176" t="s">
        <v>1153</v>
      </c>
      <c r="C176" t="s">
        <v>1915</v>
      </c>
      <c r="D176" t="s">
        <v>1916</v>
      </c>
      <c r="E176">
        <v>848</v>
      </c>
      <c r="F176">
        <v>562</v>
      </c>
      <c r="G176" s="96">
        <v>1.9650349650300001</v>
      </c>
      <c r="H176" s="96">
        <v>5.1422508415000001</v>
      </c>
      <c r="I176">
        <f>VLOOKUP(B176,'9 - Local Transit ALT (2)'!$C$7:$X$1124,22,0)</f>
        <v>285.47826006760693</v>
      </c>
    </row>
    <row r="177" spans="1:9" hidden="1">
      <c r="A177" t="s">
        <v>50</v>
      </c>
      <c r="B177" t="s">
        <v>984</v>
      </c>
      <c r="C177" t="s">
        <v>1915</v>
      </c>
      <c r="D177" t="s">
        <v>1931</v>
      </c>
      <c r="E177">
        <v>303</v>
      </c>
      <c r="F177">
        <v>200</v>
      </c>
      <c r="G177" s="96">
        <v>1.94174757282</v>
      </c>
      <c r="H177" s="96">
        <v>3.0270727580400001</v>
      </c>
      <c r="I177">
        <f>VLOOKUP(B177,'9 - Local Transit ALT (2)'!$C$7:$X$1124,22,0)</f>
        <v>0</v>
      </c>
    </row>
    <row r="178" spans="1:9" hidden="1">
      <c r="A178" t="s">
        <v>50</v>
      </c>
      <c r="B178" t="s">
        <v>2229</v>
      </c>
      <c r="C178" t="s">
        <v>1915</v>
      </c>
      <c r="D178" t="s">
        <v>1916</v>
      </c>
      <c r="E178">
        <v>373</v>
      </c>
      <c r="F178">
        <v>245</v>
      </c>
      <c r="G178" s="96">
        <v>1.9140625</v>
      </c>
      <c r="H178" s="96">
        <v>4.9428012710799996</v>
      </c>
      <c r="I178" t="e">
        <f>VLOOKUP(B178,'9 - Local Transit ALT (2)'!$C$7:$X$1124,22,0)</f>
        <v>#N/A</v>
      </c>
    </row>
    <row r="179" spans="1:9" hidden="1">
      <c r="A179" t="s">
        <v>50</v>
      </c>
      <c r="B179" t="s">
        <v>2231</v>
      </c>
      <c r="C179" t="s">
        <v>1915</v>
      </c>
      <c r="D179" t="s">
        <v>1876</v>
      </c>
      <c r="E179">
        <v>348</v>
      </c>
      <c r="F179">
        <v>228</v>
      </c>
      <c r="G179" s="9">
        <v>1.9</v>
      </c>
      <c r="H179" s="96">
        <v>2.9970115801300001</v>
      </c>
      <c r="I179" t="e">
        <f>VLOOKUP(B179,'9 - Local Transit ALT (2)'!$C$7:$X$1124,22,0)</f>
        <v>#N/A</v>
      </c>
    </row>
    <row r="180" spans="1:9" hidden="1">
      <c r="A180" t="s">
        <v>50</v>
      </c>
      <c r="B180" t="s">
        <v>2254</v>
      </c>
      <c r="C180" t="s">
        <v>1915</v>
      </c>
      <c r="D180" t="s">
        <v>1925</v>
      </c>
      <c r="E180">
        <v>227</v>
      </c>
      <c r="F180">
        <v>148</v>
      </c>
      <c r="G180" s="96">
        <v>1.8734177215200001</v>
      </c>
      <c r="H180" s="96">
        <v>4.8553401046499998</v>
      </c>
      <c r="I180" t="e">
        <f>VLOOKUP(B180,'9 - Local Transit ALT (2)'!$C$7:$X$1124,22,0)</f>
        <v>#N/A</v>
      </c>
    </row>
    <row r="181" spans="1:9">
      <c r="A181" t="s">
        <v>50</v>
      </c>
      <c r="B181" t="s">
        <v>920</v>
      </c>
      <c r="C181" t="s">
        <v>1915</v>
      </c>
      <c r="D181" t="s">
        <v>1931</v>
      </c>
      <c r="E181" s="88">
        <v>1074</v>
      </c>
      <c r="F181">
        <v>698</v>
      </c>
      <c r="G181" s="96">
        <v>1.8563829787199999</v>
      </c>
      <c r="H181" s="96">
        <v>2.6589434661700002</v>
      </c>
      <c r="I181">
        <f>VLOOKUP(B181,'9 - Local Transit ALT (2)'!$C$7:$X$1124,22,0)</f>
        <v>47.579710011267821</v>
      </c>
    </row>
    <row r="182" spans="1:9">
      <c r="A182" t="s">
        <v>50</v>
      </c>
      <c r="B182" t="s">
        <v>1139</v>
      </c>
      <c r="C182" t="s">
        <v>1915</v>
      </c>
      <c r="D182" t="s">
        <v>1916</v>
      </c>
      <c r="E182">
        <v>618</v>
      </c>
      <c r="F182">
        <v>401</v>
      </c>
      <c r="G182" s="96">
        <v>1.8479262672800001</v>
      </c>
      <c r="H182" s="96">
        <v>2.00515843773</v>
      </c>
      <c r="I182">
        <f>VLOOKUP(B182,'9 - Local Transit ALT (2)'!$C$7:$X$1124,22,0)</f>
        <v>158.59903337089276</v>
      </c>
    </row>
    <row r="183" spans="1:9">
      <c r="A183" t="s">
        <v>50</v>
      </c>
      <c r="B183" t="s">
        <v>1168</v>
      </c>
      <c r="C183" t="s">
        <v>1915</v>
      </c>
      <c r="D183" t="s">
        <v>1916</v>
      </c>
      <c r="E183">
        <v>757</v>
      </c>
      <c r="F183">
        <v>491</v>
      </c>
      <c r="G183" s="96">
        <v>1.8458646616500001</v>
      </c>
      <c r="H183" s="96">
        <v>2.88588235294</v>
      </c>
      <c r="I183">
        <f>VLOOKUP(B183,'9 - Local Transit ALT (2)'!$C$7:$X$1124,22,0)</f>
        <v>0</v>
      </c>
    </row>
    <row r="184" spans="1:9">
      <c r="A184" t="s">
        <v>50</v>
      </c>
      <c r="B184" t="s">
        <v>2139</v>
      </c>
      <c r="C184" t="s">
        <v>1915</v>
      </c>
      <c r="D184" t="s">
        <v>1916</v>
      </c>
      <c r="E184" s="88">
        <v>3226</v>
      </c>
      <c r="F184" s="88">
        <v>2071</v>
      </c>
      <c r="G184" s="96">
        <v>1.7930735930699999</v>
      </c>
      <c r="H184" s="96">
        <v>2.1298299845400002</v>
      </c>
      <c r="I184" t="e">
        <f>VLOOKUP(B184,'9 - Local Transit ALT (2)'!$C$7:$X$1124,22,0)</f>
        <v>#N/A</v>
      </c>
    </row>
    <row r="185" spans="1:9">
      <c r="A185" t="s">
        <v>50</v>
      </c>
      <c r="B185" t="s">
        <v>1091</v>
      </c>
      <c r="C185" t="s">
        <v>1915</v>
      </c>
      <c r="D185" t="s">
        <v>1943</v>
      </c>
      <c r="E185">
        <v>915</v>
      </c>
      <c r="F185">
        <v>585</v>
      </c>
      <c r="G185" s="96">
        <v>1.7727272727300001</v>
      </c>
      <c r="H185" s="96">
        <v>2.3073420603299999</v>
      </c>
      <c r="I185">
        <f>VLOOKUP(B185,'9 - Local Transit ALT (2)'!$C$7:$X$1124,22,0)</f>
        <v>111.01932335962492</v>
      </c>
    </row>
    <row r="186" spans="1:9" hidden="1">
      <c r="A186" t="s">
        <v>50</v>
      </c>
      <c r="B186" t="s">
        <v>1213</v>
      </c>
      <c r="C186" t="s">
        <v>1915</v>
      </c>
      <c r="D186" t="s">
        <v>1916</v>
      </c>
      <c r="E186">
        <v>199</v>
      </c>
      <c r="F186">
        <v>127</v>
      </c>
      <c r="G186" s="96">
        <v>1.76388888889</v>
      </c>
      <c r="H186" s="96">
        <v>2.15286624204</v>
      </c>
      <c r="I186">
        <f>VLOOKUP(B186,'9 - Local Transit ALT (2)'!$C$7:$X$1124,22,0)</f>
        <v>158.59903337089276</v>
      </c>
    </row>
    <row r="187" spans="1:9" hidden="1">
      <c r="A187" t="s">
        <v>50</v>
      </c>
      <c r="B187" t="s">
        <v>1325</v>
      </c>
      <c r="C187" t="s">
        <v>1915</v>
      </c>
      <c r="D187" t="s">
        <v>1951</v>
      </c>
      <c r="E187">
        <v>58</v>
      </c>
      <c r="F187">
        <v>37</v>
      </c>
      <c r="G187" s="96">
        <v>1.7619047618999999</v>
      </c>
      <c r="H187" s="96">
        <v>1.6666666666700001</v>
      </c>
      <c r="I187">
        <f>VLOOKUP(B187,'9 - Local Transit ALT (2)'!$C$7:$X$1124,22,0)</f>
        <v>63.439613348357092</v>
      </c>
    </row>
    <row r="188" spans="1:9">
      <c r="A188" t="s">
        <v>50</v>
      </c>
      <c r="B188" t="s">
        <v>2212</v>
      </c>
      <c r="C188" t="s">
        <v>1915</v>
      </c>
      <c r="D188" t="s">
        <v>1916</v>
      </c>
      <c r="E188">
        <v>483</v>
      </c>
      <c r="F188">
        <v>308</v>
      </c>
      <c r="G188" s="9">
        <v>1.76</v>
      </c>
      <c r="H188" s="96">
        <v>1.0213795885400001</v>
      </c>
      <c r="I188" t="e">
        <f>VLOOKUP(B188,'9 - Local Transit ALT (2)'!$C$7:$X$1124,22,0)</f>
        <v>#N/A</v>
      </c>
    </row>
    <row r="189" spans="1:9" hidden="1">
      <c r="A189" t="s">
        <v>50</v>
      </c>
      <c r="B189" t="s">
        <v>2225</v>
      </c>
      <c r="C189" t="s">
        <v>1915</v>
      </c>
      <c r="D189" t="s">
        <v>1916</v>
      </c>
      <c r="E189">
        <v>385</v>
      </c>
      <c r="F189">
        <v>244</v>
      </c>
      <c r="G189" s="96">
        <v>1.7304964539000001</v>
      </c>
      <c r="H189" s="96">
        <v>2.0529367280100002</v>
      </c>
      <c r="I189" t="e">
        <f>VLOOKUP(B189,'9 - Local Transit ALT (2)'!$C$7:$X$1124,22,0)</f>
        <v>#N/A</v>
      </c>
    </row>
    <row r="190" spans="1:9" hidden="1">
      <c r="A190" t="s">
        <v>50</v>
      </c>
      <c r="B190" t="s">
        <v>1074</v>
      </c>
      <c r="C190" t="s">
        <v>1915</v>
      </c>
      <c r="D190" t="s">
        <v>1941</v>
      </c>
      <c r="E190">
        <v>446</v>
      </c>
      <c r="F190">
        <v>281</v>
      </c>
      <c r="G190" s="96">
        <v>1.70303030303</v>
      </c>
      <c r="H190" s="96">
        <v>1.82457683007</v>
      </c>
      <c r="I190">
        <f>VLOOKUP(B190,'9 - Local Transit ALT (2)'!$C$7:$X$1124,22,0)</f>
        <v>126.87922669671418</v>
      </c>
    </row>
    <row r="191" spans="1:9" hidden="1">
      <c r="A191" t="s">
        <v>50</v>
      </c>
      <c r="B191" t="s">
        <v>2244</v>
      </c>
      <c r="C191" t="s">
        <v>1915</v>
      </c>
      <c r="D191" t="s">
        <v>1925</v>
      </c>
      <c r="E191">
        <v>273</v>
      </c>
      <c r="F191">
        <v>172</v>
      </c>
      <c r="G191" s="96">
        <v>1.70297029703</v>
      </c>
      <c r="H191" s="96">
        <v>1.9900373599000001</v>
      </c>
      <c r="I191" t="e">
        <f>VLOOKUP(B191,'9 - Local Transit ALT (2)'!$C$7:$X$1124,22,0)</f>
        <v>#N/A</v>
      </c>
    </row>
    <row r="192" spans="1:9">
      <c r="A192" t="s">
        <v>50</v>
      </c>
      <c r="B192" t="s">
        <v>860</v>
      </c>
      <c r="C192" t="s">
        <v>1915</v>
      </c>
      <c r="D192" t="s">
        <v>1931</v>
      </c>
      <c r="E192">
        <v>927</v>
      </c>
      <c r="F192">
        <v>582</v>
      </c>
      <c r="G192" s="96">
        <v>1.68695652174</v>
      </c>
      <c r="H192" s="96">
        <v>0.5025728988</v>
      </c>
      <c r="I192">
        <f>VLOOKUP(B192,'9 - Local Transit ALT (2)'!$C$7:$X$1124,22,0)</f>
        <v>0</v>
      </c>
    </row>
    <row r="193" spans="1:9">
      <c r="A193" t="s">
        <v>50</v>
      </c>
      <c r="B193" t="s">
        <v>2203</v>
      </c>
      <c r="C193" t="s">
        <v>1915</v>
      </c>
      <c r="D193" t="s">
        <v>1940</v>
      </c>
      <c r="E193">
        <v>578</v>
      </c>
      <c r="F193">
        <v>362</v>
      </c>
      <c r="G193" s="96">
        <v>1.6759259259299999</v>
      </c>
      <c r="H193" s="96">
        <v>2.23733003708</v>
      </c>
      <c r="I193" t="e">
        <f>VLOOKUP(B193,'9 - Local Transit ALT (2)'!$C$7:$X$1124,22,0)</f>
        <v>#N/A</v>
      </c>
    </row>
    <row r="194" spans="1:9" hidden="1">
      <c r="A194" t="s">
        <v>50</v>
      </c>
      <c r="B194" t="s">
        <v>2249</v>
      </c>
      <c r="C194" t="s">
        <v>1915</v>
      </c>
      <c r="D194" t="s">
        <v>1916</v>
      </c>
      <c r="E194">
        <v>237</v>
      </c>
      <c r="F194">
        <v>148</v>
      </c>
      <c r="G194" s="96">
        <v>1.66292134831</v>
      </c>
      <c r="H194" s="96">
        <v>2.0021359914599999</v>
      </c>
      <c r="I194" t="e">
        <f>VLOOKUP(B194,'9 - Local Transit ALT (2)'!$C$7:$X$1124,22,0)</f>
        <v>#N/A</v>
      </c>
    </row>
    <row r="195" spans="1:9" hidden="1">
      <c r="A195" t="s">
        <v>50</v>
      </c>
      <c r="B195" t="s">
        <v>1311</v>
      </c>
      <c r="C195" t="s">
        <v>1915</v>
      </c>
      <c r="D195" t="s">
        <v>1958</v>
      </c>
      <c r="E195">
        <v>399</v>
      </c>
      <c r="F195">
        <v>248</v>
      </c>
      <c r="G195" s="96">
        <v>1.64238410596</v>
      </c>
      <c r="H195" s="96">
        <v>0.94296435272000001</v>
      </c>
      <c r="I195">
        <f>VLOOKUP(B195,'9 - Local Transit ALT (2)'!$C$7:$X$1124,22,0)</f>
        <v>0</v>
      </c>
    </row>
    <row r="196" spans="1:9">
      <c r="A196" t="s">
        <v>50</v>
      </c>
      <c r="B196" t="s">
        <v>1398</v>
      </c>
      <c r="C196" t="s">
        <v>1915</v>
      </c>
      <c r="D196" t="s">
        <v>1946</v>
      </c>
      <c r="E196">
        <v>677</v>
      </c>
      <c r="F196">
        <v>420</v>
      </c>
      <c r="G196" s="96">
        <v>1.6342412451399999</v>
      </c>
      <c r="H196" s="96">
        <v>2.3236546651199999</v>
      </c>
      <c r="I196">
        <f>VLOOKUP(B196,'9 - Local Transit ALT (2)'!$C$7:$X$1124,22,0)</f>
        <v>206.17874338216058</v>
      </c>
    </row>
    <row r="197" spans="1:9" hidden="1">
      <c r="A197" t="s">
        <v>50</v>
      </c>
      <c r="B197" t="s">
        <v>1333</v>
      </c>
      <c r="C197" t="s">
        <v>1915</v>
      </c>
      <c r="D197" t="s">
        <v>1951</v>
      </c>
      <c r="E197">
        <v>134</v>
      </c>
      <c r="F197">
        <v>83</v>
      </c>
      <c r="G197" s="96">
        <v>1.6274509803899999</v>
      </c>
      <c r="H197" s="96">
        <v>2.99862258953</v>
      </c>
      <c r="I197">
        <f>VLOOKUP(B197,'9 - Local Transit ALT (2)'!$C$7:$X$1124,22,0)</f>
        <v>0</v>
      </c>
    </row>
    <row r="198" spans="1:9" hidden="1">
      <c r="A198" t="s">
        <v>50</v>
      </c>
      <c r="B198" t="s">
        <v>2315</v>
      </c>
      <c r="C198" t="s">
        <v>1915</v>
      </c>
      <c r="D198" t="s">
        <v>1916</v>
      </c>
      <c r="E198">
        <v>42</v>
      </c>
      <c r="F198">
        <v>26</v>
      </c>
      <c r="G198" s="96">
        <v>1.625</v>
      </c>
      <c r="H198" s="96">
        <v>1.94015957447</v>
      </c>
      <c r="I198" t="e">
        <f>VLOOKUP(B198,'9 - Local Transit ALT (2)'!$C$7:$X$1124,22,0)</f>
        <v>#N/A</v>
      </c>
    </row>
    <row r="199" spans="1:9" hidden="1">
      <c r="A199" t="s">
        <v>50</v>
      </c>
      <c r="B199" t="s">
        <v>2275</v>
      </c>
      <c r="C199" t="s">
        <v>1915</v>
      </c>
      <c r="D199" t="s">
        <v>1916</v>
      </c>
      <c r="E199">
        <v>165</v>
      </c>
      <c r="F199">
        <v>102</v>
      </c>
      <c r="G199" s="96">
        <v>1.6190476190500001</v>
      </c>
      <c r="H199" s="96">
        <v>4.8444962143300003</v>
      </c>
      <c r="I199" t="e">
        <f>VLOOKUP(B199,'9 - Local Transit ALT (2)'!$C$7:$X$1124,22,0)</f>
        <v>#N/A</v>
      </c>
    </row>
    <row r="200" spans="1:9">
      <c r="A200" t="s">
        <v>50</v>
      </c>
      <c r="B200" t="s">
        <v>2163</v>
      </c>
      <c r="C200" t="s">
        <v>1915</v>
      </c>
      <c r="D200" t="s">
        <v>1940</v>
      </c>
      <c r="E200" s="88">
        <v>1359</v>
      </c>
      <c r="F200">
        <v>835</v>
      </c>
      <c r="G200" s="96">
        <v>1.5935114503800001</v>
      </c>
      <c r="H200" s="96">
        <v>1.95062370062</v>
      </c>
      <c r="I200" t="e">
        <f>VLOOKUP(B200,'9 - Local Transit ALT (2)'!$C$7:$X$1124,22,0)</f>
        <v>#N/A</v>
      </c>
    </row>
    <row r="201" spans="1:9">
      <c r="A201" t="s">
        <v>50</v>
      </c>
      <c r="B201" t="s">
        <v>2191</v>
      </c>
      <c r="C201" t="s">
        <v>1915</v>
      </c>
      <c r="D201" t="s">
        <v>1940</v>
      </c>
      <c r="E201">
        <v>720</v>
      </c>
      <c r="F201">
        <v>442</v>
      </c>
      <c r="G201" s="96">
        <v>1.5899280575500001</v>
      </c>
      <c r="H201" s="9">
        <v>2</v>
      </c>
      <c r="I201" t="e">
        <f>VLOOKUP(B201,'9 - Local Transit ALT (2)'!$C$7:$X$1124,22,0)</f>
        <v>#N/A</v>
      </c>
    </row>
    <row r="202" spans="1:9">
      <c r="A202" t="s">
        <v>50</v>
      </c>
      <c r="B202" t="s">
        <v>1138</v>
      </c>
      <c r="C202" t="s">
        <v>1915</v>
      </c>
      <c r="D202" t="s">
        <v>1916</v>
      </c>
      <c r="E202" s="88">
        <v>2496</v>
      </c>
      <c r="F202" s="88">
        <v>1524</v>
      </c>
      <c r="G202" s="96">
        <v>1.5679012345700001</v>
      </c>
      <c r="H202" s="96">
        <v>1.9646854496299999</v>
      </c>
      <c r="I202">
        <f>VLOOKUP(B202,'9 - Local Transit ALT (2)'!$C$7:$X$1124,22,0)</f>
        <v>142.73913003380346</v>
      </c>
    </row>
    <row r="203" spans="1:9" hidden="1">
      <c r="A203" t="s">
        <v>50</v>
      </c>
      <c r="B203" t="s">
        <v>1476</v>
      </c>
      <c r="C203" t="s">
        <v>1915</v>
      </c>
      <c r="D203" t="s">
        <v>1930</v>
      </c>
      <c r="E203">
        <v>95</v>
      </c>
      <c r="F203">
        <v>58</v>
      </c>
      <c r="G203" s="96">
        <v>1.56756756757</v>
      </c>
      <c r="H203" s="96">
        <v>2.94903626266</v>
      </c>
      <c r="I203">
        <f>VLOOKUP(B203,'9 - Local Transit ALT (2)'!$C$7:$X$1124,22,0)</f>
        <v>79.299516685446378</v>
      </c>
    </row>
    <row r="204" spans="1:9" hidden="1">
      <c r="A204" t="s">
        <v>50</v>
      </c>
      <c r="B204" t="s">
        <v>1273</v>
      </c>
      <c r="C204" t="s">
        <v>1915</v>
      </c>
      <c r="D204" t="s">
        <v>1925</v>
      </c>
      <c r="E204">
        <v>118</v>
      </c>
      <c r="F204">
        <v>72</v>
      </c>
      <c r="G204" s="96">
        <v>1.5652173913</v>
      </c>
      <c r="H204" s="96">
        <v>0.91663747810999996</v>
      </c>
      <c r="I204">
        <f>VLOOKUP(B204,'9 - Local Transit ALT (2)'!$C$7:$X$1124,22,0)</f>
        <v>0</v>
      </c>
    </row>
    <row r="205" spans="1:9" hidden="1">
      <c r="A205" t="s">
        <v>50</v>
      </c>
      <c r="B205" t="s">
        <v>2306</v>
      </c>
      <c r="C205" t="s">
        <v>1915</v>
      </c>
      <c r="D205" t="s">
        <v>1916</v>
      </c>
      <c r="E205">
        <v>66</v>
      </c>
      <c r="F205">
        <v>40</v>
      </c>
      <c r="G205" s="96">
        <v>1.53846153846</v>
      </c>
      <c r="H205" s="96">
        <v>4.7243243243200004</v>
      </c>
      <c r="I205" t="e">
        <f>VLOOKUP(B205,'9 - Local Transit ALT (2)'!$C$7:$X$1124,22,0)</f>
        <v>#N/A</v>
      </c>
    </row>
    <row r="206" spans="1:9">
      <c r="A206" t="s">
        <v>50</v>
      </c>
      <c r="B206" t="s">
        <v>2194</v>
      </c>
      <c r="C206" t="s">
        <v>1915</v>
      </c>
      <c r="D206" t="s">
        <v>1916</v>
      </c>
      <c r="E206">
        <v>657</v>
      </c>
      <c r="F206">
        <v>398</v>
      </c>
      <c r="G206" s="96">
        <v>1.5366795366799999</v>
      </c>
      <c r="H206" s="96">
        <v>2.0905203136099999</v>
      </c>
      <c r="I206" t="e">
        <f>VLOOKUP(B206,'9 - Local Transit ALT (2)'!$C$7:$X$1124,22,0)</f>
        <v>#N/A</v>
      </c>
    </row>
    <row r="207" spans="1:9" hidden="1">
      <c r="A207" t="s">
        <v>50</v>
      </c>
      <c r="B207" t="s">
        <v>1076</v>
      </c>
      <c r="C207" t="s">
        <v>1915</v>
      </c>
      <c r="D207" t="s">
        <v>1941</v>
      </c>
      <c r="E207">
        <v>242</v>
      </c>
      <c r="F207">
        <v>146</v>
      </c>
      <c r="G207" s="96">
        <v>1.5208333333299999</v>
      </c>
      <c r="H207" s="96">
        <v>3.0515463917500001</v>
      </c>
      <c r="I207">
        <f>VLOOKUP(B207,'9 - Local Transit ALT (2)'!$C$7:$X$1124,22,0)</f>
        <v>174.45893670798202</v>
      </c>
    </row>
    <row r="208" spans="1:9" hidden="1">
      <c r="A208" t="s">
        <v>50</v>
      </c>
      <c r="B208" t="s">
        <v>2266</v>
      </c>
      <c r="C208" t="s">
        <v>1915</v>
      </c>
      <c r="D208" t="s">
        <v>1931</v>
      </c>
      <c r="E208">
        <v>191</v>
      </c>
      <c r="F208">
        <v>115</v>
      </c>
      <c r="G208" s="96">
        <v>1.51315789474</v>
      </c>
      <c r="H208" s="96">
        <v>0.98049837486000002</v>
      </c>
      <c r="I208" t="e">
        <f>VLOOKUP(B208,'9 - Local Transit ALT (2)'!$C$7:$X$1124,22,0)</f>
        <v>#N/A</v>
      </c>
    </row>
    <row r="209" spans="1:9" hidden="1">
      <c r="A209" t="s">
        <v>50</v>
      </c>
      <c r="B209" t="s">
        <v>1414</v>
      </c>
      <c r="C209" t="s">
        <v>1915</v>
      </c>
      <c r="D209" t="s">
        <v>1946</v>
      </c>
      <c r="E209">
        <v>173</v>
      </c>
      <c r="F209">
        <v>104</v>
      </c>
      <c r="G209" s="96">
        <v>1.50724637681</v>
      </c>
      <c r="H209" s="96">
        <v>2.9769817968300001</v>
      </c>
      <c r="I209">
        <f>VLOOKUP(B209,'9 - Local Transit ALT (2)'!$C$7:$X$1124,22,0)</f>
        <v>301.33816340469622</v>
      </c>
    </row>
    <row r="210" spans="1:9" hidden="1">
      <c r="A210" t="s">
        <v>50</v>
      </c>
      <c r="B210" t="s">
        <v>1417</v>
      </c>
      <c r="C210" t="s">
        <v>1915</v>
      </c>
      <c r="D210" t="s">
        <v>1946</v>
      </c>
      <c r="E210">
        <v>173</v>
      </c>
      <c r="F210">
        <v>104</v>
      </c>
      <c r="G210" s="96">
        <v>1.50724637681</v>
      </c>
      <c r="H210" s="96">
        <v>2.9683898584100001</v>
      </c>
      <c r="I210">
        <f>VLOOKUP(B210,'9 - Local Transit ALT (2)'!$C$7:$X$1124,22,0)</f>
        <v>0</v>
      </c>
    </row>
    <row r="211" spans="1:9">
      <c r="A211" t="s">
        <v>50</v>
      </c>
      <c r="B211" t="s">
        <v>1092</v>
      </c>
      <c r="C211" t="s">
        <v>1915</v>
      </c>
      <c r="D211" t="s">
        <v>1943</v>
      </c>
      <c r="E211" s="88">
        <v>1621</v>
      </c>
      <c r="F211">
        <v>971</v>
      </c>
      <c r="G211" s="96">
        <v>1.4938461538500001</v>
      </c>
      <c r="H211" s="96">
        <v>1.9372864321600001</v>
      </c>
      <c r="I211">
        <f>VLOOKUP(B211,'9 - Local Transit ALT (2)'!$C$7:$X$1124,22,0)</f>
        <v>79.299516685446378</v>
      </c>
    </row>
    <row r="212" spans="1:9" hidden="1">
      <c r="A212" t="s">
        <v>50</v>
      </c>
      <c r="B212" t="s">
        <v>1461</v>
      </c>
      <c r="C212" t="s">
        <v>1915</v>
      </c>
      <c r="D212" t="s">
        <v>1877</v>
      </c>
      <c r="E212">
        <v>92</v>
      </c>
      <c r="F212">
        <v>55</v>
      </c>
      <c r="G212" s="96">
        <v>1.48648648649</v>
      </c>
      <c r="H212" s="96">
        <v>1.0029385836</v>
      </c>
      <c r="I212">
        <f>VLOOKUP(B212,'9 - Local Transit ALT (2)'!$C$7:$X$1124,22,0)</f>
        <v>63.439613348357092</v>
      </c>
    </row>
    <row r="213" spans="1:9" hidden="1">
      <c r="A213" t="s">
        <v>50</v>
      </c>
      <c r="B213" t="s">
        <v>986</v>
      </c>
      <c r="C213" t="s">
        <v>1915</v>
      </c>
      <c r="D213" t="s">
        <v>1931</v>
      </c>
      <c r="E213">
        <v>47</v>
      </c>
      <c r="F213">
        <v>28</v>
      </c>
      <c r="G213" s="96">
        <v>1.4736842105300001</v>
      </c>
      <c r="H213" s="9">
        <v>1.2</v>
      </c>
      <c r="I213">
        <f>VLOOKUP(B213,'9 - Local Transit ALT (2)'!$C$7:$X$1124,22,0)</f>
        <v>0</v>
      </c>
    </row>
    <row r="214" spans="1:9">
      <c r="A214" t="s">
        <v>50</v>
      </c>
      <c r="B214" t="s">
        <v>1209</v>
      </c>
      <c r="C214" t="s">
        <v>1915</v>
      </c>
      <c r="D214" t="s">
        <v>1916</v>
      </c>
      <c r="E214">
        <v>692</v>
      </c>
      <c r="F214">
        <v>411</v>
      </c>
      <c r="G214" s="96">
        <v>1.4626334519599999</v>
      </c>
      <c r="H214" s="96">
        <v>2.2219127205200002</v>
      </c>
      <c r="I214">
        <f>VLOOKUP(B214,'9 - Local Transit ALT (2)'!$C$7:$X$1124,22,0)</f>
        <v>0</v>
      </c>
    </row>
    <row r="215" spans="1:9" hidden="1">
      <c r="A215" t="s">
        <v>50</v>
      </c>
      <c r="B215" t="s">
        <v>1400</v>
      </c>
      <c r="C215" t="s">
        <v>1915</v>
      </c>
      <c r="D215" t="s">
        <v>1946</v>
      </c>
      <c r="E215">
        <v>475</v>
      </c>
      <c r="F215">
        <v>282</v>
      </c>
      <c r="G215" s="96">
        <v>1.46113989637</v>
      </c>
      <c r="H215" s="96">
        <v>2.3239554027299998</v>
      </c>
      <c r="I215">
        <f>VLOOKUP(B215,'9 - Local Transit ALT (2)'!$C$7:$X$1124,22,0)</f>
        <v>174.45893670798202</v>
      </c>
    </row>
    <row r="216" spans="1:9">
      <c r="A216" t="s">
        <v>50</v>
      </c>
      <c r="B216" t="s">
        <v>873</v>
      </c>
      <c r="C216" t="s">
        <v>1915</v>
      </c>
      <c r="D216" t="s">
        <v>1931</v>
      </c>
      <c r="E216">
        <v>565</v>
      </c>
      <c r="F216">
        <v>334</v>
      </c>
      <c r="G216" s="96">
        <v>1.44588744589</v>
      </c>
      <c r="H216" s="96">
        <v>0.50051652892999998</v>
      </c>
      <c r="I216">
        <f>VLOOKUP(B216,'9 - Local Transit ALT (2)'!$C$7:$X$1124,22,0)</f>
        <v>31.719806674178546</v>
      </c>
    </row>
    <row r="217" spans="1:9">
      <c r="A217" t="s">
        <v>50</v>
      </c>
      <c r="B217" t="s">
        <v>2181</v>
      </c>
      <c r="C217" t="s">
        <v>1915</v>
      </c>
      <c r="D217" t="s">
        <v>1941</v>
      </c>
      <c r="E217">
        <v>832</v>
      </c>
      <c r="F217">
        <v>486</v>
      </c>
      <c r="G217" s="96">
        <v>1.40462427746</v>
      </c>
      <c r="H217" s="96">
        <v>1.8421052631599999</v>
      </c>
      <c r="I217" t="e">
        <f>VLOOKUP(B217,'9 - Local Transit ALT (2)'!$C$7:$X$1124,22,0)</f>
        <v>#N/A</v>
      </c>
    </row>
    <row r="218" spans="1:9">
      <c r="A218" t="s">
        <v>50</v>
      </c>
      <c r="B218" t="s">
        <v>1136</v>
      </c>
      <c r="C218" t="s">
        <v>1915</v>
      </c>
      <c r="D218" t="s">
        <v>1916</v>
      </c>
      <c r="E218">
        <v>709</v>
      </c>
      <c r="F218">
        <v>414</v>
      </c>
      <c r="G218" s="96">
        <v>1.4033898305100001</v>
      </c>
      <c r="H218" s="96">
        <v>1.03473344103</v>
      </c>
      <c r="I218">
        <f>VLOOKUP(B218,'9 - Local Transit ALT (2)'!$C$7:$X$1124,22,0)</f>
        <v>95.159420022535642</v>
      </c>
    </row>
    <row r="219" spans="1:9">
      <c r="A219" t="s">
        <v>50</v>
      </c>
      <c r="B219" t="s">
        <v>1210</v>
      </c>
      <c r="C219" t="s">
        <v>1915</v>
      </c>
      <c r="D219" t="s">
        <v>1916</v>
      </c>
      <c r="E219">
        <v>686</v>
      </c>
      <c r="F219">
        <v>400</v>
      </c>
      <c r="G219" s="96">
        <v>1.3986013986000001</v>
      </c>
      <c r="H219" s="96">
        <v>0.91287240022000005</v>
      </c>
      <c r="I219">
        <f>VLOOKUP(B219,'9 - Local Transit ALT (2)'!$C$7:$X$1124,22,0)</f>
        <v>79.299516685446378</v>
      </c>
    </row>
    <row r="220" spans="1:9" hidden="1">
      <c r="A220" t="s">
        <v>50</v>
      </c>
      <c r="B220" t="s">
        <v>1315</v>
      </c>
      <c r="C220" t="s">
        <v>1915</v>
      </c>
      <c r="D220" t="s">
        <v>1958</v>
      </c>
      <c r="E220">
        <v>196</v>
      </c>
      <c r="F220">
        <v>114</v>
      </c>
      <c r="G220" s="96">
        <v>1.39024390244</v>
      </c>
      <c r="H220" s="96">
        <v>1.0045532157099999</v>
      </c>
      <c r="I220">
        <f>VLOOKUP(B220,'9 - Local Transit ALT (2)'!$C$7:$X$1124,22,0)</f>
        <v>79.299516685446378</v>
      </c>
    </row>
    <row r="221" spans="1:9">
      <c r="A221" t="s">
        <v>50</v>
      </c>
      <c r="B221" t="s">
        <v>1046</v>
      </c>
      <c r="C221" t="s">
        <v>1915</v>
      </c>
      <c r="D221" t="s">
        <v>1940</v>
      </c>
      <c r="E221">
        <v>666</v>
      </c>
      <c r="F221">
        <v>383</v>
      </c>
      <c r="G221" s="96">
        <v>1.35335689046</v>
      </c>
      <c r="H221" s="96">
        <v>2.06242774566</v>
      </c>
      <c r="I221">
        <f>VLOOKUP(B221,'9 - Local Transit ALT (2)'!$C$7:$X$1124,22,0)</f>
        <v>0</v>
      </c>
    </row>
    <row r="222" spans="1:9" hidden="1">
      <c r="A222" t="s">
        <v>50</v>
      </c>
      <c r="B222" t="s">
        <v>872</v>
      </c>
      <c r="C222" t="s">
        <v>1915</v>
      </c>
      <c r="D222" t="s">
        <v>1931</v>
      </c>
      <c r="E222">
        <v>440</v>
      </c>
      <c r="F222">
        <v>253</v>
      </c>
      <c r="G222" s="96">
        <v>1.3529411764699999</v>
      </c>
      <c r="H222" s="96">
        <v>0.49562823834000003</v>
      </c>
      <c r="I222">
        <f>VLOOKUP(B222,'9 - Local Transit ALT (2)'!$C$7:$X$1124,22,0)</f>
        <v>31.719806674178546</v>
      </c>
    </row>
    <row r="223" spans="1:9" hidden="1">
      <c r="A223" t="s">
        <v>50</v>
      </c>
      <c r="B223" t="s">
        <v>2226</v>
      </c>
      <c r="C223" t="s">
        <v>1915</v>
      </c>
      <c r="D223" t="s">
        <v>1916</v>
      </c>
      <c r="E223">
        <v>365</v>
      </c>
      <c r="F223">
        <v>209</v>
      </c>
      <c r="G223" s="96">
        <v>1.3397435897400001</v>
      </c>
      <c r="H223" s="96">
        <v>5.1407999999999996</v>
      </c>
      <c r="I223" t="e">
        <f>VLOOKUP(B223,'9 - Local Transit ALT (2)'!$C$7:$X$1124,22,0)</f>
        <v>#N/A</v>
      </c>
    </row>
    <row r="224" spans="1:9" hidden="1">
      <c r="A224" t="s">
        <v>50</v>
      </c>
      <c r="B224" t="s">
        <v>914</v>
      </c>
      <c r="C224" t="s">
        <v>1915</v>
      </c>
      <c r="D224" t="s">
        <v>1931</v>
      </c>
      <c r="E224">
        <v>287</v>
      </c>
      <c r="F224">
        <v>163</v>
      </c>
      <c r="G224" s="96">
        <v>1.31451612903</v>
      </c>
      <c r="H224" s="96">
        <v>0.46786248132000002</v>
      </c>
      <c r="I224">
        <f>VLOOKUP(B224,'9 - Local Transit ALT (2)'!$C$7:$X$1124,22,0)</f>
        <v>31.719806674178546</v>
      </c>
    </row>
    <row r="225" spans="1:9" hidden="1">
      <c r="A225" t="s">
        <v>50</v>
      </c>
      <c r="B225" t="s">
        <v>901</v>
      </c>
      <c r="C225" t="s">
        <v>1915</v>
      </c>
      <c r="D225" t="s">
        <v>1931</v>
      </c>
      <c r="E225">
        <v>81</v>
      </c>
      <c r="F225">
        <v>46</v>
      </c>
      <c r="G225" s="96">
        <v>1.31428571429</v>
      </c>
      <c r="H225" s="96">
        <v>1.0031007751900001</v>
      </c>
      <c r="I225">
        <f>VLOOKUP(B225,'9 - Local Transit ALT (2)'!$C$7:$X$1124,22,0)</f>
        <v>0</v>
      </c>
    </row>
    <row r="226" spans="1:9" hidden="1">
      <c r="A226" t="s">
        <v>50</v>
      </c>
      <c r="B226" t="s">
        <v>1199</v>
      </c>
      <c r="C226" t="s">
        <v>1915</v>
      </c>
      <c r="D226" t="s">
        <v>1916</v>
      </c>
      <c r="E226">
        <v>60</v>
      </c>
      <c r="F226">
        <v>34</v>
      </c>
      <c r="G226" s="96">
        <v>1.30769230769</v>
      </c>
      <c r="H226" s="96">
        <v>4.3158640226599996</v>
      </c>
      <c r="I226">
        <f>VLOOKUP(B226,'9 - Local Transit ALT (2)'!$C$7:$X$1124,22,0)</f>
        <v>0</v>
      </c>
    </row>
    <row r="227" spans="1:9" hidden="1">
      <c r="A227" t="s">
        <v>50</v>
      </c>
      <c r="B227" t="s">
        <v>2288</v>
      </c>
      <c r="C227" t="s">
        <v>1915</v>
      </c>
      <c r="D227" t="s">
        <v>1951</v>
      </c>
      <c r="E227">
        <v>122</v>
      </c>
      <c r="F227">
        <v>68</v>
      </c>
      <c r="G227" s="96">
        <v>1.25925925926</v>
      </c>
      <c r="H227" s="96">
        <v>1.6642213052099999</v>
      </c>
      <c r="I227" t="e">
        <f>VLOOKUP(B227,'9 - Local Transit ALT (2)'!$C$7:$X$1124,22,0)</f>
        <v>#N/A</v>
      </c>
    </row>
    <row r="228" spans="1:9" hidden="1">
      <c r="A228" t="s">
        <v>50</v>
      </c>
      <c r="B228" t="s">
        <v>1269</v>
      </c>
      <c r="C228" t="s">
        <v>1915</v>
      </c>
      <c r="D228" t="s">
        <v>1925</v>
      </c>
      <c r="E228">
        <v>194</v>
      </c>
      <c r="F228">
        <v>108</v>
      </c>
      <c r="G228" s="96">
        <v>1.2558139534899999</v>
      </c>
      <c r="H228" s="96">
        <v>4.4232209737800003</v>
      </c>
      <c r="I228">
        <f>VLOOKUP(B228,'9 - Local Transit ALT (2)'!$C$7:$X$1124,22,0)</f>
        <v>63.439613348357092</v>
      </c>
    </row>
    <row r="229" spans="1:9" hidden="1">
      <c r="A229" t="s">
        <v>50</v>
      </c>
      <c r="B229" t="s">
        <v>792</v>
      </c>
      <c r="C229" t="s">
        <v>1915</v>
      </c>
      <c r="D229" t="s">
        <v>1923</v>
      </c>
      <c r="E229">
        <v>415</v>
      </c>
      <c r="F229">
        <v>231</v>
      </c>
      <c r="G229" s="96">
        <v>1.2554347826100001</v>
      </c>
      <c r="H229" s="96">
        <v>3.3736892278399999</v>
      </c>
      <c r="I229">
        <f>VLOOKUP(B229,'9 - Local Transit ALT (2)'!$C$7:$X$1124,22,0)</f>
        <v>0</v>
      </c>
    </row>
    <row r="230" spans="1:9">
      <c r="A230" t="s">
        <v>50</v>
      </c>
      <c r="B230" t="s">
        <v>863</v>
      </c>
      <c r="C230" t="s">
        <v>1915</v>
      </c>
      <c r="D230" t="s">
        <v>1931</v>
      </c>
      <c r="E230" s="88">
        <v>1446</v>
      </c>
      <c r="F230">
        <v>804</v>
      </c>
      <c r="G230" s="96">
        <v>1.2523364485999999</v>
      </c>
      <c r="H230" s="96">
        <v>0.45366090975000001</v>
      </c>
      <c r="I230">
        <f>VLOOKUP(B230,'9 - Local Transit ALT (2)'!$C$7:$X$1124,22,0)</f>
        <v>47.579710011267821</v>
      </c>
    </row>
    <row r="231" spans="1:9">
      <c r="A231" t="s">
        <v>50</v>
      </c>
      <c r="B231" t="s">
        <v>1094</v>
      </c>
      <c r="C231" t="s">
        <v>1915</v>
      </c>
      <c r="D231" t="s">
        <v>1943</v>
      </c>
      <c r="E231" s="88">
        <v>1978</v>
      </c>
      <c r="F231" s="88">
        <v>1093</v>
      </c>
      <c r="G231" s="96">
        <v>1.2350282485899999</v>
      </c>
      <c r="H231" s="96">
        <v>2.5716933445699999</v>
      </c>
      <c r="I231">
        <f>VLOOKUP(B231,'9 - Local Transit ALT (2)'!$C$7:$X$1124,22,0)</f>
        <v>206.17874338216058</v>
      </c>
    </row>
    <row r="232" spans="1:9">
      <c r="A232" t="s">
        <v>50</v>
      </c>
      <c r="B232" t="s">
        <v>895</v>
      </c>
      <c r="C232" t="s">
        <v>1915</v>
      </c>
      <c r="D232" t="s">
        <v>1931</v>
      </c>
      <c r="E232">
        <v>717</v>
      </c>
      <c r="F232">
        <v>396</v>
      </c>
      <c r="G232" s="96">
        <v>1.23364485981</v>
      </c>
      <c r="H232" s="96">
        <v>0.96590647316</v>
      </c>
      <c r="I232">
        <f>VLOOKUP(B232,'9 - Local Transit ALT (2)'!$C$7:$X$1124,22,0)</f>
        <v>95.159420022535642</v>
      </c>
    </row>
    <row r="233" spans="1:9" hidden="1">
      <c r="A233" t="s">
        <v>50</v>
      </c>
      <c r="B233" t="s">
        <v>974</v>
      </c>
      <c r="C233" t="s">
        <v>1915</v>
      </c>
      <c r="D233" t="s">
        <v>1931</v>
      </c>
      <c r="E233">
        <v>163</v>
      </c>
      <c r="F233">
        <v>90</v>
      </c>
      <c r="G233" s="96">
        <v>1.23287671233</v>
      </c>
      <c r="H233" s="96">
        <v>0.64298093588000005</v>
      </c>
      <c r="I233">
        <f>VLOOKUP(B233,'9 - Local Transit ALT (2)'!$C$7:$X$1124,22,0)</f>
        <v>0</v>
      </c>
    </row>
    <row r="234" spans="1:9" hidden="1">
      <c r="A234" t="s">
        <v>50</v>
      </c>
      <c r="B234" t="s">
        <v>2256</v>
      </c>
      <c r="C234" t="s">
        <v>1915</v>
      </c>
      <c r="D234" t="s">
        <v>1959</v>
      </c>
      <c r="E234">
        <v>202</v>
      </c>
      <c r="F234">
        <v>111</v>
      </c>
      <c r="G234" s="96">
        <v>1.2197802197800001</v>
      </c>
      <c r="H234" s="96">
        <v>0.85215419501</v>
      </c>
      <c r="I234" t="e">
        <f>VLOOKUP(B234,'9 - Local Transit ALT (2)'!$C$7:$X$1124,22,0)</f>
        <v>#N/A</v>
      </c>
    </row>
    <row r="235" spans="1:9" hidden="1">
      <c r="A235" t="s">
        <v>50</v>
      </c>
      <c r="B235" t="s">
        <v>2293</v>
      </c>
      <c r="C235" t="s">
        <v>1915</v>
      </c>
      <c r="D235" t="s">
        <v>1925</v>
      </c>
      <c r="E235">
        <v>110</v>
      </c>
      <c r="F235">
        <v>60</v>
      </c>
      <c r="G235" s="9">
        <v>1.2</v>
      </c>
      <c r="H235" s="96">
        <v>0.91929824560999995</v>
      </c>
      <c r="I235" t="e">
        <f>VLOOKUP(B235,'9 - Local Transit ALT (2)'!$C$7:$X$1124,22,0)</f>
        <v>#N/A</v>
      </c>
    </row>
    <row r="236" spans="1:9" hidden="1">
      <c r="A236" t="s">
        <v>50</v>
      </c>
      <c r="B236" t="s">
        <v>1120</v>
      </c>
      <c r="C236" t="s">
        <v>1915</v>
      </c>
      <c r="D236" t="s">
        <v>1943</v>
      </c>
      <c r="E236">
        <v>209</v>
      </c>
      <c r="F236">
        <v>0</v>
      </c>
      <c r="G236" s="96">
        <v>1.1770833333299999</v>
      </c>
      <c r="H236" s="9">
        <v>0</v>
      </c>
      <c r="I236">
        <f>VLOOKUP(B236,'9 - Local Transit ALT (2)'!$C$7:$X$1124,22,0)</f>
        <v>0</v>
      </c>
    </row>
    <row r="237" spans="1:9">
      <c r="A237" t="s">
        <v>50</v>
      </c>
      <c r="B237" t="s">
        <v>862</v>
      </c>
      <c r="C237" t="s">
        <v>1915</v>
      </c>
      <c r="D237" t="s">
        <v>1931</v>
      </c>
      <c r="E237" s="88">
        <v>1303</v>
      </c>
      <c r="F237">
        <v>703</v>
      </c>
      <c r="G237" s="96">
        <v>1.17166666667</v>
      </c>
      <c r="H237" s="96">
        <v>0.49019874761999999</v>
      </c>
      <c r="I237">
        <f>VLOOKUP(B237,'9 - Local Transit ALT (2)'!$C$7:$X$1124,22,0)</f>
        <v>47.579710011267821</v>
      </c>
    </row>
    <row r="238" spans="1:9" hidden="1">
      <c r="A238" t="s">
        <v>50</v>
      </c>
      <c r="B238" t="s">
        <v>2268</v>
      </c>
      <c r="C238" t="s">
        <v>1915</v>
      </c>
      <c r="D238" t="s">
        <v>1925</v>
      </c>
      <c r="E238">
        <v>177</v>
      </c>
      <c r="F238">
        <v>95</v>
      </c>
      <c r="G238" s="96">
        <v>1.15853658537</v>
      </c>
      <c r="H238" s="96">
        <v>0.93247422680000003</v>
      </c>
      <c r="I238" t="e">
        <f>VLOOKUP(B238,'9 - Local Transit ALT (2)'!$C$7:$X$1124,22,0)</f>
        <v>#N/A</v>
      </c>
    </row>
    <row r="239" spans="1:9" hidden="1">
      <c r="A239" t="s">
        <v>50</v>
      </c>
      <c r="B239" t="s">
        <v>2161</v>
      </c>
      <c r="C239" t="s">
        <v>1915</v>
      </c>
      <c r="D239" t="s">
        <v>1943</v>
      </c>
      <c r="E239" s="88">
        <v>1966</v>
      </c>
      <c r="F239">
        <v>0</v>
      </c>
      <c r="G239" s="96">
        <v>1.15334063527</v>
      </c>
      <c r="H239" s="9">
        <v>0</v>
      </c>
      <c r="I239" t="e">
        <f>VLOOKUP(B239,'9 - Local Transit ALT (2)'!$C$7:$X$1124,22,0)</f>
        <v>#N/A</v>
      </c>
    </row>
    <row r="240" spans="1:9" hidden="1">
      <c r="A240" t="s">
        <v>50</v>
      </c>
      <c r="B240" t="s">
        <v>1369</v>
      </c>
      <c r="C240" t="s">
        <v>1915</v>
      </c>
      <c r="D240" t="s">
        <v>1952</v>
      </c>
      <c r="E240">
        <v>15</v>
      </c>
      <c r="F240">
        <v>8</v>
      </c>
      <c r="G240" s="96">
        <v>1.1428571428600001</v>
      </c>
      <c r="H240" s="9">
        <v>3</v>
      </c>
      <c r="I240">
        <f>VLOOKUP(B240,'9 - Local Transit ALT (2)'!$C$7:$X$1124,22,0)</f>
        <v>0</v>
      </c>
    </row>
    <row r="241" spans="1:9">
      <c r="A241" t="s">
        <v>50</v>
      </c>
      <c r="B241" t="s">
        <v>2160</v>
      </c>
      <c r="C241" t="s">
        <v>1915</v>
      </c>
      <c r="D241" t="s">
        <v>1943</v>
      </c>
      <c r="E241" s="88">
        <v>1367</v>
      </c>
      <c r="F241">
        <v>729</v>
      </c>
      <c r="G241" s="96">
        <v>1.1426332288400001</v>
      </c>
      <c r="H241" s="96">
        <v>2.5457782299099998</v>
      </c>
      <c r="I241" t="e">
        <f>VLOOKUP(B241,'9 - Local Transit ALT (2)'!$C$7:$X$1124,22,0)</f>
        <v>#N/A</v>
      </c>
    </row>
    <row r="242" spans="1:9" hidden="1">
      <c r="A242" t="s">
        <v>50</v>
      </c>
      <c r="B242" t="s">
        <v>2325</v>
      </c>
      <c r="C242" t="s">
        <v>1915</v>
      </c>
      <c r="D242" t="s">
        <v>1947</v>
      </c>
      <c r="E242">
        <v>17</v>
      </c>
      <c r="F242">
        <v>9</v>
      </c>
      <c r="G242" s="96">
        <v>1.125</v>
      </c>
      <c r="H242" s="96">
        <v>0.87350427350000004</v>
      </c>
      <c r="I242" t="e">
        <f>VLOOKUP(B242,'9 - Local Transit ALT (2)'!$C$7:$X$1124,22,0)</f>
        <v>#N/A</v>
      </c>
    </row>
    <row r="243" spans="1:9" hidden="1">
      <c r="A243" t="s">
        <v>50</v>
      </c>
      <c r="B243" t="s">
        <v>2295</v>
      </c>
      <c r="C243" t="s">
        <v>1915</v>
      </c>
      <c r="D243" t="s">
        <v>1930</v>
      </c>
      <c r="E243">
        <v>106</v>
      </c>
      <c r="F243">
        <v>56</v>
      </c>
      <c r="G243" s="9">
        <v>1.1200000000000001</v>
      </c>
      <c r="H243" s="96">
        <v>3.5720695457099998</v>
      </c>
      <c r="I243" t="e">
        <f>VLOOKUP(B243,'9 - Local Transit ALT (2)'!$C$7:$X$1124,22,0)</f>
        <v>#N/A</v>
      </c>
    </row>
    <row r="244" spans="1:9" hidden="1">
      <c r="A244" t="s">
        <v>50</v>
      </c>
      <c r="B244" t="s">
        <v>1028</v>
      </c>
      <c r="C244" t="s">
        <v>1915</v>
      </c>
      <c r="D244" t="s">
        <v>1940</v>
      </c>
      <c r="E244">
        <v>286</v>
      </c>
      <c r="F244">
        <v>151</v>
      </c>
      <c r="G244" s="96">
        <v>1.1185185185199999</v>
      </c>
      <c r="H244" s="96">
        <v>2.9525128611000002</v>
      </c>
      <c r="I244">
        <f>VLOOKUP(B244,'9 - Local Transit ALT (2)'!$C$7:$X$1124,22,0)</f>
        <v>0</v>
      </c>
    </row>
    <row r="245" spans="1:9" hidden="1">
      <c r="A245" t="s">
        <v>50</v>
      </c>
      <c r="B245" t="s">
        <v>2250</v>
      </c>
      <c r="C245" t="s">
        <v>1915</v>
      </c>
      <c r="D245" t="s">
        <v>1916</v>
      </c>
      <c r="E245">
        <v>218</v>
      </c>
      <c r="F245">
        <v>115</v>
      </c>
      <c r="G245" s="96">
        <v>1.11650485437</v>
      </c>
      <c r="H245" s="96">
        <v>0.90036749693999996</v>
      </c>
      <c r="I245" t="e">
        <f>VLOOKUP(B245,'9 - Local Transit ALT (2)'!$C$7:$X$1124,22,0)</f>
        <v>#N/A</v>
      </c>
    </row>
    <row r="246" spans="1:9">
      <c r="A246" t="s">
        <v>50</v>
      </c>
      <c r="B246" t="s">
        <v>1211</v>
      </c>
      <c r="C246" t="s">
        <v>1915</v>
      </c>
      <c r="D246" t="s">
        <v>1916</v>
      </c>
      <c r="E246">
        <v>759</v>
      </c>
      <c r="F246">
        <v>397</v>
      </c>
      <c r="G246" s="96">
        <v>1.0966850828700001</v>
      </c>
      <c r="H246" s="96">
        <v>0.94131319001000002</v>
      </c>
      <c r="I246">
        <f>VLOOKUP(B246,'9 - Local Transit ALT (2)'!$C$7:$X$1124,22,0)</f>
        <v>0</v>
      </c>
    </row>
    <row r="247" spans="1:9" hidden="1">
      <c r="A247" t="s">
        <v>50</v>
      </c>
      <c r="B247" t="s">
        <v>2208</v>
      </c>
      <c r="C247" t="s">
        <v>1915</v>
      </c>
      <c r="D247" t="s">
        <v>1916</v>
      </c>
      <c r="E247">
        <v>493</v>
      </c>
      <c r="F247">
        <v>256</v>
      </c>
      <c r="G247" s="96">
        <v>1.0801687763700001</v>
      </c>
      <c r="H247" s="96">
        <v>1.8687499999999999</v>
      </c>
      <c r="I247" t="e">
        <f>VLOOKUP(B247,'9 - Local Transit ALT (2)'!$C$7:$X$1124,22,0)</f>
        <v>#N/A</v>
      </c>
    </row>
    <row r="248" spans="1:9" hidden="1">
      <c r="A248" t="s">
        <v>50</v>
      </c>
      <c r="B248" t="s">
        <v>1218</v>
      </c>
      <c r="C248" t="s">
        <v>1915</v>
      </c>
      <c r="D248" t="s">
        <v>1916</v>
      </c>
      <c r="E248">
        <v>540</v>
      </c>
      <c r="F248">
        <v>280</v>
      </c>
      <c r="G248" s="96">
        <v>1.07692307692</v>
      </c>
      <c r="H248" s="96">
        <v>0.56283941039999996</v>
      </c>
      <c r="I248">
        <f>VLOOKUP(B248,'9 - Local Transit ALT (2)'!$C$7:$X$1124,22,0)</f>
        <v>31.719806674178546</v>
      </c>
    </row>
    <row r="249" spans="1:9" hidden="1">
      <c r="A249" t="s">
        <v>50</v>
      </c>
      <c r="B249" t="s">
        <v>1027</v>
      </c>
      <c r="C249" t="s">
        <v>1915</v>
      </c>
      <c r="D249" t="s">
        <v>1940</v>
      </c>
      <c r="E249">
        <v>186</v>
      </c>
      <c r="F249">
        <v>96</v>
      </c>
      <c r="G249" s="96">
        <v>1.06666666667</v>
      </c>
      <c r="H249" s="96">
        <v>3.18746268657</v>
      </c>
      <c r="I249">
        <f>VLOOKUP(B249,'9 - Local Transit ALT (2)'!$C$7:$X$1124,22,0)</f>
        <v>0</v>
      </c>
    </row>
    <row r="250" spans="1:9" hidden="1">
      <c r="A250" t="s">
        <v>50</v>
      </c>
      <c r="B250" t="s">
        <v>2251</v>
      </c>
      <c r="C250" t="s">
        <v>1915</v>
      </c>
      <c r="D250" t="s">
        <v>1916</v>
      </c>
      <c r="E250">
        <v>214</v>
      </c>
      <c r="F250">
        <v>110</v>
      </c>
      <c r="G250" s="96">
        <v>1.05769230769</v>
      </c>
      <c r="H250" s="96">
        <v>2.01836266259</v>
      </c>
      <c r="I250" t="e">
        <f>VLOOKUP(B250,'9 - Local Transit ALT (2)'!$C$7:$X$1124,22,0)</f>
        <v>#N/A</v>
      </c>
    </row>
    <row r="251" spans="1:9" hidden="1">
      <c r="A251" t="s">
        <v>50</v>
      </c>
      <c r="B251" t="s">
        <v>2224</v>
      </c>
      <c r="C251" t="s">
        <v>1915</v>
      </c>
      <c r="D251" t="s">
        <v>1959</v>
      </c>
      <c r="E251">
        <v>356</v>
      </c>
      <c r="F251">
        <v>182</v>
      </c>
      <c r="G251" s="96">
        <v>1.04597701149</v>
      </c>
      <c r="H251" s="9">
        <v>1</v>
      </c>
      <c r="I251" t="e">
        <f>VLOOKUP(B251,'9 - Local Transit ALT (2)'!$C$7:$X$1124,22,0)</f>
        <v>#N/A</v>
      </c>
    </row>
    <row r="252" spans="1:9">
      <c r="A252" t="s">
        <v>50</v>
      </c>
      <c r="B252" t="s">
        <v>2166</v>
      </c>
      <c r="C252" t="s">
        <v>1915</v>
      </c>
      <c r="D252" t="s">
        <v>1943</v>
      </c>
      <c r="E252" s="88">
        <v>1213</v>
      </c>
      <c r="F252">
        <v>620</v>
      </c>
      <c r="G252" s="96">
        <v>1.0455311973000001</v>
      </c>
      <c r="H252" s="96">
        <v>1.93326592518</v>
      </c>
      <c r="I252" t="e">
        <f>VLOOKUP(B252,'9 - Local Transit ALT (2)'!$C$7:$X$1124,22,0)</f>
        <v>#N/A</v>
      </c>
    </row>
    <row r="253" spans="1:9" hidden="1">
      <c r="A253" t="s">
        <v>50</v>
      </c>
      <c r="B253" t="s">
        <v>836</v>
      </c>
      <c r="C253" t="s">
        <v>1915</v>
      </c>
      <c r="D253" t="s">
        <v>1955</v>
      </c>
      <c r="E253">
        <v>53</v>
      </c>
      <c r="F253">
        <v>27</v>
      </c>
      <c r="G253" s="96">
        <v>1.03846153846</v>
      </c>
      <c r="H253" s="96">
        <v>2.7681607418900001</v>
      </c>
      <c r="I253">
        <f>VLOOKUP(B253,'9 - Local Transit ALT (2)'!$C$7:$X$1124,22,0)</f>
        <v>0</v>
      </c>
    </row>
    <row r="254" spans="1:9" hidden="1">
      <c r="A254" t="s">
        <v>50</v>
      </c>
      <c r="B254" t="s">
        <v>1260</v>
      </c>
      <c r="C254" t="s">
        <v>1915</v>
      </c>
      <c r="D254" t="s">
        <v>1925</v>
      </c>
      <c r="E254">
        <v>114</v>
      </c>
      <c r="F254">
        <v>58</v>
      </c>
      <c r="G254" s="96">
        <v>1.0357142857099999</v>
      </c>
      <c r="H254" s="96">
        <v>0.73931265717000005</v>
      </c>
      <c r="I254">
        <f>VLOOKUP(B254,'9 - Local Transit ALT (2)'!$C$7:$X$1124,22,0)</f>
        <v>47.579710011267821</v>
      </c>
    </row>
    <row r="255" spans="1:9" hidden="1">
      <c r="A255" t="s">
        <v>50</v>
      </c>
      <c r="B255" t="s">
        <v>1262</v>
      </c>
      <c r="C255" t="s">
        <v>1915</v>
      </c>
      <c r="D255" t="s">
        <v>1925</v>
      </c>
      <c r="E255">
        <v>205</v>
      </c>
      <c r="F255">
        <v>104</v>
      </c>
      <c r="G255" s="96">
        <v>1.0297029703</v>
      </c>
      <c r="H255" s="96">
        <v>1.6772655007899999</v>
      </c>
      <c r="I255">
        <f>VLOOKUP(B255,'9 - Local Transit ALT (2)'!$C$7:$X$1124,22,0)</f>
        <v>0</v>
      </c>
    </row>
    <row r="256" spans="1:9" hidden="1">
      <c r="A256" t="s">
        <v>50</v>
      </c>
      <c r="B256" t="s">
        <v>924</v>
      </c>
      <c r="C256" t="s">
        <v>1915</v>
      </c>
      <c r="D256" t="s">
        <v>1931</v>
      </c>
      <c r="E256">
        <v>589</v>
      </c>
      <c r="F256">
        <v>297</v>
      </c>
      <c r="G256" s="96">
        <v>1.01712328767</v>
      </c>
      <c r="H256" s="9">
        <v>0.2</v>
      </c>
      <c r="I256">
        <f>VLOOKUP(B256,'9 - Local Transit ALT (2)'!$C$7:$X$1124,22,0)</f>
        <v>31.719806674178546</v>
      </c>
    </row>
    <row r="257" spans="1:9" hidden="1">
      <c r="A257" t="s">
        <v>50</v>
      </c>
      <c r="B257" t="s">
        <v>1243</v>
      </c>
      <c r="C257" t="s">
        <v>1915</v>
      </c>
      <c r="D257" t="s">
        <v>1959</v>
      </c>
      <c r="E257">
        <v>208</v>
      </c>
      <c r="F257">
        <v>104</v>
      </c>
      <c r="G257" s="9">
        <v>1</v>
      </c>
      <c r="H257" s="96">
        <v>0.90772128060000001</v>
      </c>
      <c r="I257">
        <f>VLOOKUP(B257,'9 - Local Transit ALT (2)'!$C$7:$X$1124,22,0)</f>
        <v>0</v>
      </c>
    </row>
    <row r="258" spans="1:9" hidden="1">
      <c r="A258" t="s">
        <v>50</v>
      </c>
      <c r="B258" t="s">
        <v>1001</v>
      </c>
      <c r="C258" t="s">
        <v>1915</v>
      </c>
      <c r="D258" t="s">
        <v>1931</v>
      </c>
      <c r="E258">
        <v>88</v>
      </c>
      <c r="F258">
        <v>44</v>
      </c>
      <c r="G258" s="9">
        <v>1</v>
      </c>
      <c r="H258" s="96">
        <v>-6.9079856310000007E-2</v>
      </c>
      <c r="I258">
        <f>VLOOKUP(B258,'9 - Local Transit ALT (2)'!$C$7:$X$1124,22,0)</f>
        <v>0</v>
      </c>
    </row>
    <row r="259" spans="1:9" hidden="1">
      <c r="A259" t="s">
        <v>50</v>
      </c>
      <c r="B259" t="s">
        <v>1320</v>
      </c>
      <c r="C259" t="s">
        <v>1915</v>
      </c>
      <c r="D259" t="s">
        <v>1958</v>
      </c>
      <c r="E259">
        <v>84</v>
      </c>
      <c r="F259">
        <v>42</v>
      </c>
      <c r="G259" s="9">
        <v>1</v>
      </c>
      <c r="H259" s="96">
        <v>1.01189189189</v>
      </c>
      <c r="I259">
        <f>VLOOKUP(B259,'9 - Local Transit ALT (2)'!$C$7:$X$1124,22,0)</f>
        <v>47.579710011267821</v>
      </c>
    </row>
    <row r="260" spans="1:9" hidden="1">
      <c r="A260" t="s">
        <v>50</v>
      </c>
      <c r="B260" t="s">
        <v>1468</v>
      </c>
      <c r="C260" t="s">
        <v>1915</v>
      </c>
      <c r="D260" t="s">
        <v>1934</v>
      </c>
      <c r="E260">
        <v>2</v>
      </c>
      <c r="F260">
        <v>1</v>
      </c>
      <c r="G260" s="9">
        <v>1</v>
      </c>
      <c r="H260" s="96">
        <v>0.98462613557000001</v>
      </c>
      <c r="I260">
        <f>VLOOKUP(B260,'9 - Local Transit ALT (2)'!$C$7:$X$1124,22,0)</f>
        <v>0</v>
      </c>
    </row>
    <row r="261" spans="1:9" hidden="1">
      <c r="A261" t="s">
        <v>50</v>
      </c>
      <c r="B261" t="s">
        <v>2171</v>
      </c>
      <c r="C261" t="s">
        <v>1915</v>
      </c>
      <c r="D261" t="s">
        <v>1943</v>
      </c>
      <c r="E261" s="88">
        <v>1553</v>
      </c>
      <c r="F261">
        <v>0</v>
      </c>
      <c r="G261" s="96">
        <v>0.98339719028999995</v>
      </c>
      <c r="H261" s="9">
        <v>0</v>
      </c>
      <c r="I261" t="e">
        <f>VLOOKUP(B261,'9 - Local Transit ALT (2)'!$C$7:$X$1124,22,0)</f>
        <v>#N/A</v>
      </c>
    </row>
    <row r="262" spans="1:9" hidden="1">
      <c r="A262" t="s">
        <v>50</v>
      </c>
      <c r="B262" t="s">
        <v>1220</v>
      </c>
      <c r="C262" t="s">
        <v>1915</v>
      </c>
      <c r="D262" t="s">
        <v>1916</v>
      </c>
      <c r="E262">
        <v>236</v>
      </c>
      <c r="F262">
        <v>117</v>
      </c>
      <c r="G262" s="96">
        <v>0.98319327730999995</v>
      </c>
      <c r="H262" s="96">
        <v>0.91240875911999997</v>
      </c>
      <c r="I262">
        <f>VLOOKUP(B262,'9 - Local Transit ALT (2)'!$C$7:$X$1124,22,0)</f>
        <v>63.439613348357092</v>
      </c>
    </row>
    <row r="263" spans="1:9" hidden="1">
      <c r="A263" t="s">
        <v>50</v>
      </c>
      <c r="B263" t="s">
        <v>2223</v>
      </c>
      <c r="C263" t="s">
        <v>1915</v>
      </c>
      <c r="D263" t="s">
        <v>1916</v>
      </c>
      <c r="E263">
        <v>355</v>
      </c>
      <c r="F263">
        <v>174</v>
      </c>
      <c r="G263" s="96">
        <v>0.96132596685000005</v>
      </c>
      <c r="H263" s="96">
        <v>1.89438463777</v>
      </c>
      <c r="I263" t="e">
        <f>VLOOKUP(B263,'9 - Local Transit ALT (2)'!$C$7:$X$1124,22,0)</f>
        <v>#N/A</v>
      </c>
    </row>
    <row r="264" spans="1:9" hidden="1">
      <c r="A264" t="s">
        <v>50</v>
      </c>
      <c r="B264" t="s">
        <v>1478</v>
      </c>
      <c r="C264" t="s">
        <v>1915</v>
      </c>
      <c r="D264" t="s">
        <v>1930</v>
      </c>
      <c r="E264">
        <v>283</v>
      </c>
      <c r="F264">
        <v>138</v>
      </c>
      <c r="G264" s="96">
        <v>0.95172413792999999</v>
      </c>
      <c r="H264" s="96">
        <v>1.01291409321</v>
      </c>
      <c r="I264">
        <f>VLOOKUP(B264,'9 - Local Transit ALT (2)'!$C$7:$X$1124,22,0)</f>
        <v>0</v>
      </c>
    </row>
    <row r="265" spans="1:9" hidden="1">
      <c r="A265" t="s">
        <v>50</v>
      </c>
      <c r="B265" t="s">
        <v>2260</v>
      </c>
      <c r="C265" t="s">
        <v>1915</v>
      </c>
      <c r="D265" t="s">
        <v>1925</v>
      </c>
      <c r="E265">
        <v>188</v>
      </c>
      <c r="F265">
        <v>91</v>
      </c>
      <c r="G265" s="96">
        <v>0.93814432989999996</v>
      </c>
      <c r="H265" s="96">
        <v>2.0963302752300002</v>
      </c>
      <c r="I265" t="e">
        <f>VLOOKUP(B265,'9 - Local Transit ALT (2)'!$C$7:$X$1124,22,0)</f>
        <v>#N/A</v>
      </c>
    </row>
    <row r="266" spans="1:9" hidden="1">
      <c r="A266" t="s">
        <v>50</v>
      </c>
      <c r="B266" t="s">
        <v>2318</v>
      </c>
      <c r="C266" t="s">
        <v>1915</v>
      </c>
      <c r="D266" t="s">
        <v>1916</v>
      </c>
      <c r="E266">
        <v>31</v>
      </c>
      <c r="F266">
        <v>15</v>
      </c>
      <c r="G266" s="96">
        <v>0.9375</v>
      </c>
      <c r="H266" s="9">
        <v>2</v>
      </c>
      <c r="I266" t="e">
        <f>VLOOKUP(B266,'9 - Local Transit ALT (2)'!$C$7:$X$1124,22,0)</f>
        <v>#N/A</v>
      </c>
    </row>
    <row r="267" spans="1:9" hidden="1">
      <c r="A267" t="s">
        <v>50</v>
      </c>
      <c r="B267" t="s">
        <v>2220</v>
      </c>
      <c r="C267" t="s">
        <v>1915</v>
      </c>
      <c r="D267" t="s">
        <v>1925</v>
      </c>
      <c r="E267">
        <v>382</v>
      </c>
      <c r="F267">
        <v>184</v>
      </c>
      <c r="G267" s="96">
        <v>0.92929292928999996</v>
      </c>
      <c r="H267" s="96">
        <v>0.80756578947000002</v>
      </c>
      <c r="I267" t="e">
        <f>VLOOKUP(B267,'9 - Local Transit ALT (2)'!$C$7:$X$1124,22,0)</f>
        <v>#N/A</v>
      </c>
    </row>
    <row r="268" spans="1:9" hidden="1">
      <c r="A268" t="s">
        <v>50</v>
      </c>
      <c r="B268" t="s">
        <v>2301</v>
      </c>
      <c r="C268" t="s">
        <v>1915</v>
      </c>
      <c r="D268" t="s">
        <v>1930</v>
      </c>
      <c r="E268">
        <v>96</v>
      </c>
      <c r="F268">
        <v>46</v>
      </c>
      <c r="G268" s="9">
        <v>0.92</v>
      </c>
      <c r="H268" s="96">
        <v>2.9686861810799998</v>
      </c>
      <c r="I268" t="e">
        <f>VLOOKUP(B268,'9 - Local Transit ALT (2)'!$C$7:$X$1124,22,0)</f>
        <v>#N/A</v>
      </c>
    </row>
    <row r="269" spans="1:9" hidden="1">
      <c r="A269" t="s">
        <v>50</v>
      </c>
      <c r="B269" t="s">
        <v>1117</v>
      </c>
      <c r="C269" t="s">
        <v>1915</v>
      </c>
      <c r="D269" t="s">
        <v>1943</v>
      </c>
      <c r="E269" s="88">
        <v>1280</v>
      </c>
      <c r="F269">
        <v>0</v>
      </c>
      <c r="G269" s="96">
        <v>0.91616766466999999</v>
      </c>
      <c r="H269" s="9">
        <v>0</v>
      </c>
      <c r="I269">
        <f>VLOOKUP(B269,'9 - Local Transit ALT (2)'!$C$7:$X$1124,22,0)</f>
        <v>126.87922669671418</v>
      </c>
    </row>
    <row r="270" spans="1:9" hidden="1">
      <c r="A270" t="s">
        <v>50</v>
      </c>
      <c r="B270" t="s">
        <v>2263</v>
      </c>
      <c r="C270" t="s">
        <v>1915</v>
      </c>
      <c r="D270" t="s">
        <v>1925</v>
      </c>
      <c r="E270">
        <v>180</v>
      </c>
      <c r="F270">
        <v>86</v>
      </c>
      <c r="G270" s="96">
        <v>0.91489361702000005</v>
      </c>
      <c r="H270" s="96">
        <v>2.6484914975299998</v>
      </c>
      <c r="I270" t="e">
        <f>VLOOKUP(B270,'9 - Local Transit ALT (2)'!$C$7:$X$1124,22,0)</f>
        <v>#N/A</v>
      </c>
    </row>
    <row r="271" spans="1:9" hidden="1">
      <c r="A271" t="s">
        <v>50</v>
      </c>
      <c r="B271" t="s">
        <v>1332</v>
      </c>
      <c r="C271" t="s">
        <v>1915</v>
      </c>
      <c r="D271" t="s">
        <v>1951</v>
      </c>
      <c r="E271">
        <v>76</v>
      </c>
      <c r="F271">
        <v>36</v>
      </c>
      <c r="G271" s="9">
        <v>0.9</v>
      </c>
      <c r="H271" s="96">
        <v>1.65611721612</v>
      </c>
      <c r="I271">
        <f>VLOOKUP(B271,'9 - Local Transit ALT (2)'!$C$7:$X$1124,22,0)</f>
        <v>0</v>
      </c>
    </row>
    <row r="272" spans="1:9" hidden="1">
      <c r="A272" t="s">
        <v>50</v>
      </c>
      <c r="B272" t="s">
        <v>1142</v>
      </c>
      <c r="C272" t="s">
        <v>1915</v>
      </c>
      <c r="D272" t="s">
        <v>1916</v>
      </c>
      <c r="E272">
        <v>177</v>
      </c>
      <c r="F272">
        <v>83</v>
      </c>
      <c r="G272" s="96">
        <v>0.88297872340000005</v>
      </c>
      <c r="H272" s="96">
        <v>2.2971818958200001</v>
      </c>
      <c r="I272">
        <f>VLOOKUP(B272,'9 - Local Transit ALT (2)'!$C$7:$X$1124,22,0)</f>
        <v>31.719806674178546</v>
      </c>
    </row>
    <row r="273" spans="1:9" hidden="1">
      <c r="A273" t="s">
        <v>50</v>
      </c>
      <c r="B273" t="s">
        <v>2317</v>
      </c>
      <c r="C273" t="s">
        <v>1915</v>
      </c>
      <c r="D273" t="s">
        <v>1925</v>
      </c>
      <c r="E273">
        <v>32</v>
      </c>
      <c r="F273">
        <v>15</v>
      </c>
      <c r="G273" s="96">
        <v>0.88235294117999996</v>
      </c>
      <c r="H273" s="96">
        <v>4.1755283648499999</v>
      </c>
      <c r="I273" t="e">
        <f>VLOOKUP(B273,'9 - Local Transit ALT (2)'!$C$7:$X$1124,22,0)</f>
        <v>#N/A</v>
      </c>
    </row>
    <row r="274" spans="1:9">
      <c r="A274" t="s">
        <v>50</v>
      </c>
      <c r="B274" t="s">
        <v>1034</v>
      </c>
      <c r="C274" t="s">
        <v>1915</v>
      </c>
      <c r="D274" t="s">
        <v>1940</v>
      </c>
      <c r="E274">
        <v>742</v>
      </c>
      <c r="F274">
        <v>346</v>
      </c>
      <c r="G274" s="96">
        <v>0.87373737374000005</v>
      </c>
      <c r="H274" s="96">
        <v>1.9979395604400001</v>
      </c>
      <c r="I274">
        <f>VLOOKUP(B274,'9 - Local Transit ALT (2)'!$C$7:$X$1124,22,0)</f>
        <v>0</v>
      </c>
    </row>
    <row r="275" spans="1:9" hidden="1">
      <c r="A275" t="s">
        <v>50</v>
      </c>
      <c r="B275" t="s">
        <v>759</v>
      </c>
      <c r="C275" t="s">
        <v>1915</v>
      </c>
      <c r="D275" t="s">
        <v>1947</v>
      </c>
      <c r="E275">
        <v>43</v>
      </c>
      <c r="F275">
        <v>20</v>
      </c>
      <c r="G275" s="96">
        <v>0.86956521739000003</v>
      </c>
      <c r="H275" s="96">
        <v>0.79149888143000002</v>
      </c>
      <c r="I275">
        <f>VLOOKUP(B275,'9 - Local Transit ALT (2)'!$C$7:$X$1124,22,0)</f>
        <v>0</v>
      </c>
    </row>
    <row r="276" spans="1:9" hidden="1">
      <c r="A276" t="s">
        <v>50</v>
      </c>
      <c r="B276" t="s">
        <v>1342</v>
      </c>
      <c r="C276" t="s">
        <v>1915</v>
      </c>
      <c r="D276" t="s">
        <v>1927</v>
      </c>
      <c r="E276">
        <v>85</v>
      </c>
      <c r="F276">
        <v>39</v>
      </c>
      <c r="G276" s="96">
        <v>0.84782608695999995</v>
      </c>
      <c r="H276" s="96">
        <v>1.0009136592100001</v>
      </c>
      <c r="I276">
        <f>VLOOKUP(B276,'9 - Local Transit ALT (2)'!$C$7:$X$1124,22,0)</f>
        <v>47.579710011267821</v>
      </c>
    </row>
    <row r="277" spans="1:9" hidden="1">
      <c r="A277" t="s">
        <v>50</v>
      </c>
      <c r="B277" t="s">
        <v>835</v>
      </c>
      <c r="C277" t="s">
        <v>1915</v>
      </c>
      <c r="D277" t="s">
        <v>1955</v>
      </c>
      <c r="E277">
        <v>24</v>
      </c>
      <c r="F277">
        <v>11</v>
      </c>
      <c r="G277" s="96">
        <v>0.84615384615</v>
      </c>
      <c r="H277" s="96">
        <v>2.5069767441900002</v>
      </c>
      <c r="I277">
        <f>VLOOKUP(B277,'9 - Local Transit ALT (2)'!$C$7:$X$1124,22,0)</f>
        <v>0</v>
      </c>
    </row>
    <row r="278" spans="1:9" hidden="1">
      <c r="A278" t="s">
        <v>50</v>
      </c>
      <c r="B278" t="s">
        <v>2273</v>
      </c>
      <c r="C278" t="s">
        <v>1915</v>
      </c>
      <c r="D278" t="s">
        <v>1947</v>
      </c>
      <c r="E278">
        <v>154</v>
      </c>
      <c r="F278">
        <v>70</v>
      </c>
      <c r="G278" s="96">
        <v>0.83333333333000004</v>
      </c>
      <c r="H278" s="96">
        <v>1.1907407407399999</v>
      </c>
      <c r="I278" t="e">
        <f>VLOOKUP(B278,'9 - Local Transit ALT (2)'!$C$7:$X$1124,22,0)</f>
        <v>#N/A</v>
      </c>
    </row>
    <row r="279" spans="1:9" hidden="1">
      <c r="A279" t="s">
        <v>50</v>
      </c>
      <c r="B279" t="s">
        <v>1329</v>
      </c>
      <c r="C279" t="s">
        <v>1915</v>
      </c>
      <c r="D279" t="s">
        <v>1951</v>
      </c>
      <c r="E279">
        <v>86</v>
      </c>
      <c r="F279">
        <v>39</v>
      </c>
      <c r="G279" s="96">
        <v>0.82978723403999999</v>
      </c>
      <c r="H279" s="96">
        <v>0.99911543565000005</v>
      </c>
      <c r="I279">
        <f>VLOOKUP(B279,'9 - Local Transit ALT (2)'!$C$7:$X$1124,22,0)</f>
        <v>47.579710011267821</v>
      </c>
    </row>
    <row r="280" spans="1:9" hidden="1">
      <c r="A280" t="s">
        <v>50</v>
      </c>
      <c r="B280" t="s">
        <v>1491</v>
      </c>
      <c r="C280" t="s">
        <v>1915</v>
      </c>
      <c r="D280" t="s">
        <v>1930</v>
      </c>
      <c r="E280">
        <v>40</v>
      </c>
      <c r="F280">
        <v>18</v>
      </c>
      <c r="G280" s="96">
        <v>0.81818181818000002</v>
      </c>
      <c r="H280" s="96">
        <v>2.1752417794999999</v>
      </c>
      <c r="I280">
        <f>VLOOKUP(B280,'9 - Local Transit ALT (2)'!$C$7:$X$1124,22,0)</f>
        <v>0</v>
      </c>
    </row>
    <row r="281" spans="1:9" hidden="1">
      <c r="A281" t="s">
        <v>50</v>
      </c>
      <c r="B281" t="s">
        <v>1216</v>
      </c>
      <c r="C281" t="s">
        <v>1915</v>
      </c>
      <c r="D281" t="s">
        <v>1916</v>
      </c>
      <c r="E281" s="88">
        <v>1095</v>
      </c>
      <c r="F281">
        <v>0</v>
      </c>
      <c r="G281" s="96">
        <v>0.80991735536999998</v>
      </c>
      <c r="H281" s="9">
        <v>0</v>
      </c>
      <c r="I281">
        <f>VLOOKUP(B281,'9 - Local Transit ALT (2)'!$C$7:$X$1124,22,0)</f>
        <v>0</v>
      </c>
    </row>
    <row r="282" spans="1:9" hidden="1">
      <c r="A282" t="s">
        <v>50</v>
      </c>
      <c r="B282" t="s">
        <v>1331</v>
      </c>
      <c r="C282" t="s">
        <v>1915</v>
      </c>
      <c r="D282" t="s">
        <v>1951</v>
      </c>
      <c r="E282">
        <v>284</v>
      </c>
      <c r="F282">
        <v>126</v>
      </c>
      <c r="G282" s="96">
        <v>0.79746835442999997</v>
      </c>
      <c r="H282" s="96">
        <v>1.6355204397100001</v>
      </c>
      <c r="I282">
        <f>VLOOKUP(B282,'9 - Local Transit ALT (2)'!$C$7:$X$1124,22,0)</f>
        <v>79.299516685446378</v>
      </c>
    </row>
    <row r="283" spans="1:9" hidden="1">
      <c r="A283" t="s">
        <v>50</v>
      </c>
      <c r="B283" t="s">
        <v>1282</v>
      </c>
      <c r="C283" t="s">
        <v>1915</v>
      </c>
      <c r="D283" t="s">
        <v>1948</v>
      </c>
      <c r="E283">
        <v>113</v>
      </c>
      <c r="F283">
        <v>50</v>
      </c>
      <c r="G283" s="96">
        <v>0.79365079365000002</v>
      </c>
      <c r="H283" s="96">
        <v>2.9724238026099998</v>
      </c>
      <c r="I283">
        <f>VLOOKUP(B283,'9 - Local Transit ALT (2)'!$C$7:$X$1124,22,0)</f>
        <v>0</v>
      </c>
    </row>
    <row r="284" spans="1:9" hidden="1">
      <c r="A284" t="s">
        <v>50</v>
      </c>
      <c r="B284" t="s">
        <v>1415</v>
      </c>
      <c r="C284" t="s">
        <v>1915</v>
      </c>
      <c r="D284" t="s">
        <v>1946</v>
      </c>
      <c r="E284">
        <v>107</v>
      </c>
      <c r="F284">
        <v>47</v>
      </c>
      <c r="G284" s="96">
        <v>0.78333333332999999</v>
      </c>
      <c r="H284" s="96">
        <v>3.0068787618199999</v>
      </c>
      <c r="I284">
        <f>VLOOKUP(B284,'9 - Local Transit ALT (2)'!$C$7:$X$1124,22,0)</f>
        <v>0</v>
      </c>
    </row>
    <row r="285" spans="1:9" hidden="1">
      <c r="A285" t="s">
        <v>50</v>
      </c>
      <c r="B285" t="s">
        <v>1416</v>
      </c>
      <c r="C285" t="s">
        <v>1915</v>
      </c>
      <c r="D285" t="s">
        <v>1946</v>
      </c>
      <c r="E285">
        <v>107</v>
      </c>
      <c r="F285">
        <v>47</v>
      </c>
      <c r="G285" s="96">
        <v>0.78333333332999999</v>
      </c>
      <c r="H285" s="96">
        <v>3.0048291681800001</v>
      </c>
      <c r="I285">
        <f>VLOOKUP(B285,'9 - Local Transit ALT (2)'!$C$7:$X$1124,22,0)</f>
        <v>0</v>
      </c>
    </row>
    <row r="286" spans="1:9">
      <c r="A286" t="s">
        <v>50</v>
      </c>
      <c r="B286" t="s">
        <v>963</v>
      </c>
      <c r="C286" t="s">
        <v>1915</v>
      </c>
      <c r="D286" t="s">
        <v>1931</v>
      </c>
      <c r="E286" s="88">
        <v>2219</v>
      </c>
      <c r="F286">
        <v>974</v>
      </c>
      <c r="G286" s="96">
        <v>0.78232931726999999</v>
      </c>
      <c r="H286" s="96">
        <v>0.98994638069999996</v>
      </c>
      <c r="I286">
        <f>VLOOKUP(B286,'9 - Local Transit ALT (2)'!$C$7:$X$1124,22,0)</f>
        <v>0</v>
      </c>
    </row>
    <row r="287" spans="1:9" hidden="1">
      <c r="A287" t="s">
        <v>50</v>
      </c>
      <c r="B287" t="s">
        <v>2297</v>
      </c>
      <c r="C287" t="s">
        <v>1915</v>
      </c>
      <c r="D287" t="s">
        <v>1927</v>
      </c>
      <c r="E287">
        <v>96</v>
      </c>
      <c r="F287">
        <v>42</v>
      </c>
      <c r="G287" s="96">
        <v>0.77777777778000001</v>
      </c>
      <c r="H287" s="96">
        <v>1.00268997983</v>
      </c>
      <c r="I287" t="e">
        <f>VLOOKUP(B287,'9 - Local Transit ALT (2)'!$C$7:$X$1124,22,0)</f>
        <v>#N/A</v>
      </c>
    </row>
    <row r="288" spans="1:9" hidden="1">
      <c r="A288" t="s">
        <v>50</v>
      </c>
      <c r="B288" t="s">
        <v>1283</v>
      </c>
      <c r="C288" t="s">
        <v>1915</v>
      </c>
      <c r="D288" t="s">
        <v>1948</v>
      </c>
      <c r="E288">
        <v>236</v>
      </c>
      <c r="F288">
        <v>103</v>
      </c>
      <c r="G288" s="96">
        <v>0.77443609023000004</v>
      </c>
      <c r="H288" s="96">
        <v>1.2665388303</v>
      </c>
      <c r="I288">
        <f>VLOOKUP(B288,'9 - Local Transit ALT (2)'!$C$7:$X$1124,22,0)</f>
        <v>0</v>
      </c>
    </row>
    <row r="289" spans="1:9" hidden="1">
      <c r="A289" t="s">
        <v>50</v>
      </c>
      <c r="B289" t="s">
        <v>1235</v>
      </c>
      <c r="C289" t="s">
        <v>1915</v>
      </c>
      <c r="D289" t="s">
        <v>1959</v>
      </c>
      <c r="E289">
        <v>46</v>
      </c>
      <c r="F289">
        <v>20</v>
      </c>
      <c r="G289" s="96">
        <v>0.76923076923</v>
      </c>
      <c r="H289" s="96">
        <v>2.1397129186599999</v>
      </c>
      <c r="I289">
        <f>VLOOKUP(B289,'9 - Local Transit ALT (2)'!$C$7:$X$1124,22,0)</f>
        <v>0</v>
      </c>
    </row>
    <row r="290" spans="1:9" hidden="1">
      <c r="A290" t="s">
        <v>50</v>
      </c>
      <c r="B290" t="s">
        <v>2264</v>
      </c>
      <c r="C290" t="s">
        <v>1915</v>
      </c>
      <c r="D290" t="s">
        <v>1877</v>
      </c>
      <c r="E290">
        <v>175</v>
      </c>
      <c r="F290">
        <v>76</v>
      </c>
      <c r="G290" s="96">
        <v>0.76767676768000004</v>
      </c>
      <c r="H290" s="96">
        <v>1.00617577197</v>
      </c>
      <c r="I290" t="e">
        <f>VLOOKUP(B290,'9 - Local Transit ALT (2)'!$C$7:$X$1124,22,0)</f>
        <v>#N/A</v>
      </c>
    </row>
    <row r="291" spans="1:9" hidden="1">
      <c r="A291" t="s">
        <v>50</v>
      </c>
      <c r="B291" t="s">
        <v>1343</v>
      </c>
      <c r="C291" t="s">
        <v>1915</v>
      </c>
      <c r="D291" t="s">
        <v>1927</v>
      </c>
      <c r="E291">
        <v>147</v>
      </c>
      <c r="F291">
        <v>63</v>
      </c>
      <c r="G291" s="9">
        <v>0.75</v>
      </c>
      <c r="H291" s="96">
        <v>1.0027334851900001</v>
      </c>
      <c r="I291">
        <f>VLOOKUP(B291,'9 - Local Transit ALT (2)'!$C$7:$X$1124,22,0)</f>
        <v>0</v>
      </c>
    </row>
    <row r="292" spans="1:9" hidden="1">
      <c r="A292" t="s">
        <v>50</v>
      </c>
      <c r="B292" t="s">
        <v>1300</v>
      </c>
      <c r="C292" t="s">
        <v>1915</v>
      </c>
      <c r="D292" t="s">
        <v>1948</v>
      </c>
      <c r="E292">
        <v>702</v>
      </c>
      <c r="F292">
        <v>300</v>
      </c>
      <c r="G292" s="96">
        <v>0.74626865671999998</v>
      </c>
      <c r="H292" s="96">
        <v>1.06323218066</v>
      </c>
      <c r="I292">
        <f>VLOOKUP(B292,'9 - Local Transit ALT (2)'!$C$7:$X$1124,22,0)</f>
        <v>142.73913003380346</v>
      </c>
    </row>
    <row r="293" spans="1:9">
      <c r="A293" t="s">
        <v>50</v>
      </c>
      <c r="B293" t="s">
        <v>2153</v>
      </c>
      <c r="C293" t="s">
        <v>1915</v>
      </c>
      <c r="D293" t="s">
        <v>1943</v>
      </c>
      <c r="E293" s="88">
        <v>1491</v>
      </c>
      <c r="F293">
        <v>632</v>
      </c>
      <c r="G293" s="96">
        <v>0.73573923165999999</v>
      </c>
      <c r="H293" s="96">
        <v>1.3551604509999999</v>
      </c>
      <c r="I293" t="e">
        <f>VLOOKUP(B293,'9 - Local Transit ALT (2)'!$C$7:$X$1124,22,0)</f>
        <v>#N/A</v>
      </c>
    </row>
    <row r="294" spans="1:9" hidden="1">
      <c r="A294" t="s">
        <v>50</v>
      </c>
      <c r="B294" t="s">
        <v>1365</v>
      </c>
      <c r="C294" t="s">
        <v>1915</v>
      </c>
      <c r="D294" t="s">
        <v>1952</v>
      </c>
      <c r="E294">
        <v>83</v>
      </c>
      <c r="F294">
        <v>35</v>
      </c>
      <c r="G294" s="96">
        <v>0.72916666666999996</v>
      </c>
      <c r="H294" s="96">
        <v>4.3264944739600004</v>
      </c>
      <c r="I294">
        <f>VLOOKUP(B294,'9 - Local Transit ALT (2)'!$C$7:$X$1124,22,0)</f>
        <v>0</v>
      </c>
    </row>
    <row r="295" spans="1:9" hidden="1">
      <c r="A295" t="s">
        <v>50</v>
      </c>
      <c r="B295" t="s">
        <v>1124</v>
      </c>
      <c r="C295" t="s">
        <v>1915</v>
      </c>
      <c r="D295" t="s">
        <v>1943</v>
      </c>
      <c r="E295" s="88">
        <v>1692</v>
      </c>
      <c r="F295">
        <v>0</v>
      </c>
      <c r="G295" s="96">
        <v>0.72653061224000004</v>
      </c>
      <c r="H295" s="9">
        <v>0</v>
      </c>
      <c r="I295">
        <f>VLOOKUP(B295,'9 - Local Transit ALT (2)'!$C$7:$X$1124,22,0)</f>
        <v>206.17874338216058</v>
      </c>
    </row>
    <row r="296" spans="1:9" hidden="1">
      <c r="A296" t="s">
        <v>50</v>
      </c>
      <c r="B296" t="s">
        <v>1346</v>
      </c>
      <c r="C296" t="s">
        <v>1915</v>
      </c>
      <c r="D296" t="s">
        <v>1927</v>
      </c>
      <c r="E296">
        <v>34</v>
      </c>
      <c r="F296">
        <v>14</v>
      </c>
      <c r="G296" s="9">
        <v>0.7</v>
      </c>
      <c r="H296" s="96">
        <v>1.0026917900400001</v>
      </c>
      <c r="I296">
        <f>VLOOKUP(B296,'9 - Local Transit ALT (2)'!$C$7:$X$1124,22,0)</f>
        <v>47.579710011267821</v>
      </c>
    </row>
    <row r="297" spans="1:9" hidden="1">
      <c r="A297" t="s">
        <v>50</v>
      </c>
      <c r="B297" t="s">
        <v>2182</v>
      </c>
      <c r="C297" t="s">
        <v>1915</v>
      </c>
      <c r="D297" t="s">
        <v>1931</v>
      </c>
      <c r="E297">
        <v>686</v>
      </c>
      <c r="F297">
        <v>282</v>
      </c>
      <c r="G297" s="96">
        <v>0.69801980198000002</v>
      </c>
      <c r="H297" s="96">
        <v>0.57226792009000005</v>
      </c>
      <c r="I297" t="e">
        <f>VLOOKUP(B297,'9 - Local Transit ALT (2)'!$C$7:$X$1124,22,0)</f>
        <v>#N/A</v>
      </c>
    </row>
    <row r="298" spans="1:9" hidden="1">
      <c r="A298" t="s">
        <v>50</v>
      </c>
      <c r="B298" t="s">
        <v>1490</v>
      </c>
      <c r="C298" t="s">
        <v>1915</v>
      </c>
      <c r="D298" t="s">
        <v>1930</v>
      </c>
      <c r="E298">
        <v>98</v>
      </c>
      <c r="F298">
        <v>40</v>
      </c>
      <c r="G298" s="96">
        <v>0.68965517240999996</v>
      </c>
      <c r="H298" s="96">
        <v>1.2650109569000001</v>
      </c>
      <c r="I298">
        <f>VLOOKUP(B298,'9 - Local Transit ALT (2)'!$C$7:$X$1124,22,0)</f>
        <v>31.719806674178546</v>
      </c>
    </row>
    <row r="299" spans="1:9" hidden="1">
      <c r="A299" t="s">
        <v>50</v>
      </c>
      <c r="B299" t="s">
        <v>1317</v>
      </c>
      <c r="C299" t="s">
        <v>1915</v>
      </c>
      <c r="D299" t="s">
        <v>1958</v>
      </c>
      <c r="E299">
        <v>297</v>
      </c>
      <c r="F299">
        <v>121</v>
      </c>
      <c r="G299" s="96">
        <v>0.6875</v>
      </c>
      <c r="H299" s="9">
        <v>1</v>
      </c>
      <c r="I299">
        <f>VLOOKUP(B299,'9 - Local Transit ALT (2)'!$C$7:$X$1124,22,0)</f>
        <v>47.579710011267821</v>
      </c>
    </row>
    <row r="300" spans="1:9" hidden="1">
      <c r="A300" t="s">
        <v>50</v>
      </c>
      <c r="B300" t="s">
        <v>2308</v>
      </c>
      <c r="C300" t="s">
        <v>1915</v>
      </c>
      <c r="D300" t="s">
        <v>1925</v>
      </c>
      <c r="E300">
        <v>54</v>
      </c>
      <c r="F300">
        <v>22</v>
      </c>
      <c r="G300" s="96">
        <v>0.6875</v>
      </c>
      <c r="H300" s="96">
        <v>4.2657477397400001</v>
      </c>
      <c r="I300" t="e">
        <f>VLOOKUP(B300,'9 - Local Transit ALT (2)'!$C$7:$X$1124,22,0)</f>
        <v>#N/A</v>
      </c>
    </row>
    <row r="301" spans="1:9" hidden="1">
      <c r="A301" t="s">
        <v>50</v>
      </c>
      <c r="B301" t="s">
        <v>1193</v>
      </c>
      <c r="C301" t="s">
        <v>1915</v>
      </c>
      <c r="D301" t="s">
        <v>1916</v>
      </c>
      <c r="E301">
        <v>113</v>
      </c>
      <c r="F301">
        <v>46</v>
      </c>
      <c r="G301" s="96">
        <v>0.68656716417999997</v>
      </c>
      <c r="H301" s="96">
        <v>5.2421420256099998</v>
      </c>
      <c r="I301">
        <f>VLOOKUP(B301,'9 - Local Transit ALT (2)'!$C$7:$X$1124,22,0)</f>
        <v>0</v>
      </c>
    </row>
    <row r="302" spans="1:9">
      <c r="A302" t="s">
        <v>50</v>
      </c>
      <c r="B302" t="s">
        <v>876</v>
      </c>
      <c r="C302" t="s">
        <v>1915</v>
      </c>
      <c r="D302" t="s">
        <v>1931</v>
      </c>
      <c r="E302" s="88">
        <v>1027</v>
      </c>
      <c r="F302">
        <v>417</v>
      </c>
      <c r="G302" s="96">
        <v>0.68360655737999998</v>
      </c>
      <c r="H302" s="96">
        <v>0.50095147479000002</v>
      </c>
      <c r="I302">
        <f>VLOOKUP(B302,'9 - Local Transit ALT (2)'!$C$7:$X$1124,22,0)</f>
        <v>0</v>
      </c>
    </row>
    <row r="303" spans="1:9" hidden="1">
      <c r="A303" t="s">
        <v>50</v>
      </c>
      <c r="B303" t="s">
        <v>2157</v>
      </c>
      <c r="C303" t="s">
        <v>1915</v>
      </c>
      <c r="D303" t="s">
        <v>1943</v>
      </c>
      <c r="E303" s="88">
        <v>2162</v>
      </c>
      <c r="F303">
        <v>0</v>
      </c>
      <c r="G303" s="96">
        <v>0.67337461300000001</v>
      </c>
      <c r="H303" s="9">
        <v>0</v>
      </c>
      <c r="I303" t="e">
        <f>VLOOKUP(B303,'9 - Local Transit ALT (2)'!$C$7:$X$1124,22,0)</f>
        <v>#N/A</v>
      </c>
    </row>
    <row r="304" spans="1:9" hidden="1">
      <c r="A304" t="s">
        <v>50</v>
      </c>
      <c r="B304" t="s">
        <v>1583</v>
      </c>
      <c r="C304" t="s">
        <v>1915</v>
      </c>
      <c r="D304" t="s">
        <v>1933</v>
      </c>
      <c r="E304">
        <v>30</v>
      </c>
      <c r="F304">
        <v>12</v>
      </c>
      <c r="G304" s="96">
        <v>0.66666666666999996</v>
      </c>
      <c r="H304" s="96">
        <v>0.46666666667000001</v>
      </c>
      <c r="I304">
        <f>VLOOKUP(B304,'9 - Local Transit ALT (2)'!$C$7:$X$1124,22,0)</f>
        <v>47.579710011267821</v>
      </c>
    </row>
    <row r="305" spans="1:9" hidden="1">
      <c r="A305" t="s">
        <v>50</v>
      </c>
      <c r="B305" t="s">
        <v>1276</v>
      </c>
      <c r="C305" t="s">
        <v>1915</v>
      </c>
      <c r="D305" t="s">
        <v>1925</v>
      </c>
      <c r="E305">
        <v>217</v>
      </c>
      <c r="F305">
        <v>86</v>
      </c>
      <c r="G305" s="96">
        <v>0.65648854962000003</v>
      </c>
      <c r="H305" s="96">
        <v>1.70196805225</v>
      </c>
      <c r="I305">
        <f>VLOOKUP(B305,'9 - Local Transit ALT (2)'!$C$7:$X$1124,22,0)</f>
        <v>0</v>
      </c>
    </row>
    <row r="306" spans="1:9" hidden="1">
      <c r="A306" t="s">
        <v>50</v>
      </c>
      <c r="B306" t="s">
        <v>2207</v>
      </c>
      <c r="C306" t="s">
        <v>1915</v>
      </c>
      <c r="D306" t="s">
        <v>1943</v>
      </c>
      <c r="E306">
        <v>749</v>
      </c>
      <c r="F306">
        <v>0</v>
      </c>
      <c r="G306" s="96">
        <v>0.65342163355000005</v>
      </c>
      <c r="H306" s="9">
        <v>0</v>
      </c>
      <c r="I306" t="e">
        <f>VLOOKUP(B306,'9 - Local Transit ALT (2)'!$C$7:$X$1124,22,0)</f>
        <v>#N/A</v>
      </c>
    </row>
    <row r="307" spans="1:9" hidden="1">
      <c r="A307" t="s">
        <v>50</v>
      </c>
      <c r="B307" t="s">
        <v>1166</v>
      </c>
      <c r="C307" t="s">
        <v>1915</v>
      </c>
      <c r="D307" t="s">
        <v>1916</v>
      </c>
      <c r="E307">
        <v>228</v>
      </c>
      <c r="F307">
        <v>90</v>
      </c>
      <c r="G307" s="96">
        <v>0.65217391304000005</v>
      </c>
      <c r="H307" s="96">
        <v>1.0564373897699999</v>
      </c>
      <c r="I307">
        <f>VLOOKUP(B307,'9 - Local Transit ALT (2)'!$C$7:$X$1124,22,0)</f>
        <v>0</v>
      </c>
    </row>
    <row r="308" spans="1:9" hidden="1">
      <c r="A308" t="s">
        <v>50</v>
      </c>
      <c r="B308" t="s">
        <v>1309</v>
      </c>
      <c r="C308" t="s">
        <v>1915</v>
      </c>
      <c r="D308" t="s">
        <v>1958</v>
      </c>
      <c r="E308">
        <v>178</v>
      </c>
      <c r="F308">
        <v>70</v>
      </c>
      <c r="G308" s="96">
        <v>0.64814814814999999</v>
      </c>
      <c r="H308" s="96">
        <v>0.95758564437000004</v>
      </c>
      <c r="I308">
        <f>VLOOKUP(B308,'9 - Local Transit ALT (2)'!$C$7:$X$1124,22,0)</f>
        <v>0</v>
      </c>
    </row>
    <row r="309" spans="1:9">
      <c r="A309" t="s">
        <v>50</v>
      </c>
      <c r="B309" t="s">
        <v>1024</v>
      </c>
      <c r="C309" t="s">
        <v>1915</v>
      </c>
      <c r="D309" t="s">
        <v>1940</v>
      </c>
      <c r="E309" s="88">
        <v>3396</v>
      </c>
      <c r="F309" s="88">
        <v>1330</v>
      </c>
      <c r="G309" s="96">
        <v>0.64375605034000005</v>
      </c>
      <c r="H309" s="96">
        <v>1.5013661202199999</v>
      </c>
      <c r="I309">
        <f>VLOOKUP(B309,'9 - Local Transit ALT (2)'!$C$7:$X$1124,22,0)</f>
        <v>0</v>
      </c>
    </row>
    <row r="310" spans="1:9" hidden="1">
      <c r="A310" t="s">
        <v>50</v>
      </c>
      <c r="B310" t="s">
        <v>1272</v>
      </c>
      <c r="C310" t="s">
        <v>1915</v>
      </c>
      <c r="D310" t="s">
        <v>1925</v>
      </c>
      <c r="E310">
        <v>41</v>
      </c>
      <c r="F310">
        <v>16</v>
      </c>
      <c r="G310" s="9">
        <v>0.64</v>
      </c>
      <c r="H310" s="96">
        <v>4.3049456642299999</v>
      </c>
      <c r="I310">
        <f>VLOOKUP(B310,'9 - Local Transit ALT (2)'!$C$7:$X$1124,22,0)</f>
        <v>0</v>
      </c>
    </row>
    <row r="311" spans="1:9" hidden="1">
      <c r="A311" t="s">
        <v>50</v>
      </c>
      <c r="B311" t="s">
        <v>2253</v>
      </c>
      <c r="C311" t="s">
        <v>1915</v>
      </c>
      <c r="D311" t="s">
        <v>1925</v>
      </c>
      <c r="E311">
        <v>193</v>
      </c>
      <c r="F311">
        <v>75</v>
      </c>
      <c r="G311" s="96">
        <v>0.63559322033999999</v>
      </c>
      <c r="H311" s="96">
        <v>1.6402640263999999</v>
      </c>
      <c r="I311" t="e">
        <f>VLOOKUP(B311,'9 - Local Transit ALT (2)'!$C$7:$X$1124,22,0)</f>
        <v>#N/A</v>
      </c>
    </row>
    <row r="312" spans="1:9">
      <c r="A312" t="s">
        <v>50</v>
      </c>
      <c r="B312" t="s">
        <v>1164</v>
      </c>
      <c r="C312" t="s">
        <v>1915</v>
      </c>
      <c r="D312" t="s">
        <v>1916</v>
      </c>
      <c r="E312">
        <v>788</v>
      </c>
      <c r="F312">
        <v>306</v>
      </c>
      <c r="G312" s="96">
        <v>0.63485477178000005</v>
      </c>
      <c r="H312" s="96">
        <v>2.0592300098699998</v>
      </c>
      <c r="I312">
        <f>VLOOKUP(B312,'9 - Local Transit ALT (2)'!$C$7:$X$1124,22,0)</f>
        <v>0</v>
      </c>
    </row>
    <row r="313" spans="1:9" hidden="1">
      <c r="A313" t="s">
        <v>50</v>
      </c>
      <c r="B313" t="s">
        <v>2291</v>
      </c>
      <c r="C313" t="s">
        <v>1915</v>
      </c>
      <c r="D313" t="s">
        <v>1951</v>
      </c>
      <c r="E313">
        <v>101</v>
      </c>
      <c r="F313">
        <v>39</v>
      </c>
      <c r="G313" s="96">
        <v>0.62903225805999996</v>
      </c>
      <c r="H313" s="96">
        <v>1.6654888103700001</v>
      </c>
      <c r="I313" t="e">
        <f>VLOOKUP(B313,'9 - Local Transit ALT (2)'!$C$7:$X$1124,22,0)</f>
        <v>#N/A</v>
      </c>
    </row>
    <row r="314" spans="1:9" hidden="1">
      <c r="A314" t="s">
        <v>50</v>
      </c>
      <c r="B314" t="s">
        <v>2235</v>
      </c>
      <c r="C314" t="s">
        <v>1915</v>
      </c>
      <c r="D314" t="s">
        <v>1916</v>
      </c>
      <c r="E314">
        <v>267</v>
      </c>
      <c r="F314">
        <v>103</v>
      </c>
      <c r="G314" s="96">
        <v>0.62804878049000001</v>
      </c>
      <c r="H314" s="96">
        <v>1.0352781546800001</v>
      </c>
      <c r="I314" t="e">
        <f>VLOOKUP(B314,'9 - Local Transit ALT (2)'!$C$7:$X$1124,22,0)</f>
        <v>#N/A</v>
      </c>
    </row>
    <row r="315" spans="1:9" hidden="1">
      <c r="A315" t="s">
        <v>50</v>
      </c>
      <c r="B315" t="s">
        <v>1128</v>
      </c>
      <c r="C315" t="s">
        <v>1915</v>
      </c>
      <c r="D315" t="s">
        <v>1916</v>
      </c>
      <c r="E315">
        <v>223</v>
      </c>
      <c r="F315">
        <v>85</v>
      </c>
      <c r="G315" s="96">
        <v>0.61594202898999995</v>
      </c>
      <c r="H315" s="96">
        <v>1.01980742779</v>
      </c>
      <c r="I315">
        <f>VLOOKUP(B315,'9 - Local Transit ALT (2)'!$C$7:$X$1124,22,0)</f>
        <v>0</v>
      </c>
    </row>
    <row r="316" spans="1:9" hidden="1">
      <c r="A316" t="s">
        <v>50</v>
      </c>
      <c r="B316" t="s">
        <v>1258</v>
      </c>
      <c r="C316" t="s">
        <v>1915</v>
      </c>
      <c r="D316" t="s">
        <v>1925</v>
      </c>
      <c r="E316">
        <v>74</v>
      </c>
      <c r="F316">
        <v>28</v>
      </c>
      <c r="G316" s="96">
        <v>0.60869565216999999</v>
      </c>
      <c r="H316" s="96">
        <v>2.3542382271500002</v>
      </c>
      <c r="I316">
        <f>VLOOKUP(B316,'9 - Local Transit ALT (2)'!$C$7:$X$1124,22,0)</f>
        <v>0</v>
      </c>
    </row>
    <row r="317" spans="1:9" hidden="1">
      <c r="A317" t="s">
        <v>50</v>
      </c>
      <c r="B317" t="s">
        <v>853</v>
      </c>
      <c r="C317" t="s">
        <v>1915</v>
      </c>
      <c r="D317" t="s">
        <v>1960</v>
      </c>
      <c r="E317">
        <v>32</v>
      </c>
      <c r="F317">
        <v>12</v>
      </c>
      <c r="G317" s="9">
        <v>0.6</v>
      </c>
      <c r="H317" s="96">
        <v>1.0999296270200001</v>
      </c>
      <c r="I317">
        <f>VLOOKUP(B317,'9 - Local Transit ALT (2)'!$C$7:$X$1124,22,0)</f>
        <v>0</v>
      </c>
    </row>
    <row r="318" spans="1:9">
      <c r="A318" t="s">
        <v>50</v>
      </c>
      <c r="B318" t="s">
        <v>2158</v>
      </c>
      <c r="C318" t="s">
        <v>1915</v>
      </c>
      <c r="D318" t="s">
        <v>1931</v>
      </c>
      <c r="E318" s="88">
        <v>1318</v>
      </c>
      <c r="F318">
        <v>493</v>
      </c>
      <c r="G318" s="96">
        <v>0.59757575758000003</v>
      </c>
      <c r="H318" s="96">
        <v>0.50239846497999996</v>
      </c>
      <c r="I318" t="e">
        <f>VLOOKUP(B318,'9 - Local Transit ALT (2)'!$C$7:$X$1124,22,0)</f>
        <v>#N/A</v>
      </c>
    </row>
    <row r="319" spans="1:9" hidden="1">
      <c r="A319" t="s">
        <v>50</v>
      </c>
      <c r="B319" t="s">
        <v>2276</v>
      </c>
      <c r="C319" t="s">
        <v>1915</v>
      </c>
      <c r="D319" t="s">
        <v>1958</v>
      </c>
      <c r="E319">
        <v>137</v>
      </c>
      <c r="F319">
        <v>51</v>
      </c>
      <c r="G319" s="96">
        <v>0.59302325581000004</v>
      </c>
      <c r="H319" s="9">
        <v>1</v>
      </c>
      <c r="I319" t="e">
        <f>VLOOKUP(B319,'9 - Local Transit ALT (2)'!$C$7:$X$1124,22,0)</f>
        <v>#N/A</v>
      </c>
    </row>
    <row r="320" spans="1:9" hidden="1">
      <c r="A320" t="s">
        <v>50</v>
      </c>
      <c r="B320" t="s">
        <v>1471</v>
      </c>
      <c r="C320" t="s">
        <v>1915</v>
      </c>
      <c r="D320" t="s">
        <v>1930</v>
      </c>
      <c r="E320">
        <v>277</v>
      </c>
      <c r="F320">
        <v>103</v>
      </c>
      <c r="G320" s="96">
        <v>0.59195402299</v>
      </c>
      <c r="H320" s="96">
        <v>0.99414862493</v>
      </c>
      <c r="I320">
        <f>VLOOKUP(B320,'9 - Local Transit ALT (2)'!$C$7:$X$1124,22,0)</f>
        <v>0</v>
      </c>
    </row>
    <row r="321" spans="1:9" hidden="1">
      <c r="A321" t="s">
        <v>50</v>
      </c>
      <c r="B321" t="s">
        <v>1464</v>
      </c>
      <c r="C321" t="s">
        <v>1915</v>
      </c>
      <c r="D321" t="s">
        <v>1877</v>
      </c>
      <c r="E321">
        <v>189</v>
      </c>
      <c r="F321">
        <v>70</v>
      </c>
      <c r="G321" s="96">
        <v>0.58823529411999997</v>
      </c>
      <c r="H321" s="96">
        <v>1.0061611374399999</v>
      </c>
      <c r="I321">
        <f>VLOOKUP(B321,'9 - Local Transit ALT (2)'!$C$7:$X$1124,22,0)</f>
        <v>95.159420022535642</v>
      </c>
    </row>
    <row r="322" spans="1:9" hidden="1">
      <c r="A322" t="s">
        <v>50</v>
      </c>
      <c r="B322" t="s">
        <v>2187</v>
      </c>
      <c r="C322" t="s">
        <v>1915</v>
      </c>
      <c r="D322" t="s">
        <v>1948</v>
      </c>
      <c r="E322">
        <v>635</v>
      </c>
      <c r="F322">
        <v>234</v>
      </c>
      <c r="G322" s="96">
        <v>0.58354114713000005</v>
      </c>
      <c r="H322" s="96">
        <v>1.00102197241</v>
      </c>
      <c r="I322" t="e">
        <f>VLOOKUP(B322,'9 - Local Transit ALT (2)'!$C$7:$X$1124,22,0)</f>
        <v>#N/A</v>
      </c>
    </row>
    <row r="323" spans="1:9" hidden="1">
      <c r="A323" t="s">
        <v>50</v>
      </c>
      <c r="B323" t="s">
        <v>2178</v>
      </c>
      <c r="C323" t="s">
        <v>1915</v>
      </c>
      <c r="D323" t="s">
        <v>1916</v>
      </c>
      <c r="E323" s="88">
        <v>1247</v>
      </c>
      <c r="F323">
        <v>0</v>
      </c>
      <c r="G323" s="96">
        <v>0.58248730963999995</v>
      </c>
      <c r="H323" s="9">
        <v>0</v>
      </c>
      <c r="I323" t="e">
        <f>VLOOKUP(B323,'9 - Local Transit ALT (2)'!$C$7:$X$1124,22,0)</f>
        <v>#N/A</v>
      </c>
    </row>
    <row r="324" spans="1:9">
      <c r="A324" t="s">
        <v>50</v>
      </c>
      <c r="B324" t="s">
        <v>935</v>
      </c>
      <c r="C324" t="s">
        <v>1915</v>
      </c>
      <c r="D324" t="s">
        <v>1931</v>
      </c>
      <c r="E324" s="88">
        <v>5583</v>
      </c>
      <c r="F324" s="88">
        <v>2046</v>
      </c>
      <c r="G324" s="96">
        <v>0.57845631891000004</v>
      </c>
      <c r="H324" s="96">
        <v>1.01642710472</v>
      </c>
      <c r="I324">
        <f>VLOOKUP(B324,'9 - Local Transit ALT (2)'!$C$7:$X$1124,22,0)</f>
        <v>0</v>
      </c>
    </row>
    <row r="325" spans="1:9" hidden="1">
      <c r="A325" t="s">
        <v>50</v>
      </c>
      <c r="B325" t="s">
        <v>1200</v>
      </c>
      <c r="C325" t="s">
        <v>1915</v>
      </c>
      <c r="D325" t="s">
        <v>1916</v>
      </c>
      <c r="E325">
        <v>137</v>
      </c>
      <c r="F325">
        <v>50</v>
      </c>
      <c r="G325" s="96">
        <v>0.57471264367999997</v>
      </c>
      <c r="H325" s="96">
        <v>1.0122873345900001</v>
      </c>
      <c r="I325">
        <f>VLOOKUP(B325,'9 - Local Transit ALT (2)'!$C$7:$X$1124,22,0)</f>
        <v>0</v>
      </c>
    </row>
    <row r="326" spans="1:9" hidden="1">
      <c r="A326" t="s">
        <v>50</v>
      </c>
      <c r="B326" t="s">
        <v>2281</v>
      </c>
      <c r="C326" t="s">
        <v>1915</v>
      </c>
      <c r="D326" t="s">
        <v>1916</v>
      </c>
      <c r="E326">
        <v>127</v>
      </c>
      <c r="F326">
        <v>46</v>
      </c>
      <c r="G326" s="96">
        <v>0.56790123456999997</v>
      </c>
      <c r="H326" s="96">
        <v>1.05461393597</v>
      </c>
      <c r="I326" t="e">
        <f>VLOOKUP(B326,'9 - Local Transit ALT (2)'!$C$7:$X$1124,22,0)</f>
        <v>#N/A</v>
      </c>
    </row>
    <row r="327" spans="1:9" hidden="1">
      <c r="A327" t="s">
        <v>50</v>
      </c>
      <c r="B327" t="s">
        <v>1363</v>
      </c>
      <c r="C327" t="s">
        <v>1915</v>
      </c>
      <c r="D327" t="s">
        <v>1952</v>
      </c>
      <c r="E327">
        <v>525</v>
      </c>
      <c r="F327">
        <v>190</v>
      </c>
      <c r="G327" s="96">
        <v>0.56716417910000005</v>
      </c>
      <c r="H327" s="96">
        <v>1.0118424049200001</v>
      </c>
      <c r="I327">
        <f>VLOOKUP(B327,'9 - Local Transit ALT (2)'!$C$7:$X$1124,22,0)</f>
        <v>126.87922669671418</v>
      </c>
    </row>
    <row r="328" spans="1:9" hidden="1">
      <c r="A328" t="s">
        <v>50</v>
      </c>
      <c r="B328" t="s">
        <v>758</v>
      </c>
      <c r="C328" t="s">
        <v>1915</v>
      </c>
      <c r="D328" t="s">
        <v>1947</v>
      </c>
      <c r="E328">
        <v>72</v>
      </c>
      <c r="F328">
        <v>26</v>
      </c>
      <c r="G328" s="96">
        <v>0.56521739130000004</v>
      </c>
      <c r="H328" s="96">
        <v>0.95551061678000004</v>
      </c>
      <c r="I328">
        <f>VLOOKUP(B328,'9 - Local Transit ALT (2)'!$C$7:$X$1124,22,0)</f>
        <v>0</v>
      </c>
    </row>
    <row r="329" spans="1:9" hidden="1">
      <c r="A329" t="s">
        <v>50</v>
      </c>
      <c r="B329" t="s">
        <v>2193</v>
      </c>
      <c r="C329" t="s">
        <v>1915</v>
      </c>
      <c r="D329" t="s">
        <v>1925</v>
      </c>
      <c r="E329">
        <v>575</v>
      </c>
      <c r="F329">
        <v>207</v>
      </c>
      <c r="G329" s="96">
        <v>0.5625</v>
      </c>
      <c r="H329" s="96">
        <v>0.99080600673999997</v>
      </c>
      <c r="I329" t="e">
        <f>VLOOKUP(B329,'9 - Local Transit ALT (2)'!$C$7:$X$1124,22,0)</f>
        <v>#N/A</v>
      </c>
    </row>
    <row r="330" spans="1:9" hidden="1">
      <c r="A330" t="s">
        <v>50</v>
      </c>
      <c r="B330" t="s">
        <v>1242</v>
      </c>
      <c r="C330" t="s">
        <v>1915</v>
      </c>
      <c r="D330" t="s">
        <v>1959</v>
      </c>
      <c r="E330">
        <v>446</v>
      </c>
      <c r="F330">
        <v>159</v>
      </c>
      <c r="G330" s="96">
        <v>0.55400696863999999</v>
      </c>
      <c r="H330" s="96">
        <v>0.92598187311000002</v>
      </c>
      <c r="I330">
        <f>VLOOKUP(B330,'9 - Local Transit ALT (2)'!$C$7:$X$1124,22,0)</f>
        <v>0</v>
      </c>
    </row>
    <row r="331" spans="1:9" hidden="1">
      <c r="A331" t="s">
        <v>50</v>
      </c>
      <c r="B331" t="s">
        <v>1450</v>
      </c>
      <c r="C331" t="s">
        <v>1915</v>
      </c>
      <c r="D331" t="s">
        <v>1876</v>
      </c>
      <c r="E331">
        <v>146</v>
      </c>
      <c r="F331">
        <v>52</v>
      </c>
      <c r="G331" s="96">
        <v>0.55319148935999995</v>
      </c>
      <c r="H331" s="96">
        <v>-7.1377587000000004E-4</v>
      </c>
      <c r="I331">
        <f>VLOOKUP(B331,'9 - Local Transit ALT (2)'!$C$7:$X$1124,22,0)</f>
        <v>0</v>
      </c>
    </row>
    <row r="332" spans="1:9" hidden="1">
      <c r="A332" t="s">
        <v>50</v>
      </c>
      <c r="B332" t="s">
        <v>1160</v>
      </c>
      <c r="C332" t="s">
        <v>1915</v>
      </c>
      <c r="D332" t="s">
        <v>1916</v>
      </c>
      <c r="E332">
        <v>405</v>
      </c>
      <c r="F332">
        <v>141</v>
      </c>
      <c r="G332" s="96">
        <v>0.53409090909000001</v>
      </c>
      <c r="H332" s="96">
        <v>1.8743643433999999</v>
      </c>
      <c r="I332">
        <f>VLOOKUP(B332,'9 - Local Transit ALT (2)'!$C$7:$X$1124,22,0)</f>
        <v>111.01932335962492</v>
      </c>
    </row>
    <row r="333" spans="1:9" hidden="1">
      <c r="A333" t="s">
        <v>50</v>
      </c>
      <c r="B333" t="s">
        <v>1228</v>
      </c>
      <c r="C333" t="s">
        <v>1915</v>
      </c>
      <c r="D333" t="s">
        <v>1916</v>
      </c>
      <c r="E333">
        <v>490</v>
      </c>
      <c r="F333">
        <v>170</v>
      </c>
      <c r="G333" s="96">
        <v>0.53125</v>
      </c>
      <c r="H333" s="96">
        <v>2.0309658392699999</v>
      </c>
      <c r="I333">
        <f>VLOOKUP(B333,'9 - Local Transit ALT (2)'!$C$7:$X$1124,22,0)</f>
        <v>142.73913003380346</v>
      </c>
    </row>
    <row r="334" spans="1:9">
      <c r="A334" t="s">
        <v>50</v>
      </c>
      <c r="B334" t="s">
        <v>1135</v>
      </c>
      <c r="C334" t="s">
        <v>1915</v>
      </c>
      <c r="D334" t="s">
        <v>1916</v>
      </c>
      <c r="E334" s="88">
        <v>1208</v>
      </c>
      <c r="F334">
        <v>419</v>
      </c>
      <c r="G334" s="96">
        <v>0.53105196451000003</v>
      </c>
      <c r="H334" s="96">
        <v>0.43733261917999999</v>
      </c>
      <c r="I334">
        <f>VLOOKUP(B334,'9 - Local Transit ALT (2)'!$C$7:$X$1124,22,0)</f>
        <v>0</v>
      </c>
    </row>
    <row r="335" spans="1:9" hidden="1">
      <c r="A335" t="s">
        <v>50</v>
      </c>
      <c r="B335" t="s">
        <v>2303</v>
      </c>
      <c r="C335" t="s">
        <v>1915</v>
      </c>
      <c r="D335" t="s">
        <v>1930</v>
      </c>
      <c r="E335">
        <v>73</v>
      </c>
      <c r="F335">
        <v>25</v>
      </c>
      <c r="G335" s="96">
        <v>0.52083333333000004</v>
      </c>
      <c r="H335" s="96">
        <v>2.9618415595199998</v>
      </c>
      <c r="I335" t="e">
        <f>VLOOKUP(B335,'9 - Local Transit ALT (2)'!$C$7:$X$1124,22,0)</f>
        <v>#N/A</v>
      </c>
    </row>
    <row r="336" spans="1:9">
      <c r="A336" t="s">
        <v>50</v>
      </c>
      <c r="B336" t="s">
        <v>2142</v>
      </c>
      <c r="C336" t="s">
        <v>1915</v>
      </c>
      <c r="D336" t="s">
        <v>1931</v>
      </c>
      <c r="E336" s="88">
        <v>2267</v>
      </c>
      <c r="F336">
        <v>768</v>
      </c>
      <c r="G336" s="96">
        <v>0.51234156103999995</v>
      </c>
      <c r="H336" s="96">
        <v>0.50130095402999997</v>
      </c>
      <c r="I336" t="e">
        <f>VLOOKUP(B336,'9 - Local Transit ALT (2)'!$C$7:$X$1124,22,0)</f>
        <v>#N/A</v>
      </c>
    </row>
    <row r="337" spans="1:9" hidden="1">
      <c r="A337" t="s">
        <v>50</v>
      </c>
      <c r="B337" t="s">
        <v>1207</v>
      </c>
      <c r="C337" t="s">
        <v>1915</v>
      </c>
      <c r="D337" t="s">
        <v>1916</v>
      </c>
      <c r="E337">
        <v>489</v>
      </c>
      <c r="F337">
        <v>165</v>
      </c>
      <c r="G337" s="96">
        <v>0.50925925926000004</v>
      </c>
      <c r="H337" s="96">
        <v>2.0188787185399999</v>
      </c>
      <c r="I337">
        <f>VLOOKUP(B337,'9 - Local Transit ALT (2)'!$C$7:$X$1124,22,0)</f>
        <v>0</v>
      </c>
    </row>
    <row r="338" spans="1:9" hidden="1">
      <c r="A338" t="s">
        <v>50</v>
      </c>
      <c r="B338" t="s">
        <v>1474</v>
      </c>
      <c r="C338" t="s">
        <v>1915</v>
      </c>
      <c r="D338" t="s">
        <v>1930</v>
      </c>
      <c r="E338">
        <v>250</v>
      </c>
      <c r="F338">
        <v>84</v>
      </c>
      <c r="G338" s="96">
        <v>0.50602409639000001</v>
      </c>
      <c r="H338" s="96">
        <v>0.97218577800999995</v>
      </c>
      <c r="I338">
        <f>VLOOKUP(B338,'9 - Local Transit ALT (2)'!$C$7:$X$1124,22,0)</f>
        <v>95.159420022535642</v>
      </c>
    </row>
    <row r="339" spans="1:9" hidden="1">
      <c r="A339" t="s">
        <v>50</v>
      </c>
      <c r="B339" t="s">
        <v>1277</v>
      </c>
      <c r="C339" t="s">
        <v>1915</v>
      </c>
      <c r="D339" t="s">
        <v>1925</v>
      </c>
      <c r="E339">
        <v>165</v>
      </c>
      <c r="F339">
        <v>55</v>
      </c>
      <c r="G339" s="9">
        <v>0.5</v>
      </c>
      <c r="H339" s="96">
        <v>1.68592554381</v>
      </c>
      <c r="I339">
        <f>VLOOKUP(B339,'9 - Local Transit ALT (2)'!$C$7:$X$1124,22,0)</f>
        <v>0</v>
      </c>
    </row>
    <row r="340" spans="1:9" hidden="1">
      <c r="A340" t="s">
        <v>50</v>
      </c>
      <c r="B340" t="s">
        <v>2200</v>
      </c>
      <c r="C340" t="s">
        <v>1915</v>
      </c>
      <c r="D340" t="s">
        <v>1943</v>
      </c>
      <c r="E340">
        <v>876</v>
      </c>
      <c r="F340">
        <v>0</v>
      </c>
      <c r="G340" s="96">
        <v>0.49743589744</v>
      </c>
      <c r="H340" s="9">
        <v>0</v>
      </c>
      <c r="I340" t="e">
        <f>VLOOKUP(B340,'9 - Local Transit ALT (2)'!$C$7:$X$1124,22,0)</f>
        <v>#N/A</v>
      </c>
    </row>
    <row r="341" spans="1:9" hidden="1">
      <c r="A341" t="s">
        <v>50</v>
      </c>
      <c r="B341" t="s">
        <v>1264</v>
      </c>
      <c r="C341" t="s">
        <v>1915</v>
      </c>
      <c r="D341" t="s">
        <v>1925</v>
      </c>
      <c r="E341">
        <v>248</v>
      </c>
      <c r="F341">
        <v>82</v>
      </c>
      <c r="G341" s="96">
        <v>0.49397590360999999</v>
      </c>
      <c r="H341" s="96">
        <v>1.9593495935</v>
      </c>
      <c r="I341">
        <f>VLOOKUP(B341,'9 - Local Transit ALT (2)'!$C$7:$X$1124,22,0)</f>
        <v>0</v>
      </c>
    </row>
    <row r="342" spans="1:9">
      <c r="A342" t="s">
        <v>50</v>
      </c>
      <c r="B342" t="s">
        <v>1023</v>
      </c>
      <c r="C342" t="s">
        <v>1915</v>
      </c>
      <c r="D342" t="s">
        <v>1940</v>
      </c>
      <c r="E342" s="88">
        <v>1064</v>
      </c>
      <c r="F342">
        <v>344</v>
      </c>
      <c r="G342" s="96">
        <v>0.47777777778000002</v>
      </c>
      <c r="H342" s="96">
        <v>1.9818715469599999</v>
      </c>
      <c r="I342">
        <f>VLOOKUP(B342,'9 - Local Transit ALT (2)'!$C$7:$X$1124,22,0)</f>
        <v>0</v>
      </c>
    </row>
    <row r="343" spans="1:9" hidden="1">
      <c r="A343" t="s">
        <v>50</v>
      </c>
      <c r="B343" t="s">
        <v>1241</v>
      </c>
      <c r="C343" t="s">
        <v>1915</v>
      </c>
      <c r="D343" t="s">
        <v>1959</v>
      </c>
      <c r="E343">
        <v>62</v>
      </c>
      <c r="F343">
        <v>20</v>
      </c>
      <c r="G343" s="96">
        <v>0.47619047618999999</v>
      </c>
      <c r="H343" s="96">
        <v>0.82897033159</v>
      </c>
      <c r="I343">
        <f>VLOOKUP(B343,'9 - Local Transit ALT (2)'!$C$7:$X$1124,22,0)</f>
        <v>0</v>
      </c>
    </row>
    <row r="344" spans="1:9" hidden="1">
      <c r="A344" t="s">
        <v>50</v>
      </c>
      <c r="B344" t="s">
        <v>1475</v>
      </c>
      <c r="C344" t="s">
        <v>1915</v>
      </c>
      <c r="D344" t="s">
        <v>1930</v>
      </c>
      <c r="E344">
        <v>376</v>
      </c>
      <c r="F344">
        <v>120</v>
      </c>
      <c r="G344" s="96">
        <v>0.46875</v>
      </c>
      <c r="H344" s="96">
        <v>0.82750359368000004</v>
      </c>
      <c r="I344">
        <f>VLOOKUP(B344,'9 - Local Transit ALT (2)'!$C$7:$X$1124,22,0)</f>
        <v>0</v>
      </c>
    </row>
    <row r="345" spans="1:9" hidden="1">
      <c r="A345" t="s">
        <v>50</v>
      </c>
      <c r="B345" t="s">
        <v>1123</v>
      </c>
      <c r="C345" t="s">
        <v>1915</v>
      </c>
      <c r="D345" t="s">
        <v>1943</v>
      </c>
      <c r="E345" s="88">
        <v>1771</v>
      </c>
      <c r="F345">
        <v>0</v>
      </c>
      <c r="G345" s="96">
        <v>0.46001648805000001</v>
      </c>
      <c r="H345" s="9">
        <v>0</v>
      </c>
      <c r="I345">
        <f>VLOOKUP(B345,'9 - Local Transit ALT (2)'!$C$7:$X$1124,22,0)</f>
        <v>0</v>
      </c>
    </row>
    <row r="346" spans="1:9" hidden="1">
      <c r="A346" t="s">
        <v>50</v>
      </c>
      <c r="B346" t="s">
        <v>2184</v>
      </c>
      <c r="C346" t="s">
        <v>1915</v>
      </c>
      <c r="D346" t="s">
        <v>1916</v>
      </c>
      <c r="E346">
        <v>629</v>
      </c>
      <c r="F346">
        <v>197</v>
      </c>
      <c r="G346" s="96">
        <v>0.45601851852000003</v>
      </c>
      <c r="H346" s="96">
        <v>2.0657995409300001</v>
      </c>
      <c r="I346" t="e">
        <f>VLOOKUP(B346,'9 - Local Transit ALT (2)'!$C$7:$X$1124,22,0)</f>
        <v>#N/A</v>
      </c>
    </row>
    <row r="347" spans="1:9" hidden="1">
      <c r="A347" t="s">
        <v>50</v>
      </c>
      <c r="B347" t="s">
        <v>2189</v>
      </c>
      <c r="C347" t="s">
        <v>1915</v>
      </c>
      <c r="D347" t="s">
        <v>1916</v>
      </c>
      <c r="E347">
        <v>601</v>
      </c>
      <c r="F347">
        <v>188</v>
      </c>
      <c r="G347" s="96">
        <v>0.45520581114000003</v>
      </c>
      <c r="H347" s="96">
        <v>1.02930832356</v>
      </c>
      <c r="I347" t="e">
        <f>VLOOKUP(B347,'9 - Local Transit ALT (2)'!$C$7:$X$1124,22,0)</f>
        <v>#N/A</v>
      </c>
    </row>
    <row r="348" spans="1:9" hidden="1">
      <c r="A348" t="s">
        <v>50</v>
      </c>
      <c r="B348" t="s">
        <v>1271</v>
      </c>
      <c r="C348" t="s">
        <v>1915</v>
      </c>
      <c r="D348" t="s">
        <v>1925</v>
      </c>
      <c r="E348">
        <v>48</v>
      </c>
      <c r="F348">
        <v>15</v>
      </c>
      <c r="G348" s="96">
        <v>0.45454545455000001</v>
      </c>
      <c r="H348" s="96">
        <v>4.13707998811</v>
      </c>
      <c r="I348">
        <f>VLOOKUP(B348,'9 - Local Transit ALT (2)'!$C$7:$X$1124,22,0)</f>
        <v>0</v>
      </c>
    </row>
    <row r="349" spans="1:9">
      <c r="A349" t="s">
        <v>50</v>
      </c>
      <c r="B349" t="s">
        <v>1014</v>
      </c>
      <c r="C349" t="s">
        <v>1915</v>
      </c>
      <c r="D349" t="s">
        <v>1931</v>
      </c>
      <c r="E349" s="88">
        <v>2656</v>
      </c>
      <c r="F349">
        <v>828</v>
      </c>
      <c r="G349" s="96">
        <v>0.45295404814000001</v>
      </c>
      <c r="H349" s="96">
        <v>0.12434988180000001</v>
      </c>
      <c r="I349">
        <f>VLOOKUP(B349,'9 - Local Transit ALT (2)'!$C$7:$X$1124,22,0)</f>
        <v>31.719806674178546</v>
      </c>
    </row>
    <row r="350" spans="1:9" hidden="1">
      <c r="A350" t="s">
        <v>50</v>
      </c>
      <c r="B350" t="s">
        <v>1106</v>
      </c>
      <c r="C350" t="s">
        <v>1915</v>
      </c>
      <c r="D350" t="s">
        <v>1943</v>
      </c>
      <c r="E350">
        <v>355</v>
      </c>
      <c r="F350">
        <v>110</v>
      </c>
      <c r="G350" s="96">
        <v>0.44897959184000003</v>
      </c>
      <c r="H350" s="96">
        <v>0.42875989446000001</v>
      </c>
      <c r="I350">
        <f>VLOOKUP(B350,'9 - Local Transit ALT (2)'!$C$7:$X$1124,22,0)</f>
        <v>0</v>
      </c>
    </row>
    <row r="351" spans="1:9" hidden="1">
      <c r="A351" t="s">
        <v>50</v>
      </c>
      <c r="B351" t="s">
        <v>903</v>
      </c>
      <c r="C351" t="s">
        <v>1915</v>
      </c>
      <c r="D351" t="s">
        <v>1931</v>
      </c>
      <c r="E351">
        <v>120</v>
      </c>
      <c r="F351">
        <v>37</v>
      </c>
      <c r="G351" s="96">
        <v>0.44578313253000001</v>
      </c>
      <c r="H351" s="96">
        <v>-7.2235535779999999E-2</v>
      </c>
      <c r="I351">
        <f>VLOOKUP(B351,'9 - Local Transit ALT (2)'!$C$7:$X$1124,22,0)</f>
        <v>0</v>
      </c>
    </row>
    <row r="352" spans="1:9" hidden="1">
      <c r="A352" t="s">
        <v>50</v>
      </c>
      <c r="B352" t="s">
        <v>1013</v>
      </c>
      <c r="C352" t="s">
        <v>1915</v>
      </c>
      <c r="D352" t="s">
        <v>1931</v>
      </c>
      <c r="E352">
        <v>127</v>
      </c>
      <c r="F352">
        <v>0</v>
      </c>
      <c r="G352" s="96">
        <v>0.44318181818000002</v>
      </c>
      <c r="H352" s="9">
        <v>0</v>
      </c>
      <c r="I352">
        <f>VLOOKUP(B352,'9 - Local Transit ALT (2)'!$C$7:$X$1124,22,0)</f>
        <v>0</v>
      </c>
    </row>
    <row r="353" spans="1:9" hidden="1">
      <c r="A353" t="s">
        <v>50</v>
      </c>
      <c r="B353" t="s">
        <v>1167</v>
      </c>
      <c r="C353" t="s">
        <v>1915</v>
      </c>
      <c r="D353" t="s">
        <v>1916</v>
      </c>
      <c r="E353">
        <v>214</v>
      </c>
      <c r="F353">
        <v>65</v>
      </c>
      <c r="G353" s="96">
        <v>0.43624161074000001</v>
      </c>
      <c r="H353" s="96">
        <v>2.42560266002</v>
      </c>
      <c r="I353">
        <f>VLOOKUP(B353,'9 - Local Transit ALT (2)'!$C$7:$X$1124,22,0)</f>
        <v>0</v>
      </c>
    </row>
    <row r="354" spans="1:9" hidden="1">
      <c r="A354" t="s">
        <v>50</v>
      </c>
      <c r="B354" t="s">
        <v>2190</v>
      </c>
      <c r="C354" t="s">
        <v>1915</v>
      </c>
      <c r="D354" t="s">
        <v>1940</v>
      </c>
      <c r="E354">
        <v>597</v>
      </c>
      <c r="F354">
        <v>181</v>
      </c>
      <c r="G354" s="96">
        <v>0.43509615385</v>
      </c>
      <c r="H354" s="96">
        <v>0.50515907137000005</v>
      </c>
      <c r="I354" t="e">
        <f>VLOOKUP(B354,'9 - Local Transit ALT (2)'!$C$7:$X$1124,22,0)</f>
        <v>#N/A</v>
      </c>
    </row>
    <row r="355" spans="1:9" hidden="1">
      <c r="A355" t="s">
        <v>50</v>
      </c>
      <c r="B355" t="s">
        <v>925</v>
      </c>
      <c r="C355" t="s">
        <v>1915</v>
      </c>
      <c r="D355" t="s">
        <v>1931</v>
      </c>
      <c r="E355">
        <v>99</v>
      </c>
      <c r="F355">
        <v>30</v>
      </c>
      <c r="G355" s="96">
        <v>0.43478260870000002</v>
      </c>
      <c r="H355" s="96">
        <v>-8.7165614700000001E-3</v>
      </c>
      <c r="I355">
        <f>VLOOKUP(B355,'9 - Local Transit ALT (2)'!$C$7:$X$1124,22,0)</f>
        <v>0</v>
      </c>
    </row>
    <row r="356" spans="1:9" hidden="1">
      <c r="A356" t="s">
        <v>50</v>
      </c>
      <c r="B356" t="s">
        <v>766</v>
      </c>
      <c r="C356" t="s">
        <v>1915</v>
      </c>
      <c r="D356" t="s">
        <v>1923</v>
      </c>
      <c r="E356">
        <v>634</v>
      </c>
      <c r="F356">
        <v>192</v>
      </c>
      <c r="G356" s="96">
        <v>0.43438914026999997</v>
      </c>
      <c r="H356" s="96">
        <v>0.97051370652000002</v>
      </c>
      <c r="I356">
        <f>VLOOKUP(B356,'9 - Local Transit ALT (2)'!$C$7:$X$1124,22,0)</f>
        <v>0</v>
      </c>
    </row>
    <row r="357" spans="1:9">
      <c r="A357" t="s">
        <v>50</v>
      </c>
      <c r="B357" t="s">
        <v>1184</v>
      </c>
      <c r="C357" t="s">
        <v>1915</v>
      </c>
      <c r="D357" t="s">
        <v>1916</v>
      </c>
      <c r="E357" s="88">
        <v>5437</v>
      </c>
      <c r="F357" s="88">
        <v>1626</v>
      </c>
      <c r="G357" s="96">
        <v>0.42665966938</v>
      </c>
      <c r="H357" s="96">
        <v>2.4633138133000001</v>
      </c>
      <c r="I357">
        <f>VLOOKUP(B357,'9 - Local Transit ALT (2)'!$C$7:$X$1124,22,0)</f>
        <v>0</v>
      </c>
    </row>
    <row r="358" spans="1:9">
      <c r="A358" t="s">
        <v>50</v>
      </c>
      <c r="B358" t="s">
        <v>911</v>
      </c>
      <c r="C358" t="s">
        <v>1915</v>
      </c>
      <c r="D358" t="s">
        <v>1931</v>
      </c>
      <c r="E358" s="88">
        <v>3411</v>
      </c>
      <c r="F358" s="88">
        <v>1014</v>
      </c>
      <c r="G358" s="96">
        <v>0.42302878597999999</v>
      </c>
      <c r="H358" s="96">
        <v>0.15964502569</v>
      </c>
      <c r="I358">
        <f>VLOOKUP(B358,'9 - Local Transit ALT (2)'!$C$7:$X$1124,22,0)</f>
        <v>31.719806674178546</v>
      </c>
    </row>
    <row r="359" spans="1:9" hidden="1">
      <c r="A359" t="s">
        <v>50</v>
      </c>
      <c r="B359" t="s">
        <v>2167</v>
      </c>
      <c r="C359" t="s">
        <v>1915</v>
      </c>
      <c r="D359" t="s">
        <v>1923</v>
      </c>
      <c r="E359" s="88">
        <v>1004</v>
      </c>
      <c r="F359">
        <v>298</v>
      </c>
      <c r="G359" s="96">
        <v>0.42209631728000002</v>
      </c>
      <c r="H359" s="96">
        <v>0.92776699028999998</v>
      </c>
      <c r="I359" t="e">
        <f>VLOOKUP(B359,'9 - Local Transit ALT (2)'!$C$7:$X$1124,22,0)</f>
        <v>#N/A</v>
      </c>
    </row>
    <row r="360" spans="1:9" hidden="1">
      <c r="A360" t="s">
        <v>50</v>
      </c>
      <c r="B360" t="s">
        <v>1041</v>
      </c>
      <c r="C360" t="s">
        <v>1915</v>
      </c>
      <c r="D360" t="s">
        <v>1940</v>
      </c>
      <c r="E360">
        <v>324</v>
      </c>
      <c r="F360">
        <v>96</v>
      </c>
      <c r="G360" s="96">
        <v>0.42105263158</v>
      </c>
      <c r="H360" s="96">
        <v>2.00178571429</v>
      </c>
      <c r="I360">
        <f>VLOOKUP(B360,'9 - Local Transit ALT (2)'!$C$7:$X$1124,22,0)</f>
        <v>0</v>
      </c>
    </row>
    <row r="361" spans="1:9">
      <c r="A361" t="s">
        <v>50</v>
      </c>
      <c r="B361" t="s">
        <v>1088</v>
      </c>
      <c r="C361" t="s">
        <v>1915</v>
      </c>
      <c r="D361" t="s">
        <v>1943</v>
      </c>
      <c r="E361" s="88">
        <v>1292</v>
      </c>
      <c r="F361">
        <v>382</v>
      </c>
      <c r="G361" s="96">
        <v>0.41978021978000002</v>
      </c>
      <c r="H361" s="96">
        <v>1.37984944991</v>
      </c>
      <c r="I361">
        <f>VLOOKUP(B361,'9 - Local Transit ALT (2)'!$C$7:$X$1124,22,0)</f>
        <v>222.03864671924984</v>
      </c>
    </row>
    <row r="362" spans="1:9" hidden="1">
      <c r="A362" t="s">
        <v>50</v>
      </c>
      <c r="B362" t="s">
        <v>1285</v>
      </c>
      <c r="C362" t="s">
        <v>1915</v>
      </c>
      <c r="D362" t="s">
        <v>1948</v>
      </c>
      <c r="E362">
        <v>377</v>
      </c>
      <c r="F362">
        <v>111</v>
      </c>
      <c r="G362" s="96">
        <v>0.41729323307999999</v>
      </c>
      <c r="H362" s="96">
        <v>1.01342635251</v>
      </c>
      <c r="I362">
        <f>VLOOKUP(B362,'9 - Local Transit ALT (2)'!$C$7:$X$1124,22,0)</f>
        <v>158.59903337089276</v>
      </c>
    </row>
    <row r="363" spans="1:9" hidden="1">
      <c r="A363" t="s">
        <v>50</v>
      </c>
      <c r="B363" t="s">
        <v>1324</v>
      </c>
      <c r="C363" t="s">
        <v>1915</v>
      </c>
      <c r="D363" t="s">
        <v>1951</v>
      </c>
      <c r="E363">
        <v>82</v>
      </c>
      <c r="F363">
        <v>24</v>
      </c>
      <c r="G363" s="96">
        <v>0.41379310344999998</v>
      </c>
      <c r="H363" s="9">
        <v>1</v>
      </c>
      <c r="I363">
        <f>VLOOKUP(B363,'9 - Local Transit ALT (2)'!$C$7:$X$1124,22,0)</f>
        <v>79.299516685446378</v>
      </c>
    </row>
    <row r="364" spans="1:9" hidden="1">
      <c r="A364" t="s">
        <v>50</v>
      </c>
      <c r="B364" t="s">
        <v>1292</v>
      </c>
      <c r="C364" t="s">
        <v>1915</v>
      </c>
      <c r="D364" t="s">
        <v>1948</v>
      </c>
      <c r="E364">
        <v>246</v>
      </c>
      <c r="F364">
        <v>71</v>
      </c>
      <c r="G364" s="96">
        <v>0.40571428571000001</v>
      </c>
      <c r="H364" s="96">
        <v>1.00268156425</v>
      </c>
      <c r="I364">
        <f>VLOOKUP(B364,'9 - Local Transit ALT (2)'!$C$7:$X$1124,22,0)</f>
        <v>126.87922669671418</v>
      </c>
    </row>
    <row r="365" spans="1:9" hidden="1">
      <c r="A365" t="s">
        <v>50</v>
      </c>
      <c r="B365" t="s">
        <v>2149</v>
      </c>
      <c r="C365" t="s">
        <v>1915</v>
      </c>
      <c r="D365" t="s">
        <v>1943</v>
      </c>
      <c r="E365" s="88">
        <v>2778</v>
      </c>
      <c r="F365">
        <v>0</v>
      </c>
      <c r="G365" s="96">
        <v>0.40444893832000001</v>
      </c>
      <c r="H365" s="9">
        <v>0</v>
      </c>
      <c r="I365" t="e">
        <f>VLOOKUP(B365,'9 - Local Transit ALT (2)'!$C$7:$X$1124,22,0)</f>
        <v>#N/A</v>
      </c>
    </row>
    <row r="366" spans="1:9" hidden="1">
      <c r="A366" t="s">
        <v>50</v>
      </c>
      <c r="B366" t="s">
        <v>1330</v>
      </c>
      <c r="C366" t="s">
        <v>1915</v>
      </c>
      <c r="D366" t="s">
        <v>1951</v>
      </c>
      <c r="E366">
        <v>133</v>
      </c>
      <c r="F366">
        <v>38</v>
      </c>
      <c r="G366" s="9">
        <v>0.4</v>
      </c>
      <c r="H366" s="96">
        <v>0.98470480269000005</v>
      </c>
      <c r="I366">
        <f>VLOOKUP(B366,'9 - Local Transit ALT (2)'!$C$7:$X$1124,22,0)</f>
        <v>0</v>
      </c>
    </row>
    <row r="367" spans="1:9" hidden="1">
      <c r="A367" t="s">
        <v>50</v>
      </c>
      <c r="B367" t="s">
        <v>1105</v>
      </c>
      <c r="C367" t="s">
        <v>1915</v>
      </c>
      <c r="D367" t="s">
        <v>1943</v>
      </c>
      <c r="E367">
        <v>585</v>
      </c>
      <c r="F367">
        <v>167</v>
      </c>
      <c r="G367" s="96">
        <v>0.39952153109999999</v>
      </c>
      <c r="H367" s="96">
        <v>0.47216993816000002</v>
      </c>
      <c r="I367">
        <f>VLOOKUP(B367,'9 - Local Transit ALT (2)'!$C$7:$X$1124,22,0)</f>
        <v>0</v>
      </c>
    </row>
    <row r="368" spans="1:9" hidden="1">
      <c r="A368" t="s">
        <v>50</v>
      </c>
      <c r="B368" t="s">
        <v>1215</v>
      </c>
      <c r="C368" t="s">
        <v>1915</v>
      </c>
      <c r="D368" t="s">
        <v>1916</v>
      </c>
      <c r="E368">
        <v>958</v>
      </c>
      <c r="F368">
        <v>0</v>
      </c>
      <c r="G368" s="96">
        <v>0.39650145773000001</v>
      </c>
      <c r="H368" s="9">
        <v>0</v>
      </c>
      <c r="I368">
        <f>VLOOKUP(B368,'9 - Local Transit ALT (2)'!$C$7:$X$1124,22,0)</f>
        <v>47.579710011267821</v>
      </c>
    </row>
    <row r="369" spans="1:9" hidden="1">
      <c r="A369" t="s">
        <v>50</v>
      </c>
      <c r="B369" t="s">
        <v>1366</v>
      </c>
      <c r="C369" t="s">
        <v>1915</v>
      </c>
      <c r="D369" t="s">
        <v>1952</v>
      </c>
      <c r="E369">
        <v>240</v>
      </c>
      <c r="F369">
        <v>68</v>
      </c>
      <c r="G369" s="96">
        <v>0.39534883721000003</v>
      </c>
      <c r="H369" s="96">
        <v>1.0003412969300001</v>
      </c>
      <c r="I369">
        <f>VLOOKUP(B369,'9 - Local Transit ALT (2)'!$C$7:$X$1124,22,0)</f>
        <v>0</v>
      </c>
    </row>
    <row r="370" spans="1:9" hidden="1">
      <c r="A370" t="s">
        <v>50</v>
      </c>
      <c r="B370" t="s">
        <v>1099</v>
      </c>
      <c r="C370" t="s">
        <v>1915</v>
      </c>
      <c r="D370" t="s">
        <v>1943</v>
      </c>
      <c r="E370" s="88">
        <v>2259</v>
      </c>
      <c r="F370">
        <v>0</v>
      </c>
      <c r="G370" s="96">
        <v>0.39358420727999999</v>
      </c>
      <c r="H370" s="9">
        <v>0</v>
      </c>
      <c r="I370">
        <f>VLOOKUP(B370,'9 - Local Transit ALT (2)'!$C$7:$X$1124,22,0)</f>
        <v>95.159420022535642</v>
      </c>
    </row>
    <row r="371" spans="1:9">
      <c r="A371" t="s">
        <v>50</v>
      </c>
      <c r="B371" t="s">
        <v>800</v>
      </c>
      <c r="C371" t="s">
        <v>1915</v>
      </c>
      <c r="D371" t="s">
        <v>1923</v>
      </c>
      <c r="E371" s="88">
        <v>5262</v>
      </c>
      <c r="F371" s="88">
        <v>1476</v>
      </c>
      <c r="G371" s="96">
        <v>0.38985736925999998</v>
      </c>
      <c r="H371" s="96">
        <v>0.62756357669999996</v>
      </c>
      <c r="I371">
        <f>VLOOKUP(B371,'9 - Local Transit ALT (2)'!$C$7:$X$1124,22,0)</f>
        <v>0</v>
      </c>
    </row>
    <row r="372" spans="1:9" hidden="1">
      <c r="A372" t="s">
        <v>50</v>
      </c>
      <c r="B372" t="s">
        <v>1030</v>
      </c>
      <c r="C372" t="s">
        <v>1915</v>
      </c>
      <c r="D372" t="s">
        <v>1940</v>
      </c>
      <c r="E372">
        <v>679</v>
      </c>
      <c r="F372">
        <v>189</v>
      </c>
      <c r="G372" s="96">
        <v>0.38571428570999999</v>
      </c>
      <c r="H372" s="96">
        <v>1.8941798941800001</v>
      </c>
      <c r="I372">
        <f>VLOOKUP(B372,'9 - Local Transit ALT (2)'!$C$7:$X$1124,22,0)</f>
        <v>0</v>
      </c>
    </row>
    <row r="373" spans="1:9">
      <c r="A373" t="s">
        <v>50</v>
      </c>
      <c r="B373" t="s">
        <v>936</v>
      </c>
      <c r="C373" t="s">
        <v>1915</v>
      </c>
      <c r="D373" t="s">
        <v>1931</v>
      </c>
      <c r="E373" s="88">
        <v>3168</v>
      </c>
      <c r="F373">
        <v>880</v>
      </c>
      <c r="G373" s="96">
        <v>0.38461538462</v>
      </c>
      <c r="H373" s="96">
        <v>0.99287128712999995</v>
      </c>
      <c r="I373">
        <f>VLOOKUP(B373,'9 - Local Transit ALT (2)'!$C$7:$X$1124,22,0)</f>
        <v>0</v>
      </c>
    </row>
    <row r="374" spans="1:9" hidden="1">
      <c r="A374" t="s">
        <v>50</v>
      </c>
      <c r="B374" t="s">
        <v>2271</v>
      </c>
      <c r="C374" t="s">
        <v>1915</v>
      </c>
      <c r="D374" t="s">
        <v>1959</v>
      </c>
      <c r="E374">
        <v>141</v>
      </c>
      <c r="F374">
        <v>39</v>
      </c>
      <c r="G374" s="96">
        <v>0.38235294118000002</v>
      </c>
      <c r="H374" s="96">
        <v>1.0034904013999999</v>
      </c>
      <c r="I374" t="e">
        <f>VLOOKUP(B374,'9 - Local Transit ALT (2)'!$C$7:$X$1124,22,0)</f>
        <v>#N/A</v>
      </c>
    </row>
    <row r="375" spans="1:9" hidden="1">
      <c r="A375" t="s">
        <v>50</v>
      </c>
      <c r="B375" t="s">
        <v>1071</v>
      </c>
      <c r="C375" t="s">
        <v>1915</v>
      </c>
      <c r="D375" t="s">
        <v>1940</v>
      </c>
      <c r="E375">
        <v>73</v>
      </c>
      <c r="F375">
        <v>20</v>
      </c>
      <c r="G375" s="96">
        <v>0.37735849056999998</v>
      </c>
      <c r="H375" s="96">
        <v>2.0353356890500001</v>
      </c>
      <c r="I375">
        <f>VLOOKUP(B375,'9 - Local Transit ALT (2)'!$C$7:$X$1124,22,0)</f>
        <v>63.439613348357092</v>
      </c>
    </row>
    <row r="376" spans="1:9" hidden="1">
      <c r="A376" t="s">
        <v>50</v>
      </c>
      <c r="B376" t="s">
        <v>1104</v>
      </c>
      <c r="C376" t="s">
        <v>1915</v>
      </c>
      <c r="D376" t="s">
        <v>1943</v>
      </c>
      <c r="E376">
        <v>453</v>
      </c>
      <c r="F376">
        <v>123</v>
      </c>
      <c r="G376" s="96">
        <v>0.37272727273</v>
      </c>
      <c r="H376" s="96">
        <v>0.49419448476</v>
      </c>
      <c r="I376">
        <f>VLOOKUP(B376,'9 - Local Transit ALT (2)'!$C$7:$X$1124,22,0)</f>
        <v>0</v>
      </c>
    </row>
    <row r="377" spans="1:9" hidden="1">
      <c r="A377" t="s">
        <v>50</v>
      </c>
      <c r="B377" t="s">
        <v>1364</v>
      </c>
      <c r="C377" t="s">
        <v>1915</v>
      </c>
      <c r="D377" t="s">
        <v>1952</v>
      </c>
      <c r="E377">
        <v>118</v>
      </c>
      <c r="F377">
        <v>32</v>
      </c>
      <c r="G377" s="96">
        <v>0.37209302325999999</v>
      </c>
      <c r="H377" s="96">
        <v>2.99589392643</v>
      </c>
      <c r="I377">
        <f>VLOOKUP(B377,'9 - Local Transit ALT (2)'!$C$7:$X$1124,22,0)</f>
        <v>0</v>
      </c>
    </row>
    <row r="378" spans="1:9" hidden="1">
      <c r="A378" t="s">
        <v>50</v>
      </c>
      <c r="B378" t="s">
        <v>1141</v>
      </c>
      <c r="C378" t="s">
        <v>1915</v>
      </c>
      <c r="D378" t="s">
        <v>1916</v>
      </c>
      <c r="E378">
        <v>563</v>
      </c>
      <c r="F378">
        <v>151</v>
      </c>
      <c r="G378" s="96">
        <v>0.36650485437000002</v>
      </c>
      <c r="H378" s="96">
        <v>0.55809490578999998</v>
      </c>
      <c r="I378">
        <f>VLOOKUP(B378,'9 - Local Transit ALT (2)'!$C$7:$X$1124,22,0)</f>
        <v>47.579710011267821</v>
      </c>
    </row>
    <row r="379" spans="1:9" hidden="1">
      <c r="A379" t="s">
        <v>50</v>
      </c>
      <c r="B379" t="s">
        <v>795</v>
      </c>
      <c r="C379" t="s">
        <v>1915</v>
      </c>
      <c r="D379" t="s">
        <v>1923</v>
      </c>
      <c r="E379">
        <v>488</v>
      </c>
      <c r="F379">
        <v>130</v>
      </c>
      <c r="G379" s="96">
        <v>0.36312849161999999</v>
      </c>
      <c r="H379" s="96">
        <v>1.3365079365100001</v>
      </c>
      <c r="I379">
        <f>VLOOKUP(B379,'9 - Local Transit ALT (2)'!$C$7:$X$1124,22,0)</f>
        <v>31.719806674178546</v>
      </c>
    </row>
    <row r="380" spans="1:9">
      <c r="A380" t="s">
        <v>50</v>
      </c>
      <c r="B380" t="s">
        <v>864</v>
      </c>
      <c r="C380" t="s">
        <v>1915</v>
      </c>
      <c r="D380" t="s">
        <v>1931</v>
      </c>
      <c r="E380" s="88">
        <v>4734</v>
      </c>
      <c r="F380" s="88">
        <v>1252</v>
      </c>
      <c r="G380" s="96">
        <v>0.35956346926999999</v>
      </c>
      <c r="H380" s="96">
        <v>0.28634812287</v>
      </c>
      <c r="I380">
        <f>VLOOKUP(B380,'9 - Local Transit ALT (2)'!$C$7:$X$1124,22,0)</f>
        <v>47.579710011267821</v>
      </c>
    </row>
    <row r="381" spans="1:9" hidden="1">
      <c r="A381" t="s">
        <v>50</v>
      </c>
      <c r="B381" t="s">
        <v>1093</v>
      </c>
      <c r="C381" t="s">
        <v>1915</v>
      </c>
      <c r="D381" t="s">
        <v>1943</v>
      </c>
      <c r="E381">
        <v>980</v>
      </c>
      <c r="F381">
        <v>258</v>
      </c>
      <c r="G381" s="96">
        <v>0.35734072022000002</v>
      </c>
      <c r="H381" s="96">
        <v>0.39471639471999997</v>
      </c>
      <c r="I381">
        <f>VLOOKUP(B381,'9 - Local Transit ALT (2)'!$C$7:$X$1124,22,0)</f>
        <v>0</v>
      </c>
    </row>
    <row r="382" spans="1:9" hidden="1">
      <c r="A382" t="s">
        <v>50</v>
      </c>
      <c r="B382" t="s">
        <v>793</v>
      </c>
      <c r="C382" t="s">
        <v>1915</v>
      </c>
      <c r="D382" t="s">
        <v>1923</v>
      </c>
      <c r="E382">
        <v>855</v>
      </c>
      <c r="F382">
        <v>225</v>
      </c>
      <c r="G382" s="96">
        <v>0.35714285713999999</v>
      </c>
      <c r="H382" s="96">
        <v>0.85426944971999996</v>
      </c>
      <c r="I382">
        <f>VLOOKUP(B382,'9 - Local Transit ALT (2)'!$C$7:$X$1124,22,0)</f>
        <v>47.579710011267821</v>
      </c>
    </row>
    <row r="383" spans="1:9" hidden="1">
      <c r="A383" t="s">
        <v>50</v>
      </c>
      <c r="B383" t="s">
        <v>1019</v>
      </c>
      <c r="C383" t="s">
        <v>1915</v>
      </c>
      <c r="D383" t="s">
        <v>1931</v>
      </c>
      <c r="E383">
        <v>942</v>
      </c>
      <c r="F383">
        <v>244</v>
      </c>
      <c r="G383" s="96">
        <v>0.34957020056999999</v>
      </c>
      <c r="H383" s="96">
        <v>6.5878559909999995E-2</v>
      </c>
      <c r="I383">
        <f>VLOOKUP(B383,'9 - Local Transit ALT (2)'!$C$7:$X$1124,22,0)</f>
        <v>0</v>
      </c>
    </row>
    <row r="384" spans="1:9">
      <c r="A384" t="s">
        <v>50</v>
      </c>
      <c r="B384" t="s">
        <v>964</v>
      </c>
      <c r="C384" t="s">
        <v>1915</v>
      </c>
      <c r="D384" t="s">
        <v>1931</v>
      </c>
      <c r="E384" s="88">
        <v>1961</v>
      </c>
      <c r="F384">
        <v>505</v>
      </c>
      <c r="G384" s="96">
        <v>0.34684065934000002</v>
      </c>
      <c r="H384" s="96">
        <v>0.94869312681999995</v>
      </c>
      <c r="I384">
        <f>VLOOKUP(B384,'9 - Local Transit ALT (2)'!$C$7:$X$1124,22,0)</f>
        <v>0</v>
      </c>
    </row>
    <row r="385" spans="1:9" hidden="1">
      <c r="A385" t="s">
        <v>50</v>
      </c>
      <c r="B385" t="s">
        <v>1096</v>
      </c>
      <c r="C385" t="s">
        <v>1915</v>
      </c>
      <c r="D385" t="s">
        <v>1943</v>
      </c>
      <c r="E385" s="88">
        <v>1232</v>
      </c>
      <c r="F385">
        <v>0</v>
      </c>
      <c r="G385" s="96">
        <v>0.34644808743</v>
      </c>
      <c r="H385" s="9">
        <v>0</v>
      </c>
      <c r="I385">
        <f>VLOOKUP(B385,'9 - Local Transit ALT (2)'!$C$7:$X$1124,22,0)</f>
        <v>206.17874338216058</v>
      </c>
    </row>
    <row r="386" spans="1:9" hidden="1">
      <c r="A386" t="s">
        <v>50</v>
      </c>
      <c r="B386" t="s">
        <v>1375</v>
      </c>
      <c r="C386" t="s">
        <v>1915</v>
      </c>
      <c r="D386" t="s">
        <v>1952</v>
      </c>
      <c r="E386">
        <v>106</v>
      </c>
      <c r="F386">
        <v>27</v>
      </c>
      <c r="G386" s="96">
        <v>0.34177215189999999</v>
      </c>
      <c r="H386" s="96">
        <v>1.0025591810600001</v>
      </c>
      <c r="I386">
        <f>VLOOKUP(B386,'9 - Local Transit ALT (2)'!$C$7:$X$1124,22,0)</f>
        <v>0</v>
      </c>
    </row>
    <row r="387" spans="1:9" hidden="1">
      <c r="A387" t="s">
        <v>50</v>
      </c>
      <c r="B387" t="s">
        <v>948</v>
      </c>
      <c r="C387" t="s">
        <v>1915</v>
      </c>
      <c r="D387" t="s">
        <v>1931</v>
      </c>
      <c r="E387">
        <v>949</v>
      </c>
      <c r="F387">
        <v>241</v>
      </c>
      <c r="G387" s="96">
        <v>0.34039548022999999</v>
      </c>
      <c r="H387" s="96">
        <v>-8.4061696660000004E-2</v>
      </c>
      <c r="I387">
        <f>VLOOKUP(B387,'9 - Local Transit ALT (2)'!$C$7:$X$1124,22,0)</f>
        <v>0</v>
      </c>
    </row>
    <row r="388" spans="1:9">
      <c r="A388" t="s">
        <v>50</v>
      </c>
      <c r="B388" t="s">
        <v>2151</v>
      </c>
      <c r="C388" t="s">
        <v>1915</v>
      </c>
      <c r="D388" t="s">
        <v>1943</v>
      </c>
      <c r="E388" s="88">
        <v>1373</v>
      </c>
      <c r="F388">
        <v>347</v>
      </c>
      <c r="G388" s="96">
        <v>0.33820662767999998</v>
      </c>
      <c r="H388" s="96">
        <v>0.39816761789999999</v>
      </c>
      <c r="I388" t="e">
        <f>VLOOKUP(B388,'9 - Local Transit ALT (2)'!$C$7:$X$1124,22,0)</f>
        <v>#N/A</v>
      </c>
    </row>
    <row r="389" spans="1:9">
      <c r="A389" t="s">
        <v>50</v>
      </c>
      <c r="B389" t="s">
        <v>865</v>
      </c>
      <c r="C389" t="s">
        <v>1915</v>
      </c>
      <c r="D389" t="s">
        <v>1931</v>
      </c>
      <c r="E389" s="88">
        <v>3800</v>
      </c>
      <c r="F389">
        <v>959</v>
      </c>
      <c r="G389" s="96">
        <v>0.33755719817000002</v>
      </c>
      <c r="H389" s="96">
        <v>0.27321041215000003</v>
      </c>
      <c r="I389">
        <f>VLOOKUP(B389,'9 - Local Transit ALT (2)'!$C$7:$X$1124,22,0)</f>
        <v>47.579710011267821</v>
      </c>
    </row>
    <row r="390" spans="1:9" hidden="1">
      <c r="A390" t="s">
        <v>50</v>
      </c>
      <c r="B390" t="s">
        <v>1378</v>
      </c>
      <c r="C390" t="s">
        <v>1915</v>
      </c>
      <c r="D390" t="s">
        <v>1946</v>
      </c>
      <c r="E390">
        <v>203</v>
      </c>
      <c r="F390">
        <v>51</v>
      </c>
      <c r="G390" s="96">
        <v>0.33552631578999997</v>
      </c>
      <c r="H390" s="96">
        <v>0.99333675038000002</v>
      </c>
      <c r="I390">
        <f>VLOOKUP(B390,'9 - Local Transit ALT (2)'!$C$7:$X$1124,22,0)</f>
        <v>0</v>
      </c>
    </row>
    <row r="391" spans="1:9" hidden="1">
      <c r="A391" t="s">
        <v>50</v>
      </c>
      <c r="B391" t="s">
        <v>2185</v>
      </c>
      <c r="C391" t="s">
        <v>1915</v>
      </c>
      <c r="D391" t="s">
        <v>1943</v>
      </c>
      <c r="E391">
        <v>595</v>
      </c>
      <c r="F391">
        <v>149</v>
      </c>
      <c r="G391" s="96">
        <v>0.33408071749000001</v>
      </c>
      <c r="H391" s="96">
        <v>1.9311475409800001</v>
      </c>
      <c r="I391" t="e">
        <f>VLOOKUP(B391,'9 - Local Transit ALT (2)'!$C$7:$X$1124,22,0)</f>
        <v>#N/A</v>
      </c>
    </row>
    <row r="392" spans="1:9" hidden="1">
      <c r="A392" t="s">
        <v>50</v>
      </c>
      <c r="B392" t="s">
        <v>1373</v>
      </c>
      <c r="C392" t="s">
        <v>1915</v>
      </c>
      <c r="D392" t="s">
        <v>1952</v>
      </c>
      <c r="E392">
        <v>92</v>
      </c>
      <c r="F392">
        <v>23</v>
      </c>
      <c r="G392" s="96">
        <v>0.33333333332999998</v>
      </c>
      <c r="H392" s="9">
        <v>1</v>
      </c>
      <c r="I392">
        <f>VLOOKUP(B392,'9 - Local Transit ALT (2)'!$C$7:$X$1124,22,0)</f>
        <v>0</v>
      </c>
    </row>
    <row r="393" spans="1:9" hidden="1">
      <c r="A393" t="s">
        <v>50</v>
      </c>
      <c r="B393" t="s">
        <v>1280</v>
      </c>
      <c r="C393" t="s">
        <v>1915</v>
      </c>
      <c r="D393" t="s">
        <v>1948</v>
      </c>
      <c r="E393">
        <v>8</v>
      </c>
      <c r="F393">
        <v>2</v>
      </c>
      <c r="G393" s="96">
        <v>0.33333333332999998</v>
      </c>
      <c r="H393" s="96">
        <v>0.99402687903999998</v>
      </c>
      <c r="I393">
        <f>VLOOKUP(B393,'9 - Local Transit ALT (2)'!$C$7:$X$1124,22,0)</f>
        <v>0</v>
      </c>
    </row>
    <row r="394" spans="1:9">
      <c r="A394" t="s">
        <v>50</v>
      </c>
      <c r="B394" t="s">
        <v>867</v>
      </c>
      <c r="C394" t="s">
        <v>1915</v>
      </c>
      <c r="D394" t="s">
        <v>1931</v>
      </c>
      <c r="E394" s="88">
        <v>1663</v>
      </c>
      <c r="F394">
        <v>409</v>
      </c>
      <c r="G394" s="96">
        <v>0.32615629984</v>
      </c>
      <c r="H394" s="96">
        <v>0.25055387713999999</v>
      </c>
      <c r="I394">
        <f>VLOOKUP(B394,'9 - Local Transit ALT (2)'!$C$7:$X$1124,22,0)</f>
        <v>47.579710011267821</v>
      </c>
    </row>
    <row r="395" spans="1:9">
      <c r="A395" t="s">
        <v>50</v>
      </c>
      <c r="B395" t="s">
        <v>2154</v>
      </c>
      <c r="C395" t="s">
        <v>1915</v>
      </c>
      <c r="D395" t="s">
        <v>1940</v>
      </c>
      <c r="E395" s="88">
        <v>1305</v>
      </c>
      <c r="F395">
        <v>314</v>
      </c>
      <c r="G395" s="96">
        <v>0.31685166498</v>
      </c>
      <c r="H395" s="96">
        <v>1.08003343433</v>
      </c>
      <c r="I395" t="e">
        <f>VLOOKUP(B395,'9 - Local Transit ALT (2)'!$C$7:$X$1124,22,0)</f>
        <v>#N/A</v>
      </c>
    </row>
    <row r="396" spans="1:9" hidden="1">
      <c r="A396" t="s">
        <v>50</v>
      </c>
      <c r="B396" t="s">
        <v>1374</v>
      </c>
      <c r="C396" t="s">
        <v>1915</v>
      </c>
      <c r="D396" t="s">
        <v>1952</v>
      </c>
      <c r="E396">
        <v>183</v>
      </c>
      <c r="F396">
        <v>44</v>
      </c>
      <c r="G396" s="96">
        <v>0.31654676258999997</v>
      </c>
      <c r="H396" s="96">
        <v>1.0184672206800001</v>
      </c>
      <c r="I396">
        <f>VLOOKUP(B396,'9 - Local Transit ALT (2)'!$C$7:$X$1124,22,0)</f>
        <v>111.01932335962492</v>
      </c>
    </row>
    <row r="397" spans="1:9" hidden="1">
      <c r="A397" t="s">
        <v>50</v>
      </c>
      <c r="B397" t="s">
        <v>1473</v>
      </c>
      <c r="C397" t="s">
        <v>1915</v>
      </c>
      <c r="D397" t="s">
        <v>1930</v>
      </c>
      <c r="E397">
        <v>123</v>
      </c>
      <c r="F397">
        <v>29</v>
      </c>
      <c r="G397" s="96">
        <v>0.30851063829999997</v>
      </c>
      <c r="H397" s="96">
        <v>0.93377483443999998</v>
      </c>
      <c r="I397">
        <f>VLOOKUP(B397,'9 - Local Transit ALT (2)'!$C$7:$X$1124,22,0)</f>
        <v>0</v>
      </c>
    </row>
    <row r="398" spans="1:9" hidden="1">
      <c r="A398" t="s">
        <v>50</v>
      </c>
      <c r="B398" t="s">
        <v>2206</v>
      </c>
      <c r="C398" t="s">
        <v>1915</v>
      </c>
      <c r="D398" t="s">
        <v>1952</v>
      </c>
      <c r="E398">
        <v>427</v>
      </c>
      <c r="F398">
        <v>100</v>
      </c>
      <c r="G398" s="96">
        <v>0.30581039755</v>
      </c>
      <c r="H398" s="96">
        <v>1.00188946623</v>
      </c>
      <c r="I398" t="e">
        <f>VLOOKUP(B398,'9 - Local Transit ALT (2)'!$C$7:$X$1124,22,0)</f>
        <v>#N/A</v>
      </c>
    </row>
    <row r="399" spans="1:9" hidden="1">
      <c r="A399" t="s">
        <v>50</v>
      </c>
      <c r="B399" t="s">
        <v>1359</v>
      </c>
      <c r="C399" t="s">
        <v>1915</v>
      </c>
      <c r="D399" t="s">
        <v>1952</v>
      </c>
      <c r="E399">
        <v>211</v>
      </c>
      <c r="F399">
        <v>49</v>
      </c>
      <c r="G399" s="96">
        <v>0.30246913580000001</v>
      </c>
      <c r="H399" s="9">
        <v>1</v>
      </c>
      <c r="I399">
        <f>VLOOKUP(B399,'9 - Local Transit ALT (2)'!$C$7:$X$1124,22,0)</f>
        <v>0</v>
      </c>
    </row>
    <row r="400" spans="1:9" hidden="1">
      <c r="A400" t="s">
        <v>50</v>
      </c>
      <c r="B400" t="s">
        <v>2289</v>
      </c>
      <c r="C400" t="s">
        <v>1915</v>
      </c>
      <c r="D400" t="s">
        <v>1931</v>
      </c>
      <c r="E400">
        <v>168</v>
      </c>
      <c r="F400">
        <v>0</v>
      </c>
      <c r="G400" s="96">
        <v>0.30232558139999999</v>
      </c>
      <c r="H400" s="9">
        <v>0</v>
      </c>
      <c r="I400" t="e">
        <f>VLOOKUP(B400,'9 - Local Transit ALT (2)'!$C$7:$X$1124,22,0)</f>
        <v>#N/A</v>
      </c>
    </row>
    <row r="401" spans="1:9">
      <c r="A401" t="s">
        <v>50</v>
      </c>
      <c r="B401" t="s">
        <v>868</v>
      </c>
      <c r="C401" t="s">
        <v>1915</v>
      </c>
      <c r="D401" t="s">
        <v>1931</v>
      </c>
      <c r="E401" s="88">
        <v>1502</v>
      </c>
      <c r="F401">
        <v>346</v>
      </c>
      <c r="G401" s="96">
        <v>0.29930795848000002</v>
      </c>
      <c r="H401" s="96">
        <v>0.23272420579</v>
      </c>
      <c r="I401">
        <f>VLOOKUP(B401,'9 - Local Transit ALT (2)'!$C$7:$X$1124,22,0)</f>
        <v>0</v>
      </c>
    </row>
    <row r="402" spans="1:9" hidden="1">
      <c r="A402" t="s">
        <v>50</v>
      </c>
      <c r="B402" t="s">
        <v>2259</v>
      </c>
      <c r="C402" t="s">
        <v>1915</v>
      </c>
      <c r="D402" t="s">
        <v>1916</v>
      </c>
      <c r="E402">
        <v>161</v>
      </c>
      <c r="F402">
        <v>37</v>
      </c>
      <c r="G402" s="96">
        <v>0.29838709677000003</v>
      </c>
      <c r="H402" s="96">
        <v>1.03058321479</v>
      </c>
      <c r="I402" t="e">
        <f>VLOOKUP(B402,'9 - Local Transit ALT (2)'!$C$7:$X$1124,22,0)</f>
        <v>#N/A</v>
      </c>
    </row>
    <row r="403" spans="1:9" hidden="1">
      <c r="A403" t="s">
        <v>50</v>
      </c>
      <c r="B403" t="s">
        <v>1312</v>
      </c>
      <c r="C403" t="s">
        <v>1915</v>
      </c>
      <c r="D403" t="s">
        <v>1958</v>
      </c>
      <c r="E403">
        <v>459</v>
      </c>
      <c r="F403">
        <v>104</v>
      </c>
      <c r="G403" s="96">
        <v>0.29295774648</v>
      </c>
      <c r="H403" s="96">
        <v>0.92570579495000005</v>
      </c>
      <c r="I403">
        <f>VLOOKUP(B403,'9 - Local Transit ALT (2)'!$C$7:$X$1124,22,0)</f>
        <v>0</v>
      </c>
    </row>
    <row r="404" spans="1:9" hidden="1">
      <c r="A404" t="s">
        <v>50</v>
      </c>
      <c r="B404" t="s">
        <v>2282</v>
      </c>
      <c r="C404" t="s">
        <v>1915</v>
      </c>
      <c r="D404" t="s">
        <v>1960</v>
      </c>
      <c r="E404">
        <v>116</v>
      </c>
      <c r="F404">
        <v>26</v>
      </c>
      <c r="G404" s="96">
        <v>0.28888888888999997</v>
      </c>
      <c r="H404" s="96">
        <v>9.0656063620000005E-2</v>
      </c>
      <c r="I404" t="e">
        <f>VLOOKUP(B404,'9 - Local Transit ALT (2)'!$C$7:$X$1124,22,0)</f>
        <v>#N/A</v>
      </c>
    </row>
    <row r="405" spans="1:9">
      <c r="A405" t="s">
        <v>50</v>
      </c>
      <c r="B405" t="s">
        <v>1102</v>
      </c>
      <c r="C405" t="s">
        <v>1915</v>
      </c>
      <c r="D405" t="s">
        <v>1943</v>
      </c>
      <c r="E405" s="88">
        <v>2226</v>
      </c>
      <c r="F405">
        <v>498</v>
      </c>
      <c r="G405" s="96">
        <v>0.28819444443999997</v>
      </c>
      <c r="H405" s="96">
        <v>0.53714011516000004</v>
      </c>
      <c r="I405">
        <f>VLOOKUP(B405,'9 - Local Transit ALT (2)'!$C$7:$X$1124,22,0)</f>
        <v>0</v>
      </c>
    </row>
    <row r="406" spans="1:9" hidden="1">
      <c r="A406" t="s">
        <v>50</v>
      </c>
      <c r="B406" t="s">
        <v>1477</v>
      </c>
      <c r="C406" t="s">
        <v>1915</v>
      </c>
      <c r="D406" t="s">
        <v>1930</v>
      </c>
      <c r="E406">
        <v>305</v>
      </c>
      <c r="F406">
        <v>68</v>
      </c>
      <c r="G406" s="96">
        <v>0.28691983121999998</v>
      </c>
      <c r="H406" s="96">
        <v>0.99647783974000004</v>
      </c>
      <c r="I406">
        <f>VLOOKUP(B406,'9 - Local Transit ALT (2)'!$C$7:$X$1124,22,0)</f>
        <v>95.159420022535642</v>
      </c>
    </row>
    <row r="407" spans="1:9" hidden="1">
      <c r="A407" t="s">
        <v>50</v>
      </c>
      <c r="B407" t="s">
        <v>1293</v>
      </c>
      <c r="C407" t="s">
        <v>1915</v>
      </c>
      <c r="D407" t="s">
        <v>1948</v>
      </c>
      <c r="E407">
        <v>316</v>
      </c>
      <c r="F407">
        <v>70</v>
      </c>
      <c r="G407" s="96">
        <v>0.28455284552999999</v>
      </c>
      <c r="H407" s="96">
        <v>1.0314960629900001</v>
      </c>
      <c r="I407">
        <f>VLOOKUP(B407,'9 - Local Transit ALT (2)'!$C$7:$X$1124,22,0)</f>
        <v>0</v>
      </c>
    </row>
    <row r="408" spans="1:9">
      <c r="A408" t="s">
        <v>50</v>
      </c>
      <c r="B408" t="s">
        <v>1081</v>
      </c>
      <c r="C408" t="s">
        <v>1915</v>
      </c>
      <c r="D408" t="s">
        <v>1943</v>
      </c>
      <c r="E408" s="88">
        <v>2228</v>
      </c>
      <c r="F408">
        <v>490</v>
      </c>
      <c r="G408" s="96">
        <v>0.28193325662000002</v>
      </c>
      <c r="H408" s="96">
        <v>0.52285628921000005</v>
      </c>
      <c r="I408">
        <f>VLOOKUP(B408,'9 - Local Transit ALT (2)'!$C$7:$X$1124,22,0)</f>
        <v>79.299516685446378</v>
      </c>
    </row>
    <row r="409" spans="1:9" hidden="1">
      <c r="A409" t="s">
        <v>50</v>
      </c>
      <c r="B409" t="s">
        <v>1073</v>
      </c>
      <c r="C409" t="s">
        <v>1915</v>
      </c>
      <c r="D409" t="s">
        <v>1940</v>
      </c>
      <c r="E409">
        <v>883</v>
      </c>
      <c r="F409">
        <v>189</v>
      </c>
      <c r="G409" s="96">
        <v>0.27233429394999997</v>
      </c>
      <c r="H409" s="96">
        <v>0.94650723725999997</v>
      </c>
      <c r="I409">
        <f>VLOOKUP(B409,'9 - Local Transit ALT (2)'!$C$7:$X$1124,22,0)</f>
        <v>0</v>
      </c>
    </row>
    <row r="410" spans="1:9">
      <c r="A410" t="s">
        <v>50</v>
      </c>
      <c r="B410" t="s">
        <v>910</v>
      </c>
      <c r="C410" t="s">
        <v>1915</v>
      </c>
      <c r="D410" t="s">
        <v>1931</v>
      </c>
      <c r="E410" s="88">
        <v>2792</v>
      </c>
      <c r="F410">
        <v>594</v>
      </c>
      <c r="G410" s="96">
        <v>0.27024567788999998</v>
      </c>
      <c r="H410" s="96">
        <v>0.18948724555999999</v>
      </c>
      <c r="I410">
        <f>VLOOKUP(B410,'9 - Local Transit ALT (2)'!$C$7:$X$1124,22,0)</f>
        <v>31.719806674178546</v>
      </c>
    </row>
    <row r="411" spans="1:9" hidden="1">
      <c r="A411" t="s">
        <v>50</v>
      </c>
      <c r="B411" t="s">
        <v>813</v>
      </c>
      <c r="C411" t="s">
        <v>1915</v>
      </c>
      <c r="D411" t="s">
        <v>1923</v>
      </c>
      <c r="E411">
        <v>113</v>
      </c>
      <c r="F411">
        <v>24</v>
      </c>
      <c r="G411" s="96">
        <v>0.26966292134999997</v>
      </c>
      <c r="H411" s="96">
        <v>2.13567839196</v>
      </c>
      <c r="I411">
        <f>VLOOKUP(B411,'9 - Local Transit ALT (2)'!$C$7:$X$1124,22,0)</f>
        <v>0</v>
      </c>
    </row>
    <row r="412" spans="1:9" hidden="1">
      <c r="A412" t="s">
        <v>50</v>
      </c>
      <c r="B412" t="s">
        <v>815</v>
      </c>
      <c r="C412" t="s">
        <v>1915</v>
      </c>
      <c r="D412" t="s">
        <v>1923</v>
      </c>
      <c r="E412">
        <v>113</v>
      </c>
      <c r="F412">
        <v>24</v>
      </c>
      <c r="G412" s="96">
        <v>0.26966292134999997</v>
      </c>
      <c r="H412" s="96">
        <v>1.9269949066200001</v>
      </c>
      <c r="I412">
        <f>VLOOKUP(B412,'9 - Local Transit ALT (2)'!$C$7:$X$1124,22,0)</f>
        <v>0</v>
      </c>
    </row>
    <row r="413" spans="1:9">
      <c r="A413" t="s">
        <v>50</v>
      </c>
      <c r="B413" t="s">
        <v>1183</v>
      </c>
      <c r="C413" t="s">
        <v>1915</v>
      </c>
      <c r="D413" t="s">
        <v>1916</v>
      </c>
      <c r="E413" s="88">
        <v>6452</v>
      </c>
      <c r="F413" s="88">
        <v>1366</v>
      </c>
      <c r="G413" s="96">
        <v>0.26858041683</v>
      </c>
      <c r="H413" s="96">
        <v>2.42924369748</v>
      </c>
      <c r="I413">
        <f>VLOOKUP(B413,'9 - Local Transit ALT (2)'!$C$7:$X$1124,22,0)</f>
        <v>0</v>
      </c>
    </row>
    <row r="414" spans="1:9" hidden="1">
      <c r="A414" t="s">
        <v>50</v>
      </c>
      <c r="B414" t="s">
        <v>2180</v>
      </c>
      <c r="C414" t="s">
        <v>1915</v>
      </c>
      <c r="D414" t="s">
        <v>1916</v>
      </c>
      <c r="E414" s="88">
        <v>1222</v>
      </c>
      <c r="F414">
        <v>0</v>
      </c>
      <c r="G414" s="96">
        <v>0.26501035197</v>
      </c>
      <c r="H414" s="9">
        <v>0</v>
      </c>
      <c r="I414" t="e">
        <f>VLOOKUP(B414,'9 - Local Transit ALT (2)'!$C$7:$X$1124,22,0)</f>
        <v>#N/A</v>
      </c>
    </row>
    <row r="415" spans="1:9">
      <c r="A415" t="s">
        <v>50</v>
      </c>
      <c r="B415" t="s">
        <v>950</v>
      </c>
      <c r="C415" t="s">
        <v>1915</v>
      </c>
      <c r="D415" t="s">
        <v>1931</v>
      </c>
      <c r="E415" s="88">
        <v>5245</v>
      </c>
      <c r="F415" s="88">
        <v>1091</v>
      </c>
      <c r="G415" s="96">
        <v>0.26263842079999999</v>
      </c>
      <c r="H415" s="96">
        <v>0.20063477668999999</v>
      </c>
      <c r="I415">
        <f>VLOOKUP(B415,'9 - Local Transit ALT (2)'!$C$7:$X$1124,22,0)</f>
        <v>0</v>
      </c>
    </row>
    <row r="416" spans="1:9">
      <c r="A416" t="s">
        <v>50</v>
      </c>
      <c r="B416" t="s">
        <v>1134</v>
      </c>
      <c r="C416" t="s">
        <v>1915</v>
      </c>
      <c r="D416" t="s">
        <v>1916</v>
      </c>
      <c r="E416" s="88">
        <v>1600</v>
      </c>
      <c r="F416">
        <v>329</v>
      </c>
      <c r="G416" s="96">
        <v>0.25885129819000002</v>
      </c>
      <c r="H416" s="96">
        <v>0.45733695652</v>
      </c>
      <c r="I416">
        <f>VLOOKUP(B416,'9 - Local Transit ALT (2)'!$C$7:$X$1124,22,0)</f>
        <v>0</v>
      </c>
    </row>
    <row r="417" spans="1:9" hidden="1">
      <c r="A417" t="s">
        <v>50</v>
      </c>
      <c r="B417" t="s">
        <v>1018</v>
      </c>
      <c r="C417" t="s">
        <v>1915</v>
      </c>
      <c r="D417" t="s">
        <v>1931</v>
      </c>
      <c r="E417">
        <v>82</v>
      </c>
      <c r="F417">
        <v>16</v>
      </c>
      <c r="G417" s="96">
        <v>0.24242424241999999</v>
      </c>
      <c r="H417" s="96">
        <v>0.17998717126</v>
      </c>
      <c r="I417">
        <f>VLOOKUP(B417,'9 - Local Transit ALT (2)'!$C$7:$X$1124,22,0)</f>
        <v>31.719806674178546</v>
      </c>
    </row>
    <row r="418" spans="1:9" hidden="1">
      <c r="A418" t="s">
        <v>50</v>
      </c>
      <c r="B418" t="s">
        <v>1114</v>
      </c>
      <c r="C418" t="s">
        <v>1915</v>
      </c>
      <c r="D418" t="s">
        <v>1943</v>
      </c>
      <c r="E418">
        <v>812</v>
      </c>
      <c r="F418">
        <v>0</v>
      </c>
      <c r="G418" s="96">
        <v>0.23780487805</v>
      </c>
      <c r="H418" s="9">
        <v>0</v>
      </c>
      <c r="I418">
        <f>VLOOKUP(B418,'9 - Local Transit ALT (2)'!$C$7:$X$1124,22,0)</f>
        <v>0</v>
      </c>
    </row>
    <row r="419" spans="1:9" hidden="1">
      <c r="A419" t="s">
        <v>50</v>
      </c>
      <c r="B419" t="s">
        <v>1146</v>
      </c>
      <c r="C419" t="s">
        <v>1915</v>
      </c>
      <c r="D419" t="s">
        <v>1916</v>
      </c>
      <c r="E419">
        <v>219</v>
      </c>
      <c r="F419">
        <v>42</v>
      </c>
      <c r="G419" s="96">
        <v>0.23728813559</v>
      </c>
      <c r="H419" s="96">
        <v>5.1776103336899997</v>
      </c>
      <c r="I419">
        <f>VLOOKUP(B419,'9 - Local Transit ALT (2)'!$C$7:$X$1124,22,0)</f>
        <v>79.299516685446378</v>
      </c>
    </row>
    <row r="420" spans="1:9">
      <c r="A420" t="s">
        <v>50</v>
      </c>
      <c r="B420" t="s">
        <v>1015</v>
      </c>
      <c r="C420" t="s">
        <v>1915</v>
      </c>
      <c r="D420" t="s">
        <v>1931</v>
      </c>
      <c r="E420" s="88">
        <v>3615</v>
      </c>
      <c r="F420">
        <v>672</v>
      </c>
      <c r="G420" s="96">
        <v>0.22833843017</v>
      </c>
      <c r="H420" s="96">
        <v>0.12761133602999999</v>
      </c>
      <c r="I420">
        <f>VLOOKUP(B420,'9 - Local Transit ALT (2)'!$C$7:$X$1124,22,0)</f>
        <v>31.719806674178546</v>
      </c>
    </row>
    <row r="421" spans="1:9" hidden="1">
      <c r="A421" t="s">
        <v>50</v>
      </c>
      <c r="B421" t="s">
        <v>968</v>
      </c>
      <c r="C421" t="s">
        <v>1915</v>
      </c>
      <c r="D421" t="s">
        <v>1931</v>
      </c>
      <c r="E421" s="88">
        <v>1327</v>
      </c>
      <c r="F421">
        <v>246</v>
      </c>
      <c r="G421" s="96">
        <v>0.22756706753</v>
      </c>
      <c r="H421" s="96">
        <v>0.57159487775999995</v>
      </c>
      <c r="I421">
        <f>VLOOKUP(B421,'9 - Local Transit ALT (2)'!$C$7:$X$1124,22,0)</f>
        <v>0</v>
      </c>
    </row>
    <row r="422" spans="1:9" hidden="1">
      <c r="A422" t="s">
        <v>50</v>
      </c>
      <c r="B422" t="s">
        <v>1290</v>
      </c>
      <c r="C422" t="s">
        <v>1915</v>
      </c>
      <c r="D422" t="s">
        <v>1948</v>
      </c>
      <c r="E422">
        <v>77</v>
      </c>
      <c r="F422">
        <v>14</v>
      </c>
      <c r="G422" s="96">
        <v>0.22222222221999999</v>
      </c>
      <c r="H422" s="96">
        <v>0.9290979291</v>
      </c>
      <c r="I422">
        <f>VLOOKUP(B422,'9 - Local Transit ALT (2)'!$C$7:$X$1124,22,0)</f>
        <v>0</v>
      </c>
    </row>
    <row r="423" spans="1:9" hidden="1">
      <c r="A423" t="s">
        <v>50</v>
      </c>
      <c r="B423" t="s">
        <v>1170</v>
      </c>
      <c r="C423" t="s">
        <v>1915</v>
      </c>
      <c r="D423" t="s">
        <v>1916</v>
      </c>
      <c r="E423">
        <v>614</v>
      </c>
      <c r="F423">
        <v>111</v>
      </c>
      <c r="G423" s="96">
        <v>0.22067594433000001</v>
      </c>
      <c r="H423" s="96">
        <v>1.0086132644300001</v>
      </c>
      <c r="I423">
        <f>VLOOKUP(B423,'9 - Local Transit ALT (2)'!$C$7:$X$1124,22,0)</f>
        <v>0</v>
      </c>
    </row>
    <row r="424" spans="1:9" hidden="1">
      <c r="A424" t="s">
        <v>50</v>
      </c>
      <c r="B424" t="s">
        <v>1219</v>
      </c>
      <c r="C424" t="s">
        <v>1915</v>
      </c>
      <c r="D424" t="s">
        <v>1916</v>
      </c>
      <c r="E424">
        <v>605</v>
      </c>
      <c r="F424">
        <v>108</v>
      </c>
      <c r="G424" s="96">
        <v>0.21730382294</v>
      </c>
      <c r="H424" s="96">
        <v>0.41326530612000001</v>
      </c>
      <c r="I424">
        <f>VLOOKUP(B424,'9 - Local Transit ALT (2)'!$C$7:$X$1124,22,0)</f>
        <v>0</v>
      </c>
    </row>
    <row r="425" spans="1:9" hidden="1">
      <c r="A425" t="s">
        <v>50</v>
      </c>
      <c r="B425" t="s">
        <v>1110</v>
      </c>
      <c r="C425" t="s">
        <v>1915</v>
      </c>
      <c r="D425" t="s">
        <v>1943</v>
      </c>
      <c r="E425" s="88">
        <v>4960</v>
      </c>
      <c r="F425">
        <v>0</v>
      </c>
      <c r="G425" s="96">
        <v>0.20388349515000001</v>
      </c>
      <c r="H425" s="9">
        <v>0</v>
      </c>
      <c r="I425">
        <f>VLOOKUP(B425,'9 - Local Transit ALT (2)'!$C$7:$X$1124,22,0)</f>
        <v>253.75845339342837</v>
      </c>
    </row>
    <row r="426" spans="1:9">
      <c r="A426" t="s">
        <v>50</v>
      </c>
      <c r="B426" t="s">
        <v>1177</v>
      </c>
      <c r="C426" t="s">
        <v>1915</v>
      </c>
      <c r="D426" t="s">
        <v>1916</v>
      </c>
      <c r="E426" s="88">
        <v>2749</v>
      </c>
      <c r="F426">
        <v>464</v>
      </c>
      <c r="G426" s="96">
        <v>0.20306345733</v>
      </c>
      <c r="H426" s="96">
        <v>0.54152282317</v>
      </c>
      <c r="I426">
        <f>VLOOKUP(B426,'9 - Local Transit ALT (2)'!$C$7:$X$1124,22,0)</f>
        <v>0</v>
      </c>
    </row>
    <row r="427" spans="1:9" hidden="1">
      <c r="A427" t="s">
        <v>50</v>
      </c>
      <c r="B427" t="s">
        <v>2221</v>
      </c>
      <c r="C427" t="s">
        <v>1915</v>
      </c>
      <c r="D427" t="s">
        <v>1943</v>
      </c>
      <c r="E427">
        <v>560</v>
      </c>
      <c r="F427">
        <v>0</v>
      </c>
      <c r="G427" s="96">
        <v>0.2017167382</v>
      </c>
      <c r="H427" s="9">
        <v>0</v>
      </c>
      <c r="I427" t="e">
        <f>VLOOKUP(B427,'9 - Local Transit ALT (2)'!$C$7:$X$1124,22,0)</f>
        <v>#N/A</v>
      </c>
    </row>
    <row r="428" spans="1:9" hidden="1">
      <c r="A428" t="s">
        <v>50</v>
      </c>
      <c r="B428" t="s">
        <v>1488</v>
      </c>
      <c r="C428" t="s">
        <v>1915</v>
      </c>
      <c r="D428" t="s">
        <v>1930</v>
      </c>
      <c r="E428">
        <v>157</v>
      </c>
      <c r="F428">
        <v>26</v>
      </c>
      <c r="G428" s="96">
        <v>0.19847328244000001</v>
      </c>
      <c r="H428" s="96">
        <v>1.0470073790700001</v>
      </c>
      <c r="I428">
        <f>VLOOKUP(B428,'9 - Local Transit ALT (2)'!$C$7:$X$1124,22,0)</f>
        <v>0</v>
      </c>
    </row>
    <row r="429" spans="1:9" hidden="1">
      <c r="A429" t="s">
        <v>50</v>
      </c>
      <c r="B429" t="s">
        <v>898</v>
      </c>
      <c r="C429" t="s">
        <v>1915</v>
      </c>
      <c r="D429" t="s">
        <v>1931</v>
      </c>
      <c r="E429">
        <v>133</v>
      </c>
      <c r="F429">
        <v>22</v>
      </c>
      <c r="G429" s="96">
        <v>0.19819819820000001</v>
      </c>
      <c r="H429" s="96">
        <v>0.33264462810000001</v>
      </c>
      <c r="I429">
        <f>VLOOKUP(B429,'9 - Local Transit ALT (2)'!$C$7:$X$1124,22,0)</f>
        <v>0</v>
      </c>
    </row>
    <row r="430" spans="1:9" hidden="1">
      <c r="A430" t="s">
        <v>50</v>
      </c>
      <c r="B430" t="s">
        <v>1454</v>
      </c>
      <c r="C430" t="s">
        <v>1915</v>
      </c>
      <c r="D430" t="s">
        <v>1876</v>
      </c>
      <c r="E430">
        <v>159</v>
      </c>
      <c r="F430">
        <v>26</v>
      </c>
      <c r="G430" s="96">
        <v>0.19548872179999999</v>
      </c>
      <c r="H430" s="96">
        <v>-1.05932203E-3</v>
      </c>
      <c r="I430">
        <f>VLOOKUP(B430,'9 - Local Transit ALT (2)'!$C$7:$X$1124,22,0)</f>
        <v>0</v>
      </c>
    </row>
    <row r="431" spans="1:9" hidden="1">
      <c r="A431" t="s">
        <v>50</v>
      </c>
      <c r="B431" t="s">
        <v>2204</v>
      </c>
      <c r="C431" t="s">
        <v>1915</v>
      </c>
      <c r="D431" t="s">
        <v>1940</v>
      </c>
      <c r="E431">
        <v>431</v>
      </c>
      <c r="F431">
        <v>69</v>
      </c>
      <c r="G431" s="96">
        <v>0.19060773481000001</v>
      </c>
      <c r="H431" s="96">
        <v>1.6702371843899999</v>
      </c>
      <c r="I431" t="e">
        <f>VLOOKUP(B431,'9 - Local Transit ALT (2)'!$C$7:$X$1124,22,0)</f>
        <v>#N/A</v>
      </c>
    </row>
    <row r="432" spans="1:9" hidden="1">
      <c r="A432" t="s">
        <v>50</v>
      </c>
      <c r="B432" t="s">
        <v>1085</v>
      </c>
      <c r="C432" t="s">
        <v>1915</v>
      </c>
      <c r="D432" t="s">
        <v>1943</v>
      </c>
      <c r="E432" s="88">
        <v>1210</v>
      </c>
      <c r="F432">
        <v>192</v>
      </c>
      <c r="G432" s="96">
        <v>0.18860510806</v>
      </c>
      <c r="H432" s="96">
        <v>2.1928034371599998</v>
      </c>
      <c r="I432">
        <f>VLOOKUP(B432,'9 - Local Transit ALT (2)'!$C$7:$X$1124,22,0)</f>
        <v>174.45893670798202</v>
      </c>
    </row>
    <row r="433" spans="1:9" hidden="1">
      <c r="A433" t="s">
        <v>50</v>
      </c>
      <c r="B433" t="s">
        <v>1267</v>
      </c>
      <c r="C433" t="s">
        <v>1915</v>
      </c>
      <c r="D433" t="s">
        <v>1925</v>
      </c>
      <c r="E433">
        <v>83</v>
      </c>
      <c r="F433">
        <v>13</v>
      </c>
      <c r="G433" s="96">
        <v>0.18571428571000001</v>
      </c>
      <c r="H433" s="96">
        <v>0.87010676157</v>
      </c>
      <c r="I433">
        <f>VLOOKUP(B433,'9 - Local Transit ALT (2)'!$C$7:$X$1124,22,0)</f>
        <v>0</v>
      </c>
    </row>
    <row r="434" spans="1:9" hidden="1">
      <c r="A434" t="s">
        <v>50</v>
      </c>
      <c r="B434" t="s">
        <v>1029</v>
      </c>
      <c r="C434" t="s">
        <v>1915</v>
      </c>
      <c r="D434" t="s">
        <v>1940</v>
      </c>
      <c r="E434" s="88">
        <v>1199</v>
      </c>
      <c r="F434">
        <v>187</v>
      </c>
      <c r="G434" s="96">
        <v>0.18478260869999999</v>
      </c>
      <c r="H434" s="96">
        <v>1.9170136823299999</v>
      </c>
      <c r="I434">
        <f>VLOOKUP(B434,'9 - Local Transit ALT (2)'!$C$7:$X$1124,22,0)</f>
        <v>111.01932335962492</v>
      </c>
    </row>
    <row r="435" spans="1:9" hidden="1">
      <c r="A435" t="s">
        <v>50</v>
      </c>
      <c r="B435" t="s">
        <v>1103</v>
      </c>
      <c r="C435" t="s">
        <v>1915</v>
      </c>
      <c r="D435" t="s">
        <v>1943</v>
      </c>
      <c r="E435">
        <v>740</v>
      </c>
      <c r="F435">
        <v>115</v>
      </c>
      <c r="G435" s="96">
        <v>0.184</v>
      </c>
      <c r="H435" s="96">
        <v>0.52613113961000002</v>
      </c>
      <c r="I435">
        <f>VLOOKUP(B435,'9 - Local Transit ALT (2)'!$C$7:$X$1124,22,0)</f>
        <v>63.439613348357092</v>
      </c>
    </row>
    <row r="436" spans="1:9" hidden="1">
      <c r="A436" t="s">
        <v>50</v>
      </c>
      <c r="B436" t="s">
        <v>1357</v>
      </c>
      <c r="C436" t="s">
        <v>1915</v>
      </c>
      <c r="D436" t="s">
        <v>1952</v>
      </c>
      <c r="E436">
        <v>71</v>
      </c>
      <c r="F436">
        <v>11</v>
      </c>
      <c r="G436" s="96">
        <v>0.18333333332999999</v>
      </c>
      <c r="H436" s="96">
        <v>1.0008058017699999</v>
      </c>
      <c r="I436">
        <f>VLOOKUP(B436,'9 - Local Transit ALT (2)'!$C$7:$X$1124,22,0)</f>
        <v>0</v>
      </c>
    </row>
    <row r="437" spans="1:9" hidden="1">
      <c r="A437" t="s">
        <v>50</v>
      </c>
      <c r="B437" t="s">
        <v>1248</v>
      </c>
      <c r="C437" t="s">
        <v>1915</v>
      </c>
      <c r="D437" t="s">
        <v>1959</v>
      </c>
      <c r="E437">
        <v>499</v>
      </c>
      <c r="F437">
        <v>76</v>
      </c>
      <c r="G437" s="96">
        <v>0.17966903073000001</v>
      </c>
      <c r="H437" s="96">
        <v>-2.437880919E-2</v>
      </c>
      <c r="I437">
        <f>VLOOKUP(B437,'9 - Local Transit ALT (2)'!$C$7:$X$1124,22,0)</f>
        <v>0</v>
      </c>
    </row>
    <row r="438" spans="1:9">
      <c r="A438" t="s">
        <v>50</v>
      </c>
      <c r="B438" t="s">
        <v>2124</v>
      </c>
      <c r="C438" t="s">
        <v>1915</v>
      </c>
      <c r="D438" t="s">
        <v>1933</v>
      </c>
      <c r="E438" s="88">
        <v>5283</v>
      </c>
      <c r="F438">
        <v>799</v>
      </c>
      <c r="G438" s="96">
        <v>0.17818911686</v>
      </c>
      <c r="H438" s="9">
        <v>0.75</v>
      </c>
      <c r="I438" t="e">
        <f>VLOOKUP(B438,'9 - Local Transit ALT (2)'!$C$7:$X$1124,22,0)</f>
        <v>#N/A</v>
      </c>
    </row>
    <row r="439" spans="1:9" hidden="1">
      <c r="A439" t="s">
        <v>50</v>
      </c>
      <c r="B439" t="s">
        <v>1043</v>
      </c>
      <c r="C439" t="s">
        <v>1915</v>
      </c>
      <c r="D439" t="s">
        <v>1940</v>
      </c>
      <c r="E439">
        <v>228</v>
      </c>
      <c r="F439">
        <v>33</v>
      </c>
      <c r="G439" s="96">
        <v>0.16923076922999999</v>
      </c>
      <c r="H439" s="96">
        <v>0.50131463627999995</v>
      </c>
      <c r="I439">
        <f>VLOOKUP(B439,'9 - Local Transit ALT (2)'!$C$7:$X$1124,22,0)</f>
        <v>47.579710011267821</v>
      </c>
    </row>
    <row r="440" spans="1:9">
      <c r="A440" t="s">
        <v>50</v>
      </c>
      <c r="B440" t="s">
        <v>1176</v>
      </c>
      <c r="C440" t="s">
        <v>1915</v>
      </c>
      <c r="D440" t="s">
        <v>1916</v>
      </c>
      <c r="E440" s="88">
        <v>2492</v>
      </c>
      <c r="F440">
        <v>357</v>
      </c>
      <c r="G440" s="96">
        <v>0.16721311475</v>
      </c>
      <c r="H440" s="96">
        <v>0.58975801913000003</v>
      </c>
      <c r="I440">
        <f>VLOOKUP(B440,'9 - Local Transit ALT (2)'!$C$7:$X$1124,22,0)</f>
        <v>0</v>
      </c>
    </row>
    <row r="441" spans="1:9">
      <c r="A441" t="s">
        <v>50</v>
      </c>
      <c r="B441" t="s">
        <v>1595</v>
      </c>
      <c r="C441" t="s">
        <v>1915</v>
      </c>
      <c r="D441" t="s">
        <v>1933</v>
      </c>
      <c r="E441" s="88">
        <v>11423</v>
      </c>
      <c r="F441" s="88">
        <v>1594</v>
      </c>
      <c r="G441" s="96">
        <v>0.16217316104999999</v>
      </c>
      <c r="H441" s="9">
        <v>0.75</v>
      </c>
      <c r="I441">
        <f>VLOOKUP(B441,'9 - Local Transit ALT (2)'!$C$7:$X$1124,22,0)</f>
        <v>0</v>
      </c>
    </row>
    <row r="442" spans="1:9" hidden="1">
      <c r="A442" t="s">
        <v>50</v>
      </c>
      <c r="B442" t="s">
        <v>1205</v>
      </c>
      <c r="C442" t="s">
        <v>1915</v>
      </c>
      <c r="D442" t="s">
        <v>1916</v>
      </c>
      <c r="E442" s="88">
        <v>1083</v>
      </c>
      <c r="F442">
        <v>150</v>
      </c>
      <c r="G442" s="96">
        <v>0.16077170418</v>
      </c>
      <c r="H442" s="96">
        <v>0.51614349776000001</v>
      </c>
      <c r="I442">
        <f>VLOOKUP(B442,'9 - Local Transit ALT (2)'!$C$7:$X$1124,22,0)</f>
        <v>0</v>
      </c>
    </row>
    <row r="443" spans="1:9" hidden="1">
      <c r="A443" t="s">
        <v>50</v>
      </c>
      <c r="B443" t="s">
        <v>915</v>
      </c>
      <c r="C443" t="s">
        <v>1915</v>
      </c>
      <c r="D443" t="s">
        <v>1931</v>
      </c>
      <c r="E443">
        <v>139</v>
      </c>
      <c r="F443">
        <v>19</v>
      </c>
      <c r="G443" s="96">
        <v>0.15833333332999999</v>
      </c>
      <c r="H443" s="96">
        <v>0.16950276243000001</v>
      </c>
      <c r="I443">
        <f>VLOOKUP(B443,'9 - Local Transit ALT (2)'!$C$7:$X$1124,22,0)</f>
        <v>0</v>
      </c>
    </row>
    <row r="444" spans="1:9" hidden="1">
      <c r="A444" t="s">
        <v>50</v>
      </c>
      <c r="B444" t="s">
        <v>1140</v>
      </c>
      <c r="C444" t="s">
        <v>1915</v>
      </c>
      <c r="D444" t="s">
        <v>1916</v>
      </c>
      <c r="E444">
        <v>415</v>
      </c>
      <c r="F444">
        <v>49</v>
      </c>
      <c r="G444" s="96">
        <v>0.13387978142000001</v>
      </c>
      <c r="H444" s="96">
        <v>0.49385703649000001</v>
      </c>
      <c r="I444">
        <f>VLOOKUP(B444,'9 - Local Transit ALT (2)'!$C$7:$X$1124,22,0)</f>
        <v>47.579710011267821</v>
      </c>
    </row>
    <row r="445" spans="1:9">
      <c r="A445" t="s">
        <v>50</v>
      </c>
      <c r="B445" t="s">
        <v>886</v>
      </c>
      <c r="C445" t="s">
        <v>1915</v>
      </c>
      <c r="D445" t="s">
        <v>1931</v>
      </c>
      <c r="E445" s="88">
        <v>6864</v>
      </c>
      <c r="F445">
        <v>799</v>
      </c>
      <c r="G445" s="96">
        <v>0.13173948887</v>
      </c>
      <c r="H445" s="96">
        <v>0.18857142857</v>
      </c>
      <c r="I445">
        <f>VLOOKUP(B445,'9 - Local Transit ALT (2)'!$C$7:$X$1124,22,0)</f>
        <v>0</v>
      </c>
    </row>
    <row r="446" spans="1:9" hidden="1">
      <c r="A446" t="s">
        <v>50</v>
      </c>
      <c r="B446" t="s">
        <v>1327</v>
      </c>
      <c r="C446" t="s">
        <v>1915</v>
      </c>
      <c r="D446" t="s">
        <v>1951</v>
      </c>
      <c r="E446">
        <v>73</v>
      </c>
      <c r="F446">
        <v>8</v>
      </c>
      <c r="G446" s="96">
        <v>0.12307692308</v>
      </c>
      <c r="H446" s="96">
        <v>0.99926062846999997</v>
      </c>
      <c r="I446">
        <f>VLOOKUP(B446,'9 - Local Transit ALT (2)'!$C$7:$X$1124,22,0)</f>
        <v>63.439613348357092</v>
      </c>
    </row>
    <row r="447" spans="1:9" hidden="1">
      <c r="A447" t="s">
        <v>50</v>
      </c>
      <c r="B447" t="s">
        <v>2152</v>
      </c>
      <c r="C447" t="s">
        <v>1915</v>
      </c>
      <c r="D447" t="s">
        <v>1940</v>
      </c>
      <c r="E447" s="88">
        <v>1246</v>
      </c>
      <c r="F447">
        <v>132</v>
      </c>
      <c r="G447" s="96">
        <v>0.11849192101</v>
      </c>
      <c r="H447" s="96">
        <v>1.4914073806100001</v>
      </c>
      <c r="I447" t="e">
        <f>VLOOKUP(B447,'9 - Local Transit ALT (2)'!$C$7:$X$1124,22,0)</f>
        <v>#N/A</v>
      </c>
    </row>
    <row r="448" spans="1:9" hidden="1">
      <c r="A448" t="s">
        <v>50</v>
      </c>
      <c r="B448" t="s">
        <v>951</v>
      </c>
      <c r="C448" t="s">
        <v>1915</v>
      </c>
      <c r="D448" t="s">
        <v>1931</v>
      </c>
      <c r="E448" s="88">
        <v>1843</v>
      </c>
      <c r="F448">
        <v>185</v>
      </c>
      <c r="G448" s="96">
        <v>0.11158021713000001</v>
      </c>
      <c r="H448" s="96">
        <v>-6.2544843909999995E-2</v>
      </c>
      <c r="I448">
        <f>VLOOKUP(B448,'9 - Local Transit ALT (2)'!$C$7:$X$1124,22,0)</f>
        <v>0</v>
      </c>
    </row>
    <row r="449" spans="1:9" hidden="1">
      <c r="A449" t="s">
        <v>50</v>
      </c>
      <c r="B449" t="s">
        <v>923</v>
      </c>
      <c r="C449" t="s">
        <v>1915</v>
      </c>
      <c r="D449" t="s">
        <v>1931</v>
      </c>
      <c r="E449">
        <v>361</v>
      </c>
      <c r="F449">
        <v>35</v>
      </c>
      <c r="G449" s="96">
        <v>0.10736196319000001</v>
      </c>
      <c r="H449" s="96">
        <v>0.19587955626</v>
      </c>
      <c r="I449">
        <f>VLOOKUP(B449,'9 - Local Transit ALT (2)'!$C$7:$X$1124,22,0)</f>
        <v>0</v>
      </c>
    </row>
    <row r="450" spans="1:9" hidden="1">
      <c r="A450" t="s">
        <v>50</v>
      </c>
      <c r="B450" t="s">
        <v>1195</v>
      </c>
      <c r="C450" t="s">
        <v>1915</v>
      </c>
      <c r="D450" t="s">
        <v>1916</v>
      </c>
      <c r="E450">
        <v>369</v>
      </c>
      <c r="F450">
        <v>34</v>
      </c>
      <c r="G450" s="96">
        <v>0.10149253731000001</v>
      </c>
      <c r="H450" s="96">
        <v>0.48372287144999998</v>
      </c>
      <c r="I450">
        <f>VLOOKUP(B450,'9 - Local Transit ALT (2)'!$C$7:$X$1124,22,0)</f>
        <v>0</v>
      </c>
    </row>
    <row r="451" spans="1:9" hidden="1">
      <c r="A451" t="s">
        <v>50</v>
      </c>
      <c r="B451" t="s">
        <v>1356</v>
      </c>
      <c r="C451" t="s">
        <v>1915</v>
      </c>
      <c r="D451" t="s">
        <v>1952</v>
      </c>
      <c r="E451">
        <v>161</v>
      </c>
      <c r="F451">
        <v>14</v>
      </c>
      <c r="G451" s="96">
        <v>9.5238095240000001E-2</v>
      </c>
      <c r="H451" s="9">
        <v>1</v>
      </c>
      <c r="I451">
        <f>VLOOKUP(B451,'9 - Local Transit ALT (2)'!$C$7:$X$1124,22,0)</f>
        <v>47.579710011267821</v>
      </c>
    </row>
    <row r="452" spans="1:9" hidden="1">
      <c r="A452" t="s">
        <v>50</v>
      </c>
      <c r="B452" t="s">
        <v>1101</v>
      </c>
      <c r="C452" t="s">
        <v>1915</v>
      </c>
      <c r="D452" t="s">
        <v>1943</v>
      </c>
      <c r="E452" s="88">
        <v>1965</v>
      </c>
      <c r="F452">
        <v>165</v>
      </c>
      <c r="G452" s="96">
        <v>9.1666666669999994E-2</v>
      </c>
      <c r="H452" s="96">
        <v>0.50560667049999997</v>
      </c>
      <c r="I452">
        <f>VLOOKUP(B452,'9 - Local Transit ALT (2)'!$C$7:$X$1124,22,0)</f>
        <v>190.31884004507128</v>
      </c>
    </row>
    <row r="453" spans="1:9" hidden="1">
      <c r="A453" t="s">
        <v>50</v>
      </c>
      <c r="B453" t="s">
        <v>1484</v>
      </c>
      <c r="C453" t="s">
        <v>1915</v>
      </c>
      <c r="D453" t="s">
        <v>1930</v>
      </c>
      <c r="E453">
        <v>38</v>
      </c>
      <c r="F453">
        <v>3</v>
      </c>
      <c r="G453" s="96">
        <v>8.5714285710000004E-2</v>
      </c>
      <c r="H453" s="96">
        <v>2.9384615384599999</v>
      </c>
      <c r="I453">
        <f>VLOOKUP(B453,'9 - Local Transit ALT (2)'!$C$7:$X$1124,22,0)</f>
        <v>0</v>
      </c>
    </row>
    <row r="454" spans="1:9" hidden="1">
      <c r="A454" t="s">
        <v>50</v>
      </c>
      <c r="B454" t="s">
        <v>884</v>
      </c>
      <c r="C454" t="s">
        <v>1915</v>
      </c>
      <c r="D454" t="s">
        <v>1931</v>
      </c>
      <c r="E454" s="88">
        <v>1017</v>
      </c>
      <c r="F454">
        <v>79</v>
      </c>
      <c r="G454" s="96">
        <v>8.4221748400000004E-2</v>
      </c>
      <c r="H454" s="96">
        <v>-3.2862306999999999E-4</v>
      </c>
      <c r="I454">
        <f>VLOOKUP(B454,'9 - Local Transit ALT (2)'!$C$7:$X$1124,22,0)</f>
        <v>0</v>
      </c>
    </row>
    <row r="455" spans="1:9" hidden="1">
      <c r="A455" t="s">
        <v>50</v>
      </c>
      <c r="B455" t="s">
        <v>937</v>
      </c>
      <c r="C455" t="s">
        <v>1915</v>
      </c>
      <c r="D455" t="s">
        <v>1931</v>
      </c>
      <c r="E455" s="88">
        <v>2455</v>
      </c>
      <c r="F455">
        <v>190</v>
      </c>
      <c r="G455" s="96">
        <v>8.3885209710000005E-2</v>
      </c>
      <c r="H455" s="96">
        <v>-0.18257111991</v>
      </c>
      <c r="I455">
        <f>VLOOKUP(B455,'9 - Local Transit ALT (2)'!$C$7:$X$1124,22,0)</f>
        <v>0</v>
      </c>
    </row>
    <row r="456" spans="1:9" hidden="1">
      <c r="A456" t="s">
        <v>50</v>
      </c>
      <c r="B456" t="s">
        <v>1150</v>
      </c>
      <c r="C456" t="s">
        <v>1915</v>
      </c>
      <c r="D456" t="s">
        <v>1916</v>
      </c>
      <c r="E456">
        <v>418</v>
      </c>
      <c r="F456">
        <v>32</v>
      </c>
      <c r="G456" s="96">
        <v>8.2901554399999994E-2</v>
      </c>
      <c r="H456" s="96">
        <v>1.0345400199300001</v>
      </c>
      <c r="I456">
        <f>VLOOKUP(B456,'9 - Local Transit ALT (2)'!$C$7:$X$1124,22,0)</f>
        <v>79.299516685446378</v>
      </c>
    </row>
    <row r="457" spans="1:9" hidden="1">
      <c r="A457" t="s">
        <v>50</v>
      </c>
      <c r="B457" t="s">
        <v>2237</v>
      </c>
      <c r="C457" t="s">
        <v>1915</v>
      </c>
      <c r="D457" t="s">
        <v>1916</v>
      </c>
      <c r="E457">
        <v>212</v>
      </c>
      <c r="F457">
        <v>16</v>
      </c>
      <c r="G457" s="96">
        <v>8.1632653060000004E-2</v>
      </c>
      <c r="H457" s="96">
        <v>1.00600600601</v>
      </c>
      <c r="I457" t="e">
        <f>VLOOKUP(B457,'9 - Local Transit ALT (2)'!$C$7:$X$1124,22,0)</f>
        <v>#N/A</v>
      </c>
    </row>
    <row r="458" spans="1:9" hidden="1">
      <c r="A458" t="s">
        <v>50</v>
      </c>
      <c r="B458" t="s">
        <v>952</v>
      </c>
      <c r="C458" t="s">
        <v>1915</v>
      </c>
      <c r="D458" t="s">
        <v>1931</v>
      </c>
      <c r="E458" s="88">
        <v>1449</v>
      </c>
      <c r="F458">
        <v>109</v>
      </c>
      <c r="G458" s="96">
        <v>8.1343283579999995E-2</v>
      </c>
      <c r="H458" s="96">
        <v>-5.2455357139999999E-2</v>
      </c>
      <c r="I458">
        <f>VLOOKUP(B458,'9 - Local Transit ALT (2)'!$C$7:$X$1124,22,0)</f>
        <v>0</v>
      </c>
    </row>
    <row r="459" spans="1:9" hidden="1">
      <c r="A459" t="s">
        <v>50</v>
      </c>
      <c r="B459" t="s">
        <v>1313</v>
      </c>
      <c r="C459" t="s">
        <v>1915</v>
      </c>
      <c r="D459" t="s">
        <v>1958</v>
      </c>
      <c r="E459">
        <v>40</v>
      </c>
      <c r="F459">
        <v>3</v>
      </c>
      <c r="G459" s="96">
        <v>8.1081081080000006E-2</v>
      </c>
      <c r="H459" s="96">
        <v>-2.1949078140000002E-2</v>
      </c>
      <c r="I459">
        <f>VLOOKUP(B459,'9 - Local Transit ALT (2)'!$C$7:$X$1124,22,0)</f>
        <v>0</v>
      </c>
    </row>
    <row r="460" spans="1:9" hidden="1">
      <c r="A460" t="s">
        <v>50</v>
      </c>
      <c r="B460" t="s">
        <v>1487</v>
      </c>
      <c r="C460" t="s">
        <v>1915</v>
      </c>
      <c r="D460" t="s">
        <v>1930</v>
      </c>
      <c r="E460">
        <v>149</v>
      </c>
      <c r="F460">
        <v>11</v>
      </c>
      <c r="G460" s="96">
        <v>7.9710144930000004E-2</v>
      </c>
      <c r="H460" s="96">
        <v>1.12439418417</v>
      </c>
      <c r="I460">
        <f>VLOOKUP(B460,'9 - Local Transit ALT (2)'!$C$7:$X$1124,22,0)</f>
        <v>95.159420022535642</v>
      </c>
    </row>
    <row r="461" spans="1:9" hidden="1">
      <c r="A461" t="s">
        <v>50</v>
      </c>
      <c r="B461" t="s">
        <v>2290</v>
      </c>
      <c r="C461" t="s">
        <v>1915</v>
      </c>
      <c r="D461" t="s">
        <v>1925</v>
      </c>
      <c r="E461">
        <v>85</v>
      </c>
      <c r="F461">
        <v>5</v>
      </c>
      <c r="G461" s="96">
        <v>6.25E-2</v>
      </c>
      <c r="H461" s="96">
        <v>0.98032200357999999</v>
      </c>
      <c r="I461" t="e">
        <f>VLOOKUP(B461,'9 - Local Transit ALT (2)'!$C$7:$X$1124,22,0)</f>
        <v>#N/A</v>
      </c>
    </row>
    <row r="462" spans="1:9" hidden="1">
      <c r="A462" t="s">
        <v>50</v>
      </c>
      <c r="B462" t="s">
        <v>1185</v>
      </c>
      <c r="C462" t="s">
        <v>1915</v>
      </c>
      <c r="D462" t="s">
        <v>1916</v>
      </c>
      <c r="E462" s="88">
        <v>3675</v>
      </c>
      <c r="F462">
        <v>209</v>
      </c>
      <c r="G462" s="96">
        <v>6.03000577E-2</v>
      </c>
      <c r="H462" s="96">
        <v>1.01205787781</v>
      </c>
      <c r="I462">
        <f>VLOOKUP(B462,'9 - Local Transit ALT (2)'!$C$7:$X$1124,22,0)</f>
        <v>0</v>
      </c>
    </row>
    <row r="463" spans="1:9" hidden="1">
      <c r="A463" t="s">
        <v>50</v>
      </c>
      <c r="B463" t="s">
        <v>1204</v>
      </c>
      <c r="C463" t="s">
        <v>1915</v>
      </c>
      <c r="D463" t="s">
        <v>1916</v>
      </c>
      <c r="E463">
        <v>736</v>
      </c>
      <c r="F463">
        <v>40</v>
      </c>
      <c r="G463" s="96">
        <v>5.7471264369999997E-2</v>
      </c>
      <c r="H463" s="96">
        <v>0.50681611633000001</v>
      </c>
      <c r="I463">
        <f>VLOOKUP(B463,'9 - Local Transit ALT (2)'!$C$7:$X$1124,22,0)</f>
        <v>47.579710011267821</v>
      </c>
    </row>
    <row r="464" spans="1:9" hidden="1">
      <c r="A464" t="s">
        <v>50</v>
      </c>
      <c r="B464" t="s">
        <v>1057</v>
      </c>
      <c r="C464" t="s">
        <v>1915</v>
      </c>
      <c r="D464" t="s">
        <v>1940</v>
      </c>
      <c r="E464" s="88">
        <v>3555</v>
      </c>
      <c r="F464">
        <v>176</v>
      </c>
      <c r="G464" s="96">
        <v>5.2086416099999998E-2</v>
      </c>
      <c r="H464" s="96">
        <v>0.48333594117000001</v>
      </c>
      <c r="I464">
        <f>VLOOKUP(B464,'9 - Local Transit ALT (2)'!$C$7:$X$1124,22,0)</f>
        <v>190.31884004507128</v>
      </c>
    </row>
    <row r="465" spans="1:9" hidden="1">
      <c r="A465" t="s">
        <v>50</v>
      </c>
      <c r="B465" t="s">
        <v>849</v>
      </c>
      <c r="C465" t="s">
        <v>1915</v>
      </c>
      <c r="D465" t="s">
        <v>1960</v>
      </c>
      <c r="E465">
        <v>84</v>
      </c>
      <c r="F465">
        <v>4</v>
      </c>
      <c r="G465" s="9">
        <v>0.05</v>
      </c>
      <c r="H465" s="96">
        <v>8.9932885909999996E-2</v>
      </c>
      <c r="I465">
        <f>VLOOKUP(B465,'9 - Local Transit ALT (2)'!$C$7:$X$1124,22,0)</f>
        <v>0</v>
      </c>
    </row>
    <row r="466" spans="1:9" hidden="1">
      <c r="A466" t="s">
        <v>50</v>
      </c>
      <c r="B466" t="s">
        <v>2127</v>
      </c>
      <c r="C466" t="s">
        <v>1915</v>
      </c>
      <c r="D466" t="s">
        <v>1931</v>
      </c>
      <c r="E466" s="88">
        <v>3646</v>
      </c>
      <c r="F466">
        <v>172</v>
      </c>
      <c r="G466" s="96">
        <v>4.951065055E-2</v>
      </c>
      <c r="H466" s="96">
        <v>0.18720804887</v>
      </c>
      <c r="I466" t="e">
        <f>VLOOKUP(B466,'9 - Local Transit ALT (2)'!$C$7:$X$1124,22,0)</f>
        <v>#N/A</v>
      </c>
    </row>
    <row r="467" spans="1:9" hidden="1">
      <c r="A467" t="s">
        <v>50</v>
      </c>
      <c r="B467" t="s">
        <v>919</v>
      </c>
      <c r="C467" t="s">
        <v>1915</v>
      </c>
      <c r="D467" t="s">
        <v>1931</v>
      </c>
      <c r="E467" s="88">
        <v>1764</v>
      </c>
      <c r="F467">
        <v>83</v>
      </c>
      <c r="G467" s="96">
        <v>4.9375371799999998E-2</v>
      </c>
      <c r="H467" s="96">
        <v>-0.10335413417</v>
      </c>
      <c r="I467">
        <f>VLOOKUP(B467,'9 - Local Transit ALT (2)'!$C$7:$X$1124,22,0)</f>
        <v>0</v>
      </c>
    </row>
    <row r="468" spans="1:9" hidden="1">
      <c r="A468" t="s">
        <v>50</v>
      </c>
      <c r="B468" t="s">
        <v>1301</v>
      </c>
      <c r="C468" t="s">
        <v>1915</v>
      </c>
      <c r="D468" t="s">
        <v>1948</v>
      </c>
      <c r="E468">
        <v>231</v>
      </c>
      <c r="F468">
        <v>10</v>
      </c>
      <c r="G468" s="96">
        <v>4.524886878E-2</v>
      </c>
      <c r="H468" s="96">
        <v>1.0062526644900001</v>
      </c>
      <c r="I468">
        <f>VLOOKUP(B468,'9 - Local Transit ALT (2)'!$C$7:$X$1124,22,0)</f>
        <v>0</v>
      </c>
    </row>
    <row r="469" spans="1:9" hidden="1">
      <c r="A469" t="s">
        <v>50</v>
      </c>
      <c r="B469" t="s">
        <v>990</v>
      </c>
      <c r="C469" t="s">
        <v>1915</v>
      </c>
      <c r="D469" t="s">
        <v>1931</v>
      </c>
      <c r="E469" s="88">
        <v>1171</v>
      </c>
      <c r="F469">
        <v>35</v>
      </c>
      <c r="G469" s="96">
        <v>3.080985915E-2</v>
      </c>
      <c r="H469" s="96">
        <v>0.20380952381</v>
      </c>
      <c r="I469">
        <f>VLOOKUP(B469,'9 - Local Transit ALT (2)'!$C$7:$X$1124,22,0)</f>
        <v>0</v>
      </c>
    </row>
    <row r="470" spans="1:9" hidden="1">
      <c r="A470" t="s">
        <v>50</v>
      </c>
      <c r="B470" t="s">
        <v>883</v>
      </c>
      <c r="C470" t="s">
        <v>1915</v>
      </c>
      <c r="D470" t="s">
        <v>1931</v>
      </c>
      <c r="E470" s="88">
        <v>2642</v>
      </c>
      <c r="F470">
        <v>77</v>
      </c>
      <c r="G470" s="96">
        <v>3.0019493179999999E-2</v>
      </c>
      <c r="H470" s="96">
        <v>4.5219638199999997E-3</v>
      </c>
      <c r="I470">
        <f>VLOOKUP(B470,'9 - Local Transit ALT (2)'!$C$7:$X$1124,22,0)</f>
        <v>0</v>
      </c>
    </row>
    <row r="471" spans="1:9" hidden="1">
      <c r="A471" t="s">
        <v>50</v>
      </c>
      <c r="B471" t="s">
        <v>2145</v>
      </c>
      <c r="C471" t="s">
        <v>1915</v>
      </c>
      <c r="D471" t="s">
        <v>1943</v>
      </c>
      <c r="E471" s="88">
        <v>3403</v>
      </c>
      <c r="F471">
        <v>0</v>
      </c>
      <c r="G471" s="96">
        <v>2.7165710839999999E-2</v>
      </c>
      <c r="H471" s="9">
        <v>0</v>
      </c>
      <c r="I471" t="e">
        <f>VLOOKUP(B471,'9 - Local Transit ALT (2)'!$C$7:$X$1124,22,0)</f>
        <v>#N/A</v>
      </c>
    </row>
    <row r="472" spans="1:9" hidden="1">
      <c r="A472" t="s">
        <v>50</v>
      </c>
      <c r="B472" t="s">
        <v>1016</v>
      </c>
      <c r="C472" t="s">
        <v>1915</v>
      </c>
      <c r="D472" t="s">
        <v>1931</v>
      </c>
      <c r="E472">
        <v>459</v>
      </c>
      <c r="F472">
        <v>12</v>
      </c>
      <c r="G472" s="96">
        <v>2.6845637580000001E-2</v>
      </c>
      <c r="H472" s="96">
        <v>-6.5088757400000002E-2</v>
      </c>
      <c r="I472">
        <f>VLOOKUP(B472,'9 - Local Transit ALT (2)'!$C$7:$X$1124,22,0)</f>
        <v>0</v>
      </c>
    </row>
    <row r="473" spans="1:9" hidden="1">
      <c r="A473" t="s">
        <v>50</v>
      </c>
      <c r="B473" t="s">
        <v>1259</v>
      </c>
      <c r="C473" t="s">
        <v>1915</v>
      </c>
      <c r="D473" t="s">
        <v>1925</v>
      </c>
      <c r="E473">
        <v>529</v>
      </c>
      <c r="F473">
        <v>11</v>
      </c>
      <c r="G473" s="96">
        <v>2.1235521239999999E-2</v>
      </c>
      <c r="H473" s="96">
        <v>0.93671274961999995</v>
      </c>
      <c r="I473">
        <f>VLOOKUP(B473,'9 - Local Transit ALT (2)'!$C$7:$X$1124,22,0)</f>
        <v>0</v>
      </c>
    </row>
    <row r="474" spans="1:9" hidden="1">
      <c r="A474" t="s">
        <v>50</v>
      </c>
      <c r="B474" t="s">
        <v>955</v>
      </c>
      <c r="C474" t="s">
        <v>1915</v>
      </c>
      <c r="D474" t="s">
        <v>1931</v>
      </c>
      <c r="E474" s="88">
        <v>1078</v>
      </c>
      <c r="F474">
        <v>22</v>
      </c>
      <c r="G474" s="96">
        <v>2.0833333329999999E-2</v>
      </c>
      <c r="H474" s="96">
        <v>-0.12971698112999999</v>
      </c>
      <c r="I474">
        <f>VLOOKUP(B474,'9 - Local Transit ALT (2)'!$C$7:$X$1124,22,0)</f>
        <v>0</v>
      </c>
    </row>
    <row r="475" spans="1:9" hidden="1">
      <c r="A475" t="s">
        <v>50</v>
      </c>
      <c r="B475" t="s">
        <v>1449</v>
      </c>
      <c r="C475" t="s">
        <v>1915</v>
      </c>
      <c r="D475" t="s">
        <v>1876</v>
      </c>
      <c r="E475">
        <v>99</v>
      </c>
      <c r="F475">
        <v>2</v>
      </c>
      <c r="G475" s="96">
        <v>2.0618556699999999E-2</v>
      </c>
      <c r="H475" s="9">
        <v>0</v>
      </c>
      <c r="I475">
        <f>VLOOKUP(B475,'9 - Local Transit ALT (2)'!$C$7:$X$1124,22,0)</f>
        <v>0</v>
      </c>
    </row>
    <row r="476" spans="1:9" hidden="1">
      <c r="A476" t="s">
        <v>50</v>
      </c>
      <c r="B476" t="s">
        <v>2125</v>
      </c>
      <c r="C476" t="s">
        <v>1915</v>
      </c>
      <c r="D476" t="s">
        <v>1940</v>
      </c>
      <c r="E476" s="88">
        <v>4074</v>
      </c>
      <c r="F476">
        <v>68</v>
      </c>
      <c r="G476" s="96">
        <v>1.6974538189999999E-2</v>
      </c>
      <c r="H476" s="96">
        <v>0.57959089510999995</v>
      </c>
      <c r="I476" t="e">
        <f>VLOOKUP(B476,'9 - Local Transit ALT (2)'!$C$7:$X$1124,22,0)</f>
        <v>#N/A</v>
      </c>
    </row>
    <row r="477" spans="1:9" hidden="1">
      <c r="A477" t="s">
        <v>50</v>
      </c>
      <c r="B477" t="s">
        <v>2227</v>
      </c>
      <c r="C477" t="s">
        <v>1915</v>
      </c>
      <c r="D477" t="s">
        <v>1916</v>
      </c>
      <c r="E477">
        <v>261</v>
      </c>
      <c r="F477">
        <v>2</v>
      </c>
      <c r="G477" s="96">
        <v>7.7220077200000001E-3</v>
      </c>
      <c r="H477" s="96">
        <v>0.57292694965000002</v>
      </c>
      <c r="I477" t="e">
        <f>VLOOKUP(B477,'9 - Local Transit ALT (2)'!$C$7:$X$1124,22,0)</f>
        <v>#N/A</v>
      </c>
    </row>
    <row r="478" spans="1:9" hidden="1">
      <c r="A478" t="s">
        <v>50</v>
      </c>
      <c r="B478" t="s">
        <v>760</v>
      </c>
      <c r="C478" t="s">
        <v>1915</v>
      </c>
      <c r="D478" t="s">
        <v>1947</v>
      </c>
      <c r="E478" s="88">
        <v>2976</v>
      </c>
      <c r="F478">
        <v>17</v>
      </c>
      <c r="G478" s="96">
        <v>5.7451841799999997E-3</v>
      </c>
      <c r="H478" s="96">
        <v>0.21807909605</v>
      </c>
      <c r="I478">
        <f>VLOOKUP(B478,'9 - Local Transit ALT (2)'!$C$7:$X$1124,22,0)</f>
        <v>0</v>
      </c>
    </row>
    <row r="479" spans="1:9" hidden="1">
      <c r="A479" t="s">
        <v>50</v>
      </c>
      <c r="B479" t="s">
        <v>874</v>
      </c>
      <c r="C479" t="s">
        <v>1915</v>
      </c>
      <c r="D479" t="s">
        <v>1931</v>
      </c>
      <c r="E479" s="88">
        <v>1475</v>
      </c>
      <c r="F479">
        <v>0</v>
      </c>
      <c r="G479" s="9">
        <v>0</v>
      </c>
      <c r="H479" s="96">
        <v>0.49500875656999999</v>
      </c>
      <c r="I479">
        <f>VLOOKUP(B479,'9 - Local Transit ALT (2)'!$C$7:$X$1124,22,0)</f>
        <v>79.299516685446378</v>
      </c>
    </row>
    <row r="480" spans="1:9" hidden="1">
      <c r="A480" t="s">
        <v>50</v>
      </c>
      <c r="B480" t="s">
        <v>1108</v>
      </c>
      <c r="C480" t="s">
        <v>1915</v>
      </c>
      <c r="D480" t="s">
        <v>1943</v>
      </c>
      <c r="E480">
        <v>749</v>
      </c>
      <c r="F480">
        <v>0</v>
      </c>
      <c r="G480" s="9">
        <v>0</v>
      </c>
      <c r="H480" s="9">
        <v>0</v>
      </c>
      <c r="I480">
        <f>VLOOKUP(B480,'9 - Local Transit ALT (2)'!$C$7:$X$1124,22,0)</f>
        <v>0</v>
      </c>
    </row>
    <row r="481" spans="1:9" hidden="1">
      <c r="A481" t="s">
        <v>50</v>
      </c>
      <c r="B481" t="s">
        <v>1328</v>
      </c>
      <c r="C481" t="s">
        <v>1915</v>
      </c>
      <c r="D481" t="s">
        <v>1951</v>
      </c>
      <c r="E481">
        <v>92</v>
      </c>
      <c r="F481">
        <v>0</v>
      </c>
      <c r="G481" s="9">
        <v>0</v>
      </c>
      <c r="H481" s="9">
        <v>1</v>
      </c>
      <c r="I481">
        <f>VLOOKUP(B481,'9 - Local Transit ALT (2)'!$C$7:$X$1124,22,0)</f>
        <v>47.579710011267821</v>
      </c>
    </row>
    <row r="482" spans="1:9" hidden="1">
      <c r="A482" t="s">
        <v>50</v>
      </c>
      <c r="B482" t="s">
        <v>2314</v>
      </c>
      <c r="C482" t="s">
        <v>1915</v>
      </c>
      <c r="D482" t="s">
        <v>1943</v>
      </c>
      <c r="E482">
        <v>59</v>
      </c>
      <c r="F482">
        <v>0</v>
      </c>
      <c r="G482" s="9">
        <v>0</v>
      </c>
      <c r="H482" s="9">
        <v>0</v>
      </c>
      <c r="I482" t="e">
        <f>VLOOKUP(B482,'9 - Local Transit ALT (2)'!$C$7:$X$1124,22,0)</f>
        <v>#N/A</v>
      </c>
    </row>
    <row r="483" spans="1:9" hidden="1">
      <c r="A483" t="s">
        <v>50</v>
      </c>
      <c r="B483" t="s">
        <v>1122</v>
      </c>
      <c r="C483" t="s">
        <v>1915</v>
      </c>
      <c r="D483" t="s">
        <v>1943</v>
      </c>
      <c r="E483" s="88">
        <v>1753</v>
      </c>
      <c r="F483">
        <v>0</v>
      </c>
      <c r="G483" s="96">
        <v>-5.7012543000000001E-4</v>
      </c>
      <c r="H483" s="9">
        <v>0</v>
      </c>
      <c r="I483">
        <f>VLOOKUP(B483,'9 - Local Transit ALT (2)'!$C$7:$X$1124,22,0)</f>
        <v>174.45893670798202</v>
      </c>
    </row>
    <row r="484" spans="1:9" hidden="1">
      <c r="A484" t="s">
        <v>50</v>
      </c>
      <c r="B484" t="s">
        <v>1098</v>
      </c>
      <c r="C484" t="s">
        <v>1915</v>
      </c>
      <c r="D484" t="s">
        <v>1943</v>
      </c>
      <c r="E484">
        <v>748</v>
      </c>
      <c r="F484">
        <v>0</v>
      </c>
      <c r="G484" s="96">
        <v>-1.33511348E-3</v>
      </c>
      <c r="H484" s="9">
        <v>0</v>
      </c>
      <c r="I484">
        <f>VLOOKUP(B484,'9 - Local Transit ALT (2)'!$C$7:$X$1124,22,0)</f>
        <v>0</v>
      </c>
    </row>
    <row r="485" spans="1:9" hidden="1">
      <c r="A485" t="s">
        <v>50</v>
      </c>
      <c r="B485" t="s">
        <v>2170</v>
      </c>
      <c r="C485" t="s">
        <v>1915</v>
      </c>
      <c r="D485" t="s">
        <v>1943</v>
      </c>
      <c r="E485">
        <v>783</v>
      </c>
      <c r="F485">
        <v>-3</v>
      </c>
      <c r="G485" s="96">
        <v>-3.8167938900000001E-3</v>
      </c>
      <c r="H485" s="96">
        <v>0.41347666492000001</v>
      </c>
      <c r="I485" t="e">
        <f>VLOOKUP(B485,'9 - Local Transit ALT (2)'!$C$7:$X$1124,22,0)</f>
        <v>#N/A</v>
      </c>
    </row>
    <row r="486" spans="1:9" hidden="1">
      <c r="A486" t="s">
        <v>50</v>
      </c>
      <c r="B486" t="s">
        <v>962</v>
      </c>
      <c r="C486" t="s">
        <v>1915</v>
      </c>
      <c r="D486" t="s">
        <v>1931</v>
      </c>
      <c r="E486" s="88">
        <v>5698</v>
      </c>
      <c r="F486">
        <v>-22</v>
      </c>
      <c r="G486" s="96">
        <v>-3.8461538499999998E-3</v>
      </c>
      <c r="H486" s="96">
        <v>-9.945421468E-2</v>
      </c>
      <c r="I486">
        <f>VLOOKUP(B486,'9 - Local Transit ALT (2)'!$C$7:$X$1124,22,0)</f>
        <v>0</v>
      </c>
    </row>
    <row r="487" spans="1:9" hidden="1">
      <c r="A487" t="s">
        <v>50</v>
      </c>
      <c r="B487" t="s">
        <v>870</v>
      </c>
      <c r="C487" t="s">
        <v>1915</v>
      </c>
      <c r="D487" t="s">
        <v>1931</v>
      </c>
      <c r="E487" s="88">
        <v>1878</v>
      </c>
      <c r="F487">
        <v>-10</v>
      </c>
      <c r="G487" s="96">
        <v>-5.2966101700000004E-3</v>
      </c>
      <c r="H487" s="96">
        <v>-6.7776456600000007E-2</v>
      </c>
      <c r="I487">
        <f>VLOOKUP(B487,'9 - Local Transit ALT (2)'!$C$7:$X$1124,22,0)</f>
        <v>0</v>
      </c>
    </row>
    <row r="488" spans="1:9" hidden="1">
      <c r="A488" t="s">
        <v>50</v>
      </c>
      <c r="B488" t="s">
        <v>907</v>
      </c>
      <c r="C488" t="s">
        <v>1915</v>
      </c>
      <c r="D488" t="s">
        <v>1931</v>
      </c>
      <c r="E488" s="88">
        <v>1408</v>
      </c>
      <c r="F488">
        <v>-12</v>
      </c>
      <c r="G488" s="96">
        <v>-8.4507042299999998E-3</v>
      </c>
      <c r="H488" s="96">
        <v>-4.7086247089999998E-2</v>
      </c>
      <c r="I488">
        <f>VLOOKUP(B488,'9 - Local Transit ALT (2)'!$C$7:$X$1124,22,0)</f>
        <v>0</v>
      </c>
    </row>
    <row r="489" spans="1:9" hidden="1">
      <c r="A489" t="s">
        <v>50</v>
      </c>
      <c r="B489" t="s">
        <v>1186</v>
      </c>
      <c r="C489" t="s">
        <v>1915</v>
      </c>
      <c r="D489" t="s">
        <v>1916</v>
      </c>
      <c r="E489" s="88">
        <v>1853</v>
      </c>
      <c r="F489">
        <v>-16</v>
      </c>
      <c r="G489" s="96">
        <v>-8.5607276599999997E-3</v>
      </c>
      <c r="H489" s="96">
        <v>1.06021962451</v>
      </c>
      <c r="I489">
        <f>VLOOKUP(B489,'9 - Local Transit ALT (2)'!$C$7:$X$1124,22,0)</f>
        <v>0</v>
      </c>
    </row>
    <row r="490" spans="1:9" hidden="1">
      <c r="A490" t="s">
        <v>50</v>
      </c>
      <c r="B490" t="s">
        <v>1125</v>
      </c>
      <c r="C490" t="s">
        <v>1915</v>
      </c>
      <c r="D490" t="s">
        <v>1943</v>
      </c>
      <c r="E490" s="88">
        <v>1754</v>
      </c>
      <c r="F490">
        <v>0</v>
      </c>
      <c r="G490" s="96">
        <v>-9.5990965599999992E-3</v>
      </c>
      <c r="H490" s="9">
        <v>0</v>
      </c>
      <c r="I490">
        <f>VLOOKUP(B490,'9 - Local Transit ALT (2)'!$C$7:$X$1124,22,0)</f>
        <v>206.17874338216058</v>
      </c>
    </row>
    <row r="491" spans="1:9" hidden="1">
      <c r="A491" t="s">
        <v>50</v>
      </c>
      <c r="B491" t="s">
        <v>2285</v>
      </c>
      <c r="C491" t="s">
        <v>1915</v>
      </c>
      <c r="D491" t="s">
        <v>1943</v>
      </c>
      <c r="E491">
        <v>182</v>
      </c>
      <c r="F491">
        <v>0</v>
      </c>
      <c r="G491" s="96">
        <v>-1.086956522E-2</v>
      </c>
      <c r="H491" s="9">
        <v>0</v>
      </c>
      <c r="I491" t="e">
        <f>VLOOKUP(B491,'9 - Local Transit ALT (2)'!$C$7:$X$1124,22,0)</f>
        <v>#N/A</v>
      </c>
    </row>
    <row r="492" spans="1:9" hidden="1">
      <c r="A492" t="s">
        <v>50</v>
      </c>
      <c r="B492" t="s">
        <v>1116</v>
      </c>
      <c r="C492" t="s">
        <v>1915</v>
      </c>
      <c r="D492" t="s">
        <v>1943</v>
      </c>
      <c r="E492" s="88">
        <v>1944</v>
      </c>
      <c r="F492">
        <v>0</v>
      </c>
      <c r="G492" s="96">
        <v>-1.119023398E-2</v>
      </c>
      <c r="H492" s="9">
        <v>0</v>
      </c>
      <c r="I492">
        <f>VLOOKUP(B492,'9 - Local Transit ALT (2)'!$C$7:$X$1124,22,0)</f>
        <v>158.59903337089276</v>
      </c>
    </row>
    <row r="493" spans="1:9" hidden="1">
      <c r="A493" t="s">
        <v>50</v>
      </c>
      <c r="B493" t="s">
        <v>2176</v>
      </c>
      <c r="C493" t="s">
        <v>1915</v>
      </c>
      <c r="D493" t="s">
        <v>1943</v>
      </c>
      <c r="E493">
        <v>668</v>
      </c>
      <c r="F493">
        <v>-8</v>
      </c>
      <c r="G493" s="96">
        <v>-1.183431953E-2</v>
      </c>
      <c r="H493" s="96">
        <v>0.84503127172000003</v>
      </c>
      <c r="I493" t="e">
        <f>VLOOKUP(B493,'9 - Local Transit ALT (2)'!$C$7:$X$1124,22,0)</f>
        <v>#N/A</v>
      </c>
    </row>
    <row r="494" spans="1:9" hidden="1">
      <c r="A494" t="s">
        <v>50</v>
      </c>
      <c r="B494" t="s">
        <v>2172</v>
      </c>
      <c r="C494" t="s">
        <v>1915</v>
      </c>
      <c r="D494" t="s">
        <v>1943</v>
      </c>
      <c r="E494" s="88">
        <v>1531</v>
      </c>
      <c r="F494">
        <v>0</v>
      </c>
      <c r="G494" s="96">
        <v>-1.416613007E-2</v>
      </c>
      <c r="H494" s="9">
        <v>0</v>
      </c>
      <c r="I494" t="e">
        <f>VLOOKUP(B494,'9 - Local Transit ALT (2)'!$C$7:$X$1124,22,0)</f>
        <v>#N/A</v>
      </c>
    </row>
    <row r="495" spans="1:9" hidden="1">
      <c r="A495" t="s">
        <v>50</v>
      </c>
      <c r="B495" t="s">
        <v>1172</v>
      </c>
      <c r="C495" t="s">
        <v>1915</v>
      </c>
      <c r="D495" t="s">
        <v>1916</v>
      </c>
      <c r="E495">
        <v>369</v>
      </c>
      <c r="F495">
        <v>-6</v>
      </c>
      <c r="G495" s="96">
        <v>-1.6E-2</v>
      </c>
      <c r="H495" s="96">
        <v>0.72113022113000003</v>
      </c>
      <c r="I495">
        <f>VLOOKUP(B495,'9 - Local Transit ALT (2)'!$C$7:$X$1124,22,0)</f>
        <v>0</v>
      </c>
    </row>
    <row r="496" spans="1:9" hidden="1">
      <c r="A496" t="s">
        <v>50</v>
      </c>
      <c r="B496" t="s">
        <v>1086</v>
      </c>
      <c r="C496" t="s">
        <v>1915</v>
      </c>
      <c r="D496" t="s">
        <v>1943</v>
      </c>
      <c r="E496" s="88">
        <v>2894</v>
      </c>
      <c r="F496">
        <v>0</v>
      </c>
      <c r="G496" s="96">
        <v>-1.6649677200000001E-2</v>
      </c>
      <c r="H496" s="9">
        <v>0</v>
      </c>
      <c r="I496">
        <f>VLOOKUP(B496,'9 - Local Transit ALT (2)'!$C$7:$X$1124,22,0)</f>
        <v>126.87922669671418</v>
      </c>
    </row>
    <row r="497" spans="1:9" hidden="1">
      <c r="A497" t="s">
        <v>50</v>
      </c>
      <c r="B497" t="s">
        <v>2147</v>
      </c>
      <c r="C497" t="s">
        <v>1915</v>
      </c>
      <c r="D497" t="s">
        <v>1943</v>
      </c>
      <c r="E497" s="88">
        <v>3032</v>
      </c>
      <c r="F497">
        <v>0</v>
      </c>
      <c r="G497" s="96">
        <v>-2.1935483870000001E-2</v>
      </c>
      <c r="H497" s="9">
        <v>0</v>
      </c>
      <c r="I497" t="e">
        <f>VLOOKUP(B497,'9 - Local Transit ALT (2)'!$C$7:$X$1124,22,0)</f>
        <v>#N/A</v>
      </c>
    </row>
    <row r="498" spans="1:9" hidden="1">
      <c r="A498" t="s">
        <v>50</v>
      </c>
      <c r="B498" t="s">
        <v>921</v>
      </c>
      <c r="C498" t="s">
        <v>1915</v>
      </c>
      <c r="D498" t="s">
        <v>1931</v>
      </c>
      <c r="E498" s="88">
        <v>1701</v>
      </c>
      <c r="F498">
        <v>-45</v>
      </c>
      <c r="G498" s="96">
        <v>-2.5773195879999999E-2</v>
      </c>
      <c r="H498" s="96">
        <v>-0.13329979879000001</v>
      </c>
      <c r="I498">
        <f>VLOOKUP(B498,'9 - Local Transit ALT (2)'!$C$7:$X$1124,22,0)</f>
        <v>0</v>
      </c>
    </row>
    <row r="499" spans="1:9" hidden="1">
      <c r="A499" t="s">
        <v>50</v>
      </c>
      <c r="B499" t="s">
        <v>1115</v>
      </c>
      <c r="C499" t="s">
        <v>1915</v>
      </c>
      <c r="D499" t="s">
        <v>1943</v>
      </c>
      <c r="E499" s="88">
        <v>1646</v>
      </c>
      <c r="F499">
        <v>0</v>
      </c>
      <c r="G499" s="96">
        <v>-2.7186761229999998E-2</v>
      </c>
      <c r="H499" s="9">
        <v>0</v>
      </c>
      <c r="I499">
        <f>VLOOKUP(B499,'9 - Local Transit ALT (2)'!$C$7:$X$1124,22,0)</f>
        <v>222.03864671924984</v>
      </c>
    </row>
    <row r="500" spans="1:9" hidden="1">
      <c r="A500" t="s">
        <v>50</v>
      </c>
      <c r="B500" t="s">
        <v>2202</v>
      </c>
      <c r="C500" t="s">
        <v>1915</v>
      </c>
      <c r="D500" t="s">
        <v>1916</v>
      </c>
      <c r="E500">
        <v>411</v>
      </c>
      <c r="F500">
        <v>-12</v>
      </c>
      <c r="G500" s="96">
        <v>-2.8368794329999999E-2</v>
      </c>
      <c r="H500" s="96">
        <v>0.50155440414999997</v>
      </c>
      <c r="I500" t="e">
        <f>VLOOKUP(B500,'9 - Local Transit ALT (2)'!$C$7:$X$1124,22,0)</f>
        <v>#N/A</v>
      </c>
    </row>
    <row r="501" spans="1:9" hidden="1">
      <c r="A501" t="s">
        <v>50</v>
      </c>
      <c r="B501" t="s">
        <v>1109</v>
      </c>
      <c r="C501" t="s">
        <v>1915</v>
      </c>
      <c r="D501" t="s">
        <v>1943</v>
      </c>
      <c r="E501" s="88">
        <v>2943</v>
      </c>
      <c r="F501">
        <v>0</v>
      </c>
      <c r="G501" s="96">
        <v>-2.9353562010000001E-2</v>
      </c>
      <c r="H501" s="9">
        <v>0</v>
      </c>
      <c r="I501">
        <f>VLOOKUP(B501,'9 - Local Transit ALT (2)'!$C$7:$X$1124,22,0)</f>
        <v>79.299516685446378</v>
      </c>
    </row>
    <row r="502" spans="1:9" hidden="1">
      <c r="A502" t="s">
        <v>50</v>
      </c>
      <c r="B502" t="s">
        <v>2205</v>
      </c>
      <c r="C502" t="s">
        <v>1915</v>
      </c>
      <c r="D502" t="s">
        <v>1943</v>
      </c>
      <c r="E502">
        <v>788</v>
      </c>
      <c r="F502">
        <v>0</v>
      </c>
      <c r="G502" s="96">
        <v>-2.955665025E-2</v>
      </c>
      <c r="H502" s="9">
        <v>0</v>
      </c>
      <c r="I502" t="e">
        <f>VLOOKUP(B502,'9 - Local Transit ALT (2)'!$C$7:$X$1124,22,0)</f>
        <v>#N/A</v>
      </c>
    </row>
    <row r="503" spans="1:9" hidden="1">
      <c r="A503" t="s">
        <v>50</v>
      </c>
      <c r="B503" t="s">
        <v>2146</v>
      </c>
      <c r="C503" t="s">
        <v>1915</v>
      </c>
      <c r="D503" t="s">
        <v>1931</v>
      </c>
      <c r="E503" s="88">
        <v>1597</v>
      </c>
      <c r="F503">
        <v>-50</v>
      </c>
      <c r="G503" s="96">
        <v>-3.0358227080000001E-2</v>
      </c>
      <c r="H503" s="96">
        <v>0.2044397463</v>
      </c>
      <c r="I503" t="e">
        <f>VLOOKUP(B503,'9 - Local Transit ALT (2)'!$C$7:$X$1124,22,0)</f>
        <v>#N/A</v>
      </c>
    </row>
    <row r="504" spans="1:9" hidden="1">
      <c r="A504" t="s">
        <v>50</v>
      </c>
      <c r="B504" t="s">
        <v>1467</v>
      </c>
      <c r="C504" t="s">
        <v>1915</v>
      </c>
      <c r="D504" t="s">
        <v>1934</v>
      </c>
      <c r="E504">
        <v>31</v>
      </c>
      <c r="F504">
        <v>-1</v>
      </c>
      <c r="G504" s="96">
        <v>-3.125E-2</v>
      </c>
      <c r="H504" s="96">
        <v>0.99649737302999997</v>
      </c>
      <c r="I504">
        <f>VLOOKUP(B504,'9 - Local Transit ALT (2)'!$C$7:$X$1124,22,0)</f>
        <v>31.719806674178546</v>
      </c>
    </row>
    <row r="505" spans="1:9" hidden="1">
      <c r="A505" t="s">
        <v>50</v>
      </c>
      <c r="B505" t="s">
        <v>2222</v>
      </c>
      <c r="C505" t="s">
        <v>1915</v>
      </c>
      <c r="D505" t="s">
        <v>1943</v>
      </c>
      <c r="E505">
        <v>541</v>
      </c>
      <c r="F505">
        <v>0</v>
      </c>
      <c r="G505" s="96">
        <v>-3.3928571429999999E-2</v>
      </c>
      <c r="H505" s="9">
        <v>0</v>
      </c>
      <c r="I505" t="e">
        <f>VLOOKUP(B505,'9 - Local Transit ALT (2)'!$C$7:$X$1124,22,0)</f>
        <v>#N/A</v>
      </c>
    </row>
    <row r="506" spans="1:9" hidden="1">
      <c r="A506" t="s">
        <v>50</v>
      </c>
      <c r="B506" t="s">
        <v>2164</v>
      </c>
      <c r="C506" t="s">
        <v>1915</v>
      </c>
      <c r="D506" t="s">
        <v>1916</v>
      </c>
      <c r="E506">
        <v>913</v>
      </c>
      <c r="F506">
        <v>-38</v>
      </c>
      <c r="G506" s="96">
        <v>-3.9957939009999999E-2</v>
      </c>
      <c r="H506" s="96">
        <v>0.42162653339</v>
      </c>
      <c r="I506" t="e">
        <f>VLOOKUP(B506,'9 - Local Transit ALT (2)'!$C$7:$X$1124,22,0)</f>
        <v>#N/A</v>
      </c>
    </row>
    <row r="507" spans="1:9" hidden="1">
      <c r="A507" t="s">
        <v>50</v>
      </c>
      <c r="B507" t="s">
        <v>2228</v>
      </c>
      <c r="C507" t="s">
        <v>1915</v>
      </c>
      <c r="D507" t="s">
        <v>1943</v>
      </c>
      <c r="E507">
        <v>519</v>
      </c>
      <c r="F507">
        <v>0</v>
      </c>
      <c r="G507" s="96">
        <v>-4.0665434379999997E-2</v>
      </c>
      <c r="H507" s="9">
        <v>0</v>
      </c>
      <c r="I507" t="e">
        <f>VLOOKUP(B507,'9 - Local Transit ALT (2)'!$C$7:$X$1124,22,0)</f>
        <v>#N/A</v>
      </c>
    </row>
    <row r="508" spans="1:9" hidden="1">
      <c r="A508" t="s">
        <v>50</v>
      </c>
      <c r="B508" t="s">
        <v>2307</v>
      </c>
      <c r="C508" t="s">
        <v>1915</v>
      </c>
      <c r="D508" t="s">
        <v>1940</v>
      </c>
      <c r="E508">
        <v>44</v>
      </c>
      <c r="F508">
        <v>-2</v>
      </c>
      <c r="G508" s="96">
        <v>-4.347826087E-2</v>
      </c>
      <c r="H508" s="96">
        <v>0.50734394125000004</v>
      </c>
      <c r="I508" t="e">
        <f>VLOOKUP(B508,'9 - Local Transit ALT (2)'!$C$7:$X$1124,22,0)</f>
        <v>#N/A</v>
      </c>
    </row>
    <row r="509" spans="1:9" hidden="1">
      <c r="A509" t="s">
        <v>50</v>
      </c>
      <c r="B509" t="s">
        <v>1470</v>
      </c>
      <c r="C509" t="s">
        <v>1915</v>
      </c>
      <c r="D509" t="s">
        <v>1930</v>
      </c>
      <c r="E509">
        <v>480</v>
      </c>
      <c r="F509">
        <v>-23</v>
      </c>
      <c r="G509" s="96">
        <v>-4.5725646119999998E-2</v>
      </c>
      <c r="H509" s="96">
        <v>0.99267399267</v>
      </c>
      <c r="I509">
        <f>VLOOKUP(B509,'9 - Local Transit ALT (2)'!$C$7:$X$1124,22,0)</f>
        <v>79.299516685446378</v>
      </c>
    </row>
    <row r="510" spans="1:9" hidden="1">
      <c r="A510" t="s">
        <v>50</v>
      </c>
      <c r="B510" t="s">
        <v>1144</v>
      </c>
      <c r="C510" t="s">
        <v>1915</v>
      </c>
      <c r="D510" t="s">
        <v>1916</v>
      </c>
      <c r="E510" s="88">
        <v>1443</v>
      </c>
      <c r="F510">
        <v>-81</v>
      </c>
      <c r="G510" s="96">
        <v>-5.3149606299999999E-2</v>
      </c>
      <c r="H510" s="96">
        <v>0.66622760801000003</v>
      </c>
      <c r="I510">
        <f>VLOOKUP(B510,'9 - Local Transit ALT (2)'!$C$7:$X$1124,22,0)</f>
        <v>0</v>
      </c>
    </row>
    <row r="511" spans="1:9" hidden="1">
      <c r="A511" t="s">
        <v>50</v>
      </c>
      <c r="B511" t="s">
        <v>894</v>
      </c>
      <c r="C511" t="s">
        <v>1915</v>
      </c>
      <c r="D511" t="s">
        <v>1931</v>
      </c>
      <c r="E511" s="88">
        <v>2191</v>
      </c>
      <c r="F511">
        <v>-124</v>
      </c>
      <c r="G511" s="96">
        <v>-5.3563714900000003E-2</v>
      </c>
      <c r="H511" s="96">
        <v>-1.082464082E-2</v>
      </c>
      <c r="I511">
        <f>VLOOKUP(B511,'9 - Local Transit ALT (2)'!$C$7:$X$1124,22,0)</f>
        <v>0</v>
      </c>
    </row>
    <row r="512" spans="1:9" hidden="1">
      <c r="A512" t="s">
        <v>50</v>
      </c>
      <c r="B512" t="s">
        <v>970</v>
      </c>
      <c r="C512" t="s">
        <v>1915</v>
      </c>
      <c r="D512" t="s">
        <v>1931</v>
      </c>
      <c r="E512" s="88">
        <v>1934</v>
      </c>
      <c r="F512">
        <v>-111</v>
      </c>
      <c r="G512" s="96">
        <v>-5.427872861E-2</v>
      </c>
      <c r="H512" s="96">
        <v>-2.165439584E-2</v>
      </c>
      <c r="I512">
        <f>VLOOKUP(B512,'9 - Local Transit ALT (2)'!$C$7:$X$1124,22,0)</f>
        <v>0</v>
      </c>
    </row>
    <row r="513" spans="1:9" hidden="1">
      <c r="A513" t="s">
        <v>50</v>
      </c>
      <c r="B513" t="s">
        <v>1113</v>
      </c>
      <c r="C513" t="s">
        <v>1915</v>
      </c>
      <c r="D513" t="s">
        <v>1943</v>
      </c>
      <c r="E513" s="88">
        <v>1163</v>
      </c>
      <c r="F513">
        <v>0</v>
      </c>
      <c r="G513" s="96">
        <v>-5.6006493509999998E-2</v>
      </c>
      <c r="H513" s="9">
        <v>0</v>
      </c>
      <c r="I513">
        <f>VLOOKUP(B513,'9 - Local Transit ALT (2)'!$C$7:$X$1124,22,0)</f>
        <v>0</v>
      </c>
    </row>
    <row r="514" spans="1:9" hidden="1">
      <c r="A514" t="s">
        <v>50</v>
      </c>
      <c r="B514" t="s">
        <v>1126</v>
      </c>
      <c r="C514" t="s">
        <v>1915</v>
      </c>
      <c r="D514" t="s">
        <v>1943</v>
      </c>
      <c r="E514" s="88">
        <v>2614</v>
      </c>
      <c r="F514">
        <v>0</v>
      </c>
      <c r="G514" s="96">
        <v>-5.9035277179999998E-2</v>
      </c>
      <c r="H514" s="9">
        <v>0</v>
      </c>
      <c r="I514">
        <f>VLOOKUP(B514,'9 - Local Transit ALT (2)'!$C$7:$X$1124,22,0)</f>
        <v>126.87922669671418</v>
      </c>
    </row>
    <row r="515" spans="1:9" hidden="1">
      <c r="A515" t="s">
        <v>50</v>
      </c>
      <c r="B515" t="s">
        <v>2255</v>
      </c>
      <c r="C515" t="s">
        <v>1915</v>
      </c>
      <c r="D515" t="s">
        <v>1932</v>
      </c>
      <c r="E515">
        <v>144</v>
      </c>
      <c r="F515">
        <v>-10</v>
      </c>
      <c r="G515" s="96">
        <v>-6.4935064939999995E-2</v>
      </c>
      <c r="H515" s="9">
        <v>0</v>
      </c>
      <c r="I515" t="e">
        <f>VLOOKUP(B515,'9 - Local Transit ALT (2)'!$C$7:$X$1124,22,0)</f>
        <v>#N/A</v>
      </c>
    </row>
    <row r="516" spans="1:9" hidden="1">
      <c r="A516" t="s">
        <v>50</v>
      </c>
      <c r="B516" t="s">
        <v>871</v>
      </c>
      <c r="C516" t="s">
        <v>1915</v>
      </c>
      <c r="D516" t="s">
        <v>1931</v>
      </c>
      <c r="E516">
        <v>428</v>
      </c>
      <c r="F516">
        <v>-30</v>
      </c>
      <c r="G516" s="96">
        <v>-6.5502183409999998E-2</v>
      </c>
      <c r="H516" s="96">
        <v>-9.6004770419999996E-2</v>
      </c>
      <c r="I516">
        <f>VLOOKUP(B516,'9 - Local Transit ALT (2)'!$C$7:$X$1124,22,0)</f>
        <v>0</v>
      </c>
    </row>
    <row r="517" spans="1:9" hidden="1">
      <c r="A517" t="s">
        <v>50</v>
      </c>
      <c r="B517" t="s">
        <v>909</v>
      </c>
      <c r="C517" t="s">
        <v>1915</v>
      </c>
      <c r="D517" t="s">
        <v>1931</v>
      </c>
      <c r="E517" s="88">
        <v>3174</v>
      </c>
      <c r="F517">
        <v>-230</v>
      </c>
      <c r="G517" s="96">
        <v>-6.7567567570000001E-2</v>
      </c>
      <c r="H517" s="96">
        <v>-8.9734386220000004E-2</v>
      </c>
      <c r="I517">
        <f>VLOOKUP(B517,'9 - Local Transit ALT (2)'!$C$7:$X$1124,22,0)</f>
        <v>0</v>
      </c>
    </row>
    <row r="518" spans="1:9" hidden="1">
      <c r="A518" t="s">
        <v>50</v>
      </c>
      <c r="B518" t="s">
        <v>1025</v>
      </c>
      <c r="C518" t="s">
        <v>1915</v>
      </c>
      <c r="D518" t="s">
        <v>1940</v>
      </c>
      <c r="E518">
        <v>141</v>
      </c>
      <c r="F518">
        <v>-11</v>
      </c>
      <c r="G518" s="96">
        <v>-7.2368421050000006E-2</v>
      </c>
      <c r="H518" s="9">
        <v>0.5</v>
      </c>
      <c r="I518">
        <f>VLOOKUP(B518,'9 - Local Transit ALT (2)'!$C$7:$X$1124,22,0)</f>
        <v>0</v>
      </c>
    </row>
    <row r="519" spans="1:9" hidden="1">
      <c r="A519" t="s">
        <v>50</v>
      </c>
      <c r="B519" t="s">
        <v>954</v>
      </c>
      <c r="C519" t="s">
        <v>1915</v>
      </c>
      <c r="D519" t="s">
        <v>1931</v>
      </c>
      <c r="E519" s="88">
        <v>2792</v>
      </c>
      <c r="F519">
        <v>-223</v>
      </c>
      <c r="G519" s="96">
        <v>-7.396351575E-2</v>
      </c>
      <c r="H519" s="96">
        <v>-9.4739466470000006E-2</v>
      </c>
      <c r="I519">
        <f>VLOOKUP(B519,'9 - Local Transit ALT (2)'!$C$7:$X$1124,22,0)</f>
        <v>0</v>
      </c>
    </row>
    <row r="520" spans="1:9" hidden="1">
      <c r="A520" t="s">
        <v>50</v>
      </c>
      <c r="B520" t="s">
        <v>943</v>
      </c>
      <c r="C520" t="s">
        <v>1915</v>
      </c>
      <c r="D520" t="s">
        <v>1931</v>
      </c>
      <c r="E520" s="88">
        <v>4126</v>
      </c>
      <c r="F520">
        <v>-330</v>
      </c>
      <c r="G520" s="96">
        <v>-7.4057450629999994E-2</v>
      </c>
      <c r="H520" s="96">
        <v>-4.0256175659999997E-2</v>
      </c>
      <c r="I520">
        <f>VLOOKUP(B520,'9 - Local Transit ALT (2)'!$C$7:$X$1124,22,0)</f>
        <v>0</v>
      </c>
    </row>
    <row r="521" spans="1:9" hidden="1">
      <c r="A521" t="s">
        <v>50</v>
      </c>
      <c r="B521" t="s">
        <v>1227</v>
      </c>
      <c r="C521" t="s">
        <v>1915</v>
      </c>
      <c r="D521" t="s">
        <v>1916</v>
      </c>
      <c r="E521">
        <v>326</v>
      </c>
      <c r="F521">
        <v>-27</v>
      </c>
      <c r="G521" s="96">
        <v>-7.6487252120000002E-2</v>
      </c>
      <c r="H521" s="96">
        <v>0.50192719486000004</v>
      </c>
      <c r="I521">
        <f>VLOOKUP(B521,'9 - Local Transit ALT (2)'!$C$7:$X$1124,22,0)</f>
        <v>47.579710011267821</v>
      </c>
    </row>
    <row r="522" spans="1:9" hidden="1">
      <c r="A522" t="s">
        <v>50</v>
      </c>
      <c r="B522" t="s">
        <v>961</v>
      </c>
      <c r="C522" t="s">
        <v>1915</v>
      </c>
      <c r="D522" t="s">
        <v>1931</v>
      </c>
      <c r="E522">
        <v>474</v>
      </c>
      <c r="F522">
        <v>-42</v>
      </c>
      <c r="G522" s="96">
        <v>-8.1395348840000006E-2</v>
      </c>
      <c r="H522" s="9">
        <v>0</v>
      </c>
      <c r="I522">
        <f>VLOOKUP(B522,'9 - Local Transit ALT (2)'!$C$7:$X$1124,22,0)</f>
        <v>0</v>
      </c>
    </row>
    <row r="523" spans="1:9" hidden="1">
      <c r="A523" t="s">
        <v>50</v>
      </c>
      <c r="B523" t="s">
        <v>1194</v>
      </c>
      <c r="C523" t="s">
        <v>1915</v>
      </c>
      <c r="D523" t="s">
        <v>1916</v>
      </c>
      <c r="E523">
        <v>451</v>
      </c>
      <c r="F523">
        <v>-40</v>
      </c>
      <c r="G523" s="96">
        <v>-8.1466395110000006E-2</v>
      </c>
      <c r="H523" s="96">
        <v>0.5038593482</v>
      </c>
      <c r="I523">
        <f>VLOOKUP(B523,'9 - Local Transit ALT (2)'!$C$7:$X$1124,22,0)</f>
        <v>47.579710011267821</v>
      </c>
    </row>
    <row r="524" spans="1:9" hidden="1">
      <c r="A524" t="s">
        <v>50</v>
      </c>
      <c r="B524" t="s">
        <v>880</v>
      </c>
      <c r="C524" t="s">
        <v>1915</v>
      </c>
      <c r="D524" t="s">
        <v>1931</v>
      </c>
      <c r="E524" s="88">
        <v>2389</v>
      </c>
      <c r="F524">
        <v>-224</v>
      </c>
      <c r="G524" s="96">
        <v>-8.5725220049999995E-2</v>
      </c>
      <c r="H524" s="96">
        <v>-2.714255183E-2</v>
      </c>
      <c r="I524">
        <f>VLOOKUP(B524,'9 - Local Transit ALT (2)'!$C$7:$X$1124,22,0)</f>
        <v>0</v>
      </c>
    </row>
    <row r="525" spans="1:9" hidden="1">
      <c r="A525" t="s">
        <v>50</v>
      </c>
      <c r="B525" t="s">
        <v>1121</v>
      </c>
      <c r="C525" t="s">
        <v>1915</v>
      </c>
      <c r="D525" t="s">
        <v>1943</v>
      </c>
      <c r="E525" s="88">
        <v>3100</v>
      </c>
      <c r="F525">
        <v>0</v>
      </c>
      <c r="G525" s="96">
        <v>-8.9039083160000004E-2</v>
      </c>
      <c r="H525" s="9">
        <v>0</v>
      </c>
      <c r="I525">
        <f>VLOOKUP(B525,'9 - Local Transit ALT (2)'!$C$7:$X$1124,22,0)</f>
        <v>126.87922669671418</v>
      </c>
    </row>
    <row r="526" spans="1:9" hidden="1">
      <c r="A526" t="s">
        <v>50</v>
      </c>
      <c r="B526" t="s">
        <v>1594</v>
      </c>
      <c r="C526" t="s">
        <v>1915</v>
      </c>
      <c r="D526" t="s">
        <v>1933</v>
      </c>
      <c r="E526" s="88">
        <v>6236</v>
      </c>
      <c r="F526">
        <v>-633</v>
      </c>
      <c r="G526" s="96">
        <v>-9.2153151840000003E-2</v>
      </c>
      <c r="H526" s="9">
        <v>0</v>
      </c>
      <c r="I526">
        <f>VLOOKUP(B526,'9 - Local Transit ALT (2)'!$C$7:$X$1124,22,0)</f>
        <v>0</v>
      </c>
    </row>
    <row r="527" spans="1:9" hidden="1">
      <c r="A527" t="s">
        <v>50</v>
      </c>
      <c r="B527" t="s">
        <v>1457</v>
      </c>
      <c r="C527" t="s">
        <v>1915</v>
      </c>
      <c r="D527" t="s">
        <v>1876</v>
      </c>
      <c r="E527">
        <v>136</v>
      </c>
      <c r="F527">
        <v>-14</v>
      </c>
      <c r="G527" s="96">
        <v>-9.3333333330000004E-2</v>
      </c>
      <c r="H527" s="9">
        <v>1</v>
      </c>
      <c r="I527">
        <f>VLOOKUP(B527,'9 - Local Transit ALT (2)'!$C$7:$X$1124,22,0)</f>
        <v>0</v>
      </c>
    </row>
    <row r="528" spans="1:9" hidden="1">
      <c r="A528" t="s">
        <v>50</v>
      </c>
      <c r="B528" t="s">
        <v>1129</v>
      </c>
      <c r="C528" t="s">
        <v>1915</v>
      </c>
      <c r="D528" t="s">
        <v>1916</v>
      </c>
      <c r="E528">
        <v>86</v>
      </c>
      <c r="F528">
        <v>-9</v>
      </c>
      <c r="G528" s="96">
        <v>-9.4736842109999997E-2</v>
      </c>
      <c r="H528" s="96">
        <v>5.3017408123800003</v>
      </c>
      <c r="I528">
        <f>VLOOKUP(B528,'9 - Local Transit ALT (2)'!$C$7:$X$1124,22,0)</f>
        <v>0</v>
      </c>
    </row>
    <row r="529" spans="1:9" hidden="1">
      <c r="A529" t="s">
        <v>50</v>
      </c>
      <c r="B529" t="s">
        <v>1281</v>
      </c>
      <c r="C529" t="s">
        <v>1915</v>
      </c>
      <c r="D529" t="s">
        <v>1948</v>
      </c>
      <c r="E529">
        <v>53</v>
      </c>
      <c r="F529">
        <v>-6</v>
      </c>
      <c r="G529" s="96">
        <v>-0.10169491525</v>
      </c>
      <c r="H529" s="96">
        <v>0.32017937219999998</v>
      </c>
      <c r="I529">
        <f>VLOOKUP(B529,'9 - Local Transit ALT (2)'!$C$7:$X$1124,22,0)</f>
        <v>0</v>
      </c>
    </row>
    <row r="530" spans="1:9" hidden="1">
      <c r="A530" t="s">
        <v>50</v>
      </c>
      <c r="B530" t="s">
        <v>761</v>
      </c>
      <c r="C530" t="s">
        <v>1915</v>
      </c>
      <c r="D530" t="s">
        <v>1947</v>
      </c>
      <c r="E530" s="88">
        <v>2642</v>
      </c>
      <c r="F530">
        <v>-305</v>
      </c>
      <c r="G530" s="96">
        <v>-0.10349507974</v>
      </c>
      <c r="H530" s="96">
        <v>5.425101215E-2</v>
      </c>
      <c r="I530">
        <f>VLOOKUP(B530,'9 - Local Transit ALT (2)'!$C$7:$X$1124,22,0)</f>
        <v>15.859903337089273</v>
      </c>
    </row>
    <row r="531" spans="1:9" hidden="1">
      <c r="A531" t="s">
        <v>50</v>
      </c>
      <c r="B531" t="s">
        <v>1095</v>
      </c>
      <c r="C531" t="s">
        <v>1915</v>
      </c>
      <c r="D531" t="s">
        <v>1943</v>
      </c>
      <c r="E531" s="88">
        <v>4120</v>
      </c>
      <c r="F531">
        <v>-479</v>
      </c>
      <c r="G531" s="96">
        <v>-0.10415307676</v>
      </c>
      <c r="H531" s="96">
        <v>6.9660957709999999E-2</v>
      </c>
      <c r="I531">
        <f>VLOOKUP(B531,'9 - Local Transit ALT (2)'!$C$7:$X$1124,22,0)</f>
        <v>158.59903337089276</v>
      </c>
    </row>
    <row r="532" spans="1:9" hidden="1">
      <c r="A532" t="s">
        <v>50</v>
      </c>
      <c r="B532" t="s">
        <v>1603</v>
      </c>
      <c r="C532" t="s">
        <v>1915</v>
      </c>
      <c r="D532" t="s">
        <v>1944</v>
      </c>
      <c r="E532" s="88">
        <v>9524</v>
      </c>
      <c r="F532">
        <v>0</v>
      </c>
      <c r="G532" s="96">
        <v>-0.10522360015</v>
      </c>
      <c r="H532" s="9">
        <v>0</v>
      </c>
      <c r="I532">
        <f>VLOOKUP(B532,'9 - Local Transit ALT (2)'!$C$7:$X$1124,22,0)</f>
        <v>0</v>
      </c>
    </row>
    <row r="533" spans="1:9" hidden="1">
      <c r="A533" t="s">
        <v>50</v>
      </c>
      <c r="B533" t="s">
        <v>1017</v>
      </c>
      <c r="C533" t="s">
        <v>1915</v>
      </c>
      <c r="D533" t="s">
        <v>1931</v>
      </c>
      <c r="E533">
        <v>820</v>
      </c>
      <c r="F533">
        <v>-99</v>
      </c>
      <c r="G533" s="96">
        <v>-0.10772578889999999</v>
      </c>
      <c r="H533" s="96">
        <v>-7.3181049070000004E-2</v>
      </c>
      <c r="I533">
        <f>VLOOKUP(B533,'9 - Local Transit ALT (2)'!$C$7:$X$1124,22,0)</f>
        <v>0</v>
      </c>
    </row>
    <row r="534" spans="1:9" hidden="1">
      <c r="A534" t="s">
        <v>50</v>
      </c>
      <c r="B534" t="s">
        <v>1591</v>
      </c>
      <c r="C534" t="s">
        <v>1915</v>
      </c>
      <c r="D534" t="s">
        <v>1933</v>
      </c>
      <c r="E534" s="88">
        <v>6344</v>
      </c>
      <c r="F534">
        <v>-793</v>
      </c>
      <c r="G534" s="96">
        <v>-0.11111111110999999</v>
      </c>
      <c r="H534" s="9">
        <v>0</v>
      </c>
      <c r="I534">
        <f>VLOOKUP(B534,'9 - Local Transit ALT (2)'!$C$7:$X$1124,22,0)</f>
        <v>0</v>
      </c>
    </row>
    <row r="535" spans="1:9" hidden="1">
      <c r="A535" t="s">
        <v>50</v>
      </c>
      <c r="B535" t="s">
        <v>2120</v>
      </c>
      <c r="C535" t="s">
        <v>1915</v>
      </c>
      <c r="D535" t="s">
        <v>1933</v>
      </c>
      <c r="E535" s="88">
        <v>10487</v>
      </c>
      <c r="F535" s="88">
        <v>-1324</v>
      </c>
      <c r="G535" s="96">
        <v>-0.11209889085999999</v>
      </c>
      <c r="H535" s="9">
        <v>0</v>
      </c>
      <c r="I535" t="e">
        <f>VLOOKUP(B535,'9 - Local Transit ALT (2)'!$C$7:$X$1124,22,0)</f>
        <v>#N/A</v>
      </c>
    </row>
    <row r="536" spans="1:9" hidden="1">
      <c r="A536" t="s">
        <v>50</v>
      </c>
      <c r="B536" t="s">
        <v>1118</v>
      </c>
      <c r="C536" t="s">
        <v>1915</v>
      </c>
      <c r="D536" t="s">
        <v>1943</v>
      </c>
      <c r="E536">
        <v>184</v>
      </c>
      <c r="F536">
        <v>0</v>
      </c>
      <c r="G536" s="96">
        <v>-0.11961722488</v>
      </c>
      <c r="H536" s="9">
        <v>0</v>
      </c>
      <c r="I536">
        <f>VLOOKUP(B536,'9 - Local Transit ALT (2)'!$C$7:$X$1124,22,0)</f>
        <v>0</v>
      </c>
    </row>
    <row r="537" spans="1:9" hidden="1">
      <c r="A537" t="s">
        <v>50</v>
      </c>
      <c r="B537" t="s">
        <v>1036</v>
      </c>
      <c r="C537" t="s">
        <v>1915</v>
      </c>
      <c r="D537" t="s">
        <v>1940</v>
      </c>
      <c r="E537">
        <v>734</v>
      </c>
      <c r="F537">
        <v>-100</v>
      </c>
      <c r="G537" s="96">
        <v>-0.11990407674</v>
      </c>
      <c r="H537" s="96">
        <v>0.52442996743000003</v>
      </c>
      <c r="I537">
        <f>VLOOKUP(B537,'9 - Local Transit ALT (2)'!$C$7:$X$1124,22,0)</f>
        <v>79.299516685446378</v>
      </c>
    </row>
    <row r="538" spans="1:9" hidden="1">
      <c r="A538" t="s">
        <v>50</v>
      </c>
      <c r="B538" t="s">
        <v>1443</v>
      </c>
      <c r="C538" t="s">
        <v>1915</v>
      </c>
      <c r="D538" t="s">
        <v>1876</v>
      </c>
      <c r="E538">
        <v>157</v>
      </c>
      <c r="F538">
        <v>-22</v>
      </c>
      <c r="G538" s="96">
        <v>-0.12290502792999999</v>
      </c>
      <c r="H538" s="9">
        <v>0</v>
      </c>
      <c r="I538">
        <f>VLOOKUP(B538,'9 - Local Transit ALT (2)'!$C$7:$X$1124,22,0)</f>
        <v>0</v>
      </c>
    </row>
    <row r="539" spans="1:9" hidden="1">
      <c r="A539" t="s">
        <v>50</v>
      </c>
      <c r="B539" t="s">
        <v>1033</v>
      </c>
      <c r="C539" t="s">
        <v>1915</v>
      </c>
      <c r="D539" t="s">
        <v>1940</v>
      </c>
      <c r="E539">
        <v>770</v>
      </c>
      <c r="F539">
        <v>-112</v>
      </c>
      <c r="G539" s="96">
        <v>-0.12698412698</v>
      </c>
      <c r="H539" s="96">
        <v>0.36699779248999997</v>
      </c>
      <c r="I539">
        <f>VLOOKUP(B539,'9 - Local Transit ALT (2)'!$C$7:$X$1124,22,0)</f>
        <v>0</v>
      </c>
    </row>
    <row r="540" spans="1:9" hidden="1">
      <c r="A540" t="s">
        <v>50</v>
      </c>
      <c r="B540" t="s">
        <v>1060</v>
      </c>
      <c r="C540" t="s">
        <v>1915</v>
      </c>
      <c r="D540" t="s">
        <v>1940</v>
      </c>
      <c r="E540" s="88">
        <v>2281</v>
      </c>
      <c r="F540">
        <v>-334</v>
      </c>
      <c r="G540" s="96">
        <v>-0.12772466538999999</v>
      </c>
      <c r="H540" s="96">
        <v>-2.093772369E-2</v>
      </c>
      <c r="I540">
        <f>VLOOKUP(B540,'9 - Local Transit ALT (2)'!$C$7:$X$1124,22,0)</f>
        <v>222.03864671924984</v>
      </c>
    </row>
    <row r="541" spans="1:9" hidden="1">
      <c r="A541" t="s">
        <v>50</v>
      </c>
      <c r="B541" t="s">
        <v>2243</v>
      </c>
      <c r="C541" t="s">
        <v>1915</v>
      </c>
      <c r="D541" t="s">
        <v>1916</v>
      </c>
      <c r="E541">
        <v>177</v>
      </c>
      <c r="F541">
        <v>-26</v>
      </c>
      <c r="G541" s="96">
        <v>-0.12807881772999999</v>
      </c>
      <c r="H541" s="96">
        <v>3.1770512030000003E-2</v>
      </c>
      <c r="I541" t="e">
        <f>VLOOKUP(B541,'9 - Local Transit ALT (2)'!$C$7:$X$1124,22,0)</f>
        <v>#N/A</v>
      </c>
    </row>
    <row r="542" spans="1:9" hidden="1">
      <c r="A542" t="s">
        <v>50</v>
      </c>
      <c r="B542" t="s">
        <v>1602</v>
      </c>
      <c r="C542" t="s">
        <v>1915</v>
      </c>
      <c r="D542" t="s">
        <v>1944</v>
      </c>
      <c r="E542" s="88">
        <v>8301</v>
      </c>
      <c r="F542">
        <v>0</v>
      </c>
      <c r="G542" s="96">
        <v>-0.12841243175</v>
      </c>
      <c r="H542" s="9">
        <v>0</v>
      </c>
      <c r="I542">
        <f>VLOOKUP(B542,'9 - Local Transit ALT (2)'!$C$7:$X$1124,22,0)</f>
        <v>0</v>
      </c>
    </row>
    <row r="543" spans="1:9" hidden="1">
      <c r="A543" t="s">
        <v>50</v>
      </c>
      <c r="B543" t="s">
        <v>1601</v>
      </c>
      <c r="C543" t="s">
        <v>1915</v>
      </c>
      <c r="D543" t="s">
        <v>1933</v>
      </c>
      <c r="E543" s="88">
        <v>10103</v>
      </c>
      <c r="F543" s="88">
        <v>-1539</v>
      </c>
      <c r="G543" s="96">
        <v>-0.13219378113999999</v>
      </c>
      <c r="H543" s="9">
        <v>0</v>
      </c>
      <c r="I543">
        <f>VLOOKUP(B543,'9 - Local Transit ALT (2)'!$C$7:$X$1124,22,0)</f>
        <v>0</v>
      </c>
    </row>
    <row r="544" spans="1:9" hidden="1">
      <c r="A544" t="s">
        <v>50</v>
      </c>
      <c r="B544" t="s">
        <v>751</v>
      </c>
      <c r="C544" t="s">
        <v>1915</v>
      </c>
      <c r="D544" t="s">
        <v>1947</v>
      </c>
      <c r="E544">
        <v>26</v>
      </c>
      <c r="F544">
        <v>-4</v>
      </c>
      <c r="G544" s="96">
        <v>-0.13333333333</v>
      </c>
      <c r="H544" s="96">
        <v>0.52605703047999997</v>
      </c>
      <c r="I544">
        <f>VLOOKUP(B544,'9 - Local Transit ALT (2)'!$C$7:$X$1124,22,0)</f>
        <v>0</v>
      </c>
    </row>
    <row r="545" spans="1:9" hidden="1">
      <c r="A545" t="s">
        <v>50</v>
      </c>
      <c r="B545" t="s">
        <v>763</v>
      </c>
      <c r="C545" t="s">
        <v>1915</v>
      </c>
      <c r="D545" t="s">
        <v>1947</v>
      </c>
      <c r="E545">
        <v>533</v>
      </c>
      <c r="F545">
        <v>-82</v>
      </c>
      <c r="G545" s="96">
        <v>-0.13333333333</v>
      </c>
      <c r="H545" s="96">
        <v>0.26634768739999998</v>
      </c>
      <c r="I545">
        <f>VLOOKUP(B545,'9 - Local Transit ALT (2)'!$C$7:$X$1124,22,0)</f>
        <v>15.859903337089273</v>
      </c>
    </row>
    <row r="546" spans="1:9" hidden="1">
      <c r="A546" t="s">
        <v>50</v>
      </c>
      <c r="B546" t="s">
        <v>2239</v>
      </c>
      <c r="C546" t="s">
        <v>1915</v>
      </c>
      <c r="D546" t="s">
        <v>1865</v>
      </c>
      <c r="E546">
        <v>185</v>
      </c>
      <c r="F546">
        <v>-29</v>
      </c>
      <c r="G546" s="96">
        <v>-0.13551401868999999</v>
      </c>
      <c r="H546" s="96">
        <v>1.00336700337</v>
      </c>
      <c r="I546" t="e">
        <f>VLOOKUP(B546,'9 - Local Transit ALT (2)'!$C$7:$X$1124,22,0)</f>
        <v>#N/A</v>
      </c>
    </row>
    <row r="547" spans="1:9" hidden="1">
      <c r="A547" t="s">
        <v>50</v>
      </c>
      <c r="B547" t="s">
        <v>1472</v>
      </c>
      <c r="C547" t="s">
        <v>1915</v>
      </c>
      <c r="D547" t="s">
        <v>1930</v>
      </c>
      <c r="E547">
        <v>100</v>
      </c>
      <c r="F547">
        <v>-16</v>
      </c>
      <c r="G547" s="96">
        <v>-0.13793103447999999</v>
      </c>
      <c r="H547" s="96">
        <v>0.71933871587999998</v>
      </c>
      <c r="I547">
        <f>VLOOKUP(B547,'9 - Local Transit ALT (2)'!$C$7:$X$1124,22,0)</f>
        <v>63.439613348357092</v>
      </c>
    </row>
    <row r="548" spans="1:9" hidden="1">
      <c r="A548" t="s">
        <v>50</v>
      </c>
      <c r="B548" t="s">
        <v>2238</v>
      </c>
      <c r="C548" t="s">
        <v>1915</v>
      </c>
      <c r="D548" t="s">
        <v>1932</v>
      </c>
      <c r="E548">
        <v>186</v>
      </c>
      <c r="F548">
        <v>-30</v>
      </c>
      <c r="G548" s="96">
        <v>-0.13888888889000001</v>
      </c>
      <c r="H548" s="9">
        <v>0</v>
      </c>
      <c r="I548" t="e">
        <f>VLOOKUP(B548,'9 - Local Transit ALT (2)'!$C$7:$X$1124,22,0)</f>
        <v>#N/A</v>
      </c>
    </row>
    <row r="549" spans="1:9" hidden="1">
      <c r="A549" t="s">
        <v>50</v>
      </c>
      <c r="B549" t="s">
        <v>1582</v>
      </c>
      <c r="C549" t="s">
        <v>1915</v>
      </c>
      <c r="D549" t="s">
        <v>1933</v>
      </c>
      <c r="E549" s="88">
        <v>1841</v>
      </c>
      <c r="F549">
        <v>-299</v>
      </c>
      <c r="G549" s="96">
        <v>-0.13971962617</v>
      </c>
      <c r="H549" s="9">
        <v>0</v>
      </c>
      <c r="I549">
        <f>VLOOKUP(B549,'9 - Local Transit ALT (2)'!$C$7:$X$1124,22,0)</f>
        <v>0</v>
      </c>
    </row>
    <row r="550" spans="1:9" hidden="1">
      <c r="A550" t="s">
        <v>50</v>
      </c>
      <c r="B550" t="s">
        <v>1225</v>
      </c>
      <c r="C550" t="s">
        <v>1915</v>
      </c>
      <c r="D550" t="s">
        <v>1916</v>
      </c>
      <c r="E550">
        <v>187</v>
      </c>
      <c r="F550">
        <v>-31</v>
      </c>
      <c r="G550" s="96">
        <v>-0.14220183485999999</v>
      </c>
      <c r="H550" s="96">
        <v>5.2227795809999998E-2</v>
      </c>
      <c r="I550">
        <f>VLOOKUP(B550,'9 - Local Transit ALT (2)'!$C$7:$X$1124,22,0)</f>
        <v>0</v>
      </c>
    </row>
    <row r="551" spans="1:9" hidden="1">
      <c r="A551" t="s">
        <v>50</v>
      </c>
      <c r="B551" t="s">
        <v>2134</v>
      </c>
      <c r="C551" t="s">
        <v>1915</v>
      </c>
      <c r="D551" t="s">
        <v>1931</v>
      </c>
      <c r="E551" s="88">
        <v>2404</v>
      </c>
      <c r="F551">
        <v>-402</v>
      </c>
      <c r="G551" s="96">
        <v>-0.14326443336</v>
      </c>
      <c r="H551" s="96">
        <v>-2.6890756299999999E-2</v>
      </c>
      <c r="I551" t="e">
        <f>VLOOKUP(B551,'9 - Local Transit ALT (2)'!$C$7:$X$1124,22,0)</f>
        <v>#N/A</v>
      </c>
    </row>
    <row r="552" spans="1:9" hidden="1">
      <c r="A552" t="s">
        <v>50</v>
      </c>
      <c r="B552" t="s">
        <v>1111</v>
      </c>
      <c r="C552" t="s">
        <v>1915</v>
      </c>
      <c r="D552" t="s">
        <v>1943</v>
      </c>
      <c r="E552">
        <v>913</v>
      </c>
      <c r="F552">
        <v>-154</v>
      </c>
      <c r="G552" s="96">
        <v>-0.14432989691000001</v>
      </c>
      <c r="H552" s="96">
        <v>0.8859571973</v>
      </c>
      <c r="I552">
        <f>VLOOKUP(B552,'9 - Local Transit ALT (2)'!$C$7:$X$1124,22,0)</f>
        <v>0</v>
      </c>
    </row>
    <row r="553" spans="1:9" hidden="1">
      <c r="A553" t="s">
        <v>50</v>
      </c>
      <c r="B553" t="s">
        <v>929</v>
      </c>
      <c r="C553" t="s">
        <v>1915</v>
      </c>
      <c r="D553" t="s">
        <v>1931</v>
      </c>
      <c r="E553" s="88">
        <v>3182</v>
      </c>
      <c r="F553">
        <v>-541</v>
      </c>
      <c r="G553" s="96">
        <v>-0.14531291968999999</v>
      </c>
      <c r="H553" s="96">
        <v>-4.1628122100000001E-3</v>
      </c>
      <c r="I553">
        <f>VLOOKUP(B553,'9 - Local Transit ALT (2)'!$C$7:$X$1124,22,0)</f>
        <v>0</v>
      </c>
    </row>
    <row r="554" spans="1:9" hidden="1">
      <c r="A554" t="s">
        <v>50</v>
      </c>
      <c r="B554" t="s">
        <v>2197</v>
      </c>
      <c r="C554" t="s">
        <v>1915</v>
      </c>
      <c r="D554" t="s">
        <v>1916</v>
      </c>
      <c r="E554">
        <v>411</v>
      </c>
      <c r="F554">
        <v>-70</v>
      </c>
      <c r="G554" s="96">
        <v>-0.14553014552999999</v>
      </c>
      <c r="H554" s="96">
        <v>-3.6968576699999999E-3</v>
      </c>
      <c r="I554" t="e">
        <f>VLOOKUP(B554,'9 - Local Transit ALT (2)'!$C$7:$X$1124,22,0)</f>
        <v>#N/A</v>
      </c>
    </row>
    <row r="555" spans="1:9" hidden="1">
      <c r="A555" t="s">
        <v>50</v>
      </c>
      <c r="B555" t="s">
        <v>2122</v>
      </c>
      <c r="C555" t="s">
        <v>1915</v>
      </c>
      <c r="D555" t="s">
        <v>1943</v>
      </c>
      <c r="E555" s="88">
        <v>5137</v>
      </c>
      <c r="F555">
        <v>-888</v>
      </c>
      <c r="G555" s="96">
        <v>-0.14738589212</v>
      </c>
      <c r="H555" s="96">
        <v>0.14980392157</v>
      </c>
      <c r="I555" t="e">
        <f>VLOOKUP(B555,'9 - Local Transit ALT (2)'!$C$7:$X$1124,22,0)</f>
        <v>#N/A</v>
      </c>
    </row>
    <row r="556" spans="1:9" hidden="1">
      <c r="A556" t="s">
        <v>50</v>
      </c>
      <c r="B556" t="s">
        <v>1157</v>
      </c>
      <c r="C556" t="s">
        <v>1915</v>
      </c>
      <c r="D556" t="s">
        <v>1916</v>
      </c>
      <c r="E556" s="88">
        <v>1275</v>
      </c>
      <c r="F556">
        <v>-224</v>
      </c>
      <c r="G556" s="96">
        <v>-0.1494329553</v>
      </c>
      <c r="H556" s="96">
        <v>0.54647693367000005</v>
      </c>
      <c r="I556">
        <f>VLOOKUP(B556,'9 - Local Transit ALT (2)'!$C$7:$X$1124,22,0)</f>
        <v>126.87922669671418</v>
      </c>
    </row>
    <row r="557" spans="1:9" hidden="1">
      <c r="A557" t="s">
        <v>50</v>
      </c>
      <c r="B557" t="s">
        <v>2298</v>
      </c>
      <c r="C557" t="s">
        <v>1915</v>
      </c>
      <c r="D557" t="s">
        <v>1877</v>
      </c>
      <c r="E557">
        <v>68</v>
      </c>
      <c r="F557">
        <v>-12</v>
      </c>
      <c r="G557" s="9">
        <v>-0.15</v>
      </c>
      <c r="H557" s="96">
        <v>9.2936802999999996E-4</v>
      </c>
      <c r="I557" t="e">
        <f>VLOOKUP(B557,'9 - Local Transit ALT (2)'!$C$7:$X$1124,22,0)</f>
        <v>#N/A</v>
      </c>
    </row>
    <row r="558" spans="1:9" hidden="1">
      <c r="A558" t="s">
        <v>50</v>
      </c>
      <c r="B558" t="s">
        <v>2144</v>
      </c>
      <c r="C558" t="s">
        <v>1915</v>
      </c>
      <c r="D558" t="s">
        <v>1933</v>
      </c>
      <c r="E558" s="88">
        <v>1579</v>
      </c>
      <c r="F558">
        <v>-280</v>
      </c>
      <c r="G558" s="96">
        <v>-0.15061861216</v>
      </c>
      <c r="H558" s="9">
        <v>0</v>
      </c>
      <c r="I558" t="e">
        <f>VLOOKUP(B558,'9 - Local Transit ALT (2)'!$C$7:$X$1124,22,0)</f>
        <v>#N/A</v>
      </c>
    </row>
    <row r="559" spans="1:9" hidden="1">
      <c r="A559" t="s">
        <v>50</v>
      </c>
      <c r="B559" t="s">
        <v>843</v>
      </c>
      <c r="C559" t="s">
        <v>1915</v>
      </c>
      <c r="D559" t="s">
        <v>1935</v>
      </c>
      <c r="E559">
        <v>44</v>
      </c>
      <c r="F559">
        <v>-8</v>
      </c>
      <c r="G559" s="96">
        <v>-0.15384615385</v>
      </c>
      <c r="H559" s="96">
        <v>0.34519104084000002</v>
      </c>
      <c r="I559">
        <f>VLOOKUP(B559,'9 - Local Transit ALT (2)'!$C$7:$X$1124,22,0)</f>
        <v>15.859903337089273</v>
      </c>
    </row>
    <row r="560" spans="1:9" hidden="1">
      <c r="A560" t="s">
        <v>50</v>
      </c>
      <c r="B560" t="s">
        <v>932</v>
      </c>
      <c r="C560" t="s">
        <v>1915</v>
      </c>
      <c r="D560" t="s">
        <v>1931</v>
      </c>
      <c r="E560">
        <v>819</v>
      </c>
      <c r="F560">
        <v>-150</v>
      </c>
      <c r="G560" s="96">
        <v>-0.15479876161</v>
      </c>
      <c r="H560" s="96">
        <v>-7.4539034919999997E-2</v>
      </c>
      <c r="I560">
        <f>VLOOKUP(B560,'9 - Local Transit ALT (2)'!$C$7:$X$1124,22,0)</f>
        <v>0</v>
      </c>
    </row>
    <row r="561" spans="1:9" hidden="1">
      <c r="A561" t="s">
        <v>50</v>
      </c>
      <c r="B561" t="s">
        <v>1010</v>
      </c>
      <c r="C561" t="s">
        <v>1915</v>
      </c>
      <c r="D561" t="s">
        <v>1931</v>
      </c>
      <c r="E561" s="88">
        <v>2011</v>
      </c>
      <c r="F561">
        <v>-376</v>
      </c>
      <c r="G561" s="96">
        <v>-0.15751989946</v>
      </c>
      <c r="H561" s="96">
        <v>-4.5780662790000003E-2</v>
      </c>
      <c r="I561">
        <f>VLOOKUP(B561,'9 - Local Transit ALT (2)'!$C$7:$X$1124,22,0)</f>
        <v>0</v>
      </c>
    </row>
    <row r="562" spans="1:9" hidden="1">
      <c r="A562" t="s">
        <v>50</v>
      </c>
      <c r="B562" t="s">
        <v>1100</v>
      </c>
      <c r="C562" t="s">
        <v>1915</v>
      </c>
      <c r="D562" t="s">
        <v>1943</v>
      </c>
      <c r="E562">
        <v>437</v>
      </c>
      <c r="F562">
        <v>0</v>
      </c>
      <c r="G562" s="96">
        <v>-0.15799614644000001</v>
      </c>
      <c r="H562" s="9">
        <v>0</v>
      </c>
      <c r="I562">
        <f>VLOOKUP(B562,'9 - Local Transit ALT (2)'!$C$7:$X$1124,22,0)</f>
        <v>31.719806674178546</v>
      </c>
    </row>
    <row r="563" spans="1:9" hidden="1">
      <c r="A563" t="s">
        <v>50</v>
      </c>
      <c r="B563" t="s">
        <v>1149</v>
      </c>
      <c r="C563" t="s">
        <v>1915</v>
      </c>
      <c r="D563" t="s">
        <v>1916</v>
      </c>
      <c r="E563" s="88">
        <v>1044</v>
      </c>
      <c r="F563">
        <v>-196</v>
      </c>
      <c r="G563" s="96">
        <v>-0.15806451613</v>
      </c>
      <c r="H563" s="96">
        <v>0.56541582150000003</v>
      </c>
      <c r="I563">
        <f>VLOOKUP(B563,'9 - Local Transit ALT (2)'!$C$7:$X$1124,22,0)</f>
        <v>31.719806674178546</v>
      </c>
    </row>
    <row r="564" spans="1:9" hidden="1">
      <c r="A564" t="s">
        <v>50</v>
      </c>
      <c r="B564" t="s">
        <v>972</v>
      </c>
      <c r="C564" t="s">
        <v>1915</v>
      </c>
      <c r="D564" t="s">
        <v>1931</v>
      </c>
      <c r="E564">
        <v>938</v>
      </c>
      <c r="F564">
        <v>-181</v>
      </c>
      <c r="G564" s="96">
        <v>-0.16175156390000001</v>
      </c>
      <c r="H564" s="96">
        <v>-0.18545902649000001</v>
      </c>
      <c r="I564">
        <f>VLOOKUP(B564,'9 - Local Transit ALT (2)'!$C$7:$X$1124,22,0)</f>
        <v>0</v>
      </c>
    </row>
    <row r="565" spans="1:9" hidden="1">
      <c r="A565" t="s">
        <v>50</v>
      </c>
      <c r="B565" t="s">
        <v>2245</v>
      </c>
      <c r="C565" t="s">
        <v>1915</v>
      </c>
      <c r="D565" t="s">
        <v>1951</v>
      </c>
      <c r="E565">
        <v>170</v>
      </c>
      <c r="F565">
        <v>-33</v>
      </c>
      <c r="G565" s="96">
        <v>-0.16256157634999999</v>
      </c>
      <c r="H565" s="96">
        <v>0.99310872894000002</v>
      </c>
      <c r="I565" t="e">
        <f>VLOOKUP(B565,'9 - Local Transit ALT (2)'!$C$7:$X$1124,22,0)</f>
        <v>#N/A</v>
      </c>
    </row>
    <row r="566" spans="1:9" hidden="1">
      <c r="A566" t="s">
        <v>50</v>
      </c>
      <c r="B566" t="s">
        <v>2168</v>
      </c>
      <c r="C566" t="s">
        <v>1915</v>
      </c>
      <c r="D566" t="s">
        <v>1916</v>
      </c>
      <c r="E566">
        <v>755</v>
      </c>
      <c r="F566">
        <v>-151</v>
      </c>
      <c r="G566" s="96">
        <v>-0.16666666666999999</v>
      </c>
      <c r="H566" s="96">
        <v>2.0655060489999998E-2</v>
      </c>
      <c r="I566" t="e">
        <f>VLOOKUP(B566,'9 - Local Transit ALT (2)'!$C$7:$X$1124,22,0)</f>
        <v>#N/A</v>
      </c>
    </row>
    <row r="567" spans="1:9" hidden="1">
      <c r="A567" t="s">
        <v>50</v>
      </c>
      <c r="B567" t="s">
        <v>2129</v>
      </c>
      <c r="C567" t="s">
        <v>1915</v>
      </c>
      <c r="D567" t="s">
        <v>1944</v>
      </c>
      <c r="E567" s="88">
        <v>6912</v>
      </c>
      <c r="F567">
        <v>0</v>
      </c>
      <c r="G567" s="96">
        <v>-0.16732923744</v>
      </c>
      <c r="H567" s="9">
        <v>0</v>
      </c>
      <c r="I567" t="e">
        <f>VLOOKUP(B567,'9 - Local Transit ALT (2)'!$C$7:$X$1124,22,0)</f>
        <v>#N/A</v>
      </c>
    </row>
    <row r="568" spans="1:9" hidden="1">
      <c r="A568" t="s">
        <v>50</v>
      </c>
      <c r="B568" t="s">
        <v>1455</v>
      </c>
      <c r="C568" t="s">
        <v>1915</v>
      </c>
      <c r="D568" t="s">
        <v>1876</v>
      </c>
      <c r="E568">
        <v>68</v>
      </c>
      <c r="F568">
        <v>-14</v>
      </c>
      <c r="G568" s="96">
        <v>-0.17073170732000001</v>
      </c>
      <c r="H568" s="9">
        <v>0</v>
      </c>
      <c r="I568">
        <f>VLOOKUP(B568,'9 - Local Transit ALT (2)'!$C$7:$X$1124,22,0)</f>
        <v>0</v>
      </c>
    </row>
    <row r="569" spans="1:9" hidden="1">
      <c r="A569" t="s">
        <v>50</v>
      </c>
      <c r="B569" t="s">
        <v>2132</v>
      </c>
      <c r="C569" t="s">
        <v>1915</v>
      </c>
      <c r="D569" t="s">
        <v>1931</v>
      </c>
      <c r="E569" s="88">
        <v>2534</v>
      </c>
      <c r="F569">
        <v>-523</v>
      </c>
      <c r="G569" s="96">
        <v>-0.17108276087999999</v>
      </c>
      <c r="H569" s="96">
        <v>-2.3731830299999999E-3</v>
      </c>
      <c r="I569" t="e">
        <f>VLOOKUP(B569,'9 - Local Transit ALT (2)'!$C$7:$X$1124,22,0)</f>
        <v>#N/A</v>
      </c>
    </row>
    <row r="570" spans="1:9" hidden="1">
      <c r="A570" t="s">
        <v>50</v>
      </c>
      <c r="B570" t="s">
        <v>2130</v>
      </c>
      <c r="C570" t="s">
        <v>1915</v>
      </c>
      <c r="D570" t="s">
        <v>1933</v>
      </c>
      <c r="E570" s="88">
        <v>3062</v>
      </c>
      <c r="F570">
        <v>-632</v>
      </c>
      <c r="G570" s="96">
        <v>-0.17108825121999999</v>
      </c>
      <c r="H570" s="9">
        <v>0</v>
      </c>
      <c r="I570" t="e">
        <f>VLOOKUP(B570,'9 - Local Transit ALT (2)'!$C$7:$X$1124,22,0)</f>
        <v>#N/A</v>
      </c>
    </row>
    <row r="571" spans="1:9" hidden="1">
      <c r="A571" t="s">
        <v>50</v>
      </c>
      <c r="B571" t="s">
        <v>960</v>
      </c>
      <c r="C571" t="s">
        <v>1915</v>
      </c>
      <c r="D571" t="s">
        <v>1931</v>
      </c>
      <c r="E571" s="88">
        <v>1323</v>
      </c>
      <c r="F571">
        <v>-275</v>
      </c>
      <c r="G571" s="96">
        <v>-0.17209011263999999</v>
      </c>
      <c r="H571" s="96">
        <v>-0.22778971091</v>
      </c>
      <c r="I571">
        <f>VLOOKUP(B571,'9 - Local Transit ALT (2)'!$C$7:$X$1124,22,0)</f>
        <v>0</v>
      </c>
    </row>
    <row r="572" spans="1:9" hidden="1">
      <c r="A572" t="s">
        <v>50</v>
      </c>
      <c r="B572" t="s">
        <v>971</v>
      </c>
      <c r="C572" t="s">
        <v>1915</v>
      </c>
      <c r="D572" t="s">
        <v>1931</v>
      </c>
      <c r="E572" s="88">
        <v>1180</v>
      </c>
      <c r="F572">
        <v>-248</v>
      </c>
      <c r="G572" s="96">
        <v>-0.17366946779</v>
      </c>
      <c r="H572" s="96">
        <v>-5.2890528909999998E-2</v>
      </c>
      <c r="I572">
        <f>VLOOKUP(B572,'9 - Local Transit ALT (2)'!$C$7:$X$1124,22,0)</f>
        <v>0</v>
      </c>
    </row>
    <row r="573" spans="1:9" hidden="1">
      <c r="A573" t="s">
        <v>50</v>
      </c>
      <c r="B573" t="s">
        <v>2311</v>
      </c>
      <c r="C573" t="s">
        <v>1915</v>
      </c>
      <c r="D573" t="s">
        <v>1935</v>
      </c>
      <c r="E573">
        <v>33</v>
      </c>
      <c r="F573">
        <v>-7</v>
      </c>
      <c r="G573" s="96">
        <v>-0.17499999999999999</v>
      </c>
      <c r="H573" s="96">
        <v>0.32330827068000001</v>
      </c>
      <c r="I573" t="e">
        <f>VLOOKUP(B573,'9 - Local Transit ALT (2)'!$C$7:$X$1124,22,0)</f>
        <v>#N/A</v>
      </c>
    </row>
    <row r="574" spans="1:9" hidden="1">
      <c r="A574" t="s">
        <v>50</v>
      </c>
      <c r="B574" t="s">
        <v>1058</v>
      </c>
      <c r="C574" t="s">
        <v>1915</v>
      </c>
      <c r="D574" t="s">
        <v>1940</v>
      </c>
      <c r="E574" s="88">
        <v>2789</v>
      </c>
      <c r="F574">
        <v>-592</v>
      </c>
      <c r="G574" s="96">
        <v>-0.17509612541</v>
      </c>
      <c r="H574" s="96">
        <v>-3.5535266740000002E-2</v>
      </c>
      <c r="I574">
        <f>VLOOKUP(B574,'9 - Local Transit ALT (2)'!$C$7:$X$1124,22,0)</f>
        <v>222.03864671924984</v>
      </c>
    </row>
    <row r="575" spans="1:9" hidden="1">
      <c r="A575" t="s">
        <v>50</v>
      </c>
      <c r="B575" t="s">
        <v>2131</v>
      </c>
      <c r="C575" t="s">
        <v>1915</v>
      </c>
      <c r="D575" t="s">
        <v>1931</v>
      </c>
      <c r="E575" s="88">
        <v>2861</v>
      </c>
      <c r="F575">
        <v>-614</v>
      </c>
      <c r="G575" s="96">
        <v>-0.17669064747999999</v>
      </c>
      <c r="H575" s="96">
        <v>-8.6592178800000003E-3</v>
      </c>
      <c r="I575" t="e">
        <f>VLOOKUP(B575,'9 - Local Transit ALT (2)'!$C$7:$X$1124,22,0)</f>
        <v>#N/A</v>
      </c>
    </row>
    <row r="576" spans="1:9" hidden="1">
      <c r="A576" t="s">
        <v>50</v>
      </c>
      <c r="B576" t="s">
        <v>2126</v>
      </c>
      <c r="C576" t="s">
        <v>1915</v>
      </c>
      <c r="D576" t="s">
        <v>1931</v>
      </c>
      <c r="E576" s="88">
        <v>3220</v>
      </c>
      <c r="F576">
        <v>-699</v>
      </c>
      <c r="G576" s="96">
        <v>-0.178361827</v>
      </c>
      <c r="H576" s="96">
        <v>2.42248062E-3</v>
      </c>
      <c r="I576" t="e">
        <f>VLOOKUP(B576,'9 - Local Transit ALT (2)'!$C$7:$X$1124,22,0)</f>
        <v>#N/A</v>
      </c>
    </row>
    <row r="577" spans="1:9" hidden="1">
      <c r="A577" t="s">
        <v>50</v>
      </c>
      <c r="B577" t="s">
        <v>888</v>
      </c>
      <c r="C577" t="s">
        <v>1915</v>
      </c>
      <c r="D577" t="s">
        <v>1931</v>
      </c>
      <c r="E577" s="88">
        <v>2670</v>
      </c>
      <c r="F577">
        <v>-581</v>
      </c>
      <c r="G577" s="96">
        <v>-0.17871424177</v>
      </c>
      <c r="H577" s="96">
        <v>-4.6185781010000003E-2</v>
      </c>
      <c r="I577">
        <f>VLOOKUP(B577,'9 - Local Transit ALT (2)'!$C$7:$X$1124,22,0)</f>
        <v>0</v>
      </c>
    </row>
    <row r="578" spans="1:9" hidden="1">
      <c r="A578" t="s">
        <v>50</v>
      </c>
      <c r="B578" t="s">
        <v>2137</v>
      </c>
      <c r="C578" t="s">
        <v>1915</v>
      </c>
      <c r="D578" t="s">
        <v>1933</v>
      </c>
      <c r="E578" s="88">
        <v>2127</v>
      </c>
      <c r="F578">
        <v>-464</v>
      </c>
      <c r="G578" s="96">
        <v>-0.17908143573999999</v>
      </c>
      <c r="H578" s="9">
        <v>0</v>
      </c>
      <c r="I578" t="e">
        <f>VLOOKUP(B578,'9 - Local Transit ALT (2)'!$C$7:$X$1124,22,0)</f>
        <v>#N/A</v>
      </c>
    </row>
    <row r="579" spans="1:9" hidden="1">
      <c r="A579" t="s">
        <v>50</v>
      </c>
      <c r="B579" t="s">
        <v>994</v>
      </c>
      <c r="C579" t="s">
        <v>1915</v>
      </c>
      <c r="D579" t="s">
        <v>1931</v>
      </c>
      <c r="E579" s="88">
        <v>2679</v>
      </c>
      <c r="F579">
        <v>-592</v>
      </c>
      <c r="G579" s="96">
        <v>-0.18098440843999999</v>
      </c>
      <c r="H579" s="96">
        <v>-4.5780662790000003E-2</v>
      </c>
      <c r="I579">
        <f>VLOOKUP(B579,'9 - Local Transit ALT (2)'!$C$7:$X$1124,22,0)</f>
        <v>0</v>
      </c>
    </row>
    <row r="580" spans="1:9" hidden="1">
      <c r="A580" t="s">
        <v>50</v>
      </c>
      <c r="B580" t="s">
        <v>858</v>
      </c>
      <c r="C580" t="s">
        <v>1915</v>
      </c>
      <c r="D580" t="s">
        <v>1931</v>
      </c>
      <c r="E580" s="88">
        <v>3610</v>
      </c>
      <c r="F580">
        <v>-799</v>
      </c>
      <c r="G580" s="96">
        <v>-0.18122023134000001</v>
      </c>
      <c r="H580" s="96">
        <v>5.6329676799999999E-3</v>
      </c>
      <c r="I580">
        <f>VLOOKUP(B580,'9 - Local Transit ALT (2)'!$C$7:$X$1124,22,0)</f>
        <v>31.719806674178546</v>
      </c>
    </row>
    <row r="581" spans="1:9" hidden="1">
      <c r="A581" t="s">
        <v>50</v>
      </c>
      <c r="B581" t="s">
        <v>1187</v>
      </c>
      <c r="C581" t="s">
        <v>1915</v>
      </c>
      <c r="D581" t="s">
        <v>1916</v>
      </c>
      <c r="E581">
        <v>505</v>
      </c>
      <c r="F581">
        <v>-114</v>
      </c>
      <c r="G581" s="96">
        <v>-0.18416801292000001</v>
      </c>
      <c r="H581" s="96">
        <v>0.51009900990000001</v>
      </c>
      <c r="I581">
        <f>VLOOKUP(B581,'9 - Local Transit ALT (2)'!$C$7:$X$1124,22,0)</f>
        <v>79.299516685446378</v>
      </c>
    </row>
    <row r="582" spans="1:9" hidden="1">
      <c r="A582" t="s">
        <v>50</v>
      </c>
      <c r="B582" t="s">
        <v>2169</v>
      </c>
      <c r="C582" t="s">
        <v>1915</v>
      </c>
      <c r="D582" t="s">
        <v>1916</v>
      </c>
      <c r="E582">
        <v>728</v>
      </c>
      <c r="F582">
        <v>-166</v>
      </c>
      <c r="G582" s="96">
        <v>-0.18568232662</v>
      </c>
      <c r="H582" s="9">
        <v>0</v>
      </c>
      <c r="I582" t="e">
        <f>VLOOKUP(B582,'9 - Local Transit ALT (2)'!$C$7:$X$1124,22,0)</f>
        <v>#N/A</v>
      </c>
    </row>
    <row r="583" spans="1:9" hidden="1">
      <c r="A583" t="s">
        <v>50</v>
      </c>
      <c r="B583" t="s">
        <v>1580</v>
      </c>
      <c r="C583" t="s">
        <v>1915</v>
      </c>
      <c r="D583" t="s">
        <v>1933</v>
      </c>
      <c r="E583" s="88">
        <v>1753</v>
      </c>
      <c r="F583">
        <v>-400</v>
      </c>
      <c r="G583" s="96">
        <v>-0.18578727356999999</v>
      </c>
      <c r="H583" s="9">
        <v>0</v>
      </c>
      <c r="I583">
        <f>VLOOKUP(B583,'9 - Local Transit ALT (2)'!$C$7:$X$1124,22,0)</f>
        <v>0</v>
      </c>
    </row>
    <row r="584" spans="1:9" hidden="1">
      <c r="A584" t="s">
        <v>50</v>
      </c>
      <c r="B584" t="s">
        <v>956</v>
      </c>
      <c r="C584" t="s">
        <v>1915</v>
      </c>
      <c r="D584" t="s">
        <v>1931</v>
      </c>
      <c r="E584" s="88">
        <v>4104</v>
      </c>
      <c r="F584">
        <v>-944</v>
      </c>
      <c r="G584" s="96">
        <v>-0.18700475436</v>
      </c>
      <c r="H584" s="96">
        <v>-2.2290331599999999E-3</v>
      </c>
      <c r="I584">
        <f>VLOOKUP(B584,'9 - Local Transit ALT (2)'!$C$7:$X$1124,22,0)</f>
        <v>0</v>
      </c>
    </row>
    <row r="585" spans="1:9" hidden="1">
      <c r="A585" t="s">
        <v>50</v>
      </c>
      <c r="B585" t="s">
        <v>1112</v>
      </c>
      <c r="C585" t="s">
        <v>1915</v>
      </c>
      <c r="D585" t="s">
        <v>1943</v>
      </c>
      <c r="E585">
        <v>607</v>
      </c>
      <c r="F585">
        <v>0</v>
      </c>
      <c r="G585" s="96">
        <v>-0.18850267379999999</v>
      </c>
      <c r="H585" s="9">
        <v>0</v>
      </c>
      <c r="I585">
        <f>VLOOKUP(B585,'9 - Local Transit ALT (2)'!$C$7:$X$1124,22,0)</f>
        <v>0</v>
      </c>
    </row>
    <row r="586" spans="1:9" hidden="1">
      <c r="A586" t="s">
        <v>50</v>
      </c>
      <c r="B586" t="s">
        <v>1224</v>
      </c>
      <c r="C586" t="s">
        <v>1915</v>
      </c>
      <c r="D586" t="s">
        <v>1916</v>
      </c>
      <c r="E586">
        <v>256</v>
      </c>
      <c r="F586">
        <v>-62</v>
      </c>
      <c r="G586" s="96">
        <v>-0.19496855346</v>
      </c>
      <c r="H586" s="96">
        <v>5.6232184499999997E-2</v>
      </c>
      <c r="I586">
        <f>VLOOKUP(B586,'9 - Local Transit ALT (2)'!$C$7:$X$1124,22,0)</f>
        <v>0</v>
      </c>
    </row>
    <row r="587" spans="1:9" hidden="1">
      <c r="A587" t="s">
        <v>50</v>
      </c>
      <c r="B587" t="s">
        <v>916</v>
      </c>
      <c r="C587" t="s">
        <v>1915</v>
      </c>
      <c r="D587" t="s">
        <v>1931</v>
      </c>
      <c r="E587" s="88">
        <v>1430</v>
      </c>
      <c r="F587">
        <v>-351</v>
      </c>
      <c r="G587" s="96">
        <v>-0.19708029196999999</v>
      </c>
      <c r="H587" s="9">
        <v>0</v>
      </c>
      <c r="I587">
        <f>VLOOKUP(B587,'9 - Local Transit ALT (2)'!$C$7:$X$1124,22,0)</f>
        <v>0</v>
      </c>
    </row>
    <row r="588" spans="1:9" hidden="1">
      <c r="A588" t="s">
        <v>50</v>
      </c>
      <c r="B588" t="s">
        <v>1143</v>
      </c>
      <c r="C588" t="s">
        <v>1915</v>
      </c>
      <c r="D588" t="s">
        <v>1916</v>
      </c>
      <c r="E588" s="88">
        <v>2069</v>
      </c>
      <c r="F588">
        <v>-508</v>
      </c>
      <c r="G588" s="96">
        <v>-0.19712844393000001</v>
      </c>
      <c r="H588" s="96">
        <v>0.73914886402000002</v>
      </c>
      <c r="I588">
        <f>VLOOKUP(B588,'9 - Local Transit ALT (2)'!$C$7:$X$1124,22,0)</f>
        <v>0</v>
      </c>
    </row>
    <row r="589" spans="1:9" hidden="1">
      <c r="A589" t="s">
        <v>50</v>
      </c>
      <c r="B589" t="s">
        <v>993</v>
      </c>
      <c r="C589" t="s">
        <v>1915</v>
      </c>
      <c r="D589" t="s">
        <v>1931</v>
      </c>
      <c r="E589" s="88">
        <v>3646</v>
      </c>
      <c r="F589">
        <v>-898</v>
      </c>
      <c r="G589" s="96">
        <v>-0.19762323943999999</v>
      </c>
      <c r="H589" s="96">
        <v>-3.7819420780000002E-2</v>
      </c>
      <c r="I589">
        <f>VLOOKUP(B589,'9 - Local Transit ALT (2)'!$C$7:$X$1124,22,0)</f>
        <v>0</v>
      </c>
    </row>
    <row r="590" spans="1:9" hidden="1">
      <c r="A590" t="s">
        <v>50</v>
      </c>
      <c r="B590" t="s">
        <v>1600</v>
      </c>
      <c r="C590" t="s">
        <v>1915</v>
      </c>
      <c r="D590" t="s">
        <v>1933</v>
      </c>
      <c r="E590" s="88">
        <v>2609</v>
      </c>
      <c r="F590">
        <v>-643</v>
      </c>
      <c r="G590" s="96">
        <v>-0.19772447724</v>
      </c>
      <c r="H590" s="9">
        <v>0</v>
      </c>
      <c r="I590">
        <f>VLOOKUP(B590,'9 - Local Transit ALT (2)'!$C$7:$X$1124,22,0)</f>
        <v>0</v>
      </c>
    </row>
    <row r="591" spans="1:9" hidden="1">
      <c r="A591" t="s">
        <v>50</v>
      </c>
      <c r="B591" t="s">
        <v>893</v>
      </c>
      <c r="C591" t="s">
        <v>1915</v>
      </c>
      <c r="D591" t="s">
        <v>1931</v>
      </c>
      <c r="E591" s="88">
        <v>2711</v>
      </c>
      <c r="F591">
        <v>-669</v>
      </c>
      <c r="G591" s="96">
        <v>-0.19792899408</v>
      </c>
      <c r="H591" s="96">
        <v>-1.0873786410000001E-2</v>
      </c>
      <c r="I591">
        <f>VLOOKUP(B591,'9 - Local Transit ALT (2)'!$C$7:$X$1124,22,0)</f>
        <v>0</v>
      </c>
    </row>
    <row r="592" spans="1:9" hidden="1">
      <c r="A592" t="s">
        <v>50</v>
      </c>
      <c r="B592" t="s">
        <v>931</v>
      </c>
      <c r="C592" t="s">
        <v>1915</v>
      </c>
      <c r="D592" t="s">
        <v>1931</v>
      </c>
      <c r="E592" s="88">
        <v>1663</v>
      </c>
      <c r="F592">
        <v>-414</v>
      </c>
      <c r="G592" s="96">
        <v>-0.19932595088999999</v>
      </c>
      <c r="H592" s="96">
        <v>-4.1050295860000002E-2</v>
      </c>
      <c r="I592">
        <f>VLOOKUP(B592,'9 - Local Transit ALT (2)'!$C$7:$X$1124,22,0)</f>
        <v>0</v>
      </c>
    </row>
    <row r="593" spans="1:9" hidden="1">
      <c r="A593" t="s">
        <v>50</v>
      </c>
      <c r="B593" t="s">
        <v>890</v>
      </c>
      <c r="C593" t="s">
        <v>1915</v>
      </c>
      <c r="D593" t="s">
        <v>1931</v>
      </c>
      <c r="E593" s="88">
        <v>3282</v>
      </c>
      <c r="F593">
        <v>-822</v>
      </c>
      <c r="G593" s="96">
        <v>-0.20029239766000001</v>
      </c>
      <c r="H593" s="96">
        <v>-1.6120460579999999E-2</v>
      </c>
      <c r="I593">
        <f>VLOOKUP(B593,'9 - Local Transit ALT (2)'!$C$7:$X$1124,22,0)</f>
        <v>0</v>
      </c>
    </row>
    <row r="594" spans="1:9" hidden="1">
      <c r="A594" t="s">
        <v>50</v>
      </c>
      <c r="B594" t="s">
        <v>2201</v>
      </c>
      <c r="C594" t="s">
        <v>1915</v>
      </c>
      <c r="D594" t="s">
        <v>1916</v>
      </c>
      <c r="E594">
        <v>387</v>
      </c>
      <c r="F594">
        <v>-97</v>
      </c>
      <c r="G594" s="96">
        <v>-0.20041322314000001</v>
      </c>
      <c r="H594" s="96">
        <v>0.48759048603999999</v>
      </c>
      <c r="I594" t="e">
        <f>VLOOKUP(B594,'9 - Local Transit ALT (2)'!$C$7:$X$1124,22,0)</f>
        <v>#N/A</v>
      </c>
    </row>
    <row r="595" spans="1:9" hidden="1">
      <c r="A595" t="s">
        <v>50</v>
      </c>
      <c r="B595" t="s">
        <v>1190</v>
      </c>
      <c r="C595" t="s">
        <v>1915</v>
      </c>
      <c r="D595" t="s">
        <v>1916</v>
      </c>
      <c r="E595">
        <v>632</v>
      </c>
      <c r="F595">
        <v>-160</v>
      </c>
      <c r="G595" s="96">
        <v>-0.20202020202000001</v>
      </c>
      <c r="H595" s="96">
        <v>-1.908767389E-2</v>
      </c>
      <c r="I595">
        <f>VLOOKUP(B595,'9 - Local Transit ALT (2)'!$C$7:$X$1124,22,0)</f>
        <v>0</v>
      </c>
    </row>
    <row r="596" spans="1:9" hidden="1">
      <c r="A596" t="s">
        <v>50</v>
      </c>
      <c r="B596" t="s">
        <v>2128</v>
      </c>
      <c r="C596" t="s">
        <v>1915</v>
      </c>
      <c r="D596" t="s">
        <v>1931</v>
      </c>
      <c r="E596" s="88">
        <v>3148</v>
      </c>
      <c r="F596">
        <v>-803</v>
      </c>
      <c r="G596" s="96">
        <v>-0.20323968615999999</v>
      </c>
      <c r="H596" s="96">
        <v>-1.1850017690000001E-2</v>
      </c>
      <c r="I596" t="e">
        <f>VLOOKUP(B596,'9 - Local Transit ALT (2)'!$C$7:$X$1124,22,0)</f>
        <v>#N/A</v>
      </c>
    </row>
    <row r="597" spans="1:9" hidden="1">
      <c r="A597" t="s">
        <v>50</v>
      </c>
      <c r="B597" t="s">
        <v>930</v>
      </c>
      <c r="C597" t="s">
        <v>1915</v>
      </c>
      <c r="D597" t="s">
        <v>1931</v>
      </c>
      <c r="E597" s="88">
        <v>1451</v>
      </c>
      <c r="F597">
        <v>-382</v>
      </c>
      <c r="G597" s="96">
        <v>-0.20840152754999999</v>
      </c>
      <c r="H597" s="96">
        <v>-2.265518804E-2</v>
      </c>
      <c r="I597">
        <f>VLOOKUP(B597,'9 - Local Transit ALT (2)'!$C$7:$X$1124,22,0)</f>
        <v>0</v>
      </c>
    </row>
    <row r="598" spans="1:9" hidden="1">
      <c r="A598" t="s">
        <v>50</v>
      </c>
      <c r="B598" t="s">
        <v>2135</v>
      </c>
      <c r="C598" t="s">
        <v>1915</v>
      </c>
      <c r="D598" t="s">
        <v>1916</v>
      </c>
      <c r="E598" s="88">
        <v>2206</v>
      </c>
      <c r="F598">
        <v>-598</v>
      </c>
      <c r="G598" s="96">
        <v>-0.21326676177000001</v>
      </c>
      <c r="H598" s="96">
        <v>0.55998763141999996</v>
      </c>
      <c r="I598" t="e">
        <f>VLOOKUP(B598,'9 - Local Transit ALT (2)'!$C$7:$X$1124,22,0)</f>
        <v>#N/A</v>
      </c>
    </row>
    <row r="599" spans="1:9" hidden="1">
      <c r="A599" t="s">
        <v>50</v>
      </c>
      <c r="B599" t="s">
        <v>1587</v>
      </c>
      <c r="C599" t="s">
        <v>1915</v>
      </c>
      <c r="D599" t="s">
        <v>1933</v>
      </c>
      <c r="E599" s="88">
        <v>2383</v>
      </c>
      <c r="F599">
        <v>-646</v>
      </c>
      <c r="G599" s="96">
        <v>-0.21327170682999999</v>
      </c>
      <c r="H599" s="9">
        <v>0</v>
      </c>
      <c r="I599">
        <f>VLOOKUP(B599,'9 - Local Transit ALT (2)'!$C$7:$X$1124,22,0)</f>
        <v>0</v>
      </c>
    </row>
    <row r="600" spans="1:9" hidden="1">
      <c r="A600" t="s">
        <v>50</v>
      </c>
      <c r="B600" t="s">
        <v>1009</v>
      </c>
      <c r="C600" t="s">
        <v>1915</v>
      </c>
      <c r="D600" t="s">
        <v>1931</v>
      </c>
      <c r="E600" s="88">
        <v>2570</v>
      </c>
      <c r="F600">
        <v>-699</v>
      </c>
      <c r="G600" s="96">
        <v>-0.21382685837000001</v>
      </c>
      <c r="H600" s="96">
        <v>-3.7819420780000002E-2</v>
      </c>
      <c r="I600">
        <f>VLOOKUP(B600,'9 - Local Transit ALT (2)'!$C$7:$X$1124,22,0)</f>
        <v>0</v>
      </c>
    </row>
    <row r="601" spans="1:9" hidden="1">
      <c r="A601" t="s">
        <v>50</v>
      </c>
      <c r="B601" t="s">
        <v>892</v>
      </c>
      <c r="C601" t="s">
        <v>1915</v>
      </c>
      <c r="D601" t="s">
        <v>1931</v>
      </c>
      <c r="E601" s="88">
        <v>2412</v>
      </c>
      <c r="F601">
        <v>-679</v>
      </c>
      <c r="G601" s="96">
        <v>-0.21967000971</v>
      </c>
      <c r="H601" s="96">
        <v>1.21388687E-3</v>
      </c>
      <c r="I601">
        <f>VLOOKUP(B601,'9 - Local Transit ALT (2)'!$C$7:$X$1124,22,0)</f>
        <v>0</v>
      </c>
    </row>
    <row r="602" spans="1:9" hidden="1">
      <c r="A602" t="s">
        <v>50</v>
      </c>
      <c r="B602" t="s">
        <v>1584</v>
      </c>
      <c r="C602" t="s">
        <v>1915</v>
      </c>
      <c r="D602" t="s">
        <v>1933</v>
      </c>
      <c r="E602" s="88">
        <v>3321</v>
      </c>
      <c r="F602">
        <v>-941</v>
      </c>
      <c r="G602" s="96">
        <v>-0.22078836227000001</v>
      </c>
      <c r="H602" s="96">
        <v>7.6077768400000002E-3</v>
      </c>
      <c r="I602">
        <f>VLOOKUP(B602,'9 - Local Transit ALT (2)'!$C$7:$X$1124,22,0)</f>
        <v>0</v>
      </c>
    </row>
    <row r="603" spans="1:9" hidden="1">
      <c r="A603" t="s">
        <v>50</v>
      </c>
      <c r="B603" t="s">
        <v>1289</v>
      </c>
      <c r="C603" t="s">
        <v>1915</v>
      </c>
      <c r="D603" t="s">
        <v>1948</v>
      </c>
      <c r="E603">
        <v>56</v>
      </c>
      <c r="F603">
        <v>-16</v>
      </c>
      <c r="G603" s="96">
        <v>-0.22222222221999999</v>
      </c>
      <c r="H603" s="96">
        <v>1.00437397485</v>
      </c>
      <c r="I603">
        <f>VLOOKUP(B603,'9 - Local Transit ALT (2)'!$C$7:$X$1124,22,0)</f>
        <v>0</v>
      </c>
    </row>
    <row r="604" spans="1:9" hidden="1">
      <c r="A604" t="s">
        <v>50</v>
      </c>
      <c r="B604" t="s">
        <v>927</v>
      </c>
      <c r="C604" t="s">
        <v>1915</v>
      </c>
      <c r="D604" t="s">
        <v>1931</v>
      </c>
      <c r="E604">
        <v>205</v>
      </c>
      <c r="F604">
        <v>-59</v>
      </c>
      <c r="G604" s="96">
        <v>-0.22348484848</v>
      </c>
      <c r="H604" s="96">
        <v>-1.2277227720000001E-2</v>
      </c>
      <c r="I604">
        <f>VLOOKUP(B604,'9 - Local Transit ALT (2)'!$C$7:$X$1124,22,0)</f>
        <v>0</v>
      </c>
    </row>
    <row r="605" spans="1:9" hidden="1">
      <c r="A605" t="s">
        <v>50</v>
      </c>
      <c r="B605" t="s">
        <v>1444</v>
      </c>
      <c r="C605" t="s">
        <v>1915</v>
      </c>
      <c r="D605" t="s">
        <v>1876</v>
      </c>
      <c r="E605">
        <v>45</v>
      </c>
      <c r="F605">
        <v>-13</v>
      </c>
      <c r="G605" s="96">
        <v>-0.22413793102999999</v>
      </c>
      <c r="H605" s="9">
        <v>0</v>
      </c>
      <c r="I605">
        <f>VLOOKUP(B605,'9 - Local Transit ALT (2)'!$C$7:$X$1124,22,0)</f>
        <v>0</v>
      </c>
    </row>
    <row r="606" spans="1:9" hidden="1">
      <c r="A606" t="s">
        <v>50</v>
      </c>
      <c r="B606" t="s">
        <v>2155</v>
      </c>
      <c r="C606" t="s">
        <v>1915</v>
      </c>
      <c r="D606" t="s">
        <v>1933</v>
      </c>
      <c r="E606">
        <v>979</v>
      </c>
      <c r="F606">
        <v>-285</v>
      </c>
      <c r="G606" s="96">
        <v>-0.22547468354</v>
      </c>
      <c r="H606" s="9">
        <v>0</v>
      </c>
      <c r="I606" t="e">
        <f>VLOOKUP(B606,'9 - Local Transit ALT (2)'!$C$7:$X$1124,22,0)</f>
        <v>#N/A</v>
      </c>
    </row>
    <row r="607" spans="1:9" hidden="1">
      <c r="A607" t="s">
        <v>50</v>
      </c>
      <c r="B607" t="s">
        <v>2162</v>
      </c>
      <c r="C607" t="s">
        <v>1915</v>
      </c>
      <c r="D607" t="s">
        <v>1943</v>
      </c>
      <c r="E607">
        <v>828</v>
      </c>
      <c r="F607">
        <v>-246</v>
      </c>
      <c r="G607" s="96">
        <v>-0.22905027933</v>
      </c>
      <c r="H607" s="96">
        <v>2.2175388462200001</v>
      </c>
      <c r="I607" t="e">
        <f>VLOOKUP(B607,'9 - Local Transit ALT (2)'!$C$7:$X$1124,22,0)</f>
        <v>#N/A</v>
      </c>
    </row>
    <row r="608" spans="1:9" hidden="1">
      <c r="A608" t="s">
        <v>50</v>
      </c>
      <c r="B608" t="s">
        <v>918</v>
      </c>
      <c r="C608" t="s">
        <v>1915</v>
      </c>
      <c r="D608" t="s">
        <v>1931</v>
      </c>
      <c r="E608" s="88">
        <v>2128</v>
      </c>
      <c r="F608">
        <v>-635</v>
      </c>
      <c r="G608" s="96">
        <v>-0.22982265653</v>
      </c>
      <c r="H608" s="96">
        <v>-6.7300658380000003E-2</v>
      </c>
      <c r="I608">
        <f>VLOOKUP(B608,'9 - Local Transit ALT (2)'!$C$7:$X$1124,22,0)</f>
        <v>0</v>
      </c>
    </row>
    <row r="609" spans="1:9" hidden="1">
      <c r="A609" t="s">
        <v>50</v>
      </c>
      <c r="B609" t="s">
        <v>959</v>
      </c>
      <c r="C609" t="s">
        <v>1915</v>
      </c>
      <c r="D609" t="s">
        <v>1931</v>
      </c>
      <c r="E609" s="88">
        <v>3101</v>
      </c>
      <c r="F609">
        <v>-953</v>
      </c>
      <c r="G609" s="96">
        <v>-0.23507646769000001</v>
      </c>
      <c r="H609" s="96">
        <v>-0.21296978628999999</v>
      </c>
      <c r="I609">
        <f>VLOOKUP(B609,'9 - Local Transit ALT (2)'!$C$7:$X$1124,22,0)</f>
        <v>0</v>
      </c>
    </row>
    <row r="610" spans="1:9" hidden="1">
      <c r="A610" t="s">
        <v>50</v>
      </c>
      <c r="B610" t="s">
        <v>1188</v>
      </c>
      <c r="C610" t="s">
        <v>1915</v>
      </c>
      <c r="D610" t="s">
        <v>1916</v>
      </c>
      <c r="E610">
        <v>635</v>
      </c>
      <c r="F610">
        <v>-200</v>
      </c>
      <c r="G610" s="96">
        <v>-0.23952095808000001</v>
      </c>
      <c r="H610" s="96">
        <v>0.50357426529000004</v>
      </c>
      <c r="I610">
        <f>VLOOKUP(B610,'9 - Local Transit ALT (2)'!$C$7:$X$1124,22,0)</f>
        <v>79.299516685446378</v>
      </c>
    </row>
    <row r="611" spans="1:9" hidden="1">
      <c r="A611" t="s">
        <v>50</v>
      </c>
      <c r="B611" t="s">
        <v>1087</v>
      </c>
      <c r="C611" t="s">
        <v>1915</v>
      </c>
      <c r="D611" t="s">
        <v>1943</v>
      </c>
      <c r="E611">
        <v>961</v>
      </c>
      <c r="F611">
        <v>-304</v>
      </c>
      <c r="G611" s="96">
        <v>-0.24031620552999999</v>
      </c>
      <c r="H611" s="96">
        <v>1.0237068970000001E-2</v>
      </c>
      <c r="I611">
        <f>VLOOKUP(B611,'9 - Local Transit ALT (2)'!$C$7:$X$1124,22,0)</f>
        <v>142.73913003380346</v>
      </c>
    </row>
    <row r="612" spans="1:9" hidden="1">
      <c r="A612" t="s">
        <v>50</v>
      </c>
      <c r="B612" t="s">
        <v>2196</v>
      </c>
      <c r="C612" t="s">
        <v>1915</v>
      </c>
      <c r="D612" t="s">
        <v>1916</v>
      </c>
      <c r="E612">
        <v>394</v>
      </c>
      <c r="F612">
        <v>-127</v>
      </c>
      <c r="G612" s="96">
        <v>-0.24376199615999999</v>
      </c>
      <c r="H612" s="96">
        <v>0.49061718098000001</v>
      </c>
      <c r="I612" t="e">
        <f>VLOOKUP(B612,'9 - Local Transit ALT (2)'!$C$7:$X$1124,22,0)</f>
        <v>#N/A</v>
      </c>
    </row>
    <row r="613" spans="1:9" hidden="1">
      <c r="A613" t="s">
        <v>50</v>
      </c>
      <c r="B613" t="s">
        <v>2232</v>
      </c>
      <c r="C613" t="s">
        <v>1915</v>
      </c>
      <c r="D613" t="s">
        <v>1916</v>
      </c>
      <c r="E613">
        <v>194</v>
      </c>
      <c r="F613">
        <v>-64</v>
      </c>
      <c r="G613" s="96">
        <v>-0.24806201550000001</v>
      </c>
      <c r="H613" s="96">
        <v>0.90973451326999999</v>
      </c>
      <c r="I613" t="e">
        <f>VLOOKUP(B613,'9 - Local Transit ALT (2)'!$C$7:$X$1124,22,0)</f>
        <v>#N/A</v>
      </c>
    </row>
    <row r="614" spans="1:9" hidden="1">
      <c r="A614" t="s">
        <v>50</v>
      </c>
      <c r="B614" t="s">
        <v>944</v>
      </c>
      <c r="C614" t="s">
        <v>1915</v>
      </c>
      <c r="D614" t="s">
        <v>1931</v>
      </c>
      <c r="E614" s="88">
        <v>1835</v>
      </c>
      <c r="F614">
        <v>-617</v>
      </c>
      <c r="G614" s="96">
        <v>-0.25163132136999999</v>
      </c>
      <c r="H614" s="96">
        <v>-2.0302547769999998E-2</v>
      </c>
      <c r="I614">
        <f>VLOOKUP(B614,'9 - Local Transit ALT (2)'!$C$7:$X$1124,22,0)</f>
        <v>0</v>
      </c>
    </row>
    <row r="615" spans="1:9" hidden="1">
      <c r="A615" t="s">
        <v>50</v>
      </c>
      <c r="B615" t="s">
        <v>1148</v>
      </c>
      <c r="C615" t="s">
        <v>1915</v>
      </c>
      <c r="D615" t="s">
        <v>1916</v>
      </c>
      <c r="E615">
        <v>277</v>
      </c>
      <c r="F615">
        <v>-94</v>
      </c>
      <c r="G615" s="96">
        <v>-0.25336927224</v>
      </c>
      <c r="H615" s="96">
        <v>0.41863699583000002</v>
      </c>
      <c r="I615">
        <f>VLOOKUP(B615,'9 - Local Transit ALT (2)'!$C$7:$X$1124,22,0)</f>
        <v>0</v>
      </c>
    </row>
    <row r="616" spans="1:9" hidden="1">
      <c r="A616" t="s">
        <v>50</v>
      </c>
      <c r="B616" t="s">
        <v>945</v>
      </c>
      <c r="C616" t="s">
        <v>1915</v>
      </c>
      <c r="D616" t="s">
        <v>1931</v>
      </c>
      <c r="E616" s="88">
        <v>1374</v>
      </c>
      <c r="F616">
        <v>-473</v>
      </c>
      <c r="G616" s="96">
        <v>-0.25609095831000001</v>
      </c>
      <c r="H616" s="96">
        <v>-3.7150837989999998E-2</v>
      </c>
      <c r="I616">
        <f>VLOOKUP(B616,'9 - Local Transit ALT (2)'!$C$7:$X$1124,22,0)</f>
        <v>0</v>
      </c>
    </row>
    <row r="617" spans="1:9" hidden="1">
      <c r="A617" t="s">
        <v>50</v>
      </c>
      <c r="B617" t="s">
        <v>1145</v>
      </c>
      <c r="C617" t="s">
        <v>1915</v>
      </c>
      <c r="D617" t="s">
        <v>1916</v>
      </c>
      <c r="E617">
        <v>810</v>
      </c>
      <c r="F617">
        <v>-279</v>
      </c>
      <c r="G617" s="96">
        <v>-0.25619834711</v>
      </c>
      <c r="H617" s="96">
        <v>1.930389003E-2</v>
      </c>
      <c r="I617">
        <f>VLOOKUP(B617,'9 - Local Transit ALT (2)'!$C$7:$X$1124,22,0)</f>
        <v>0</v>
      </c>
    </row>
    <row r="618" spans="1:9" hidden="1">
      <c r="A618" t="s">
        <v>50</v>
      </c>
      <c r="B618" t="s">
        <v>769</v>
      </c>
      <c r="C618" t="s">
        <v>1915</v>
      </c>
      <c r="D618" t="s">
        <v>1923</v>
      </c>
      <c r="E618">
        <v>96</v>
      </c>
      <c r="F618">
        <v>-34</v>
      </c>
      <c r="G618" s="96">
        <v>-0.26153846153999999</v>
      </c>
      <c r="H618" s="96">
        <v>1.2070835451599999</v>
      </c>
      <c r="I618">
        <f>VLOOKUP(B618,'9 - Local Transit ALT (2)'!$C$7:$X$1124,22,0)</f>
        <v>0</v>
      </c>
    </row>
    <row r="619" spans="1:9" hidden="1">
      <c r="A619" t="s">
        <v>50</v>
      </c>
      <c r="B619" t="s">
        <v>2316</v>
      </c>
      <c r="C619" t="s">
        <v>1915</v>
      </c>
      <c r="D619" t="s">
        <v>1941</v>
      </c>
      <c r="E619">
        <v>56</v>
      </c>
      <c r="F619">
        <v>0</v>
      </c>
      <c r="G619" s="96">
        <v>-0.26315789474000001</v>
      </c>
      <c r="H619" s="9">
        <v>0</v>
      </c>
      <c r="I619" t="e">
        <f>VLOOKUP(B619,'9 - Local Transit ALT (2)'!$C$7:$X$1124,22,0)</f>
        <v>#N/A</v>
      </c>
    </row>
    <row r="620" spans="1:9" hidden="1">
      <c r="A620" t="s">
        <v>50</v>
      </c>
      <c r="B620" t="s">
        <v>2274</v>
      </c>
      <c r="C620" t="s">
        <v>1915</v>
      </c>
      <c r="D620" t="s">
        <v>1948</v>
      </c>
      <c r="E620">
        <v>98</v>
      </c>
      <c r="F620">
        <v>-36</v>
      </c>
      <c r="G620" s="96">
        <v>-0.26865671642</v>
      </c>
      <c r="H620" s="96">
        <v>1.04602739726</v>
      </c>
      <c r="I620" t="e">
        <f>VLOOKUP(B620,'9 - Local Transit ALT (2)'!$C$7:$X$1124,22,0)</f>
        <v>#N/A</v>
      </c>
    </row>
    <row r="621" spans="1:9" hidden="1">
      <c r="A621" t="s">
        <v>50</v>
      </c>
      <c r="B621" t="s">
        <v>1107</v>
      </c>
      <c r="C621" t="s">
        <v>1915</v>
      </c>
      <c r="D621" t="s">
        <v>1943</v>
      </c>
      <c r="E621">
        <v>59</v>
      </c>
      <c r="F621">
        <v>0</v>
      </c>
      <c r="G621" s="96">
        <v>-0.27160493826999998</v>
      </c>
      <c r="H621" s="9">
        <v>0</v>
      </c>
      <c r="I621">
        <f>VLOOKUP(B621,'9 - Local Transit ALT (2)'!$C$7:$X$1124,22,0)</f>
        <v>47.579710011267821</v>
      </c>
    </row>
    <row r="622" spans="1:9" hidden="1">
      <c r="A622" t="s">
        <v>50</v>
      </c>
      <c r="B622" t="s">
        <v>1318</v>
      </c>
      <c r="C622" t="s">
        <v>1915</v>
      </c>
      <c r="D622" t="s">
        <v>1958</v>
      </c>
      <c r="E622">
        <v>126</v>
      </c>
      <c r="F622">
        <v>-47</v>
      </c>
      <c r="G622" s="96">
        <v>-0.27167630057999997</v>
      </c>
      <c r="H622" s="96">
        <v>-2.114967462E-2</v>
      </c>
      <c r="I622">
        <f>VLOOKUP(B622,'9 - Local Transit ALT (2)'!$C$7:$X$1124,22,0)</f>
        <v>0</v>
      </c>
    </row>
    <row r="623" spans="1:9" hidden="1">
      <c r="A623" t="s">
        <v>50</v>
      </c>
      <c r="B623" t="s">
        <v>2217</v>
      </c>
      <c r="C623" t="s">
        <v>1915</v>
      </c>
      <c r="D623" t="s">
        <v>1916</v>
      </c>
      <c r="E623">
        <v>258</v>
      </c>
      <c r="F623">
        <v>-97</v>
      </c>
      <c r="G623" s="96">
        <v>-0.27323943662</v>
      </c>
      <c r="H623" s="96">
        <v>-2.4533856700000001E-3</v>
      </c>
      <c r="I623" t="e">
        <f>VLOOKUP(B623,'9 - Local Transit ALT (2)'!$C$7:$X$1124,22,0)</f>
        <v>#N/A</v>
      </c>
    </row>
    <row r="624" spans="1:9" hidden="1">
      <c r="A624" t="s">
        <v>50</v>
      </c>
      <c r="B624" t="s">
        <v>755</v>
      </c>
      <c r="C624" t="s">
        <v>1915</v>
      </c>
      <c r="D624" t="s">
        <v>1947</v>
      </c>
      <c r="E624" s="88">
        <v>3679</v>
      </c>
      <c r="F624" s="88">
        <v>-1400</v>
      </c>
      <c r="G624" s="96">
        <v>-0.27564481197000001</v>
      </c>
      <c r="H624" s="96">
        <v>-4.4444444440000001E-2</v>
      </c>
      <c r="I624">
        <f>VLOOKUP(B624,'9 - Local Transit ALT (2)'!$C$7:$X$1124,22,0)</f>
        <v>0</v>
      </c>
    </row>
    <row r="625" spans="1:9" hidden="1">
      <c r="A625" t="s">
        <v>50</v>
      </c>
      <c r="B625" t="s">
        <v>1604</v>
      </c>
      <c r="C625" t="s">
        <v>1915</v>
      </c>
      <c r="D625" t="s">
        <v>1944</v>
      </c>
      <c r="E625" s="88">
        <v>10644</v>
      </c>
      <c r="F625">
        <v>0</v>
      </c>
      <c r="G625" s="96">
        <v>-0.27974015427999999</v>
      </c>
      <c r="H625" s="9">
        <v>0</v>
      </c>
      <c r="I625">
        <f>VLOOKUP(B625,'9 - Local Transit ALT (2)'!$C$7:$X$1124,22,0)</f>
        <v>0</v>
      </c>
    </row>
    <row r="626" spans="1:9" hidden="1">
      <c r="A626" t="s">
        <v>50</v>
      </c>
      <c r="B626" t="s">
        <v>2148</v>
      </c>
      <c r="C626" t="s">
        <v>1915</v>
      </c>
      <c r="D626" t="s">
        <v>1933</v>
      </c>
      <c r="E626" s="88">
        <v>1237</v>
      </c>
      <c r="F626">
        <v>-491</v>
      </c>
      <c r="G626" s="96">
        <v>-0.28414351852000003</v>
      </c>
      <c r="H626" s="96">
        <v>-9.5801634300000001E-3</v>
      </c>
      <c r="I626" t="e">
        <f>VLOOKUP(B626,'9 - Local Transit ALT (2)'!$C$7:$X$1124,22,0)</f>
        <v>#N/A</v>
      </c>
    </row>
    <row r="627" spans="1:9" hidden="1">
      <c r="A627" t="s">
        <v>50</v>
      </c>
      <c r="B627" t="s">
        <v>1456</v>
      </c>
      <c r="C627" t="s">
        <v>1915</v>
      </c>
      <c r="D627" t="s">
        <v>1876</v>
      </c>
      <c r="E627">
        <v>60</v>
      </c>
      <c r="F627">
        <v>-24</v>
      </c>
      <c r="G627" s="96">
        <v>-0.28571428571000002</v>
      </c>
      <c r="H627" s="96">
        <v>0.99668325041000005</v>
      </c>
      <c r="I627">
        <f>VLOOKUP(B627,'9 - Local Transit ALT (2)'!$C$7:$X$1124,22,0)</f>
        <v>31.719806674178546</v>
      </c>
    </row>
    <row r="628" spans="1:9" hidden="1">
      <c r="A628" t="s">
        <v>50</v>
      </c>
      <c r="B628" t="s">
        <v>966</v>
      </c>
      <c r="C628" t="s">
        <v>1915</v>
      </c>
      <c r="D628" t="s">
        <v>1931</v>
      </c>
      <c r="E628" s="88">
        <v>4617</v>
      </c>
      <c r="F628" s="88">
        <v>-1862</v>
      </c>
      <c r="G628" s="96">
        <v>-0.28739002933000002</v>
      </c>
      <c r="H628" s="96">
        <v>-7.6435916729999998E-2</v>
      </c>
      <c r="I628">
        <f>VLOOKUP(B628,'9 - Local Transit ALT (2)'!$C$7:$X$1124,22,0)</f>
        <v>0</v>
      </c>
    </row>
    <row r="629" spans="1:9" hidden="1">
      <c r="A629" t="s">
        <v>50</v>
      </c>
      <c r="B629" t="s">
        <v>917</v>
      </c>
      <c r="C629" t="s">
        <v>1915</v>
      </c>
      <c r="D629" t="s">
        <v>1931</v>
      </c>
      <c r="E629">
        <v>509</v>
      </c>
      <c r="F629">
        <v>-207</v>
      </c>
      <c r="G629" s="96">
        <v>-0.28910614525</v>
      </c>
      <c r="H629" s="96">
        <v>-4.5934772999999999E-4</v>
      </c>
      <c r="I629">
        <f>VLOOKUP(B629,'9 - Local Transit ALT (2)'!$C$7:$X$1124,22,0)</f>
        <v>0</v>
      </c>
    </row>
    <row r="630" spans="1:9" hidden="1">
      <c r="A630" t="s">
        <v>50</v>
      </c>
      <c r="B630" t="s">
        <v>1131</v>
      </c>
      <c r="C630" t="s">
        <v>1915</v>
      </c>
      <c r="D630" t="s">
        <v>1916</v>
      </c>
      <c r="E630">
        <v>586</v>
      </c>
      <c r="F630">
        <v>-239</v>
      </c>
      <c r="G630" s="96">
        <v>-0.28969696969999997</v>
      </c>
      <c r="H630" s="96">
        <v>-2.5559105399999998E-3</v>
      </c>
      <c r="I630">
        <f>VLOOKUP(B630,'9 - Local Transit ALT (2)'!$C$7:$X$1124,22,0)</f>
        <v>0</v>
      </c>
    </row>
    <row r="631" spans="1:9" hidden="1">
      <c r="A631" t="s">
        <v>50</v>
      </c>
      <c r="B631" t="s">
        <v>889</v>
      </c>
      <c r="C631" t="s">
        <v>1915</v>
      </c>
      <c r="D631" t="s">
        <v>1931</v>
      </c>
      <c r="E631" s="88">
        <v>1666</v>
      </c>
      <c r="F631">
        <v>-726</v>
      </c>
      <c r="G631" s="96">
        <v>-0.30351170569000002</v>
      </c>
      <c r="H631" s="96">
        <v>-5.711235655E-2</v>
      </c>
      <c r="I631">
        <f>VLOOKUP(B631,'9 - Local Transit ALT (2)'!$C$7:$X$1124,22,0)</f>
        <v>0</v>
      </c>
    </row>
    <row r="632" spans="1:9" hidden="1">
      <c r="A632" t="s">
        <v>50</v>
      </c>
      <c r="B632" t="s">
        <v>1011</v>
      </c>
      <c r="C632" t="s">
        <v>1915</v>
      </c>
      <c r="D632" t="s">
        <v>1931</v>
      </c>
      <c r="E632" s="88">
        <v>3718</v>
      </c>
      <c r="F632" s="88">
        <v>-1644</v>
      </c>
      <c r="G632" s="96">
        <v>-0.30660201416999999</v>
      </c>
      <c r="H632" s="96">
        <v>-7.4420677360000007E-2</v>
      </c>
      <c r="I632">
        <f>VLOOKUP(B632,'9 - Local Transit ALT (2)'!$C$7:$X$1124,22,0)</f>
        <v>0</v>
      </c>
    </row>
    <row r="633" spans="1:9" hidden="1">
      <c r="A633" t="s">
        <v>50</v>
      </c>
      <c r="B633" t="s">
        <v>1097</v>
      </c>
      <c r="C633" t="s">
        <v>1915</v>
      </c>
      <c r="D633" t="s">
        <v>1943</v>
      </c>
      <c r="E633">
        <v>81</v>
      </c>
      <c r="F633">
        <v>0</v>
      </c>
      <c r="G633" s="96">
        <v>-0.30769230769</v>
      </c>
      <c r="H633" s="9">
        <v>0</v>
      </c>
      <c r="I633">
        <f>VLOOKUP(B633,'9 - Local Transit ALT (2)'!$C$7:$X$1124,22,0)</f>
        <v>63.439613348357092</v>
      </c>
    </row>
    <row r="634" spans="1:9" hidden="1">
      <c r="A634" t="s">
        <v>50</v>
      </c>
      <c r="B634" t="s">
        <v>1247</v>
      </c>
      <c r="C634" t="s">
        <v>1915</v>
      </c>
      <c r="D634" t="s">
        <v>1959</v>
      </c>
      <c r="E634">
        <v>180</v>
      </c>
      <c r="F634">
        <v>-85</v>
      </c>
      <c r="G634" s="96">
        <v>-0.32075471698000002</v>
      </c>
      <c r="H634" s="96">
        <v>-3.7138927100000003E-2</v>
      </c>
      <c r="I634">
        <f>VLOOKUP(B634,'9 - Local Transit ALT (2)'!$C$7:$X$1124,22,0)</f>
        <v>0</v>
      </c>
    </row>
    <row r="635" spans="1:9" hidden="1">
      <c r="A635" t="s">
        <v>50</v>
      </c>
      <c r="B635" t="s">
        <v>1226</v>
      </c>
      <c r="C635" t="s">
        <v>1915</v>
      </c>
      <c r="D635" t="s">
        <v>1916</v>
      </c>
      <c r="E635">
        <v>433</v>
      </c>
      <c r="F635">
        <v>-206</v>
      </c>
      <c r="G635" s="96">
        <v>-0.32237871674000002</v>
      </c>
      <c r="H635" s="96">
        <v>0.49948435888999998</v>
      </c>
      <c r="I635">
        <f>VLOOKUP(B635,'9 - Local Transit ALT (2)'!$C$7:$X$1124,22,0)</f>
        <v>63.439613348357092</v>
      </c>
    </row>
    <row r="636" spans="1:9" hidden="1">
      <c r="A636" t="s">
        <v>50</v>
      </c>
      <c r="B636" t="s">
        <v>856</v>
      </c>
      <c r="C636" t="s">
        <v>1915</v>
      </c>
      <c r="D636" t="s">
        <v>1932</v>
      </c>
      <c r="E636">
        <v>78</v>
      </c>
      <c r="F636">
        <v>-38</v>
      </c>
      <c r="G636" s="96">
        <v>-0.32758620690000001</v>
      </c>
      <c r="H636" s="9">
        <v>0</v>
      </c>
      <c r="I636">
        <f>VLOOKUP(B636,'9 - Local Transit ALT (2)'!$C$7:$X$1124,22,0)</f>
        <v>0</v>
      </c>
    </row>
    <row r="637" spans="1:9" hidden="1">
      <c r="A637" t="s">
        <v>50</v>
      </c>
      <c r="B637" t="s">
        <v>1012</v>
      </c>
      <c r="C637" t="s">
        <v>1915</v>
      </c>
      <c r="D637" t="s">
        <v>1931</v>
      </c>
      <c r="E637" s="88">
        <v>2103</v>
      </c>
      <c r="F637" s="88">
        <v>-1032</v>
      </c>
      <c r="G637" s="96">
        <v>-0.32918660287000001</v>
      </c>
      <c r="H637" s="96">
        <v>-7.3435054769999994E-2</v>
      </c>
      <c r="I637">
        <f>VLOOKUP(B637,'9 - Local Transit ALT (2)'!$C$7:$X$1124,22,0)</f>
        <v>0</v>
      </c>
    </row>
    <row r="638" spans="1:9" hidden="1">
      <c r="A638" t="s">
        <v>50</v>
      </c>
      <c r="B638" t="s">
        <v>2159</v>
      </c>
      <c r="C638" t="s">
        <v>1915</v>
      </c>
      <c r="D638" t="s">
        <v>1943</v>
      </c>
      <c r="E638">
        <v>823</v>
      </c>
      <c r="F638">
        <v>-407</v>
      </c>
      <c r="G638" s="96">
        <v>-0.33089430893999999</v>
      </c>
      <c r="H638" s="96">
        <v>4.2941492199999997E-3</v>
      </c>
      <c r="I638" t="e">
        <f>VLOOKUP(B638,'9 - Local Transit ALT (2)'!$C$7:$X$1124,22,0)</f>
        <v>#N/A</v>
      </c>
    </row>
    <row r="639" spans="1:9" hidden="1">
      <c r="A639" t="s">
        <v>50</v>
      </c>
      <c r="B639" t="s">
        <v>947</v>
      </c>
      <c r="C639" t="s">
        <v>1915</v>
      </c>
      <c r="D639" t="s">
        <v>1931</v>
      </c>
      <c r="E639" s="88">
        <v>5330</v>
      </c>
      <c r="F639" s="88">
        <v>-2701</v>
      </c>
      <c r="G639" s="96">
        <v>-0.33632175321000002</v>
      </c>
      <c r="H639" s="96">
        <v>-0.27974549311000002</v>
      </c>
      <c r="I639">
        <f>VLOOKUP(B639,'9 - Local Transit ALT (2)'!$C$7:$X$1124,22,0)</f>
        <v>0</v>
      </c>
    </row>
    <row r="640" spans="1:9" hidden="1">
      <c r="A640" t="s">
        <v>50</v>
      </c>
      <c r="B640" t="s">
        <v>946</v>
      </c>
      <c r="C640" t="s">
        <v>1915</v>
      </c>
      <c r="D640" t="s">
        <v>1931</v>
      </c>
      <c r="E640" s="88">
        <v>2861</v>
      </c>
      <c r="F640" s="88">
        <v>-1460</v>
      </c>
      <c r="G640" s="96">
        <v>-0.33788474889999998</v>
      </c>
      <c r="H640" s="96">
        <v>-0.28604353392999998</v>
      </c>
      <c r="I640">
        <f>VLOOKUP(B640,'9 - Local Transit ALT (2)'!$C$7:$X$1124,22,0)</f>
        <v>0</v>
      </c>
    </row>
    <row r="641" spans="1:9" hidden="1">
      <c r="A641" t="s">
        <v>50</v>
      </c>
      <c r="B641" t="s">
        <v>2138</v>
      </c>
      <c r="C641" t="s">
        <v>1915</v>
      </c>
      <c r="D641" t="s">
        <v>1944</v>
      </c>
      <c r="E641" s="88">
        <v>4570</v>
      </c>
      <c r="F641">
        <v>0</v>
      </c>
      <c r="G641" s="96">
        <v>-0.33883101852000003</v>
      </c>
      <c r="H641" s="9">
        <v>0</v>
      </c>
      <c r="I641" t="e">
        <f>VLOOKUP(B641,'9 - Local Transit ALT (2)'!$C$7:$X$1124,22,0)</f>
        <v>#N/A</v>
      </c>
    </row>
    <row r="642" spans="1:9" hidden="1">
      <c r="A642" t="s">
        <v>50</v>
      </c>
      <c r="B642" t="s">
        <v>967</v>
      </c>
      <c r="C642" t="s">
        <v>1915</v>
      </c>
      <c r="D642" t="s">
        <v>1931</v>
      </c>
      <c r="E642" s="88">
        <v>2492</v>
      </c>
      <c r="F642" s="88">
        <v>-1278</v>
      </c>
      <c r="G642" s="96">
        <v>-0.33899204243999997</v>
      </c>
      <c r="H642" s="96">
        <v>-7.5613328450000003E-2</v>
      </c>
      <c r="I642">
        <f>VLOOKUP(B642,'9 - Local Transit ALT (2)'!$C$7:$X$1124,22,0)</f>
        <v>0</v>
      </c>
    </row>
    <row r="643" spans="1:9" hidden="1">
      <c r="A643" t="s">
        <v>50</v>
      </c>
      <c r="B643" t="s">
        <v>746</v>
      </c>
      <c r="C643" t="s">
        <v>1915</v>
      </c>
      <c r="D643" t="s">
        <v>1850</v>
      </c>
      <c r="E643">
        <v>393</v>
      </c>
      <c r="F643">
        <v>-204</v>
      </c>
      <c r="G643" s="96">
        <v>-0.34170854271000001</v>
      </c>
      <c r="H643" s="96">
        <v>-0.16103692066</v>
      </c>
      <c r="I643">
        <f>VLOOKUP(B643,'9 - Local Transit ALT (2)'!$C$7:$X$1124,22,0)</f>
        <v>0</v>
      </c>
    </row>
    <row r="644" spans="1:9" hidden="1">
      <c r="A644" t="s">
        <v>50</v>
      </c>
      <c r="B644" t="s">
        <v>747</v>
      </c>
      <c r="C644" t="s">
        <v>1915</v>
      </c>
      <c r="D644" t="s">
        <v>1850</v>
      </c>
      <c r="E644">
        <v>260</v>
      </c>
      <c r="F644">
        <v>-135</v>
      </c>
      <c r="G644" s="96">
        <v>-0.34177215189999999</v>
      </c>
      <c r="H644" s="96">
        <v>-0.13161764706000001</v>
      </c>
      <c r="I644">
        <f>VLOOKUP(B644,'9 - Local Transit ALT (2)'!$C$7:$X$1124,22,0)</f>
        <v>0</v>
      </c>
    </row>
    <row r="645" spans="1:9" hidden="1">
      <c r="A645" t="s">
        <v>50</v>
      </c>
      <c r="B645" t="s">
        <v>861</v>
      </c>
      <c r="C645" t="s">
        <v>1915</v>
      </c>
      <c r="D645" t="s">
        <v>1931</v>
      </c>
      <c r="E645" s="88">
        <v>2090</v>
      </c>
      <c r="F645" s="88">
        <v>-1086</v>
      </c>
      <c r="G645" s="96">
        <v>-0.34193954659999998</v>
      </c>
      <c r="H645" s="96">
        <v>2.1897810220000001E-2</v>
      </c>
      <c r="I645">
        <f>VLOOKUP(B645,'9 - Local Transit ALT (2)'!$C$7:$X$1124,22,0)</f>
        <v>0</v>
      </c>
    </row>
    <row r="646" spans="1:9" hidden="1">
      <c r="A646" t="s">
        <v>50</v>
      </c>
      <c r="B646" t="s">
        <v>1223</v>
      </c>
      <c r="C646" t="s">
        <v>1915</v>
      </c>
      <c r="D646" t="s">
        <v>1916</v>
      </c>
      <c r="E646">
        <v>189</v>
      </c>
      <c r="F646">
        <v>-99</v>
      </c>
      <c r="G646" s="96">
        <v>-0.34375</v>
      </c>
      <c r="H646" s="96">
        <v>-1.4723926399999999E-3</v>
      </c>
      <c r="I646">
        <f>VLOOKUP(B646,'9 - Local Transit ALT (2)'!$C$7:$X$1124,22,0)</f>
        <v>0</v>
      </c>
    </row>
    <row r="647" spans="1:9" hidden="1">
      <c r="A647" t="s">
        <v>50</v>
      </c>
      <c r="B647" t="s">
        <v>933</v>
      </c>
      <c r="C647" t="s">
        <v>1915</v>
      </c>
      <c r="D647" t="s">
        <v>1931</v>
      </c>
      <c r="E647">
        <v>61</v>
      </c>
      <c r="F647">
        <v>-32</v>
      </c>
      <c r="G647" s="96">
        <v>-0.34408602151000001</v>
      </c>
      <c r="H647" s="96">
        <v>-9.4431781199999995E-3</v>
      </c>
      <c r="I647">
        <f>VLOOKUP(B647,'9 - Local Transit ALT (2)'!$C$7:$X$1124,22,0)</f>
        <v>0</v>
      </c>
    </row>
    <row r="648" spans="1:9" hidden="1">
      <c r="A648" t="s">
        <v>50</v>
      </c>
      <c r="B648" t="s">
        <v>2140</v>
      </c>
      <c r="C648" t="s">
        <v>1915</v>
      </c>
      <c r="D648" t="s">
        <v>1916</v>
      </c>
      <c r="E648" s="88">
        <v>1675</v>
      </c>
      <c r="F648">
        <v>-889</v>
      </c>
      <c r="G648" s="96">
        <v>-0.34672386895000001</v>
      </c>
      <c r="H648" s="96">
        <v>0.59753058449999996</v>
      </c>
      <c r="I648" t="e">
        <f>VLOOKUP(B648,'9 - Local Transit ALT (2)'!$C$7:$X$1124,22,0)</f>
        <v>#N/A</v>
      </c>
    </row>
    <row r="649" spans="1:9" hidden="1">
      <c r="A649" t="s">
        <v>50</v>
      </c>
      <c r="B649" t="s">
        <v>905</v>
      </c>
      <c r="C649" t="s">
        <v>1915</v>
      </c>
      <c r="D649" t="s">
        <v>1931</v>
      </c>
      <c r="E649">
        <v>333</v>
      </c>
      <c r="F649">
        <v>-179</v>
      </c>
      <c r="G649" s="96">
        <v>-0.349609375</v>
      </c>
      <c r="H649" s="96">
        <v>-0.10014800197</v>
      </c>
      <c r="I649">
        <f>VLOOKUP(B649,'9 - Local Transit ALT (2)'!$C$7:$X$1124,22,0)</f>
        <v>0</v>
      </c>
    </row>
    <row r="650" spans="1:9" hidden="1">
      <c r="A650" t="s">
        <v>50</v>
      </c>
      <c r="B650" t="s">
        <v>2150</v>
      </c>
      <c r="C650" t="s">
        <v>1915</v>
      </c>
      <c r="D650" t="s">
        <v>1931</v>
      </c>
      <c r="E650" s="88">
        <v>1086</v>
      </c>
      <c r="F650">
        <v>-596</v>
      </c>
      <c r="G650" s="96">
        <v>-0.35434007134000001</v>
      </c>
      <c r="H650" s="96">
        <v>5.2137642999999995E-4</v>
      </c>
      <c r="I650" t="e">
        <f>VLOOKUP(B650,'9 - Local Transit ALT (2)'!$C$7:$X$1124,22,0)</f>
        <v>#N/A</v>
      </c>
    </row>
    <row r="651" spans="1:9" hidden="1">
      <c r="A651" t="s">
        <v>50</v>
      </c>
      <c r="B651" t="s">
        <v>1119</v>
      </c>
      <c r="C651" t="s">
        <v>1915</v>
      </c>
      <c r="D651" t="s">
        <v>1943</v>
      </c>
      <c r="E651">
        <v>117</v>
      </c>
      <c r="F651">
        <v>0</v>
      </c>
      <c r="G651" s="96">
        <v>-0.35714285713999999</v>
      </c>
      <c r="H651" s="9">
        <v>0</v>
      </c>
      <c r="I651">
        <f>VLOOKUP(B651,'9 - Local Transit ALT (2)'!$C$7:$X$1124,22,0)</f>
        <v>0</v>
      </c>
    </row>
    <row r="652" spans="1:9" hidden="1">
      <c r="A652" t="s">
        <v>50</v>
      </c>
      <c r="B652" t="s">
        <v>2136</v>
      </c>
      <c r="C652" t="s">
        <v>1915</v>
      </c>
      <c r="D652" t="s">
        <v>1943</v>
      </c>
      <c r="E652" s="88">
        <v>1932</v>
      </c>
      <c r="F652" s="88">
        <v>-1094</v>
      </c>
      <c r="G652" s="96">
        <v>-0.36153337740000002</v>
      </c>
      <c r="H652" s="96">
        <v>0.11199850718</v>
      </c>
      <c r="I652" t="e">
        <f>VLOOKUP(B652,'9 - Local Transit ALT (2)'!$C$7:$X$1124,22,0)</f>
        <v>#N/A</v>
      </c>
    </row>
    <row r="653" spans="1:9" hidden="1">
      <c r="A653" t="s">
        <v>50</v>
      </c>
      <c r="B653" t="s">
        <v>1182</v>
      </c>
      <c r="C653" t="s">
        <v>1915</v>
      </c>
      <c r="D653" t="s">
        <v>1916</v>
      </c>
      <c r="E653">
        <v>226</v>
      </c>
      <c r="F653">
        <v>-135</v>
      </c>
      <c r="G653" s="96">
        <v>-0.37396121884</v>
      </c>
      <c r="H653" s="96">
        <v>0.11353467562</v>
      </c>
      <c r="I653">
        <f>VLOOKUP(B653,'9 - Local Transit ALT (2)'!$C$7:$X$1124,22,0)</f>
        <v>0</v>
      </c>
    </row>
    <row r="654" spans="1:9" hidden="1">
      <c r="A654" t="s">
        <v>50</v>
      </c>
      <c r="B654" t="s">
        <v>1465</v>
      </c>
      <c r="C654" t="s">
        <v>1915</v>
      </c>
      <c r="D654" t="s">
        <v>1877</v>
      </c>
      <c r="E654">
        <v>26</v>
      </c>
      <c r="F654">
        <v>-16</v>
      </c>
      <c r="G654" s="96">
        <v>-0.38095238095</v>
      </c>
      <c r="H654" s="9">
        <v>0</v>
      </c>
      <c r="I654">
        <f>VLOOKUP(B654,'9 - Local Transit ALT (2)'!$C$7:$X$1124,22,0)</f>
        <v>0</v>
      </c>
    </row>
    <row r="655" spans="1:9" hidden="1">
      <c r="A655" t="s">
        <v>50</v>
      </c>
      <c r="B655" t="s">
        <v>1082</v>
      </c>
      <c r="C655" t="s">
        <v>1915</v>
      </c>
      <c r="D655" t="s">
        <v>1943</v>
      </c>
      <c r="E655" s="88">
        <v>3467</v>
      </c>
      <c r="F655" s="88">
        <v>-2197</v>
      </c>
      <c r="G655" s="96">
        <v>-0.38788841808000002</v>
      </c>
      <c r="H655" s="96">
        <v>0.15495031284999999</v>
      </c>
      <c r="I655">
        <f>VLOOKUP(B655,'9 - Local Transit ALT (2)'!$C$7:$X$1124,22,0)</f>
        <v>79.299516685446378</v>
      </c>
    </row>
    <row r="656" spans="1:9" hidden="1">
      <c r="A656" t="s">
        <v>50</v>
      </c>
      <c r="B656" t="s">
        <v>2177</v>
      </c>
      <c r="C656" t="s">
        <v>1915</v>
      </c>
      <c r="D656" t="s">
        <v>1940</v>
      </c>
      <c r="E656">
        <v>485</v>
      </c>
      <c r="F656">
        <v>-314</v>
      </c>
      <c r="G656" s="96">
        <v>-0.39299123905</v>
      </c>
      <c r="H656" s="96">
        <v>0.4716553288</v>
      </c>
      <c r="I656" t="e">
        <f>VLOOKUP(B656,'9 - Local Transit ALT (2)'!$C$7:$X$1124,22,0)</f>
        <v>#N/A</v>
      </c>
    </row>
    <row r="657" spans="1:9" hidden="1">
      <c r="A657" t="s">
        <v>50</v>
      </c>
      <c r="B657" t="s">
        <v>857</v>
      </c>
      <c r="C657" t="s">
        <v>1915</v>
      </c>
      <c r="D657" t="s">
        <v>1932</v>
      </c>
      <c r="E657">
        <v>542</v>
      </c>
      <c r="F657">
        <v>-366</v>
      </c>
      <c r="G657" s="96">
        <v>-0.40308370044000003</v>
      </c>
      <c r="H657" s="9">
        <v>0</v>
      </c>
      <c r="I657">
        <f>VLOOKUP(B657,'9 - Local Transit ALT (2)'!$C$7:$X$1124,22,0)</f>
        <v>0</v>
      </c>
    </row>
    <row r="658" spans="1:9" hidden="1">
      <c r="A658" t="s">
        <v>50</v>
      </c>
      <c r="B658" t="s">
        <v>2174</v>
      </c>
      <c r="C658" t="s">
        <v>1915</v>
      </c>
      <c r="D658" t="s">
        <v>1940</v>
      </c>
      <c r="E658">
        <v>546</v>
      </c>
      <c r="F658">
        <v>-370</v>
      </c>
      <c r="G658" s="96">
        <v>-0.40393013100000003</v>
      </c>
      <c r="H658" s="96">
        <v>1.51561079E-3</v>
      </c>
      <c r="I658" t="e">
        <f>VLOOKUP(B658,'9 - Local Transit ALT (2)'!$C$7:$X$1124,22,0)</f>
        <v>#N/A</v>
      </c>
    </row>
    <row r="659" spans="1:9" hidden="1">
      <c r="A659" t="s">
        <v>50</v>
      </c>
      <c r="B659" t="s">
        <v>1314</v>
      </c>
      <c r="C659" t="s">
        <v>1915</v>
      </c>
      <c r="D659" t="s">
        <v>1958</v>
      </c>
      <c r="E659">
        <v>58</v>
      </c>
      <c r="F659">
        <v>-42</v>
      </c>
      <c r="G659" s="9">
        <v>-0.42</v>
      </c>
      <c r="H659" s="96">
        <v>-9.5373665479999994E-2</v>
      </c>
      <c r="I659">
        <f>VLOOKUP(B659,'9 - Local Transit ALT (2)'!$C$7:$X$1124,22,0)</f>
        <v>0</v>
      </c>
    </row>
    <row r="660" spans="1:9" hidden="1">
      <c r="A660" t="s">
        <v>50</v>
      </c>
      <c r="B660" t="s">
        <v>1221</v>
      </c>
      <c r="C660" t="s">
        <v>1915</v>
      </c>
      <c r="D660" t="s">
        <v>1916</v>
      </c>
      <c r="E660" s="88">
        <v>1266</v>
      </c>
      <c r="F660">
        <v>-924</v>
      </c>
      <c r="G660" s="96">
        <v>-0.42191780822000002</v>
      </c>
      <c r="H660" s="96">
        <v>8.5814360770000001E-2</v>
      </c>
      <c r="I660">
        <f>VLOOKUP(B660,'9 - Local Transit ALT (2)'!$C$7:$X$1124,22,0)</f>
        <v>0</v>
      </c>
    </row>
    <row r="661" spans="1:9" hidden="1">
      <c r="A661" t="s">
        <v>50</v>
      </c>
      <c r="B661" t="s">
        <v>2141</v>
      </c>
      <c r="C661" t="s">
        <v>1915</v>
      </c>
      <c r="D661" t="s">
        <v>1916</v>
      </c>
      <c r="E661" s="88">
        <v>1481</v>
      </c>
      <c r="F661" s="88">
        <v>-1107</v>
      </c>
      <c r="G661" s="96">
        <v>-0.42774343122000003</v>
      </c>
      <c r="H661" s="96">
        <v>6.0645795769999997E-2</v>
      </c>
      <c r="I661" t="e">
        <f>VLOOKUP(B661,'9 - Local Transit ALT (2)'!$C$7:$X$1124,22,0)</f>
        <v>#N/A</v>
      </c>
    </row>
    <row r="662" spans="1:9" hidden="1">
      <c r="A662" t="s">
        <v>50</v>
      </c>
      <c r="B662" t="s">
        <v>875</v>
      </c>
      <c r="C662" t="s">
        <v>1915</v>
      </c>
      <c r="D662" t="s">
        <v>1931</v>
      </c>
      <c r="E662" s="88">
        <v>1882</v>
      </c>
      <c r="F662" s="88">
        <v>-1431</v>
      </c>
      <c r="G662" s="96">
        <v>-0.43193480228999998</v>
      </c>
      <c r="H662" s="96">
        <v>-0.17187575247</v>
      </c>
      <c r="I662">
        <f>VLOOKUP(B662,'9 - Local Transit ALT (2)'!$C$7:$X$1124,22,0)</f>
        <v>0</v>
      </c>
    </row>
    <row r="663" spans="1:9" hidden="1">
      <c r="A663" t="s">
        <v>50</v>
      </c>
      <c r="B663" t="s">
        <v>2195</v>
      </c>
      <c r="C663" t="s">
        <v>1915</v>
      </c>
      <c r="D663" t="s">
        <v>1916</v>
      </c>
      <c r="E663">
        <v>331</v>
      </c>
      <c r="F663">
        <v>-253</v>
      </c>
      <c r="G663" s="96">
        <v>-0.43321917807999999</v>
      </c>
      <c r="H663" s="96">
        <v>0.13255033557000001</v>
      </c>
      <c r="I663" t="e">
        <f>VLOOKUP(B663,'9 - Local Transit ALT (2)'!$C$7:$X$1124,22,0)</f>
        <v>#N/A</v>
      </c>
    </row>
    <row r="664" spans="1:9" hidden="1">
      <c r="A664" t="s">
        <v>50</v>
      </c>
      <c r="B664" t="s">
        <v>1189</v>
      </c>
      <c r="C664" t="s">
        <v>1915</v>
      </c>
      <c r="D664" t="s">
        <v>1916</v>
      </c>
      <c r="E664">
        <v>699</v>
      </c>
      <c r="F664">
        <v>-563</v>
      </c>
      <c r="G664" s="96">
        <v>-0.44611727417000002</v>
      </c>
      <c r="H664" s="96">
        <v>5.7271557270000002E-2</v>
      </c>
      <c r="I664">
        <f>VLOOKUP(B664,'9 - Local Transit ALT (2)'!$C$7:$X$1124,22,0)</f>
        <v>0</v>
      </c>
    </row>
    <row r="665" spans="1:9" hidden="1">
      <c r="A665" t="s">
        <v>50</v>
      </c>
      <c r="B665" t="s">
        <v>1437</v>
      </c>
      <c r="C665" t="s">
        <v>1915</v>
      </c>
      <c r="D665" t="s">
        <v>1876</v>
      </c>
      <c r="E665">
        <v>72</v>
      </c>
      <c r="F665">
        <v>-63</v>
      </c>
      <c r="G665" s="96">
        <v>-0.46666666667000001</v>
      </c>
      <c r="H665" s="96">
        <v>2.16567407E-3</v>
      </c>
      <c r="I665">
        <f>VLOOKUP(B665,'9 - Local Transit ALT (2)'!$C$7:$X$1124,22,0)</f>
        <v>0</v>
      </c>
    </row>
    <row r="666" spans="1:9" hidden="1">
      <c r="A666" t="s">
        <v>50</v>
      </c>
      <c r="B666" t="s">
        <v>2133</v>
      </c>
      <c r="C666" t="s">
        <v>1915</v>
      </c>
      <c r="D666" t="s">
        <v>1931</v>
      </c>
      <c r="E666" s="88">
        <v>1805</v>
      </c>
      <c r="F666" s="88">
        <v>-1632</v>
      </c>
      <c r="G666" s="96">
        <v>-0.47483270294000002</v>
      </c>
      <c r="H666" s="96">
        <v>-0.17530745116999999</v>
      </c>
      <c r="I666" t="e">
        <f>VLOOKUP(B666,'9 - Local Transit ALT (2)'!$C$7:$X$1124,22,0)</f>
        <v>#N/A</v>
      </c>
    </row>
    <row r="667" spans="1:9" hidden="1">
      <c r="A667" t="s">
        <v>50</v>
      </c>
      <c r="B667" t="s">
        <v>1319</v>
      </c>
      <c r="C667" t="s">
        <v>1915</v>
      </c>
      <c r="D667" t="s">
        <v>1958</v>
      </c>
      <c r="E667">
        <v>278</v>
      </c>
      <c r="F667">
        <v>-260</v>
      </c>
      <c r="G667" s="96">
        <v>-0.48327137545999999</v>
      </c>
      <c r="H667" s="96">
        <v>-1.9436345970000001E-2</v>
      </c>
      <c r="I667">
        <f>VLOOKUP(B667,'9 - Local Transit ALT (2)'!$C$7:$X$1124,22,0)</f>
        <v>0</v>
      </c>
    </row>
    <row r="668" spans="1:9" hidden="1">
      <c r="A668" t="s">
        <v>50</v>
      </c>
      <c r="B668" t="s">
        <v>2123</v>
      </c>
      <c r="C668" t="s">
        <v>1915</v>
      </c>
      <c r="D668" t="s">
        <v>1916</v>
      </c>
      <c r="E668" s="88">
        <v>3757</v>
      </c>
      <c r="F668" s="88">
        <v>-3524</v>
      </c>
      <c r="G668" s="96">
        <v>-0.48399945061999999</v>
      </c>
      <c r="H668" s="96">
        <v>-0.46602424001999998</v>
      </c>
      <c r="I668" t="e">
        <f>VLOOKUP(B668,'9 - Local Transit ALT (2)'!$C$7:$X$1124,22,0)</f>
        <v>#N/A</v>
      </c>
    </row>
    <row r="669" spans="1:9" hidden="1">
      <c r="A669" t="s">
        <v>50</v>
      </c>
      <c r="B669" t="s">
        <v>1022</v>
      </c>
      <c r="C669" t="s">
        <v>1915</v>
      </c>
      <c r="D669" t="s">
        <v>1940</v>
      </c>
      <c r="E669" s="88">
        <v>1503</v>
      </c>
      <c r="F669" s="88">
        <v>-1462</v>
      </c>
      <c r="G669" s="96">
        <v>-0.49308600337000003</v>
      </c>
      <c r="H669" s="96">
        <v>-3.0312215999999997E-4</v>
      </c>
      <c r="I669">
        <f>VLOOKUP(B669,'9 - Local Transit ALT (2)'!$C$7:$X$1124,22,0)</f>
        <v>0</v>
      </c>
    </row>
    <row r="670" spans="1:9" hidden="1">
      <c r="A670" t="s">
        <v>50</v>
      </c>
      <c r="B670" t="s">
        <v>1323</v>
      </c>
      <c r="C670" t="s">
        <v>1915</v>
      </c>
      <c r="D670" t="s">
        <v>1958</v>
      </c>
      <c r="E670">
        <v>42</v>
      </c>
      <c r="F670">
        <v>-41</v>
      </c>
      <c r="G670" s="96">
        <v>-0.49397590360999999</v>
      </c>
      <c r="H670" s="9">
        <v>0</v>
      </c>
      <c r="I670">
        <f>VLOOKUP(B670,'9 - Local Transit ALT (2)'!$C$7:$X$1124,22,0)</f>
        <v>0</v>
      </c>
    </row>
    <row r="671" spans="1:9" hidden="1">
      <c r="A671" t="s">
        <v>50</v>
      </c>
      <c r="B671" t="s">
        <v>2257</v>
      </c>
      <c r="C671" t="s">
        <v>1915</v>
      </c>
      <c r="D671" t="s">
        <v>1850</v>
      </c>
      <c r="E671">
        <v>96</v>
      </c>
      <c r="F671">
        <v>-96</v>
      </c>
      <c r="G671" s="9">
        <v>-0.5</v>
      </c>
      <c r="H671" s="96">
        <v>-0.17569444444000001</v>
      </c>
      <c r="I671" t="e">
        <f>VLOOKUP(B671,'9 - Local Transit ALT (2)'!$C$7:$X$1124,22,0)</f>
        <v>#N/A</v>
      </c>
    </row>
    <row r="672" spans="1:9" hidden="1">
      <c r="A672" t="s">
        <v>50</v>
      </c>
      <c r="B672" t="s">
        <v>790</v>
      </c>
      <c r="C672" t="s">
        <v>1915</v>
      </c>
      <c r="D672" t="s">
        <v>1923</v>
      </c>
      <c r="E672">
        <v>128</v>
      </c>
      <c r="F672">
        <v>-128</v>
      </c>
      <c r="G672" s="9">
        <v>-0.5</v>
      </c>
      <c r="H672" s="96">
        <v>2.3037037037000001</v>
      </c>
      <c r="I672">
        <f>VLOOKUP(B672,'9 - Local Transit ALT (2)'!$C$7:$X$1124,22,0)</f>
        <v>31.719806674178546</v>
      </c>
    </row>
    <row r="673" spans="1:9" hidden="1">
      <c r="A673" t="s">
        <v>50</v>
      </c>
      <c r="B673" t="s">
        <v>2233</v>
      </c>
      <c r="C673" t="s">
        <v>1915</v>
      </c>
      <c r="D673" t="s">
        <v>1850</v>
      </c>
      <c r="E673">
        <v>145</v>
      </c>
      <c r="F673">
        <v>-152</v>
      </c>
      <c r="G673" s="96">
        <v>-0.51178451177999995</v>
      </c>
      <c r="H673" s="96">
        <v>-0.14533965245</v>
      </c>
      <c r="I673" t="e">
        <f>VLOOKUP(B673,'9 - Local Transit ALT (2)'!$C$7:$X$1124,22,0)</f>
        <v>#N/A</v>
      </c>
    </row>
    <row r="674" spans="1:9" hidden="1">
      <c r="A674" t="s">
        <v>50</v>
      </c>
      <c r="B674" t="s">
        <v>855</v>
      </c>
      <c r="C674" t="s">
        <v>1915</v>
      </c>
      <c r="D674" t="s">
        <v>1932</v>
      </c>
      <c r="E674">
        <v>98</v>
      </c>
      <c r="F674">
        <v>-108</v>
      </c>
      <c r="G674" s="96">
        <v>-0.52427184465999999</v>
      </c>
      <c r="H674" s="9">
        <v>0</v>
      </c>
      <c r="I674">
        <f>VLOOKUP(B674,'9 - Local Transit ALT (2)'!$C$7:$X$1124,22,0)</f>
        <v>0</v>
      </c>
    </row>
    <row r="675" spans="1:9" hidden="1">
      <c r="A675" t="s">
        <v>50</v>
      </c>
      <c r="B675" t="s">
        <v>1152</v>
      </c>
      <c r="C675" t="s">
        <v>1915</v>
      </c>
      <c r="D675" t="s">
        <v>1916</v>
      </c>
      <c r="E675" s="88">
        <v>2230</v>
      </c>
      <c r="F675" s="88">
        <v>-2464</v>
      </c>
      <c r="G675" s="96">
        <v>-0.52492543673000003</v>
      </c>
      <c r="H675" s="96">
        <v>-0.49890569040999999</v>
      </c>
      <c r="I675">
        <f>VLOOKUP(B675,'9 - Local Transit ALT (2)'!$C$7:$X$1124,22,0)</f>
        <v>0</v>
      </c>
    </row>
    <row r="676" spans="1:9" hidden="1">
      <c r="A676" t="s">
        <v>50</v>
      </c>
      <c r="B676" t="s">
        <v>1083</v>
      </c>
      <c r="C676" t="s">
        <v>1915</v>
      </c>
      <c r="D676" t="s">
        <v>1943</v>
      </c>
      <c r="E676">
        <v>96</v>
      </c>
      <c r="F676">
        <v>-107</v>
      </c>
      <c r="G676" s="96">
        <v>-0.52709359605999995</v>
      </c>
      <c r="H676" s="96">
        <v>1.83469721768</v>
      </c>
      <c r="I676">
        <f>VLOOKUP(B676,'9 - Local Transit ALT (2)'!$C$7:$X$1124,22,0)</f>
        <v>0</v>
      </c>
    </row>
    <row r="677" spans="1:9" hidden="1">
      <c r="A677" t="s">
        <v>50</v>
      </c>
      <c r="B677" t="s">
        <v>1244</v>
      </c>
      <c r="C677" t="s">
        <v>1915</v>
      </c>
      <c r="D677" t="s">
        <v>1959</v>
      </c>
      <c r="E677">
        <v>194</v>
      </c>
      <c r="F677">
        <v>-250</v>
      </c>
      <c r="G677" s="96">
        <v>-0.56306306305999998</v>
      </c>
      <c r="H677" s="96">
        <v>-1.126244107E-2</v>
      </c>
      <c r="I677">
        <f>VLOOKUP(B677,'9 - Local Transit ALT (2)'!$C$7:$X$1124,22,0)</f>
        <v>0</v>
      </c>
    </row>
    <row r="678" spans="1:9" hidden="1">
      <c r="A678" t="s">
        <v>50</v>
      </c>
      <c r="B678" t="s">
        <v>2277</v>
      </c>
      <c r="C678" t="s">
        <v>1915</v>
      </c>
      <c r="D678" t="s">
        <v>1865</v>
      </c>
      <c r="E678">
        <v>66</v>
      </c>
      <c r="F678">
        <v>-88</v>
      </c>
      <c r="G678" s="96">
        <v>-0.57142857143000003</v>
      </c>
      <c r="H678" s="96">
        <v>1.00773480663</v>
      </c>
      <c r="I678" t="e">
        <f>VLOOKUP(B678,'9 - Local Transit ALT (2)'!$C$7:$X$1124,22,0)</f>
        <v>#N/A</v>
      </c>
    </row>
    <row r="679" spans="1:9" hidden="1">
      <c r="A679" t="s">
        <v>50</v>
      </c>
      <c r="B679" t="s">
        <v>1037</v>
      </c>
      <c r="C679" t="s">
        <v>1915</v>
      </c>
      <c r="D679" t="s">
        <v>1940</v>
      </c>
      <c r="E679">
        <v>440</v>
      </c>
      <c r="F679">
        <v>-590</v>
      </c>
      <c r="G679" s="96">
        <v>-0.57281553397999996</v>
      </c>
      <c r="H679" s="96">
        <v>0.59956188389999998</v>
      </c>
      <c r="I679">
        <f>VLOOKUP(B679,'9 - Local Transit ALT (2)'!$C$7:$X$1124,22,0)</f>
        <v>0</v>
      </c>
    </row>
    <row r="680" spans="1:9" hidden="1">
      <c r="A680" t="s">
        <v>50</v>
      </c>
      <c r="B680" t="s">
        <v>2309</v>
      </c>
      <c r="C680" t="s">
        <v>1915</v>
      </c>
      <c r="D680" t="s">
        <v>1865</v>
      </c>
      <c r="E680">
        <v>23</v>
      </c>
      <c r="F680">
        <v>-34</v>
      </c>
      <c r="G680" s="96">
        <v>-0.59649122806999999</v>
      </c>
      <c r="H680" s="96">
        <v>3.0207732256200002</v>
      </c>
      <c r="I680" t="e">
        <f>VLOOKUP(B680,'9 - Local Transit ALT (2)'!$C$7:$X$1124,22,0)</f>
        <v>#N/A</v>
      </c>
    </row>
    <row r="681" spans="1:9" hidden="1">
      <c r="A681" t="s">
        <v>50</v>
      </c>
      <c r="B681" t="s">
        <v>1147</v>
      </c>
      <c r="C681" t="s">
        <v>1915</v>
      </c>
      <c r="D681" t="s">
        <v>1916</v>
      </c>
      <c r="E681" s="88">
        <v>2080</v>
      </c>
      <c r="F681" s="88">
        <v>-3399</v>
      </c>
      <c r="G681" s="96">
        <v>-0.62036868042000004</v>
      </c>
      <c r="H681" s="96">
        <v>0.55359133620000001</v>
      </c>
      <c r="I681">
        <f>VLOOKUP(B681,'9 - Local Transit ALT (2)'!$C$7:$X$1124,22,0)</f>
        <v>0</v>
      </c>
    </row>
    <row r="682" spans="1:9" hidden="1">
      <c r="A682" t="s">
        <v>50</v>
      </c>
      <c r="B682" t="s">
        <v>1245</v>
      </c>
      <c r="C682" t="s">
        <v>1915</v>
      </c>
      <c r="D682" t="s">
        <v>1959</v>
      </c>
      <c r="E682">
        <v>160</v>
      </c>
      <c r="F682">
        <v>-275</v>
      </c>
      <c r="G682" s="96">
        <v>-0.63218390805000002</v>
      </c>
      <c r="H682" s="96">
        <v>-9.6032347699999999E-3</v>
      </c>
      <c r="I682">
        <f>VLOOKUP(B682,'9 - Local Transit ALT (2)'!$C$7:$X$1124,22,0)</f>
        <v>0</v>
      </c>
    </row>
    <row r="683" spans="1:9" hidden="1">
      <c r="A683" t="s">
        <v>50</v>
      </c>
      <c r="B683" t="s">
        <v>845</v>
      </c>
      <c r="C683" t="s">
        <v>1915</v>
      </c>
      <c r="D683" t="s">
        <v>1960</v>
      </c>
      <c r="E683">
        <v>108</v>
      </c>
      <c r="F683">
        <v>-222</v>
      </c>
      <c r="G683" s="96">
        <v>-0.67272727272999999</v>
      </c>
      <c r="H683" s="96">
        <v>0.32379248657999998</v>
      </c>
      <c r="I683">
        <f>VLOOKUP(B683,'9 - Local Transit ALT (2)'!$C$7:$X$1124,22,0)</f>
        <v>0</v>
      </c>
    </row>
    <row r="684" spans="1:9" hidden="1">
      <c r="A684" t="s">
        <v>50</v>
      </c>
      <c r="B684" t="s">
        <v>2272</v>
      </c>
      <c r="C684" t="s">
        <v>1915</v>
      </c>
      <c r="D684" t="s">
        <v>1947</v>
      </c>
      <c r="E684">
        <v>58</v>
      </c>
      <c r="F684">
        <v>-122</v>
      </c>
      <c r="G684" s="96">
        <v>-0.67777777778000003</v>
      </c>
      <c r="H684" s="96">
        <v>0.26203208556000002</v>
      </c>
      <c r="I684" t="e">
        <f>VLOOKUP(B684,'9 - Local Transit ALT (2)'!$C$7:$X$1124,22,0)</f>
        <v>#N/A</v>
      </c>
    </row>
    <row r="685" spans="1:9" hidden="1">
      <c r="A685" t="s">
        <v>50</v>
      </c>
      <c r="B685" t="s">
        <v>1080</v>
      </c>
      <c r="C685" t="s">
        <v>1915</v>
      </c>
      <c r="D685" t="s">
        <v>1941</v>
      </c>
      <c r="E685">
        <v>76</v>
      </c>
      <c r="F685">
        <v>0</v>
      </c>
      <c r="G685" s="96">
        <v>-0.68595041322000005</v>
      </c>
      <c r="H685" s="9">
        <v>0</v>
      </c>
      <c r="I685">
        <f>VLOOKUP(B685,'9 - Local Transit ALT (2)'!$C$7:$X$1124,22,0)</f>
        <v>0</v>
      </c>
    </row>
    <row r="686" spans="1:9" hidden="1">
      <c r="A686" t="s">
        <v>50</v>
      </c>
      <c r="B686" t="s">
        <v>2252</v>
      </c>
      <c r="C686" t="s">
        <v>1915</v>
      </c>
      <c r="D686" t="s">
        <v>1960</v>
      </c>
      <c r="E686">
        <v>72</v>
      </c>
      <c r="F686">
        <v>-168</v>
      </c>
      <c r="G686" s="9">
        <v>-0.7</v>
      </c>
      <c r="H686" s="96">
        <v>0.21822541966</v>
      </c>
      <c r="I686" t="e">
        <f>VLOOKUP(B686,'9 - Local Transit ALT (2)'!$C$7:$X$1124,22,0)</f>
        <v>#N/A</v>
      </c>
    </row>
    <row r="687" spans="1:9" hidden="1">
      <c r="A687" t="s">
        <v>50</v>
      </c>
      <c r="B687" t="s">
        <v>824</v>
      </c>
      <c r="C687" t="s">
        <v>1915</v>
      </c>
      <c r="D687" t="s">
        <v>1955</v>
      </c>
      <c r="E687">
        <v>50</v>
      </c>
      <c r="F687">
        <v>-120</v>
      </c>
      <c r="G687" s="96">
        <v>-0.70588235294000001</v>
      </c>
      <c r="H687" s="96">
        <v>1.3386880900000001E-3</v>
      </c>
      <c r="I687">
        <f>VLOOKUP(B687,'9 - Local Transit ALT (2)'!$C$7:$X$1124,22,0)</f>
        <v>0</v>
      </c>
    </row>
    <row r="688" spans="1:9" hidden="1">
      <c r="A688" t="s">
        <v>50</v>
      </c>
      <c r="B688" t="s">
        <v>2269</v>
      </c>
      <c r="C688" t="s">
        <v>1915</v>
      </c>
      <c r="D688" t="s">
        <v>1958</v>
      </c>
      <c r="E688">
        <v>58</v>
      </c>
      <c r="F688">
        <v>-143</v>
      </c>
      <c r="G688" s="96">
        <v>-0.71144278607</v>
      </c>
      <c r="H688" s="9">
        <v>0</v>
      </c>
      <c r="I688" t="e">
        <f>VLOOKUP(B688,'9 - Local Transit ALT (2)'!$C$7:$X$1124,22,0)</f>
        <v>#N/A</v>
      </c>
    </row>
    <row r="689" spans="1:9" hidden="1">
      <c r="A689" t="s">
        <v>50</v>
      </c>
      <c r="B689" t="s">
        <v>2186</v>
      </c>
      <c r="C689" t="s">
        <v>1915</v>
      </c>
      <c r="D689" t="s">
        <v>1947</v>
      </c>
      <c r="E689">
        <v>229</v>
      </c>
      <c r="F689">
        <v>-580</v>
      </c>
      <c r="G689" s="96">
        <v>-0.71693448701999996</v>
      </c>
      <c r="H689" s="96">
        <v>-6.1933534739999997E-2</v>
      </c>
      <c r="I689" t="e">
        <f>VLOOKUP(B689,'9 - Local Transit ALT (2)'!$C$7:$X$1124,22,0)</f>
        <v>#N/A</v>
      </c>
    </row>
    <row r="690" spans="1:9" hidden="1">
      <c r="A690" t="s">
        <v>50</v>
      </c>
      <c r="B690" t="s">
        <v>2299</v>
      </c>
      <c r="C690" t="s">
        <v>1915</v>
      </c>
      <c r="D690" t="s">
        <v>1932</v>
      </c>
      <c r="E690">
        <v>28</v>
      </c>
      <c r="F690">
        <v>-90</v>
      </c>
      <c r="G690" s="96">
        <v>-0.76271186441000005</v>
      </c>
      <c r="H690" s="9">
        <v>0</v>
      </c>
      <c r="I690" t="e">
        <f>VLOOKUP(B690,'9 - Local Transit ALT (2)'!$C$7:$X$1124,22,0)</f>
        <v>#N/A</v>
      </c>
    </row>
    <row r="691" spans="1:9" hidden="1">
      <c r="A691" t="s">
        <v>50</v>
      </c>
      <c r="B691" t="s">
        <v>1253</v>
      </c>
      <c r="C691" t="s">
        <v>1915</v>
      </c>
      <c r="D691" t="s">
        <v>1865</v>
      </c>
      <c r="E691">
        <v>17</v>
      </c>
      <c r="F691">
        <v>-59</v>
      </c>
      <c r="G691" s="96">
        <v>-0.77631578947000002</v>
      </c>
      <c r="H691" s="96">
        <v>0.35220432731000001</v>
      </c>
      <c r="I691">
        <f>VLOOKUP(B691,'9 - Local Transit ALT (2)'!$C$7:$X$1124,22,0)</f>
        <v>31.719806674178546</v>
      </c>
    </row>
    <row r="692" spans="1:9" hidden="1">
      <c r="A692" t="s">
        <v>50</v>
      </c>
      <c r="B692" t="s">
        <v>1252</v>
      </c>
      <c r="C692" t="s">
        <v>1915</v>
      </c>
      <c r="D692" t="s">
        <v>1865</v>
      </c>
      <c r="E692">
        <v>86</v>
      </c>
      <c r="F692">
        <v>-311</v>
      </c>
      <c r="G692" s="96">
        <v>-0.78337531486</v>
      </c>
      <c r="H692" s="96">
        <v>1.0144124168499999</v>
      </c>
      <c r="I692">
        <f>VLOOKUP(B692,'9 - Local Transit ALT (2)'!$C$7:$X$1124,22,0)</f>
        <v>0</v>
      </c>
    </row>
    <row r="693" spans="1:9" hidden="1">
      <c r="A693" t="s">
        <v>50</v>
      </c>
      <c r="B693" t="s">
        <v>1254</v>
      </c>
      <c r="C693" t="s">
        <v>1915</v>
      </c>
      <c r="D693" t="s">
        <v>1865</v>
      </c>
      <c r="E693">
        <v>33</v>
      </c>
      <c r="F693">
        <v>-135</v>
      </c>
      <c r="G693" s="96">
        <v>-0.80357142856999997</v>
      </c>
      <c r="H693" s="96">
        <v>3.0433048433000001</v>
      </c>
      <c r="I693">
        <f>VLOOKUP(B693,'9 - Local Transit ALT (2)'!$C$7:$X$1124,22,0)</f>
        <v>0</v>
      </c>
    </row>
    <row r="694" spans="1:9" hidden="1">
      <c r="A694" t="s">
        <v>50</v>
      </c>
      <c r="B694" t="s">
        <v>1251</v>
      </c>
      <c r="C694" t="s">
        <v>1915</v>
      </c>
      <c r="D694" t="s">
        <v>1865</v>
      </c>
      <c r="E694">
        <v>65</v>
      </c>
      <c r="F694">
        <v>-304</v>
      </c>
      <c r="G694" s="96">
        <v>-0.82384823847999999</v>
      </c>
      <c r="H694" s="96">
        <v>1.02401746725</v>
      </c>
      <c r="I694">
        <f>VLOOKUP(B694,'9 - Local Transit ALT (2)'!$C$7:$X$1124,22,0)</f>
        <v>47.579710011267821</v>
      </c>
    </row>
    <row r="695" spans="1:9" hidden="1">
      <c r="A695" t="s">
        <v>50</v>
      </c>
      <c r="B695" t="s">
        <v>1165</v>
      </c>
      <c r="C695" t="s">
        <v>1915</v>
      </c>
      <c r="D695" t="s">
        <v>1916</v>
      </c>
      <c r="E695">
        <v>104</v>
      </c>
      <c r="F695">
        <v>-516</v>
      </c>
      <c r="G695" s="96">
        <v>-0.83225806451999995</v>
      </c>
      <c r="H695" s="96">
        <v>1.1864951768500001</v>
      </c>
      <c r="I695">
        <f>VLOOKUP(B695,'9 - Local Transit ALT (2)'!$C$7:$X$1124,22,0)</f>
        <v>0</v>
      </c>
    </row>
    <row r="696" spans="1:9" hidden="1">
      <c r="A696" t="s">
        <v>50</v>
      </c>
      <c r="B696" t="s">
        <v>2321</v>
      </c>
      <c r="C696" t="s">
        <v>1915</v>
      </c>
      <c r="D696" t="s">
        <v>1865</v>
      </c>
      <c r="E696">
        <v>4</v>
      </c>
      <c r="F696">
        <v>-24</v>
      </c>
      <c r="G696" s="96">
        <v>-0.85714285714000005</v>
      </c>
      <c r="H696" s="96">
        <v>0.39001349528000001</v>
      </c>
      <c r="I696" t="e">
        <f>VLOOKUP(B696,'9 - Local Transit ALT (2)'!$C$7:$X$1124,22,0)</f>
        <v>#N/A</v>
      </c>
    </row>
    <row r="697" spans="1:9" hidden="1">
      <c r="A697" t="s">
        <v>50</v>
      </c>
      <c r="B697" t="s">
        <v>807</v>
      </c>
      <c r="C697" t="s">
        <v>1915</v>
      </c>
      <c r="D697" t="s">
        <v>1923</v>
      </c>
      <c r="E697">
        <v>5</v>
      </c>
      <c r="F697">
        <v>-37</v>
      </c>
      <c r="G697" s="96">
        <v>-0.88095238094999995</v>
      </c>
      <c r="H697" s="96">
        <v>1.73394018205</v>
      </c>
      <c r="I697">
        <f>VLOOKUP(B697,'9 - Local Transit ALT (2)'!$C$7:$X$1124,22,0)</f>
        <v>47.579710011267821</v>
      </c>
    </row>
    <row r="698" spans="1:9" hidden="1">
      <c r="A698" t="s">
        <v>50</v>
      </c>
      <c r="B698" t="s">
        <v>2173</v>
      </c>
      <c r="C698" t="s">
        <v>1915</v>
      </c>
      <c r="D698" t="s">
        <v>1958</v>
      </c>
      <c r="E698">
        <v>66</v>
      </c>
      <c r="F698" s="88">
        <v>-1347</v>
      </c>
      <c r="G698" s="96">
        <v>-0.95329087049000005</v>
      </c>
      <c r="H698" s="96">
        <v>6.1728395060000003E-2</v>
      </c>
      <c r="I698" t="e">
        <f>VLOOKUP(B698,'9 - Local Transit ALT (2)'!$C$7:$X$1124,22,0)</f>
        <v>#N/A</v>
      </c>
    </row>
    <row r="699" spans="1:9" hidden="1">
      <c r="A699" t="s">
        <v>50</v>
      </c>
      <c r="B699" t="s">
        <v>1322</v>
      </c>
      <c r="C699" t="s">
        <v>1915</v>
      </c>
      <c r="D699" t="s">
        <v>1958</v>
      </c>
      <c r="E699">
        <v>28</v>
      </c>
      <c r="F699">
        <v>-597</v>
      </c>
      <c r="G699" s="96">
        <v>-0.95520000000000005</v>
      </c>
      <c r="H699" s="96">
        <v>-5.1975052000000001E-4</v>
      </c>
      <c r="I699">
        <f>VLOOKUP(B699,'9 - Local Transit ALT (2)'!$C$7:$X$1124,22,0)</f>
        <v>0</v>
      </c>
    </row>
    <row r="700" spans="1:9" hidden="1">
      <c r="A700" t="s">
        <v>50</v>
      </c>
      <c r="B700" t="s">
        <v>2278</v>
      </c>
      <c r="C700" t="s">
        <v>1915</v>
      </c>
      <c r="D700" t="s">
        <v>1960</v>
      </c>
      <c r="E700">
        <v>4</v>
      </c>
      <c r="F700">
        <v>-210</v>
      </c>
      <c r="G700" s="96">
        <v>-0.98130841121000001</v>
      </c>
      <c r="H700" s="96">
        <v>-5.6245912359999997E-2</v>
      </c>
      <c r="I700" t="e">
        <f>VLOOKUP(B700,'9 - Local Transit ALT (2)'!$C$7:$X$1124,22,0)</f>
        <v>#N/A</v>
      </c>
    </row>
    <row r="701" spans="1:9" hidden="1">
      <c r="A701" t="s">
        <v>50</v>
      </c>
      <c r="B701" t="s">
        <v>846</v>
      </c>
      <c r="C701" t="s">
        <v>1915</v>
      </c>
      <c r="D701" t="s">
        <v>1960</v>
      </c>
      <c r="E701">
        <v>6</v>
      </c>
      <c r="F701">
        <v>-330</v>
      </c>
      <c r="G701" s="96">
        <v>-0.98214285714000005</v>
      </c>
      <c r="H701" s="96">
        <v>-2.0169160700000001E-2</v>
      </c>
      <c r="I701">
        <f>VLOOKUP(B701,'9 - Local Transit ALT (2)'!$C$7:$X$1124,22,0)</f>
        <v>0</v>
      </c>
    </row>
    <row r="702" spans="1:9" hidden="1">
      <c r="A702" t="s">
        <v>50</v>
      </c>
      <c r="B702" t="s">
        <v>854</v>
      </c>
      <c r="C702" t="s">
        <v>1915</v>
      </c>
      <c r="D702" t="s">
        <v>1857</v>
      </c>
      <c r="E702">
        <v>12</v>
      </c>
      <c r="F702">
        <v>-896</v>
      </c>
      <c r="G702" s="96">
        <v>-0.98678414097</v>
      </c>
      <c r="H702" s="96">
        <v>0.30624169986999999</v>
      </c>
      <c r="I702">
        <f>VLOOKUP(B702,'9 - Local Transit ALT (2)'!$C$7:$X$1124,22,0)</f>
        <v>0</v>
      </c>
    </row>
    <row r="703" spans="1:9" hidden="1">
      <c r="A703" t="s">
        <v>50</v>
      </c>
      <c r="B703" t="s">
        <v>1489</v>
      </c>
      <c r="C703" t="s">
        <v>1915</v>
      </c>
      <c r="D703" t="s">
        <v>1930</v>
      </c>
      <c r="E703">
        <v>0</v>
      </c>
      <c r="F703">
        <v>-17</v>
      </c>
      <c r="G703" s="9">
        <v>-1</v>
      </c>
      <c r="H703" s="96">
        <v>0.97285067872999997</v>
      </c>
      <c r="I703">
        <f>VLOOKUP(B703,'9 - Local Transit ALT (2)'!$C$7:$X$1124,22,0)</f>
        <v>0</v>
      </c>
    </row>
    <row r="704" spans="1:9" hidden="1">
      <c r="A704" t="s">
        <v>50</v>
      </c>
      <c r="B704" t="s">
        <v>764</v>
      </c>
      <c r="C704" t="s">
        <v>1915</v>
      </c>
      <c r="D704" t="s">
        <v>1947</v>
      </c>
      <c r="E704">
        <v>0</v>
      </c>
      <c r="F704">
        <v>-27</v>
      </c>
      <c r="G704" s="9">
        <v>-1</v>
      </c>
      <c r="H704" s="96">
        <v>0.15174262734999999</v>
      </c>
      <c r="I704">
        <f>VLOOKUP(B704,'9 - Local Transit ALT (2)'!$C$7:$X$1124,22,0)</f>
        <v>0</v>
      </c>
    </row>
    <row r="705" spans="1:9" hidden="1">
      <c r="A705" t="s">
        <v>50</v>
      </c>
      <c r="B705" t="s">
        <v>1492</v>
      </c>
      <c r="C705" t="s">
        <v>1915</v>
      </c>
      <c r="D705" t="s">
        <v>1930</v>
      </c>
      <c r="E705">
        <v>0</v>
      </c>
      <c r="F705">
        <v>-28</v>
      </c>
      <c r="G705" s="9">
        <v>-1</v>
      </c>
      <c r="H705" s="96">
        <v>0.93743482794999999</v>
      </c>
      <c r="I705">
        <f>VLOOKUP(B705,'9 - Local Transit ALT (2)'!$C$7:$X$1124,22,0)</f>
        <v>0</v>
      </c>
    </row>
    <row r="706" spans="1:9" hidden="1">
      <c r="A706" t="s">
        <v>50</v>
      </c>
      <c r="B706" t="s">
        <v>743</v>
      </c>
      <c r="C706" t="s">
        <v>1915</v>
      </c>
      <c r="D706" t="s">
        <v>1849</v>
      </c>
      <c r="E706">
        <v>0</v>
      </c>
      <c r="F706">
        <v>-40</v>
      </c>
      <c r="G706" s="9">
        <v>-1</v>
      </c>
      <c r="H706" s="96">
        <v>2.0060180499999998E-3</v>
      </c>
      <c r="I706">
        <f>VLOOKUP(B706,'9 - Local Transit ALT (2)'!$C$7:$X$1124,22,0)</f>
        <v>0</v>
      </c>
    </row>
    <row r="707" spans="1:9" hidden="1">
      <c r="A707" t="s">
        <v>50</v>
      </c>
      <c r="B707" t="s">
        <v>753</v>
      </c>
      <c r="C707" t="s">
        <v>1915</v>
      </c>
      <c r="D707" t="s">
        <v>1947</v>
      </c>
      <c r="E707">
        <v>0</v>
      </c>
      <c r="F707">
        <v>-50</v>
      </c>
      <c r="G707" s="9">
        <v>-1</v>
      </c>
      <c r="H707" s="96">
        <v>-1.5748031500000001E-3</v>
      </c>
      <c r="I707">
        <f>VLOOKUP(B707,'9 - Local Transit ALT (2)'!$C$7:$X$1124,22,0)</f>
        <v>0</v>
      </c>
    </row>
    <row r="708" spans="1:9" hidden="1">
      <c r="A708" t="s">
        <v>50</v>
      </c>
      <c r="B708" t="s">
        <v>778</v>
      </c>
      <c r="C708" t="s">
        <v>1915</v>
      </c>
      <c r="D708" t="s">
        <v>1923</v>
      </c>
      <c r="E708">
        <v>0</v>
      </c>
      <c r="F708">
        <v>-172</v>
      </c>
      <c r="G708" s="9">
        <v>-1</v>
      </c>
      <c r="H708" s="96">
        <v>1.18117543084</v>
      </c>
      <c r="I708">
        <f>VLOOKUP(B708,'9 - Local Transit ALT (2)'!$C$7:$X$1124,22,0)</f>
        <v>31.719806674178546</v>
      </c>
    </row>
    <row r="709" spans="1:9" hidden="1">
      <c r="A709" t="s">
        <v>50</v>
      </c>
      <c r="B709" t="s">
        <v>823</v>
      </c>
      <c r="C709" t="s">
        <v>1915</v>
      </c>
      <c r="D709" t="s">
        <v>1955</v>
      </c>
      <c r="E709">
        <v>0</v>
      </c>
      <c r="F709">
        <v>-410</v>
      </c>
      <c r="G709" s="9">
        <v>-1</v>
      </c>
      <c r="H709" s="96">
        <v>-5.1025274199999998E-2</v>
      </c>
      <c r="I709">
        <f>VLOOKUP(B709,'9 - Local Transit ALT (2)'!$C$7:$X$1124,22,0)</f>
        <v>0</v>
      </c>
    </row>
    <row r="710" spans="1:9" hidden="1">
      <c r="A710" t="s">
        <v>50</v>
      </c>
      <c r="B710" t="s">
        <v>2230</v>
      </c>
      <c r="C710" t="s">
        <v>1915</v>
      </c>
      <c r="D710" t="s">
        <v>1955</v>
      </c>
      <c r="E710">
        <v>0</v>
      </c>
      <c r="F710">
        <v>-494</v>
      </c>
      <c r="G710" s="9">
        <v>-1</v>
      </c>
      <c r="H710" s="96">
        <v>-4.8318332540000002E-2</v>
      </c>
      <c r="I710" t="e">
        <f>VLOOKUP(B710,'9 - Local Transit ALT (2)'!$C$7:$X$1124,22,0)</f>
        <v>#N/A</v>
      </c>
    </row>
    <row r="711" spans="1:9" hidden="1">
      <c r="A711" t="s">
        <v>50</v>
      </c>
      <c r="B711" t="s">
        <v>801</v>
      </c>
      <c r="C711" t="s">
        <v>1915</v>
      </c>
      <c r="D711" t="s">
        <v>1923</v>
      </c>
      <c r="E711">
        <v>446</v>
      </c>
      <c r="F711">
        <v>446</v>
      </c>
      <c r="H711" s="96">
        <v>3.8295687885</v>
      </c>
      <c r="I711">
        <f>VLOOKUP(B711,'9 - Local Transit ALT (2)'!$C$7:$X$1124,22,0)</f>
        <v>111.01932335962492</v>
      </c>
    </row>
    <row r="712" spans="1:9" hidden="1">
      <c r="A712" t="s">
        <v>50</v>
      </c>
      <c r="B712" t="s">
        <v>788</v>
      </c>
      <c r="C712" t="s">
        <v>1915</v>
      </c>
      <c r="D712" t="s">
        <v>1923</v>
      </c>
      <c r="E712">
        <v>194</v>
      </c>
      <c r="F712">
        <v>194</v>
      </c>
      <c r="H712" s="96">
        <v>2.3219110378900001</v>
      </c>
      <c r="I712">
        <f>VLOOKUP(B712,'9 - Local Transit ALT (2)'!$C$7:$X$1124,22,0)</f>
        <v>95.159420022535642</v>
      </c>
    </row>
    <row r="713" spans="1:9" hidden="1">
      <c r="A713" t="s">
        <v>50</v>
      </c>
      <c r="B713" t="s">
        <v>1402</v>
      </c>
      <c r="C713" t="s">
        <v>1915</v>
      </c>
      <c r="D713" t="s">
        <v>1946</v>
      </c>
      <c r="E713">
        <v>184</v>
      </c>
      <c r="F713">
        <v>184</v>
      </c>
      <c r="H713" s="96">
        <v>15.02643899752</v>
      </c>
      <c r="I713">
        <f>VLOOKUP(B713,'9 - Local Transit ALT (2)'!$C$7:$X$1124,22,0)</f>
        <v>0</v>
      </c>
    </row>
    <row r="714" spans="1:9" hidden="1">
      <c r="A714" t="s">
        <v>50</v>
      </c>
      <c r="B714" t="s">
        <v>750</v>
      </c>
      <c r="C714" t="s">
        <v>1915</v>
      </c>
      <c r="D714" t="s">
        <v>1947</v>
      </c>
      <c r="E714">
        <v>108</v>
      </c>
      <c r="F714">
        <v>108</v>
      </c>
      <c r="H714" s="96">
        <v>0.90482154038999996</v>
      </c>
      <c r="I714">
        <f>VLOOKUP(B714,'9 - Local Transit ALT (2)'!$C$7:$X$1124,22,0)</f>
        <v>0</v>
      </c>
    </row>
    <row r="715" spans="1:9" hidden="1">
      <c r="A715" t="s">
        <v>50</v>
      </c>
      <c r="B715" t="s">
        <v>1063</v>
      </c>
      <c r="C715" t="s">
        <v>1915</v>
      </c>
      <c r="D715" t="s">
        <v>1940</v>
      </c>
      <c r="E715">
        <v>100</v>
      </c>
      <c r="F715">
        <v>100</v>
      </c>
      <c r="H715" s="96">
        <v>22.969151670950001</v>
      </c>
      <c r="I715">
        <f>VLOOKUP(B715,'9 - Local Transit ALT (2)'!$C$7:$X$1124,22,0)</f>
        <v>0</v>
      </c>
    </row>
    <row r="716" spans="1:9" hidden="1">
      <c r="A716" t="s">
        <v>50</v>
      </c>
      <c r="B716" t="s">
        <v>798</v>
      </c>
      <c r="C716" t="s">
        <v>1915</v>
      </c>
      <c r="D716" t="s">
        <v>1923</v>
      </c>
      <c r="E716">
        <v>72</v>
      </c>
      <c r="F716">
        <v>72</v>
      </c>
      <c r="H716" s="96">
        <v>14.733602421800001</v>
      </c>
      <c r="I716">
        <f>VLOOKUP(B716,'9 - Local Transit ALT (2)'!$C$7:$X$1124,22,0)</f>
        <v>0</v>
      </c>
    </row>
    <row r="717" spans="1:9" hidden="1">
      <c r="A717" t="s">
        <v>50</v>
      </c>
      <c r="B717" t="s">
        <v>784</v>
      </c>
      <c r="C717" t="s">
        <v>1915</v>
      </c>
      <c r="D717" t="s">
        <v>1923</v>
      </c>
      <c r="E717">
        <v>58</v>
      </c>
      <c r="F717">
        <v>58</v>
      </c>
      <c r="H717" s="96">
        <v>1.18803418803</v>
      </c>
      <c r="I717">
        <f>VLOOKUP(B717,'9 - Local Transit ALT (2)'!$C$7:$X$1124,22,0)</f>
        <v>0</v>
      </c>
    </row>
    <row r="718" spans="1:9" hidden="1">
      <c r="A718" t="s">
        <v>50</v>
      </c>
      <c r="B718" t="s">
        <v>811</v>
      </c>
      <c r="C718" t="s">
        <v>1915</v>
      </c>
      <c r="D718" t="s">
        <v>1923</v>
      </c>
      <c r="E718">
        <v>52</v>
      </c>
      <c r="F718">
        <v>52</v>
      </c>
      <c r="H718" s="96">
        <v>4.8485742379500003</v>
      </c>
      <c r="I718">
        <f>VLOOKUP(B718,'9 - Local Transit ALT (2)'!$C$7:$X$1124,22,0)</f>
        <v>63.439613348357092</v>
      </c>
    </row>
    <row r="719" spans="1:9" hidden="1">
      <c r="A719" t="s">
        <v>50</v>
      </c>
      <c r="B719" t="s">
        <v>1386</v>
      </c>
      <c r="C719" t="s">
        <v>1915</v>
      </c>
      <c r="D719" t="s">
        <v>1946</v>
      </c>
      <c r="E719">
        <v>48</v>
      </c>
      <c r="F719">
        <v>48</v>
      </c>
      <c r="H719" s="96">
        <v>7.0111679851100002</v>
      </c>
      <c r="I719">
        <f>VLOOKUP(B719,'9 - Local Transit ALT (2)'!$C$7:$X$1124,22,0)</f>
        <v>0</v>
      </c>
    </row>
    <row r="720" spans="1:9" hidden="1">
      <c r="A720" t="s">
        <v>50</v>
      </c>
      <c r="B720" t="s">
        <v>1479</v>
      </c>
      <c r="C720" t="s">
        <v>1915</v>
      </c>
      <c r="D720" t="s">
        <v>1930</v>
      </c>
      <c r="E720">
        <v>39</v>
      </c>
      <c r="F720">
        <v>39</v>
      </c>
      <c r="H720" s="96">
        <v>15.0030651341</v>
      </c>
      <c r="I720">
        <f>VLOOKUP(B720,'9 - Local Transit ALT (2)'!$C$7:$X$1124,22,0)</f>
        <v>269.61835673051763</v>
      </c>
    </row>
    <row r="721" spans="1:9" hidden="1">
      <c r="A721" t="s">
        <v>50</v>
      </c>
      <c r="B721" t="s">
        <v>2322</v>
      </c>
      <c r="C721" t="s">
        <v>1915</v>
      </c>
      <c r="D721" t="s">
        <v>1923</v>
      </c>
      <c r="E721">
        <v>30</v>
      </c>
      <c r="F721">
        <v>30</v>
      </c>
      <c r="H721" s="96">
        <v>12.7342226783</v>
      </c>
      <c r="I721" t="e">
        <f>VLOOKUP(B721,'9 - Local Transit ALT (2)'!$C$7:$X$1124,22,0)</f>
        <v>#N/A</v>
      </c>
    </row>
    <row r="722" spans="1:9" hidden="1">
      <c r="A722" t="s">
        <v>50</v>
      </c>
      <c r="B722" t="s">
        <v>825</v>
      </c>
      <c r="C722" t="s">
        <v>1915</v>
      </c>
      <c r="D722" t="s">
        <v>1955</v>
      </c>
      <c r="E722">
        <v>28</v>
      </c>
      <c r="F722">
        <v>28</v>
      </c>
      <c r="H722" s="96">
        <v>2.9270833333300001</v>
      </c>
      <c r="I722">
        <f>VLOOKUP(B722,'9 - Local Transit ALT (2)'!$C$7:$X$1124,22,0)</f>
        <v>0</v>
      </c>
    </row>
    <row r="723" spans="1:9" hidden="1">
      <c r="A723" t="s">
        <v>50</v>
      </c>
      <c r="B723" t="s">
        <v>772</v>
      </c>
      <c r="C723" t="s">
        <v>1915</v>
      </c>
      <c r="D723" t="s">
        <v>1923</v>
      </c>
      <c r="E723">
        <v>14</v>
      </c>
      <c r="F723">
        <v>14</v>
      </c>
      <c r="H723" s="96">
        <v>4.3097692685300002</v>
      </c>
      <c r="I723">
        <f>VLOOKUP(B723,'9 - Local Transit ALT (2)'!$C$7:$X$1124,22,0)</f>
        <v>0</v>
      </c>
    </row>
    <row r="724" spans="1:9" hidden="1">
      <c r="A724" t="s">
        <v>50</v>
      </c>
      <c r="B724" t="s">
        <v>819</v>
      </c>
      <c r="C724" t="s">
        <v>1915</v>
      </c>
      <c r="D724" t="s">
        <v>1923</v>
      </c>
      <c r="E724">
        <v>14</v>
      </c>
      <c r="F724">
        <v>14</v>
      </c>
      <c r="H724" s="96">
        <v>4.3117699910200002</v>
      </c>
      <c r="I724">
        <f>VLOOKUP(B724,'9 - Local Transit ALT (2)'!$C$7:$X$1124,22,0)</f>
        <v>0</v>
      </c>
    </row>
    <row r="725" spans="1:9" hidden="1">
      <c r="A725" t="s">
        <v>50</v>
      </c>
      <c r="B725" t="s">
        <v>938</v>
      </c>
      <c r="C725" t="s">
        <v>1915</v>
      </c>
      <c r="D725" t="s">
        <v>1931</v>
      </c>
      <c r="E725">
        <v>12</v>
      </c>
      <c r="F725">
        <v>12</v>
      </c>
      <c r="H725" s="9">
        <v>7</v>
      </c>
      <c r="I725">
        <f>VLOOKUP(B725,'9 - Local Transit ALT (2)'!$C$7:$X$1124,22,0)</f>
        <v>15.859903337089273</v>
      </c>
    </row>
    <row r="726" spans="1:9" hidden="1">
      <c r="A726" t="s">
        <v>50</v>
      </c>
      <c r="B726" t="s">
        <v>776</v>
      </c>
      <c r="C726" t="s">
        <v>1915</v>
      </c>
      <c r="D726" t="s">
        <v>1923</v>
      </c>
      <c r="E726">
        <v>10</v>
      </c>
      <c r="F726">
        <v>10</v>
      </c>
      <c r="H726" s="96">
        <v>1.9427450980400001</v>
      </c>
      <c r="I726">
        <f>VLOOKUP(B726,'9 - Local Transit ALT (2)'!$C$7:$X$1124,22,0)</f>
        <v>0</v>
      </c>
    </row>
    <row r="727" spans="1:9" hidden="1">
      <c r="A727" t="s">
        <v>50</v>
      </c>
      <c r="B727" t="s">
        <v>852</v>
      </c>
      <c r="C727" t="s">
        <v>1915</v>
      </c>
      <c r="D727" t="s">
        <v>1960</v>
      </c>
      <c r="E727">
        <v>4</v>
      </c>
      <c r="F727">
        <v>4</v>
      </c>
      <c r="H727" s="96">
        <v>0.99617590822000002</v>
      </c>
      <c r="I727">
        <f>VLOOKUP(B727,'9 - Local Transit ALT (2)'!$C$7:$X$1124,22,0)</f>
        <v>0</v>
      </c>
    </row>
    <row r="728" spans="1:9" hidden="1">
      <c r="A728" t="s">
        <v>50</v>
      </c>
      <c r="B728" t="s">
        <v>741</v>
      </c>
      <c r="C728" t="s">
        <v>1915</v>
      </c>
      <c r="D728" t="s">
        <v>1956</v>
      </c>
      <c r="E728">
        <v>2</v>
      </c>
      <c r="F728">
        <v>2</v>
      </c>
      <c r="H728" s="96">
        <v>1.0966688438900001</v>
      </c>
      <c r="I728">
        <f>VLOOKUP(B728,'9 - Local Transit ALT (2)'!$C$7:$X$1124,22,0)</f>
        <v>0</v>
      </c>
    </row>
    <row r="729" spans="1:9" hidden="1">
      <c r="A729" t="s">
        <v>50</v>
      </c>
      <c r="B729" t="s">
        <v>2121</v>
      </c>
      <c r="C729" t="s">
        <v>1915</v>
      </c>
      <c r="D729" t="s">
        <v>1944</v>
      </c>
      <c r="E729" s="88">
        <v>14778</v>
      </c>
      <c r="F729">
        <v>0</v>
      </c>
      <c r="H729" s="9">
        <v>0</v>
      </c>
      <c r="I729" t="e">
        <f>VLOOKUP(B729,'9 - Local Transit ALT (2)'!$C$7:$X$1124,22,0)</f>
        <v>#N/A</v>
      </c>
    </row>
    <row r="730" spans="1:9" hidden="1">
      <c r="A730" t="s">
        <v>50</v>
      </c>
      <c r="B730" t="s">
        <v>742</v>
      </c>
      <c r="C730" t="s">
        <v>1915</v>
      </c>
      <c r="D730" t="s">
        <v>1849</v>
      </c>
      <c r="E730">
        <v>0</v>
      </c>
      <c r="F730">
        <v>0</v>
      </c>
      <c r="H730" s="96">
        <v>-2.4963289279999998E-2</v>
      </c>
      <c r="I730">
        <f>VLOOKUP(B730,'9 - Local Transit ALT (2)'!$C$7:$X$1124,22,0)</f>
        <v>0</v>
      </c>
    </row>
    <row r="731" spans="1:9" hidden="1">
      <c r="A731" t="s">
        <v>50</v>
      </c>
      <c r="B731" t="s">
        <v>745</v>
      </c>
      <c r="C731" t="s">
        <v>1915</v>
      </c>
      <c r="D731" t="s">
        <v>1850</v>
      </c>
      <c r="E731">
        <v>0</v>
      </c>
      <c r="F731">
        <v>0</v>
      </c>
      <c r="H731" s="96">
        <v>-7.3749999999999996E-2</v>
      </c>
      <c r="I731">
        <f>VLOOKUP(B731,'9 - Local Transit ALT (2)'!$C$7:$X$1124,22,0)</f>
        <v>0</v>
      </c>
    </row>
    <row r="732" spans="1:9" hidden="1">
      <c r="A732" t="s">
        <v>50</v>
      </c>
      <c r="B732" t="s">
        <v>744</v>
      </c>
      <c r="C732" t="s">
        <v>1915</v>
      </c>
      <c r="D732" t="s">
        <v>1850</v>
      </c>
      <c r="E732">
        <v>0</v>
      </c>
      <c r="F732">
        <v>0</v>
      </c>
      <c r="H732" s="96">
        <v>-5.2980132450000002E-2</v>
      </c>
      <c r="I732">
        <f>VLOOKUP(B732,'9 - Local Transit ALT (2)'!$C$7:$X$1124,22,0)</f>
        <v>0</v>
      </c>
    </row>
    <row r="733" spans="1:9" hidden="1">
      <c r="A733" t="s">
        <v>50</v>
      </c>
      <c r="B733" t="s">
        <v>2328</v>
      </c>
      <c r="C733" t="s">
        <v>1915</v>
      </c>
      <c r="D733" t="s">
        <v>1947</v>
      </c>
      <c r="E733">
        <v>0</v>
      </c>
      <c r="F733">
        <v>0</v>
      </c>
      <c r="H733" s="96">
        <v>-0.10698365527000001</v>
      </c>
      <c r="I733" t="e">
        <f>VLOOKUP(B733,'9 - Local Transit ALT (2)'!$C$7:$X$1124,22,0)</f>
        <v>#N/A</v>
      </c>
    </row>
    <row r="734" spans="1:9" hidden="1">
      <c r="A734" t="s">
        <v>50</v>
      </c>
      <c r="B734" t="s">
        <v>794</v>
      </c>
      <c r="C734" t="s">
        <v>1915</v>
      </c>
      <c r="D734" t="s">
        <v>1923</v>
      </c>
      <c r="E734">
        <v>0</v>
      </c>
      <c r="F734">
        <v>0</v>
      </c>
      <c r="H734" s="96">
        <v>0.45859872611000002</v>
      </c>
      <c r="I734">
        <f>VLOOKUP(B734,'9 - Local Transit ALT (2)'!$C$7:$X$1124,22,0)</f>
        <v>0</v>
      </c>
    </row>
    <row r="735" spans="1:9" hidden="1">
      <c r="A735" t="s">
        <v>50</v>
      </c>
      <c r="B735" t="s">
        <v>2329</v>
      </c>
      <c r="C735" t="s">
        <v>1915</v>
      </c>
      <c r="D735" t="s">
        <v>1923</v>
      </c>
      <c r="E735">
        <v>0</v>
      </c>
      <c r="F735">
        <v>0</v>
      </c>
      <c r="H735" s="96">
        <v>0.32909379968000002</v>
      </c>
      <c r="I735" t="e">
        <f>VLOOKUP(B735,'9 - Local Transit ALT (2)'!$C$7:$X$1124,22,0)</f>
        <v>#N/A</v>
      </c>
    </row>
    <row r="736" spans="1:9" hidden="1">
      <c r="A736" t="s">
        <v>50</v>
      </c>
      <c r="B736" t="s">
        <v>796</v>
      </c>
      <c r="C736" t="s">
        <v>1915</v>
      </c>
      <c r="D736" t="s">
        <v>1923</v>
      </c>
      <c r="E736">
        <v>0</v>
      </c>
      <c r="F736">
        <v>0</v>
      </c>
      <c r="H736" s="96">
        <v>1.8315665488799999</v>
      </c>
      <c r="I736">
        <f>VLOOKUP(B736,'9 - Local Transit ALT (2)'!$C$7:$X$1124,22,0)</f>
        <v>0</v>
      </c>
    </row>
    <row r="737" spans="1:9" hidden="1">
      <c r="A737" t="s">
        <v>50</v>
      </c>
      <c r="B737" t="s">
        <v>805</v>
      </c>
      <c r="C737" t="s">
        <v>1915</v>
      </c>
      <c r="D737" t="s">
        <v>1923</v>
      </c>
      <c r="E737">
        <v>0</v>
      </c>
      <c r="F737">
        <v>0</v>
      </c>
      <c r="H737" s="96">
        <v>2.1080223080199998</v>
      </c>
      <c r="I737">
        <f>VLOOKUP(B737,'9 - Local Transit ALT (2)'!$C$7:$X$1124,22,0)</f>
        <v>0</v>
      </c>
    </row>
    <row r="738" spans="1:9" hidden="1">
      <c r="A738" t="s">
        <v>50</v>
      </c>
      <c r="B738" t="s">
        <v>774</v>
      </c>
      <c r="C738" t="s">
        <v>1915</v>
      </c>
      <c r="D738" t="s">
        <v>1923</v>
      </c>
      <c r="E738">
        <v>0</v>
      </c>
      <c r="F738">
        <v>0</v>
      </c>
      <c r="H738" s="96">
        <v>1.7049394221800001</v>
      </c>
      <c r="I738">
        <f>VLOOKUP(B738,'9 - Local Transit ALT (2)'!$C$7:$X$1124,22,0)</f>
        <v>0</v>
      </c>
    </row>
    <row r="739" spans="1:9" hidden="1">
      <c r="A739" t="s">
        <v>50</v>
      </c>
      <c r="B739" t="s">
        <v>799</v>
      </c>
      <c r="C739" t="s">
        <v>1915</v>
      </c>
      <c r="D739" t="s">
        <v>1923</v>
      </c>
      <c r="E739">
        <v>0</v>
      </c>
      <c r="F739">
        <v>0</v>
      </c>
      <c r="H739" s="96">
        <v>0.63205233033999997</v>
      </c>
      <c r="I739">
        <f>VLOOKUP(B739,'9 - Local Transit ALT (2)'!$C$7:$X$1124,22,0)</f>
        <v>0</v>
      </c>
    </row>
    <row r="740" spans="1:9" hidden="1">
      <c r="A740" t="s">
        <v>50</v>
      </c>
      <c r="B740" t="s">
        <v>782</v>
      </c>
      <c r="C740" t="s">
        <v>1915</v>
      </c>
      <c r="D740" t="s">
        <v>1923</v>
      </c>
      <c r="E740">
        <v>0</v>
      </c>
      <c r="F740">
        <v>0</v>
      </c>
      <c r="H740" s="96">
        <v>2.4043209876499998</v>
      </c>
      <c r="I740">
        <f>VLOOKUP(B740,'9 - Local Transit ALT (2)'!$C$7:$X$1124,22,0)</f>
        <v>31.719806674178546</v>
      </c>
    </row>
    <row r="741" spans="1:9" hidden="1">
      <c r="A741" t="s">
        <v>50</v>
      </c>
      <c r="B741" t="s">
        <v>786</v>
      </c>
      <c r="C741" t="s">
        <v>1915</v>
      </c>
      <c r="D741" t="s">
        <v>1923</v>
      </c>
      <c r="E741">
        <v>0</v>
      </c>
      <c r="F741">
        <v>0</v>
      </c>
      <c r="H741" s="96">
        <v>1.92765957447</v>
      </c>
      <c r="I741">
        <f>VLOOKUP(B741,'9 - Local Transit ALT (2)'!$C$7:$X$1124,22,0)</f>
        <v>0</v>
      </c>
    </row>
    <row r="742" spans="1:9" hidden="1">
      <c r="A742" t="s">
        <v>50</v>
      </c>
      <c r="B742" t="s">
        <v>1068</v>
      </c>
      <c r="C742" t="s">
        <v>1915</v>
      </c>
      <c r="D742" t="s">
        <v>1940</v>
      </c>
      <c r="E742">
        <v>0</v>
      </c>
      <c r="F742">
        <v>0</v>
      </c>
      <c r="H742" s="9">
        <v>11</v>
      </c>
      <c r="I742">
        <f>VLOOKUP(B742,'9 - Local Transit ALT (2)'!$C$7:$X$1124,22,0)</f>
        <v>0</v>
      </c>
    </row>
    <row r="743" spans="1:9" hidden="1">
      <c r="A743" t="s">
        <v>50</v>
      </c>
      <c r="B743" t="s">
        <v>1255</v>
      </c>
      <c r="C743" t="s">
        <v>1915</v>
      </c>
      <c r="D743" t="s">
        <v>1865</v>
      </c>
      <c r="E743">
        <v>0</v>
      </c>
      <c r="F743">
        <v>0</v>
      </c>
      <c r="H743" s="96">
        <v>2.8212435233200002</v>
      </c>
      <c r="I743">
        <f>VLOOKUP(B743,'9 - Local Transit ALT (2)'!$C$7:$X$1124,22,0)</f>
        <v>0</v>
      </c>
    </row>
    <row r="744" spans="1:9" hidden="1">
      <c r="A744" t="s">
        <v>50</v>
      </c>
      <c r="B744" t="s">
        <v>2330</v>
      </c>
      <c r="C744" t="s">
        <v>1915</v>
      </c>
      <c r="D744" t="s">
        <v>1865</v>
      </c>
      <c r="E744">
        <v>0</v>
      </c>
      <c r="F744">
        <v>0</v>
      </c>
      <c r="H744" s="96">
        <v>2.8215712383499998</v>
      </c>
      <c r="I744" t="e">
        <f>VLOOKUP(B744,'9 - Local Transit ALT (2)'!$C$7:$X$1124,22,0)</f>
        <v>#N/A</v>
      </c>
    </row>
    <row r="745" spans="1:9" hidden="1">
      <c r="A745" t="s">
        <v>50</v>
      </c>
      <c r="B745" t="s">
        <v>1463</v>
      </c>
      <c r="C745" t="s">
        <v>1915</v>
      </c>
      <c r="D745" t="s">
        <v>1877</v>
      </c>
      <c r="E745">
        <v>0</v>
      </c>
      <c r="F745">
        <v>0</v>
      </c>
      <c r="H745" s="96">
        <v>1.00074934432</v>
      </c>
      <c r="I745">
        <f>VLOOKUP(B745,'9 - Local Transit ALT (2)'!$C$7:$X$1124,22,0)</f>
        <v>0</v>
      </c>
    </row>
  </sheetData>
  <autoFilter ref="A1:L745" xr:uid="{05639B9E-D83D-4101-8BAB-A8AEF488DE43}">
    <filterColumn colId="5">
      <customFilters>
        <customFilter operator="greaterThan" val="300"/>
      </customFilters>
    </filterColumn>
    <filterColumn colId="6">
      <customFilters>
        <customFilter operator="greaterThan" val="0.1"/>
      </customFilters>
    </filterColumn>
    <sortState xmlns:xlrd2="http://schemas.microsoft.com/office/spreadsheetml/2017/richdata2" ref="A2:L745">
      <sortCondition descending="1" ref="G1:G745"/>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9616-5BFF-41F1-8CF5-B2A78D14E1A4}">
  <dimension ref="A1:M186"/>
  <sheetViews>
    <sheetView workbookViewId="0">
      <pane xSplit="1" ySplit="1" topLeftCell="B75" activePane="bottomRight" state="frozen"/>
      <selection activeCell="F1" sqref="F1"/>
      <selection pane="topRight" activeCell="F1" sqref="F1"/>
      <selection pane="bottomLeft" activeCell="F1" sqref="F1"/>
      <selection pane="bottomRight" activeCell="M89" sqref="M89"/>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c r="A5" t="s">
        <v>1048</v>
      </c>
      <c r="B5" t="s">
        <v>1940</v>
      </c>
      <c r="C5">
        <v>612</v>
      </c>
      <c r="D5">
        <v>604</v>
      </c>
      <c r="E5">
        <v>0</v>
      </c>
      <c r="F5" t="s">
        <v>1048</v>
      </c>
      <c r="G5" t="str">
        <f t="shared" si="0"/>
        <v>24_286</v>
      </c>
      <c r="H5" t="s">
        <v>1048</v>
      </c>
      <c r="J5" t="s">
        <v>1048</v>
      </c>
      <c r="K5">
        <f>SUMIF('9 - Local Transit ALT (2)'!$Z$7:$Z$1124,J5,'9 - Local Transit ALT (2)'!$X$7:$X$1124)</f>
        <v>0</v>
      </c>
    </row>
    <row r="6" spans="1:1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c r="A8" t="s">
        <v>866</v>
      </c>
      <c r="B8" t="s">
        <v>1931</v>
      </c>
      <c r="C8">
        <v>422</v>
      </c>
      <c r="D8">
        <v>410</v>
      </c>
      <c r="E8">
        <v>0</v>
      </c>
      <c r="F8" t="s">
        <v>2384</v>
      </c>
      <c r="G8" t="str">
        <f t="shared" si="0"/>
        <v>21_14I</v>
      </c>
      <c r="H8" t="s">
        <v>2384</v>
      </c>
      <c r="J8" t="s">
        <v>2384</v>
      </c>
      <c r="K8">
        <f>SUMIF('9 - Local Transit ALT (2)'!$Z$7:$Z$1124,J8,'9 - Local Transit ALT (2)'!$X$7:$X$1124)</f>
        <v>0</v>
      </c>
    </row>
    <row r="9" spans="1:11">
      <c r="A9" t="s">
        <v>1426</v>
      </c>
      <c r="B9" t="s">
        <v>1946</v>
      </c>
      <c r="C9">
        <v>488</v>
      </c>
      <c r="D9">
        <v>473</v>
      </c>
      <c r="E9">
        <v>0</v>
      </c>
      <c r="F9" t="s">
        <v>2385</v>
      </c>
      <c r="G9" t="str">
        <f t="shared" si="0"/>
        <v>63_44X</v>
      </c>
      <c r="H9" t="s">
        <v>2385</v>
      </c>
      <c r="J9" t="s">
        <v>2385</v>
      </c>
      <c r="K9">
        <f>SUMIF('9 - Local Transit ALT (2)'!$Z$7:$Z$1124,J9,'9 - Local Transit ALT (2)'!$X$7:$X$1124)</f>
        <v>0</v>
      </c>
    </row>
    <row r="10" spans="1:1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3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c r="A77" t="s">
        <v>1168</v>
      </c>
      <c r="B77" t="s">
        <v>1916</v>
      </c>
      <c r="C77">
        <v>757</v>
      </c>
      <c r="D77">
        <v>491</v>
      </c>
      <c r="E77">
        <v>0</v>
      </c>
      <c r="F77" t="s">
        <v>1168</v>
      </c>
      <c r="G77" t="str">
        <f t="shared" si="1"/>
        <v>30_217</v>
      </c>
      <c r="H77" t="s">
        <v>1168</v>
      </c>
      <c r="J77" t="s">
        <v>935</v>
      </c>
      <c r="K77">
        <f>SUMIF('9 - Local Transit ALT (2)'!$Z$7:$Z$1124,J77,'9 - Local Transit ALT (2)'!$X$7:$X$1124)</f>
        <v>0</v>
      </c>
    </row>
    <row r="78" spans="1:1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c r="A99" t="s">
        <v>2160</v>
      </c>
      <c r="B99" t="s">
        <v>1943</v>
      </c>
      <c r="C99" s="88">
        <v>1367</v>
      </c>
      <c r="D99">
        <v>729</v>
      </c>
      <c r="E99" t="e">
        <v>#N/A</v>
      </c>
      <c r="F99" t="s">
        <v>1094</v>
      </c>
      <c r="G99" t="str">
        <f t="shared" si="1"/>
        <v>28_61VTA</v>
      </c>
      <c r="H99" t="s">
        <v>1094</v>
      </c>
      <c r="L99" t="s">
        <v>26</v>
      </c>
      <c r="M99">
        <f>SUM(K2:K98)</f>
        <v>5820.5845247117613</v>
      </c>
    </row>
    <row r="100" spans="1:13">
      <c r="A100" t="s">
        <v>1211</v>
      </c>
      <c r="B100" t="s">
        <v>1916</v>
      </c>
      <c r="C100">
        <v>759</v>
      </c>
      <c r="D100">
        <v>397</v>
      </c>
      <c r="E100">
        <v>0</v>
      </c>
      <c r="F100" t="s">
        <v>2397</v>
      </c>
      <c r="G100" t="str">
        <f t="shared" si="1"/>
        <v>30_29AC</v>
      </c>
      <c r="H100" t="s">
        <v>2397</v>
      </c>
      <c r="L100" t="s">
        <v>716</v>
      </c>
      <c r="M100">
        <f>M99/1000</f>
        <v>5.8205845247117614</v>
      </c>
    </row>
    <row r="101" spans="1:13">
      <c r="A101" t="s">
        <v>2166</v>
      </c>
      <c r="B101" t="s">
        <v>1943</v>
      </c>
      <c r="C101" s="88">
        <v>1213</v>
      </c>
      <c r="D101">
        <v>620</v>
      </c>
      <c r="E101" t="e">
        <v>#N/A</v>
      </c>
      <c r="F101" t="s">
        <v>1092</v>
      </c>
      <c r="G101" t="str">
        <f t="shared" si="1"/>
        <v>28_57VTA</v>
      </c>
      <c r="H101" t="s">
        <v>1092</v>
      </c>
    </row>
    <row r="102" spans="1:13">
      <c r="A102" t="s">
        <v>1034</v>
      </c>
      <c r="B102" t="s">
        <v>1940</v>
      </c>
      <c r="C102">
        <v>742</v>
      </c>
      <c r="D102">
        <v>346</v>
      </c>
      <c r="E102">
        <v>0</v>
      </c>
      <c r="F102" t="s">
        <v>1034</v>
      </c>
      <c r="G102" t="str">
        <f t="shared" si="1"/>
        <v>24_274</v>
      </c>
      <c r="H102" t="s">
        <v>1034</v>
      </c>
    </row>
    <row r="103" spans="1:13">
      <c r="A103" t="s">
        <v>963</v>
      </c>
      <c r="B103" t="s">
        <v>1931</v>
      </c>
      <c r="C103" s="88">
        <v>2219</v>
      </c>
      <c r="D103">
        <v>974</v>
      </c>
      <c r="E103">
        <v>0</v>
      </c>
      <c r="F103" t="s">
        <v>963</v>
      </c>
      <c r="G103" t="str">
        <f t="shared" si="1"/>
        <v>21_28RN</v>
      </c>
      <c r="H103" t="s">
        <v>963</v>
      </c>
    </row>
    <row r="104" spans="1:13">
      <c r="A104" t="s">
        <v>2153</v>
      </c>
      <c r="B104" t="s">
        <v>1943</v>
      </c>
      <c r="C104" s="88">
        <v>1491</v>
      </c>
      <c r="D104">
        <v>632</v>
      </c>
      <c r="E104" t="e">
        <v>#N/A</v>
      </c>
      <c r="F104" t="s">
        <v>1088</v>
      </c>
      <c r="G104" t="str">
        <f t="shared" si="1"/>
        <v>28_71VTA</v>
      </c>
      <c r="H104" t="s">
        <v>1088</v>
      </c>
    </row>
    <row r="105" spans="1:13">
      <c r="A105" t="s">
        <v>876</v>
      </c>
      <c r="B105" t="s">
        <v>1931</v>
      </c>
      <c r="C105" s="88">
        <v>1027</v>
      </c>
      <c r="D105">
        <v>417</v>
      </c>
      <c r="E105">
        <v>0</v>
      </c>
      <c r="F105" t="s">
        <v>876</v>
      </c>
      <c r="G105" t="str">
        <f t="shared" si="1"/>
        <v>21_33</v>
      </c>
      <c r="H105" t="s">
        <v>876</v>
      </c>
    </row>
    <row r="106" spans="1:13">
      <c r="A106" t="s">
        <v>1024</v>
      </c>
      <c r="B106" t="s">
        <v>1940</v>
      </c>
      <c r="C106" s="88">
        <v>3396</v>
      </c>
      <c r="D106" s="88">
        <v>1330</v>
      </c>
      <c r="E106">
        <v>0</v>
      </c>
      <c r="F106" t="s">
        <v>1024</v>
      </c>
      <c r="G106" t="str">
        <f t="shared" si="1"/>
        <v>24_122</v>
      </c>
      <c r="H106" t="s">
        <v>1024</v>
      </c>
    </row>
    <row r="107" spans="1:13">
      <c r="A107" t="s">
        <v>1164</v>
      </c>
      <c r="B107" t="s">
        <v>1916</v>
      </c>
      <c r="C107">
        <v>788</v>
      </c>
      <c r="D107">
        <v>306</v>
      </c>
      <c r="E107">
        <v>0</v>
      </c>
      <c r="F107" t="s">
        <v>1164</v>
      </c>
      <c r="G107" t="str">
        <f t="shared" si="1"/>
        <v>30_89AC</v>
      </c>
      <c r="H107" t="s">
        <v>1164</v>
      </c>
    </row>
    <row r="108" spans="1:13">
      <c r="A108" t="s">
        <v>2158</v>
      </c>
      <c r="B108" t="s">
        <v>1931</v>
      </c>
      <c r="C108" s="88">
        <v>1318</v>
      </c>
      <c r="D108">
        <v>493</v>
      </c>
      <c r="E108" t="e">
        <v>#N/A</v>
      </c>
      <c r="F108" t="s">
        <v>876</v>
      </c>
      <c r="G108" t="str">
        <f t="shared" si="1"/>
        <v>21_33</v>
      </c>
      <c r="H108" t="s">
        <v>876</v>
      </c>
    </row>
    <row r="109" spans="1:13">
      <c r="A109" t="s">
        <v>935</v>
      </c>
      <c r="B109" t="s">
        <v>1931</v>
      </c>
      <c r="C109" s="88">
        <v>5583</v>
      </c>
      <c r="D109" s="88">
        <v>2046</v>
      </c>
      <c r="E109">
        <v>0</v>
      </c>
      <c r="F109" t="s">
        <v>935</v>
      </c>
      <c r="G109" t="str">
        <f t="shared" si="1"/>
        <v>21_38IN</v>
      </c>
      <c r="H109" t="s">
        <v>935</v>
      </c>
    </row>
    <row r="110" spans="1:13">
      <c r="A110" t="s">
        <v>1135</v>
      </c>
      <c r="B110" t="s">
        <v>1916</v>
      </c>
      <c r="C110" s="88">
        <v>1208</v>
      </c>
      <c r="D110">
        <v>419</v>
      </c>
      <c r="E110">
        <v>0</v>
      </c>
      <c r="F110" t="s">
        <v>2398</v>
      </c>
      <c r="G110" t="str">
        <f t="shared" si="1"/>
        <v>30_57</v>
      </c>
      <c r="H110" t="s">
        <v>2398</v>
      </c>
    </row>
    <row r="111" spans="1:13">
      <c r="A111" t="s">
        <v>2142</v>
      </c>
      <c r="B111" t="s">
        <v>1931</v>
      </c>
      <c r="C111" s="88">
        <v>2267</v>
      </c>
      <c r="D111">
        <v>768</v>
      </c>
      <c r="E111" t="e">
        <v>#N/A</v>
      </c>
      <c r="F111" t="s">
        <v>874</v>
      </c>
      <c r="G111" t="str">
        <f t="shared" si="1"/>
        <v>21_23</v>
      </c>
      <c r="H111" t="s">
        <v>874</v>
      </c>
    </row>
    <row r="112" spans="1:13">
      <c r="A112" t="s">
        <v>1023</v>
      </c>
      <c r="B112" t="s">
        <v>1940</v>
      </c>
      <c r="C112" s="88">
        <v>1064</v>
      </c>
      <c r="D112">
        <v>344</v>
      </c>
      <c r="E112">
        <v>0</v>
      </c>
      <c r="F112" t="s">
        <v>1023</v>
      </c>
      <c r="G112" t="str">
        <f t="shared" si="1"/>
        <v>24_121</v>
      </c>
      <c r="H112" t="s">
        <v>1023</v>
      </c>
    </row>
    <row r="113" spans="1:8">
      <c r="A113" t="s">
        <v>1014</v>
      </c>
      <c r="B113" t="s">
        <v>1931</v>
      </c>
      <c r="C113" s="88">
        <v>2656</v>
      </c>
      <c r="D113">
        <v>828</v>
      </c>
      <c r="E113">
        <v>31.719806674178546</v>
      </c>
      <c r="F113" t="s">
        <v>1014</v>
      </c>
      <c r="G113" t="str">
        <f t="shared" si="1"/>
        <v>21_HPXOUT</v>
      </c>
      <c r="H113" t="s">
        <v>1014</v>
      </c>
    </row>
    <row r="114" spans="1:8">
      <c r="A114" t="s">
        <v>1184</v>
      </c>
      <c r="B114" t="s">
        <v>1916</v>
      </c>
      <c r="C114" s="88">
        <v>5437</v>
      </c>
      <c r="D114" s="88">
        <v>1626</v>
      </c>
      <c r="E114">
        <v>0</v>
      </c>
      <c r="F114" t="s">
        <v>2399</v>
      </c>
      <c r="G114" t="str">
        <f t="shared" si="1"/>
        <v>30_1TAC</v>
      </c>
      <c r="H114" t="s">
        <v>2399</v>
      </c>
    </row>
    <row r="115" spans="1:8">
      <c r="A115" t="s">
        <v>911</v>
      </c>
      <c r="B115" t="s">
        <v>1931</v>
      </c>
      <c r="C115" s="88">
        <v>3411</v>
      </c>
      <c r="D115" s="88">
        <v>1014</v>
      </c>
      <c r="E115">
        <v>31.719806674178546</v>
      </c>
      <c r="F115" t="s">
        <v>911</v>
      </c>
      <c r="G115" t="str">
        <f t="shared" si="1"/>
        <v>21_10OUT</v>
      </c>
      <c r="H115" t="s">
        <v>911</v>
      </c>
    </row>
    <row r="116" spans="1:8">
      <c r="A116" t="s">
        <v>1088</v>
      </c>
      <c r="B116" t="s">
        <v>1943</v>
      </c>
      <c r="C116" s="88">
        <v>1292</v>
      </c>
      <c r="D116">
        <v>382</v>
      </c>
      <c r="E116">
        <v>222.03864671924984</v>
      </c>
      <c r="F116" t="s">
        <v>1088</v>
      </c>
      <c r="G116" t="str">
        <f t="shared" si="1"/>
        <v>28_71VTA</v>
      </c>
      <c r="H116" t="s">
        <v>1088</v>
      </c>
    </row>
    <row r="117" spans="1:8">
      <c r="A117" t="s">
        <v>800</v>
      </c>
      <c r="B117" t="s">
        <v>1923</v>
      </c>
      <c r="C117" s="88">
        <v>5262</v>
      </c>
      <c r="D117" s="88">
        <v>1476</v>
      </c>
      <c r="E117">
        <v>0</v>
      </c>
      <c r="F117" t="s">
        <v>800</v>
      </c>
      <c r="G117" t="str">
        <f t="shared" si="1"/>
        <v>14_CTGATEPM</v>
      </c>
      <c r="H117" t="s">
        <v>800</v>
      </c>
    </row>
    <row r="118" spans="1:8">
      <c r="A118" t="s">
        <v>936</v>
      </c>
      <c r="B118" t="s">
        <v>1931</v>
      </c>
      <c r="C118" s="88">
        <v>3168</v>
      </c>
      <c r="D118">
        <v>880</v>
      </c>
      <c r="E118">
        <v>0</v>
      </c>
      <c r="F118" t="s">
        <v>936</v>
      </c>
      <c r="G118" t="str">
        <f t="shared" si="1"/>
        <v>21_38OUT</v>
      </c>
      <c r="H118" t="s">
        <v>936</v>
      </c>
    </row>
    <row r="119" spans="1:8">
      <c r="A119" t="s">
        <v>864</v>
      </c>
      <c r="B119" t="s">
        <v>1931</v>
      </c>
      <c r="C119" s="88">
        <v>4734</v>
      </c>
      <c r="D119" s="88">
        <v>1252</v>
      </c>
      <c r="E119">
        <v>47.579710011267821</v>
      </c>
      <c r="F119" t="s">
        <v>864</v>
      </c>
      <c r="G119" t="str">
        <f t="shared" si="1"/>
        <v>21_14IN</v>
      </c>
      <c r="H119" t="s">
        <v>864</v>
      </c>
    </row>
    <row r="120" spans="1:8">
      <c r="A120" t="s">
        <v>964</v>
      </c>
      <c r="B120" t="s">
        <v>1931</v>
      </c>
      <c r="C120" s="88">
        <v>1961</v>
      </c>
      <c r="D120">
        <v>505</v>
      </c>
      <c r="E120">
        <v>0</v>
      </c>
      <c r="F120" t="s">
        <v>964</v>
      </c>
      <c r="G120" t="str">
        <f t="shared" si="1"/>
        <v>21_28RS</v>
      </c>
      <c r="H120" t="s">
        <v>964</v>
      </c>
    </row>
    <row r="121" spans="1:8">
      <c r="A121" t="s">
        <v>2151</v>
      </c>
      <c r="B121" t="s">
        <v>1943</v>
      </c>
      <c r="C121" s="88">
        <v>1373</v>
      </c>
      <c r="D121">
        <v>347</v>
      </c>
      <c r="E121" t="e">
        <v>#N/A</v>
      </c>
      <c r="F121" t="s">
        <v>1081</v>
      </c>
      <c r="G121" t="str">
        <f t="shared" si="1"/>
        <v>28_522VTA</v>
      </c>
      <c r="H121" t="s">
        <v>1081</v>
      </c>
    </row>
    <row r="122" spans="1:8">
      <c r="A122" t="s">
        <v>865</v>
      </c>
      <c r="B122" t="s">
        <v>1931</v>
      </c>
      <c r="C122" s="88">
        <v>3800</v>
      </c>
      <c r="D122">
        <v>959</v>
      </c>
      <c r="E122">
        <v>47.579710011267821</v>
      </c>
      <c r="F122" t="s">
        <v>865</v>
      </c>
      <c r="G122" t="str">
        <f t="shared" si="1"/>
        <v>21_14INA</v>
      </c>
      <c r="H122" t="s">
        <v>865</v>
      </c>
    </row>
    <row r="123" spans="1:8">
      <c r="A123" t="s">
        <v>867</v>
      </c>
      <c r="B123" t="s">
        <v>1931</v>
      </c>
      <c r="C123" s="88">
        <v>1663</v>
      </c>
      <c r="D123">
        <v>409</v>
      </c>
      <c r="E123">
        <v>47.579710011267821</v>
      </c>
      <c r="F123" t="s">
        <v>867</v>
      </c>
      <c r="G123" t="str">
        <f t="shared" si="1"/>
        <v>21_14OUT</v>
      </c>
      <c r="H123" t="s">
        <v>867</v>
      </c>
    </row>
    <row r="124" spans="1:8">
      <c r="A124" t="s">
        <v>2154</v>
      </c>
      <c r="B124" t="s">
        <v>1940</v>
      </c>
      <c r="C124" s="88">
        <v>1305</v>
      </c>
      <c r="D124">
        <v>314</v>
      </c>
      <c r="E124" t="e">
        <v>#N/A</v>
      </c>
      <c r="F124" t="s">
        <v>1073</v>
      </c>
      <c r="G124" t="str">
        <f t="shared" si="1"/>
        <v>24_ECRRAPID</v>
      </c>
      <c r="H124" t="s">
        <v>1073</v>
      </c>
    </row>
    <row r="125" spans="1:8">
      <c r="A125" t="s">
        <v>868</v>
      </c>
      <c r="B125" t="s">
        <v>1931</v>
      </c>
      <c r="C125" s="88">
        <v>1502</v>
      </c>
      <c r="D125">
        <v>346</v>
      </c>
      <c r="E125">
        <v>0</v>
      </c>
      <c r="F125" t="s">
        <v>868</v>
      </c>
      <c r="G125" t="str">
        <f t="shared" si="1"/>
        <v>21_14OUTA</v>
      </c>
      <c r="H125" t="s">
        <v>868</v>
      </c>
    </row>
    <row r="126" spans="1:8">
      <c r="A126" t="s">
        <v>1102</v>
      </c>
      <c r="B126" t="s">
        <v>1943</v>
      </c>
      <c r="C126" s="88">
        <v>2226</v>
      </c>
      <c r="D126">
        <v>498</v>
      </c>
      <c r="E126">
        <v>0</v>
      </c>
      <c r="F126" t="s">
        <v>2400</v>
      </c>
      <c r="G126" t="str">
        <f t="shared" si="1"/>
        <v>28_68VTA</v>
      </c>
      <c r="H126" t="s">
        <v>2400</v>
      </c>
    </row>
    <row r="127" spans="1:8">
      <c r="A127" t="s">
        <v>1081</v>
      </c>
      <c r="B127" t="s">
        <v>1943</v>
      </c>
      <c r="C127" s="88">
        <v>2228</v>
      </c>
      <c r="D127">
        <v>490</v>
      </c>
      <c r="E127">
        <v>79.299516685446378</v>
      </c>
      <c r="F127" t="s">
        <v>1081</v>
      </c>
      <c r="G127" t="str">
        <f t="shared" si="1"/>
        <v>28_522VTA</v>
      </c>
      <c r="H127" t="s">
        <v>1081</v>
      </c>
    </row>
    <row r="128" spans="1:8">
      <c r="A128" t="s">
        <v>910</v>
      </c>
      <c r="B128" t="s">
        <v>1931</v>
      </c>
      <c r="C128" s="88">
        <v>2792</v>
      </c>
      <c r="D128">
        <v>594</v>
      </c>
      <c r="E128">
        <v>31.719806674178546</v>
      </c>
      <c r="F128" t="s">
        <v>910</v>
      </c>
      <c r="G128" t="str">
        <f t="shared" si="1"/>
        <v>21_10IN</v>
      </c>
      <c r="H128" t="s">
        <v>910</v>
      </c>
    </row>
    <row r="129" spans="1:8">
      <c r="A129" t="s">
        <v>1183</v>
      </c>
      <c r="B129" t="s">
        <v>1916</v>
      </c>
      <c r="C129" s="88">
        <v>6452</v>
      </c>
      <c r="D129" s="88">
        <v>1366</v>
      </c>
      <c r="E129">
        <v>0</v>
      </c>
      <c r="F129" t="s">
        <v>2399</v>
      </c>
      <c r="G129" t="str">
        <f t="shared" si="1"/>
        <v>30_1TAC</v>
      </c>
      <c r="H129" t="s">
        <v>2399</v>
      </c>
    </row>
    <row r="130" spans="1:8">
      <c r="A130" t="s">
        <v>950</v>
      </c>
      <c r="B130" t="s">
        <v>1931</v>
      </c>
      <c r="C130" s="88">
        <v>5245</v>
      </c>
      <c r="D130" s="88">
        <v>1091</v>
      </c>
      <c r="E130">
        <v>0</v>
      </c>
      <c r="F130" t="s">
        <v>950</v>
      </c>
      <c r="G130" t="str">
        <f t="shared" si="1"/>
        <v>21_8IN</v>
      </c>
      <c r="H130" t="s">
        <v>950</v>
      </c>
    </row>
    <row r="131" spans="1:8">
      <c r="A131" t="s">
        <v>1134</v>
      </c>
      <c r="B131" t="s">
        <v>1916</v>
      </c>
      <c r="C131" s="88">
        <v>1600</v>
      </c>
      <c r="D131">
        <v>329</v>
      </c>
      <c r="E131">
        <v>0</v>
      </c>
      <c r="F131" t="s">
        <v>2398</v>
      </c>
      <c r="G131" t="str">
        <f t="shared" ref="G131:G137" si="2">IFERROR(LEFT(F131,FIND(" ",F131)-1),F131)</f>
        <v>30_57</v>
      </c>
      <c r="H131" t="s">
        <v>2398</v>
      </c>
    </row>
    <row r="132" spans="1:8">
      <c r="A132" t="s">
        <v>1015</v>
      </c>
      <c r="B132" t="s">
        <v>1931</v>
      </c>
      <c r="C132" s="88">
        <v>3615</v>
      </c>
      <c r="D132">
        <v>672</v>
      </c>
      <c r="E132">
        <v>31.719806674178546</v>
      </c>
      <c r="F132" t="s">
        <v>1015</v>
      </c>
      <c r="G132" t="str">
        <f t="shared" si="2"/>
        <v>21_HPXIN</v>
      </c>
      <c r="H132" t="s">
        <v>1015</v>
      </c>
    </row>
    <row r="133" spans="1:8">
      <c r="A133" t="s">
        <v>1177</v>
      </c>
      <c r="B133" t="s">
        <v>1916</v>
      </c>
      <c r="C133" s="88">
        <v>2749</v>
      </c>
      <c r="D133">
        <v>464</v>
      </c>
      <c r="E133">
        <v>0</v>
      </c>
      <c r="F133" t="s">
        <v>2401</v>
      </c>
      <c r="G133" t="str">
        <f t="shared" si="2"/>
        <v>30_51A</v>
      </c>
      <c r="H133" t="s">
        <v>2401</v>
      </c>
    </row>
    <row r="134" spans="1:8">
      <c r="A134" t="s">
        <v>2124</v>
      </c>
      <c r="B134" t="s">
        <v>1933</v>
      </c>
      <c r="C134" s="88">
        <v>5283</v>
      </c>
      <c r="D134">
        <v>799</v>
      </c>
      <c r="E134" t="e">
        <v>#N/A</v>
      </c>
      <c r="F134" t="s">
        <v>1595</v>
      </c>
      <c r="G134" t="str">
        <f t="shared" si="2"/>
        <v>110_N</v>
      </c>
      <c r="H134" t="s">
        <v>1595</v>
      </c>
    </row>
    <row r="135" spans="1:8">
      <c r="A135" t="s">
        <v>1176</v>
      </c>
      <c r="B135" t="s">
        <v>1916</v>
      </c>
      <c r="C135" s="88">
        <v>2492</v>
      </c>
      <c r="D135">
        <v>357</v>
      </c>
      <c r="E135">
        <v>0</v>
      </c>
      <c r="F135" t="s">
        <v>2401</v>
      </c>
      <c r="G135" t="str">
        <f t="shared" si="2"/>
        <v>30_51A</v>
      </c>
      <c r="H135" t="s">
        <v>2401</v>
      </c>
    </row>
    <row r="136" spans="1:8">
      <c r="A136" t="s">
        <v>1595</v>
      </c>
      <c r="B136" t="s">
        <v>1933</v>
      </c>
      <c r="C136" s="88">
        <v>11423</v>
      </c>
      <c r="D136" s="88">
        <v>1594</v>
      </c>
      <c r="E136">
        <v>0</v>
      </c>
      <c r="F136" t="s">
        <v>1595</v>
      </c>
      <c r="G136" t="str">
        <f t="shared" si="2"/>
        <v>110_N</v>
      </c>
      <c r="H136" t="s">
        <v>1595</v>
      </c>
    </row>
    <row r="137" spans="1:8">
      <c r="A137" t="s">
        <v>886</v>
      </c>
      <c r="B137" t="s">
        <v>1931</v>
      </c>
      <c r="C137" s="88">
        <v>6864</v>
      </c>
      <c r="D137">
        <v>799</v>
      </c>
      <c r="E137">
        <v>0</v>
      </c>
      <c r="F137" t="s">
        <v>886</v>
      </c>
      <c r="G137" t="str">
        <f t="shared" si="2"/>
        <v>21_22</v>
      </c>
      <c r="H137" t="s">
        <v>886</v>
      </c>
    </row>
    <row r="139" spans="1:8">
      <c r="C139" s="88"/>
    </row>
    <row r="142" spans="1:8">
      <c r="C142" s="88"/>
    </row>
    <row r="144" spans="1:8">
      <c r="C144" s="88"/>
    </row>
    <row r="146" spans="3:4">
      <c r="C146" s="88"/>
    </row>
    <row r="147" spans="3:4">
      <c r="C147" s="88"/>
      <c r="D147" s="88"/>
    </row>
    <row r="149" spans="3:4">
      <c r="C149" s="88"/>
    </row>
    <row r="151" spans="3:4">
      <c r="C151" s="88"/>
      <c r="D151" s="88"/>
    </row>
    <row r="153" spans="3:4">
      <c r="C153" s="88"/>
    </row>
    <row r="154" spans="3:4">
      <c r="C154" s="88"/>
    </row>
    <row r="155" spans="3:4">
      <c r="C155" s="88"/>
    </row>
    <row r="156" spans="3:4">
      <c r="C156" s="88"/>
    </row>
    <row r="157" spans="3:4">
      <c r="C157" s="88"/>
      <c r="D157" s="88"/>
    </row>
    <row r="158" spans="3:4">
      <c r="C158" s="88"/>
      <c r="D158" s="88"/>
    </row>
    <row r="159" spans="3:4">
      <c r="C159" s="88"/>
    </row>
    <row r="160" spans="3:4">
      <c r="C160" s="88"/>
    </row>
    <row r="161" spans="3:4">
      <c r="C161" s="88"/>
      <c r="D161" s="88"/>
    </row>
    <row r="162" spans="3:4">
      <c r="C162" s="88"/>
    </row>
    <row r="163" spans="3:4">
      <c r="C163" s="88"/>
      <c r="D163" s="88"/>
    </row>
    <row r="167" spans="3:4">
      <c r="C167" s="88"/>
    </row>
    <row r="169" spans="3:4">
      <c r="C169" s="88"/>
    </row>
    <row r="170" spans="3:4">
      <c r="C170" s="88"/>
    </row>
    <row r="171" spans="3:4">
      <c r="C171" s="88"/>
    </row>
    <row r="172" spans="3:4">
      <c r="C172" s="88"/>
    </row>
    <row r="173" spans="3:4">
      <c r="C173" s="88"/>
    </row>
    <row r="174" spans="3:4">
      <c r="C174" s="88"/>
    </row>
    <row r="175" spans="3:4">
      <c r="C175" s="88"/>
    </row>
    <row r="176" spans="3:4">
      <c r="C176" s="88"/>
    </row>
    <row r="177" spans="3:4">
      <c r="C177" s="88"/>
      <c r="D177" s="88"/>
    </row>
    <row r="178" spans="3:4">
      <c r="C178" s="88"/>
      <c r="D178" s="88"/>
    </row>
    <row r="179" spans="3:4">
      <c r="C179" s="88"/>
    </row>
    <row r="180" spans="3:4">
      <c r="C180" s="88"/>
    </row>
    <row r="181" spans="3:4">
      <c r="C181" s="88"/>
    </row>
    <row r="182" spans="3:4">
      <c r="C182" s="88"/>
    </row>
    <row r="183" spans="3:4">
      <c r="C183" s="88"/>
    </row>
    <row r="184" spans="3:4">
      <c r="C184" s="88"/>
    </row>
    <row r="185" spans="3:4">
      <c r="C185" s="88"/>
      <c r="D185" s="88"/>
    </row>
    <row r="186" spans="3:4">
      <c r="C186" s="88"/>
    </row>
  </sheetData>
  <autoFilter ref="A1:M1" xr:uid="{4D329616-5BFF-41F1-8CF5-B2A78D14E1A4}"/>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DAFFE-C334-442E-9EA4-76F82A54A024}">
  <sheetPr filterMode="1"/>
  <dimension ref="A1:M149"/>
  <sheetViews>
    <sheetView workbookViewId="0">
      <pane xSplit="1" ySplit="1" topLeftCell="B44" activePane="bottomRight" state="frozen"/>
      <selection activeCell="F1" sqref="F1"/>
      <selection pane="topRight" activeCell="F1" sqref="F1"/>
      <selection pane="bottomLeft" activeCell="F1" sqref="F1"/>
      <selection pane="bottomRight" activeCell="I80" sqref="I80"/>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hidden="1">
      <c r="A5" t="s">
        <v>1048</v>
      </c>
      <c r="B5" t="s">
        <v>1940</v>
      </c>
      <c r="C5">
        <v>612</v>
      </c>
      <c r="D5">
        <v>604</v>
      </c>
      <c r="E5">
        <v>0</v>
      </c>
      <c r="F5" t="s">
        <v>1048</v>
      </c>
      <c r="G5" t="str">
        <f t="shared" si="0"/>
        <v>24_286</v>
      </c>
      <c r="H5" t="s">
        <v>1048</v>
      </c>
      <c r="J5" t="s">
        <v>1048</v>
      </c>
      <c r="K5">
        <f>SUMIF('9 - Local Transit ALT (2)'!$Z$7:$Z$1124,J5,'9 - Local Transit ALT (2)'!$X$7:$X$1124)</f>
        <v>0</v>
      </c>
    </row>
    <row r="6" spans="1:11" hidden="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hidden="1">
      <c r="A8" t="s">
        <v>866</v>
      </c>
      <c r="B8" t="s">
        <v>1931</v>
      </c>
      <c r="C8">
        <v>422</v>
      </c>
      <c r="D8">
        <v>410</v>
      </c>
      <c r="E8">
        <v>0</v>
      </c>
      <c r="F8" t="s">
        <v>2384</v>
      </c>
      <c r="G8" t="str">
        <f t="shared" si="0"/>
        <v>21_14I</v>
      </c>
      <c r="H8" t="s">
        <v>2384</v>
      </c>
      <c r="J8" t="s">
        <v>2384</v>
      </c>
      <c r="K8">
        <f>SUMIF('9 - Local Transit ALT (2)'!$Z$7:$Z$1124,J8,'9 - Local Transit ALT (2)'!$X$7:$X$1124)</f>
        <v>0</v>
      </c>
    </row>
    <row r="9" spans="1:11" hidden="1">
      <c r="A9" t="s">
        <v>1426</v>
      </c>
      <c r="B9" t="s">
        <v>1946</v>
      </c>
      <c r="C9">
        <v>488</v>
      </c>
      <c r="D9">
        <v>473</v>
      </c>
      <c r="E9">
        <v>0</v>
      </c>
      <c r="F9" t="s">
        <v>2385</v>
      </c>
      <c r="G9" t="str">
        <f t="shared" si="0"/>
        <v>63_44X</v>
      </c>
      <c r="H9" t="s">
        <v>2385</v>
      </c>
      <c r="J9" t="s">
        <v>2385</v>
      </c>
      <c r="K9">
        <f>SUMIF('9 - Local Transit ALT (2)'!$Z$7:$Z$1124,J9,'9 - Local Transit ALT (2)'!$X$7:$X$1124)</f>
        <v>0</v>
      </c>
    </row>
    <row r="10" spans="1:11" hidden="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hidden="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hidden="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hidden="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hidden="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hidden="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hidden="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hidden="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hidden="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hidden="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hidden="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hidden="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hidden="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hidden="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hidden="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hidden="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hidden="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hidden="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hidden="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hidden="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hidden="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hidden="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hidden="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hidden="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hidden="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hidden="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hidden="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hidden="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hidden="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hidden="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0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hidden="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hidden="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hidden="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hidden="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hidden="1">
      <c r="A77" t="s">
        <v>1168</v>
      </c>
      <c r="B77" t="s">
        <v>1916</v>
      </c>
      <c r="C77">
        <v>757</v>
      </c>
      <c r="D77">
        <v>491</v>
      </c>
      <c r="E77">
        <v>0</v>
      </c>
      <c r="F77" t="s">
        <v>1168</v>
      </c>
      <c r="G77" t="str">
        <f t="shared" si="1"/>
        <v>30_217</v>
      </c>
      <c r="H77" t="s">
        <v>1168</v>
      </c>
      <c r="J77" t="s">
        <v>935</v>
      </c>
      <c r="K77">
        <f>SUMIF('9 - Local Transit ALT (2)'!$Z$7:$Z$1124,J77,'9 - Local Transit ALT (2)'!$X$7:$X$1124)</f>
        <v>0</v>
      </c>
    </row>
    <row r="78" spans="1:11" hidden="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hidden="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hidden="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hidden="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hidden="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hidden="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hidden="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hidden="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hidden="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hidden="1">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hidden="1">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hidden="1">
      <c r="A99" t="s">
        <v>2160</v>
      </c>
      <c r="B99" t="s">
        <v>1943</v>
      </c>
      <c r="C99" s="88">
        <v>1367</v>
      </c>
      <c r="D99">
        <v>729</v>
      </c>
      <c r="E99" t="e">
        <v>#N/A</v>
      </c>
      <c r="F99" t="s">
        <v>1094</v>
      </c>
      <c r="G99" t="str">
        <f t="shared" si="1"/>
        <v>28_61VTA</v>
      </c>
      <c r="H99" t="s">
        <v>1094</v>
      </c>
      <c r="L99" t="s">
        <v>26</v>
      </c>
      <c r="M99">
        <f>SUM(K2:K98)</f>
        <v>5820.5845247117613</v>
      </c>
    </row>
    <row r="100" spans="1:13" hidden="1">
      <c r="A100" t="s">
        <v>1211</v>
      </c>
      <c r="B100" t="s">
        <v>1916</v>
      </c>
      <c r="C100">
        <v>759</v>
      </c>
      <c r="D100">
        <v>397</v>
      </c>
      <c r="E100">
        <v>0</v>
      </c>
      <c r="F100" t="s">
        <v>2397</v>
      </c>
      <c r="G100" t="str">
        <f t="shared" si="1"/>
        <v>30_29AC</v>
      </c>
      <c r="H100" t="s">
        <v>2397</v>
      </c>
      <c r="L100" t="s">
        <v>716</v>
      </c>
      <c r="M100">
        <f>M99/1000</f>
        <v>5.8205845247117614</v>
      </c>
    </row>
    <row r="102" spans="1:13">
      <c r="C102" s="88"/>
    </row>
    <row r="105" spans="1:13">
      <c r="C105" s="88"/>
    </row>
    <row r="107" spans="1:13">
      <c r="C107" s="88"/>
    </row>
    <row r="109" spans="1:13">
      <c r="C109" s="88"/>
    </row>
    <row r="110" spans="1:13">
      <c r="C110" s="88"/>
      <c r="D110" s="88"/>
    </row>
    <row r="112" spans="1:13">
      <c r="C112" s="88"/>
    </row>
    <row r="114" spans="3:4">
      <c r="C114" s="88"/>
      <c r="D114" s="88"/>
    </row>
    <row r="116" spans="3:4">
      <c r="C116" s="88"/>
    </row>
    <row r="117" spans="3:4">
      <c r="C117" s="88"/>
    </row>
    <row r="118" spans="3:4">
      <c r="C118" s="88"/>
    </row>
    <row r="119" spans="3:4">
      <c r="C119" s="88"/>
    </row>
    <row r="120" spans="3:4">
      <c r="C120" s="88"/>
      <c r="D120" s="88"/>
    </row>
    <row r="121" spans="3:4">
      <c r="C121" s="88"/>
      <c r="D121" s="88"/>
    </row>
    <row r="122" spans="3:4">
      <c r="C122" s="88"/>
    </row>
    <row r="123" spans="3:4">
      <c r="C123" s="88"/>
    </row>
    <row r="124" spans="3:4">
      <c r="C124" s="88"/>
      <c r="D124" s="88"/>
    </row>
    <row r="125" spans="3:4">
      <c r="C125" s="88"/>
    </row>
    <row r="126" spans="3:4">
      <c r="C126" s="88"/>
      <c r="D126" s="88"/>
    </row>
    <row r="130" spans="3:4">
      <c r="C130" s="88"/>
    </row>
    <row r="132" spans="3:4">
      <c r="C132" s="88"/>
    </row>
    <row r="133" spans="3:4">
      <c r="C133" s="88"/>
    </row>
    <row r="134" spans="3:4">
      <c r="C134" s="88"/>
    </row>
    <row r="135" spans="3:4">
      <c r="C135" s="88"/>
    </row>
    <row r="136" spans="3:4">
      <c r="C136" s="88"/>
    </row>
    <row r="137" spans="3:4">
      <c r="C137" s="88"/>
    </row>
    <row r="138" spans="3:4">
      <c r="C138" s="88"/>
    </row>
    <row r="139" spans="3:4">
      <c r="C139" s="88"/>
    </row>
    <row r="140" spans="3:4">
      <c r="C140" s="88"/>
      <c r="D140" s="88"/>
    </row>
    <row r="141" spans="3:4">
      <c r="C141" s="88"/>
      <c r="D141" s="88"/>
    </row>
    <row r="142" spans="3:4">
      <c r="C142" s="88"/>
    </row>
    <row r="143" spans="3:4">
      <c r="C143" s="88"/>
    </row>
    <row r="144" spans="3:4">
      <c r="C144" s="88"/>
    </row>
    <row r="145" spans="3:4">
      <c r="C145" s="88"/>
    </row>
    <row r="146" spans="3:4">
      <c r="C146" s="88"/>
    </row>
    <row r="147" spans="3:4">
      <c r="C147" s="88"/>
    </row>
    <row r="148" spans="3:4">
      <c r="C148" s="88"/>
      <c r="D148" s="88"/>
    </row>
    <row r="149" spans="3:4">
      <c r="C149" s="88"/>
    </row>
  </sheetData>
  <autoFilter ref="A1:M100" xr:uid="{4D329616-5BFF-41F1-8CF5-B2A78D14E1A4}">
    <filterColumn colId="10">
      <filters>
        <filter val="111.0193234"/>
        <filter val="126.8792267"/>
        <filter val="142.73913"/>
        <filter val="158.5990334"/>
        <filter val="174.4589367"/>
        <filter val="190.31884"/>
        <filter val="206.1787434"/>
        <filter val="222.0386467"/>
        <filter val="285.4782601"/>
        <filter val="31.71980667"/>
        <filter val="47.57971001"/>
        <filter val="586.8164235"/>
        <filter val="63.43961335"/>
        <filter val="79.29951669"/>
        <filter val="95.15942002"/>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8B0F-84CB-4538-B4B9-31DB66FE330A}">
  <dimension ref="A1:O312"/>
  <sheetViews>
    <sheetView workbookViewId="0">
      <selection activeCell="M3" sqref="M3"/>
    </sheetView>
  </sheetViews>
  <sheetFormatPr defaultRowHeight="14.5"/>
  <cols>
    <col min="1" max="1" width="16" customWidth="1"/>
    <col min="13" max="13" width="14.7265625" customWidth="1"/>
  </cols>
  <sheetData>
    <row r="1" spans="1:15">
      <c r="A1" t="s">
        <v>82</v>
      </c>
      <c r="B1" t="s">
        <v>83</v>
      </c>
      <c r="C1" t="s">
        <v>84</v>
      </c>
      <c r="D1" t="s">
        <v>85</v>
      </c>
      <c r="E1" t="s">
        <v>86</v>
      </c>
      <c r="F1" t="s">
        <v>87</v>
      </c>
      <c r="G1" t="s">
        <v>88</v>
      </c>
      <c r="H1" t="s">
        <v>89</v>
      </c>
      <c r="I1" t="s">
        <v>90</v>
      </c>
      <c r="J1" t="s">
        <v>91</v>
      </c>
    </row>
    <row r="2" spans="1:15">
      <c r="A2" t="s">
        <v>92</v>
      </c>
      <c r="B2">
        <v>10329</v>
      </c>
      <c r="C2">
        <v>10330</v>
      </c>
      <c r="D2">
        <v>0.38</v>
      </c>
      <c r="E2">
        <v>0.75</v>
      </c>
      <c r="F2">
        <v>0.75</v>
      </c>
      <c r="G2">
        <v>0.92</v>
      </c>
      <c r="H2">
        <v>0.76</v>
      </c>
      <c r="I2">
        <v>0.76</v>
      </c>
      <c r="J2">
        <v>0.75</v>
      </c>
      <c r="M2" t="s">
        <v>403</v>
      </c>
    </row>
    <row r="3" spans="1:15">
      <c r="A3" t="s">
        <v>93</v>
      </c>
      <c r="B3">
        <v>10330</v>
      </c>
      <c r="C3">
        <v>10331</v>
      </c>
      <c r="D3">
        <v>0.56000000000000005</v>
      </c>
      <c r="E3">
        <v>1.1100000000000001</v>
      </c>
      <c r="F3">
        <v>1.1200000000000001</v>
      </c>
      <c r="G3">
        <v>1.47</v>
      </c>
      <c r="H3">
        <v>1.1299999999999999</v>
      </c>
      <c r="I3">
        <v>1.1299999999999999</v>
      </c>
      <c r="J3">
        <v>1.1100000000000001</v>
      </c>
      <c r="M3">
        <f>SUM(D2:D312)</f>
        <v>93.360000000000213</v>
      </c>
      <c r="N3" t="s">
        <v>60</v>
      </c>
    </row>
    <row r="4" spans="1:15">
      <c r="A4" t="s">
        <v>94</v>
      </c>
      <c r="B4">
        <v>10331</v>
      </c>
      <c r="C4">
        <v>1987</v>
      </c>
      <c r="D4">
        <v>0.67</v>
      </c>
      <c r="E4">
        <v>1.34</v>
      </c>
      <c r="F4">
        <v>1.35</v>
      </c>
      <c r="G4">
        <v>1.83</v>
      </c>
      <c r="H4">
        <v>1.36</v>
      </c>
      <c r="I4">
        <v>1.36</v>
      </c>
      <c r="J4">
        <v>1.34</v>
      </c>
    </row>
    <row r="5" spans="1:15">
      <c r="A5" t="s">
        <v>95</v>
      </c>
      <c r="B5">
        <v>10389</v>
      </c>
      <c r="C5">
        <v>9865</v>
      </c>
      <c r="D5">
        <v>0.25</v>
      </c>
      <c r="E5">
        <v>0.33</v>
      </c>
      <c r="F5">
        <v>0.33</v>
      </c>
      <c r="G5">
        <v>0.33</v>
      </c>
      <c r="H5">
        <v>0.33</v>
      </c>
      <c r="I5">
        <v>0.33</v>
      </c>
      <c r="J5">
        <v>0.33</v>
      </c>
      <c r="M5" s="2" t="s">
        <v>695</v>
      </c>
    </row>
    <row r="6" spans="1:15">
      <c r="A6" t="s">
        <v>96</v>
      </c>
      <c r="B6">
        <v>10390</v>
      </c>
      <c r="C6">
        <v>10389</v>
      </c>
      <c r="D6">
        <v>0.24</v>
      </c>
      <c r="E6">
        <v>0.32</v>
      </c>
      <c r="F6">
        <v>0.32</v>
      </c>
      <c r="G6">
        <v>0.32</v>
      </c>
      <c r="H6">
        <v>0.32</v>
      </c>
      <c r="I6">
        <v>0.32</v>
      </c>
      <c r="J6">
        <v>0.32</v>
      </c>
      <c r="M6" t="s">
        <v>708</v>
      </c>
      <c r="O6" s="36" t="s">
        <v>709</v>
      </c>
    </row>
    <row r="7" spans="1:15">
      <c r="A7" t="s">
        <v>97</v>
      </c>
      <c r="B7">
        <v>11535</v>
      </c>
      <c r="C7">
        <v>1931</v>
      </c>
      <c r="D7">
        <v>0.26</v>
      </c>
      <c r="E7">
        <v>0.52</v>
      </c>
      <c r="F7">
        <v>0.52</v>
      </c>
      <c r="G7">
        <v>0.54</v>
      </c>
      <c r="H7">
        <v>0.57999999999999996</v>
      </c>
      <c r="I7">
        <v>0.7</v>
      </c>
      <c r="J7">
        <v>0.53</v>
      </c>
      <c r="M7" t="s">
        <v>710</v>
      </c>
    </row>
    <row r="8" spans="1:15">
      <c r="A8" t="s">
        <v>98</v>
      </c>
      <c r="B8">
        <v>11535</v>
      </c>
      <c r="C8">
        <v>2310</v>
      </c>
      <c r="D8">
        <v>0.14000000000000001</v>
      </c>
      <c r="E8">
        <v>0.28000000000000003</v>
      </c>
      <c r="F8">
        <v>0.28000000000000003</v>
      </c>
      <c r="G8">
        <v>0.28999999999999998</v>
      </c>
      <c r="H8">
        <v>0.28000000000000003</v>
      </c>
      <c r="I8">
        <v>0.28000000000000003</v>
      </c>
      <c r="J8">
        <v>0.28000000000000003</v>
      </c>
    </row>
    <row r="9" spans="1:15">
      <c r="A9" t="s">
        <v>99</v>
      </c>
      <c r="B9">
        <v>11544</v>
      </c>
      <c r="C9">
        <v>2408</v>
      </c>
      <c r="D9">
        <v>0.55000000000000004</v>
      </c>
      <c r="E9">
        <v>1.1000000000000001</v>
      </c>
      <c r="F9">
        <v>1.1000000000000001</v>
      </c>
      <c r="G9">
        <v>1.1100000000000001</v>
      </c>
      <c r="H9">
        <v>1.1200000000000001</v>
      </c>
      <c r="I9">
        <v>1.17</v>
      </c>
      <c r="J9">
        <v>1.1000000000000001</v>
      </c>
    </row>
    <row r="10" spans="1:15">
      <c r="A10" t="s">
        <v>100</v>
      </c>
      <c r="B10">
        <v>11544</v>
      </c>
      <c r="C10">
        <v>2414</v>
      </c>
      <c r="D10">
        <v>0.21</v>
      </c>
      <c r="E10">
        <v>0.42</v>
      </c>
      <c r="F10">
        <v>0.42</v>
      </c>
      <c r="G10">
        <v>0.45</v>
      </c>
      <c r="H10">
        <v>0.43</v>
      </c>
      <c r="I10">
        <v>0.43</v>
      </c>
      <c r="J10">
        <v>0.42</v>
      </c>
      <c r="M10" s="2" t="s">
        <v>1754</v>
      </c>
    </row>
    <row r="11" spans="1:15">
      <c r="A11" t="s">
        <v>101</v>
      </c>
      <c r="B11">
        <v>11562</v>
      </c>
      <c r="C11">
        <v>11564</v>
      </c>
      <c r="D11">
        <v>0.32</v>
      </c>
      <c r="E11">
        <v>0.64</v>
      </c>
      <c r="F11">
        <v>0.64</v>
      </c>
      <c r="G11">
        <v>0.67</v>
      </c>
      <c r="H11">
        <v>0.67</v>
      </c>
      <c r="I11">
        <v>0.69</v>
      </c>
      <c r="J11">
        <v>0.64</v>
      </c>
      <c r="M11" t="s">
        <v>1756</v>
      </c>
      <c r="N11" t="s">
        <v>1758</v>
      </c>
      <c r="O11" t="s">
        <v>1755</v>
      </c>
    </row>
    <row r="12" spans="1:15">
      <c r="A12" t="s">
        <v>102</v>
      </c>
      <c r="B12">
        <v>11564</v>
      </c>
      <c r="C12">
        <v>11562</v>
      </c>
      <c r="D12">
        <v>0.32</v>
      </c>
      <c r="E12">
        <v>0.64</v>
      </c>
      <c r="F12">
        <v>0.64</v>
      </c>
      <c r="G12">
        <v>0.66</v>
      </c>
      <c r="H12">
        <v>0.66</v>
      </c>
      <c r="I12">
        <v>0.71</v>
      </c>
      <c r="J12">
        <v>0.65</v>
      </c>
      <c r="M12" t="s">
        <v>1757</v>
      </c>
      <c r="N12">
        <v>10</v>
      </c>
    </row>
    <row r="13" spans="1:15">
      <c r="A13" t="s">
        <v>103</v>
      </c>
      <c r="B13">
        <v>11564</v>
      </c>
      <c r="C13">
        <v>2272</v>
      </c>
      <c r="D13">
        <v>0.26</v>
      </c>
      <c r="E13">
        <v>0.52</v>
      </c>
      <c r="F13">
        <v>0.52</v>
      </c>
      <c r="G13">
        <v>0.53</v>
      </c>
      <c r="H13">
        <v>0.55000000000000004</v>
      </c>
      <c r="I13">
        <v>0.76</v>
      </c>
      <c r="J13">
        <v>0.52</v>
      </c>
    </row>
    <row r="14" spans="1:15">
      <c r="A14" t="s">
        <v>104</v>
      </c>
      <c r="B14">
        <v>12020</v>
      </c>
      <c r="C14">
        <v>3744</v>
      </c>
      <c r="D14">
        <v>0.1</v>
      </c>
      <c r="E14">
        <v>0.12</v>
      </c>
      <c r="F14">
        <v>0.12</v>
      </c>
      <c r="G14">
        <v>0.12</v>
      </c>
      <c r="H14">
        <v>0.12</v>
      </c>
      <c r="I14">
        <v>0.12</v>
      </c>
      <c r="J14">
        <v>0.12</v>
      </c>
      <c r="M14" s="2" t="s">
        <v>1759</v>
      </c>
      <c r="N14" s="7">
        <f>M3*N12/1000</f>
        <v>0.93360000000000221</v>
      </c>
    </row>
    <row r="15" spans="1:15">
      <c r="A15" t="s">
        <v>105</v>
      </c>
      <c r="B15">
        <v>12020</v>
      </c>
      <c r="C15">
        <v>3752</v>
      </c>
      <c r="D15">
        <v>0.39</v>
      </c>
      <c r="E15">
        <v>0.78</v>
      </c>
      <c r="F15">
        <v>0.78</v>
      </c>
      <c r="G15">
        <v>0.83</v>
      </c>
      <c r="H15">
        <v>0.85</v>
      </c>
      <c r="I15">
        <v>2.12</v>
      </c>
      <c r="J15">
        <v>0.8</v>
      </c>
    </row>
    <row r="16" spans="1:15">
      <c r="A16" t="s">
        <v>106</v>
      </c>
      <c r="B16">
        <v>12022</v>
      </c>
      <c r="C16">
        <v>3787</v>
      </c>
      <c r="D16">
        <v>0.41</v>
      </c>
      <c r="E16">
        <v>0.82</v>
      </c>
      <c r="F16">
        <v>0.82</v>
      </c>
      <c r="G16">
        <v>0.83</v>
      </c>
      <c r="H16">
        <v>0.83</v>
      </c>
      <c r="I16">
        <v>0.83</v>
      </c>
      <c r="J16">
        <v>0.82</v>
      </c>
    </row>
    <row r="17" spans="1:10">
      <c r="A17" t="s">
        <v>107</v>
      </c>
      <c r="B17">
        <v>12037</v>
      </c>
      <c r="C17">
        <v>3927</v>
      </c>
      <c r="D17">
        <v>0.21</v>
      </c>
      <c r="E17">
        <v>0.42</v>
      </c>
      <c r="F17">
        <v>0.42</v>
      </c>
      <c r="G17">
        <v>0.42</v>
      </c>
      <c r="H17">
        <v>0.42</v>
      </c>
      <c r="I17">
        <v>0.42</v>
      </c>
      <c r="J17">
        <v>0.42</v>
      </c>
    </row>
    <row r="18" spans="1:10">
      <c r="A18" t="s">
        <v>108</v>
      </c>
      <c r="B18">
        <v>12037</v>
      </c>
      <c r="C18">
        <v>3930</v>
      </c>
      <c r="D18">
        <v>0.21</v>
      </c>
      <c r="E18">
        <v>0.42</v>
      </c>
      <c r="F18">
        <v>0.42</v>
      </c>
      <c r="G18">
        <v>0.42</v>
      </c>
      <c r="H18">
        <v>0.42</v>
      </c>
      <c r="I18">
        <v>0.42</v>
      </c>
      <c r="J18">
        <v>0.42</v>
      </c>
    </row>
    <row r="19" spans="1:10">
      <c r="A19" t="s">
        <v>109</v>
      </c>
      <c r="B19">
        <v>12195</v>
      </c>
      <c r="C19">
        <v>3241</v>
      </c>
      <c r="D19">
        <v>0.51</v>
      </c>
      <c r="E19">
        <v>1.22</v>
      </c>
      <c r="F19">
        <v>1.23</v>
      </c>
      <c r="G19">
        <v>1.3</v>
      </c>
      <c r="H19">
        <v>1.29</v>
      </c>
      <c r="I19">
        <v>1.38</v>
      </c>
      <c r="J19">
        <v>1.23</v>
      </c>
    </row>
    <row r="20" spans="1:10">
      <c r="A20" t="s">
        <v>110</v>
      </c>
      <c r="B20">
        <v>12195</v>
      </c>
      <c r="C20">
        <v>3243</v>
      </c>
      <c r="D20">
        <v>0.45</v>
      </c>
      <c r="E20">
        <v>1.08</v>
      </c>
      <c r="F20">
        <v>1.08</v>
      </c>
      <c r="G20">
        <v>1.1000000000000001</v>
      </c>
      <c r="H20">
        <v>1.1000000000000001</v>
      </c>
      <c r="I20">
        <v>1.1299999999999999</v>
      </c>
      <c r="J20">
        <v>1.08</v>
      </c>
    </row>
    <row r="21" spans="1:10">
      <c r="A21" t="s">
        <v>111</v>
      </c>
      <c r="B21">
        <v>12224</v>
      </c>
      <c r="C21">
        <v>3975</v>
      </c>
      <c r="D21">
        <v>0.37</v>
      </c>
      <c r="E21">
        <v>0.74</v>
      </c>
      <c r="F21">
        <v>0.74</v>
      </c>
      <c r="G21">
        <v>0.74</v>
      </c>
      <c r="H21">
        <v>0.74</v>
      </c>
      <c r="I21">
        <v>0.74</v>
      </c>
      <c r="J21">
        <v>0.74</v>
      </c>
    </row>
    <row r="22" spans="1:10">
      <c r="A22" t="s">
        <v>112</v>
      </c>
      <c r="B22">
        <v>12228</v>
      </c>
      <c r="C22">
        <v>12230</v>
      </c>
      <c r="D22">
        <v>0.36</v>
      </c>
      <c r="E22">
        <v>0.73</v>
      </c>
      <c r="F22">
        <v>0.73</v>
      </c>
      <c r="G22">
        <v>0.73</v>
      </c>
      <c r="H22">
        <v>0.73</v>
      </c>
      <c r="I22">
        <v>0.73</v>
      </c>
      <c r="J22">
        <v>0.73</v>
      </c>
    </row>
    <row r="23" spans="1:10">
      <c r="A23" t="s">
        <v>113</v>
      </c>
      <c r="B23">
        <v>12253</v>
      </c>
      <c r="C23">
        <v>8333</v>
      </c>
      <c r="D23">
        <v>0.89</v>
      </c>
      <c r="E23">
        <v>1.53</v>
      </c>
      <c r="F23">
        <v>1.53</v>
      </c>
      <c r="G23">
        <v>1.53</v>
      </c>
      <c r="H23">
        <v>1.53</v>
      </c>
      <c r="I23">
        <v>1.53</v>
      </c>
      <c r="J23">
        <v>1.53</v>
      </c>
    </row>
    <row r="24" spans="1:10">
      <c r="A24" t="s">
        <v>114</v>
      </c>
      <c r="B24">
        <v>12253</v>
      </c>
      <c r="C24">
        <v>8388</v>
      </c>
      <c r="D24">
        <v>2.23</v>
      </c>
      <c r="E24">
        <v>3.81</v>
      </c>
      <c r="F24">
        <v>3.81</v>
      </c>
      <c r="G24">
        <v>3.82</v>
      </c>
      <c r="H24">
        <v>3.81</v>
      </c>
      <c r="I24">
        <v>3.85</v>
      </c>
      <c r="J24">
        <v>3.81</v>
      </c>
    </row>
    <row r="25" spans="1:10">
      <c r="A25" t="s">
        <v>115</v>
      </c>
      <c r="B25">
        <v>13009</v>
      </c>
      <c r="C25">
        <v>6352</v>
      </c>
      <c r="D25">
        <v>0.22</v>
      </c>
      <c r="E25">
        <v>0.44</v>
      </c>
      <c r="F25">
        <v>0.44</v>
      </c>
      <c r="G25">
        <v>0.44</v>
      </c>
      <c r="H25">
        <v>0.45</v>
      </c>
      <c r="I25">
        <v>0.46</v>
      </c>
      <c r="J25">
        <v>0.44</v>
      </c>
    </row>
    <row r="26" spans="1:10">
      <c r="A26" t="s">
        <v>116</v>
      </c>
      <c r="B26">
        <v>13044</v>
      </c>
      <c r="C26">
        <v>6387</v>
      </c>
      <c r="D26">
        <v>7.0000000000000007E-2</v>
      </c>
      <c r="E26">
        <v>0.13</v>
      </c>
      <c r="F26">
        <v>0.13</v>
      </c>
      <c r="G26">
        <v>0.13</v>
      </c>
      <c r="H26">
        <v>0.13</v>
      </c>
      <c r="I26">
        <v>0.13</v>
      </c>
      <c r="J26">
        <v>0.13</v>
      </c>
    </row>
    <row r="27" spans="1:10">
      <c r="A27" t="s">
        <v>117</v>
      </c>
      <c r="B27">
        <v>13044</v>
      </c>
      <c r="C27">
        <v>6390</v>
      </c>
      <c r="D27">
        <v>0.7</v>
      </c>
      <c r="E27">
        <v>1.4</v>
      </c>
      <c r="F27">
        <v>1.41</v>
      </c>
      <c r="G27">
        <v>1.47</v>
      </c>
      <c r="H27">
        <v>1.46</v>
      </c>
      <c r="I27">
        <v>1.53</v>
      </c>
      <c r="J27">
        <v>1.41</v>
      </c>
    </row>
    <row r="28" spans="1:10">
      <c r="A28" t="s">
        <v>118</v>
      </c>
      <c r="B28">
        <v>1638</v>
      </c>
      <c r="C28">
        <v>3535</v>
      </c>
      <c r="D28">
        <v>1.31</v>
      </c>
      <c r="E28">
        <v>2.25</v>
      </c>
      <c r="F28">
        <v>2.2599999999999998</v>
      </c>
      <c r="G28">
        <v>3.26</v>
      </c>
      <c r="H28">
        <v>2.2999999999999998</v>
      </c>
      <c r="I28">
        <v>2.31</v>
      </c>
      <c r="J28">
        <v>2.2599999999999998</v>
      </c>
    </row>
    <row r="29" spans="1:10">
      <c r="A29" t="s">
        <v>119</v>
      </c>
      <c r="B29">
        <v>1642</v>
      </c>
      <c r="C29">
        <v>1661</v>
      </c>
      <c r="D29">
        <v>0.19</v>
      </c>
      <c r="E29">
        <v>0.28000000000000003</v>
      </c>
      <c r="F29">
        <v>0.28000000000000003</v>
      </c>
      <c r="G29">
        <v>0.28000000000000003</v>
      </c>
      <c r="H29">
        <v>0.28000000000000003</v>
      </c>
      <c r="I29">
        <v>0.28000000000000003</v>
      </c>
      <c r="J29">
        <v>0.28000000000000003</v>
      </c>
    </row>
    <row r="30" spans="1:10">
      <c r="A30" t="s">
        <v>120</v>
      </c>
      <c r="B30">
        <v>1648</v>
      </c>
      <c r="C30">
        <v>1809</v>
      </c>
      <c r="D30">
        <v>0.74</v>
      </c>
      <c r="E30">
        <v>1.48</v>
      </c>
      <c r="F30">
        <v>1.48</v>
      </c>
      <c r="G30">
        <v>1.58</v>
      </c>
      <c r="H30">
        <v>1.49</v>
      </c>
      <c r="I30">
        <v>1.5</v>
      </c>
      <c r="J30">
        <v>1.49</v>
      </c>
    </row>
    <row r="31" spans="1:10">
      <c r="A31" t="s">
        <v>121</v>
      </c>
      <c r="B31">
        <v>1661</v>
      </c>
      <c r="C31">
        <v>1665</v>
      </c>
      <c r="D31">
        <v>0.21</v>
      </c>
      <c r="E31">
        <v>0.43</v>
      </c>
      <c r="F31">
        <v>0.43</v>
      </c>
      <c r="G31">
        <v>0.44</v>
      </c>
      <c r="H31">
        <v>0.43</v>
      </c>
      <c r="I31">
        <v>0.43</v>
      </c>
      <c r="J31">
        <v>0.43</v>
      </c>
    </row>
    <row r="32" spans="1:10">
      <c r="A32" t="s">
        <v>122</v>
      </c>
      <c r="B32">
        <v>1663</v>
      </c>
      <c r="C32">
        <v>1648</v>
      </c>
      <c r="D32">
        <v>1.62</v>
      </c>
      <c r="E32">
        <v>3.23</v>
      </c>
      <c r="F32">
        <v>3.25</v>
      </c>
      <c r="G32">
        <v>3.8</v>
      </c>
      <c r="H32">
        <v>3.35</v>
      </c>
      <c r="I32">
        <v>3.39</v>
      </c>
      <c r="J32">
        <v>3.27</v>
      </c>
    </row>
    <row r="33" spans="1:10">
      <c r="A33" t="s">
        <v>123</v>
      </c>
      <c r="B33">
        <v>1665</v>
      </c>
      <c r="C33">
        <v>1816</v>
      </c>
      <c r="D33">
        <v>0.04</v>
      </c>
      <c r="E33">
        <v>0.08</v>
      </c>
      <c r="F33">
        <v>0.08</v>
      </c>
      <c r="G33">
        <v>0.09</v>
      </c>
      <c r="H33">
        <v>0.08</v>
      </c>
      <c r="I33">
        <v>0.09</v>
      </c>
      <c r="J33">
        <v>0.08</v>
      </c>
    </row>
    <row r="34" spans="1:10">
      <c r="A34" t="s">
        <v>124</v>
      </c>
      <c r="B34">
        <v>1722</v>
      </c>
      <c r="C34">
        <v>1734</v>
      </c>
      <c r="D34">
        <v>0.34</v>
      </c>
      <c r="E34">
        <v>0.68</v>
      </c>
      <c r="F34">
        <v>0.68</v>
      </c>
      <c r="G34">
        <v>0.69</v>
      </c>
      <c r="H34">
        <v>0.69</v>
      </c>
      <c r="I34">
        <v>0.69</v>
      </c>
      <c r="J34">
        <v>0.68</v>
      </c>
    </row>
    <row r="35" spans="1:10">
      <c r="A35" t="s">
        <v>125</v>
      </c>
      <c r="B35">
        <v>1732</v>
      </c>
      <c r="C35">
        <v>1734</v>
      </c>
      <c r="D35">
        <v>0.94</v>
      </c>
      <c r="E35">
        <v>1.88</v>
      </c>
      <c r="F35">
        <v>1.88</v>
      </c>
      <c r="G35">
        <v>1.88</v>
      </c>
      <c r="H35">
        <v>1.88</v>
      </c>
      <c r="I35">
        <v>1.88</v>
      </c>
      <c r="J35">
        <v>1.88</v>
      </c>
    </row>
    <row r="36" spans="1:10">
      <c r="A36" t="s">
        <v>126</v>
      </c>
      <c r="B36">
        <v>1732</v>
      </c>
      <c r="C36">
        <v>1744</v>
      </c>
      <c r="D36">
        <v>0.42</v>
      </c>
      <c r="E36">
        <v>0.84</v>
      </c>
      <c r="F36">
        <v>0.84</v>
      </c>
      <c r="G36">
        <v>0.84</v>
      </c>
      <c r="H36">
        <v>0.85</v>
      </c>
      <c r="I36">
        <v>0.85</v>
      </c>
      <c r="J36">
        <v>0.84</v>
      </c>
    </row>
    <row r="37" spans="1:10">
      <c r="A37" t="s">
        <v>127</v>
      </c>
      <c r="B37">
        <v>1734</v>
      </c>
      <c r="C37">
        <v>1722</v>
      </c>
      <c r="D37">
        <v>0.34</v>
      </c>
      <c r="E37">
        <v>0.68</v>
      </c>
      <c r="F37">
        <v>0.68</v>
      </c>
      <c r="G37">
        <v>0.68</v>
      </c>
      <c r="H37">
        <v>0.68</v>
      </c>
      <c r="I37">
        <v>0.68</v>
      </c>
      <c r="J37">
        <v>0.68</v>
      </c>
    </row>
    <row r="38" spans="1:10">
      <c r="A38" t="s">
        <v>128</v>
      </c>
      <c r="B38">
        <v>1734</v>
      </c>
      <c r="C38">
        <v>1732</v>
      </c>
      <c r="D38">
        <v>0.94</v>
      </c>
      <c r="E38">
        <v>1.88</v>
      </c>
      <c r="F38">
        <v>1.89</v>
      </c>
      <c r="G38">
        <v>1.92</v>
      </c>
      <c r="H38">
        <v>1.92</v>
      </c>
      <c r="I38">
        <v>1.93</v>
      </c>
      <c r="J38">
        <v>1.89</v>
      </c>
    </row>
    <row r="39" spans="1:10">
      <c r="A39" t="s">
        <v>129</v>
      </c>
      <c r="B39">
        <v>1734</v>
      </c>
      <c r="C39">
        <v>1789</v>
      </c>
      <c r="D39">
        <v>0.35</v>
      </c>
      <c r="E39">
        <v>0.7</v>
      </c>
      <c r="F39">
        <v>0.7</v>
      </c>
      <c r="G39">
        <v>0.7</v>
      </c>
      <c r="H39">
        <v>0.7</v>
      </c>
      <c r="I39">
        <v>0.71</v>
      </c>
      <c r="J39">
        <v>0.7</v>
      </c>
    </row>
    <row r="40" spans="1:10">
      <c r="A40" t="s">
        <v>130</v>
      </c>
      <c r="B40">
        <v>1743</v>
      </c>
      <c r="C40">
        <v>1744</v>
      </c>
      <c r="D40">
        <v>0.26</v>
      </c>
      <c r="E40">
        <v>0.52</v>
      </c>
      <c r="F40">
        <v>0.52</v>
      </c>
      <c r="G40">
        <v>0.52</v>
      </c>
      <c r="H40">
        <v>0.52</v>
      </c>
      <c r="I40">
        <v>0.53</v>
      </c>
      <c r="J40">
        <v>0.52</v>
      </c>
    </row>
    <row r="41" spans="1:10">
      <c r="A41" t="s">
        <v>131</v>
      </c>
      <c r="B41">
        <v>1744</v>
      </c>
      <c r="C41">
        <v>1732</v>
      </c>
      <c r="D41">
        <v>0.42</v>
      </c>
      <c r="E41">
        <v>0.84</v>
      </c>
      <c r="F41">
        <v>0.84</v>
      </c>
      <c r="G41">
        <v>0.85</v>
      </c>
      <c r="H41">
        <v>0.85</v>
      </c>
      <c r="I41">
        <v>0.85</v>
      </c>
      <c r="J41">
        <v>0.84</v>
      </c>
    </row>
    <row r="42" spans="1:10">
      <c r="A42" t="s">
        <v>132</v>
      </c>
      <c r="B42">
        <v>1744</v>
      </c>
      <c r="C42">
        <v>1743</v>
      </c>
      <c r="D42">
        <v>0.26</v>
      </c>
      <c r="E42">
        <v>0.52</v>
      </c>
      <c r="F42">
        <v>0.52</v>
      </c>
      <c r="G42">
        <v>0.53</v>
      </c>
      <c r="H42">
        <v>0.52</v>
      </c>
      <c r="I42">
        <v>0.53</v>
      </c>
      <c r="J42">
        <v>0.52</v>
      </c>
    </row>
    <row r="43" spans="1:10">
      <c r="A43" t="s">
        <v>133</v>
      </c>
      <c r="B43">
        <v>1744</v>
      </c>
      <c r="C43">
        <v>1776</v>
      </c>
      <c r="D43">
        <v>0.28000000000000003</v>
      </c>
      <c r="E43">
        <v>0.56000000000000005</v>
      </c>
      <c r="F43">
        <v>0.56000000000000005</v>
      </c>
      <c r="G43">
        <v>0.56000000000000005</v>
      </c>
      <c r="H43">
        <v>0.56000000000000005</v>
      </c>
      <c r="I43">
        <v>0.56000000000000005</v>
      </c>
      <c r="J43">
        <v>0.56000000000000005</v>
      </c>
    </row>
    <row r="44" spans="1:10">
      <c r="A44" t="s">
        <v>134</v>
      </c>
      <c r="B44">
        <v>1776</v>
      </c>
      <c r="C44">
        <v>1744</v>
      </c>
      <c r="D44">
        <v>0.28000000000000003</v>
      </c>
      <c r="E44">
        <v>0.56000000000000005</v>
      </c>
      <c r="F44">
        <v>0.56000000000000005</v>
      </c>
      <c r="G44">
        <v>0.56000000000000005</v>
      </c>
      <c r="H44">
        <v>0.56000000000000005</v>
      </c>
      <c r="I44">
        <v>0.56000000000000005</v>
      </c>
      <c r="J44">
        <v>0.56000000000000005</v>
      </c>
    </row>
    <row r="45" spans="1:10">
      <c r="A45" t="s">
        <v>135</v>
      </c>
      <c r="B45">
        <v>1776</v>
      </c>
      <c r="C45">
        <v>1777</v>
      </c>
      <c r="D45">
        <v>0.38</v>
      </c>
      <c r="E45">
        <v>0.76</v>
      </c>
      <c r="F45">
        <v>0.76</v>
      </c>
      <c r="G45">
        <v>0.76</v>
      </c>
      <c r="H45">
        <v>0.76</v>
      </c>
      <c r="I45">
        <v>0.76</v>
      </c>
      <c r="J45">
        <v>0.76</v>
      </c>
    </row>
    <row r="46" spans="1:10">
      <c r="A46" t="s">
        <v>136</v>
      </c>
      <c r="B46">
        <v>1777</v>
      </c>
      <c r="C46">
        <v>1776</v>
      </c>
      <c r="D46">
        <v>0.38</v>
      </c>
      <c r="E46">
        <v>0.76</v>
      </c>
      <c r="F46">
        <v>0.76</v>
      </c>
      <c r="G46">
        <v>0.76</v>
      </c>
      <c r="H46">
        <v>0.76</v>
      </c>
      <c r="I46">
        <v>0.76</v>
      </c>
      <c r="J46">
        <v>0.76</v>
      </c>
    </row>
    <row r="47" spans="1:10">
      <c r="A47" t="s">
        <v>137</v>
      </c>
      <c r="B47">
        <v>1777</v>
      </c>
      <c r="C47">
        <v>1789</v>
      </c>
      <c r="D47">
        <v>0.95</v>
      </c>
      <c r="E47">
        <v>1.9</v>
      </c>
      <c r="F47">
        <v>1.9</v>
      </c>
      <c r="G47">
        <v>1.95</v>
      </c>
      <c r="H47">
        <v>1.99</v>
      </c>
      <c r="I47">
        <v>2.0299999999999998</v>
      </c>
      <c r="J47">
        <v>1.92</v>
      </c>
    </row>
    <row r="48" spans="1:10">
      <c r="A48" t="s">
        <v>138</v>
      </c>
      <c r="B48">
        <v>1789</v>
      </c>
      <c r="C48">
        <v>1734</v>
      </c>
      <c r="D48">
        <v>0.35</v>
      </c>
      <c r="E48">
        <v>0.7</v>
      </c>
      <c r="F48">
        <v>0.7</v>
      </c>
      <c r="G48">
        <v>0.7</v>
      </c>
      <c r="H48">
        <v>0.7</v>
      </c>
      <c r="I48">
        <v>0.7</v>
      </c>
      <c r="J48">
        <v>0.7</v>
      </c>
    </row>
    <row r="49" spans="1:10">
      <c r="A49" t="s">
        <v>139</v>
      </c>
      <c r="B49">
        <v>1789</v>
      </c>
      <c r="C49">
        <v>1777</v>
      </c>
      <c r="D49">
        <v>0.95</v>
      </c>
      <c r="E49">
        <v>1.9</v>
      </c>
      <c r="F49">
        <v>1.9</v>
      </c>
      <c r="G49">
        <v>1.97</v>
      </c>
      <c r="H49">
        <v>1.95</v>
      </c>
      <c r="I49">
        <v>1.96</v>
      </c>
      <c r="J49">
        <v>1.91</v>
      </c>
    </row>
    <row r="50" spans="1:10">
      <c r="A50" t="s">
        <v>140</v>
      </c>
      <c r="B50">
        <v>1809</v>
      </c>
      <c r="C50">
        <v>1638</v>
      </c>
      <c r="D50">
        <v>0.5</v>
      </c>
      <c r="E50">
        <v>1</v>
      </c>
      <c r="F50">
        <v>1.01</v>
      </c>
      <c r="G50">
        <v>1.1200000000000001</v>
      </c>
      <c r="H50">
        <v>1.01</v>
      </c>
      <c r="I50">
        <v>1.01</v>
      </c>
      <c r="J50">
        <v>1.01</v>
      </c>
    </row>
    <row r="51" spans="1:10">
      <c r="A51" t="s">
        <v>141</v>
      </c>
      <c r="B51">
        <v>1815</v>
      </c>
      <c r="C51">
        <v>1817</v>
      </c>
      <c r="D51">
        <v>0.34</v>
      </c>
      <c r="E51">
        <v>0.68</v>
      </c>
      <c r="F51">
        <v>0.68</v>
      </c>
      <c r="G51">
        <v>0.68</v>
      </c>
      <c r="H51">
        <v>0.68</v>
      </c>
      <c r="I51">
        <v>0.68</v>
      </c>
      <c r="J51">
        <v>0.68</v>
      </c>
    </row>
    <row r="52" spans="1:10">
      <c r="A52" t="s">
        <v>142</v>
      </c>
      <c r="B52">
        <v>1816</v>
      </c>
      <c r="C52">
        <v>1815</v>
      </c>
      <c r="D52">
        <v>0.37</v>
      </c>
      <c r="E52">
        <v>0.74</v>
      </c>
      <c r="F52">
        <v>0.74</v>
      </c>
      <c r="G52">
        <v>0.76</v>
      </c>
      <c r="H52">
        <v>0.76</v>
      </c>
      <c r="I52">
        <v>0.76</v>
      </c>
      <c r="J52">
        <v>0.74</v>
      </c>
    </row>
    <row r="53" spans="1:10">
      <c r="A53" t="s">
        <v>143</v>
      </c>
      <c r="B53">
        <v>1817</v>
      </c>
      <c r="C53">
        <v>1663</v>
      </c>
      <c r="D53">
        <v>0.1</v>
      </c>
      <c r="E53">
        <v>0.19</v>
      </c>
      <c r="F53">
        <v>0.19</v>
      </c>
      <c r="G53">
        <v>0.19</v>
      </c>
      <c r="H53">
        <v>0.19</v>
      </c>
      <c r="I53">
        <v>0.19</v>
      </c>
      <c r="J53">
        <v>0.19</v>
      </c>
    </row>
    <row r="54" spans="1:10">
      <c r="A54" t="s">
        <v>144</v>
      </c>
      <c r="B54">
        <v>1928</v>
      </c>
      <c r="C54">
        <v>1975</v>
      </c>
      <c r="D54">
        <v>0.44</v>
      </c>
      <c r="E54">
        <v>1.06</v>
      </c>
      <c r="F54">
        <v>1.06</v>
      </c>
      <c r="G54">
        <v>1.07</v>
      </c>
      <c r="H54">
        <v>1.08</v>
      </c>
      <c r="I54">
        <v>1.1299999999999999</v>
      </c>
      <c r="J54">
        <v>1.06</v>
      </c>
    </row>
    <row r="55" spans="1:10">
      <c r="A55" t="s">
        <v>145</v>
      </c>
      <c r="B55">
        <v>1931</v>
      </c>
      <c r="C55">
        <v>11535</v>
      </c>
      <c r="D55">
        <v>0.26</v>
      </c>
      <c r="E55">
        <v>0.52</v>
      </c>
      <c r="F55">
        <v>0.52</v>
      </c>
      <c r="G55">
        <v>0.56000000000000005</v>
      </c>
      <c r="H55">
        <v>0.53</v>
      </c>
      <c r="I55">
        <v>0.53</v>
      </c>
      <c r="J55">
        <v>0.52</v>
      </c>
    </row>
    <row r="56" spans="1:10">
      <c r="A56" t="s">
        <v>146</v>
      </c>
      <c r="B56">
        <v>1931</v>
      </c>
      <c r="C56">
        <v>2311</v>
      </c>
      <c r="D56">
        <v>0.17</v>
      </c>
      <c r="E56">
        <v>0.34</v>
      </c>
      <c r="F56">
        <v>0.34</v>
      </c>
      <c r="G56">
        <v>0.35</v>
      </c>
      <c r="H56">
        <v>0.36</v>
      </c>
      <c r="I56">
        <v>0.37</v>
      </c>
      <c r="J56">
        <v>0.34</v>
      </c>
    </row>
    <row r="57" spans="1:10">
      <c r="A57" t="s">
        <v>147</v>
      </c>
      <c r="B57">
        <v>1970</v>
      </c>
      <c r="C57">
        <v>1957</v>
      </c>
      <c r="D57">
        <v>0.28999999999999998</v>
      </c>
      <c r="E57">
        <v>0.57999999999999996</v>
      </c>
      <c r="F57">
        <v>0.57999999999999996</v>
      </c>
      <c r="G57">
        <v>0.6</v>
      </c>
      <c r="H57">
        <v>0.59</v>
      </c>
      <c r="I57">
        <v>0.59</v>
      </c>
      <c r="J57">
        <v>0.57999999999999996</v>
      </c>
    </row>
    <row r="58" spans="1:10">
      <c r="A58" t="s">
        <v>148</v>
      </c>
      <c r="B58">
        <v>1975</v>
      </c>
      <c r="C58">
        <v>1928</v>
      </c>
      <c r="D58">
        <v>0.44</v>
      </c>
      <c r="E58">
        <v>1.06</v>
      </c>
      <c r="F58">
        <v>1.06</v>
      </c>
      <c r="G58">
        <v>1.1100000000000001</v>
      </c>
      <c r="H58">
        <v>1.0900000000000001</v>
      </c>
      <c r="I58">
        <v>1.0900000000000001</v>
      </c>
      <c r="J58">
        <v>1.06</v>
      </c>
    </row>
    <row r="59" spans="1:10">
      <c r="A59" t="s">
        <v>149</v>
      </c>
      <c r="B59">
        <v>1975</v>
      </c>
      <c r="C59">
        <v>1970</v>
      </c>
      <c r="D59">
        <v>0.38</v>
      </c>
      <c r="E59">
        <v>0.76</v>
      </c>
      <c r="F59">
        <v>0.76</v>
      </c>
      <c r="G59">
        <v>0.8</v>
      </c>
      <c r="H59">
        <v>0.77</v>
      </c>
      <c r="I59">
        <v>0.77</v>
      </c>
      <c r="J59">
        <v>0.76</v>
      </c>
    </row>
    <row r="60" spans="1:10">
      <c r="A60" t="s">
        <v>150</v>
      </c>
      <c r="B60">
        <v>1976</v>
      </c>
      <c r="C60">
        <v>8141</v>
      </c>
      <c r="D60">
        <v>0.34</v>
      </c>
      <c r="E60">
        <v>0.68</v>
      </c>
      <c r="F60">
        <v>0.68</v>
      </c>
      <c r="G60">
        <v>0.7</v>
      </c>
      <c r="H60">
        <v>0.68</v>
      </c>
      <c r="I60">
        <v>0.68</v>
      </c>
      <c r="J60">
        <v>0.68</v>
      </c>
    </row>
    <row r="61" spans="1:10">
      <c r="A61" t="s">
        <v>151</v>
      </c>
      <c r="B61">
        <v>1981</v>
      </c>
      <c r="C61">
        <v>1976</v>
      </c>
      <c r="D61">
        <v>0.63</v>
      </c>
      <c r="E61">
        <v>1.26</v>
      </c>
      <c r="F61">
        <v>1.26</v>
      </c>
      <c r="G61">
        <v>1.32</v>
      </c>
      <c r="H61">
        <v>1.27</v>
      </c>
      <c r="I61">
        <v>1.28</v>
      </c>
      <c r="J61">
        <v>1.26</v>
      </c>
    </row>
    <row r="62" spans="1:10">
      <c r="A62" t="s">
        <v>152</v>
      </c>
      <c r="B62">
        <v>1985</v>
      </c>
      <c r="C62">
        <v>10329</v>
      </c>
      <c r="D62">
        <v>0.4</v>
      </c>
      <c r="E62">
        <v>0.79</v>
      </c>
      <c r="F62">
        <v>0.79</v>
      </c>
      <c r="G62">
        <v>0.98</v>
      </c>
      <c r="H62">
        <v>0.8</v>
      </c>
      <c r="I62">
        <v>0.8</v>
      </c>
      <c r="J62">
        <v>0.79</v>
      </c>
    </row>
    <row r="63" spans="1:10">
      <c r="A63" t="s">
        <v>153</v>
      </c>
      <c r="B63">
        <v>1987</v>
      </c>
      <c r="C63">
        <v>8134</v>
      </c>
      <c r="D63">
        <v>0.42</v>
      </c>
      <c r="E63">
        <v>0.84</v>
      </c>
      <c r="F63">
        <v>0.84</v>
      </c>
      <c r="G63">
        <v>0.84</v>
      </c>
      <c r="H63">
        <v>0.84</v>
      </c>
      <c r="I63">
        <v>0.84</v>
      </c>
      <c r="J63">
        <v>0.84</v>
      </c>
    </row>
    <row r="64" spans="1:10">
      <c r="A64" t="s">
        <v>154</v>
      </c>
      <c r="B64">
        <v>1998</v>
      </c>
      <c r="C64">
        <v>8056</v>
      </c>
      <c r="D64">
        <v>0.47</v>
      </c>
      <c r="E64">
        <v>0.94</v>
      </c>
      <c r="F64">
        <v>0.95</v>
      </c>
      <c r="G64">
        <v>1.36</v>
      </c>
      <c r="H64">
        <v>0.96</v>
      </c>
      <c r="I64">
        <v>0.96</v>
      </c>
      <c r="J64">
        <v>0.95</v>
      </c>
    </row>
    <row r="65" spans="1:10">
      <c r="A65" t="s">
        <v>155</v>
      </c>
      <c r="B65">
        <v>20032</v>
      </c>
      <c r="C65">
        <v>8336</v>
      </c>
      <c r="D65">
        <v>0.01</v>
      </c>
      <c r="E65">
        <v>0.03</v>
      </c>
      <c r="F65">
        <v>0.03</v>
      </c>
      <c r="G65">
        <v>0.03</v>
      </c>
      <c r="H65">
        <v>0.03</v>
      </c>
      <c r="I65">
        <v>0.03</v>
      </c>
      <c r="J65">
        <v>0.03</v>
      </c>
    </row>
    <row r="66" spans="1:10">
      <c r="A66" t="s">
        <v>156</v>
      </c>
      <c r="B66">
        <v>2004</v>
      </c>
      <c r="C66">
        <v>8050</v>
      </c>
      <c r="D66">
        <v>0.47</v>
      </c>
      <c r="E66">
        <v>0.95</v>
      </c>
      <c r="F66">
        <v>0.95</v>
      </c>
      <c r="G66">
        <v>0.97</v>
      </c>
      <c r="H66">
        <v>0.95</v>
      </c>
      <c r="I66">
        <v>0.95</v>
      </c>
      <c r="J66">
        <v>0.95</v>
      </c>
    </row>
    <row r="67" spans="1:10">
      <c r="A67" t="s">
        <v>157</v>
      </c>
      <c r="B67">
        <v>2005</v>
      </c>
      <c r="C67">
        <v>2004</v>
      </c>
      <c r="D67">
        <v>0.44</v>
      </c>
      <c r="E67">
        <v>0.88</v>
      </c>
      <c r="F67">
        <v>0.88</v>
      </c>
      <c r="G67">
        <v>0.9</v>
      </c>
      <c r="H67">
        <v>0.88</v>
      </c>
      <c r="I67">
        <v>0.88</v>
      </c>
      <c r="J67">
        <v>0.88</v>
      </c>
    </row>
    <row r="68" spans="1:10">
      <c r="A68" t="s">
        <v>158</v>
      </c>
      <c r="B68">
        <v>2272</v>
      </c>
      <c r="C68">
        <v>11564</v>
      </c>
      <c r="D68">
        <v>0.26</v>
      </c>
      <c r="E68">
        <v>0.52</v>
      </c>
      <c r="F68">
        <v>0.52</v>
      </c>
      <c r="G68">
        <v>0.53</v>
      </c>
      <c r="H68">
        <v>0.53</v>
      </c>
      <c r="I68">
        <v>0.55000000000000004</v>
      </c>
      <c r="J68">
        <v>0.52</v>
      </c>
    </row>
    <row r="69" spans="1:10">
      <c r="A69" t="s">
        <v>159</v>
      </c>
      <c r="B69">
        <v>2272</v>
      </c>
      <c r="C69">
        <v>2311</v>
      </c>
      <c r="D69">
        <v>0.19</v>
      </c>
      <c r="E69">
        <v>0.38</v>
      </c>
      <c r="F69">
        <v>0.38</v>
      </c>
      <c r="G69">
        <v>0.77</v>
      </c>
      <c r="H69">
        <v>0.39</v>
      </c>
      <c r="I69">
        <v>0.39</v>
      </c>
      <c r="J69">
        <v>0.38</v>
      </c>
    </row>
    <row r="70" spans="1:10">
      <c r="A70" t="s">
        <v>160</v>
      </c>
      <c r="B70">
        <v>2305</v>
      </c>
      <c r="C70">
        <v>2310</v>
      </c>
      <c r="D70">
        <v>0.23</v>
      </c>
      <c r="E70">
        <v>0.46</v>
      </c>
      <c r="F70">
        <v>0.46</v>
      </c>
      <c r="G70">
        <v>0.48</v>
      </c>
      <c r="H70">
        <v>0.56000000000000005</v>
      </c>
      <c r="I70">
        <v>0.73</v>
      </c>
      <c r="J70">
        <v>0.47</v>
      </c>
    </row>
    <row r="71" spans="1:10">
      <c r="A71" t="s">
        <v>161</v>
      </c>
      <c r="B71">
        <v>2305</v>
      </c>
      <c r="C71">
        <v>2395</v>
      </c>
      <c r="D71">
        <v>0.09</v>
      </c>
      <c r="E71">
        <v>0.18</v>
      </c>
      <c r="F71">
        <v>0.18</v>
      </c>
      <c r="G71">
        <v>0.34</v>
      </c>
      <c r="H71">
        <v>0.19</v>
      </c>
      <c r="I71">
        <v>0.19</v>
      </c>
      <c r="J71">
        <v>0.18</v>
      </c>
    </row>
    <row r="72" spans="1:10">
      <c r="A72" t="s">
        <v>162</v>
      </c>
      <c r="B72">
        <v>2310</v>
      </c>
      <c r="C72">
        <v>11535</v>
      </c>
      <c r="D72">
        <v>0.14000000000000001</v>
      </c>
      <c r="E72">
        <v>0.28000000000000003</v>
      </c>
      <c r="F72">
        <v>0.28000000000000003</v>
      </c>
      <c r="G72">
        <v>0.28999999999999998</v>
      </c>
      <c r="H72">
        <v>0.3</v>
      </c>
      <c r="I72">
        <v>0.32</v>
      </c>
      <c r="J72">
        <v>0.28000000000000003</v>
      </c>
    </row>
    <row r="73" spans="1:10">
      <c r="A73" t="s">
        <v>163</v>
      </c>
      <c r="B73">
        <v>2310</v>
      </c>
      <c r="C73">
        <v>2305</v>
      </c>
      <c r="D73">
        <v>0.23</v>
      </c>
      <c r="E73">
        <v>0.46</v>
      </c>
      <c r="F73">
        <v>0.46</v>
      </c>
      <c r="G73">
        <v>0.47</v>
      </c>
      <c r="H73">
        <v>0.47</v>
      </c>
      <c r="I73">
        <v>0.47</v>
      </c>
      <c r="J73">
        <v>0.46</v>
      </c>
    </row>
    <row r="74" spans="1:10">
      <c r="A74" t="s">
        <v>164</v>
      </c>
      <c r="B74">
        <v>2311</v>
      </c>
      <c r="C74">
        <v>1931</v>
      </c>
      <c r="D74">
        <v>0.17</v>
      </c>
      <c r="E74">
        <v>0.34</v>
      </c>
      <c r="F74">
        <v>0.34</v>
      </c>
      <c r="G74">
        <v>0.35</v>
      </c>
      <c r="H74">
        <v>0.34</v>
      </c>
      <c r="I74">
        <v>0.34</v>
      </c>
      <c r="J74">
        <v>0.34</v>
      </c>
    </row>
    <row r="75" spans="1:10">
      <c r="A75" t="s">
        <v>165</v>
      </c>
      <c r="B75">
        <v>2311</v>
      </c>
      <c r="C75">
        <v>2272</v>
      </c>
      <c r="D75">
        <v>0.19</v>
      </c>
      <c r="E75">
        <v>0.38</v>
      </c>
      <c r="F75">
        <v>0.38</v>
      </c>
      <c r="G75">
        <v>0.71</v>
      </c>
      <c r="H75">
        <v>0.88</v>
      </c>
      <c r="I75">
        <v>1.1100000000000001</v>
      </c>
      <c r="J75">
        <v>0.39</v>
      </c>
    </row>
    <row r="76" spans="1:10">
      <c r="A76" t="s">
        <v>166</v>
      </c>
      <c r="B76">
        <v>2334</v>
      </c>
      <c r="C76">
        <v>2401</v>
      </c>
      <c r="D76">
        <v>0.23</v>
      </c>
      <c r="E76">
        <v>0.46</v>
      </c>
      <c r="F76">
        <v>0.46</v>
      </c>
      <c r="G76">
        <v>0.46</v>
      </c>
      <c r="H76">
        <v>0.47</v>
      </c>
      <c r="I76">
        <v>0.47</v>
      </c>
      <c r="J76">
        <v>0.46</v>
      </c>
    </row>
    <row r="77" spans="1:10">
      <c r="A77" t="s">
        <v>167</v>
      </c>
      <c r="B77">
        <v>2334</v>
      </c>
      <c r="C77">
        <v>2407</v>
      </c>
      <c r="D77">
        <v>0.53</v>
      </c>
      <c r="E77">
        <v>1.06</v>
      </c>
      <c r="F77">
        <v>1.06</v>
      </c>
      <c r="G77">
        <v>1.3</v>
      </c>
      <c r="H77">
        <v>1.1299999999999999</v>
      </c>
      <c r="I77">
        <v>1.1200000000000001</v>
      </c>
      <c r="J77">
        <v>1.07</v>
      </c>
    </row>
    <row r="78" spans="1:10">
      <c r="A78" t="s">
        <v>168</v>
      </c>
      <c r="B78">
        <v>2395</v>
      </c>
      <c r="C78">
        <v>2305</v>
      </c>
      <c r="D78">
        <v>0.09</v>
      </c>
      <c r="E78">
        <v>0.18</v>
      </c>
      <c r="F78">
        <v>0.18</v>
      </c>
      <c r="G78">
        <v>0.18</v>
      </c>
      <c r="H78">
        <v>0.2</v>
      </c>
      <c r="I78">
        <v>0.24</v>
      </c>
      <c r="J78">
        <v>0.18</v>
      </c>
    </row>
    <row r="79" spans="1:10">
      <c r="A79" t="s">
        <v>169</v>
      </c>
      <c r="B79">
        <v>2395</v>
      </c>
      <c r="C79">
        <v>2401</v>
      </c>
      <c r="D79">
        <v>0.11</v>
      </c>
      <c r="E79">
        <v>0.22</v>
      </c>
      <c r="F79">
        <v>0.22</v>
      </c>
      <c r="G79">
        <v>0.42</v>
      </c>
      <c r="H79">
        <v>0.23</v>
      </c>
      <c r="I79">
        <v>0.23</v>
      </c>
      <c r="J79">
        <v>0.22</v>
      </c>
    </row>
    <row r="80" spans="1:10">
      <c r="A80" t="s">
        <v>170</v>
      </c>
      <c r="B80">
        <v>2401</v>
      </c>
      <c r="C80">
        <v>2334</v>
      </c>
      <c r="D80">
        <v>0.23</v>
      </c>
      <c r="E80">
        <v>0.46</v>
      </c>
      <c r="F80">
        <v>0.46</v>
      </c>
      <c r="G80">
        <v>0.5</v>
      </c>
      <c r="H80">
        <v>0.47</v>
      </c>
      <c r="I80">
        <v>0.47</v>
      </c>
      <c r="J80">
        <v>0.46</v>
      </c>
    </row>
    <row r="81" spans="1:10">
      <c r="A81" t="s">
        <v>171</v>
      </c>
      <c r="B81">
        <v>2401</v>
      </c>
      <c r="C81">
        <v>2395</v>
      </c>
      <c r="D81">
        <v>0.11</v>
      </c>
      <c r="E81">
        <v>0.22</v>
      </c>
      <c r="F81">
        <v>0.22</v>
      </c>
      <c r="G81">
        <v>0.22</v>
      </c>
      <c r="H81">
        <v>0.22</v>
      </c>
      <c r="I81">
        <v>0.28999999999999998</v>
      </c>
      <c r="J81">
        <v>0.22</v>
      </c>
    </row>
    <row r="82" spans="1:10">
      <c r="A82" t="s">
        <v>172</v>
      </c>
      <c r="B82">
        <v>2407</v>
      </c>
      <c r="C82">
        <v>2334</v>
      </c>
      <c r="D82">
        <v>0.53</v>
      </c>
      <c r="E82">
        <v>1.06</v>
      </c>
      <c r="F82">
        <v>1.06</v>
      </c>
      <c r="G82">
        <v>1.06</v>
      </c>
      <c r="H82">
        <v>1.07</v>
      </c>
      <c r="I82">
        <v>1.07</v>
      </c>
      <c r="J82">
        <v>1.06</v>
      </c>
    </row>
    <row r="83" spans="1:10">
      <c r="A83" t="s">
        <v>173</v>
      </c>
      <c r="B83">
        <v>2407</v>
      </c>
      <c r="C83">
        <v>2412</v>
      </c>
      <c r="D83">
        <v>0.15</v>
      </c>
      <c r="E83">
        <v>0.3</v>
      </c>
      <c r="F83">
        <v>0.3</v>
      </c>
      <c r="G83">
        <v>0.45</v>
      </c>
      <c r="H83">
        <v>0.31</v>
      </c>
      <c r="I83">
        <v>0.31</v>
      </c>
      <c r="J83">
        <v>0.3</v>
      </c>
    </row>
    <row r="84" spans="1:10">
      <c r="A84" t="s">
        <v>174</v>
      </c>
      <c r="B84">
        <v>2408</v>
      </c>
      <c r="C84">
        <v>11544</v>
      </c>
      <c r="D84">
        <v>0.55000000000000004</v>
      </c>
      <c r="E84">
        <v>1.1000000000000001</v>
      </c>
      <c r="F84">
        <v>1.1000000000000001</v>
      </c>
      <c r="G84">
        <v>1.24</v>
      </c>
      <c r="H84">
        <v>1.1499999999999999</v>
      </c>
      <c r="I84">
        <v>1.1499999999999999</v>
      </c>
      <c r="J84">
        <v>1.1100000000000001</v>
      </c>
    </row>
    <row r="85" spans="1:10">
      <c r="A85" t="s">
        <v>175</v>
      </c>
      <c r="B85">
        <v>2408</v>
      </c>
      <c r="C85">
        <v>2412</v>
      </c>
      <c r="D85">
        <v>0.23</v>
      </c>
      <c r="E85">
        <v>0.46</v>
      </c>
      <c r="F85">
        <v>0.46</v>
      </c>
      <c r="G85">
        <v>0.46</v>
      </c>
      <c r="H85">
        <v>0.48</v>
      </c>
      <c r="I85">
        <v>0.63</v>
      </c>
      <c r="J85">
        <v>0.46</v>
      </c>
    </row>
    <row r="86" spans="1:10">
      <c r="A86" t="s">
        <v>176</v>
      </c>
      <c r="B86">
        <v>2412</v>
      </c>
      <c r="C86">
        <v>2407</v>
      </c>
      <c r="D86">
        <v>0.15</v>
      </c>
      <c r="E86">
        <v>0.3</v>
      </c>
      <c r="F86">
        <v>0.3</v>
      </c>
      <c r="G86">
        <v>0.3</v>
      </c>
      <c r="H86">
        <v>0.31</v>
      </c>
      <c r="I86">
        <v>0.32</v>
      </c>
      <c r="J86">
        <v>0.3</v>
      </c>
    </row>
    <row r="87" spans="1:10">
      <c r="A87" t="s">
        <v>177</v>
      </c>
      <c r="B87">
        <v>2412</v>
      </c>
      <c r="C87">
        <v>2408</v>
      </c>
      <c r="D87">
        <v>0.23</v>
      </c>
      <c r="E87">
        <v>0.46</v>
      </c>
      <c r="F87">
        <v>0.46</v>
      </c>
      <c r="G87">
        <v>0.81</v>
      </c>
      <c r="H87">
        <v>0.48</v>
      </c>
      <c r="I87">
        <v>0.47</v>
      </c>
      <c r="J87">
        <v>0.46</v>
      </c>
    </row>
    <row r="88" spans="1:10">
      <c r="A88" t="s">
        <v>178</v>
      </c>
      <c r="B88">
        <v>2414</v>
      </c>
      <c r="C88">
        <v>11544</v>
      </c>
      <c r="D88">
        <v>0.21</v>
      </c>
      <c r="E88">
        <v>0.42</v>
      </c>
      <c r="F88">
        <v>0.42</v>
      </c>
      <c r="G88">
        <v>0.42</v>
      </c>
      <c r="H88">
        <v>0.42</v>
      </c>
      <c r="I88">
        <v>0.43</v>
      </c>
      <c r="J88">
        <v>0.42</v>
      </c>
    </row>
    <row r="89" spans="1:10">
      <c r="A89" t="s">
        <v>179</v>
      </c>
      <c r="B89">
        <v>2414</v>
      </c>
      <c r="C89">
        <v>2427</v>
      </c>
      <c r="D89">
        <v>0.28000000000000003</v>
      </c>
      <c r="E89">
        <v>0.56000000000000005</v>
      </c>
      <c r="F89">
        <v>0.56000000000000005</v>
      </c>
      <c r="G89">
        <v>0.59</v>
      </c>
      <c r="H89">
        <v>0.56999999999999995</v>
      </c>
      <c r="I89">
        <v>0.56999999999999995</v>
      </c>
      <c r="J89">
        <v>0.56000000000000005</v>
      </c>
    </row>
    <row r="90" spans="1:10">
      <c r="A90" t="s">
        <v>180</v>
      </c>
      <c r="B90">
        <v>2427</v>
      </c>
      <c r="C90">
        <v>2414</v>
      </c>
      <c r="D90">
        <v>0.28000000000000003</v>
      </c>
      <c r="E90">
        <v>0.56000000000000005</v>
      </c>
      <c r="F90">
        <v>0.56000000000000005</v>
      </c>
      <c r="G90">
        <v>0.56000000000000005</v>
      </c>
      <c r="H90">
        <v>0.56000000000000005</v>
      </c>
      <c r="I90">
        <v>0.57999999999999996</v>
      </c>
      <c r="J90">
        <v>0.56000000000000005</v>
      </c>
    </row>
    <row r="91" spans="1:10">
      <c r="A91" t="s">
        <v>181</v>
      </c>
      <c r="B91">
        <v>2427</v>
      </c>
      <c r="C91">
        <v>2430</v>
      </c>
      <c r="D91">
        <v>0.38</v>
      </c>
      <c r="E91">
        <v>0.76</v>
      </c>
      <c r="F91">
        <v>0.76</v>
      </c>
      <c r="G91">
        <v>1.01</v>
      </c>
      <c r="H91">
        <v>0.79</v>
      </c>
      <c r="I91">
        <v>0.79</v>
      </c>
      <c r="J91">
        <v>0.76</v>
      </c>
    </row>
    <row r="92" spans="1:10">
      <c r="A92" t="s">
        <v>182</v>
      </c>
      <c r="B92">
        <v>2430</v>
      </c>
      <c r="C92">
        <v>2427</v>
      </c>
      <c r="D92">
        <v>0.38</v>
      </c>
      <c r="E92">
        <v>0.76</v>
      </c>
      <c r="F92">
        <v>0.76</v>
      </c>
      <c r="G92">
        <v>0.77</v>
      </c>
      <c r="H92">
        <v>0.77</v>
      </c>
      <c r="I92">
        <v>0.85</v>
      </c>
      <c r="J92">
        <v>0.76</v>
      </c>
    </row>
    <row r="93" spans="1:10">
      <c r="A93" t="s">
        <v>183</v>
      </c>
      <c r="B93">
        <v>2465</v>
      </c>
      <c r="C93">
        <v>2483</v>
      </c>
      <c r="D93">
        <v>0.17</v>
      </c>
      <c r="E93">
        <v>0.28999999999999998</v>
      </c>
      <c r="F93">
        <v>0.28999999999999998</v>
      </c>
      <c r="G93">
        <v>0.3</v>
      </c>
      <c r="H93">
        <v>0.28999999999999998</v>
      </c>
      <c r="I93">
        <v>0.28999999999999998</v>
      </c>
      <c r="J93">
        <v>0.28999999999999998</v>
      </c>
    </row>
    <row r="94" spans="1:10">
      <c r="A94" t="s">
        <v>184</v>
      </c>
      <c r="B94">
        <v>2482</v>
      </c>
      <c r="C94">
        <v>2497</v>
      </c>
      <c r="D94">
        <v>0.8</v>
      </c>
      <c r="E94">
        <v>1.37</v>
      </c>
      <c r="F94">
        <v>1.37</v>
      </c>
      <c r="G94">
        <v>1.37</v>
      </c>
      <c r="H94">
        <v>1.37</v>
      </c>
      <c r="I94">
        <v>1.37</v>
      </c>
      <c r="J94">
        <v>1.37</v>
      </c>
    </row>
    <row r="95" spans="1:10">
      <c r="A95" t="s">
        <v>185</v>
      </c>
      <c r="B95">
        <v>2483</v>
      </c>
      <c r="C95">
        <v>8977</v>
      </c>
      <c r="D95">
        <v>0.01</v>
      </c>
      <c r="E95">
        <v>0.03</v>
      </c>
      <c r="F95">
        <v>0.03</v>
      </c>
      <c r="G95">
        <v>0.03</v>
      </c>
      <c r="H95">
        <v>0.03</v>
      </c>
      <c r="I95">
        <v>0.03</v>
      </c>
      <c r="J95">
        <v>0.03</v>
      </c>
    </row>
    <row r="96" spans="1:10">
      <c r="A96" t="s">
        <v>186</v>
      </c>
      <c r="B96">
        <v>2492</v>
      </c>
      <c r="C96">
        <v>2493</v>
      </c>
      <c r="D96">
        <v>0.25</v>
      </c>
      <c r="E96">
        <v>0.5</v>
      </c>
      <c r="F96">
        <v>0.5</v>
      </c>
      <c r="G96">
        <v>0.52</v>
      </c>
      <c r="H96">
        <v>0.5</v>
      </c>
      <c r="I96">
        <v>0.5</v>
      </c>
      <c r="J96">
        <v>0.5</v>
      </c>
    </row>
    <row r="97" spans="1:10">
      <c r="A97" t="s">
        <v>187</v>
      </c>
      <c r="B97">
        <v>2493</v>
      </c>
      <c r="C97">
        <v>2536</v>
      </c>
      <c r="D97">
        <v>0.45</v>
      </c>
      <c r="E97">
        <v>0.89</v>
      </c>
      <c r="F97">
        <v>0.89</v>
      </c>
      <c r="G97">
        <v>1.36</v>
      </c>
      <c r="H97">
        <v>0.96</v>
      </c>
      <c r="I97">
        <v>0.96</v>
      </c>
      <c r="J97">
        <v>0.9</v>
      </c>
    </row>
    <row r="98" spans="1:10">
      <c r="A98" t="s">
        <v>188</v>
      </c>
      <c r="B98">
        <v>2498</v>
      </c>
      <c r="C98">
        <v>2748</v>
      </c>
      <c r="D98">
        <v>0.5</v>
      </c>
      <c r="E98">
        <v>0.86</v>
      </c>
      <c r="F98">
        <v>0.86</v>
      </c>
      <c r="G98">
        <v>0.86</v>
      </c>
      <c r="H98">
        <v>0.86</v>
      </c>
      <c r="I98">
        <v>0.86</v>
      </c>
      <c r="J98">
        <v>0.86</v>
      </c>
    </row>
    <row r="99" spans="1:10">
      <c r="A99" t="s">
        <v>189</v>
      </c>
      <c r="B99">
        <v>2509</v>
      </c>
      <c r="C99">
        <v>20020</v>
      </c>
      <c r="D99">
        <v>0.01</v>
      </c>
      <c r="E99">
        <v>0.03</v>
      </c>
      <c r="F99">
        <v>0.03</v>
      </c>
      <c r="G99">
        <v>0.03</v>
      </c>
      <c r="H99">
        <v>0.03</v>
      </c>
      <c r="I99">
        <v>0.03</v>
      </c>
      <c r="J99">
        <v>0.03</v>
      </c>
    </row>
    <row r="100" spans="1:10">
      <c r="A100" t="s">
        <v>190</v>
      </c>
      <c r="B100">
        <v>2514</v>
      </c>
      <c r="C100">
        <v>20019</v>
      </c>
      <c r="D100">
        <v>0.01</v>
      </c>
      <c r="E100">
        <v>0.03</v>
      </c>
      <c r="F100">
        <v>0.03</v>
      </c>
      <c r="G100">
        <v>0.03</v>
      </c>
      <c r="H100">
        <v>0.03</v>
      </c>
      <c r="I100">
        <v>0.03</v>
      </c>
      <c r="J100">
        <v>0.03</v>
      </c>
    </row>
    <row r="101" spans="1:10">
      <c r="A101" t="s">
        <v>191</v>
      </c>
      <c r="B101">
        <v>2535</v>
      </c>
      <c r="C101">
        <v>2619</v>
      </c>
      <c r="D101">
        <v>0.44</v>
      </c>
      <c r="E101">
        <v>0.88</v>
      </c>
      <c r="F101">
        <v>0.88</v>
      </c>
      <c r="G101">
        <v>1.07</v>
      </c>
      <c r="H101">
        <v>0.94</v>
      </c>
      <c r="I101">
        <v>0.95</v>
      </c>
      <c r="J101">
        <v>0.89</v>
      </c>
    </row>
    <row r="102" spans="1:10">
      <c r="A102" t="s">
        <v>192</v>
      </c>
      <c r="B102">
        <v>2536</v>
      </c>
      <c r="C102">
        <v>2535</v>
      </c>
      <c r="D102">
        <v>0.38</v>
      </c>
      <c r="E102">
        <v>0.76</v>
      </c>
      <c r="F102">
        <v>0.76</v>
      </c>
      <c r="G102">
        <v>1.01</v>
      </c>
      <c r="H102">
        <v>0.8</v>
      </c>
      <c r="I102">
        <v>0.8</v>
      </c>
      <c r="J102">
        <v>0.76</v>
      </c>
    </row>
    <row r="103" spans="1:10">
      <c r="A103" t="s">
        <v>193</v>
      </c>
      <c r="B103">
        <v>2568</v>
      </c>
      <c r="C103">
        <v>2753</v>
      </c>
      <c r="D103">
        <v>0.34</v>
      </c>
      <c r="E103">
        <v>0.37</v>
      </c>
      <c r="F103">
        <v>0.37</v>
      </c>
      <c r="G103">
        <v>0.52</v>
      </c>
      <c r="H103">
        <v>0.43</v>
      </c>
      <c r="I103">
        <v>0.44</v>
      </c>
      <c r="J103">
        <v>0.37</v>
      </c>
    </row>
    <row r="104" spans="1:10">
      <c r="A104" t="s">
        <v>194</v>
      </c>
      <c r="B104">
        <v>2568</v>
      </c>
      <c r="C104">
        <v>2798</v>
      </c>
      <c r="D104">
        <v>0.28999999999999998</v>
      </c>
      <c r="E104">
        <v>0.32</v>
      </c>
      <c r="F104">
        <v>0.32</v>
      </c>
      <c r="G104">
        <v>0.32</v>
      </c>
      <c r="H104">
        <v>0.32</v>
      </c>
      <c r="I104">
        <v>0.32</v>
      </c>
      <c r="J104">
        <v>0.32</v>
      </c>
    </row>
    <row r="105" spans="1:10">
      <c r="A105" t="s">
        <v>195</v>
      </c>
      <c r="B105">
        <v>2600</v>
      </c>
      <c r="C105">
        <v>2514</v>
      </c>
      <c r="D105">
        <v>0.31</v>
      </c>
      <c r="E105">
        <v>0.53</v>
      </c>
      <c r="F105">
        <v>0.53</v>
      </c>
      <c r="G105">
        <v>0.53</v>
      </c>
      <c r="H105">
        <v>0.54</v>
      </c>
      <c r="I105">
        <v>0.54</v>
      </c>
      <c r="J105">
        <v>0.53</v>
      </c>
    </row>
    <row r="106" spans="1:10">
      <c r="A106" t="s">
        <v>196</v>
      </c>
      <c r="B106">
        <v>2601</v>
      </c>
      <c r="C106">
        <v>10387</v>
      </c>
      <c r="D106">
        <v>0.01</v>
      </c>
      <c r="E106">
        <v>0.03</v>
      </c>
      <c r="F106">
        <v>0.03</v>
      </c>
      <c r="G106">
        <v>0.03</v>
      </c>
      <c r="H106">
        <v>0.03</v>
      </c>
      <c r="I106">
        <v>0.03</v>
      </c>
      <c r="J106">
        <v>0.03</v>
      </c>
    </row>
    <row r="107" spans="1:10">
      <c r="A107" t="s">
        <v>197</v>
      </c>
      <c r="B107">
        <v>2604</v>
      </c>
      <c r="C107">
        <v>2509</v>
      </c>
      <c r="D107">
        <v>0.19</v>
      </c>
      <c r="E107">
        <v>0.33</v>
      </c>
      <c r="F107">
        <v>0.33</v>
      </c>
      <c r="G107">
        <v>0.33</v>
      </c>
      <c r="H107">
        <v>0.33</v>
      </c>
      <c r="I107">
        <v>0.33</v>
      </c>
      <c r="J107">
        <v>0.33</v>
      </c>
    </row>
    <row r="108" spans="1:10">
      <c r="A108" t="s">
        <v>198</v>
      </c>
      <c r="B108">
        <v>2608</v>
      </c>
      <c r="C108">
        <v>2631</v>
      </c>
      <c r="D108">
        <v>0.3</v>
      </c>
      <c r="E108">
        <v>0.51</v>
      </c>
      <c r="F108">
        <v>0.52</v>
      </c>
      <c r="G108">
        <v>0.53</v>
      </c>
      <c r="H108">
        <v>0.56000000000000005</v>
      </c>
      <c r="I108">
        <v>0.82</v>
      </c>
      <c r="J108">
        <v>0.52</v>
      </c>
    </row>
    <row r="109" spans="1:10">
      <c r="A109" t="s">
        <v>199</v>
      </c>
      <c r="B109">
        <v>2631</v>
      </c>
      <c r="C109">
        <v>8993</v>
      </c>
      <c r="D109">
        <v>0.01</v>
      </c>
      <c r="E109">
        <v>0.03</v>
      </c>
      <c r="F109">
        <v>0.03</v>
      </c>
      <c r="G109">
        <v>0.03</v>
      </c>
      <c r="H109">
        <v>0.03</v>
      </c>
      <c r="I109">
        <v>0.03</v>
      </c>
      <c r="J109">
        <v>0.03</v>
      </c>
    </row>
    <row r="110" spans="1:10">
      <c r="A110" t="s">
        <v>200</v>
      </c>
      <c r="B110">
        <v>2632</v>
      </c>
      <c r="C110">
        <v>2635</v>
      </c>
      <c r="D110">
        <v>0.25</v>
      </c>
      <c r="E110">
        <v>0.43</v>
      </c>
      <c r="F110">
        <v>0.43</v>
      </c>
      <c r="G110">
        <v>0.43</v>
      </c>
      <c r="H110">
        <v>0.43</v>
      </c>
      <c r="I110">
        <v>0.43</v>
      </c>
      <c r="J110">
        <v>0.43</v>
      </c>
    </row>
    <row r="111" spans="1:10">
      <c r="A111" t="s">
        <v>201</v>
      </c>
      <c r="B111">
        <v>2635</v>
      </c>
      <c r="C111">
        <v>2608</v>
      </c>
      <c r="D111">
        <v>0.1</v>
      </c>
      <c r="E111">
        <v>0.2</v>
      </c>
      <c r="F111">
        <v>0.2</v>
      </c>
      <c r="G111">
        <v>0.2</v>
      </c>
      <c r="H111">
        <v>0.2</v>
      </c>
      <c r="I111">
        <v>0.2</v>
      </c>
      <c r="J111">
        <v>0.2</v>
      </c>
    </row>
    <row r="112" spans="1:10">
      <c r="A112" t="s">
        <v>202</v>
      </c>
      <c r="B112">
        <v>2635</v>
      </c>
      <c r="C112">
        <v>2639</v>
      </c>
      <c r="D112">
        <v>0.36</v>
      </c>
      <c r="E112">
        <v>0.72</v>
      </c>
      <c r="F112">
        <v>0.72</v>
      </c>
      <c r="G112">
        <v>1.32</v>
      </c>
      <c r="H112">
        <v>1.62</v>
      </c>
      <c r="I112">
        <v>1.21</v>
      </c>
      <c r="J112">
        <v>0.73</v>
      </c>
    </row>
    <row r="113" spans="1:10">
      <c r="A113" t="s">
        <v>203</v>
      </c>
      <c r="B113">
        <v>2639</v>
      </c>
      <c r="C113">
        <v>2635</v>
      </c>
      <c r="D113">
        <v>0.36</v>
      </c>
      <c r="E113">
        <v>0.72</v>
      </c>
      <c r="F113">
        <v>0.72</v>
      </c>
      <c r="G113">
        <v>0.74</v>
      </c>
      <c r="H113">
        <v>1.08</v>
      </c>
      <c r="I113">
        <v>2.76</v>
      </c>
      <c r="J113">
        <v>0.74</v>
      </c>
    </row>
    <row r="114" spans="1:10">
      <c r="A114" t="s">
        <v>204</v>
      </c>
      <c r="B114">
        <v>2639</v>
      </c>
      <c r="C114">
        <v>2640</v>
      </c>
      <c r="D114">
        <v>0.27</v>
      </c>
      <c r="E114">
        <v>0.65</v>
      </c>
      <c r="F114">
        <v>0.65</v>
      </c>
      <c r="G114">
        <v>0.65</v>
      </c>
      <c r="H114">
        <v>0.65</v>
      </c>
      <c r="I114">
        <v>0.65</v>
      </c>
      <c r="J114">
        <v>0.65</v>
      </c>
    </row>
    <row r="115" spans="1:10">
      <c r="A115" t="s">
        <v>205</v>
      </c>
      <c r="B115">
        <v>2640</v>
      </c>
      <c r="C115">
        <v>2639</v>
      </c>
      <c r="D115">
        <v>0.27</v>
      </c>
      <c r="E115">
        <v>0.65</v>
      </c>
      <c r="F115">
        <v>0.65</v>
      </c>
      <c r="G115">
        <v>0.65</v>
      </c>
      <c r="H115">
        <v>0.65</v>
      </c>
      <c r="I115">
        <v>0.65</v>
      </c>
      <c r="J115">
        <v>0.65</v>
      </c>
    </row>
    <row r="116" spans="1:10">
      <c r="A116" t="s">
        <v>206</v>
      </c>
      <c r="B116">
        <v>2640</v>
      </c>
      <c r="C116">
        <v>2768</v>
      </c>
      <c r="D116">
        <v>0.57999999999999996</v>
      </c>
      <c r="E116">
        <v>1.39</v>
      </c>
      <c r="F116">
        <v>1.4</v>
      </c>
      <c r="G116">
        <v>1.89</v>
      </c>
      <c r="H116">
        <v>2.54</v>
      </c>
      <c r="I116">
        <v>4.1900000000000004</v>
      </c>
      <c r="J116">
        <v>1.49</v>
      </c>
    </row>
    <row r="117" spans="1:10">
      <c r="A117" t="s">
        <v>207</v>
      </c>
      <c r="B117">
        <v>2642</v>
      </c>
      <c r="C117">
        <v>2643</v>
      </c>
      <c r="D117">
        <v>0.06</v>
      </c>
      <c r="E117">
        <v>0.12</v>
      </c>
      <c r="F117">
        <v>0.12</v>
      </c>
      <c r="G117">
        <v>0.12</v>
      </c>
      <c r="H117">
        <v>0.12</v>
      </c>
      <c r="I117">
        <v>0.12</v>
      </c>
      <c r="J117">
        <v>0.12</v>
      </c>
    </row>
    <row r="118" spans="1:10">
      <c r="A118" t="s">
        <v>208</v>
      </c>
      <c r="B118">
        <v>2642</v>
      </c>
      <c r="C118">
        <v>2768</v>
      </c>
      <c r="D118">
        <v>0.33</v>
      </c>
      <c r="E118">
        <v>0.66</v>
      </c>
      <c r="F118">
        <v>0.66</v>
      </c>
      <c r="G118">
        <v>0.67</v>
      </c>
      <c r="H118">
        <v>0.67</v>
      </c>
      <c r="I118">
        <v>0.67</v>
      </c>
      <c r="J118">
        <v>0.66</v>
      </c>
    </row>
    <row r="119" spans="1:10">
      <c r="A119" t="s">
        <v>209</v>
      </c>
      <c r="B119">
        <v>2643</v>
      </c>
      <c r="C119">
        <v>2642</v>
      </c>
      <c r="D119">
        <v>0.06</v>
      </c>
      <c r="E119">
        <v>0.12</v>
      </c>
      <c r="F119">
        <v>0.12</v>
      </c>
      <c r="G119">
        <v>0.12</v>
      </c>
      <c r="H119">
        <v>0.12</v>
      </c>
      <c r="I119">
        <v>0.12</v>
      </c>
      <c r="J119">
        <v>0.12</v>
      </c>
    </row>
    <row r="120" spans="1:10">
      <c r="A120" t="s">
        <v>210</v>
      </c>
      <c r="B120">
        <v>2741</v>
      </c>
      <c r="C120">
        <v>2828</v>
      </c>
      <c r="D120">
        <v>0.04</v>
      </c>
      <c r="E120">
        <v>0.1</v>
      </c>
      <c r="F120">
        <v>0.1</v>
      </c>
      <c r="G120">
        <v>0.1</v>
      </c>
      <c r="H120">
        <v>0.1</v>
      </c>
      <c r="I120">
        <v>0.1</v>
      </c>
      <c r="J120">
        <v>0.1</v>
      </c>
    </row>
    <row r="121" spans="1:10">
      <c r="A121" t="s">
        <v>211</v>
      </c>
      <c r="B121">
        <v>2741</v>
      </c>
      <c r="C121">
        <v>2843</v>
      </c>
      <c r="D121">
        <v>0.09</v>
      </c>
      <c r="E121">
        <v>0.36</v>
      </c>
      <c r="F121">
        <v>0.36</v>
      </c>
      <c r="G121">
        <v>0.37</v>
      </c>
      <c r="H121">
        <v>0.37</v>
      </c>
      <c r="I121">
        <v>0.39</v>
      </c>
      <c r="J121">
        <v>0.36</v>
      </c>
    </row>
    <row r="122" spans="1:10">
      <c r="A122" t="s">
        <v>212</v>
      </c>
      <c r="B122">
        <v>2742</v>
      </c>
      <c r="C122">
        <v>2862</v>
      </c>
      <c r="D122">
        <v>0.3</v>
      </c>
      <c r="E122">
        <v>0.6</v>
      </c>
      <c r="F122">
        <v>0.6</v>
      </c>
      <c r="G122">
        <v>0.6</v>
      </c>
      <c r="H122">
        <v>0.61</v>
      </c>
      <c r="I122">
        <v>0.61</v>
      </c>
      <c r="J122">
        <v>0.6</v>
      </c>
    </row>
    <row r="123" spans="1:10">
      <c r="A123" t="s">
        <v>213</v>
      </c>
      <c r="B123">
        <v>2742</v>
      </c>
      <c r="C123">
        <v>2863</v>
      </c>
      <c r="D123">
        <v>0.15</v>
      </c>
      <c r="E123">
        <v>0.36</v>
      </c>
      <c r="F123">
        <v>0.36</v>
      </c>
      <c r="G123">
        <v>0.36</v>
      </c>
      <c r="H123">
        <v>0.36</v>
      </c>
      <c r="I123">
        <v>0.36</v>
      </c>
      <c r="J123">
        <v>0.36</v>
      </c>
    </row>
    <row r="124" spans="1:10">
      <c r="A124" t="s">
        <v>214</v>
      </c>
      <c r="B124">
        <v>2748</v>
      </c>
      <c r="C124">
        <v>2741</v>
      </c>
      <c r="D124">
        <v>0.3</v>
      </c>
      <c r="E124">
        <v>0.9</v>
      </c>
      <c r="F124">
        <v>0.9</v>
      </c>
      <c r="G124">
        <v>0.9</v>
      </c>
      <c r="H124">
        <v>0.9</v>
      </c>
      <c r="I124">
        <v>0.9</v>
      </c>
      <c r="J124">
        <v>0.9</v>
      </c>
    </row>
    <row r="125" spans="1:10">
      <c r="A125" t="s">
        <v>215</v>
      </c>
      <c r="B125">
        <v>2753</v>
      </c>
      <c r="C125">
        <v>2568</v>
      </c>
      <c r="D125">
        <v>0.34</v>
      </c>
      <c r="E125">
        <v>0.37</v>
      </c>
      <c r="F125">
        <v>0.37</v>
      </c>
      <c r="G125">
        <v>0.38</v>
      </c>
      <c r="H125">
        <v>0.4</v>
      </c>
      <c r="I125">
        <v>0.43</v>
      </c>
      <c r="J125">
        <v>0.37</v>
      </c>
    </row>
    <row r="126" spans="1:10">
      <c r="A126" t="s">
        <v>216</v>
      </c>
      <c r="B126">
        <v>2753</v>
      </c>
      <c r="C126">
        <v>2754</v>
      </c>
      <c r="D126">
        <v>0.31</v>
      </c>
      <c r="E126">
        <v>0.61</v>
      </c>
      <c r="F126">
        <v>0.62</v>
      </c>
      <c r="G126">
        <v>0.63</v>
      </c>
      <c r="H126">
        <v>0.63</v>
      </c>
      <c r="I126">
        <v>0.63</v>
      </c>
      <c r="J126">
        <v>0.62</v>
      </c>
    </row>
    <row r="127" spans="1:10">
      <c r="A127" t="s">
        <v>217</v>
      </c>
      <c r="B127">
        <v>2754</v>
      </c>
      <c r="C127">
        <v>2753</v>
      </c>
      <c r="D127">
        <v>0.31</v>
      </c>
      <c r="E127">
        <v>0.61</v>
      </c>
      <c r="F127">
        <v>0.62</v>
      </c>
      <c r="G127">
        <v>0.63</v>
      </c>
      <c r="H127">
        <v>0.63</v>
      </c>
      <c r="I127">
        <v>0.63</v>
      </c>
      <c r="J127">
        <v>0.62</v>
      </c>
    </row>
    <row r="128" spans="1:10">
      <c r="A128" t="s">
        <v>218</v>
      </c>
      <c r="B128">
        <v>2754</v>
      </c>
      <c r="C128">
        <v>2862</v>
      </c>
      <c r="D128">
        <v>0.3</v>
      </c>
      <c r="E128">
        <v>0.6</v>
      </c>
      <c r="F128">
        <v>0.61</v>
      </c>
      <c r="G128">
        <v>0.78</v>
      </c>
      <c r="H128">
        <v>0.96</v>
      </c>
      <c r="I128">
        <v>1.04</v>
      </c>
      <c r="J128">
        <v>0.64</v>
      </c>
    </row>
    <row r="129" spans="1:10">
      <c r="A129" t="s">
        <v>219</v>
      </c>
      <c r="B129">
        <v>2766</v>
      </c>
      <c r="C129">
        <v>8995</v>
      </c>
      <c r="D129">
        <v>0.01</v>
      </c>
      <c r="E129">
        <v>0.03</v>
      </c>
      <c r="F129">
        <v>0.03</v>
      </c>
      <c r="G129">
        <v>0.03</v>
      </c>
      <c r="H129">
        <v>0.03</v>
      </c>
      <c r="I129">
        <v>0.03</v>
      </c>
      <c r="J129">
        <v>0.03</v>
      </c>
    </row>
    <row r="130" spans="1:10">
      <c r="A130" t="s">
        <v>220</v>
      </c>
      <c r="B130">
        <v>2767</v>
      </c>
      <c r="C130">
        <v>10033</v>
      </c>
      <c r="D130">
        <v>0.01</v>
      </c>
      <c r="E130">
        <v>0.03</v>
      </c>
      <c r="F130">
        <v>0.03</v>
      </c>
      <c r="G130">
        <v>0.03</v>
      </c>
      <c r="H130">
        <v>0.03</v>
      </c>
      <c r="I130">
        <v>0.03</v>
      </c>
      <c r="J130">
        <v>0.03</v>
      </c>
    </row>
    <row r="131" spans="1:10">
      <c r="A131" t="s">
        <v>221</v>
      </c>
      <c r="B131">
        <v>2768</v>
      </c>
      <c r="C131">
        <v>2640</v>
      </c>
      <c r="D131">
        <v>0.57999999999999996</v>
      </c>
      <c r="E131">
        <v>1.39</v>
      </c>
      <c r="F131">
        <v>1.4</v>
      </c>
      <c r="G131">
        <v>1.9</v>
      </c>
      <c r="H131">
        <v>2.61</v>
      </c>
      <c r="I131">
        <v>2.37</v>
      </c>
      <c r="J131">
        <v>1.45</v>
      </c>
    </row>
    <row r="132" spans="1:10">
      <c r="A132" t="s">
        <v>222</v>
      </c>
      <c r="B132">
        <v>2768</v>
      </c>
      <c r="C132">
        <v>2642</v>
      </c>
      <c r="D132">
        <v>0.33</v>
      </c>
      <c r="E132">
        <v>0.66</v>
      </c>
      <c r="F132">
        <v>0.66</v>
      </c>
      <c r="G132">
        <v>0.67</v>
      </c>
      <c r="H132">
        <v>0.67</v>
      </c>
      <c r="I132">
        <v>0.67</v>
      </c>
      <c r="J132">
        <v>0.66</v>
      </c>
    </row>
    <row r="133" spans="1:10">
      <c r="A133" t="s">
        <v>223</v>
      </c>
      <c r="B133">
        <v>2779</v>
      </c>
      <c r="C133">
        <v>9861</v>
      </c>
      <c r="D133">
        <v>0.01</v>
      </c>
      <c r="E133">
        <v>0.03</v>
      </c>
      <c r="F133">
        <v>0.03</v>
      </c>
      <c r="G133">
        <v>0.03</v>
      </c>
      <c r="H133">
        <v>0.03</v>
      </c>
      <c r="I133">
        <v>0.03</v>
      </c>
      <c r="J133">
        <v>0.03</v>
      </c>
    </row>
    <row r="134" spans="1:10">
      <c r="A134" t="s">
        <v>224</v>
      </c>
      <c r="B134">
        <v>2780</v>
      </c>
      <c r="C134">
        <v>2891</v>
      </c>
      <c r="D134">
        <v>7.0000000000000007E-2</v>
      </c>
      <c r="E134">
        <v>0.28000000000000003</v>
      </c>
      <c r="F134">
        <v>0.28000000000000003</v>
      </c>
      <c r="G134">
        <v>0.28000000000000003</v>
      </c>
      <c r="H134">
        <v>0.28000000000000003</v>
      </c>
      <c r="I134">
        <v>0.28000000000000003</v>
      </c>
      <c r="J134">
        <v>0.28000000000000003</v>
      </c>
    </row>
    <row r="135" spans="1:10">
      <c r="A135" t="s">
        <v>225</v>
      </c>
      <c r="B135">
        <v>2787</v>
      </c>
      <c r="C135">
        <v>2789</v>
      </c>
      <c r="D135">
        <v>0.08</v>
      </c>
      <c r="E135">
        <v>0.11</v>
      </c>
      <c r="F135">
        <v>0.11</v>
      </c>
      <c r="G135">
        <v>0.11</v>
      </c>
      <c r="H135">
        <v>0.11</v>
      </c>
      <c r="I135">
        <v>0.11</v>
      </c>
      <c r="J135">
        <v>0.11</v>
      </c>
    </row>
    <row r="136" spans="1:10">
      <c r="A136" t="s">
        <v>226</v>
      </c>
      <c r="B136">
        <v>2789</v>
      </c>
      <c r="C136">
        <v>2800</v>
      </c>
      <c r="D136">
        <v>0.13</v>
      </c>
      <c r="E136">
        <v>0.14000000000000001</v>
      </c>
      <c r="F136">
        <v>0.14000000000000001</v>
      </c>
      <c r="G136">
        <v>0.14000000000000001</v>
      </c>
      <c r="H136">
        <v>0.14000000000000001</v>
      </c>
      <c r="I136">
        <v>0.14000000000000001</v>
      </c>
      <c r="J136">
        <v>0.14000000000000001</v>
      </c>
    </row>
    <row r="137" spans="1:10">
      <c r="A137" t="s">
        <v>227</v>
      </c>
      <c r="B137">
        <v>2798</v>
      </c>
      <c r="C137">
        <v>10390</v>
      </c>
      <c r="D137">
        <v>0.01</v>
      </c>
      <c r="E137">
        <v>0.03</v>
      </c>
      <c r="F137">
        <v>0.03</v>
      </c>
      <c r="G137">
        <v>0.03</v>
      </c>
      <c r="H137">
        <v>0.03</v>
      </c>
      <c r="I137">
        <v>0.03</v>
      </c>
      <c r="J137">
        <v>0.03</v>
      </c>
    </row>
    <row r="138" spans="1:10">
      <c r="A138" t="s">
        <v>228</v>
      </c>
      <c r="B138">
        <v>2800</v>
      </c>
      <c r="C138">
        <v>2801</v>
      </c>
      <c r="D138">
        <v>0.27</v>
      </c>
      <c r="E138">
        <v>0.28999999999999998</v>
      </c>
      <c r="F138">
        <v>0.28999999999999998</v>
      </c>
      <c r="G138">
        <v>0.28999999999999998</v>
      </c>
      <c r="H138">
        <v>0.28999999999999998</v>
      </c>
      <c r="I138">
        <v>0.28999999999999998</v>
      </c>
      <c r="J138">
        <v>0.28999999999999998</v>
      </c>
    </row>
    <row r="139" spans="1:10">
      <c r="A139" t="s">
        <v>229</v>
      </c>
      <c r="B139">
        <v>2801</v>
      </c>
      <c r="C139">
        <v>2568</v>
      </c>
      <c r="D139">
        <v>0.28999999999999998</v>
      </c>
      <c r="E139">
        <v>0.32</v>
      </c>
      <c r="F139">
        <v>0.32</v>
      </c>
      <c r="G139">
        <v>0.32</v>
      </c>
      <c r="H139">
        <v>0.32</v>
      </c>
      <c r="I139">
        <v>0.32</v>
      </c>
      <c r="J139">
        <v>0.32</v>
      </c>
    </row>
    <row r="140" spans="1:10">
      <c r="A140" t="s">
        <v>230</v>
      </c>
      <c r="B140">
        <v>2828</v>
      </c>
      <c r="C140">
        <v>2780</v>
      </c>
      <c r="D140">
        <v>0.06</v>
      </c>
      <c r="E140">
        <v>0.24</v>
      </c>
      <c r="F140">
        <v>0.24</v>
      </c>
      <c r="G140">
        <v>0.24</v>
      </c>
      <c r="H140">
        <v>0.24</v>
      </c>
      <c r="I140">
        <v>0.24</v>
      </c>
      <c r="J140">
        <v>0.24</v>
      </c>
    </row>
    <row r="141" spans="1:10">
      <c r="A141" t="s">
        <v>231</v>
      </c>
      <c r="B141">
        <v>2862</v>
      </c>
      <c r="C141">
        <v>2742</v>
      </c>
      <c r="D141">
        <v>0.3</v>
      </c>
      <c r="E141">
        <v>0.6</v>
      </c>
      <c r="F141">
        <v>0.6</v>
      </c>
      <c r="G141">
        <v>0.6</v>
      </c>
      <c r="H141">
        <v>0.61</v>
      </c>
      <c r="I141">
        <v>0.61</v>
      </c>
      <c r="J141">
        <v>0.6</v>
      </c>
    </row>
    <row r="142" spans="1:10">
      <c r="A142" t="s">
        <v>232</v>
      </c>
      <c r="B142">
        <v>2862</v>
      </c>
      <c r="C142">
        <v>2754</v>
      </c>
      <c r="D142">
        <v>0.3</v>
      </c>
      <c r="E142">
        <v>0.6</v>
      </c>
      <c r="F142">
        <v>0.61</v>
      </c>
      <c r="G142">
        <v>0.76</v>
      </c>
      <c r="H142">
        <v>1.05</v>
      </c>
      <c r="I142">
        <v>0.93</v>
      </c>
      <c r="J142">
        <v>0.61</v>
      </c>
    </row>
    <row r="143" spans="1:10">
      <c r="A143" t="s">
        <v>233</v>
      </c>
      <c r="B143">
        <v>2863</v>
      </c>
      <c r="C143">
        <v>2742</v>
      </c>
      <c r="D143">
        <v>0.15</v>
      </c>
      <c r="E143">
        <v>0.36</v>
      </c>
      <c r="F143">
        <v>0.36</v>
      </c>
      <c r="G143">
        <v>0.36</v>
      </c>
      <c r="H143">
        <v>0.36</v>
      </c>
      <c r="I143">
        <v>0.36</v>
      </c>
      <c r="J143">
        <v>0.36</v>
      </c>
    </row>
    <row r="144" spans="1:10">
      <c r="A144" t="s">
        <v>234</v>
      </c>
      <c r="B144">
        <v>2863</v>
      </c>
      <c r="C144">
        <v>2864</v>
      </c>
      <c r="D144">
        <v>0.04</v>
      </c>
      <c r="E144">
        <v>0.1</v>
      </c>
      <c r="F144">
        <v>0.1</v>
      </c>
      <c r="G144">
        <v>0.1</v>
      </c>
      <c r="H144">
        <v>0.1</v>
      </c>
      <c r="I144">
        <v>0.1</v>
      </c>
      <c r="J144">
        <v>0.1</v>
      </c>
    </row>
    <row r="145" spans="1:10">
      <c r="A145" t="s">
        <v>235</v>
      </c>
      <c r="B145">
        <v>2864</v>
      </c>
      <c r="C145">
        <v>2863</v>
      </c>
      <c r="D145">
        <v>0.04</v>
      </c>
      <c r="E145">
        <v>0.1</v>
      </c>
      <c r="F145">
        <v>0.1</v>
      </c>
      <c r="G145">
        <v>0.1</v>
      </c>
      <c r="H145">
        <v>0.1</v>
      </c>
      <c r="I145">
        <v>0.1</v>
      </c>
      <c r="J145">
        <v>0.1</v>
      </c>
    </row>
    <row r="146" spans="1:10">
      <c r="A146" t="s">
        <v>236</v>
      </c>
      <c r="B146">
        <v>2891</v>
      </c>
      <c r="C146">
        <v>2879</v>
      </c>
      <c r="D146">
        <v>0.08</v>
      </c>
      <c r="E146">
        <v>0.32</v>
      </c>
      <c r="F146">
        <v>0.32</v>
      </c>
      <c r="G146">
        <v>0.32</v>
      </c>
      <c r="H146">
        <v>0.32</v>
      </c>
      <c r="I146">
        <v>0.32</v>
      </c>
      <c r="J146">
        <v>0.32</v>
      </c>
    </row>
    <row r="147" spans="1:10">
      <c r="A147" t="s">
        <v>237</v>
      </c>
      <c r="B147">
        <v>2931</v>
      </c>
      <c r="C147">
        <v>3724</v>
      </c>
      <c r="D147">
        <v>0.25</v>
      </c>
      <c r="E147">
        <v>0.5</v>
      </c>
      <c r="F147">
        <v>0.5</v>
      </c>
      <c r="G147">
        <v>0.5</v>
      </c>
      <c r="H147">
        <v>0.5</v>
      </c>
      <c r="I147">
        <v>0.5</v>
      </c>
      <c r="J147">
        <v>0.5</v>
      </c>
    </row>
    <row r="148" spans="1:10">
      <c r="A148" t="s">
        <v>238</v>
      </c>
      <c r="B148">
        <v>3222</v>
      </c>
      <c r="C148">
        <v>3646</v>
      </c>
      <c r="D148">
        <v>0.08</v>
      </c>
      <c r="E148">
        <v>0.16</v>
      </c>
      <c r="F148">
        <v>0.16</v>
      </c>
      <c r="G148">
        <v>0.16</v>
      </c>
      <c r="H148">
        <v>0.16</v>
      </c>
      <c r="I148">
        <v>0.16</v>
      </c>
      <c r="J148">
        <v>0.16</v>
      </c>
    </row>
    <row r="149" spans="1:10">
      <c r="A149" t="s">
        <v>239</v>
      </c>
      <c r="B149">
        <v>3222</v>
      </c>
      <c r="C149">
        <v>3647</v>
      </c>
      <c r="D149">
        <v>0.45</v>
      </c>
      <c r="E149">
        <v>0.9</v>
      </c>
      <c r="F149">
        <v>0.9</v>
      </c>
      <c r="G149">
        <v>0.91</v>
      </c>
      <c r="H149">
        <v>0.91</v>
      </c>
      <c r="I149">
        <v>0.93</v>
      </c>
      <c r="J149">
        <v>0.9</v>
      </c>
    </row>
    <row r="150" spans="1:10">
      <c r="A150" t="s">
        <v>240</v>
      </c>
      <c r="B150">
        <v>3223</v>
      </c>
      <c r="C150">
        <v>3647</v>
      </c>
      <c r="D150">
        <v>0.23</v>
      </c>
      <c r="E150">
        <v>0.46</v>
      </c>
      <c r="F150">
        <v>0.46</v>
      </c>
      <c r="G150">
        <v>0.47</v>
      </c>
      <c r="H150">
        <v>0.46</v>
      </c>
      <c r="I150">
        <v>0.47</v>
      </c>
      <c r="J150">
        <v>0.46</v>
      </c>
    </row>
    <row r="151" spans="1:10">
      <c r="A151" t="s">
        <v>241</v>
      </c>
      <c r="B151">
        <v>3223</v>
      </c>
      <c r="C151">
        <v>3648</v>
      </c>
      <c r="D151">
        <v>0.38</v>
      </c>
      <c r="E151">
        <v>0.76</v>
      </c>
      <c r="F151">
        <v>0.76</v>
      </c>
      <c r="G151">
        <v>0.77</v>
      </c>
      <c r="H151">
        <v>0.77</v>
      </c>
      <c r="I151">
        <v>0.81</v>
      </c>
      <c r="J151">
        <v>0.76</v>
      </c>
    </row>
    <row r="152" spans="1:10">
      <c r="A152" t="s">
        <v>242</v>
      </c>
      <c r="B152">
        <v>3235</v>
      </c>
      <c r="C152">
        <v>3239</v>
      </c>
      <c r="D152">
        <v>0.23</v>
      </c>
      <c r="E152">
        <v>0.55000000000000004</v>
      </c>
      <c r="F152">
        <v>0.55000000000000004</v>
      </c>
      <c r="G152">
        <v>0.55000000000000004</v>
      </c>
      <c r="H152">
        <v>0.55000000000000004</v>
      </c>
      <c r="I152">
        <v>0.55000000000000004</v>
      </c>
      <c r="J152">
        <v>0.55000000000000004</v>
      </c>
    </row>
    <row r="153" spans="1:10">
      <c r="A153" t="s">
        <v>243</v>
      </c>
      <c r="B153">
        <v>3238</v>
      </c>
      <c r="C153">
        <v>3239</v>
      </c>
      <c r="D153">
        <v>0.31</v>
      </c>
      <c r="E153">
        <v>0.74</v>
      </c>
      <c r="F153">
        <v>0.74</v>
      </c>
      <c r="G153">
        <v>0.76</v>
      </c>
      <c r="H153">
        <v>0.75</v>
      </c>
      <c r="I153">
        <v>0.76</v>
      </c>
      <c r="J153">
        <v>0.75</v>
      </c>
    </row>
    <row r="154" spans="1:10">
      <c r="A154" t="s">
        <v>244</v>
      </c>
      <c r="B154">
        <v>3238</v>
      </c>
      <c r="C154">
        <v>3241</v>
      </c>
      <c r="D154">
        <v>0.25</v>
      </c>
      <c r="E154">
        <v>0.6</v>
      </c>
      <c r="F154">
        <v>0.6</v>
      </c>
      <c r="G154">
        <v>0.6</v>
      </c>
      <c r="H154">
        <v>0.6</v>
      </c>
      <c r="I154">
        <v>0.61</v>
      </c>
      <c r="J154">
        <v>0.6</v>
      </c>
    </row>
    <row r="155" spans="1:10">
      <c r="A155" t="s">
        <v>245</v>
      </c>
      <c r="B155">
        <v>3239</v>
      </c>
      <c r="C155">
        <v>3235</v>
      </c>
      <c r="D155">
        <v>0.23</v>
      </c>
      <c r="E155">
        <v>0.55000000000000004</v>
      </c>
      <c r="F155">
        <v>0.55000000000000004</v>
      </c>
      <c r="G155">
        <v>0.55000000000000004</v>
      </c>
      <c r="H155">
        <v>0.55000000000000004</v>
      </c>
      <c r="I155">
        <v>0.55000000000000004</v>
      </c>
      <c r="J155">
        <v>0.55000000000000004</v>
      </c>
    </row>
    <row r="156" spans="1:10">
      <c r="A156" t="s">
        <v>246</v>
      </c>
      <c r="B156">
        <v>3239</v>
      </c>
      <c r="C156">
        <v>3238</v>
      </c>
      <c r="D156">
        <v>0.31</v>
      </c>
      <c r="E156">
        <v>0.74</v>
      </c>
      <c r="F156">
        <v>0.74</v>
      </c>
      <c r="G156">
        <v>0.75</v>
      </c>
      <c r="H156">
        <v>0.75</v>
      </c>
      <c r="I156">
        <v>0.76</v>
      </c>
      <c r="J156">
        <v>0.75</v>
      </c>
    </row>
    <row r="157" spans="1:10">
      <c r="A157" t="s">
        <v>247</v>
      </c>
      <c r="B157">
        <v>3241</v>
      </c>
      <c r="C157">
        <v>12195</v>
      </c>
      <c r="D157">
        <v>0.51</v>
      </c>
      <c r="E157">
        <v>1.22</v>
      </c>
      <c r="F157">
        <v>1.23</v>
      </c>
      <c r="G157">
        <v>1.28</v>
      </c>
      <c r="H157">
        <v>1.29</v>
      </c>
      <c r="I157">
        <v>1.42</v>
      </c>
      <c r="J157">
        <v>1.23</v>
      </c>
    </row>
    <row r="158" spans="1:10">
      <c r="A158" t="s">
        <v>248</v>
      </c>
      <c r="B158">
        <v>3241</v>
      </c>
      <c r="C158">
        <v>3238</v>
      </c>
      <c r="D158">
        <v>0.25</v>
      </c>
      <c r="E158">
        <v>0.6</v>
      </c>
      <c r="F158">
        <v>0.6</v>
      </c>
      <c r="G158">
        <v>0.6</v>
      </c>
      <c r="H158">
        <v>0.6</v>
      </c>
      <c r="I158">
        <v>0.61</v>
      </c>
      <c r="J158">
        <v>0.6</v>
      </c>
    </row>
    <row r="159" spans="1:10">
      <c r="A159" t="s">
        <v>249</v>
      </c>
      <c r="B159">
        <v>3243</v>
      </c>
      <c r="C159">
        <v>12195</v>
      </c>
      <c r="D159">
        <v>0.45</v>
      </c>
      <c r="E159">
        <v>1.08</v>
      </c>
      <c r="F159">
        <v>1.08</v>
      </c>
      <c r="G159">
        <v>1.1100000000000001</v>
      </c>
      <c r="H159">
        <v>1.1000000000000001</v>
      </c>
      <c r="I159">
        <v>1.1200000000000001</v>
      </c>
      <c r="J159">
        <v>1.0900000000000001</v>
      </c>
    </row>
    <row r="160" spans="1:10">
      <c r="A160" t="s">
        <v>250</v>
      </c>
      <c r="B160">
        <v>3243</v>
      </c>
      <c r="C160">
        <v>3248</v>
      </c>
      <c r="D160">
        <v>0.41</v>
      </c>
      <c r="E160">
        <v>0.98</v>
      </c>
      <c r="F160">
        <v>0.99</v>
      </c>
      <c r="G160">
        <v>1.03</v>
      </c>
      <c r="H160">
        <v>1.03</v>
      </c>
      <c r="I160">
        <v>1.1100000000000001</v>
      </c>
      <c r="J160">
        <v>0.99</v>
      </c>
    </row>
    <row r="161" spans="1:10">
      <c r="A161" t="s">
        <v>251</v>
      </c>
      <c r="B161">
        <v>3248</v>
      </c>
      <c r="C161">
        <v>3243</v>
      </c>
      <c r="D161">
        <v>0.41</v>
      </c>
      <c r="E161">
        <v>0.98</v>
      </c>
      <c r="F161">
        <v>0.99</v>
      </c>
      <c r="G161">
        <v>1.03</v>
      </c>
      <c r="H161">
        <v>1.03</v>
      </c>
      <c r="I161">
        <v>1.1299999999999999</v>
      </c>
      <c r="J161">
        <v>0.99</v>
      </c>
    </row>
    <row r="162" spans="1:10">
      <c r="A162" t="s">
        <v>252</v>
      </c>
      <c r="B162">
        <v>3535</v>
      </c>
      <c r="C162">
        <v>8051</v>
      </c>
      <c r="D162">
        <v>2.87</v>
      </c>
      <c r="E162">
        <v>4.92</v>
      </c>
      <c r="F162">
        <v>4.97</v>
      </c>
      <c r="G162">
        <v>8.15</v>
      </c>
      <c r="H162">
        <v>5.16</v>
      </c>
      <c r="I162">
        <v>5.22</v>
      </c>
      <c r="J162">
        <v>4.9800000000000004</v>
      </c>
    </row>
    <row r="163" spans="1:10">
      <c r="A163" t="s">
        <v>253</v>
      </c>
      <c r="B163">
        <v>3646</v>
      </c>
      <c r="C163">
        <v>3222</v>
      </c>
      <c r="D163">
        <v>0.08</v>
      </c>
      <c r="E163">
        <v>0.16</v>
      </c>
      <c r="F163">
        <v>0.16</v>
      </c>
      <c r="G163">
        <v>0.16</v>
      </c>
      <c r="H163">
        <v>0.16</v>
      </c>
      <c r="I163">
        <v>0.16</v>
      </c>
      <c r="J163">
        <v>0.16</v>
      </c>
    </row>
    <row r="164" spans="1:10">
      <c r="A164" t="s">
        <v>254</v>
      </c>
      <c r="B164">
        <v>3646</v>
      </c>
      <c r="C164">
        <v>3655</v>
      </c>
      <c r="D164">
        <v>0.15</v>
      </c>
      <c r="E164">
        <v>0.26</v>
      </c>
      <c r="F164">
        <v>0.26</v>
      </c>
      <c r="G164">
        <v>0.26</v>
      </c>
      <c r="H164">
        <v>0.26</v>
      </c>
      <c r="I164">
        <v>0.26</v>
      </c>
      <c r="J164">
        <v>0.26</v>
      </c>
    </row>
    <row r="165" spans="1:10">
      <c r="A165" t="s">
        <v>255</v>
      </c>
      <c r="B165">
        <v>3647</v>
      </c>
      <c r="C165">
        <v>3222</v>
      </c>
      <c r="D165">
        <v>0.45</v>
      </c>
      <c r="E165">
        <v>0.9</v>
      </c>
      <c r="F165">
        <v>0.9</v>
      </c>
      <c r="G165">
        <v>0.91</v>
      </c>
      <c r="H165">
        <v>0.91</v>
      </c>
      <c r="I165">
        <v>0.92</v>
      </c>
      <c r="J165">
        <v>0.9</v>
      </c>
    </row>
    <row r="166" spans="1:10">
      <c r="A166" t="s">
        <v>256</v>
      </c>
      <c r="B166">
        <v>3647</v>
      </c>
      <c r="C166">
        <v>3223</v>
      </c>
      <c r="D166">
        <v>0.23</v>
      </c>
      <c r="E166">
        <v>0.46</v>
      </c>
      <c r="F166">
        <v>0.46</v>
      </c>
      <c r="G166">
        <v>0.46</v>
      </c>
      <c r="H166">
        <v>0.46</v>
      </c>
      <c r="I166">
        <v>0.47</v>
      </c>
      <c r="J166">
        <v>0.46</v>
      </c>
    </row>
    <row r="167" spans="1:10">
      <c r="A167" t="s">
        <v>257</v>
      </c>
      <c r="B167">
        <v>3648</v>
      </c>
      <c r="C167">
        <v>3223</v>
      </c>
      <c r="D167">
        <v>0.38</v>
      </c>
      <c r="E167">
        <v>0.76</v>
      </c>
      <c r="F167">
        <v>0.76</v>
      </c>
      <c r="G167">
        <v>0.79</v>
      </c>
      <c r="H167">
        <v>0.77</v>
      </c>
      <c r="I167">
        <v>0.78</v>
      </c>
      <c r="J167">
        <v>0.76</v>
      </c>
    </row>
    <row r="168" spans="1:10">
      <c r="A168" t="s">
        <v>258</v>
      </c>
      <c r="B168">
        <v>3651</v>
      </c>
      <c r="C168">
        <v>3654</v>
      </c>
      <c r="D168">
        <v>0.36</v>
      </c>
      <c r="E168">
        <v>0.39</v>
      </c>
      <c r="F168">
        <v>0.39</v>
      </c>
      <c r="G168">
        <v>0.39</v>
      </c>
      <c r="H168">
        <v>0.4</v>
      </c>
      <c r="I168">
        <v>0.46</v>
      </c>
      <c r="J168">
        <v>0.39</v>
      </c>
    </row>
    <row r="169" spans="1:10">
      <c r="A169" t="s">
        <v>259</v>
      </c>
      <c r="B169">
        <v>3654</v>
      </c>
      <c r="C169">
        <v>3660</v>
      </c>
      <c r="D169">
        <v>0.22</v>
      </c>
      <c r="E169">
        <v>0.38</v>
      </c>
      <c r="F169">
        <v>0.38</v>
      </c>
      <c r="G169">
        <v>0.38</v>
      </c>
      <c r="H169">
        <v>0.38</v>
      </c>
      <c r="I169">
        <v>0.38</v>
      </c>
      <c r="J169">
        <v>0.38</v>
      </c>
    </row>
    <row r="170" spans="1:10">
      <c r="A170" t="s">
        <v>260</v>
      </c>
      <c r="B170">
        <v>3655</v>
      </c>
      <c r="C170">
        <v>20447</v>
      </c>
      <c r="D170">
        <v>0.09</v>
      </c>
      <c r="E170">
        <v>0.31</v>
      </c>
      <c r="F170">
        <v>0.31</v>
      </c>
      <c r="G170">
        <v>0.31</v>
      </c>
      <c r="H170">
        <v>0.31</v>
      </c>
      <c r="I170">
        <v>0.31</v>
      </c>
      <c r="J170">
        <v>0.31</v>
      </c>
    </row>
    <row r="171" spans="1:10">
      <c r="A171" t="s">
        <v>261</v>
      </c>
      <c r="B171">
        <v>3660</v>
      </c>
      <c r="C171">
        <v>3646</v>
      </c>
      <c r="D171">
        <v>0.15</v>
      </c>
      <c r="E171">
        <v>0.3</v>
      </c>
      <c r="F171">
        <v>0.3</v>
      </c>
      <c r="G171">
        <v>0.3</v>
      </c>
      <c r="H171">
        <v>0.3</v>
      </c>
      <c r="I171">
        <v>0.31</v>
      </c>
      <c r="J171">
        <v>0.3</v>
      </c>
    </row>
    <row r="172" spans="1:10">
      <c r="A172" t="s">
        <v>262</v>
      </c>
      <c r="B172">
        <v>3720</v>
      </c>
      <c r="C172">
        <v>3724</v>
      </c>
      <c r="D172">
        <v>0.25</v>
      </c>
      <c r="E172">
        <v>0.5</v>
      </c>
      <c r="F172">
        <v>0.5</v>
      </c>
      <c r="G172">
        <v>0.5</v>
      </c>
      <c r="H172">
        <v>0.5</v>
      </c>
      <c r="I172">
        <v>0.5</v>
      </c>
      <c r="J172">
        <v>0.5</v>
      </c>
    </row>
    <row r="173" spans="1:10">
      <c r="A173" t="s">
        <v>263</v>
      </c>
      <c r="B173">
        <v>3720</v>
      </c>
      <c r="C173">
        <v>3738</v>
      </c>
      <c r="D173">
        <v>0.26</v>
      </c>
      <c r="E173">
        <v>0.52</v>
      </c>
      <c r="F173">
        <v>0.52</v>
      </c>
      <c r="G173">
        <v>0.53</v>
      </c>
      <c r="H173">
        <v>0.52</v>
      </c>
      <c r="I173">
        <v>0.53</v>
      </c>
      <c r="J173">
        <v>0.52</v>
      </c>
    </row>
    <row r="174" spans="1:10">
      <c r="A174" t="s">
        <v>264</v>
      </c>
      <c r="B174">
        <v>3724</v>
      </c>
      <c r="C174">
        <v>2931</v>
      </c>
      <c r="D174">
        <v>0.25</v>
      </c>
      <c r="E174">
        <v>0.5</v>
      </c>
      <c r="F174">
        <v>0.5</v>
      </c>
      <c r="G174">
        <v>0.5</v>
      </c>
      <c r="H174">
        <v>0.5</v>
      </c>
      <c r="I174">
        <v>0.5</v>
      </c>
      <c r="J174">
        <v>0.5</v>
      </c>
    </row>
    <row r="175" spans="1:10">
      <c r="A175" t="s">
        <v>265</v>
      </c>
      <c r="B175">
        <v>3724</v>
      </c>
      <c r="C175">
        <v>3720</v>
      </c>
      <c r="D175">
        <v>0.25</v>
      </c>
      <c r="E175">
        <v>0.5</v>
      </c>
      <c r="F175">
        <v>0.5</v>
      </c>
      <c r="G175">
        <v>0.5</v>
      </c>
      <c r="H175">
        <v>0.5</v>
      </c>
      <c r="I175">
        <v>0.5</v>
      </c>
      <c r="J175">
        <v>0.5</v>
      </c>
    </row>
    <row r="176" spans="1:10">
      <c r="A176" t="s">
        <v>266</v>
      </c>
      <c r="B176">
        <v>3738</v>
      </c>
      <c r="C176">
        <v>3720</v>
      </c>
      <c r="D176">
        <v>0.26</v>
      </c>
      <c r="E176">
        <v>0.52</v>
      </c>
      <c r="F176">
        <v>0.52</v>
      </c>
      <c r="G176">
        <v>0.52</v>
      </c>
      <c r="H176">
        <v>0.52</v>
      </c>
      <c r="I176">
        <v>0.53</v>
      </c>
      <c r="J176">
        <v>0.52</v>
      </c>
    </row>
    <row r="177" spans="1:10">
      <c r="A177" t="s">
        <v>267</v>
      </c>
      <c r="B177">
        <v>3738</v>
      </c>
      <c r="C177">
        <v>3755</v>
      </c>
      <c r="D177">
        <v>0.46</v>
      </c>
      <c r="E177">
        <v>0.92</v>
      </c>
      <c r="F177">
        <v>0.93</v>
      </c>
      <c r="G177">
        <v>1.1399999999999999</v>
      </c>
      <c r="H177">
        <v>0.97</v>
      </c>
      <c r="I177">
        <v>1.02</v>
      </c>
      <c r="J177">
        <v>0.93</v>
      </c>
    </row>
    <row r="178" spans="1:10">
      <c r="A178" t="s">
        <v>268</v>
      </c>
      <c r="B178">
        <v>3744</v>
      </c>
      <c r="C178">
        <v>12020</v>
      </c>
      <c r="D178">
        <v>0.1</v>
      </c>
      <c r="E178">
        <v>0.12</v>
      </c>
      <c r="F178">
        <v>0.12</v>
      </c>
      <c r="G178">
        <v>0.12</v>
      </c>
      <c r="H178">
        <v>0.12</v>
      </c>
      <c r="I178">
        <v>0.13</v>
      </c>
      <c r="J178">
        <v>0.12</v>
      </c>
    </row>
    <row r="179" spans="1:10">
      <c r="A179" t="s">
        <v>269</v>
      </c>
      <c r="B179">
        <v>3744</v>
      </c>
      <c r="C179">
        <v>3886</v>
      </c>
      <c r="D179">
        <v>0.3</v>
      </c>
      <c r="E179">
        <v>0.36</v>
      </c>
      <c r="F179">
        <v>0.36</v>
      </c>
      <c r="G179">
        <v>0.37</v>
      </c>
      <c r="H179">
        <v>0.36</v>
      </c>
      <c r="I179">
        <v>0.36</v>
      </c>
      <c r="J179">
        <v>0.36</v>
      </c>
    </row>
    <row r="180" spans="1:10">
      <c r="A180" t="s">
        <v>270</v>
      </c>
      <c r="B180">
        <v>3752</v>
      </c>
      <c r="C180">
        <v>12020</v>
      </c>
      <c r="D180">
        <v>0.39</v>
      </c>
      <c r="E180">
        <v>0.78</v>
      </c>
      <c r="F180">
        <v>0.79</v>
      </c>
      <c r="G180">
        <v>1.47</v>
      </c>
      <c r="H180">
        <v>0.86</v>
      </c>
      <c r="I180">
        <v>0.84</v>
      </c>
      <c r="J180">
        <v>0.79</v>
      </c>
    </row>
    <row r="181" spans="1:10">
      <c r="A181" t="s">
        <v>271</v>
      </c>
      <c r="B181">
        <v>3752</v>
      </c>
      <c r="C181">
        <v>3755</v>
      </c>
      <c r="D181">
        <v>0.56999999999999995</v>
      </c>
      <c r="E181">
        <v>1.1399999999999999</v>
      </c>
      <c r="F181">
        <v>1.1399999999999999</v>
      </c>
      <c r="G181">
        <v>1.18</v>
      </c>
      <c r="H181">
        <v>1.2</v>
      </c>
      <c r="I181">
        <v>1.52</v>
      </c>
      <c r="J181">
        <v>1.1599999999999999</v>
      </c>
    </row>
    <row r="182" spans="1:10">
      <c r="A182" t="s">
        <v>272</v>
      </c>
      <c r="B182">
        <v>3753</v>
      </c>
      <c r="C182">
        <v>8753</v>
      </c>
      <c r="D182">
        <v>0.32</v>
      </c>
      <c r="E182">
        <v>0.64</v>
      </c>
      <c r="F182">
        <v>0.64</v>
      </c>
      <c r="G182">
        <v>0.65</v>
      </c>
      <c r="H182">
        <v>0.65</v>
      </c>
      <c r="I182">
        <v>0.66</v>
      </c>
      <c r="J182">
        <v>0.64</v>
      </c>
    </row>
    <row r="183" spans="1:10">
      <c r="A183" t="s">
        <v>273</v>
      </c>
      <c r="B183">
        <v>3755</v>
      </c>
      <c r="C183">
        <v>3738</v>
      </c>
      <c r="D183">
        <v>0.46</v>
      </c>
      <c r="E183">
        <v>0.92</v>
      </c>
      <c r="F183">
        <v>0.92</v>
      </c>
      <c r="G183">
        <v>0.96</v>
      </c>
      <c r="H183">
        <v>0.96</v>
      </c>
      <c r="I183">
        <v>1.4</v>
      </c>
      <c r="J183">
        <v>0.93</v>
      </c>
    </row>
    <row r="184" spans="1:10">
      <c r="A184" t="s">
        <v>274</v>
      </c>
      <c r="B184">
        <v>3755</v>
      </c>
      <c r="C184">
        <v>3752</v>
      </c>
      <c r="D184">
        <v>0.56999999999999995</v>
      </c>
      <c r="E184">
        <v>1.1399999999999999</v>
      </c>
      <c r="F184">
        <v>1.1499999999999999</v>
      </c>
      <c r="G184">
        <v>1.39</v>
      </c>
      <c r="H184">
        <v>1.2</v>
      </c>
      <c r="I184">
        <v>1.2</v>
      </c>
      <c r="J184">
        <v>1.1499999999999999</v>
      </c>
    </row>
    <row r="185" spans="1:10">
      <c r="A185" t="s">
        <v>275</v>
      </c>
      <c r="B185">
        <v>3764</v>
      </c>
      <c r="C185">
        <v>3927</v>
      </c>
      <c r="D185">
        <v>0.72</v>
      </c>
      <c r="E185">
        <v>1.44</v>
      </c>
      <c r="F185">
        <v>1.45</v>
      </c>
      <c r="G185">
        <v>1.48</v>
      </c>
      <c r="H185">
        <v>1.47</v>
      </c>
      <c r="I185">
        <v>1.47</v>
      </c>
      <c r="J185">
        <v>1.45</v>
      </c>
    </row>
    <row r="186" spans="1:10">
      <c r="A186" t="s">
        <v>276</v>
      </c>
      <c r="B186">
        <v>3764</v>
      </c>
      <c r="C186">
        <v>3928</v>
      </c>
      <c r="D186">
        <v>0.28000000000000003</v>
      </c>
      <c r="E186">
        <v>0.56000000000000005</v>
      </c>
      <c r="F186">
        <v>0.56000000000000005</v>
      </c>
      <c r="G186">
        <v>0.56000000000000005</v>
      </c>
      <c r="H186">
        <v>0.56000000000000005</v>
      </c>
      <c r="I186">
        <v>0.57999999999999996</v>
      </c>
      <c r="J186">
        <v>0.56000000000000005</v>
      </c>
    </row>
    <row r="187" spans="1:10">
      <c r="A187" t="s">
        <v>277</v>
      </c>
      <c r="B187">
        <v>3785</v>
      </c>
      <c r="C187">
        <v>3786</v>
      </c>
      <c r="D187">
        <v>0.3</v>
      </c>
      <c r="E187">
        <v>0.6</v>
      </c>
      <c r="F187">
        <v>0.6</v>
      </c>
      <c r="G187">
        <v>0.69</v>
      </c>
      <c r="H187">
        <v>0.65</v>
      </c>
      <c r="I187">
        <v>0.71</v>
      </c>
      <c r="J187">
        <v>0.6</v>
      </c>
    </row>
    <row r="188" spans="1:10">
      <c r="A188" t="s">
        <v>278</v>
      </c>
      <c r="B188">
        <v>3786</v>
      </c>
      <c r="C188">
        <v>12022</v>
      </c>
      <c r="D188">
        <v>0.28999999999999998</v>
      </c>
      <c r="E188">
        <v>0.57999999999999996</v>
      </c>
      <c r="F188">
        <v>0.57999999999999996</v>
      </c>
      <c r="G188">
        <v>0.6</v>
      </c>
      <c r="H188">
        <v>0.6</v>
      </c>
      <c r="I188">
        <v>0.6</v>
      </c>
      <c r="J188">
        <v>0.57999999999999996</v>
      </c>
    </row>
    <row r="189" spans="1:10">
      <c r="A189" t="s">
        <v>279</v>
      </c>
      <c r="B189">
        <v>3787</v>
      </c>
      <c r="C189">
        <v>3753</v>
      </c>
      <c r="D189">
        <v>0.25</v>
      </c>
      <c r="E189">
        <v>0.5</v>
      </c>
      <c r="F189">
        <v>0.5</v>
      </c>
      <c r="G189">
        <v>0.51</v>
      </c>
      <c r="H189">
        <v>0.51</v>
      </c>
      <c r="I189">
        <v>0.51</v>
      </c>
      <c r="J189">
        <v>0.5</v>
      </c>
    </row>
    <row r="190" spans="1:10">
      <c r="A190" t="s">
        <v>280</v>
      </c>
      <c r="B190">
        <v>38788</v>
      </c>
      <c r="C190">
        <v>38789</v>
      </c>
      <c r="D190">
        <v>0.27</v>
      </c>
      <c r="E190">
        <v>0.46</v>
      </c>
      <c r="F190">
        <v>0.46</v>
      </c>
      <c r="G190">
        <v>0.46</v>
      </c>
      <c r="H190">
        <v>0.46</v>
      </c>
      <c r="I190">
        <v>0.46</v>
      </c>
      <c r="J190">
        <v>0.46</v>
      </c>
    </row>
    <row r="191" spans="1:10">
      <c r="A191" t="s">
        <v>281</v>
      </c>
      <c r="B191">
        <v>38789</v>
      </c>
      <c r="C191">
        <v>5962</v>
      </c>
      <c r="D191">
        <v>0.01</v>
      </c>
      <c r="E191">
        <v>0.03</v>
      </c>
      <c r="F191">
        <v>0.03</v>
      </c>
      <c r="G191">
        <v>0.03</v>
      </c>
      <c r="H191">
        <v>0.03</v>
      </c>
      <c r="I191">
        <v>0.03</v>
      </c>
      <c r="J191">
        <v>0.03</v>
      </c>
    </row>
    <row r="192" spans="1:10">
      <c r="A192" t="s">
        <v>282</v>
      </c>
      <c r="B192">
        <v>3886</v>
      </c>
      <c r="C192">
        <v>3744</v>
      </c>
      <c r="D192">
        <v>0.3</v>
      </c>
      <c r="E192">
        <v>0.36</v>
      </c>
      <c r="F192">
        <v>0.36</v>
      </c>
      <c r="G192">
        <v>0.36</v>
      </c>
      <c r="H192">
        <v>0.36</v>
      </c>
      <c r="I192">
        <v>0.37</v>
      </c>
      <c r="J192">
        <v>0.36</v>
      </c>
    </row>
    <row r="193" spans="1:10">
      <c r="A193" t="s">
        <v>283</v>
      </c>
      <c r="B193">
        <v>3904</v>
      </c>
      <c r="C193">
        <v>3905</v>
      </c>
      <c r="D193">
        <v>0.2</v>
      </c>
      <c r="E193">
        <v>0.3</v>
      </c>
      <c r="F193">
        <v>0.3</v>
      </c>
      <c r="G193">
        <v>0.3</v>
      </c>
      <c r="H193">
        <v>0.3</v>
      </c>
      <c r="I193">
        <v>0.3</v>
      </c>
      <c r="J193">
        <v>0.3</v>
      </c>
    </row>
    <row r="194" spans="1:10">
      <c r="A194" t="s">
        <v>284</v>
      </c>
      <c r="B194">
        <v>3905</v>
      </c>
      <c r="C194">
        <v>20242</v>
      </c>
      <c r="D194">
        <v>0.01</v>
      </c>
      <c r="E194">
        <v>0.03</v>
      </c>
      <c r="F194">
        <v>0.03</v>
      </c>
      <c r="G194">
        <v>0.03</v>
      </c>
      <c r="H194">
        <v>0.03</v>
      </c>
      <c r="I194">
        <v>0.03</v>
      </c>
      <c r="J194">
        <v>0.03</v>
      </c>
    </row>
    <row r="195" spans="1:10">
      <c r="A195" t="s">
        <v>285</v>
      </c>
      <c r="B195">
        <v>3927</v>
      </c>
      <c r="C195">
        <v>12037</v>
      </c>
      <c r="D195">
        <v>0.21</v>
      </c>
      <c r="E195">
        <v>0.42</v>
      </c>
      <c r="F195">
        <v>0.42</v>
      </c>
      <c r="G195">
        <v>0.42</v>
      </c>
      <c r="H195">
        <v>0.42</v>
      </c>
      <c r="I195">
        <v>0.42</v>
      </c>
      <c r="J195">
        <v>0.42</v>
      </c>
    </row>
    <row r="196" spans="1:10">
      <c r="A196" t="s">
        <v>286</v>
      </c>
      <c r="B196">
        <v>3927</v>
      </c>
      <c r="C196">
        <v>3764</v>
      </c>
      <c r="D196">
        <v>0.72</v>
      </c>
      <c r="E196">
        <v>1.44</v>
      </c>
      <c r="F196">
        <v>1.44</v>
      </c>
      <c r="G196">
        <v>1.45</v>
      </c>
      <c r="H196">
        <v>1.46</v>
      </c>
      <c r="I196">
        <v>1.49</v>
      </c>
      <c r="J196">
        <v>1.44</v>
      </c>
    </row>
    <row r="197" spans="1:10">
      <c r="A197" t="s">
        <v>287</v>
      </c>
      <c r="B197">
        <v>3928</v>
      </c>
      <c r="C197">
        <v>3764</v>
      </c>
      <c r="D197">
        <v>0.28000000000000003</v>
      </c>
      <c r="E197">
        <v>0.56000000000000005</v>
      </c>
      <c r="F197">
        <v>0.56000000000000005</v>
      </c>
      <c r="G197">
        <v>0.57999999999999996</v>
      </c>
      <c r="H197">
        <v>0.56999999999999995</v>
      </c>
      <c r="I197">
        <v>0.56999999999999995</v>
      </c>
      <c r="J197">
        <v>0.56000000000000005</v>
      </c>
    </row>
    <row r="198" spans="1:10">
      <c r="A198" t="s">
        <v>288</v>
      </c>
      <c r="B198">
        <v>3929</v>
      </c>
      <c r="C198">
        <v>3930</v>
      </c>
      <c r="D198">
        <v>0.15</v>
      </c>
      <c r="E198">
        <v>0.23</v>
      </c>
      <c r="F198">
        <v>0.23</v>
      </c>
      <c r="G198">
        <v>0.23</v>
      </c>
      <c r="H198">
        <v>0.23</v>
      </c>
      <c r="I198">
        <v>0.25</v>
      </c>
      <c r="J198">
        <v>0.23</v>
      </c>
    </row>
    <row r="199" spans="1:10">
      <c r="A199" t="s">
        <v>289</v>
      </c>
      <c r="B199">
        <v>3930</v>
      </c>
      <c r="C199">
        <v>12037</v>
      </c>
      <c r="D199">
        <v>0.21</v>
      </c>
      <c r="E199">
        <v>0.42</v>
      </c>
      <c r="F199">
        <v>0.42</v>
      </c>
      <c r="G199">
        <v>0.42</v>
      </c>
      <c r="H199">
        <v>0.42</v>
      </c>
      <c r="I199">
        <v>0.42</v>
      </c>
      <c r="J199">
        <v>0.42</v>
      </c>
    </row>
    <row r="200" spans="1:10">
      <c r="A200" t="s">
        <v>290</v>
      </c>
      <c r="B200">
        <v>3930</v>
      </c>
      <c r="C200">
        <v>3904</v>
      </c>
      <c r="D200">
        <v>0.26</v>
      </c>
      <c r="E200">
        <v>0.52</v>
      </c>
      <c r="F200">
        <v>0.52</v>
      </c>
      <c r="G200">
        <v>0.53</v>
      </c>
      <c r="H200">
        <v>0.53</v>
      </c>
      <c r="I200">
        <v>0.62</v>
      </c>
      <c r="J200">
        <v>0.52</v>
      </c>
    </row>
    <row r="201" spans="1:10">
      <c r="A201" t="s">
        <v>291</v>
      </c>
      <c r="B201">
        <v>3975</v>
      </c>
      <c r="C201">
        <v>12224</v>
      </c>
      <c r="D201">
        <v>0.37</v>
      </c>
      <c r="E201">
        <v>0.74</v>
      </c>
      <c r="F201">
        <v>0.74</v>
      </c>
      <c r="G201">
        <v>0.74</v>
      </c>
      <c r="H201">
        <v>0.74</v>
      </c>
      <c r="I201">
        <v>0.74</v>
      </c>
      <c r="J201">
        <v>0.74</v>
      </c>
    </row>
    <row r="202" spans="1:10">
      <c r="A202" t="s">
        <v>292</v>
      </c>
      <c r="B202">
        <v>3975</v>
      </c>
      <c r="C202">
        <v>3976</v>
      </c>
      <c r="D202">
        <v>0.15</v>
      </c>
      <c r="E202">
        <v>0.23</v>
      </c>
      <c r="F202">
        <v>0.23</v>
      </c>
      <c r="G202">
        <v>0.24</v>
      </c>
      <c r="H202">
        <v>0.23</v>
      </c>
      <c r="I202">
        <v>0.23</v>
      </c>
      <c r="J202">
        <v>0.23</v>
      </c>
    </row>
    <row r="203" spans="1:10">
      <c r="A203" t="s">
        <v>293</v>
      </c>
      <c r="B203">
        <v>3976</v>
      </c>
      <c r="C203">
        <v>9477</v>
      </c>
      <c r="D203">
        <v>7.0000000000000007E-2</v>
      </c>
      <c r="E203">
        <v>0.23</v>
      </c>
      <c r="F203">
        <v>0.23</v>
      </c>
      <c r="G203">
        <v>0.23</v>
      </c>
      <c r="H203">
        <v>0.23</v>
      </c>
      <c r="I203">
        <v>0.23</v>
      </c>
      <c r="J203">
        <v>0.23</v>
      </c>
    </row>
    <row r="204" spans="1:10">
      <c r="A204" t="s">
        <v>294</v>
      </c>
      <c r="B204">
        <v>3993</v>
      </c>
      <c r="C204">
        <v>12228</v>
      </c>
      <c r="D204">
        <v>0.16</v>
      </c>
      <c r="E204">
        <v>0.32</v>
      </c>
      <c r="F204">
        <v>0.32</v>
      </c>
      <c r="G204">
        <v>0.32</v>
      </c>
      <c r="H204">
        <v>0.32</v>
      </c>
      <c r="I204">
        <v>0.32</v>
      </c>
      <c r="J204">
        <v>0.32</v>
      </c>
    </row>
    <row r="205" spans="1:10">
      <c r="A205" t="s">
        <v>295</v>
      </c>
      <c r="B205">
        <v>3993</v>
      </c>
      <c r="C205">
        <v>3975</v>
      </c>
      <c r="D205">
        <v>0.1</v>
      </c>
      <c r="E205">
        <v>0.2</v>
      </c>
      <c r="F205">
        <v>0.2</v>
      </c>
      <c r="G205">
        <v>0.2</v>
      </c>
      <c r="H205">
        <v>0.2</v>
      </c>
      <c r="I205">
        <v>0.26</v>
      </c>
      <c r="J205">
        <v>0.2</v>
      </c>
    </row>
    <row r="206" spans="1:10">
      <c r="A206" t="s">
        <v>296</v>
      </c>
      <c r="B206">
        <v>3994</v>
      </c>
      <c r="C206">
        <v>3993</v>
      </c>
      <c r="D206">
        <v>0.15</v>
      </c>
      <c r="E206">
        <v>0.23</v>
      </c>
      <c r="F206">
        <v>0.23</v>
      </c>
      <c r="G206">
        <v>0.23</v>
      </c>
      <c r="H206">
        <v>0.23</v>
      </c>
      <c r="I206">
        <v>0.32</v>
      </c>
      <c r="J206">
        <v>0.23</v>
      </c>
    </row>
    <row r="207" spans="1:10">
      <c r="A207" t="s">
        <v>297</v>
      </c>
      <c r="B207">
        <v>4371</v>
      </c>
      <c r="C207">
        <v>5786</v>
      </c>
      <c r="D207">
        <v>0.3</v>
      </c>
      <c r="E207">
        <v>0.6</v>
      </c>
      <c r="F207">
        <v>0.6</v>
      </c>
      <c r="G207">
        <v>0.6</v>
      </c>
      <c r="H207">
        <v>0.6</v>
      </c>
      <c r="I207">
        <v>0.61</v>
      </c>
      <c r="J207">
        <v>0.6</v>
      </c>
    </row>
    <row r="208" spans="1:10">
      <c r="A208" t="s">
        <v>298</v>
      </c>
      <c r="B208">
        <v>4952</v>
      </c>
      <c r="C208">
        <v>4955</v>
      </c>
      <c r="D208">
        <v>0.19</v>
      </c>
      <c r="E208">
        <v>0.76</v>
      </c>
      <c r="F208">
        <v>0.76</v>
      </c>
      <c r="G208">
        <v>0.77</v>
      </c>
      <c r="H208">
        <v>0.76</v>
      </c>
      <c r="I208">
        <v>0.76</v>
      </c>
      <c r="J208">
        <v>0.76</v>
      </c>
    </row>
    <row r="209" spans="1:10">
      <c r="A209" t="s">
        <v>299</v>
      </c>
      <c r="B209">
        <v>4954</v>
      </c>
      <c r="C209">
        <v>5172</v>
      </c>
      <c r="D209">
        <v>0.25</v>
      </c>
      <c r="E209">
        <v>0.6</v>
      </c>
      <c r="F209">
        <v>0.6</v>
      </c>
      <c r="G209">
        <v>0.61</v>
      </c>
      <c r="H209">
        <v>0.61</v>
      </c>
      <c r="I209">
        <v>0.61</v>
      </c>
      <c r="J209">
        <v>0.6</v>
      </c>
    </row>
    <row r="210" spans="1:10">
      <c r="A210" t="s">
        <v>300</v>
      </c>
      <c r="B210">
        <v>4955</v>
      </c>
      <c r="C210">
        <v>4954</v>
      </c>
      <c r="D210">
        <v>0.02</v>
      </c>
      <c r="E210">
        <v>0.08</v>
      </c>
      <c r="F210">
        <v>0.08</v>
      </c>
      <c r="G210">
        <v>0.08</v>
      </c>
      <c r="H210">
        <v>0.08</v>
      </c>
      <c r="I210">
        <v>0.08</v>
      </c>
      <c r="J210">
        <v>0.08</v>
      </c>
    </row>
    <row r="211" spans="1:10">
      <c r="A211" t="s">
        <v>301</v>
      </c>
      <c r="B211">
        <v>4970</v>
      </c>
      <c r="C211">
        <v>4978</v>
      </c>
      <c r="D211">
        <v>0.26</v>
      </c>
      <c r="E211">
        <v>0.45</v>
      </c>
      <c r="F211">
        <v>0.45</v>
      </c>
      <c r="G211">
        <v>0.55000000000000004</v>
      </c>
      <c r="H211">
        <v>0.46</v>
      </c>
      <c r="I211">
        <v>0.47</v>
      </c>
      <c r="J211">
        <v>0.45</v>
      </c>
    </row>
    <row r="212" spans="1:10">
      <c r="A212" t="s">
        <v>302</v>
      </c>
      <c r="B212">
        <v>4978</v>
      </c>
      <c r="C212">
        <v>4952</v>
      </c>
      <c r="D212">
        <v>0.31</v>
      </c>
      <c r="E212">
        <v>0.54</v>
      </c>
      <c r="F212">
        <v>0.54</v>
      </c>
      <c r="G212">
        <v>0.76</v>
      </c>
      <c r="H212">
        <v>0.69</v>
      </c>
      <c r="I212">
        <v>0.69</v>
      </c>
      <c r="J212">
        <v>0.54</v>
      </c>
    </row>
    <row r="213" spans="1:10">
      <c r="A213" t="s">
        <v>303</v>
      </c>
      <c r="B213">
        <v>5706</v>
      </c>
      <c r="C213">
        <v>5763</v>
      </c>
      <c r="D213">
        <v>0.31</v>
      </c>
      <c r="E213">
        <v>0.41</v>
      </c>
      <c r="F213">
        <v>0.41</v>
      </c>
      <c r="G213">
        <v>0.42</v>
      </c>
      <c r="H213">
        <v>0.42</v>
      </c>
      <c r="I213">
        <v>0.43</v>
      </c>
      <c r="J213">
        <v>0.41</v>
      </c>
    </row>
    <row r="214" spans="1:10">
      <c r="A214" t="s">
        <v>304</v>
      </c>
      <c r="B214">
        <v>5706</v>
      </c>
      <c r="C214">
        <v>5784</v>
      </c>
      <c r="D214">
        <v>0.43</v>
      </c>
      <c r="E214">
        <v>0.56999999999999995</v>
      </c>
      <c r="F214">
        <v>0.56999999999999995</v>
      </c>
      <c r="G214">
        <v>0.63</v>
      </c>
      <c r="H214">
        <v>0.57999999999999996</v>
      </c>
      <c r="I214">
        <v>0.59</v>
      </c>
      <c r="J214">
        <v>0.56999999999999995</v>
      </c>
    </row>
    <row r="215" spans="1:10">
      <c r="A215" t="s">
        <v>305</v>
      </c>
      <c r="B215">
        <v>5763</v>
      </c>
      <c r="C215">
        <v>5706</v>
      </c>
      <c r="D215">
        <v>0.31</v>
      </c>
      <c r="E215">
        <v>0.41</v>
      </c>
      <c r="F215">
        <v>0.41</v>
      </c>
      <c r="G215">
        <v>0.44</v>
      </c>
      <c r="H215">
        <v>0.42</v>
      </c>
      <c r="I215">
        <v>0.42</v>
      </c>
      <c r="J215">
        <v>0.41</v>
      </c>
    </row>
    <row r="216" spans="1:10">
      <c r="A216" t="s">
        <v>306</v>
      </c>
      <c r="B216">
        <v>5763</v>
      </c>
      <c r="C216">
        <v>5792</v>
      </c>
      <c r="D216">
        <v>0.37</v>
      </c>
      <c r="E216">
        <v>0.49</v>
      </c>
      <c r="F216">
        <v>0.49</v>
      </c>
      <c r="G216">
        <v>0.5</v>
      </c>
      <c r="H216">
        <v>0.5</v>
      </c>
      <c r="I216">
        <v>0.78</v>
      </c>
      <c r="J216">
        <v>0.49</v>
      </c>
    </row>
    <row r="217" spans="1:10">
      <c r="A217" t="s">
        <v>307</v>
      </c>
      <c r="B217">
        <v>5784</v>
      </c>
      <c r="C217">
        <v>5706</v>
      </c>
      <c r="D217">
        <v>0.43</v>
      </c>
      <c r="E217">
        <v>0.56999999999999995</v>
      </c>
      <c r="F217">
        <v>0.56999999999999995</v>
      </c>
      <c r="G217">
        <v>0.57999999999999996</v>
      </c>
      <c r="H217">
        <v>0.57999999999999996</v>
      </c>
      <c r="I217">
        <v>0.61</v>
      </c>
      <c r="J217">
        <v>0.57999999999999996</v>
      </c>
    </row>
    <row r="218" spans="1:10">
      <c r="A218" t="s">
        <v>308</v>
      </c>
      <c r="B218">
        <v>5784</v>
      </c>
      <c r="C218">
        <v>5786</v>
      </c>
      <c r="D218">
        <v>0.27</v>
      </c>
      <c r="E218">
        <v>0.54</v>
      </c>
      <c r="F218">
        <v>0.54</v>
      </c>
      <c r="G218">
        <v>0.56000000000000005</v>
      </c>
      <c r="H218">
        <v>0.55000000000000004</v>
      </c>
      <c r="I218">
        <v>0.55000000000000004</v>
      </c>
      <c r="J218">
        <v>0.54</v>
      </c>
    </row>
    <row r="219" spans="1:10">
      <c r="A219" t="s">
        <v>309</v>
      </c>
      <c r="B219">
        <v>5786</v>
      </c>
      <c r="C219">
        <v>5784</v>
      </c>
      <c r="D219">
        <v>0.27</v>
      </c>
      <c r="E219">
        <v>0.54</v>
      </c>
      <c r="F219">
        <v>0.54</v>
      </c>
      <c r="G219">
        <v>0.54</v>
      </c>
      <c r="H219">
        <v>0.55000000000000004</v>
      </c>
      <c r="I219">
        <v>0.56000000000000005</v>
      </c>
      <c r="J219">
        <v>0.54</v>
      </c>
    </row>
    <row r="220" spans="1:10">
      <c r="A220" t="s">
        <v>310</v>
      </c>
      <c r="B220">
        <v>5791</v>
      </c>
      <c r="C220">
        <v>5763</v>
      </c>
      <c r="D220">
        <v>0.41</v>
      </c>
      <c r="E220">
        <v>0.55000000000000004</v>
      </c>
      <c r="F220">
        <v>0.55000000000000004</v>
      </c>
      <c r="G220">
        <v>0.78</v>
      </c>
      <c r="H220">
        <v>0.56000000000000005</v>
      </c>
      <c r="I220">
        <v>0.56999999999999995</v>
      </c>
      <c r="J220">
        <v>0.55000000000000004</v>
      </c>
    </row>
    <row r="221" spans="1:10">
      <c r="A221" t="s">
        <v>311</v>
      </c>
      <c r="B221">
        <v>5931</v>
      </c>
      <c r="C221">
        <v>5962</v>
      </c>
      <c r="D221">
        <v>0.51</v>
      </c>
      <c r="E221">
        <v>0.87</v>
      </c>
      <c r="F221">
        <v>0.88</v>
      </c>
      <c r="G221">
        <v>0.92</v>
      </c>
      <c r="H221">
        <v>0.95</v>
      </c>
      <c r="I221">
        <v>1</v>
      </c>
      <c r="J221">
        <v>0.88</v>
      </c>
    </row>
    <row r="222" spans="1:10">
      <c r="A222" t="s">
        <v>312</v>
      </c>
      <c r="B222">
        <v>5949</v>
      </c>
      <c r="C222">
        <v>5931</v>
      </c>
      <c r="D222">
        <v>0.25</v>
      </c>
      <c r="E222">
        <v>0.43</v>
      </c>
      <c r="F222">
        <v>0.43</v>
      </c>
      <c r="G222">
        <v>1.21</v>
      </c>
      <c r="H222">
        <v>1.07</v>
      </c>
      <c r="I222">
        <v>2.16</v>
      </c>
      <c r="J222">
        <v>0.45</v>
      </c>
    </row>
    <row r="223" spans="1:10">
      <c r="A223" t="s">
        <v>313</v>
      </c>
      <c r="B223">
        <v>5962</v>
      </c>
      <c r="C223">
        <v>20084</v>
      </c>
      <c r="D223">
        <v>0.01</v>
      </c>
      <c r="E223">
        <v>0.03</v>
      </c>
      <c r="F223">
        <v>0.03</v>
      </c>
      <c r="G223">
        <v>0.03</v>
      </c>
      <c r="H223">
        <v>0.03</v>
      </c>
      <c r="I223">
        <v>0.03</v>
      </c>
      <c r="J223">
        <v>0.03</v>
      </c>
    </row>
    <row r="224" spans="1:10">
      <c r="A224" t="s">
        <v>314</v>
      </c>
      <c r="B224">
        <v>6014</v>
      </c>
      <c r="C224">
        <v>6162</v>
      </c>
      <c r="D224">
        <v>0.55000000000000004</v>
      </c>
      <c r="E224">
        <v>0.94</v>
      </c>
      <c r="F224">
        <v>0.95</v>
      </c>
      <c r="G224">
        <v>0.96</v>
      </c>
      <c r="H224">
        <v>0.96</v>
      </c>
      <c r="I224">
        <v>0.98</v>
      </c>
      <c r="J224">
        <v>0.95</v>
      </c>
    </row>
    <row r="225" spans="1:10">
      <c r="A225" t="s">
        <v>315</v>
      </c>
      <c r="B225">
        <v>6116</v>
      </c>
      <c r="C225">
        <v>6194</v>
      </c>
      <c r="D225">
        <v>0.51</v>
      </c>
      <c r="E225">
        <v>0.87</v>
      </c>
      <c r="F225">
        <v>0.88</v>
      </c>
      <c r="G225">
        <v>0.91</v>
      </c>
      <c r="H225">
        <v>0.96</v>
      </c>
      <c r="I225">
        <v>0.95</v>
      </c>
      <c r="J225">
        <v>0.88</v>
      </c>
    </row>
    <row r="226" spans="1:10">
      <c r="A226" t="s">
        <v>316</v>
      </c>
      <c r="B226">
        <v>6147</v>
      </c>
      <c r="C226">
        <v>6116</v>
      </c>
      <c r="D226">
        <v>0.42</v>
      </c>
      <c r="E226">
        <v>0.72</v>
      </c>
      <c r="F226">
        <v>0.72</v>
      </c>
      <c r="G226">
        <v>1</v>
      </c>
      <c r="H226">
        <v>1.01</v>
      </c>
      <c r="I226">
        <v>1.05</v>
      </c>
      <c r="J226">
        <v>0.73</v>
      </c>
    </row>
    <row r="227" spans="1:10">
      <c r="A227" t="s">
        <v>317</v>
      </c>
      <c r="B227">
        <v>6161</v>
      </c>
      <c r="C227">
        <v>6014</v>
      </c>
      <c r="D227">
        <v>0.22</v>
      </c>
      <c r="E227">
        <v>0.38</v>
      </c>
      <c r="F227">
        <v>0.38</v>
      </c>
      <c r="G227">
        <v>0.38</v>
      </c>
      <c r="H227">
        <v>0.38</v>
      </c>
      <c r="I227">
        <v>0.38</v>
      </c>
      <c r="J227">
        <v>0.38</v>
      </c>
    </row>
    <row r="228" spans="1:10">
      <c r="A228" t="s">
        <v>318</v>
      </c>
      <c r="B228">
        <v>6162</v>
      </c>
      <c r="C228">
        <v>9721</v>
      </c>
      <c r="D228">
        <v>0.01</v>
      </c>
      <c r="E228">
        <v>0.03</v>
      </c>
      <c r="F228">
        <v>0.03</v>
      </c>
      <c r="G228">
        <v>0.03</v>
      </c>
      <c r="H228">
        <v>0.03</v>
      </c>
      <c r="I228">
        <v>0.03</v>
      </c>
      <c r="J228">
        <v>0.03</v>
      </c>
    </row>
    <row r="229" spans="1:10">
      <c r="A229" t="s">
        <v>319</v>
      </c>
      <c r="B229">
        <v>6178</v>
      </c>
      <c r="C229">
        <v>9592</v>
      </c>
      <c r="D229">
        <v>0.01</v>
      </c>
      <c r="E229">
        <v>0.03</v>
      </c>
      <c r="F229">
        <v>0.03</v>
      </c>
      <c r="G229">
        <v>0.03</v>
      </c>
      <c r="H229">
        <v>0.03</v>
      </c>
      <c r="I229">
        <v>0.03</v>
      </c>
      <c r="J229">
        <v>0.03</v>
      </c>
    </row>
    <row r="230" spans="1:10">
      <c r="A230" t="s">
        <v>320</v>
      </c>
      <c r="B230">
        <v>6179</v>
      </c>
      <c r="C230">
        <v>6183</v>
      </c>
      <c r="D230">
        <v>0.45</v>
      </c>
      <c r="E230">
        <v>0.77</v>
      </c>
      <c r="F230">
        <v>0.78</v>
      </c>
      <c r="G230">
        <v>1.28</v>
      </c>
      <c r="H230">
        <v>1.23</v>
      </c>
      <c r="I230">
        <v>0.8</v>
      </c>
      <c r="J230">
        <v>0.78</v>
      </c>
    </row>
    <row r="231" spans="1:10">
      <c r="A231" t="s">
        <v>321</v>
      </c>
      <c r="B231">
        <v>6183</v>
      </c>
      <c r="C231">
        <v>6178</v>
      </c>
      <c r="D231">
        <v>0.42</v>
      </c>
      <c r="E231">
        <v>0.72</v>
      </c>
      <c r="F231">
        <v>0.72</v>
      </c>
      <c r="G231">
        <v>0.72</v>
      </c>
      <c r="H231">
        <v>0.74</v>
      </c>
      <c r="I231">
        <v>0.76</v>
      </c>
      <c r="J231">
        <v>0.72</v>
      </c>
    </row>
    <row r="232" spans="1:10">
      <c r="A232" t="s">
        <v>322</v>
      </c>
      <c r="B232">
        <v>6194</v>
      </c>
      <c r="C232">
        <v>9588</v>
      </c>
      <c r="D232">
        <v>0.01</v>
      </c>
      <c r="E232">
        <v>0.03</v>
      </c>
      <c r="F232">
        <v>0.03</v>
      </c>
      <c r="G232">
        <v>0.03</v>
      </c>
      <c r="H232">
        <v>0.03</v>
      </c>
      <c r="I232">
        <v>0.03</v>
      </c>
      <c r="J232">
        <v>0.03</v>
      </c>
    </row>
    <row r="233" spans="1:10">
      <c r="A233" t="s">
        <v>323</v>
      </c>
      <c r="B233">
        <v>6320</v>
      </c>
      <c r="C233">
        <v>9600</v>
      </c>
      <c r="D233">
        <v>0.01</v>
      </c>
      <c r="E233">
        <v>0.03</v>
      </c>
      <c r="F233">
        <v>0.03</v>
      </c>
      <c r="G233">
        <v>0.03</v>
      </c>
      <c r="H233">
        <v>0.03</v>
      </c>
      <c r="I233">
        <v>0.03</v>
      </c>
      <c r="J233">
        <v>0.03</v>
      </c>
    </row>
    <row r="234" spans="1:10">
      <c r="A234" t="s">
        <v>324</v>
      </c>
      <c r="B234">
        <v>6321</v>
      </c>
      <c r="C234">
        <v>6324</v>
      </c>
      <c r="D234">
        <v>0.51</v>
      </c>
      <c r="E234">
        <v>0.87</v>
      </c>
      <c r="F234">
        <v>0.87</v>
      </c>
      <c r="G234">
        <v>0.88</v>
      </c>
      <c r="H234">
        <v>0.88</v>
      </c>
      <c r="I234">
        <v>0.88</v>
      </c>
      <c r="J234">
        <v>0.88</v>
      </c>
    </row>
    <row r="235" spans="1:10">
      <c r="A235" t="s">
        <v>325</v>
      </c>
      <c r="B235">
        <v>6321</v>
      </c>
      <c r="C235">
        <v>6325</v>
      </c>
      <c r="D235">
        <v>0.26</v>
      </c>
      <c r="E235">
        <v>0.45</v>
      </c>
      <c r="F235">
        <v>0.45</v>
      </c>
      <c r="G235">
        <v>0.45</v>
      </c>
      <c r="H235">
        <v>0.45</v>
      </c>
      <c r="I235">
        <v>0.45</v>
      </c>
      <c r="J235">
        <v>0.45</v>
      </c>
    </row>
    <row r="236" spans="1:10">
      <c r="A236" t="s">
        <v>326</v>
      </c>
      <c r="B236">
        <v>6323</v>
      </c>
      <c r="C236">
        <v>9713</v>
      </c>
      <c r="D236">
        <v>0.01</v>
      </c>
      <c r="E236">
        <v>0.03</v>
      </c>
      <c r="F236">
        <v>0.03</v>
      </c>
      <c r="G236">
        <v>0.03</v>
      </c>
      <c r="H236">
        <v>0.03</v>
      </c>
      <c r="I236">
        <v>0.03</v>
      </c>
      <c r="J236">
        <v>0.03</v>
      </c>
    </row>
    <row r="237" spans="1:10">
      <c r="A237" t="s">
        <v>327</v>
      </c>
      <c r="B237">
        <v>6324</v>
      </c>
      <c r="C237">
        <v>6320</v>
      </c>
      <c r="D237">
        <v>0.16</v>
      </c>
      <c r="E237">
        <v>0.27</v>
      </c>
      <c r="F237">
        <v>0.27</v>
      </c>
      <c r="G237">
        <v>0.27</v>
      </c>
      <c r="H237">
        <v>0.27</v>
      </c>
      <c r="I237">
        <v>0.27</v>
      </c>
      <c r="J237">
        <v>0.27</v>
      </c>
    </row>
    <row r="238" spans="1:10">
      <c r="A238" t="s">
        <v>328</v>
      </c>
      <c r="B238">
        <v>6324</v>
      </c>
      <c r="C238">
        <v>6334</v>
      </c>
      <c r="D238">
        <v>0.09</v>
      </c>
      <c r="E238">
        <v>0.18</v>
      </c>
      <c r="F238">
        <v>0.18</v>
      </c>
      <c r="G238">
        <v>0.18</v>
      </c>
      <c r="H238">
        <v>0.18</v>
      </c>
      <c r="I238">
        <v>0.18</v>
      </c>
      <c r="J238">
        <v>0.18</v>
      </c>
    </row>
    <row r="239" spans="1:10">
      <c r="A239" t="s">
        <v>329</v>
      </c>
      <c r="B239">
        <v>6325</v>
      </c>
      <c r="C239">
        <v>6323</v>
      </c>
      <c r="D239">
        <v>0.23</v>
      </c>
      <c r="E239">
        <v>0.39</v>
      </c>
      <c r="F239">
        <v>0.39</v>
      </c>
      <c r="G239">
        <v>0.4</v>
      </c>
      <c r="H239">
        <v>0.4</v>
      </c>
      <c r="I239">
        <v>0.4</v>
      </c>
      <c r="J239">
        <v>0.4</v>
      </c>
    </row>
    <row r="240" spans="1:10">
      <c r="A240" t="s">
        <v>330</v>
      </c>
      <c r="B240">
        <v>6334</v>
      </c>
      <c r="C240">
        <v>6324</v>
      </c>
      <c r="D240">
        <v>0.09</v>
      </c>
      <c r="E240">
        <v>0.18</v>
      </c>
      <c r="F240">
        <v>0.18</v>
      </c>
      <c r="G240">
        <v>0.18</v>
      </c>
      <c r="H240">
        <v>0.18</v>
      </c>
      <c r="I240">
        <v>0.18</v>
      </c>
      <c r="J240">
        <v>0.18</v>
      </c>
    </row>
    <row r="241" spans="1:10">
      <c r="A241" t="s">
        <v>331</v>
      </c>
      <c r="B241">
        <v>6341</v>
      </c>
      <c r="C241">
        <v>6324</v>
      </c>
      <c r="D241">
        <v>0.16</v>
      </c>
      <c r="E241">
        <v>0.27</v>
      </c>
      <c r="F241">
        <v>0.27</v>
      </c>
      <c r="G241">
        <v>0.27</v>
      </c>
      <c r="H241">
        <v>0.27</v>
      </c>
      <c r="I241">
        <v>0.27</v>
      </c>
      <c r="J241">
        <v>0.27</v>
      </c>
    </row>
    <row r="242" spans="1:10">
      <c r="A242" t="s">
        <v>332</v>
      </c>
      <c r="B242">
        <v>6346</v>
      </c>
      <c r="C242">
        <v>6342</v>
      </c>
      <c r="D242">
        <v>0.21</v>
      </c>
      <c r="E242">
        <v>0.36</v>
      </c>
      <c r="F242">
        <v>0.36</v>
      </c>
      <c r="G242">
        <v>0.39</v>
      </c>
      <c r="H242">
        <v>0.38</v>
      </c>
      <c r="I242">
        <v>0.37</v>
      </c>
      <c r="J242">
        <v>0.36</v>
      </c>
    </row>
    <row r="243" spans="1:10">
      <c r="A243" t="s">
        <v>333</v>
      </c>
      <c r="B243">
        <v>6352</v>
      </c>
      <c r="C243">
        <v>13009</v>
      </c>
      <c r="D243">
        <v>0.22</v>
      </c>
      <c r="E243">
        <v>0.44</v>
      </c>
      <c r="F243">
        <v>0.44</v>
      </c>
      <c r="G243">
        <v>0.45</v>
      </c>
      <c r="H243">
        <v>0.46</v>
      </c>
      <c r="I243">
        <v>0.46</v>
      </c>
      <c r="J243">
        <v>0.44</v>
      </c>
    </row>
    <row r="244" spans="1:10">
      <c r="A244" t="s">
        <v>334</v>
      </c>
      <c r="B244">
        <v>6352</v>
      </c>
      <c r="C244">
        <v>6361</v>
      </c>
      <c r="D244">
        <v>0.3</v>
      </c>
      <c r="E244">
        <v>0.6</v>
      </c>
      <c r="F244">
        <v>0.6</v>
      </c>
      <c r="G244">
        <v>0.61</v>
      </c>
      <c r="H244">
        <v>0.63</v>
      </c>
      <c r="I244">
        <v>0.65</v>
      </c>
      <c r="J244">
        <v>0.6</v>
      </c>
    </row>
    <row r="245" spans="1:10">
      <c r="A245" t="s">
        <v>335</v>
      </c>
      <c r="B245">
        <v>6356</v>
      </c>
      <c r="C245">
        <v>6357</v>
      </c>
      <c r="D245">
        <v>0.2</v>
      </c>
      <c r="E245">
        <v>0.33</v>
      </c>
      <c r="F245">
        <v>0.34</v>
      </c>
      <c r="G245">
        <v>0.34</v>
      </c>
      <c r="H245">
        <v>0.37</v>
      </c>
      <c r="I245">
        <v>0.39</v>
      </c>
      <c r="J245">
        <v>0.34</v>
      </c>
    </row>
    <row r="246" spans="1:10">
      <c r="A246" t="s">
        <v>336</v>
      </c>
      <c r="B246">
        <v>6360</v>
      </c>
      <c r="C246">
        <v>9717</v>
      </c>
      <c r="D246">
        <v>0.01</v>
      </c>
      <c r="E246">
        <v>0.03</v>
      </c>
      <c r="F246">
        <v>0.03</v>
      </c>
      <c r="G246">
        <v>0.03</v>
      </c>
      <c r="H246">
        <v>0.03</v>
      </c>
      <c r="I246">
        <v>0.03</v>
      </c>
      <c r="J246">
        <v>0.03</v>
      </c>
    </row>
    <row r="247" spans="1:10">
      <c r="A247" t="s">
        <v>337</v>
      </c>
      <c r="B247">
        <v>6361</v>
      </c>
      <c r="C247">
        <v>6352</v>
      </c>
      <c r="D247">
        <v>0.3</v>
      </c>
      <c r="E247">
        <v>0.6</v>
      </c>
      <c r="F247">
        <v>0.6</v>
      </c>
      <c r="G247">
        <v>0.62</v>
      </c>
      <c r="H247">
        <v>0.64</v>
      </c>
      <c r="I247">
        <v>0.67</v>
      </c>
      <c r="J247">
        <v>0.6</v>
      </c>
    </row>
    <row r="248" spans="1:10">
      <c r="A248" t="s">
        <v>338</v>
      </c>
      <c r="B248">
        <v>6361</v>
      </c>
      <c r="C248">
        <v>6360</v>
      </c>
      <c r="D248">
        <v>0.2</v>
      </c>
      <c r="E248">
        <v>0.34</v>
      </c>
      <c r="F248">
        <v>0.34</v>
      </c>
      <c r="G248">
        <v>0.35</v>
      </c>
      <c r="H248">
        <v>0.34</v>
      </c>
      <c r="I248">
        <v>0.35</v>
      </c>
      <c r="J248">
        <v>0.34</v>
      </c>
    </row>
    <row r="249" spans="1:10">
      <c r="A249" t="s">
        <v>339</v>
      </c>
      <c r="B249">
        <v>6361</v>
      </c>
      <c r="C249">
        <v>6387</v>
      </c>
      <c r="D249">
        <v>0.48</v>
      </c>
      <c r="E249">
        <v>0.96</v>
      </c>
      <c r="F249">
        <v>0.96</v>
      </c>
      <c r="G249">
        <v>0.97</v>
      </c>
      <c r="H249">
        <v>0.97</v>
      </c>
      <c r="I249">
        <v>0.98</v>
      </c>
      <c r="J249">
        <v>0.96</v>
      </c>
    </row>
    <row r="250" spans="1:10">
      <c r="A250" t="s">
        <v>340</v>
      </c>
      <c r="B250">
        <v>6362</v>
      </c>
      <c r="C250">
        <v>6361</v>
      </c>
      <c r="D250">
        <v>0.26</v>
      </c>
      <c r="E250">
        <v>0.45</v>
      </c>
      <c r="F250">
        <v>0.45</v>
      </c>
      <c r="G250">
        <v>0.47</v>
      </c>
      <c r="H250">
        <v>0.45</v>
      </c>
      <c r="I250">
        <v>0.46</v>
      </c>
      <c r="J250">
        <v>0.45</v>
      </c>
    </row>
    <row r="251" spans="1:10">
      <c r="A251" t="s">
        <v>341</v>
      </c>
      <c r="B251">
        <v>6374</v>
      </c>
      <c r="C251">
        <v>9596</v>
      </c>
      <c r="D251">
        <v>0.01</v>
      </c>
      <c r="E251">
        <v>0.03</v>
      </c>
      <c r="F251">
        <v>0.03</v>
      </c>
      <c r="G251">
        <v>0.03</v>
      </c>
      <c r="H251">
        <v>0.03</v>
      </c>
      <c r="I251">
        <v>0.03</v>
      </c>
      <c r="J251">
        <v>0.03</v>
      </c>
    </row>
    <row r="252" spans="1:10">
      <c r="A252" t="s">
        <v>342</v>
      </c>
      <c r="B252">
        <v>6387</v>
      </c>
      <c r="C252">
        <v>13044</v>
      </c>
      <c r="D252">
        <v>7.0000000000000007E-2</v>
      </c>
      <c r="E252">
        <v>0.13</v>
      </c>
      <c r="F252">
        <v>0.13</v>
      </c>
      <c r="G252">
        <v>0.13</v>
      </c>
      <c r="H252">
        <v>0.13</v>
      </c>
      <c r="I252">
        <v>0.13</v>
      </c>
      <c r="J252">
        <v>0.13</v>
      </c>
    </row>
    <row r="253" spans="1:10">
      <c r="A253" t="s">
        <v>343</v>
      </c>
      <c r="B253">
        <v>6387</v>
      </c>
      <c r="C253">
        <v>6361</v>
      </c>
      <c r="D253">
        <v>0.48</v>
      </c>
      <c r="E253">
        <v>0.96</v>
      </c>
      <c r="F253">
        <v>0.96</v>
      </c>
      <c r="G253">
        <v>0.98</v>
      </c>
      <c r="H253">
        <v>0.97</v>
      </c>
      <c r="I253">
        <v>0.99</v>
      </c>
      <c r="J253">
        <v>0.96</v>
      </c>
    </row>
    <row r="254" spans="1:10">
      <c r="A254" t="s">
        <v>344</v>
      </c>
      <c r="B254">
        <v>6387</v>
      </c>
      <c r="C254">
        <v>6385</v>
      </c>
      <c r="D254">
        <v>0.26</v>
      </c>
      <c r="E254">
        <v>0.45</v>
      </c>
      <c r="F254">
        <v>0.45</v>
      </c>
      <c r="G254">
        <v>0.45</v>
      </c>
      <c r="H254">
        <v>0.45</v>
      </c>
      <c r="I254">
        <v>0.45</v>
      </c>
      <c r="J254">
        <v>0.45</v>
      </c>
    </row>
    <row r="255" spans="1:10">
      <c r="A255" t="s">
        <v>345</v>
      </c>
      <c r="B255">
        <v>6388</v>
      </c>
      <c r="C255">
        <v>6387</v>
      </c>
      <c r="D255">
        <v>0.46</v>
      </c>
      <c r="E255">
        <v>0.79</v>
      </c>
      <c r="F255">
        <v>0.79</v>
      </c>
      <c r="G255">
        <v>0.8</v>
      </c>
      <c r="H255">
        <v>0.8</v>
      </c>
      <c r="I255">
        <v>0.83</v>
      </c>
      <c r="J255">
        <v>0.79</v>
      </c>
    </row>
    <row r="256" spans="1:10">
      <c r="A256" t="s">
        <v>346</v>
      </c>
      <c r="B256">
        <v>6390</v>
      </c>
      <c r="C256">
        <v>13044</v>
      </c>
      <c r="D256">
        <v>0.7</v>
      </c>
      <c r="E256">
        <v>1.4</v>
      </c>
      <c r="F256">
        <v>1.41</v>
      </c>
      <c r="G256">
        <v>1.48</v>
      </c>
      <c r="H256">
        <v>1.5</v>
      </c>
      <c r="I256">
        <v>1.67</v>
      </c>
      <c r="J256">
        <v>1.42</v>
      </c>
    </row>
    <row r="257" spans="1:10">
      <c r="A257" t="s">
        <v>347</v>
      </c>
      <c r="B257">
        <v>6405</v>
      </c>
      <c r="C257">
        <v>6536</v>
      </c>
      <c r="D257">
        <v>0.14000000000000001</v>
      </c>
      <c r="E257">
        <v>0.28000000000000003</v>
      </c>
      <c r="F257">
        <v>0.28000000000000003</v>
      </c>
      <c r="G257">
        <v>0.28000000000000003</v>
      </c>
      <c r="H257">
        <v>0.28000000000000003</v>
      </c>
      <c r="I257">
        <v>0.28000000000000003</v>
      </c>
      <c r="J257">
        <v>0.28000000000000003</v>
      </c>
    </row>
    <row r="258" spans="1:10">
      <c r="A258" t="s">
        <v>348</v>
      </c>
      <c r="B258">
        <v>6405</v>
      </c>
      <c r="C258">
        <v>6540</v>
      </c>
      <c r="D258">
        <v>0.23</v>
      </c>
      <c r="E258">
        <v>0.4</v>
      </c>
      <c r="F258">
        <v>0.4</v>
      </c>
      <c r="G258">
        <v>0.4</v>
      </c>
      <c r="H258">
        <v>0.41</v>
      </c>
      <c r="I258">
        <v>0.41</v>
      </c>
      <c r="J258">
        <v>0.4</v>
      </c>
    </row>
    <row r="259" spans="1:10">
      <c r="A259" t="s">
        <v>349</v>
      </c>
      <c r="B259">
        <v>6410</v>
      </c>
      <c r="C259">
        <v>6413</v>
      </c>
      <c r="D259">
        <v>0.33</v>
      </c>
      <c r="E259">
        <v>0.8</v>
      </c>
      <c r="F259">
        <v>0.8</v>
      </c>
      <c r="G259">
        <v>0.81</v>
      </c>
      <c r="H259">
        <v>0.81</v>
      </c>
      <c r="I259">
        <v>0.81</v>
      </c>
      <c r="J259">
        <v>0.8</v>
      </c>
    </row>
    <row r="260" spans="1:10">
      <c r="A260" t="s">
        <v>350</v>
      </c>
      <c r="B260">
        <v>6410</v>
      </c>
      <c r="C260">
        <v>6416</v>
      </c>
      <c r="D260">
        <v>0.14000000000000001</v>
      </c>
      <c r="E260">
        <v>0.34</v>
      </c>
      <c r="F260">
        <v>0.34</v>
      </c>
      <c r="G260">
        <v>0.34</v>
      </c>
      <c r="H260">
        <v>0.34</v>
      </c>
      <c r="I260">
        <v>0.34</v>
      </c>
      <c r="J260">
        <v>0.34</v>
      </c>
    </row>
    <row r="261" spans="1:10">
      <c r="A261" t="s">
        <v>351</v>
      </c>
      <c r="B261">
        <v>6411</v>
      </c>
      <c r="C261">
        <v>6416</v>
      </c>
      <c r="D261">
        <v>0.25</v>
      </c>
      <c r="E261">
        <v>0.6</v>
      </c>
      <c r="F261">
        <v>0.6</v>
      </c>
      <c r="G261">
        <v>0.61</v>
      </c>
      <c r="H261">
        <v>0.61</v>
      </c>
      <c r="I261">
        <v>0.61</v>
      </c>
      <c r="J261">
        <v>0.6</v>
      </c>
    </row>
    <row r="262" spans="1:10">
      <c r="A262" t="s">
        <v>352</v>
      </c>
      <c r="B262">
        <v>6413</v>
      </c>
      <c r="C262">
        <v>6410</v>
      </c>
      <c r="D262">
        <v>0.33</v>
      </c>
      <c r="E262">
        <v>0.8</v>
      </c>
      <c r="F262">
        <v>0.8</v>
      </c>
      <c r="G262">
        <v>0.81</v>
      </c>
      <c r="H262">
        <v>0.8</v>
      </c>
      <c r="I262">
        <v>0.8</v>
      </c>
      <c r="J262">
        <v>0.8</v>
      </c>
    </row>
    <row r="263" spans="1:10">
      <c r="A263" t="s">
        <v>353</v>
      </c>
      <c r="B263">
        <v>6413</v>
      </c>
      <c r="C263">
        <v>6536</v>
      </c>
      <c r="D263">
        <v>0.77</v>
      </c>
      <c r="E263">
        <v>1.85</v>
      </c>
      <c r="F263">
        <v>1.85</v>
      </c>
      <c r="G263">
        <v>1.89</v>
      </c>
      <c r="H263">
        <v>1.9</v>
      </c>
      <c r="I263">
        <v>1.95</v>
      </c>
      <c r="J263">
        <v>1.86</v>
      </c>
    </row>
    <row r="264" spans="1:10">
      <c r="A264" t="s">
        <v>354</v>
      </c>
      <c r="B264">
        <v>6416</v>
      </c>
      <c r="C264">
        <v>6410</v>
      </c>
      <c r="D264">
        <v>0.14000000000000001</v>
      </c>
      <c r="E264">
        <v>0.34</v>
      </c>
      <c r="F264">
        <v>0.34</v>
      </c>
      <c r="G264">
        <v>0.34</v>
      </c>
      <c r="H264">
        <v>0.34</v>
      </c>
      <c r="I264">
        <v>0.34</v>
      </c>
      <c r="J264">
        <v>0.34</v>
      </c>
    </row>
    <row r="265" spans="1:10">
      <c r="A265" t="s">
        <v>355</v>
      </c>
      <c r="B265">
        <v>6416</v>
      </c>
      <c r="C265">
        <v>6411</v>
      </c>
      <c r="D265">
        <v>0.25</v>
      </c>
      <c r="E265">
        <v>0.6</v>
      </c>
      <c r="F265">
        <v>0.6</v>
      </c>
      <c r="G265">
        <v>0.61</v>
      </c>
      <c r="H265">
        <v>0.61</v>
      </c>
      <c r="I265">
        <v>0.63</v>
      </c>
      <c r="J265">
        <v>0.6</v>
      </c>
    </row>
    <row r="266" spans="1:10">
      <c r="A266" t="s">
        <v>356</v>
      </c>
      <c r="B266">
        <v>6518</v>
      </c>
      <c r="C266">
        <v>6553</v>
      </c>
      <c r="D266">
        <v>0.25</v>
      </c>
      <c r="E266">
        <v>0.43</v>
      </c>
      <c r="F266">
        <v>0.43</v>
      </c>
      <c r="G266">
        <v>0.44</v>
      </c>
      <c r="H266">
        <v>0.44</v>
      </c>
      <c r="I266">
        <v>0.43</v>
      </c>
      <c r="J266">
        <v>0.43</v>
      </c>
    </row>
    <row r="267" spans="1:10">
      <c r="A267" t="s">
        <v>357</v>
      </c>
      <c r="B267">
        <v>6528</v>
      </c>
      <c r="C267">
        <v>6539</v>
      </c>
      <c r="D267">
        <v>0.4</v>
      </c>
      <c r="E267">
        <v>0.69</v>
      </c>
      <c r="F267">
        <v>0.69</v>
      </c>
      <c r="G267">
        <v>0.71</v>
      </c>
      <c r="H267">
        <v>0.7</v>
      </c>
      <c r="I267">
        <v>0.71</v>
      </c>
      <c r="J267">
        <v>0.69</v>
      </c>
    </row>
    <row r="268" spans="1:10">
      <c r="A268" t="s">
        <v>358</v>
      </c>
      <c r="B268">
        <v>6536</v>
      </c>
      <c r="C268">
        <v>6405</v>
      </c>
      <c r="D268">
        <v>0.14000000000000001</v>
      </c>
      <c r="E268">
        <v>0.28000000000000003</v>
      </c>
      <c r="F268">
        <v>0.28000000000000003</v>
      </c>
      <c r="G268">
        <v>0.28000000000000003</v>
      </c>
      <c r="H268">
        <v>0.28999999999999998</v>
      </c>
      <c r="I268">
        <v>0.28999999999999998</v>
      </c>
      <c r="J268">
        <v>0.28000000000000003</v>
      </c>
    </row>
    <row r="269" spans="1:10">
      <c r="A269" t="s">
        <v>359</v>
      </c>
      <c r="B269">
        <v>6536</v>
      </c>
      <c r="C269">
        <v>6413</v>
      </c>
      <c r="D269">
        <v>0.77</v>
      </c>
      <c r="E269">
        <v>1.85</v>
      </c>
      <c r="F269">
        <v>1.85</v>
      </c>
      <c r="G269">
        <v>1.89</v>
      </c>
      <c r="H269">
        <v>1.87</v>
      </c>
      <c r="I269">
        <v>1.87</v>
      </c>
      <c r="J269">
        <v>1.85</v>
      </c>
    </row>
    <row r="270" spans="1:10">
      <c r="A270" t="s">
        <v>360</v>
      </c>
      <c r="B270">
        <v>6538</v>
      </c>
      <c r="C270">
        <v>6550</v>
      </c>
      <c r="D270">
        <v>0.26</v>
      </c>
      <c r="E270">
        <v>0.45</v>
      </c>
      <c r="F270">
        <v>0.45</v>
      </c>
      <c r="G270">
        <v>0.45</v>
      </c>
      <c r="H270">
        <v>0.45</v>
      </c>
      <c r="I270">
        <v>0.45</v>
      </c>
      <c r="J270">
        <v>0.45</v>
      </c>
    </row>
    <row r="271" spans="1:10">
      <c r="A271" t="s">
        <v>361</v>
      </c>
      <c r="B271">
        <v>6539</v>
      </c>
      <c r="C271">
        <v>9707</v>
      </c>
      <c r="D271">
        <v>0.01</v>
      </c>
      <c r="E271">
        <v>0.03</v>
      </c>
      <c r="F271">
        <v>0.03</v>
      </c>
      <c r="G271">
        <v>0.03</v>
      </c>
      <c r="H271">
        <v>0.03</v>
      </c>
      <c r="I271">
        <v>0.03</v>
      </c>
      <c r="J271">
        <v>0.03</v>
      </c>
    </row>
    <row r="272" spans="1:10">
      <c r="A272" t="s">
        <v>362</v>
      </c>
      <c r="B272">
        <v>6540</v>
      </c>
      <c r="C272">
        <v>9605</v>
      </c>
      <c r="D272">
        <v>0.01</v>
      </c>
      <c r="E272">
        <v>0.03</v>
      </c>
      <c r="F272">
        <v>0.03</v>
      </c>
      <c r="G272">
        <v>0.03</v>
      </c>
      <c r="H272">
        <v>0.03</v>
      </c>
      <c r="I272">
        <v>0.03</v>
      </c>
      <c r="J272">
        <v>0.03</v>
      </c>
    </row>
    <row r="273" spans="1:10">
      <c r="A273" t="s">
        <v>363</v>
      </c>
      <c r="B273">
        <v>6541</v>
      </c>
      <c r="C273">
        <v>6405</v>
      </c>
      <c r="D273">
        <v>0.23</v>
      </c>
      <c r="E273">
        <v>0.39</v>
      </c>
      <c r="F273">
        <v>0.39</v>
      </c>
      <c r="G273">
        <v>0.4</v>
      </c>
      <c r="H273">
        <v>0.4</v>
      </c>
      <c r="I273">
        <v>0.4</v>
      </c>
      <c r="J273">
        <v>0.4</v>
      </c>
    </row>
    <row r="274" spans="1:10">
      <c r="A274" t="s">
        <v>364</v>
      </c>
      <c r="B274">
        <v>6550</v>
      </c>
      <c r="C274">
        <v>6561</v>
      </c>
      <c r="D274">
        <v>0.33</v>
      </c>
      <c r="E274">
        <v>0.56999999999999995</v>
      </c>
      <c r="F274">
        <v>0.56999999999999995</v>
      </c>
      <c r="G274">
        <v>0.56999999999999995</v>
      </c>
      <c r="H274">
        <v>0.56999999999999995</v>
      </c>
      <c r="I274">
        <v>0.56999999999999995</v>
      </c>
      <c r="J274">
        <v>0.56999999999999995</v>
      </c>
    </row>
    <row r="275" spans="1:10">
      <c r="A275" t="s">
        <v>365</v>
      </c>
      <c r="B275">
        <v>6553</v>
      </c>
      <c r="C275">
        <v>9703</v>
      </c>
      <c r="D275">
        <v>0.01</v>
      </c>
      <c r="E275">
        <v>0.03</v>
      </c>
      <c r="F275">
        <v>0.03</v>
      </c>
      <c r="G275">
        <v>0.03</v>
      </c>
      <c r="H275">
        <v>0.03</v>
      </c>
      <c r="I275">
        <v>0.03</v>
      </c>
      <c r="J275">
        <v>0.03</v>
      </c>
    </row>
    <row r="276" spans="1:10">
      <c r="A276" t="s">
        <v>366</v>
      </c>
      <c r="B276">
        <v>6554</v>
      </c>
      <c r="C276">
        <v>6518</v>
      </c>
      <c r="D276">
        <v>0.27</v>
      </c>
      <c r="E276">
        <v>0.46</v>
      </c>
      <c r="F276">
        <v>0.46</v>
      </c>
      <c r="G276">
        <v>0.47</v>
      </c>
      <c r="H276">
        <v>0.47</v>
      </c>
      <c r="I276">
        <v>0.48</v>
      </c>
      <c r="J276">
        <v>0.46</v>
      </c>
    </row>
    <row r="277" spans="1:10">
      <c r="A277" t="s">
        <v>367</v>
      </c>
      <c r="B277">
        <v>6561</v>
      </c>
      <c r="C277">
        <v>9607</v>
      </c>
      <c r="D277">
        <v>0.01</v>
      </c>
      <c r="E277">
        <v>0.03</v>
      </c>
      <c r="F277">
        <v>0.03</v>
      </c>
      <c r="G277">
        <v>0.03</v>
      </c>
      <c r="H277">
        <v>0.03</v>
      </c>
      <c r="I277">
        <v>0.03</v>
      </c>
      <c r="J277">
        <v>0.03</v>
      </c>
    </row>
    <row r="278" spans="1:10">
      <c r="A278" t="s">
        <v>368</v>
      </c>
      <c r="B278">
        <v>6562</v>
      </c>
      <c r="C278">
        <v>6528</v>
      </c>
      <c r="D278">
        <v>0.25</v>
      </c>
      <c r="E278">
        <v>0.43</v>
      </c>
      <c r="F278">
        <v>0.43</v>
      </c>
      <c r="G278">
        <v>0.45</v>
      </c>
      <c r="H278">
        <v>0.45</v>
      </c>
      <c r="I278">
        <v>0.45</v>
      </c>
      <c r="J278">
        <v>0.43</v>
      </c>
    </row>
    <row r="279" spans="1:10">
      <c r="A279" t="s">
        <v>369</v>
      </c>
      <c r="B279">
        <v>6569</v>
      </c>
      <c r="C279">
        <v>9702</v>
      </c>
      <c r="D279">
        <v>0.01</v>
      </c>
      <c r="E279">
        <v>0.03</v>
      </c>
      <c r="F279">
        <v>0.03</v>
      </c>
      <c r="G279">
        <v>0.03</v>
      </c>
      <c r="H279">
        <v>0.03</v>
      </c>
      <c r="I279">
        <v>0.03</v>
      </c>
      <c r="J279">
        <v>0.03</v>
      </c>
    </row>
    <row r="280" spans="1:10">
      <c r="A280" t="s">
        <v>370</v>
      </c>
      <c r="B280">
        <v>8050</v>
      </c>
      <c r="C280">
        <v>1998</v>
      </c>
      <c r="D280">
        <v>0.32</v>
      </c>
      <c r="E280">
        <v>0.65</v>
      </c>
      <c r="F280">
        <v>0.65</v>
      </c>
      <c r="G280">
        <v>0.68</v>
      </c>
      <c r="H280">
        <v>0.65</v>
      </c>
      <c r="I280">
        <v>0.65</v>
      </c>
      <c r="J280">
        <v>0.65</v>
      </c>
    </row>
    <row r="281" spans="1:10">
      <c r="A281" t="s">
        <v>371</v>
      </c>
      <c r="B281">
        <v>8051</v>
      </c>
      <c r="C281">
        <v>2005</v>
      </c>
      <c r="D281">
        <v>0.36</v>
      </c>
      <c r="E281">
        <v>0.73</v>
      </c>
      <c r="F281">
        <v>0.73</v>
      </c>
      <c r="G281">
        <v>0.75</v>
      </c>
      <c r="H281">
        <v>0.73</v>
      </c>
      <c r="I281">
        <v>0.73</v>
      </c>
      <c r="J281">
        <v>0.73</v>
      </c>
    </row>
    <row r="282" spans="1:10">
      <c r="A282" t="s">
        <v>372</v>
      </c>
      <c r="B282">
        <v>8056</v>
      </c>
      <c r="C282">
        <v>1985</v>
      </c>
      <c r="D282">
        <v>0.79</v>
      </c>
      <c r="E282">
        <v>1.59</v>
      </c>
      <c r="F282">
        <v>1.6</v>
      </c>
      <c r="G282">
        <v>2.59</v>
      </c>
      <c r="H282">
        <v>1.64</v>
      </c>
      <c r="I282">
        <v>1.64</v>
      </c>
      <c r="J282">
        <v>1.6</v>
      </c>
    </row>
    <row r="283" spans="1:10">
      <c r="A283" t="s">
        <v>373</v>
      </c>
      <c r="B283">
        <v>8134</v>
      </c>
      <c r="C283">
        <v>8135</v>
      </c>
      <c r="D283">
        <v>0.49</v>
      </c>
      <c r="E283">
        <v>1.18</v>
      </c>
      <c r="F283">
        <v>1.18</v>
      </c>
      <c r="G283">
        <v>1.46</v>
      </c>
      <c r="H283">
        <v>1.32</v>
      </c>
      <c r="I283">
        <v>1.35</v>
      </c>
      <c r="J283">
        <v>1.18</v>
      </c>
    </row>
    <row r="284" spans="1:10">
      <c r="A284" t="s">
        <v>374</v>
      </c>
      <c r="B284">
        <v>8135</v>
      </c>
      <c r="C284">
        <v>1981</v>
      </c>
      <c r="D284">
        <v>0.34</v>
      </c>
      <c r="E284">
        <v>0.82</v>
      </c>
      <c r="F284">
        <v>0.82</v>
      </c>
      <c r="G284">
        <v>0.83</v>
      </c>
      <c r="H284">
        <v>0.85</v>
      </c>
      <c r="I284">
        <v>1.05</v>
      </c>
      <c r="J284">
        <v>0.82</v>
      </c>
    </row>
    <row r="285" spans="1:10">
      <c r="A285" t="s">
        <v>375</v>
      </c>
      <c r="B285">
        <v>8141</v>
      </c>
      <c r="C285">
        <v>1975</v>
      </c>
      <c r="D285">
        <v>0.84</v>
      </c>
      <c r="E285">
        <v>1.68</v>
      </c>
      <c r="F285">
        <v>1.69</v>
      </c>
      <c r="G285">
        <v>1.9</v>
      </c>
      <c r="H285">
        <v>1.73</v>
      </c>
      <c r="I285">
        <v>1.74</v>
      </c>
      <c r="J285">
        <v>1.69</v>
      </c>
    </row>
    <row r="286" spans="1:10">
      <c r="A286" t="s">
        <v>376</v>
      </c>
      <c r="B286">
        <v>8170</v>
      </c>
      <c r="C286">
        <v>20065</v>
      </c>
      <c r="D286">
        <v>0.01</v>
      </c>
      <c r="E286">
        <v>0.03</v>
      </c>
      <c r="F286">
        <v>0.03</v>
      </c>
      <c r="G286">
        <v>0.03</v>
      </c>
      <c r="H286">
        <v>0.03</v>
      </c>
      <c r="I286">
        <v>0.03</v>
      </c>
      <c r="J286">
        <v>0.03</v>
      </c>
    </row>
    <row r="287" spans="1:10">
      <c r="A287" t="s">
        <v>377</v>
      </c>
      <c r="B287">
        <v>8333</v>
      </c>
      <c r="C287">
        <v>12253</v>
      </c>
      <c r="D287">
        <v>0.89</v>
      </c>
      <c r="E287">
        <v>1.53</v>
      </c>
      <c r="F287">
        <v>1.53</v>
      </c>
      <c r="G287">
        <v>1.53</v>
      </c>
      <c r="H287">
        <v>1.53</v>
      </c>
      <c r="I287">
        <v>1.54</v>
      </c>
      <c r="J287">
        <v>1.53</v>
      </c>
    </row>
    <row r="288" spans="1:10">
      <c r="A288" t="s">
        <v>378</v>
      </c>
      <c r="B288">
        <v>8333</v>
      </c>
      <c r="C288">
        <v>8170</v>
      </c>
      <c r="D288">
        <v>0.12</v>
      </c>
      <c r="E288">
        <v>0.18</v>
      </c>
      <c r="F288">
        <v>0.18</v>
      </c>
      <c r="G288">
        <v>0.18</v>
      </c>
      <c r="H288">
        <v>0.18</v>
      </c>
      <c r="I288">
        <v>0.18</v>
      </c>
      <c r="J288">
        <v>0.18</v>
      </c>
    </row>
    <row r="289" spans="1:10">
      <c r="A289" t="s">
        <v>379</v>
      </c>
      <c r="B289">
        <v>8335</v>
      </c>
      <c r="C289">
        <v>8333</v>
      </c>
      <c r="D289">
        <v>0.22</v>
      </c>
      <c r="E289">
        <v>0.44</v>
      </c>
      <c r="F289">
        <v>0.44</v>
      </c>
      <c r="G289">
        <v>0.6</v>
      </c>
      <c r="H289">
        <v>0.61</v>
      </c>
      <c r="I289">
        <v>0.76</v>
      </c>
      <c r="J289">
        <v>0.44</v>
      </c>
    </row>
    <row r="290" spans="1:10">
      <c r="A290" t="s">
        <v>380</v>
      </c>
      <c r="B290">
        <v>8336</v>
      </c>
      <c r="C290">
        <v>8335</v>
      </c>
      <c r="D290">
        <v>0.22</v>
      </c>
      <c r="E290">
        <v>0.33</v>
      </c>
      <c r="F290">
        <v>0.33</v>
      </c>
      <c r="G290">
        <v>0.33</v>
      </c>
      <c r="H290">
        <v>0.33</v>
      </c>
      <c r="I290">
        <v>0.33</v>
      </c>
      <c r="J290">
        <v>0.33</v>
      </c>
    </row>
    <row r="291" spans="1:10">
      <c r="A291" t="s">
        <v>381</v>
      </c>
      <c r="B291">
        <v>8388</v>
      </c>
      <c r="C291">
        <v>12253</v>
      </c>
      <c r="D291">
        <v>2.23</v>
      </c>
      <c r="E291">
        <v>3.81</v>
      </c>
      <c r="F291">
        <v>3.81</v>
      </c>
      <c r="G291">
        <v>3.81</v>
      </c>
      <c r="H291">
        <v>3.81</v>
      </c>
      <c r="I291">
        <v>3.81</v>
      </c>
      <c r="J291">
        <v>3.81</v>
      </c>
    </row>
    <row r="292" spans="1:10">
      <c r="A292" t="s">
        <v>382</v>
      </c>
      <c r="B292">
        <v>8753</v>
      </c>
      <c r="C292">
        <v>3752</v>
      </c>
      <c r="D292">
        <v>0.11</v>
      </c>
      <c r="E292">
        <v>0.22</v>
      </c>
      <c r="F292">
        <v>0.22</v>
      </c>
      <c r="G292">
        <v>0.22</v>
      </c>
      <c r="H292">
        <v>0.22</v>
      </c>
      <c r="I292">
        <v>0.22</v>
      </c>
      <c r="J292">
        <v>0.22</v>
      </c>
    </row>
    <row r="293" spans="1:10">
      <c r="A293" t="s">
        <v>383</v>
      </c>
      <c r="B293">
        <v>8976</v>
      </c>
      <c r="C293">
        <v>2482</v>
      </c>
      <c r="D293">
        <v>0.01</v>
      </c>
      <c r="E293">
        <v>0.03</v>
      </c>
      <c r="F293">
        <v>0.03</v>
      </c>
      <c r="G293">
        <v>0.03</v>
      </c>
      <c r="H293">
        <v>0.03</v>
      </c>
      <c r="I293">
        <v>0.03</v>
      </c>
      <c r="J293">
        <v>0.03</v>
      </c>
    </row>
    <row r="294" spans="1:10">
      <c r="A294" t="s">
        <v>384</v>
      </c>
      <c r="B294">
        <v>8992</v>
      </c>
      <c r="C294">
        <v>2632</v>
      </c>
      <c r="D294">
        <v>0.01</v>
      </c>
      <c r="E294">
        <v>0.03</v>
      </c>
      <c r="F294">
        <v>0.03</v>
      </c>
      <c r="G294">
        <v>0.03</v>
      </c>
      <c r="H294">
        <v>0.03</v>
      </c>
      <c r="I294">
        <v>0.03</v>
      </c>
      <c r="J294">
        <v>0.03</v>
      </c>
    </row>
    <row r="295" spans="1:10">
      <c r="A295" t="s">
        <v>385</v>
      </c>
      <c r="B295">
        <v>9188</v>
      </c>
      <c r="C295">
        <v>3929</v>
      </c>
      <c r="D295">
        <v>0.01</v>
      </c>
      <c r="E295">
        <v>0.03</v>
      </c>
      <c r="F295">
        <v>0.03</v>
      </c>
      <c r="G295">
        <v>0.03</v>
      </c>
      <c r="H295">
        <v>0.03</v>
      </c>
      <c r="I295">
        <v>0.03</v>
      </c>
      <c r="J295">
        <v>0.03</v>
      </c>
    </row>
    <row r="296" spans="1:10">
      <c r="A296" t="s">
        <v>386</v>
      </c>
      <c r="B296">
        <v>9273</v>
      </c>
      <c r="C296">
        <v>5791</v>
      </c>
      <c r="D296">
        <v>0.01</v>
      </c>
      <c r="E296">
        <v>0.03</v>
      </c>
      <c r="F296">
        <v>0.03</v>
      </c>
      <c r="G296">
        <v>0.03</v>
      </c>
      <c r="H296">
        <v>0.03</v>
      </c>
      <c r="I296">
        <v>0.03</v>
      </c>
      <c r="J296">
        <v>0.03</v>
      </c>
    </row>
    <row r="297" spans="1:10">
      <c r="A297" t="s">
        <v>387</v>
      </c>
      <c r="B297">
        <v>9525</v>
      </c>
      <c r="C297">
        <v>3994</v>
      </c>
      <c r="D297">
        <v>0.01</v>
      </c>
      <c r="E297">
        <v>0.03</v>
      </c>
      <c r="F297">
        <v>0.03</v>
      </c>
      <c r="G297">
        <v>0.03</v>
      </c>
      <c r="H297">
        <v>0.03</v>
      </c>
      <c r="I297">
        <v>0.03</v>
      </c>
      <c r="J297">
        <v>0.03</v>
      </c>
    </row>
    <row r="298" spans="1:10">
      <c r="A298" t="s">
        <v>388</v>
      </c>
      <c r="B298">
        <v>9589</v>
      </c>
      <c r="C298">
        <v>6161</v>
      </c>
      <c r="D298">
        <v>0.01</v>
      </c>
      <c r="E298">
        <v>0.03</v>
      </c>
      <c r="F298">
        <v>0.03</v>
      </c>
      <c r="G298">
        <v>0.03</v>
      </c>
      <c r="H298">
        <v>0.03</v>
      </c>
      <c r="I298">
        <v>0.03</v>
      </c>
      <c r="J298">
        <v>0.03</v>
      </c>
    </row>
    <row r="299" spans="1:10">
      <c r="A299" t="s">
        <v>389</v>
      </c>
      <c r="B299">
        <v>9593</v>
      </c>
      <c r="C299">
        <v>6388</v>
      </c>
      <c r="D299">
        <v>0.01</v>
      </c>
      <c r="E299">
        <v>0.03</v>
      </c>
      <c r="F299">
        <v>0.03</v>
      </c>
      <c r="G299">
        <v>0.03</v>
      </c>
      <c r="H299">
        <v>0.03</v>
      </c>
      <c r="I299">
        <v>0.03</v>
      </c>
      <c r="J299">
        <v>0.03</v>
      </c>
    </row>
    <row r="300" spans="1:10">
      <c r="A300" t="s">
        <v>390</v>
      </c>
      <c r="B300">
        <v>9599</v>
      </c>
      <c r="C300">
        <v>6341</v>
      </c>
      <c r="D300">
        <v>0.01</v>
      </c>
      <c r="E300">
        <v>0.03</v>
      </c>
      <c r="F300">
        <v>0.03</v>
      </c>
      <c r="G300">
        <v>0.03</v>
      </c>
      <c r="H300">
        <v>0.03</v>
      </c>
      <c r="I300">
        <v>0.03</v>
      </c>
      <c r="J300">
        <v>0.03</v>
      </c>
    </row>
    <row r="301" spans="1:10">
      <c r="A301" t="s">
        <v>391</v>
      </c>
      <c r="B301">
        <v>9606</v>
      </c>
      <c r="C301">
        <v>6538</v>
      </c>
      <c r="D301">
        <v>0.01</v>
      </c>
      <c r="E301">
        <v>0.03</v>
      </c>
      <c r="F301">
        <v>0.03</v>
      </c>
      <c r="G301">
        <v>0.03</v>
      </c>
      <c r="H301">
        <v>0.03</v>
      </c>
      <c r="I301">
        <v>0.03</v>
      </c>
      <c r="J301">
        <v>0.03</v>
      </c>
    </row>
    <row r="302" spans="1:10">
      <c r="A302" t="s">
        <v>392</v>
      </c>
      <c r="B302">
        <v>9610</v>
      </c>
      <c r="C302">
        <v>6554</v>
      </c>
      <c r="D302">
        <v>0.01</v>
      </c>
      <c r="E302">
        <v>0.03</v>
      </c>
      <c r="F302">
        <v>0.03</v>
      </c>
      <c r="G302">
        <v>0.03</v>
      </c>
      <c r="H302">
        <v>0.03</v>
      </c>
      <c r="I302">
        <v>0.03</v>
      </c>
      <c r="J302">
        <v>0.03</v>
      </c>
    </row>
    <row r="303" spans="1:10">
      <c r="A303" t="s">
        <v>393</v>
      </c>
      <c r="B303">
        <v>9706</v>
      </c>
      <c r="C303">
        <v>6562</v>
      </c>
      <c r="D303">
        <v>0.01</v>
      </c>
      <c r="E303">
        <v>0.03</v>
      </c>
      <c r="F303">
        <v>0.03</v>
      </c>
      <c r="G303">
        <v>0.03</v>
      </c>
      <c r="H303">
        <v>0.03</v>
      </c>
      <c r="I303">
        <v>0.03</v>
      </c>
      <c r="J303">
        <v>0.03</v>
      </c>
    </row>
    <row r="304" spans="1:10">
      <c r="A304" t="s">
        <v>394</v>
      </c>
      <c r="B304">
        <v>9708</v>
      </c>
      <c r="C304">
        <v>6541</v>
      </c>
      <c r="D304">
        <v>0.01</v>
      </c>
      <c r="E304">
        <v>0.03</v>
      </c>
      <c r="F304">
        <v>0.03</v>
      </c>
      <c r="G304">
        <v>0.03</v>
      </c>
      <c r="H304">
        <v>0.03</v>
      </c>
      <c r="I304">
        <v>0.03</v>
      </c>
      <c r="J304">
        <v>0.03</v>
      </c>
    </row>
    <row r="305" spans="1:10">
      <c r="A305" t="s">
        <v>395</v>
      </c>
      <c r="B305">
        <v>9712</v>
      </c>
      <c r="C305">
        <v>6321</v>
      </c>
      <c r="D305">
        <v>0.01</v>
      </c>
      <c r="E305">
        <v>0.03</v>
      </c>
      <c r="F305">
        <v>0.03</v>
      </c>
      <c r="G305">
        <v>0.03</v>
      </c>
      <c r="H305">
        <v>0.03</v>
      </c>
      <c r="I305">
        <v>0.03</v>
      </c>
      <c r="J305">
        <v>0.03</v>
      </c>
    </row>
    <row r="306" spans="1:10">
      <c r="A306" t="s">
        <v>396</v>
      </c>
      <c r="B306">
        <v>9714</v>
      </c>
      <c r="C306">
        <v>6343</v>
      </c>
      <c r="D306">
        <v>0.01</v>
      </c>
      <c r="E306">
        <v>0.03</v>
      </c>
      <c r="F306">
        <v>0.03</v>
      </c>
      <c r="G306">
        <v>0.03</v>
      </c>
      <c r="H306">
        <v>0.03</v>
      </c>
      <c r="I306">
        <v>0.03</v>
      </c>
      <c r="J306">
        <v>0.03</v>
      </c>
    </row>
    <row r="307" spans="1:10">
      <c r="A307" t="s">
        <v>397</v>
      </c>
      <c r="B307">
        <v>9716</v>
      </c>
      <c r="C307">
        <v>6362</v>
      </c>
      <c r="D307">
        <v>0.01</v>
      </c>
      <c r="E307">
        <v>0.03</v>
      </c>
      <c r="F307">
        <v>0.03</v>
      </c>
      <c r="G307">
        <v>0.03</v>
      </c>
      <c r="H307">
        <v>0.03</v>
      </c>
      <c r="I307">
        <v>0.03</v>
      </c>
      <c r="J307">
        <v>0.03</v>
      </c>
    </row>
    <row r="308" spans="1:10">
      <c r="A308" t="s">
        <v>398</v>
      </c>
      <c r="B308">
        <v>9718</v>
      </c>
      <c r="C308">
        <v>6179</v>
      </c>
      <c r="D308">
        <v>0.01</v>
      </c>
      <c r="E308">
        <v>0.03</v>
      </c>
      <c r="F308">
        <v>0.03</v>
      </c>
      <c r="G308">
        <v>0.03</v>
      </c>
      <c r="H308">
        <v>0.03</v>
      </c>
      <c r="I308">
        <v>0.03</v>
      </c>
      <c r="J308">
        <v>0.03</v>
      </c>
    </row>
    <row r="309" spans="1:10">
      <c r="A309" t="s">
        <v>399</v>
      </c>
      <c r="B309">
        <v>9724</v>
      </c>
      <c r="C309">
        <v>6147</v>
      </c>
      <c r="D309">
        <v>0.01</v>
      </c>
      <c r="E309">
        <v>0.03</v>
      </c>
      <c r="F309">
        <v>0.03</v>
      </c>
      <c r="G309">
        <v>0.03</v>
      </c>
      <c r="H309">
        <v>0.03</v>
      </c>
      <c r="I309">
        <v>0.03</v>
      </c>
      <c r="J309">
        <v>0.03</v>
      </c>
    </row>
    <row r="310" spans="1:10">
      <c r="A310" t="s">
        <v>400</v>
      </c>
      <c r="B310">
        <v>9725</v>
      </c>
      <c r="C310">
        <v>6567</v>
      </c>
      <c r="D310">
        <v>0.01</v>
      </c>
      <c r="E310">
        <v>0.03</v>
      </c>
      <c r="F310">
        <v>0.03</v>
      </c>
      <c r="G310">
        <v>0.03</v>
      </c>
      <c r="H310">
        <v>0.03</v>
      </c>
      <c r="I310">
        <v>0.03</v>
      </c>
      <c r="J310">
        <v>0.03</v>
      </c>
    </row>
    <row r="311" spans="1:10">
      <c r="A311" t="s">
        <v>401</v>
      </c>
      <c r="B311">
        <v>9796</v>
      </c>
      <c r="C311">
        <v>5792</v>
      </c>
      <c r="D311">
        <v>0.01</v>
      </c>
      <c r="E311">
        <v>0.03</v>
      </c>
      <c r="F311">
        <v>0.03</v>
      </c>
      <c r="G311">
        <v>0.03</v>
      </c>
      <c r="H311">
        <v>0.03</v>
      </c>
      <c r="I311">
        <v>0.03</v>
      </c>
      <c r="J311">
        <v>0.03</v>
      </c>
    </row>
    <row r="312" spans="1:10">
      <c r="A312" t="s">
        <v>402</v>
      </c>
      <c r="B312">
        <v>9872</v>
      </c>
      <c r="C312">
        <v>5949</v>
      </c>
      <c r="D312">
        <v>0.01</v>
      </c>
      <c r="E312">
        <v>0.03</v>
      </c>
      <c r="F312">
        <v>0.03</v>
      </c>
      <c r="G312">
        <v>0.03</v>
      </c>
      <c r="H312">
        <v>0.03</v>
      </c>
      <c r="I312">
        <v>0.03</v>
      </c>
      <c r="J312">
        <v>0.03</v>
      </c>
    </row>
  </sheetData>
  <hyperlinks>
    <hyperlink ref="O6" r:id="rId1" xr:uid="{E764B0E7-403C-45C0-9FBD-F480FDD32395}"/>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D0A2-8050-4E9B-8FAF-F3D146CAF279}">
  <dimension ref="A1:B23"/>
  <sheetViews>
    <sheetView workbookViewId="0">
      <selection activeCell="F27" sqref="F27"/>
    </sheetView>
  </sheetViews>
  <sheetFormatPr defaultRowHeight="14.5"/>
  <cols>
    <col min="1" max="1" width="28.7265625" customWidth="1"/>
  </cols>
  <sheetData>
    <row r="1" spans="1:2">
      <c r="A1" t="s">
        <v>7</v>
      </c>
    </row>
    <row r="2" spans="1:2">
      <c r="A2" t="s">
        <v>1742</v>
      </c>
    </row>
    <row r="3" spans="1:2">
      <c r="A3" t="s">
        <v>1749</v>
      </c>
    </row>
    <row r="4" spans="1:2">
      <c r="A4" t="s">
        <v>1743</v>
      </c>
    </row>
    <row r="5" spans="1:2">
      <c r="A5" t="s">
        <v>1744</v>
      </c>
    </row>
    <row r="6" spans="1:2">
      <c r="A6" t="s">
        <v>1748</v>
      </c>
    </row>
    <row r="7" spans="1:2">
      <c r="A7" t="s">
        <v>1745</v>
      </c>
    </row>
    <row r="8" spans="1:2">
      <c r="A8" t="s">
        <v>1746</v>
      </c>
    </row>
    <row r="9" spans="1:2">
      <c r="A9" t="s">
        <v>1747</v>
      </c>
    </row>
    <row r="11" spans="1:2">
      <c r="A11" t="s">
        <v>1750</v>
      </c>
      <c r="B11" s="36" t="s">
        <v>1751</v>
      </c>
    </row>
    <row r="15" spans="1:2">
      <c r="A15" t="s">
        <v>1753</v>
      </c>
      <c r="B15">
        <f>96+91+168</f>
        <v>355</v>
      </c>
    </row>
    <row r="16" spans="1:2">
      <c r="A16" t="s">
        <v>1752</v>
      </c>
      <c r="B16">
        <f>10.1+4.6+5.7</f>
        <v>20.399999999999999</v>
      </c>
    </row>
    <row r="18" spans="1:2">
      <c r="A18" t="s">
        <v>2544</v>
      </c>
      <c r="B18">
        <f>B15</f>
        <v>355</v>
      </c>
    </row>
    <row r="19" spans="1:2">
      <c r="A19" t="s">
        <v>2545</v>
      </c>
    </row>
    <row r="21" spans="1:2">
      <c r="A21" t="s">
        <v>2546</v>
      </c>
      <c r="B21">
        <f>(B16+B15)/2</f>
        <v>187.7</v>
      </c>
    </row>
    <row r="22" spans="1:2">
      <c r="A22" t="s">
        <v>2547</v>
      </c>
      <c r="B22" s="8">
        <v>10</v>
      </c>
    </row>
    <row r="23" spans="1:2">
      <c r="A23" s="2" t="s">
        <v>2548</v>
      </c>
      <c r="B23" s="15">
        <f>B21*B22/1000</f>
        <v>1.877</v>
      </c>
    </row>
  </sheetData>
  <hyperlinks>
    <hyperlink ref="B11" r:id="rId1" xr:uid="{79B8ACED-6B0E-4099-96B2-102EF0E9B17C}"/>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4442A-9BA7-4596-A938-A958F871E408}">
  <dimension ref="A1:AD242"/>
  <sheetViews>
    <sheetView workbookViewId="0">
      <pane xSplit="9" ySplit="2" topLeftCell="Q209" activePane="bottomRight" state="frozen"/>
      <selection pane="topRight" activeCell="J1" sqref="J1"/>
      <selection pane="bottomLeft" activeCell="A3" sqref="A3"/>
      <selection pane="bottomRight" activeCell="T61" sqref="T61"/>
    </sheetView>
  </sheetViews>
  <sheetFormatPr defaultRowHeight="14.5"/>
  <cols>
    <col min="1" max="1" width="15.453125" bestFit="1" customWidth="1"/>
    <col min="8" max="8" width="22.453125" customWidth="1"/>
    <col min="9" max="9" width="10.7265625" customWidth="1"/>
    <col min="10" max="10" width="14" customWidth="1"/>
    <col min="14" max="14" width="16" bestFit="1" customWidth="1"/>
    <col min="16" max="16" width="11.26953125" customWidth="1"/>
    <col min="17" max="18" width="20.1796875" customWidth="1"/>
    <col min="19" max="19" width="32.7265625" bestFit="1" customWidth="1"/>
    <col min="20" max="20" width="12" bestFit="1" customWidth="1"/>
    <col min="22" max="22" width="10.1796875" bestFit="1" customWidth="1"/>
  </cols>
  <sheetData>
    <row r="1" spans="1:26">
      <c r="A1" t="s">
        <v>404</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413</v>
      </c>
      <c r="B3" t="b">
        <v>1</v>
      </c>
      <c r="C3">
        <v>80</v>
      </c>
      <c r="D3">
        <v>3017</v>
      </c>
      <c r="E3">
        <v>6442</v>
      </c>
      <c r="F3">
        <v>0</v>
      </c>
      <c r="G3" t="b">
        <v>1</v>
      </c>
      <c r="H3">
        <v>15</v>
      </c>
      <c r="I3">
        <f>IF(LEFT(A3,LEN(A3)-2)=LEFT(A2,LEN(A2)-2),0,1)</f>
        <v>1</v>
      </c>
      <c r="J3" s="17">
        <f>(IF(B3,D3*2,D3)/100 * $T$3)/$T$4 *60</f>
        <v>132.74800000000002</v>
      </c>
      <c r="K3">
        <f>IF(I3=0,0,ROUNDUP((J3/H3)-IFERROR((J3/F3),0),0))</f>
        <v>9</v>
      </c>
      <c r="L3" s="7">
        <f>K3*$V$3/1000000</f>
        <v>0</v>
      </c>
      <c r="M3" s="7">
        <f t="shared" ref="M3:M66" si="0">K3*$X$5*$Z$3*$V$5/1000000</f>
        <v>2.2013350293656715</v>
      </c>
      <c r="N3" s="7">
        <f t="shared" ref="N3:N66" si="1">M3*(($Z$5^$Z$4)-1)/($Z$5-1)</f>
        <v>40.942440646931018</v>
      </c>
      <c r="O3" s="7">
        <f>L3+N3</f>
        <v>40.942440646931018</v>
      </c>
      <c r="P3">
        <v>80</v>
      </c>
      <c r="Q3" s="7" t="str">
        <f>VLOOKUP(P3,TransitModes!$A$2:$B$68,2,0)</f>
        <v>SamTrans Express</v>
      </c>
      <c r="R3" s="7"/>
      <c r="S3" t="s">
        <v>675</v>
      </c>
      <c r="T3" s="20">
        <v>1.1000000000000001</v>
      </c>
      <c r="U3" s="20" t="s">
        <v>14</v>
      </c>
      <c r="V3" s="21">
        <v>0</v>
      </c>
      <c r="W3" s="20" t="s">
        <v>15</v>
      </c>
      <c r="X3" s="22">
        <v>4</v>
      </c>
      <c r="Y3" s="20" t="s">
        <v>18</v>
      </c>
      <c r="Z3" s="23">
        <v>52</v>
      </c>
    </row>
    <row r="4" spans="1:26">
      <c r="A4" t="s">
        <v>414</v>
      </c>
      <c r="B4" t="b">
        <v>1</v>
      </c>
      <c r="C4">
        <v>80</v>
      </c>
      <c r="D4">
        <v>3008</v>
      </c>
      <c r="E4">
        <v>6529</v>
      </c>
      <c r="F4">
        <v>0</v>
      </c>
      <c r="G4" t="b">
        <v>1</v>
      </c>
      <c r="H4">
        <v>15</v>
      </c>
      <c r="I4">
        <f t="shared" ref="I4:I67" si="2">IF(LEFT(A4,LEN(A4)-2)=LEFT(A3,LEN(A3)-2),0,1)</f>
        <v>0</v>
      </c>
      <c r="J4" s="17">
        <f t="shared" ref="J4:J67" si="3">(IF(B4,D4*2,D4)/100 * $T$3)/$T$4 *60</f>
        <v>132.352</v>
      </c>
      <c r="K4">
        <f t="shared" ref="K4:K67" si="4">IF(I4=0,0,ROUNDUP((J4/H4)-IFERROR((J4/F4),0),0))</f>
        <v>0</v>
      </c>
      <c r="L4" s="7">
        <f t="shared" ref="L4:L67" si="5">K4*$V$3/1000000</f>
        <v>0</v>
      </c>
      <c r="M4" s="7">
        <f t="shared" si="0"/>
        <v>0</v>
      </c>
      <c r="N4" s="7">
        <f t="shared" si="1"/>
        <v>0</v>
      </c>
      <c r="O4" s="7">
        <f t="shared" ref="O4:O67" si="6">L4+N4</f>
        <v>0</v>
      </c>
      <c r="P4">
        <v>80</v>
      </c>
      <c r="Q4" s="7" t="str">
        <f>VLOOKUP(P4,TransitModes!$A$2:$B$68,2,0)</f>
        <v>SamTrans Express</v>
      </c>
      <c r="S4" t="s">
        <v>676</v>
      </c>
      <c r="T4">
        <v>30</v>
      </c>
      <c r="U4" t="s">
        <v>22</v>
      </c>
      <c r="V4" s="12">
        <v>0.1</v>
      </c>
      <c r="W4" t="s">
        <v>16</v>
      </c>
      <c r="X4" s="10">
        <v>0</v>
      </c>
      <c r="Y4" t="s">
        <v>19</v>
      </c>
      <c r="Z4" s="25">
        <v>15</v>
      </c>
    </row>
    <row r="5" spans="1:26">
      <c r="A5" t="s">
        <v>415</v>
      </c>
      <c r="B5" t="b">
        <v>1</v>
      </c>
      <c r="C5">
        <v>80</v>
      </c>
      <c r="D5">
        <v>2028</v>
      </c>
      <c r="E5">
        <v>4179</v>
      </c>
      <c r="F5">
        <v>0</v>
      </c>
      <c r="G5" t="b">
        <v>1</v>
      </c>
      <c r="H5">
        <v>15</v>
      </c>
      <c r="I5">
        <f t="shared" si="2"/>
        <v>1</v>
      </c>
      <c r="J5" s="17">
        <f t="shared" si="3"/>
        <v>89.232000000000014</v>
      </c>
      <c r="K5">
        <f t="shared" si="4"/>
        <v>6</v>
      </c>
      <c r="L5" s="7">
        <f t="shared" si="5"/>
        <v>0</v>
      </c>
      <c r="M5" s="7">
        <f t="shared" si="0"/>
        <v>1.467556686243781</v>
      </c>
      <c r="N5" s="7">
        <f t="shared" si="1"/>
        <v>27.294960431287347</v>
      </c>
      <c r="O5" s="7">
        <f t="shared" si="6"/>
        <v>27.294960431287347</v>
      </c>
      <c r="P5">
        <v>80</v>
      </c>
      <c r="Q5" s="7" t="str">
        <f>VLOOKUP(P5,TransitModes!$A$2:$B$68,2,0)</f>
        <v>SamTrans Express</v>
      </c>
      <c r="T5" s="27"/>
      <c r="U5" s="28" t="s">
        <v>20</v>
      </c>
      <c r="V5" s="27">
        <f>175*$Z$5^10</f>
        <v>235.1853663852213</v>
      </c>
      <c r="W5" s="28" t="s">
        <v>17</v>
      </c>
      <c r="X5" s="29">
        <f>X3*5 + X4*2</f>
        <v>20</v>
      </c>
      <c r="Y5" s="30" t="s">
        <v>677</v>
      </c>
      <c r="Z5" s="31">
        <v>1.03</v>
      </c>
    </row>
    <row r="6" spans="1:26">
      <c r="A6" t="s">
        <v>416</v>
      </c>
      <c r="B6" t="b">
        <v>1</v>
      </c>
      <c r="C6">
        <v>80</v>
      </c>
      <c r="D6">
        <v>2040</v>
      </c>
      <c r="E6">
        <v>4123</v>
      </c>
      <c r="F6">
        <v>0</v>
      </c>
      <c r="G6" t="b">
        <v>1</v>
      </c>
      <c r="H6">
        <v>15</v>
      </c>
      <c r="I6">
        <f t="shared" si="2"/>
        <v>0</v>
      </c>
      <c r="J6" s="17">
        <f t="shared" si="3"/>
        <v>89.76</v>
      </c>
      <c r="K6">
        <f t="shared" si="4"/>
        <v>0</v>
      </c>
      <c r="L6" s="7">
        <f t="shared" si="5"/>
        <v>0</v>
      </c>
      <c r="M6" s="7">
        <f t="shared" si="0"/>
        <v>0</v>
      </c>
      <c r="N6" s="7">
        <f t="shared" si="1"/>
        <v>0</v>
      </c>
      <c r="O6" s="7">
        <f t="shared" si="6"/>
        <v>0</v>
      </c>
      <c r="P6">
        <v>80</v>
      </c>
      <c r="Q6" s="7" t="str">
        <f>VLOOKUP(P6,TransitModes!$A$2:$B$68,2,0)</f>
        <v>SamTrans Express</v>
      </c>
    </row>
    <row r="7" spans="1:26">
      <c r="A7" t="s">
        <v>417</v>
      </c>
      <c r="B7" t="b">
        <v>1</v>
      </c>
      <c r="C7">
        <v>80</v>
      </c>
      <c r="D7">
        <v>2247</v>
      </c>
      <c r="E7">
        <v>3737</v>
      </c>
      <c r="F7">
        <v>0</v>
      </c>
      <c r="G7" t="b">
        <v>1</v>
      </c>
      <c r="H7">
        <v>15</v>
      </c>
      <c r="I7">
        <f t="shared" si="2"/>
        <v>1</v>
      </c>
      <c r="J7" s="17">
        <f t="shared" si="3"/>
        <v>98.868000000000009</v>
      </c>
      <c r="K7">
        <f t="shared" si="4"/>
        <v>7</v>
      </c>
      <c r="L7" s="7">
        <f t="shared" si="5"/>
        <v>0</v>
      </c>
      <c r="M7" s="7">
        <f t="shared" si="0"/>
        <v>1.7121494672844109</v>
      </c>
      <c r="N7" s="7">
        <f t="shared" si="1"/>
        <v>31.844120503168565</v>
      </c>
      <c r="O7" s="7">
        <f t="shared" si="6"/>
        <v>31.844120503168565</v>
      </c>
      <c r="P7">
        <v>80</v>
      </c>
      <c r="Q7" s="7" t="str">
        <f>VLOOKUP(P7,TransitModes!$A$2:$B$68,2,0)</f>
        <v>SamTrans Express</v>
      </c>
      <c r="T7" t="s">
        <v>705</v>
      </c>
      <c r="V7" s="7">
        <f>SUM($L$3:$L$242)/1000</f>
        <v>0</v>
      </c>
    </row>
    <row r="8" spans="1:26">
      <c r="A8" t="s">
        <v>418</v>
      </c>
      <c r="B8" t="b">
        <v>1</v>
      </c>
      <c r="C8">
        <v>80</v>
      </c>
      <c r="D8">
        <v>2319</v>
      </c>
      <c r="E8">
        <v>3685</v>
      </c>
      <c r="F8">
        <v>0</v>
      </c>
      <c r="G8" t="b">
        <v>1</v>
      </c>
      <c r="H8">
        <v>15</v>
      </c>
      <c r="I8">
        <f t="shared" si="2"/>
        <v>0</v>
      </c>
      <c r="J8" s="17">
        <f t="shared" si="3"/>
        <v>102.03600000000002</v>
      </c>
      <c r="K8">
        <f t="shared" si="4"/>
        <v>0</v>
      </c>
      <c r="L8" s="7">
        <f t="shared" si="5"/>
        <v>0</v>
      </c>
      <c r="M8" s="7">
        <f t="shared" si="0"/>
        <v>0</v>
      </c>
      <c r="N8" s="7">
        <f t="shared" si="1"/>
        <v>0</v>
      </c>
      <c r="O8" s="7">
        <f t="shared" si="6"/>
        <v>0</v>
      </c>
      <c r="P8">
        <v>80</v>
      </c>
      <c r="Q8" s="7" t="str">
        <f>VLOOKUP(P8,TransitModes!$A$2:$B$68,2,0)</f>
        <v>SamTrans Express</v>
      </c>
      <c r="T8" t="s">
        <v>713</v>
      </c>
      <c r="V8" s="7">
        <f>SUM($N$3:$N$242)/1000</f>
        <v>4.9540353182786534</v>
      </c>
    </row>
    <row r="9" spans="1:26">
      <c r="A9" t="s">
        <v>419</v>
      </c>
      <c r="B9" t="b">
        <v>1</v>
      </c>
      <c r="C9">
        <v>80</v>
      </c>
      <c r="D9">
        <v>2646</v>
      </c>
      <c r="E9">
        <v>6026</v>
      </c>
      <c r="F9">
        <v>0</v>
      </c>
      <c r="G9" t="b">
        <v>1</v>
      </c>
      <c r="H9">
        <v>15</v>
      </c>
      <c r="I9">
        <f t="shared" si="2"/>
        <v>1</v>
      </c>
      <c r="J9" s="17">
        <f t="shared" si="3"/>
        <v>116.42400000000001</v>
      </c>
      <c r="K9">
        <f t="shared" si="4"/>
        <v>8</v>
      </c>
      <c r="L9" s="7">
        <f t="shared" si="5"/>
        <v>0</v>
      </c>
      <c r="M9" s="7">
        <f t="shared" si="0"/>
        <v>1.9567422483250412</v>
      </c>
      <c r="N9" s="7">
        <f t="shared" si="1"/>
        <v>36.393280575049793</v>
      </c>
      <c r="O9" s="7">
        <f t="shared" si="6"/>
        <v>36.393280575049793</v>
      </c>
      <c r="P9">
        <v>80</v>
      </c>
      <c r="Q9" s="7" t="str">
        <f>VLOOKUP(P9,TransitModes!$A$2:$B$68,2,0)</f>
        <v>SamTrans Express</v>
      </c>
    </row>
    <row r="10" spans="1:26">
      <c r="A10" t="s">
        <v>420</v>
      </c>
      <c r="B10" t="b">
        <v>1</v>
      </c>
      <c r="C10">
        <v>80</v>
      </c>
      <c r="D10">
        <v>2662</v>
      </c>
      <c r="E10">
        <v>6078</v>
      </c>
      <c r="F10">
        <v>0</v>
      </c>
      <c r="G10" t="b">
        <v>1</v>
      </c>
      <c r="H10">
        <v>15</v>
      </c>
      <c r="I10">
        <f t="shared" si="2"/>
        <v>0</v>
      </c>
      <c r="J10" s="17">
        <f t="shared" si="3"/>
        <v>117.12800000000001</v>
      </c>
      <c r="K10">
        <f t="shared" si="4"/>
        <v>0</v>
      </c>
      <c r="L10" s="7">
        <f t="shared" si="5"/>
        <v>0</v>
      </c>
      <c r="M10" s="7">
        <f t="shared" si="0"/>
        <v>0</v>
      </c>
      <c r="N10" s="7">
        <f t="shared" si="1"/>
        <v>0</v>
      </c>
      <c r="O10" s="7">
        <f t="shared" si="6"/>
        <v>0</v>
      </c>
      <c r="P10">
        <v>80</v>
      </c>
      <c r="Q10" s="7" t="str">
        <f>VLOOKUP(P10,TransitModes!$A$2:$B$68,2,0)</f>
        <v>SamTrans Express</v>
      </c>
      <c r="T10" s="2" t="s">
        <v>695</v>
      </c>
    </row>
    <row r="11" spans="1:26">
      <c r="A11" t="s">
        <v>421</v>
      </c>
      <c r="B11" t="b">
        <v>1</v>
      </c>
      <c r="C11">
        <v>80</v>
      </c>
      <c r="D11">
        <v>2797</v>
      </c>
      <c r="E11">
        <v>6547</v>
      </c>
      <c r="F11">
        <v>0</v>
      </c>
      <c r="G11" t="b">
        <v>1</v>
      </c>
      <c r="H11">
        <v>15</v>
      </c>
      <c r="I11">
        <f t="shared" si="2"/>
        <v>1</v>
      </c>
      <c r="J11" s="17">
        <f t="shared" si="3"/>
        <v>123.06800000000001</v>
      </c>
      <c r="K11">
        <f t="shared" si="4"/>
        <v>9</v>
      </c>
      <c r="L11" s="7">
        <f t="shared" si="5"/>
        <v>0</v>
      </c>
      <c r="M11" s="7">
        <f t="shared" si="0"/>
        <v>2.2013350293656715</v>
      </c>
      <c r="N11" s="7">
        <f t="shared" si="1"/>
        <v>40.942440646931018</v>
      </c>
      <c r="O11" s="7">
        <f t="shared" si="6"/>
        <v>40.942440646931018</v>
      </c>
      <c r="P11">
        <v>80</v>
      </c>
      <c r="Q11" s="7" t="str">
        <f>VLOOKUP(P11,TransitModes!$A$2:$B$68,2,0)</f>
        <v>SamTrans Express</v>
      </c>
      <c r="T11" t="s">
        <v>706</v>
      </c>
    </row>
    <row r="12" spans="1:26">
      <c r="A12" t="s">
        <v>422</v>
      </c>
      <c r="B12" t="b">
        <v>1</v>
      </c>
      <c r="C12">
        <v>80</v>
      </c>
      <c r="D12">
        <v>2790</v>
      </c>
      <c r="E12">
        <v>6773</v>
      </c>
      <c r="F12">
        <v>0</v>
      </c>
      <c r="G12" t="b">
        <v>1</v>
      </c>
      <c r="H12">
        <v>15</v>
      </c>
      <c r="I12">
        <f t="shared" si="2"/>
        <v>0</v>
      </c>
      <c r="J12" s="17">
        <f t="shared" si="3"/>
        <v>122.76000000000002</v>
      </c>
      <c r="K12">
        <f t="shared" si="4"/>
        <v>0</v>
      </c>
      <c r="L12" s="7">
        <f t="shared" si="5"/>
        <v>0</v>
      </c>
      <c r="M12" s="7">
        <f t="shared" si="0"/>
        <v>0</v>
      </c>
      <c r="N12" s="7">
        <f t="shared" si="1"/>
        <v>0</v>
      </c>
      <c r="O12" s="7">
        <f t="shared" si="6"/>
        <v>0</v>
      </c>
      <c r="P12">
        <v>80</v>
      </c>
      <c r="Q12" s="7" t="str">
        <f>VLOOKUP(P12,TransitModes!$A$2:$B$68,2,0)</f>
        <v>SamTrans Express</v>
      </c>
      <c r="T12" t="s">
        <v>711</v>
      </c>
    </row>
    <row r="13" spans="1:26">
      <c r="A13" t="s">
        <v>423</v>
      </c>
      <c r="B13" t="b">
        <v>1</v>
      </c>
      <c r="C13">
        <v>80</v>
      </c>
      <c r="D13">
        <v>4511</v>
      </c>
      <c r="E13">
        <v>7624</v>
      </c>
      <c r="F13">
        <v>0</v>
      </c>
      <c r="G13" t="b">
        <v>1</v>
      </c>
      <c r="H13">
        <v>15</v>
      </c>
      <c r="I13">
        <f t="shared" si="2"/>
        <v>1</v>
      </c>
      <c r="J13" s="17">
        <f t="shared" si="3"/>
        <v>198.48400000000001</v>
      </c>
      <c r="K13">
        <f t="shared" si="4"/>
        <v>14</v>
      </c>
      <c r="L13" s="7">
        <f t="shared" si="5"/>
        <v>0</v>
      </c>
      <c r="M13" s="7">
        <f t="shared" si="0"/>
        <v>3.4242989345688217</v>
      </c>
      <c r="N13" s="7">
        <f t="shared" si="1"/>
        <v>63.68824100633713</v>
      </c>
      <c r="O13" s="7">
        <f t="shared" si="6"/>
        <v>63.68824100633713</v>
      </c>
      <c r="P13">
        <v>80</v>
      </c>
      <c r="Q13" s="7" t="str">
        <f>VLOOKUP(P13,TransitModes!$A$2:$B$68,2,0)</f>
        <v>SamTrans Express</v>
      </c>
      <c r="T13" t="s">
        <v>707</v>
      </c>
    </row>
    <row r="14" spans="1:26">
      <c r="A14" t="s">
        <v>424</v>
      </c>
      <c r="B14" t="b">
        <v>1</v>
      </c>
      <c r="C14">
        <v>80</v>
      </c>
      <c r="D14">
        <v>4453</v>
      </c>
      <c r="E14">
        <v>7615</v>
      </c>
      <c r="F14">
        <v>0</v>
      </c>
      <c r="G14" t="b">
        <v>1</v>
      </c>
      <c r="H14">
        <v>15</v>
      </c>
      <c r="I14">
        <f t="shared" si="2"/>
        <v>0</v>
      </c>
      <c r="J14" s="17">
        <f t="shared" si="3"/>
        <v>195.93200000000002</v>
      </c>
      <c r="K14">
        <f t="shared" si="4"/>
        <v>0</v>
      </c>
      <c r="L14" s="7">
        <f t="shared" si="5"/>
        <v>0</v>
      </c>
      <c r="M14" s="7">
        <f t="shared" si="0"/>
        <v>0</v>
      </c>
      <c r="N14" s="7">
        <f t="shared" si="1"/>
        <v>0</v>
      </c>
      <c r="O14" s="7">
        <f t="shared" si="6"/>
        <v>0</v>
      </c>
      <c r="P14">
        <v>80</v>
      </c>
      <c r="Q14" s="7" t="str">
        <f>VLOOKUP(P14,TransitModes!$A$2:$B$68,2,0)</f>
        <v>SamTrans Express</v>
      </c>
    </row>
    <row r="15" spans="1:26">
      <c r="A15" t="s">
        <v>425</v>
      </c>
      <c r="B15" t="b">
        <v>1</v>
      </c>
      <c r="C15">
        <v>80</v>
      </c>
      <c r="D15">
        <v>2694</v>
      </c>
      <c r="E15">
        <v>5384</v>
      </c>
      <c r="F15">
        <v>0</v>
      </c>
      <c r="G15" t="b">
        <v>1</v>
      </c>
      <c r="H15">
        <v>15</v>
      </c>
      <c r="I15">
        <f t="shared" si="2"/>
        <v>1</v>
      </c>
      <c r="J15" s="17">
        <f t="shared" si="3"/>
        <v>118.53600000000002</v>
      </c>
      <c r="K15">
        <f t="shared" si="4"/>
        <v>8</v>
      </c>
      <c r="L15" s="7">
        <f t="shared" si="5"/>
        <v>0</v>
      </c>
      <c r="M15" s="7">
        <f t="shared" si="0"/>
        <v>1.9567422483250412</v>
      </c>
      <c r="N15" s="7">
        <f t="shared" si="1"/>
        <v>36.393280575049793</v>
      </c>
      <c r="O15" s="7">
        <f t="shared" si="6"/>
        <v>36.393280575049793</v>
      </c>
      <c r="P15">
        <v>80</v>
      </c>
      <c r="Q15" s="7" t="str">
        <f>VLOOKUP(P15,TransitModes!$A$2:$B$68,2,0)</f>
        <v>SamTrans Express</v>
      </c>
    </row>
    <row r="16" spans="1:26">
      <c r="A16" t="s">
        <v>426</v>
      </c>
      <c r="B16" t="b">
        <v>1</v>
      </c>
      <c r="C16">
        <v>80</v>
      </c>
      <c r="D16">
        <v>2642</v>
      </c>
      <c r="E16">
        <v>5080</v>
      </c>
      <c r="F16">
        <v>0</v>
      </c>
      <c r="G16" t="b">
        <v>1</v>
      </c>
      <c r="H16">
        <v>15</v>
      </c>
      <c r="I16">
        <f t="shared" si="2"/>
        <v>0</v>
      </c>
      <c r="J16" s="17">
        <f t="shared" si="3"/>
        <v>116.24800000000002</v>
      </c>
      <c r="K16">
        <f t="shared" si="4"/>
        <v>0</v>
      </c>
      <c r="L16" s="7">
        <f t="shared" si="5"/>
        <v>0</v>
      </c>
      <c r="M16" s="7">
        <f t="shared" si="0"/>
        <v>0</v>
      </c>
      <c r="N16" s="7">
        <f t="shared" si="1"/>
        <v>0</v>
      </c>
      <c r="O16" s="7">
        <f t="shared" si="6"/>
        <v>0</v>
      </c>
      <c r="P16">
        <v>80</v>
      </c>
      <c r="Q16" s="7" t="str">
        <f>VLOOKUP(P16,TransitModes!$A$2:$B$68,2,0)</f>
        <v>SamTrans Express</v>
      </c>
    </row>
    <row r="17" spans="1:20">
      <c r="A17" t="s">
        <v>427</v>
      </c>
      <c r="B17" t="b">
        <v>1</v>
      </c>
      <c r="C17">
        <v>81</v>
      </c>
      <c r="D17">
        <v>2688</v>
      </c>
      <c r="E17">
        <v>6594</v>
      </c>
      <c r="F17">
        <v>0</v>
      </c>
      <c r="G17" t="b">
        <v>1</v>
      </c>
      <c r="H17">
        <v>15</v>
      </c>
      <c r="I17">
        <f t="shared" si="2"/>
        <v>1</v>
      </c>
      <c r="J17" s="17">
        <f t="shared" si="3"/>
        <v>118.27200000000001</v>
      </c>
      <c r="K17">
        <f t="shared" si="4"/>
        <v>8</v>
      </c>
      <c r="L17" s="7">
        <f t="shared" si="5"/>
        <v>0</v>
      </c>
      <c r="M17" s="7">
        <f t="shared" si="0"/>
        <v>1.9567422483250412</v>
      </c>
      <c r="N17" s="7">
        <f t="shared" si="1"/>
        <v>36.393280575049793</v>
      </c>
      <c r="O17" s="7">
        <f t="shared" si="6"/>
        <v>36.393280575049793</v>
      </c>
      <c r="P17">
        <v>81</v>
      </c>
      <c r="Q17" s="7" t="str">
        <f>VLOOKUP(P17,TransitModes!$A$2:$B$68,2,0)</f>
        <v>VTA Express</v>
      </c>
    </row>
    <row r="18" spans="1:20">
      <c r="A18" t="s">
        <v>428</v>
      </c>
      <c r="B18" t="b">
        <v>1</v>
      </c>
      <c r="C18">
        <v>81</v>
      </c>
      <c r="D18">
        <v>2634</v>
      </c>
      <c r="E18">
        <v>6297</v>
      </c>
      <c r="F18">
        <v>0</v>
      </c>
      <c r="G18" t="b">
        <v>1</v>
      </c>
      <c r="H18">
        <v>15</v>
      </c>
      <c r="I18">
        <f t="shared" si="2"/>
        <v>0</v>
      </c>
      <c r="J18" s="17">
        <f t="shared" si="3"/>
        <v>115.89600000000002</v>
      </c>
      <c r="K18">
        <f t="shared" si="4"/>
        <v>0</v>
      </c>
      <c r="L18" s="7">
        <f t="shared" si="5"/>
        <v>0</v>
      </c>
      <c r="M18" s="7">
        <f t="shared" si="0"/>
        <v>0</v>
      </c>
      <c r="N18" s="7">
        <f t="shared" si="1"/>
        <v>0</v>
      </c>
      <c r="O18" s="7">
        <f t="shared" si="6"/>
        <v>0</v>
      </c>
      <c r="P18">
        <v>81</v>
      </c>
      <c r="Q18" s="7" t="str">
        <f>VLOOKUP(P18,TransitModes!$A$2:$B$68,2,0)</f>
        <v>VTA Express</v>
      </c>
      <c r="S18" s="71" t="s">
        <v>1719</v>
      </c>
      <c r="T18" t="s">
        <v>1908</v>
      </c>
    </row>
    <row r="19" spans="1:20">
      <c r="A19" t="s">
        <v>429</v>
      </c>
      <c r="B19" t="b">
        <v>1</v>
      </c>
      <c r="C19">
        <v>81</v>
      </c>
      <c r="D19">
        <v>3272</v>
      </c>
      <c r="E19">
        <v>5724</v>
      </c>
      <c r="F19">
        <v>0</v>
      </c>
      <c r="G19" t="b">
        <v>1</v>
      </c>
      <c r="H19">
        <v>15</v>
      </c>
      <c r="I19">
        <f t="shared" si="2"/>
        <v>1</v>
      </c>
      <c r="J19" s="17">
        <f t="shared" si="3"/>
        <v>143.96800000000002</v>
      </c>
      <c r="K19">
        <f t="shared" si="4"/>
        <v>10</v>
      </c>
      <c r="L19" s="7">
        <f t="shared" si="5"/>
        <v>0</v>
      </c>
      <c r="M19" s="7">
        <f t="shared" si="0"/>
        <v>2.4459278104063018</v>
      </c>
      <c r="N19" s="7">
        <f t="shared" si="1"/>
        <v>45.491600718812244</v>
      </c>
      <c r="O19" s="7">
        <f t="shared" si="6"/>
        <v>45.491600718812244</v>
      </c>
      <c r="P19">
        <v>81</v>
      </c>
      <c r="Q19" s="7" t="str">
        <f>VLOOKUP(P19,TransitModes!$A$2:$B$68,2,0)</f>
        <v>VTA Express</v>
      </c>
      <c r="S19" s="72" t="s">
        <v>1885</v>
      </c>
      <c r="T19" s="95">
        <v>2092.6136330653635</v>
      </c>
    </row>
    <row r="20" spans="1:20">
      <c r="A20" t="s">
        <v>430</v>
      </c>
      <c r="B20" t="b">
        <v>1</v>
      </c>
      <c r="C20">
        <v>81</v>
      </c>
      <c r="D20">
        <v>3308</v>
      </c>
      <c r="E20">
        <v>5536</v>
      </c>
      <c r="F20">
        <v>0</v>
      </c>
      <c r="G20" t="b">
        <v>1</v>
      </c>
      <c r="H20">
        <v>15</v>
      </c>
      <c r="I20">
        <f t="shared" si="2"/>
        <v>0</v>
      </c>
      <c r="J20" s="17">
        <f t="shared" si="3"/>
        <v>145.55199999999999</v>
      </c>
      <c r="K20">
        <f t="shared" si="4"/>
        <v>0</v>
      </c>
      <c r="L20" s="7">
        <f t="shared" si="5"/>
        <v>0</v>
      </c>
      <c r="M20" s="7">
        <f t="shared" si="0"/>
        <v>0</v>
      </c>
      <c r="N20" s="7">
        <f t="shared" si="1"/>
        <v>0</v>
      </c>
      <c r="O20" s="7">
        <f t="shared" si="6"/>
        <v>0</v>
      </c>
      <c r="P20">
        <v>81</v>
      </c>
      <c r="Q20" s="7" t="str">
        <f>VLOOKUP(P20,TransitModes!$A$2:$B$68,2,0)</f>
        <v>VTA Express</v>
      </c>
      <c r="S20" s="72" t="s">
        <v>1883</v>
      </c>
      <c r="T20" s="95">
        <v>996.26605574198788</v>
      </c>
    </row>
    <row r="21" spans="1:20">
      <c r="A21" t="s">
        <v>431</v>
      </c>
      <c r="B21" t="b">
        <v>1</v>
      </c>
      <c r="C21">
        <v>81</v>
      </c>
      <c r="D21">
        <v>3026</v>
      </c>
      <c r="E21">
        <v>5017</v>
      </c>
      <c r="F21">
        <v>0</v>
      </c>
      <c r="G21" t="b">
        <v>1</v>
      </c>
      <c r="H21">
        <v>15</v>
      </c>
      <c r="I21">
        <f t="shared" si="2"/>
        <v>1</v>
      </c>
      <c r="J21" s="17">
        <f t="shared" si="3"/>
        <v>133.14400000000001</v>
      </c>
      <c r="K21">
        <f t="shared" si="4"/>
        <v>9</v>
      </c>
      <c r="L21" s="7">
        <f t="shared" si="5"/>
        <v>0</v>
      </c>
      <c r="M21" s="7">
        <f t="shared" si="0"/>
        <v>2.2013350293656715</v>
      </c>
      <c r="N21" s="7">
        <f t="shared" si="1"/>
        <v>40.942440646931018</v>
      </c>
      <c r="O21" s="7">
        <f t="shared" si="6"/>
        <v>40.942440646931018</v>
      </c>
      <c r="P21">
        <v>81</v>
      </c>
      <c r="Q21" s="7" t="str">
        <f>VLOOKUP(P21,TransitModes!$A$2:$B$68,2,0)</f>
        <v>VTA Express</v>
      </c>
      <c r="S21" s="72" t="s">
        <v>1881</v>
      </c>
      <c r="T21" s="95">
        <v>659.62821042277744</v>
      </c>
    </row>
    <row r="22" spans="1:20">
      <c r="A22" t="s">
        <v>432</v>
      </c>
      <c r="B22" t="b">
        <v>1</v>
      </c>
      <c r="C22">
        <v>81</v>
      </c>
      <c r="D22">
        <v>2944</v>
      </c>
      <c r="E22">
        <v>4436</v>
      </c>
      <c r="F22">
        <v>0</v>
      </c>
      <c r="G22" t="b">
        <v>1</v>
      </c>
      <c r="H22">
        <v>15</v>
      </c>
      <c r="I22">
        <f t="shared" si="2"/>
        <v>0</v>
      </c>
      <c r="J22" s="17">
        <f t="shared" si="3"/>
        <v>129.53600000000003</v>
      </c>
      <c r="K22">
        <f t="shared" si="4"/>
        <v>0</v>
      </c>
      <c r="L22" s="7">
        <f t="shared" si="5"/>
        <v>0</v>
      </c>
      <c r="M22" s="7">
        <f t="shared" si="0"/>
        <v>0</v>
      </c>
      <c r="N22" s="7">
        <f t="shared" si="1"/>
        <v>0</v>
      </c>
      <c r="O22" s="7">
        <f t="shared" si="6"/>
        <v>0</v>
      </c>
      <c r="P22">
        <v>81</v>
      </c>
      <c r="Q22" s="7" t="str">
        <f>VLOOKUP(P22,TransitModes!$A$2:$B$68,2,0)</f>
        <v>VTA Express</v>
      </c>
      <c r="S22" s="72" t="s">
        <v>1880</v>
      </c>
      <c r="T22" s="95">
        <v>277.49876438475468</v>
      </c>
    </row>
    <row r="23" spans="1:20">
      <c r="A23" t="s">
        <v>433</v>
      </c>
      <c r="B23" t="b">
        <v>1</v>
      </c>
      <c r="C23">
        <v>81</v>
      </c>
      <c r="D23">
        <v>2543</v>
      </c>
      <c r="E23">
        <v>6018</v>
      </c>
      <c r="F23">
        <v>0</v>
      </c>
      <c r="G23" t="b">
        <v>1</v>
      </c>
      <c r="H23">
        <v>15</v>
      </c>
      <c r="I23">
        <f t="shared" si="2"/>
        <v>1</v>
      </c>
      <c r="J23" s="17">
        <f t="shared" si="3"/>
        <v>111.89200000000001</v>
      </c>
      <c r="K23">
        <f t="shared" si="4"/>
        <v>8</v>
      </c>
      <c r="L23" s="7">
        <f t="shared" si="5"/>
        <v>0</v>
      </c>
      <c r="M23" s="7">
        <f t="shared" si="0"/>
        <v>1.9567422483250412</v>
      </c>
      <c r="N23" s="7">
        <f t="shared" si="1"/>
        <v>36.393280575049793</v>
      </c>
      <c r="O23" s="7">
        <f t="shared" si="6"/>
        <v>36.393280575049793</v>
      </c>
      <c r="P23">
        <v>81</v>
      </c>
      <c r="Q23" s="7" t="str">
        <f>VLOOKUP(P23,TransitModes!$A$2:$B$68,2,0)</f>
        <v>VTA Express</v>
      </c>
      <c r="S23" s="72" t="s">
        <v>1884</v>
      </c>
      <c r="T23" s="95">
        <v>241.10548380970491</v>
      </c>
    </row>
    <row r="24" spans="1:20">
      <c r="A24" t="s">
        <v>434</v>
      </c>
      <c r="B24" t="b">
        <v>1</v>
      </c>
      <c r="C24">
        <v>81</v>
      </c>
      <c r="D24">
        <v>2548</v>
      </c>
      <c r="E24">
        <v>6208</v>
      </c>
      <c r="F24">
        <v>0</v>
      </c>
      <c r="G24" t="b">
        <v>1</v>
      </c>
      <c r="H24">
        <v>15</v>
      </c>
      <c r="I24">
        <f t="shared" si="2"/>
        <v>0</v>
      </c>
      <c r="J24" s="17">
        <f t="shared" si="3"/>
        <v>112.11200000000001</v>
      </c>
      <c r="K24">
        <f t="shared" si="4"/>
        <v>0</v>
      </c>
      <c r="L24" s="7">
        <f t="shared" si="5"/>
        <v>0</v>
      </c>
      <c r="M24" s="7">
        <f t="shared" si="0"/>
        <v>0</v>
      </c>
      <c r="N24" s="7">
        <f t="shared" si="1"/>
        <v>0</v>
      </c>
      <c r="O24" s="7">
        <f t="shared" si="6"/>
        <v>0</v>
      </c>
      <c r="P24">
        <v>81</v>
      </c>
      <c r="Q24" s="7" t="str">
        <f>VLOOKUP(P24,TransitModes!$A$2:$B$68,2,0)</f>
        <v>VTA Express</v>
      </c>
      <c r="S24" s="72" t="s">
        <v>1886</v>
      </c>
      <c r="T24" s="95">
        <v>122.82732194079306</v>
      </c>
    </row>
    <row r="25" spans="1:20">
      <c r="A25" t="s">
        <v>435</v>
      </c>
      <c r="B25" t="b">
        <v>1</v>
      </c>
      <c r="C25">
        <v>81</v>
      </c>
      <c r="D25">
        <v>2662</v>
      </c>
      <c r="E25">
        <v>6158</v>
      </c>
      <c r="F25">
        <v>0</v>
      </c>
      <c r="G25" t="b">
        <v>1</v>
      </c>
      <c r="H25">
        <v>15</v>
      </c>
      <c r="I25">
        <f t="shared" si="2"/>
        <v>1</v>
      </c>
      <c r="J25" s="17">
        <f t="shared" si="3"/>
        <v>117.12800000000001</v>
      </c>
      <c r="K25">
        <f t="shared" si="4"/>
        <v>8</v>
      </c>
      <c r="L25" s="7">
        <f t="shared" si="5"/>
        <v>0</v>
      </c>
      <c r="M25" s="7">
        <f t="shared" si="0"/>
        <v>1.9567422483250412</v>
      </c>
      <c r="N25" s="7">
        <f t="shared" si="1"/>
        <v>36.393280575049793</v>
      </c>
      <c r="O25" s="7">
        <f t="shared" si="6"/>
        <v>36.393280575049793</v>
      </c>
      <c r="P25">
        <v>81</v>
      </c>
      <c r="Q25" s="7" t="str">
        <f>VLOOKUP(P25,TransitModes!$A$2:$B$68,2,0)</f>
        <v>VTA Express</v>
      </c>
      <c r="S25" s="72" t="s">
        <v>6</v>
      </c>
      <c r="T25" s="95">
        <v>100.08152158138692</v>
      </c>
    </row>
    <row r="26" spans="1:20">
      <c r="A26" t="s">
        <v>436</v>
      </c>
      <c r="B26" t="b">
        <v>1</v>
      </c>
      <c r="C26">
        <v>81</v>
      </c>
      <c r="D26">
        <v>2696</v>
      </c>
      <c r="E26">
        <v>7307</v>
      </c>
      <c r="F26">
        <v>0</v>
      </c>
      <c r="G26" t="b">
        <v>1</v>
      </c>
      <c r="H26">
        <v>15</v>
      </c>
      <c r="I26">
        <f t="shared" si="2"/>
        <v>1</v>
      </c>
      <c r="J26" s="17">
        <f t="shared" si="3"/>
        <v>118.62400000000001</v>
      </c>
      <c r="K26">
        <f t="shared" si="4"/>
        <v>8</v>
      </c>
      <c r="L26" s="7">
        <f t="shared" si="5"/>
        <v>0</v>
      </c>
      <c r="M26" s="7">
        <f t="shared" si="0"/>
        <v>1.9567422483250412</v>
      </c>
      <c r="N26" s="7">
        <f t="shared" si="1"/>
        <v>36.393280575049793</v>
      </c>
      <c r="O26" s="7">
        <f t="shared" si="6"/>
        <v>36.393280575049793</v>
      </c>
      <c r="P26">
        <v>81</v>
      </c>
      <c r="Q26" s="7" t="str">
        <f>VLOOKUP(P26,TransitModes!$A$2:$B$68,2,0)</f>
        <v>VTA Express</v>
      </c>
      <c r="S26" s="72" t="s">
        <v>1901</v>
      </c>
      <c r="T26" s="95">
        <v>81.884881293862037</v>
      </c>
    </row>
    <row r="27" spans="1:20">
      <c r="A27" t="s">
        <v>437</v>
      </c>
      <c r="B27" t="b">
        <v>1</v>
      </c>
      <c r="C27">
        <v>81</v>
      </c>
      <c r="D27">
        <v>1990</v>
      </c>
      <c r="E27">
        <v>4480</v>
      </c>
      <c r="F27">
        <v>0</v>
      </c>
      <c r="G27" t="b">
        <v>1</v>
      </c>
      <c r="H27">
        <v>15</v>
      </c>
      <c r="I27">
        <f t="shared" si="2"/>
        <v>1</v>
      </c>
      <c r="J27" s="17">
        <f t="shared" si="3"/>
        <v>87.56</v>
      </c>
      <c r="K27">
        <f t="shared" si="4"/>
        <v>6</v>
      </c>
      <c r="L27" s="7">
        <f t="shared" si="5"/>
        <v>0</v>
      </c>
      <c r="M27" s="7">
        <f t="shared" si="0"/>
        <v>1.467556686243781</v>
      </c>
      <c r="N27" s="7">
        <f t="shared" si="1"/>
        <v>27.294960431287347</v>
      </c>
      <c r="O27" s="7">
        <f t="shared" si="6"/>
        <v>27.294960431287347</v>
      </c>
      <c r="P27">
        <v>81</v>
      </c>
      <c r="Q27" s="7" t="str">
        <f>VLOOKUP(P27,TransitModes!$A$2:$B$68,2,0)</f>
        <v>VTA Express</v>
      </c>
      <c r="S27" s="72" t="s">
        <v>1879</v>
      </c>
      <c r="T27" s="95">
        <v>81.884881293862037</v>
      </c>
    </row>
    <row r="28" spans="1:20">
      <c r="A28" t="s">
        <v>438</v>
      </c>
      <c r="B28" t="b">
        <v>1</v>
      </c>
      <c r="C28">
        <v>81</v>
      </c>
      <c r="D28">
        <v>1943</v>
      </c>
      <c r="E28">
        <v>4514</v>
      </c>
      <c r="F28">
        <v>0</v>
      </c>
      <c r="G28" t="b">
        <v>1</v>
      </c>
      <c r="H28">
        <v>15</v>
      </c>
      <c r="I28">
        <f t="shared" si="2"/>
        <v>0</v>
      </c>
      <c r="J28" s="17">
        <f t="shared" si="3"/>
        <v>85.492000000000004</v>
      </c>
      <c r="K28">
        <f t="shared" si="4"/>
        <v>0</v>
      </c>
      <c r="L28" s="7">
        <f t="shared" si="5"/>
        <v>0</v>
      </c>
      <c r="M28" s="7">
        <f t="shared" si="0"/>
        <v>0</v>
      </c>
      <c r="N28" s="7">
        <f t="shared" si="1"/>
        <v>0</v>
      </c>
      <c r="O28" s="7">
        <f t="shared" si="6"/>
        <v>0</v>
      </c>
      <c r="P28">
        <v>81</v>
      </c>
      <c r="Q28" s="7" t="str">
        <f>VLOOKUP(P28,TransitModes!$A$2:$B$68,2,0)</f>
        <v>VTA Express</v>
      </c>
      <c r="S28" s="72" t="s">
        <v>1889</v>
      </c>
      <c r="T28" s="95">
        <v>77.335721221980805</v>
      </c>
    </row>
    <row r="29" spans="1:20">
      <c r="A29" t="s">
        <v>439</v>
      </c>
      <c r="B29" t="b">
        <v>1</v>
      </c>
      <c r="C29">
        <v>81</v>
      </c>
      <c r="D29">
        <v>4425</v>
      </c>
      <c r="E29">
        <v>8418</v>
      </c>
      <c r="F29">
        <v>0</v>
      </c>
      <c r="G29" t="b">
        <v>1</v>
      </c>
      <c r="H29">
        <v>15</v>
      </c>
      <c r="I29">
        <f t="shared" si="2"/>
        <v>1</v>
      </c>
      <c r="J29" s="17">
        <f t="shared" si="3"/>
        <v>194.70000000000002</v>
      </c>
      <c r="K29">
        <f t="shared" si="4"/>
        <v>13</v>
      </c>
      <c r="L29" s="7">
        <f t="shared" si="5"/>
        <v>0</v>
      </c>
      <c r="M29" s="7">
        <f t="shared" si="0"/>
        <v>3.1797061535281919</v>
      </c>
      <c r="N29" s="7">
        <f t="shared" si="1"/>
        <v>59.139080934455905</v>
      </c>
      <c r="O29" s="7">
        <f t="shared" si="6"/>
        <v>59.139080934455905</v>
      </c>
      <c r="P29">
        <v>81</v>
      </c>
      <c r="Q29" s="7" t="str">
        <f>VLOOKUP(P29,TransitModes!$A$2:$B$68,2,0)</f>
        <v>VTA Express</v>
      </c>
      <c r="S29" s="72" t="s">
        <v>1887</v>
      </c>
      <c r="T29" s="95">
        <v>68.237401078218369</v>
      </c>
    </row>
    <row r="30" spans="1:20">
      <c r="A30" t="s">
        <v>440</v>
      </c>
      <c r="B30" t="b">
        <v>1</v>
      </c>
      <c r="C30">
        <v>81</v>
      </c>
      <c r="D30">
        <v>4393</v>
      </c>
      <c r="E30">
        <v>8313</v>
      </c>
      <c r="F30">
        <v>0</v>
      </c>
      <c r="G30" t="b">
        <v>1</v>
      </c>
      <c r="H30">
        <v>15</v>
      </c>
      <c r="I30">
        <f t="shared" si="2"/>
        <v>0</v>
      </c>
      <c r="J30" s="17">
        <f t="shared" si="3"/>
        <v>193.292</v>
      </c>
      <c r="K30">
        <f t="shared" si="4"/>
        <v>0</v>
      </c>
      <c r="L30" s="7">
        <f t="shared" si="5"/>
        <v>0</v>
      </c>
      <c r="M30" s="7">
        <f t="shared" si="0"/>
        <v>0</v>
      </c>
      <c r="N30" s="7">
        <f t="shared" si="1"/>
        <v>0</v>
      </c>
      <c r="O30" s="7">
        <f t="shared" si="6"/>
        <v>0</v>
      </c>
      <c r="P30">
        <v>81</v>
      </c>
      <c r="Q30" s="7" t="str">
        <f>VLOOKUP(P30,TransitModes!$A$2:$B$68,2,0)</f>
        <v>VTA Express</v>
      </c>
      <c r="S30" s="72" t="s">
        <v>5</v>
      </c>
      <c r="T30" s="95">
        <v>68.237401078218355</v>
      </c>
    </row>
    <row r="31" spans="1:20">
      <c r="A31" t="s">
        <v>441</v>
      </c>
      <c r="B31" t="b">
        <v>1</v>
      </c>
      <c r="C31">
        <v>81</v>
      </c>
      <c r="D31">
        <v>2421</v>
      </c>
      <c r="E31">
        <v>4672</v>
      </c>
      <c r="F31">
        <v>0</v>
      </c>
      <c r="G31" t="b">
        <v>1</v>
      </c>
      <c r="H31">
        <v>15</v>
      </c>
      <c r="I31">
        <f t="shared" si="2"/>
        <v>1</v>
      </c>
      <c r="J31" s="17">
        <f t="shared" si="3"/>
        <v>106.52400000000002</v>
      </c>
      <c r="K31">
        <f t="shared" si="4"/>
        <v>8</v>
      </c>
      <c r="L31" s="7">
        <f t="shared" si="5"/>
        <v>0</v>
      </c>
      <c r="M31" s="7">
        <f t="shared" si="0"/>
        <v>1.9567422483250412</v>
      </c>
      <c r="N31" s="7">
        <f t="shared" si="1"/>
        <v>36.393280575049793</v>
      </c>
      <c r="O31" s="7">
        <f t="shared" si="6"/>
        <v>36.393280575049793</v>
      </c>
      <c r="P31">
        <v>81</v>
      </c>
      <c r="Q31" s="7" t="str">
        <f>VLOOKUP(P31,TransitModes!$A$2:$B$68,2,0)</f>
        <v>VTA Express</v>
      </c>
      <c r="S31" s="72" t="s">
        <v>1882</v>
      </c>
      <c r="T31" s="95">
        <v>54.589920862574687</v>
      </c>
    </row>
    <row r="32" spans="1:20">
      <c r="A32" t="s">
        <v>442</v>
      </c>
      <c r="B32" t="b">
        <v>1</v>
      </c>
      <c r="C32">
        <v>81</v>
      </c>
      <c r="D32">
        <v>2447</v>
      </c>
      <c r="E32">
        <v>4664</v>
      </c>
      <c r="F32">
        <v>0</v>
      </c>
      <c r="G32" t="b">
        <v>1</v>
      </c>
      <c r="H32">
        <v>15</v>
      </c>
      <c r="I32">
        <f t="shared" si="2"/>
        <v>0</v>
      </c>
      <c r="J32" s="17">
        <f t="shared" si="3"/>
        <v>107.66800000000001</v>
      </c>
      <c r="K32">
        <f t="shared" si="4"/>
        <v>0</v>
      </c>
      <c r="L32" s="7">
        <f t="shared" si="5"/>
        <v>0</v>
      </c>
      <c r="M32" s="7">
        <f t="shared" si="0"/>
        <v>0</v>
      </c>
      <c r="N32" s="7">
        <f t="shared" si="1"/>
        <v>0</v>
      </c>
      <c r="O32" s="7">
        <f t="shared" si="6"/>
        <v>0</v>
      </c>
      <c r="P32">
        <v>81</v>
      </c>
      <c r="Q32" s="7" t="str">
        <f>VLOOKUP(P32,TransitModes!$A$2:$B$68,2,0)</f>
        <v>VTA Express</v>
      </c>
      <c r="S32" s="72" t="s">
        <v>1890</v>
      </c>
      <c r="T32" s="95">
        <v>27.294960431287347</v>
      </c>
    </row>
    <row r="33" spans="1:30">
      <c r="A33" t="s">
        <v>443</v>
      </c>
      <c r="B33" t="b">
        <v>1</v>
      </c>
      <c r="C33">
        <v>81</v>
      </c>
      <c r="D33">
        <v>1910</v>
      </c>
      <c r="E33">
        <v>5311</v>
      </c>
      <c r="F33">
        <v>0</v>
      </c>
      <c r="G33" t="b">
        <v>1</v>
      </c>
      <c r="H33">
        <v>15</v>
      </c>
      <c r="I33">
        <f t="shared" si="2"/>
        <v>1</v>
      </c>
      <c r="J33" s="17">
        <f t="shared" si="3"/>
        <v>84.04</v>
      </c>
      <c r="K33">
        <f t="shared" si="4"/>
        <v>6</v>
      </c>
      <c r="L33" s="7">
        <f t="shared" si="5"/>
        <v>0</v>
      </c>
      <c r="M33" s="7">
        <f t="shared" si="0"/>
        <v>1.467556686243781</v>
      </c>
      <c r="N33" s="7">
        <f t="shared" si="1"/>
        <v>27.294960431287347</v>
      </c>
      <c r="O33" s="7">
        <f t="shared" si="6"/>
        <v>27.294960431287347</v>
      </c>
      <c r="P33">
        <v>81</v>
      </c>
      <c r="Q33" s="7" t="str">
        <f>VLOOKUP(P33,TransitModes!$A$2:$B$68,2,0)</f>
        <v>VTA Express</v>
      </c>
      <c r="S33" s="72" t="s">
        <v>1906</v>
      </c>
      <c r="T33" s="95">
        <v>4.5491600718812242</v>
      </c>
    </row>
    <row r="34" spans="1:30">
      <c r="A34" t="s">
        <v>444</v>
      </c>
      <c r="B34" t="b">
        <v>1</v>
      </c>
      <c r="C34">
        <v>81</v>
      </c>
      <c r="D34">
        <v>1896</v>
      </c>
      <c r="E34">
        <v>5426</v>
      </c>
      <c r="F34">
        <v>0</v>
      </c>
      <c r="G34" t="b">
        <v>1</v>
      </c>
      <c r="H34">
        <v>15</v>
      </c>
      <c r="I34">
        <f t="shared" si="2"/>
        <v>0</v>
      </c>
      <c r="J34" s="17">
        <f t="shared" si="3"/>
        <v>83.424000000000007</v>
      </c>
      <c r="K34">
        <f t="shared" si="4"/>
        <v>0</v>
      </c>
      <c r="L34" s="7">
        <f t="shared" si="5"/>
        <v>0</v>
      </c>
      <c r="M34" s="7">
        <f t="shared" si="0"/>
        <v>0</v>
      </c>
      <c r="N34" s="7">
        <f t="shared" si="1"/>
        <v>0</v>
      </c>
      <c r="O34" s="7">
        <f t="shared" si="6"/>
        <v>0</v>
      </c>
      <c r="P34">
        <v>81</v>
      </c>
      <c r="Q34" s="7" t="str">
        <f>VLOOKUP(P34,TransitModes!$A$2:$B$68,2,0)</f>
        <v>VTA Express</v>
      </c>
      <c r="S34" s="72" t="s">
        <v>1888</v>
      </c>
      <c r="T34" s="95">
        <v>0</v>
      </c>
    </row>
    <row r="35" spans="1:30">
      <c r="A35" t="s">
        <v>445</v>
      </c>
      <c r="B35" t="b">
        <v>1</v>
      </c>
      <c r="C35">
        <v>81</v>
      </c>
      <c r="D35">
        <v>3529</v>
      </c>
      <c r="E35">
        <v>7043</v>
      </c>
      <c r="F35">
        <v>0</v>
      </c>
      <c r="G35" t="b">
        <v>1</v>
      </c>
      <c r="H35">
        <v>15</v>
      </c>
      <c r="I35">
        <f t="shared" si="2"/>
        <v>1</v>
      </c>
      <c r="J35" s="17">
        <f t="shared" si="3"/>
        <v>155.27600000000001</v>
      </c>
      <c r="K35">
        <f t="shared" si="4"/>
        <v>11</v>
      </c>
      <c r="L35" s="7">
        <f t="shared" si="5"/>
        <v>0</v>
      </c>
      <c r="M35" s="7">
        <f t="shared" si="0"/>
        <v>2.6905205914469317</v>
      </c>
      <c r="N35" s="7">
        <f t="shared" si="1"/>
        <v>50.040760790693462</v>
      </c>
      <c r="O35" s="7">
        <f t="shared" si="6"/>
        <v>50.040760790693462</v>
      </c>
      <c r="P35">
        <v>81</v>
      </c>
      <c r="Q35" s="7" t="str">
        <f>VLOOKUP(P35,TransitModes!$A$2:$B$68,2,0)</f>
        <v>VTA Express</v>
      </c>
      <c r="S35" s="72" t="s">
        <v>1720</v>
      </c>
      <c r="T35" s="95">
        <v>4954.035318278653</v>
      </c>
    </row>
    <row r="36" spans="1:30">
      <c r="A36" t="s">
        <v>446</v>
      </c>
      <c r="B36" t="b">
        <v>1</v>
      </c>
      <c r="C36">
        <v>81</v>
      </c>
      <c r="D36">
        <v>3579</v>
      </c>
      <c r="E36">
        <v>7213</v>
      </c>
      <c r="F36">
        <v>0</v>
      </c>
      <c r="G36" t="b">
        <v>1</v>
      </c>
      <c r="H36">
        <v>15</v>
      </c>
      <c r="I36">
        <f t="shared" si="2"/>
        <v>0</v>
      </c>
      <c r="J36" s="17">
        <f t="shared" si="3"/>
        <v>157.476</v>
      </c>
      <c r="K36">
        <f t="shared" si="4"/>
        <v>0</v>
      </c>
      <c r="L36" s="7">
        <f t="shared" si="5"/>
        <v>0</v>
      </c>
      <c r="M36" s="7">
        <f t="shared" si="0"/>
        <v>0</v>
      </c>
      <c r="N36" s="7">
        <f t="shared" si="1"/>
        <v>0</v>
      </c>
      <c r="O36" s="7">
        <f t="shared" si="6"/>
        <v>0</v>
      </c>
      <c r="P36">
        <v>81</v>
      </c>
      <c r="Q36" s="7" t="str">
        <f>VLOOKUP(P36,TransitModes!$A$2:$B$68,2,0)</f>
        <v>VTA Express</v>
      </c>
    </row>
    <row r="37" spans="1:30">
      <c r="A37" t="s">
        <v>447</v>
      </c>
      <c r="B37" t="b">
        <v>1</v>
      </c>
      <c r="C37">
        <v>81</v>
      </c>
      <c r="D37">
        <v>1619</v>
      </c>
      <c r="E37">
        <v>2863</v>
      </c>
      <c r="F37">
        <v>120</v>
      </c>
      <c r="G37" t="b">
        <v>1</v>
      </c>
      <c r="H37">
        <v>15</v>
      </c>
      <c r="I37">
        <f t="shared" si="2"/>
        <v>1</v>
      </c>
      <c r="J37" s="17">
        <f t="shared" si="3"/>
        <v>71.236000000000018</v>
      </c>
      <c r="K37">
        <f t="shared" si="4"/>
        <v>5</v>
      </c>
      <c r="L37" s="7">
        <f t="shared" si="5"/>
        <v>0</v>
      </c>
      <c r="M37" s="7">
        <f t="shared" si="0"/>
        <v>1.2229639052031509</v>
      </c>
      <c r="N37" s="7">
        <f t="shared" si="1"/>
        <v>22.745800359406122</v>
      </c>
      <c r="O37" s="7">
        <f t="shared" si="6"/>
        <v>22.745800359406122</v>
      </c>
      <c r="P37">
        <v>81</v>
      </c>
      <c r="Q37" s="7" t="str">
        <f>VLOOKUP(P37,TransitModes!$A$2:$B$68,2,0)</f>
        <v>VTA Express</v>
      </c>
    </row>
    <row r="38" spans="1:30">
      <c r="A38" t="s">
        <v>448</v>
      </c>
      <c r="B38" t="b">
        <v>1</v>
      </c>
      <c r="C38">
        <v>81</v>
      </c>
      <c r="D38">
        <v>1610</v>
      </c>
      <c r="E38">
        <v>2848</v>
      </c>
      <c r="F38">
        <v>120</v>
      </c>
      <c r="G38" t="b">
        <v>1</v>
      </c>
      <c r="H38">
        <v>15</v>
      </c>
      <c r="I38">
        <f t="shared" si="2"/>
        <v>0</v>
      </c>
      <c r="J38" s="17">
        <f t="shared" si="3"/>
        <v>70.840000000000018</v>
      </c>
      <c r="K38">
        <f t="shared" si="4"/>
        <v>0</v>
      </c>
      <c r="L38" s="7">
        <f t="shared" si="5"/>
        <v>0</v>
      </c>
      <c r="M38" s="7">
        <f t="shared" si="0"/>
        <v>0</v>
      </c>
      <c r="N38" s="7">
        <f t="shared" si="1"/>
        <v>0</v>
      </c>
      <c r="O38" s="7">
        <f t="shared" si="6"/>
        <v>0</v>
      </c>
      <c r="P38">
        <v>81</v>
      </c>
      <c r="Q38" s="7" t="str">
        <f>VLOOKUP(P38,TransitModes!$A$2:$B$68,2,0)</f>
        <v>VTA Express</v>
      </c>
      <c r="T38" s="2" t="s">
        <v>2640</v>
      </c>
      <c r="W38" s="9"/>
      <c r="X38" s="88"/>
      <c r="Z38" s="9"/>
    </row>
    <row r="39" spans="1:30">
      <c r="A39" t="s">
        <v>449</v>
      </c>
      <c r="B39" t="b">
        <v>1</v>
      </c>
      <c r="C39">
        <v>81</v>
      </c>
      <c r="D39">
        <v>2910</v>
      </c>
      <c r="E39">
        <v>6090</v>
      </c>
      <c r="F39">
        <v>0</v>
      </c>
      <c r="G39" t="b">
        <v>1</v>
      </c>
      <c r="H39">
        <v>15</v>
      </c>
      <c r="I39">
        <f t="shared" si="2"/>
        <v>1</v>
      </c>
      <c r="J39" s="17">
        <f t="shared" si="3"/>
        <v>128.04000000000002</v>
      </c>
      <c r="K39">
        <f t="shared" si="4"/>
        <v>9</v>
      </c>
      <c r="L39" s="7">
        <f t="shared" si="5"/>
        <v>0</v>
      </c>
      <c r="M39" s="7">
        <f t="shared" si="0"/>
        <v>2.2013350293656715</v>
      </c>
      <c r="N39" s="7">
        <f t="shared" si="1"/>
        <v>40.942440646931018</v>
      </c>
      <c r="O39" s="7">
        <f t="shared" si="6"/>
        <v>40.942440646931018</v>
      </c>
      <c r="P39">
        <v>81</v>
      </c>
      <c r="Q39" s="7" t="str">
        <f>VLOOKUP(P39,TransitModes!$A$2:$B$68,2,0)</f>
        <v>VTA Express</v>
      </c>
      <c r="T39" t="s">
        <v>3</v>
      </c>
      <c r="W39" s="96"/>
      <c r="X39" s="88"/>
      <c r="Z39" s="9"/>
      <c r="AA39" s="9"/>
      <c r="AB39" s="88"/>
      <c r="AD39" s="9"/>
    </row>
    <row r="40" spans="1:30">
      <c r="A40" t="s">
        <v>450</v>
      </c>
      <c r="B40" t="b">
        <v>1</v>
      </c>
      <c r="C40">
        <v>81</v>
      </c>
      <c r="D40">
        <v>2712</v>
      </c>
      <c r="E40">
        <v>5738</v>
      </c>
      <c r="F40">
        <v>0</v>
      </c>
      <c r="G40" t="b">
        <v>1</v>
      </c>
      <c r="H40">
        <v>15</v>
      </c>
      <c r="I40">
        <f t="shared" si="2"/>
        <v>1</v>
      </c>
      <c r="J40" s="17">
        <f t="shared" si="3"/>
        <v>119.32800000000002</v>
      </c>
      <c r="K40">
        <f t="shared" si="4"/>
        <v>8</v>
      </c>
      <c r="L40" s="7">
        <f t="shared" si="5"/>
        <v>0</v>
      </c>
      <c r="M40" s="7">
        <f t="shared" si="0"/>
        <v>1.9567422483250412</v>
      </c>
      <c r="N40" s="7">
        <f t="shared" si="1"/>
        <v>36.393280575049793</v>
      </c>
      <c r="O40" s="7">
        <f t="shared" si="6"/>
        <v>36.393280575049793</v>
      </c>
      <c r="P40">
        <v>81</v>
      </c>
      <c r="Q40" s="7" t="str">
        <f>VLOOKUP(P40,TransitModes!$A$2:$B$68,2,0)</f>
        <v>VTA Express</v>
      </c>
      <c r="S40">
        <v>1</v>
      </c>
      <c r="T40" t="s">
        <v>424</v>
      </c>
      <c r="U40" s="8">
        <f>VLOOKUP(T40,$A$3:$O$242,15,0)</f>
        <v>0</v>
      </c>
      <c r="W40" s="96"/>
      <c r="X40" s="88"/>
      <c r="Z40" s="9"/>
      <c r="AA40" s="96"/>
      <c r="AB40" s="88"/>
      <c r="AD40" s="9"/>
    </row>
    <row r="41" spans="1:30">
      <c r="A41" t="s">
        <v>451</v>
      </c>
      <c r="B41" t="b">
        <v>1</v>
      </c>
      <c r="C41">
        <v>81</v>
      </c>
      <c r="D41">
        <v>2021</v>
      </c>
      <c r="E41">
        <v>4301</v>
      </c>
      <c r="F41">
        <v>160</v>
      </c>
      <c r="G41" t="b">
        <v>1</v>
      </c>
      <c r="H41">
        <v>15</v>
      </c>
      <c r="I41">
        <f t="shared" si="2"/>
        <v>1</v>
      </c>
      <c r="J41" s="17">
        <f t="shared" si="3"/>
        <v>88.924000000000007</v>
      </c>
      <c r="K41">
        <f t="shared" si="4"/>
        <v>6</v>
      </c>
      <c r="L41" s="7">
        <f t="shared" si="5"/>
        <v>0</v>
      </c>
      <c r="M41" s="7">
        <f t="shared" si="0"/>
        <v>1.467556686243781</v>
      </c>
      <c r="N41" s="7">
        <f t="shared" si="1"/>
        <v>27.294960431287347</v>
      </c>
      <c r="O41" s="7">
        <f t="shared" si="6"/>
        <v>27.294960431287347</v>
      </c>
      <c r="P41">
        <v>81</v>
      </c>
      <c r="Q41" s="7" t="str">
        <f>VLOOKUP(P41,TransitModes!$A$2:$B$68,2,0)</f>
        <v>VTA Express</v>
      </c>
      <c r="S41">
        <v>2</v>
      </c>
      <c r="T41" t="s">
        <v>423</v>
      </c>
      <c r="U41" s="8">
        <f>VLOOKUP(T41,$A$3:$O$242,15,0)</f>
        <v>63.68824100633713</v>
      </c>
      <c r="W41" s="96"/>
      <c r="X41" s="88"/>
      <c r="Z41" s="9"/>
      <c r="AA41" s="96"/>
      <c r="AB41" s="88"/>
      <c r="AD41" s="9"/>
    </row>
    <row r="42" spans="1:30">
      <c r="A42" t="s">
        <v>452</v>
      </c>
      <c r="B42" t="b">
        <v>1</v>
      </c>
      <c r="C42">
        <v>81</v>
      </c>
      <c r="D42">
        <v>2100</v>
      </c>
      <c r="E42">
        <v>4462</v>
      </c>
      <c r="F42">
        <v>120</v>
      </c>
      <c r="G42" t="b">
        <v>1</v>
      </c>
      <c r="H42">
        <v>15</v>
      </c>
      <c r="I42">
        <f t="shared" si="2"/>
        <v>1</v>
      </c>
      <c r="J42" s="17">
        <f t="shared" si="3"/>
        <v>92.4</v>
      </c>
      <c r="K42">
        <f t="shared" si="4"/>
        <v>6</v>
      </c>
      <c r="L42" s="7">
        <f t="shared" si="5"/>
        <v>0</v>
      </c>
      <c r="M42" s="7">
        <f t="shared" si="0"/>
        <v>1.467556686243781</v>
      </c>
      <c r="N42" s="7">
        <f t="shared" si="1"/>
        <v>27.294960431287347</v>
      </c>
      <c r="O42" s="7">
        <f t="shared" si="6"/>
        <v>27.294960431287347</v>
      </c>
      <c r="P42">
        <v>81</v>
      </c>
      <c r="Q42" s="7" t="str">
        <f>VLOOKUP(P42,TransitModes!$A$2:$B$68,2,0)</f>
        <v>VTA Express</v>
      </c>
      <c r="S42">
        <v>9</v>
      </c>
      <c r="T42" t="s">
        <v>460</v>
      </c>
      <c r="U42" s="8">
        <f t="shared" ref="U42:U53" si="7">VLOOKUP(T42,$A$3:$O$242,15,0)</f>
        <v>0</v>
      </c>
      <c r="W42" s="96"/>
      <c r="X42" s="88"/>
      <c r="Z42" s="9"/>
      <c r="AA42" s="96"/>
      <c r="AB42" s="88"/>
      <c r="AD42" s="9"/>
    </row>
    <row r="43" spans="1:30">
      <c r="A43" t="s">
        <v>453</v>
      </c>
      <c r="B43" t="b">
        <v>1</v>
      </c>
      <c r="C43">
        <v>81</v>
      </c>
      <c r="D43">
        <v>1898</v>
      </c>
      <c r="E43">
        <v>3801</v>
      </c>
      <c r="F43">
        <v>68</v>
      </c>
      <c r="G43" t="b">
        <v>1</v>
      </c>
      <c r="H43">
        <v>15</v>
      </c>
      <c r="I43">
        <f t="shared" si="2"/>
        <v>1</v>
      </c>
      <c r="J43" s="17">
        <f t="shared" si="3"/>
        <v>83.512000000000015</v>
      </c>
      <c r="K43">
        <f t="shared" si="4"/>
        <v>5</v>
      </c>
      <c r="L43" s="7">
        <f t="shared" si="5"/>
        <v>0</v>
      </c>
      <c r="M43" s="7">
        <f t="shared" si="0"/>
        <v>1.2229639052031509</v>
      </c>
      <c r="N43" s="7">
        <f t="shared" si="1"/>
        <v>22.745800359406122</v>
      </c>
      <c r="O43" s="7">
        <f t="shared" si="6"/>
        <v>22.745800359406122</v>
      </c>
      <c r="P43">
        <v>81</v>
      </c>
      <c r="Q43" s="7" t="str">
        <f>VLOOKUP(P43,TransitModes!$A$2:$B$68,2,0)</f>
        <v>VTA Express</v>
      </c>
      <c r="S43">
        <v>10</v>
      </c>
      <c r="T43" t="s">
        <v>459</v>
      </c>
      <c r="U43" s="8">
        <f t="shared" si="7"/>
        <v>22.745800359406122</v>
      </c>
      <c r="W43" s="96"/>
      <c r="X43" s="88"/>
      <c r="Z43" s="9"/>
      <c r="AA43" s="96"/>
      <c r="AB43" s="88"/>
      <c r="AD43" s="9"/>
    </row>
    <row r="44" spans="1:30">
      <c r="A44" t="s">
        <v>454</v>
      </c>
      <c r="B44" t="b">
        <v>1</v>
      </c>
      <c r="C44">
        <v>81</v>
      </c>
      <c r="D44">
        <v>1931</v>
      </c>
      <c r="E44">
        <v>3856</v>
      </c>
      <c r="F44">
        <v>68</v>
      </c>
      <c r="G44" t="b">
        <v>1</v>
      </c>
      <c r="H44">
        <v>15</v>
      </c>
      <c r="I44">
        <f t="shared" si="2"/>
        <v>0</v>
      </c>
      <c r="J44" s="17">
        <f t="shared" si="3"/>
        <v>84.963999999999999</v>
      </c>
      <c r="K44">
        <f t="shared" si="4"/>
        <v>0</v>
      </c>
      <c r="L44" s="7">
        <f t="shared" si="5"/>
        <v>0</v>
      </c>
      <c r="M44" s="7">
        <f t="shared" si="0"/>
        <v>0</v>
      </c>
      <c r="N44" s="7">
        <f t="shared" si="1"/>
        <v>0</v>
      </c>
      <c r="O44" s="7">
        <f t="shared" si="6"/>
        <v>0</v>
      </c>
      <c r="P44">
        <v>81</v>
      </c>
      <c r="Q44" s="7" t="str">
        <f>VLOOKUP(P44,TransitModes!$A$2:$B$68,2,0)</f>
        <v>VTA Express</v>
      </c>
      <c r="S44">
        <v>11</v>
      </c>
      <c r="T44" t="s">
        <v>420</v>
      </c>
      <c r="U44" s="8">
        <f t="shared" si="7"/>
        <v>0</v>
      </c>
      <c r="W44" s="96"/>
      <c r="X44" s="88"/>
      <c r="Z44" s="9"/>
      <c r="AA44" s="96"/>
      <c r="AB44" s="88"/>
      <c r="AD44" s="9"/>
    </row>
    <row r="45" spans="1:30">
      <c r="A45" t="s">
        <v>455</v>
      </c>
      <c r="B45" t="b">
        <v>1</v>
      </c>
      <c r="C45">
        <v>81</v>
      </c>
      <c r="D45">
        <v>3633</v>
      </c>
      <c r="E45">
        <v>5813</v>
      </c>
      <c r="F45">
        <v>0</v>
      </c>
      <c r="G45" t="b">
        <v>1</v>
      </c>
      <c r="H45">
        <v>15</v>
      </c>
      <c r="I45">
        <f t="shared" si="2"/>
        <v>1</v>
      </c>
      <c r="J45" s="17">
        <f t="shared" si="3"/>
        <v>159.852</v>
      </c>
      <c r="K45">
        <f t="shared" si="4"/>
        <v>11</v>
      </c>
      <c r="L45" s="7">
        <f t="shared" si="5"/>
        <v>0</v>
      </c>
      <c r="M45" s="7">
        <f t="shared" si="0"/>
        <v>2.6905205914469317</v>
      </c>
      <c r="N45" s="7">
        <f t="shared" si="1"/>
        <v>50.040760790693462</v>
      </c>
      <c r="O45" s="7">
        <f t="shared" si="6"/>
        <v>50.040760790693462</v>
      </c>
      <c r="P45">
        <v>81</v>
      </c>
      <c r="Q45" s="7" t="str">
        <f>VLOOKUP(P45,TransitModes!$A$2:$B$68,2,0)</f>
        <v>VTA Express</v>
      </c>
      <c r="S45">
        <v>12</v>
      </c>
      <c r="T45" t="s">
        <v>419</v>
      </c>
      <c r="U45" s="8">
        <f t="shared" si="7"/>
        <v>36.393280575049793</v>
      </c>
      <c r="W45" s="96"/>
      <c r="X45" s="88"/>
      <c r="Z45" s="9"/>
      <c r="AA45" s="96"/>
      <c r="AB45" s="88"/>
      <c r="AD45" s="9"/>
    </row>
    <row r="46" spans="1:30">
      <c r="A46" t="s">
        <v>456</v>
      </c>
      <c r="B46" t="b">
        <v>1</v>
      </c>
      <c r="C46">
        <v>81</v>
      </c>
      <c r="D46">
        <v>3643</v>
      </c>
      <c r="E46">
        <v>6152</v>
      </c>
      <c r="F46">
        <v>0</v>
      </c>
      <c r="G46" t="b">
        <v>1</v>
      </c>
      <c r="H46">
        <v>15</v>
      </c>
      <c r="I46">
        <f t="shared" si="2"/>
        <v>0</v>
      </c>
      <c r="J46" s="17">
        <f t="shared" si="3"/>
        <v>160.292</v>
      </c>
      <c r="K46">
        <f t="shared" si="4"/>
        <v>0</v>
      </c>
      <c r="L46" s="7">
        <f t="shared" si="5"/>
        <v>0</v>
      </c>
      <c r="M46" s="7">
        <f t="shared" si="0"/>
        <v>0</v>
      </c>
      <c r="N46" s="7">
        <f t="shared" si="1"/>
        <v>0</v>
      </c>
      <c r="O46" s="7">
        <f t="shared" si="6"/>
        <v>0</v>
      </c>
      <c r="P46">
        <v>81</v>
      </c>
      <c r="Q46" s="7" t="str">
        <f>VLOOKUP(P46,TransitModes!$A$2:$B$68,2,0)</f>
        <v>VTA Express</v>
      </c>
      <c r="S46">
        <v>13</v>
      </c>
      <c r="T46" t="s">
        <v>512</v>
      </c>
      <c r="U46" s="8">
        <f t="shared" si="7"/>
        <v>40.942440646931018</v>
      </c>
      <c r="W46" s="96"/>
      <c r="X46" s="88"/>
      <c r="Z46" s="9"/>
      <c r="AA46" s="96"/>
      <c r="AB46" s="88"/>
      <c r="AD46" s="9"/>
    </row>
    <row r="47" spans="1:30">
      <c r="A47" t="s">
        <v>457</v>
      </c>
      <c r="B47" t="b">
        <v>1</v>
      </c>
      <c r="C47">
        <v>82</v>
      </c>
      <c r="D47">
        <v>2136</v>
      </c>
      <c r="E47">
        <v>3790</v>
      </c>
      <c r="F47">
        <v>500</v>
      </c>
      <c r="G47" t="b">
        <v>1</v>
      </c>
      <c r="H47">
        <v>15</v>
      </c>
      <c r="I47">
        <f t="shared" si="2"/>
        <v>1</v>
      </c>
      <c r="J47" s="17">
        <f t="shared" si="3"/>
        <v>93.984000000000009</v>
      </c>
      <c r="K47">
        <f t="shared" si="4"/>
        <v>7</v>
      </c>
      <c r="L47" s="7">
        <f t="shared" si="5"/>
        <v>0</v>
      </c>
      <c r="M47" s="7">
        <f t="shared" si="0"/>
        <v>1.7121494672844109</v>
      </c>
      <c r="N47" s="7">
        <f t="shared" si="1"/>
        <v>31.844120503168565</v>
      </c>
      <c r="O47" s="7">
        <f t="shared" si="6"/>
        <v>31.844120503168565</v>
      </c>
      <c r="P47">
        <v>82</v>
      </c>
      <c r="Q47" s="7" t="str">
        <f>VLOOKUP(P47,TransitModes!$A$2:$B$68,2,0)</f>
        <v>Dumbarton Express</v>
      </c>
      <c r="S47">
        <v>14</v>
      </c>
      <c r="T47" t="s">
        <v>513</v>
      </c>
      <c r="U47" s="8">
        <f t="shared" si="7"/>
        <v>0</v>
      </c>
      <c r="W47" s="96"/>
      <c r="X47" s="88"/>
      <c r="Z47" s="9"/>
      <c r="AA47" s="96"/>
      <c r="AB47" s="88"/>
      <c r="AD47" s="9"/>
    </row>
    <row r="48" spans="1:30">
      <c r="A48" t="s">
        <v>458</v>
      </c>
      <c r="B48" t="b">
        <v>1</v>
      </c>
      <c r="C48">
        <v>82</v>
      </c>
      <c r="D48">
        <v>2020</v>
      </c>
      <c r="E48">
        <v>3381</v>
      </c>
      <c r="F48">
        <v>30</v>
      </c>
      <c r="G48" t="b">
        <v>1</v>
      </c>
      <c r="H48">
        <v>15</v>
      </c>
      <c r="I48">
        <f t="shared" si="2"/>
        <v>0</v>
      </c>
      <c r="J48" s="17">
        <f t="shared" si="3"/>
        <v>88.88000000000001</v>
      </c>
      <c r="K48">
        <f t="shared" si="4"/>
        <v>0</v>
      </c>
      <c r="L48" s="7">
        <f t="shared" si="5"/>
        <v>0</v>
      </c>
      <c r="M48" s="7">
        <f t="shared" si="0"/>
        <v>0</v>
      </c>
      <c r="N48" s="7">
        <f t="shared" si="1"/>
        <v>0</v>
      </c>
      <c r="O48" s="7">
        <f t="shared" si="6"/>
        <v>0</v>
      </c>
      <c r="P48">
        <v>82</v>
      </c>
      <c r="Q48" s="7" t="str">
        <f>VLOOKUP(P48,TransitModes!$A$2:$B$68,2,0)</f>
        <v>Dumbarton Express</v>
      </c>
      <c r="S48">
        <v>17</v>
      </c>
      <c r="T48" t="s">
        <v>471</v>
      </c>
      <c r="U48" s="8">
        <f t="shared" si="7"/>
        <v>31.844120503168565</v>
      </c>
      <c r="W48" s="96"/>
      <c r="X48" s="88"/>
      <c r="Z48" s="9"/>
      <c r="AA48" s="96"/>
      <c r="AD48" s="9"/>
    </row>
    <row r="49" spans="1:30">
      <c r="A49" t="s">
        <v>459</v>
      </c>
      <c r="B49" t="b">
        <v>1</v>
      </c>
      <c r="C49">
        <v>82</v>
      </c>
      <c r="D49">
        <v>1543</v>
      </c>
      <c r="E49">
        <v>2908</v>
      </c>
      <c r="F49">
        <v>500</v>
      </c>
      <c r="G49" t="b">
        <v>1</v>
      </c>
      <c r="H49">
        <v>15</v>
      </c>
      <c r="I49">
        <f t="shared" si="2"/>
        <v>1</v>
      </c>
      <c r="J49" s="17">
        <f t="shared" si="3"/>
        <v>67.89200000000001</v>
      </c>
      <c r="K49">
        <f t="shared" si="4"/>
        <v>5</v>
      </c>
      <c r="L49" s="7">
        <f t="shared" si="5"/>
        <v>0</v>
      </c>
      <c r="M49" s="7">
        <f t="shared" si="0"/>
        <v>1.2229639052031509</v>
      </c>
      <c r="N49" s="7">
        <f t="shared" si="1"/>
        <v>22.745800359406122</v>
      </c>
      <c r="O49" s="7">
        <f t="shared" si="6"/>
        <v>22.745800359406122</v>
      </c>
      <c r="P49">
        <v>82</v>
      </c>
      <c r="Q49" s="7" t="str">
        <f>VLOOKUP(P49,TransitModes!$A$2:$B$68,2,0)</f>
        <v>Dumbarton Express</v>
      </c>
      <c r="S49">
        <v>18</v>
      </c>
      <c r="T49" t="s">
        <v>473</v>
      </c>
      <c r="U49" s="8">
        <f t="shared" si="7"/>
        <v>0</v>
      </c>
      <c r="W49" s="96"/>
      <c r="X49" s="88"/>
      <c r="Z49" s="9"/>
      <c r="AA49" s="96"/>
      <c r="AD49" s="9"/>
    </row>
    <row r="50" spans="1:30">
      <c r="A50" t="s">
        <v>460</v>
      </c>
      <c r="B50" t="b">
        <v>1</v>
      </c>
      <c r="C50">
        <v>82</v>
      </c>
      <c r="D50">
        <v>1451</v>
      </c>
      <c r="E50">
        <v>2809</v>
      </c>
      <c r="F50">
        <v>30</v>
      </c>
      <c r="G50" t="b">
        <v>1</v>
      </c>
      <c r="H50">
        <v>15</v>
      </c>
      <c r="I50">
        <f t="shared" si="2"/>
        <v>0</v>
      </c>
      <c r="J50" s="17">
        <f t="shared" si="3"/>
        <v>63.844000000000001</v>
      </c>
      <c r="K50">
        <f t="shared" si="4"/>
        <v>0</v>
      </c>
      <c r="L50" s="7">
        <f t="shared" si="5"/>
        <v>0</v>
      </c>
      <c r="M50" s="7">
        <f t="shared" si="0"/>
        <v>0</v>
      </c>
      <c r="N50" s="7">
        <f t="shared" si="1"/>
        <v>0</v>
      </c>
      <c r="O50" s="7">
        <f t="shared" si="6"/>
        <v>0</v>
      </c>
      <c r="P50">
        <v>82</v>
      </c>
      <c r="Q50" s="7" t="str">
        <f>VLOOKUP(P50,TransitModes!$A$2:$B$68,2,0)</f>
        <v>Dumbarton Express</v>
      </c>
      <c r="S50">
        <v>21</v>
      </c>
      <c r="T50" t="s">
        <v>528</v>
      </c>
      <c r="U50" s="8">
        <f t="shared" si="7"/>
        <v>31.844120503168565</v>
      </c>
      <c r="W50" s="96"/>
      <c r="X50" s="88"/>
      <c r="Z50" s="9"/>
      <c r="AA50" s="96"/>
      <c r="AD50" s="9"/>
    </row>
    <row r="51" spans="1:30">
      <c r="A51" t="s">
        <v>461</v>
      </c>
      <c r="B51" t="b">
        <v>1</v>
      </c>
      <c r="C51">
        <v>83</v>
      </c>
      <c r="D51">
        <v>1927</v>
      </c>
      <c r="E51">
        <v>2783</v>
      </c>
      <c r="F51">
        <v>0</v>
      </c>
      <c r="G51" t="b">
        <v>1</v>
      </c>
      <c r="H51">
        <v>15</v>
      </c>
      <c r="I51">
        <f t="shared" si="2"/>
        <v>1</v>
      </c>
      <c r="J51" s="17">
        <f t="shared" si="3"/>
        <v>84.788000000000011</v>
      </c>
      <c r="K51">
        <f t="shared" si="4"/>
        <v>6</v>
      </c>
      <c r="L51" s="7">
        <f t="shared" si="5"/>
        <v>0</v>
      </c>
      <c r="M51" s="7">
        <f t="shared" si="0"/>
        <v>1.467556686243781</v>
      </c>
      <c r="N51" s="7">
        <f t="shared" si="1"/>
        <v>27.294960431287347</v>
      </c>
      <c r="O51" s="7">
        <f t="shared" si="6"/>
        <v>27.294960431287347</v>
      </c>
      <c r="P51">
        <v>84</v>
      </c>
      <c r="Q51" s="7" t="str">
        <f>VLOOKUP(P51,TransitModes!$A$2:$B$68,2,0)</f>
        <v>AC Transit Transbay</v>
      </c>
      <c r="S51">
        <v>22</v>
      </c>
      <c r="T51" t="s">
        <v>519</v>
      </c>
      <c r="U51" s="8">
        <f t="shared" si="7"/>
        <v>31.844120503168565</v>
      </c>
      <c r="W51" s="96"/>
      <c r="X51" s="88"/>
      <c r="Z51" s="9"/>
      <c r="AA51" s="96"/>
      <c r="AD51" s="9"/>
    </row>
    <row r="52" spans="1:30">
      <c r="A52" t="s">
        <v>462</v>
      </c>
      <c r="B52" t="b">
        <v>1</v>
      </c>
      <c r="C52">
        <v>83</v>
      </c>
      <c r="D52">
        <v>1907</v>
      </c>
      <c r="E52">
        <v>2705</v>
      </c>
      <c r="F52">
        <v>500</v>
      </c>
      <c r="G52" t="b">
        <v>1</v>
      </c>
      <c r="H52">
        <v>15</v>
      </c>
      <c r="I52">
        <f t="shared" si="2"/>
        <v>0</v>
      </c>
      <c r="J52" s="17">
        <f t="shared" si="3"/>
        <v>83.908000000000001</v>
      </c>
      <c r="K52">
        <f t="shared" si="4"/>
        <v>0</v>
      </c>
      <c r="L52" s="7">
        <f t="shared" si="5"/>
        <v>0</v>
      </c>
      <c r="M52" s="7">
        <f t="shared" si="0"/>
        <v>0</v>
      </c>
      <c r="N52" s="7">
        <f t="shared" si="1"/>
        <v>0</v>
      </c>
      <c r="O52" s="7">
        <f t="shared" si="6"/>
        <v>0</v>
      </c>
      <c r="P52">
        <v>84</v>
      </c>
      <c r="Q52" s="7" t="str">
        <f>VLOOKUP(P52,TransitModes!$A$2:$B$68,2,0)</f>
        <v>AC Transit Transbay</v>
      </c>
      <c r="S52">
        <v>23</v>
      </c>
      <c r="T52" t="s">
        <v>548</v>
      </c>
      <c r="U52" s="8">
        <f t="shared" si="7"/>
        <v>31.844120503168565</v>
      </c>
      <c r="W52" s="96"/>
      <c r="X52" s="88"/>
      <c r="Z52" s="9"/>
      <c r="AA52" s="96"/>
      <c r="AD52" s="9"/>
    </row>
    <row r="53" spans="1:30">
      <c r="A53" t="s">
        <v>463</v>
      </c>
      <c r="B53" t="b">
        <v>1</v>
      </c>
      <c r="C53">
        <v>83</v>
      </c>
      <c r="D53">
        <v>2552</v>
      </c>
      <c r="E53">
        <v>4670</v>
      </c>
      <c r="F53">
        <v>0</v>
      </c>
      <c r="G53" t="b">
        <v>1</v>
      </c>
      <c r="H53">
        <v>15</v>
      </c>
      <c r="I53">
        <f t="shared" si="2"/>
        <v>1</v>
      </c>
      <c r="J53" s="17">
        <f t="shared" si="3"/>
        <v>112.28800000000001</v>
      </c>
      <c r="K53">
        <f t="shared" si="4"/>
        <v>8</v>
      </c>
      <c r="L53" s="7">
        <f t="shared" si="5"/>
        <v>0</v>
      </c>
      <c r="M53" s="7">
        <f t="shared" si="0"/>
        <v>1.9567422483250412</v>
      </c>
      <c r="N53" s="7">
        <f t="shared" si="1"/>
        <v>36.393280575049793</v>
      </c>
      <c r="O53" s="7">
        <f t="shared" si="6"/>
        <v>36.393280575049793</v>
      </c>
      <c r="P53">
        <v>84</v>
      </c>
      <c r="Q53" s="7" t="str">
        <f>VLOOKUP(P53,TransitModes!$A$2:$B$68,2,0)</f>
        <v>AC Transit Transbay</v>
      </c>
      <c r="S53">
        <v>24</v>
      </c>
      <c r="T53" t="s">
        <v>563</v>
      </c>
      <c r="U53" s="8">
        <f t="shared" si="7"/>
        <v>31.844120503168565</v>
      </c>
      <c r="W53" s="96"/>
      <c r="X53" s="88"/>
      <c r="Z53" s="9"/>
      <c r="AA53" s="96"/>
      <c r="AD53" s="9"/>
    </row>
    <row r="54" spans="1:30">
      <c r="A54" t="s">
        <v>464</v>
      </c>
      <c r="B54" t="b">
        <v>1</v>
      </c>
      <c r="C54">
        <v>83</v>
      </c>
      <c r="D54">
        <v>2574</v>
      </c>
      <c r="E54">
        <v>4748</v>
      </c>
      <c r="F54">
        <v>500</v>
      </c>
      <c r="G54" t="b">
        <v>1</v>
      </c>
      <c r="H54">
        <v>15</v>
      </c>
      <c r="I54">
        <f t="shared" si="2"/>
        <v>0</v>
      </c>
      <c r="J54" s="17">
        <f t="shared" si="3"/>
        <v>113.256</v>
      </c>
      <c r="K54">
        <f t="shared" si="4"/>
        <v>0</v>
      </c>
      <c r="L54" s="7">
        <f t="shared" si="5"/>
        <v>0</v>
      </c>
      <c r="M54" s="7">
        <f t="shared" si="0"/>
        <v>0</v>
      </c>
      <c r="N54" s="7">
        <f t="shared" si="1"/>
        <v>0</v>
      </c>
      <c r="O54" s="7">
        <f t="shared" si="6"/>
        <v>0</v>
      </c>
      <c r="P54">
        <v>84</v>
      </c>
      <c r="Q54" s="7" t="str">
        <f>VLOOKUP(P54,TransitModes!$A$2:$B$68,2,0)</f>
        <v>AC Transit Transbay</v>
      </c>
      <c r="S54">
        <v>25</v>
      </c>
      <c r="T54" s="96" t="s">
        <v>492</v>
      </c>
      <c r="U54" s="8">
        <f t="shared" ref="U54:U59" si="8">VLOOKUP(T54,$A$3:$O$242,15,0)</f>
        <v>0</v>
      </c>
      <c r="W54" s="96"/>
      <c r="X54" s="88"/>
      <c r="Z54" s="9"/>
      <c r="AA54" s="96"/>
      <c r="AD54" s="9"/>
    </row>
    <row r="55" spans="1:30">
      <c r="A55" t="s">
        <v>465</v>
      </c>
      <c r="B55" t="b">
        <v>1</v>
      </c>
      <c r="C55">
        <v>83</v>
      </c>
      <c r="D55">
        <v>2318</v>
      </c>
      <c r="E55">
        <v>4244</v>
      </c>
      <c r="F55">
        <v>0</v>
      </c>
      <c r="G55" t="b">
        <v>1</v>
      </c>
      <c r="H55">
        <v>15</v>
      </c>
      <c r="I55">
        <f t="shared" si="2"/>
        <v>1</v>
      </c>
      <c r="J55" s="17">
        <f t="shared" si="3"/>
        <v>101.992</v>
      </c>
      <c r="K55">
        <f t="shared" si="4"/>
        <v>7</v>
      </c>
      <c r="L55" s="7">
        <f t="shared" si="5"/>
        <v>0</v>
      </c>
      <c r="M55" s="7">
        <f t="shared" si="0"/>
        <v>1.7121494672844109</v>
      </c>
      <c r="N55" s="7">
        <f t="shared" si="1"/>
        <v>31.844120503168565</v>
      </c>
      <c r="O55" s="7">
        <f t="shared" si="6"/>
        <v>31.844120503168565</v>
      </c>
      <c r="P55">
        <v>84</v>
      </c>
      <c r="Q55" s="7" t="str">
        <f>VLOOKUP(P55,TransitModes!$A$2:$B$68,2,0)</f>
        <v>AC Transit Transbay</v>
      </c>
      <c r="S55">
        <v>26</v>
      </c>
      <c r="T55" s="96" t="s">
        <v>491</v>
      </c>
      <c r="U55" s="8">
        <f t="shared" si="8"/>
        <v>59.139080934455905</v>
      </c>
      <c r="W55" s="9"/>
      <c r="X55" s="88"/>
      <c r="Z55" s="9"/>
      <c r="AA55" s="96"/>
      <c r="AD55" s="9"/>
    </row>
    <row r="56" spans="1:30">
      <c r="A56" t="s">
        <v>466</v>
      </c>
      <c r="B56" t="b">
        <v>1</v>
      </c>
      <c r="C56">
        <v>83</v>
      </c>
      <c r="D56">
        <v>2294</v>
      </c>
      <c r="E56">
        <v>4376</v>
      </c>
      <c r="F56">
        <v>160</v>
      </c>
      <c r="G56" t="b">
        <v>1</v>
      </c>
      <c r="H56">
        <v>15</v>
      </c>
      <c r="I56">
        <f t="shared" si="2"/>
        <v>0</v>
      </c>
      <c r="J56" s="17">
        <f t="shared" si="3"/>
        <v>100.93600000000001</v>
      </c>
      <c r="K56">
        <f t="shared" si="4"/>
        <v>0</v>
      </c>
      <c r="L56" s="7">
        <f t="shared" si="5"/>
        <v>0</v>
      </c>
      <c r="M56" s="7">
        <f t="shared" si="0"/>
        <v>0</v>
      </c>
      <c r="N56" s="7">
        <f t="shared" si="1"/>
        <v>0</v>
      </c>
      <c r="O56" s="7">
        <f t="shared" si="6"/>
        <v>0</v>
      </c>
      <c r="P56">
        <v>84</v>
      </c>
      <c r="Q56" s="7" t="str">
        <f>VLOOKUP(P56,TransitModes!$A$2:$B$68,2,0)</f>
        <v>AC Transit Transbay</v>
      </c>
      <c r="S56">
        <v>27</v>
      </c>
      <c r="T56" s="96" t="s">
        <v>583</v>
      </c>
      <c r="U56" s="8">
        <f t="shared" si="8"/>
        <v>0</v>
      </c>
      <c r="W56" s="96"/>
      <c r="X56" s="88"/>
      <c r="Z56" s="9"/>
      <c r="AA56" s="96"/>
      <c r="AD56" s="9"/>
    </row>
    <row r="57" spans="1:30">
      <c r="A57" t="s">
        <v>467</v>
      </c>
      <c r="B57" t="b">
        <v>1</v>
      </c>
      <c r="C57">
        <v>83</v>
      </c>
      <c r="D57">
        <v>2520</v>
      </c>
      <c r="E57">
        <v>4088</v>
      </c>
      <c r="F57">
        <v>0</v>
      </c>
      <c r="G57" t="b">
        <v>1</v>
      </c>
      <c r="H57">
        <v>15</v>
      </c>
      <c r="I57">
        <f t="shared" si="2"/>
        <v>1</v>
      </c>
      <c r="J57" s="17">
        <f t="shared" si="3"/>
        <v>110.88000000000001</v>
      </c>
      <c r="K57">
        <f t="shared" si="4"/>
        <v>8</v>
      </c>
      <c r="L57" s="7">
        <f t="shared" si="5"/>
        <v>0</v>
      </c>
      <c r="M57" s="7">
        <f t="shared" si="0"/>
        <v>1.9567422483250412</v>
      </c>
      <c r="N57" s="7">
        <f t="shared" si="1"/>
        <v>36.393280575049793</v>
      </c>
      <c r="O57" s="7">
        <f t="shared" si="6"/>
        <v>36.393280575049793</v>
      </c>
      <c r="P57">
        <v>84</v>
      </c>
      <c r="Q57" s="7" t="str">
        <f>VLOOKUP(P57,TransitModes!$A$2:$B$68,2,0)</f>
        <v>AC Transit Transbay</v>
      </c>
      <c r="S57">
        <v>28</v>
      </c>
      <c r="T57" s="96" t="s">
        <v>582</v>
      </c>
      <c r="U57" s="8">
        <f t="shared" si="8"/>
        <v>31.844120503168565</v>
      </c>
      <c r="W57" s="96"/>
      <c r="X57" s="88"/>
      <c r="Z57" s="9"/>
      <c r="AA57" s="96"/>
      <c r="AD57" s="9"/>
    </row>
    <row r="58" spans="1:30">
      <c r="A58" t="s">
        <v>468</v>
      </c>
      <c r="B58" t="b">
        <v>1</v>
      </c>
      <c r="C58">
        <v>83</v>
      </c>
      <c r="D58">
        <v>2481</v>
      </c>
      <c r="E58">
        <v>4133</v>
      </c>
      <c r="F58">
        <v>0</v>
      </c>
      <c r="G58" t="b">
        <v>1</v>
      </c>
      <c r="H58">
        <v>15</v>
      </c>
      <c r="I58">
        <f t="shared" si="2"/>
        <v>0</v>
      </c>
      <c r="J58" s="17">
        <f t="shared" si="3"/>
        <v>109.164</v>
      </c>
      <c r="K58">
        <f t="shared" si="4"/>
        <v>0</v>
      </c>
      <c r="L58" s="7">
        <f t="shared" si="5"/>
        <v>0</v>
      </c>
      <c r="M58" s="7">
        <f t="shared" si="0"/>
        <v>0</v>
      </c>
      <c r="N58" s="7">
        <f t="shared" si="1"/>
        <v>0</v>
      </c>
      <c r="O58" s="7">
        <f t="shared" si="6"/>
        <v>0</v>
      </c>
      <c r="P58">
        <v>84</v>
      </c>
      <c r="Q58" s="7" t="str">
        <f>VLOOKUP(P58,TransitModes!$A$2:$B$68,2,0)</f>
        <v>AC Transit Transbay</v>
      </c>
      <c r="S58">
        <v>29</v>
      </c>
      <c r="T58" s="96" t="s">
        <v>557</v>
      </c>
      <c r="U58" s="8">
        <f t="shared" si="8"/>
        <v>72.786561150099587</v>
      </c>
      <c r="W58" s="96"/>
      <c r="X58" s="88"/>
      <c r="Z58" s="9"/>
      <c r="AA58" s="96"/>
      <c r="AD58" s="9"/>
    </row>
    <row r="59" spans="1:30">
      <c r="A59" t="s">
        <v>469</v>
      </c>
      <c r="B59" t="b">
        <v>1</v>
      </c>
      <c r="C59">
        <v>83</v>
      </c>
      <c r="D59">
        <v>2152</v>
      </c>
      <c r="E59">
        <v>4655</v>
      </c>
      <c r="F59">
        <v>0</v>
      </c>
      <c r="G59" t="b">
        <v>1</v>
      </c>
      <c r="H59">
        <v>15</v>
      </c>
      <c r="I59">
        <f t="shared" si="2"/>
        <v>1</v>
      </c>
      <c r="J59" s="17">
        <f t="shared" si="3"/>
        <v>94.688000000000002</v>
      </c>
      <c r="K59">
        <f t="shared" si="4"/>
        <v>7</v>
      </c>
      <c r="L59" s="7">
        <f t="shared" si="5"/>
        <v>0</v>
      </c>
      <c r="M59" s="7">
        <f t="shared" si="0"/>
        <v>1.7121494672844109</v>
      </c>
      <c r="N59" s="7">
        <f t="shared" si="1"/>
        <v>31.844120503168565</v>
      </c>
      <c r="O59" s="7">
        <f t="shared" si="6"/>
        <v>31.844120503168565</v>
      </c>
      <c r="P59">
        <v>84</v>
      </c>
      <c r="Q59" s="7" t="str">
        <f>VLOOKUP(P59,TransitModes!$A$2:$B$68,2,0)</f>
        <v>AC Transit Transbay</v>
      </c>
      <c r="S59">
        <v>30</v>
      </c>
      <c r="T59" s="96" t="s">
        <v>558</v>
      </c>
      <c r="U59" s="8">
        <f t="shared" si="8"/>
        <v>0</v>
      </c>
      <c r="W59" s="96"/>
      <c r="X59" s="88"/>
      <c r="Z59" s="9"/>
      <c r="AA59" s="96"/>
      <c r="AD59" s="9"/>
    </row>
    <row r="60" spans="1:30">
      <c r="A60" t="s">
        <v>470</v>
      </c>
      <c r="B60" t="b">
        <v>1</v>
      </c>
      <c r="C60">
        <v>83</v>
      </c>
      <c r="D60">
        <v>2029</v>
      </c>
      <c r="E60">
        <v>4344</v>
      </c>
      <c r="F60">
        <v>0</v>
      </c>
      <c r="G60" t="b">
        <v>1</v>
      </c>
      <c r="H60">
        <v>15</v>
      </c>
      <c r="I60">
        <f t="shared" si="2"/>
        <v>0</v>
      </c>
      <c r="J60" s="17">
        <f t="shared" si="3"/>
        <v>89.27600000000001</v>
      </c>
      <c r="K60">
        <f t="shared" si="4"/>
        <v>0</v>
      </c>
      <c r="L60" s="7">
        <f t="shared" si="5"/>
        <v>0</v>
      </c>
      <c r="M60" s="7">
        <f t="shared" si="0"/>
        <v>0</v>
      </c>
      <c r="N60" s="7">
        <f t="shared" si="1"/>
        <v>0</v>
      </c>
      <c r="O60" s="7">
        <f t="shared" si="6"/>
        <v>0</v>
      </c>
      <c r="P60">
        <v>84</v>
      </c>
      <c r="Q60" s="7" t="str">
        <f>VLOOKUP(P60,TransitModes!$A$2:$B$68,2,0)</f>
        <v>AC Transit Transbay</v>
      </c>
      <c r="U60" s="8">
        <f>SUM(U40:U59)</f>
        <v>486.76012769129085</v>
      </c>
      <c r="W60" s="96"/>
      <c r="X60" s="88"/>
      <c r="Z60" s="9"/>
      <c r="AA60" s="9"/>
      <c r="AB60" s="88"/>
      <c r="AD60" s="9"/>
    </row>
    <row r="61" spans="1:30">
      <c r="A61" t="s">
        <v>471</v>
      </c>
      <c r="B61" t="b">
        <v>1</v>
      </c>
      <c r="C61">
        <v>83</v>
      </c>
      <c r="D61">
        <v>2137</v>
      </c>
      <c r="E61">
        <v>3651</v>
      </c>
      <c r="F61">
        <v>0</v>
      </c>
      <c r="G61" t="b">
        <v>1</v>
      </c>
      <c r="H61">
        <v>15</v>
      </c>
      <c r="I61">
        <f t="shared" si="2"/>
        <v>1</v>
      </c>
      <c r="J61" s="17">
        <f t="shared" si="3"/>
        <v>94.028000000000006</v>
      </c>
      <c r="K61">
        <f t="shared" si="4"/>
        <v>7</v>
      </c>
      <c r="L61" s="7">
        <f t="shared" si="5"/>
        <v>0</v>
      </c>
      <c r="M61" s="7">
        <f t="shared" si="0"/>
        <v>1.7121494672844109</v>
      </c>
      <c r="N61" s="7">
        <f t="shared" si="1"/>
        <v>31.844120503168565</v>
      </c>
      <c r="O61" s="7">
        <f t="shared" si="6"/>
        <v>31.844120503168565</v>
      </c>
      <c r="P61">
        <v>84</v>
      </c>
      <c r="Q61" s="7" t="str">
        <f>VLOOKUP(P61,TransitModes!$A$2:$B$68,2,0)</f>
        <v>AC Transit Transbay</v>
      </c>
      <c r="T61" s="164" t="s">
        <v>716</v>
      </c>
      <c r="U61" s="70">
        <f>U60/1000</f>
        <v>0.48676012769129084</v>
      </c>
      <c r="W61" s="96"/>
      <c r="X61" s="88"/>
      <c r="Z61" s="9"/>
      <c r="AA61" s="96"/>
      <c r="AB61" s="88"/>
      <c r="AD61" s="9"/>
    </row>
    <row r="62" spans="1:30">
      <c r="A62" t="s">
        <v>472</v>
      </c>
      <c r="B62" t="b">
        <v>1</v>
      </c>
      <c r="C62">
        <v>83</v>
      </c>
      <c r="D62">
        <v>1836</v>
      </c>
      <c r="E62">
        <v>2607</v>
      </c>
      <c r="F62">
        <v>0</v>
      </c>
      <c r="G62" t="b">
        <v>1</v>
      </c>
      <c r="H62">
        <v>15</v>
      </c>
      <c r="I62">
        <f t="shared" si="2"/>
        <v>1</v>
      </c>
      <c r="J62" s="17">
        <f t="shared" si="3"/>
        <v>80.784000000000006</v>
      </c>
      <c r="K62">
        <f t="shared" si="4"/>
        <v>6</v>
      </c>
      <c r="L62" s="7">
        <f t="shared" si="5"/>
        <v>0</v>
      </c>
      <c r="M62" s="7">
        <f t="shared" si="0"/>
        <v>1.467556686243781</v>
      </c>
      <c r="N62" s="7">
        <f t="shared" si="1"/>
        <v>27.294960431287347</v>
      </c>
      <c r="O62" s="7">
        <f t="shared" si="6"/>
        <v>27.294960431287347</v>
      </c>
      <c r="P62">
        <v>84</v>
      </c>
      <c r="Q62" s="7" t="str">
        <f>VLOOKUP(P62,TransitModes!$A$2:$B$68,2,0)</f>
        <v>AC Transit Transbay</v>
      </c>
      <c r="W62" s="96"/>
      <c r="X62" s="88"/>
      <c r="Z62" s="9"/>
      <c r="AA62" s="96"/>
      <c r="AB62" s="88"/>
      <c r="AD62" s="9"/>
    </row>
    <row r="63" spans="1:30">
      <c r="A63" t="s">
        <v>473</v>
      </c>
      <c r="B63" t="b">
        <v>1</v>
      </c>
      <c r="C63">
        <v>83</v>
      </c>
      <c r="D63">
        <v>1953</v>
      </c>
      <c r="E63">
        <v>2561</v>
      </c>
      <c r="F63">
        <v>0</v>
      </c>
      <c r="G63" t="b">
        <v>1</v>
      </c>
      <c r="H63">
        <v>15</v>
      </c>
      <c r="I63">
        <f t="shared" si="2"/>
        <v>0</v>
      </c>
      <c r="J63" s="17">
        <f t="shared" si="3"/>
        <v>85.932000000000016</v>
      </c>
      <c r="K63">
        <f t="shared" si="4"/>
        <v>0</v>
      </c>
      <c r="L63" s="7">
        <f t="shared" si="5"/>
        <v>0</v>
      </c>
      <c r="M63" s="7">
        <f t="shared" si="0"/>
        <v>0</v>
      </c>
      <c r="N63" s="7">
        <f t="shared" si="1"/>
        <v>0</v>
      </c>
      <c r="O63" s="7">
        <f t="shared" si="6"/>
        <v>0</v>
      </c>
      <c r="P63">
        <v>84</v>
      </c>
      <c r="Q63" s="7" t="str">
        <f>VLOOKUP(P63,TransitModes!$A$2:$B$68,2,0)</f>
        <v>AC Transit Transbay</v>
      </c>
      <c r="W63" s="96"/>
      <c r="X63" s="88"/>
      <c r="Z63" s="9"/>
      <c r="AA63" s="96"/>
      <c r="AB63" s="88"/>
      <c r="AD63" s="9"/>
    </row>
    <row r="64" spans="1:30">
      <c r="A64" t="s">
        <v>474</v>
      </c>
      <c r="B64" t="b">
        <v>1</v>
      </c>
      <c r="C64">
        <v>84</v>
      </c>
      <c r="D64">
        <v>1727</v>
      </c>
      <c r="E64">
        <v>2147</v>
      </c>
      <c r="F64">
        <v>0</v>
      </c>
      <c r="G64" t="b">
        <v>1</v>
      </c>
      <c r="H64">
        <v>15</v>
      </c>
      <c r="I64">
        <f t="shared" si="2"/>
        <v>1</v>
      </c>
      <c r="J64" s="17">
        <f t="shared" si="3"/>
        <v>75.988</v>
      </c>
      <c r="K64">
        <f t="shared" si="4"/>
        <v>6</v>
      </c>
      <c r="L64" s="7">
        <f t="shared" si="5"/>
        <v>0</v>
      </c>
      <c r="M64" s="7">
        <f t="shared" si="0"/>
        <v>1.467556686243781</v>
      </c>
      <c r="N64" s="7">
        <f t="shared" si="1"/>
        <v>27.294960431287347</v>
      </c>
      <c r="O64" s="7">
        <f t="shared" si="6"/>
        <v>27.294960431287347</v>
      </c>
      <c r="P64">
        <v>84</v>
      </c>
      <c r="Q64" s="7" t="str">
        <f>VLOOKUP(P64,TransitModes!$A$2:$B$68,2,0)</f>
        <v>AC Transit Transbay</v>
      </c>
      <c r="W64" s="96"/>
      <c r="X64" s="88"/>
      <c r="Z64" s="9"/>
      <c r="AA64" s="96"/>
      <c r="AB64" s="88"/>
      <c r="AD64" s="9"/>
    </row>
    <row r="65" spans="1:30">
      <c r="A65" t="s">
        <v>475</v>
      </c>
      <c r="B65" t="b">
        <v>1</v>
      </c>
      <c r="C65">
        <v>84</v>
      </c>
      <c r="D65">
        <v>1848</v>
      </c>
      <c r="E65">
        <v>3330</v>
      </c>
      <c r="F65">
        <v>0</v>
      </c>
      <c r="G65" t="b">
        <v>1</v>
      </c>
      <c r="H65">
        <v>15</v>
      </c>
      <c r="I65">
        <f t="shared" si="2"/>
        <v>1</v>
      </c>
      <c r="J65" s="17">
        <f t="shared" si="3"/>
        <v>81.312000000000012</v>
      </c>
      <c r="K65">
        <f t="shared" si="4"/>
        <v>6</v>
      </c>
      <c r="L65" s="7">
        <f t="shared" si="5"/>
        <v>0</v>
      </c>
      <c r="M65" s="7">
        <f t="shared" si="0"/>
        <v>1.467556686243781</v>
      </c>
      <c r="N65" s="7">
        <f t="shared" si="1"/>
        <v>27.294960431287347</v>
      </c>
      <c r="O65" s="7">
        <f t="shared" si="6"/>
        <v>27.294960431287347</v>
      </c>
      <c r="P65">
        <v>84</v>
      </c>
      <c r="Q65" s="7" t="str">
        <f>VLOOKUP(P65,TransitModes!$A$2:$B$68,2,0)</f>
        <v>AC Transit Transbay</v>
      </c>
      <c r="W65" s="96"/>
      <c r="X65" s="88"/>
      <c r="Z65" s="9"/>
      <c r="AA65" s="96"/>
      <c r="AB65" s="88"/>
      <c r="AD65" s="9"/>
    </row>
    <row r="66" spans="1:30">
      <c r="A66" t="s">
        <v>476</v>
      </c>
      <c r="B66" t="b">
        <v>1</v>
      </c>
      <c r="C66">
        <v>84</v>
      </c>
      <c r="D66">
        <v>1985</v>
      </c>
      <c r="E66">
        <v>3615</v>
      </c>
      <c r="F66">
        <v>500</v>
      </c>
      <c r="G66" t="b">
        <v>1</v>
      </c>
      <c r="H66">
        <v>15</v>
      </c>
      <c r="I66">
        <f t="shared" si="2"/>
        <v>0</v>
      </c>
      <c r="J66" s="17">
        <f t="shared" si="3"/>
        <v>87.340000000000018</v>
      </c>
      <c r="K66">
        <f t="shared" si="4"/>
        <v>0</v>
      </c>
      <c r="L66" s="7">
        <f t="shared" si="5"/>
        <v>0</v>
      </c>
      <c r="M66" s="7">
        <f t="shared" si="0"/>
        <v>0</v>
      </c>
      <c r="N66" s="7">
        <f t="shared" si="1"/>
        <v>0</v>
      </c>
      <c r="O66" s="7">
        <f t="shared" si="6"/>
        <v>0</v>
      </c>
      <c r="P66">
        <v>84</v>
      </c>
      <c r="Q66" s="7" t="str">
        <f>VLOOKUP(P66,TransitModes!$A$2:$B$68,2,0)</f>
        <v>AC Transit Transbay</v>
      </c>
      <c r="W66" s="96"/>
      <c r="X66" s="88"/>
      <c r="Z66" s="9"/>
      <c r="AA66" s="96"/>
      <c r="AB66" s="88"/>
      <c r="AD66" s="9"/>
    </row>
    <row r="67" spans="1:30">
      <c r="A67" t="s">
        <v>477</v>
      </c>
      <c r="B67" t="b">
        <v>1</v>
      </c>
      <c r="C67">
        <v>84</v>
      </c>
      <c r="D67">
        <v>1925</v>
      </c>
      <c r="E67">
        <v>3345</v>
      </c>
      <c r="F67">
        <v>0</v>
      </c>
      <c r="G67" t="b">
        <v>1</v>
      </c>
      <c r="H67">
        <v>15</v>
      </c>
      <c r="I67">
        <f t="shared" si="2"/>
        <v>1</v>
      </c>
      <c r="J67" s="17">
        <f t="shared" si="3"/>
        <v>84.7</v>
      </c>
      <c r="K67">
        <f t="shared" si="4"/>
        <v>6</v>
      </c>
      <c r="L67" s="7">
        <f t="shared" si="5"/>
        <v>0</v>
      </c>
      <c r="M67" s="7">
        <f t="shared" ref="M67:M130" si="9">K67*$X$5*$Z$3*$V$5/1000000</f>
        <v>1.467556686243781</v>
      </c>
      <c r="N67" s="7">
        <f t="shared" ref="N67:N130" si="10">M67*(($Z$5^$Z$4)-1)/($Z$5-1)</f>
        <v>27.294960431287347</v>
      </c>
      <c r="O67" s="7">
        <f t="shared" si="6"/>
        <v>27.294960431287347</v>
      </c>
      <c r="P67">
        <v>84</v>
      </c>
      <c r="Q67" s="7" t="str">
        <f>VLOOKUP(P67,TransitModes!$A$2:$B$68,2,0)</f>
        <v>AC Transit Transbay</v>
      </c>
      <c r="W67" s="96"/>
      <c r="X67" s="88"/>
      <c r="Z67" s="9"/>
      <c r="AA67" s="96"/>
      <c r="AB67" s="88"/>
      <c r="AD67" s="9"/>
    </row>
    <row r="68" spans="1:30">
      <c r="A68" t="s">
        <v>478</v>
      </c>
      <c r="B68" t="b">
        <v>1</v>
      </c>
      <c r="C68">
        <v>84</v>
      </c>
      <c r="D68">
        <v>1906</v>
      </c>
      <c r="E68">
        <v>3334</v>
      </c>
      <c r="F68">
        <v>0</v>
      </c>
      <c r="G68" t="b">
        <v>1</v>
      </c>
      <c r="H68">
        <v>15</v>
      </c>
      <c r="I68">
        <f t="shared" ref="I68:I131" si="11">IF(LEFT(A68,LEN(A68)-2)=LEFT(A67,LEN(A67)-2),0,1)</f>
        <v>0</v>
      </c>
      <c r="J68" s="17">
        <f t="shared" ref="J68:J131" si="12">(IF(B68,D68*2,D68)/100 * $T$3)/$T$4 *60</f>
        <v>83.864000000000004</v>
      </c>
      <c r="K68">
        <f t="shared" ref="K68:K131" si="13">IF(I68=0,0,ROUNDUP((J68/H68)-IFERROR((J68/F68),0),0))</f>
        <v>0</v>
      </c>
      <c r="L68" s="7">
        <f t="shared" ref="L68:L131" si="14">K68*$V$3/1000000</f>
        <v>0</v>
      </c>
      <c r="M68" s="7">
        <f t="shared" si="9"/>
        <v>0</v>
      </c>
      <c r="N68" s="7">
        <f t="shared" si="10"/>
        <v>0</v>
      </c>
      <c r="O68" s="7">
        <f t="shared" ref="O68:O131" si="15">L68+N68</f>
        <v>0</v>
      </c>
      <c r="P68">
        <v>84</v>
      </c>
      <c r="Q68" s="7" t="str">
        <f>VLOOKUP(P68,TransitModes!$A$2:$B$68,2,0)</f>
        <v>AC Transit Transbay</v>
      </c>
      <c r="W68" s="96"/>
      <c r="X68" s="88"/>
      <c r="Z68" s="9"/>
      <c r="AA68" s="96"/>
      <c r="AB68" s="88"/>
      <c r="AD68" s="9"/>
    </row>
    <row r="69" spans="1:30">
      <c r="A69" t="s">
        <v>479</v>
      </c>
      <c r="B69" t="b">
        <v>1</v>
      </c>
      <c r="C69">
        <v>84</v>
      </c>
      <c r="D69">
        <v>2083</v>
      </c>
      <c r="E69">
        <v>3986</v>
      </c>
      <c r="F69">
        <v>30</v>
      </c>
      <c r="G69" t="b">
        <v>1</v>
      </c>
      <c r="H69">
        <v>15</v>
      </c>
      <c r="I69">
        <f t="shared" si="11"/>
        <v>1</v>
      </c>
      <c r="J69" s="17">
        <f t="shared" si="12"/>
        <v>91.652000000000001</v>
      </c>
      <c r="K69">
        <f t="shared" si="13"/>
        <v>4</v>
      </c>
      <c r="L69" s="7">
        <f t="shared" si="14"/>
        <v>0</v>
      </c>
      <c r="M69" s="7">
        <f t="shared" si="9"/>
        <v>0.97837112416252059</v>
      </c>
      <c r="N69" s="7">
        <f t="shared" si="10"/>
        <v>18.196640287524897</v>
      </c>
      <c r="O69" s="7">
        <f t="shared" si="15"/>
        <v>18.196640287524897</v>
      </c>
      <c r="P69">
        <v>84</v>
      </c>
      <c r="Q69" s="7" t="str">
        <f>VLOOKUP(P69,TransitModes!$A$2:$B$68,2,0)</f>
        <v>AC Transit Transbay</v>
      </c>
      <c r="W69" s="96"/>
      <c r="X69" s="88"/>
      <c r="Z69" s="9"/>
      <c r="AA69" s="96"/>
      <c r="AD69" s="9"/>
    </row>
    <row r="70" spans="1:30">
      <c r="A70" t="s">
        <v>480</v>
      </c>
      <c r="B70" t="b">
        <v>1</v>
      </c>
      <c r="C70">
        <v>84</v>
      </c>
      <c r="D70">
        <v>1921</v>
      </c>
      <c r="E70">
        <v>3592</v>
      </c>
      <c r="F70">
        <v>30</v>
      </c>
      <c r="G70" t="b">
        <v>1</v>
      </c>
      <c r="H70">
        <v>15</v>
      </c>
      <c r="I70">
        <f t="shared" si="11"/>
        <v>0</v>
      </c>
      <c r="J70" s="17">
        <f t="shared" si="12"/>
        <v>84.524000000000015</v>
      </c>
      <c r="K70">
        <f t="shared" si="13"/>
        <v>0</v>
      </c>
      <c r="L70" s="7">
        <f t="shared" si="14"/>
        <v>0</v>
      </c>
      <c r="M70" s="7">
        <f t="shared" si="9"/>
        <v>0</v>
      </c>
      <c r="N70" s="7">
        <f t="shared" si="10"/>
        <v>0</v>
      </c>
      <c r="O70" s="7">
        <f t="shared" si="15"/>
        <v>0</v>
      </c>
      <c r="P70">
        <v>84</v>
      </c>
      <c r="Q70" s="7" t="str">
        <f>VLOOKUP(P70,TransitModes!$A$2:$B$68,2,0)</f>
        <v>AC Transit Transbay</v>
      </c>
      <c r="W70" s="96"/>
      <c r="X70" s="88"/>
      <c r="Z70" s="9"/>
      <c r="AA70" s="96"/>
      <c r="AD70" s="9"/>
    </row>
    <row r="71" spans="1:30">
      <c r="A71" t="s">
        <v>481</v>
      </c>
      <c r="B71" t="b">
        <v>1</v>
      </c>
      <c r="C71">
        <v>84</v>
      </c>
      <c r="D71">
        <v>2404</v>
      </c>
      <c r="E71">
        <v>4410</v>
      </c>
      <c r="F71">
        <v>0</v>
      </c>
      <c r="G71" t="b">
        <v>1</v>
      </c>
      <c r="H71">
        <v>15</v>
      </c>
      <c r="I71">
        <f t="shared" si="11"/>
        <v>1</v>
      </c>
      <c r="J71" s="17">
        <f t="shared" si="12"/>
        <v>105.77600000000001</v>
      </c>
      <c r="K71">
        <f t="shared" si="13"/>
        <v>8</v>
      </c>
      <c r="L71" s="7">
        <f t="shared" si="14"/>
        <v>0</v>
      </c>
      <c r="M71" s="7">
        <f t="shared" si="9"/>
        <v>1.9567422483250412</v>
      </c>
      <c r="N71" s="7">
        <f t="shared" si="10"/>
        <v>36.393280575049793</v>
      </c>
      <c r="O71" s="7">
        <f t="shared" si="15"/>
        <v>36.393280575049793</v>
      </c>
      <c r="P71">
        <v>84</v>
      </c>
      <c r="Q71" s="7" t="str">
        <f>VLOOKUP(P71,TransitModes!$A$2:$B$68,2,0)</f>
        <v>AC Transit Transbay</v>
      </c>
      <c r="W71" s="96"/>
      <c r="X71" s="88"/>
      <c r="Z71" s="9"/>
      <c r="AA71" s="96"/>
      <c r="AD71" s="9"/>
    </row>
    <row r="72" spans="1:30">
      <c r="A72" t="s">
        <v>482</v>
      </c>
      <c r="B72" t="b">
        <v>1</v>
      </c>
      <c r="C72">
        <v>84</v>
      </c>
      <c r="D72">
        <v>2379</v>
      </c>
      <c r="E72">
        <v>4332</v>
      </c>
      <c r="F72">
        <v>240</v>
      </c>
      <c r="G72" t="b">
        <v>1</v>
      </c>
      <c r="H72">
        <v>15</v>
      </c>
      <c r="I72">
        <f t="shared" si="11"/>
        <v>0</v>
      </c>
      <c r="J72" s="17">
        <f t="shared" si="12"/>
        <v>104.676</v>
      </c>
      <c r="K72">
        <f t="shared" si="13"/>
        <v>0</v>
      </c>
      <c r="L72" s="7">
        <f t="shared" si="14"/>
        <v>0</v>
      </c>
      <c r="M72" s="7">
        <f t="shared" si="9"/>
        <v>0</v>
      </c>
      <c r="N72" s="7">
        <f t="shared" si="10"/>
        <v>0</v>
      </c>
      <c r="O72" s="7">
        <f t="shared" si="15"/>
        <v>0</v>
      </c>
      <c r="P72">
        <v>84</v>
      </c>
      <c r="Q72" s="7" t="str">
        <f>VLOOKUP(P72,TransitModes!$A$2:$B$68,2,0)</f>
        <v>AC Transit Transbay</v>
      </c>
      <c r="W72" s="9"/>
      <c r="X72" s="88"/>
      <c r="Z72" s="9"/>
      <c r="AA72" s="96"/>
      <c r="AD72" s="9"/>
    </row>
    <row r="73" spans="1:30">
      <c r="A73" t="s">
        <v>483</v>
      </c>
      <c r="B73" t="b">
        <v>1</v>
      </c>
      <c r="C73">
        <v>84</v>
      </c>
      <c r="D73">
        <v>2843</v>
      </c>
      <c r="E73">
        <v>3569</v>
      </c>
      <c r="F73">
        <v>0</v>
      </c>
      <c r="G73" t="b">
        <v>1</v>
      </c>
      <c r="H73">
        <v>15</v>
      </c>
      <c r="I73">
        <f t="shared" si="11"/>
        <v>1</v>
      </c>
      <c r="J73" s="17">
        <f t="shared" si="12"/>
        <v>125.09200000000003</v>
      </c>
      <c r="K73">
        <f t="shared" si="13"/>
        <v>9</v>
      </c>
      <c r="L73" s="7">
        <f t="shared" si="14"/>
        <v>0</v>
      </c>
      <c r="M73" s="7">
        <f t="shared" si="9"/>
        <v>2.2013350293656715</v>
      </c>
      <c r="N73" s="7">
        <f t="shared" si="10"/>
        <v>40.942440646931018</v>
      </c>
      <c r="O73" s="7">
        <f t="shared" si="15"/>
        <v>40.942440646931018</v>
      </c>
      <c r="P73">
        <v>84</v>
      </c>
      <c r="Q73" s="7" t="str">
        <f>VLOOKUP(P73,TransitModes!$A$2:$B$68,2,0)</f>
        <v>AC Transit Transbay</v>
      </c>
      <c r="W73" s="96"/>
      <c r="X73" s="88"/>
      <c r="Z73" s="9"/>
      <c r="AA73" s="96"/>
      <c r="AD73" s="9"/>
    </row>
    <row r="74" spans="1:30">
      <c r="A74" t="s">
        <v>484</v>
      </c>
      <c r="B74" t="b">
        <v>1</v>
      </c>
      <c r="C74">
        <v>84</v>
      </c>
      <c r="D74">
        <v>2322</v>
      </c>
      <c r="E74">
        <v>5065</v>
      </c>
      <c r="F74">
        <v>10</v>
      </c>
      <c r="G74" t="b">
        <v>1</v>
      </c>
      <c r="H74">
        <v>15</v>
      </c>
      <c r="I74">
        <f t="shared" si="11"/>
        <v>1</v>
      </c>
      <c r="J74" s="17">
        <f t="shared" si="12"/>
        <v>102.16800000000001</v>
      </c>
      <c r="K74">
        <f t="shared" si="13"/>
        <v>-4</v>
      </c>
      <c r="L74" s="7">
        <f t="shared" si="14"/>
        <v>0</v>
      </c>
      <c r="M74" s="7">
        <f t="shared" si="9"/>
        <v>-0.97837112416252059</v>
      </c>
      <c r="N74" s="7">
        <f t="shared" si="10"/>
        <v>-18.196640287524897</v>
      </c>
      <c r="O74" s="7">
        <f t="shared" si="15"/>
        <v>-18.196640287524897</v>
      </c>
      <c r="P74">
        <v>84</v>
      </c>
      <c r="Q74" s="7" t="str">
        <f>VLOOKUP(P74,TransitModes!$A$2:$B$68,2,0)</f>
        <v>AC Transit Transbay</v>
      </c>
      <c r="S74">
        <v>15</v>
      </c>
      <c r="T74" t="s">
        <v>1508</v>
      </c>
      <c r="U74" t="e">
        <f>VLOOKUP(T74,$A$3:$O$242,15,0)</f>
        <v>#N/A</v>
      </c>
      <c r="W74" s="96"/>
      <c r="X74" s="88"/>
      <c r="Z74" s="9"/>
      <c r="AA74" s="96"/>
      <c r="AD74" s="9"/>
    </row>
    <row r="75" spans="1:30">
      <c r="A75" t="s">
        <v>485</v>
      </c>
      <c r="B75" t="b">
        <v>1</v>
      </c>
      <c r="C75">
        <v>84</v>
      </c>
      <c r="D75">
        <v>2291</v>
      </c>
      <c r="E75">
        <v>3469</v>
      </c>
      <c r="F75">
        <v>0</v>
      </c>
      <c r="G75" t="b">
        <v>1</v>
      </c>
      <c r="H75">
        <v>15</v>
      </c>
      <c r="I75">
        <f t="shared" si="11"/>
        <v>1</v>
      </c>
      <c r="J75" s="17">
        <f t="shared" si="12"/>
        <v>100.804</v>
      </c>
      <c r="K75">
        <f t="shared" si="13"/>
        <v>7</v>
      </c>
      <c r="L75" s="7">
        <f t="shared" si="14"/>
        <v>0</v>
      </c>
      <c r="M75" s="7">
        <f t="shared" si="9"/>
        <v>1.7121494672844109</v>
      </c>
      <c r="N75" s="7">
        <f t="shared" si="10"/>
        <v>31.844120503168565</v>
      </c>
      <c r="O75" s="7">
        <f t="shared" si="15"/>
        <v>31.844120503168565</v>
      </c>
      <c r="P75">
        <v>84</v>
      </c>
      <c r="Q75" s="7" t="str">
        <f>VLOOKUP(P75,TransitModes!$A$2:$B$68,2,0)</f>
        <v>AC Transit Transbay</v>
      </c>
      <c r="S75">
        <v>16</v>
      </c>
      <c r="T75" t="s">
        <v>1507</v>
      </c>
      <c r="U75" t="e">
        <f>VLOOKUP(T75,$A$3:$O$242,15,0)</f>
        <v>#N/A</v>
      </c>
      <c r="W75" s="96"/>
      <c r="X75" s="88"/>
      <c r="Z75" s="9"/>
      <c r="AA75" s="96"/>
      <c r="AD75" s="9"/>
    </row>
    <row r="76" spans="1:30">
      <c r="A76" t="s">
        <v>486</v>
      </c>
      <c r="B76" t="b">
        <v>1</v>
      </c>
      <c r="C76">
        <v>84</v>
      </c>
      <c r="D76">
        <v>2275</v>
      </c>
      <c r="E76">
        <v>3437</v>
      </c>
      <c r="F76">
        <v>0</v>
      </c>
      <c r="G76" t="b">
        <v>1</v>
      </c>
      <c r="H76">
        <v>15</v>
      </c>
      <c r="I76">
        <f t="shared" si="11"/>
        <v>0</v>
      </c>
      <c r="J76" s="17">
        <f t="shared" si="12"/>
        <v>100.10000000000001</v>
      </c>
      <c r="K76">
        <f t="shared" si="13"/>
        <v>0</v>
      </c>
      <c r="L76" s="7">
        <f t="shared" si="14"/>
        <v>0</v>
      </c>
      <c r="M76" s="7">
        <f t="shared" si="9"/>
        <v>0</v>
      </c>
      <c r="N76" s="7">
        <f t="shared" si="10"/>
        <v>0</v>
      </c>
      <c r="O76" s="7">
        <f t="shared" si="15"/>
        <v>0</v>
      </c>
      <c r="P76">
        <v>84</v>
      </c>
      <c r="Q76" s="7" t="str">
        <f>VLOOKUP(P76,TransitModes!$A$2:$B$68,2,0)</f>
        <v>AC Transit Transbay</v>
      </c>
      <c r="S76">
        <v>19</v>
      </c>
      <c r="T76" t="s">
        <v>1510</v>
      </c>
      <c r="U76" t="e">
        <f>VLOOKUP(T76,$A$3:$O$242,15,0)</f>
        <v>#N/A</v>
      </c>
      <c r="W76" s="96"/>
      <c r="X76" s="88"/>
      <c r="Z76" s="9"/>
      <c r="AA76" s="96"/>
      <c r="AD76" s="9"/>
    </row>
    <row r="77" spans="1:30">
      <c r="A77" t="s">
        <v>487</v>
      </c>
      <c r="B77" t="b">
        <v>1</v>
      </c>
      <c r="C77">
        <v>84</v>
      </c>
      <c r="D77">
        <v>1696</v>
      </c>
      <c r="E77">
        <v>2190</v>
      </c>
      <c r="F77">
        <v>0</v>
      </c>
      <c r="G77" t="b">
        <v>1</v>
      </c>
      <c r="H77">
        <v>15</v>
      </c>
      <c r="I77">
        <f t="shared" si="11"/>
        <v>1</v>
      </c>
      <c r="J77" s="17">
        <f t="shared" si="12"/>
        <v>74.624000000000009</v>
      </c>
      <c r="K77">
        <f t="shared" si="13"/>
        <v>5</v>
      </c>
      <c r="L77" s="7">
        <f t="shared" si="14"/>
        <v>0</v>
      </c>
      <c r="M77" s="7">
        <f t="shared" si="9"/>
        <v>1.2229639052031509</v>
      </c>
      <c r="N77" s="7">
        <f t="shared" si="10"/>
        <v>22.745800359406122</v>
      </c>
      <c r="O77" s="7">
        <f t="shared" si="15"/>
        <v>22.745800359406122</v>
      </c>
      <c r="P77">
        <v>84</v>
      </c>
      <c r="Q77" s="7" t="str">
        <f>VLOOKUP(P77,TransitModes!$A$2:$B$68,2,0)</f>
        <v>AC Transit Transbay</v>
      </c>
      <c r="S77">
        <v>20</v>
      </c>
      <c r="T77" t="s">
        <v>1509</v>
      </c>
      <c r="U77" t="e">
        <f>VLOOKUP(T77,$A$3:$O$242,15,0)</f>
        <v>#N/A</v>
      </c>
      <c r="W77" s="96"/>
      <c r="X77" s="88"/>
      <c r="Z77" s="9"/>
      <c r="AA77" s="96"/>
      <c r="AD77" s="9"/>
    </row>
    <row r="78" spans="1:30">
      <c r="A78" t="s">
        <v>488</v>
      </c>
      <c r="B78" t="b">
        <v>1</v>
      </c>
      <c r="C78">
        <v>84</v>
      </c>
      <c r="D78">
        <v>1684</v>
      </c>
      <c r="E78">
        <v>2223</v>
      </c>
      <c r="F78">
        <v>160</v>
      </c>
      <c r="G78" t="b">
        <v>1</v>
      </c>
      <c r="H78">
        <v>15</v>
      </c>
      <c r="I78">
        <f t="shared" si="11"/>
        <v>0</v>
      </c>
      <c r="J78" s="17">
        <f t="shared" si="12"/>
        <v>74.096000000000004</v>
      </c>
      <c r="K78">
        <f t="shared" si="13"/>
        <v>0</v>
      </c>
      <c r="L78" s="7">
        <f t="shared" si="14"/>
        <v>0</v>
      </c>
      <c r="M78" s="7">
        <f t="shared" si="9"/>
        <v>0</v>
      </c>
      <c r="N78" s="7">
        <f t="shared" si="10"/>
        <v>0</v>
      </c>
      <c r="O78" s="7">
        <f t="shared" si="15"/>
        <v>0</v>
      </c>
      <c r="P78">
        <v>84</v>
      </c>
      <c r="Q78" s="7" t="str">
        <f>VLOOKUP(P78,TransitModes!$A$2:$B$68,2,0)</f>
        <v>AC Transit Transbay</v>
      </c>
      <c r="W78" s="96"/>
      <c r="X78" s="88"/>
      <c r="Z78" s="9"/>
      <c r="AA78" s="96"/>
      <c r="AD78" s="9"/>
    </row>
    <row r="79" spans="1:30">
      <c r="A79" t="s">
        <v>489</v>
      </c>
      <c r="B79" t="b">
        <v>1</v>
      </c>
      <c r="C79">
        <v>84</v>
      </c>
      <c r="D79">
        <v>3436</v>
      </c>
      <c r="E79">
        <v>5785</v>
      </c>
      <c r="F79">
        <v>0</v>
      </c>
      <c r="G79" t="b">
        <v>1</v>
      </c>
      <c r="H79">
        <v>15</v>
      </c>
      <c r="I79">
        <f t="shared" si="11"/>
        <v>1</v>
      </c>
      <c r="J79" s="17">
        <f t="shared" si="12"/>
        <v>151.184</v>
      </c>
      <c r="K79">
        <f t="shared" si="13"/>
        <v>11</v>
      </c>
      <c r="L79" s="7">
        <f t="shared" si="14"/>
        <v>0</v>
      </c>
      <c r="M79" s="7">
        <f t="shared" si="9"/>
        <v>2.6905205914469317</v>
      </c>
      <c r="N79" s="7">
        <f t="shared" si="10"/>
        <v>50.040760790693462</v>
      </c>
      <c r="O79" s="7">
        <f t="shared" si="15"/>
        <v>50.040760790693462</v>
      </c>
      <c r="P79">
        <v>84</v>
      </c>
      <c r="Q79" s="7" t="str">
        <f>VLOOKUP(P79,TransitModes!$A$2:$B$68,2,0)</f>
        <v>AC Transit Transbay</v>
      </c>
      <c r="W79" s="96"/>
      <c r="X79" s="88"/>
      <c r="Z79" s="9"/>
      <c r="AA79" s="96"/>
      <c r="AD79" s="9"/>
    </row>
    <row r="80" spans="1:30">
      <c r="A80" t="s">
        <v>490</v>
      </c>
      <c r="B80" t="b">
        <v>1</v>
      </c>
      <c r="C80">
        <v>84</v>
      </c>
      <c r="D80">
        <v>3385</v>
      </c>
      <c r="E80">
        <v>5619</v>
      </c>
      <c r="F80">
        <v>500</v>
      </c>
      <c r="G80" t="b">
        <v>1</v>
      </c>
      <c r="H80">
        <v>15</v>
      </c>
      <c r="I80">
        <f t="shared" si="11"/>
        <v>0</v>
      </c>
      <c r="J80" s="17">
        <f t="shared" si="12"/>
        <v>148.94000000000003</v>
      </c>
      <c r="K80">
        <f t="shared" si="13"/>
        <v>0</v>
      </c>
      <c r="L80" s="7">
        <f t="shared" si="14"/>
        <v>0</v>
      </c>
      <c r="M80" s="7">
        <f t="shared" si="9"/>
        <v>0</v>
      </c>
      <c r="N80" s="7">
        <f t="shared" si="10"/>
        <v>0</v>
      </c>
      <c r="O80" s="7">
        <f t="shared" si="15"/>
        <v>0</v>
      </c>
      <c r="P80">
        <v>84</v>
      </c>
      <c r="Q80" s="7" t="str">
        <f>VLOOKUP(P80,TransitModes!$A$2:$B$68,2,0)</f>
        <v>AC Transit Transbay</v>
      </c>
      <c r="W80" s="96"/>
      <c r="X80" s="88"/>
      <c r="Z80" s="9"/>
      <c r="AA80" s="96"/>
      <c r="AD80" s="9"/>
    </row>
    <row r="81" spans="1:30">
      <c r="A81" t="s">
        <v>491</v>
      </c>
      <c r="B81" t="b">
        <v>1</v>
      </c>
      <c r="C81">
        <v>84</v>
      </c>
      <c r="D81">
        <v>4414</v>
      </c>
      <c r="E81">
        <v>7032</v>
      </c>
      <c r="F81">
        <v>0</v>
      </c>
      <c r="G81" t="b">
        <v>1</v>
      </c>
      <c r="H81">
        <v>15</v>
      </c>
      <c r="I81">
        <f t="shared" si="11"/>
        <v>1</v>
      </c>
      <c r="J81" s="17">
        <f t="shared" si="12"/>
        <v>194.21600000000001</v>
      </c>
      <c r="K81">
        <f t="shared" si="13"/>
        <v>13</v>
      </c>
      <c r="L81" s="7">
        <f t="shared" si="14"/>
        <v>0</v>
      </c>
      <c r="M81" s="7">
        <f t="shared" si="9"/>
        <v>3.1797061535281919</v>
      </c>
      <c r="N81" s="7">
        <f t="shared" si="10"/>
        <v>59.139080934455905</v>
      </c>
      <c r="O81" s="7">
        <f t="shared" si="15"/>
        <v>59.139080934455905</v>
      </c>
      <c r="P81">
        <v>84</v>
      </c>
      <c r="Q81" s="7" t="str">
        <f>VLOOKUP(P81,TransitModes!$A$2:$B$68,2,0)</f>
        <v>AC Transit Transbay</v>
      </c>
      <c r="W81" s="96"/>
      <c r="X81" s="88"/>
      <c r="Z81" s="9"/>
      <c r="AA81" s="9"/>
      <c r="AB81" s="88"/>
      <c r="AD81" s="9"/>
    </row>
    <row r="82" spans="1:30">
      <c r="A82" t="s">
        <v>492</v>
      </c>
      <c r="B82" t="b">
        <v>1</v>
      </c>
      <c r="C82">
        <v>84</v>
      </c>
      <c r="D82">
        <v>4366</v>
      </c>
      <c r="E82">
        <v>6893</v>
      </c>
      <c r="F82">
        <v>500</v>
      </c>
      <c r="G82" t="b">
        <v>1</v>
      </c>
      <c r="H82">
        <v>15</v>
      </c>
      <c r="I82">
        <f t="shared" si="11"/>
        <v>0</v>
      </c>
      <c r="J82" s="17">
        <f t="shared" si="12"/>
        <v>192.10400000000001</v>
      </c>
      <c r="K82">
        <f t="shared" si="13"/>
        <v>0</v>
      </c>
      <c r="L82" s="7">
        <f t="shared" si="14"/>
        <v>0</v>
      </c>
      <c r="M82" s="7">
        <f t="shared" si="9"/>
        <v>0</v>
      </c>
      <c r="N82" s="7">
        <f t="shared" si="10"/>
        <v>0</v>
      </c>
      <c r="O82" s="7">
        <f t="shared" si="15"/>
        <v>0</v>
      </c>
      <c r="P82">
        <v>84</v>
      </c>
      <c r="Q82" s="7" t="str">
        <f>VLOOKUP(P82,TransitModes!$A$2:$B$68,2,0)</f>
        <v>AC Transit Transbay</v>
      </c>
      <c r="W82" s="96"/>
      <c r="X82" s="88"/>
      <c r="Z82" s="9"/>
      <c r="AA82" s="96"/>
      <c r="AB82" s="88"/>
      <c r="AD82" s="9"/>
    </row>
    <row r="83" spans="1:30">
      <c r="A83" t="s">
        <v>493</v>
      </c>
      <c r="B83" t="b">
        <v>1</v>
      </c>
      <c r="C83">
        <v>84</v>
      </c>
      <c r="D83">
        <v>2288</v>
      </c>
      <c r="E83">
        <v>3709</v>
      </c>
      <c r="F83">
        <v>0</v>
      </c>
      <c r="G83" t="b">
        <v>1</v>
      </c>
      <c r="H83">
        <v>15</v>
      </c>
      <c r="I83">
        <f t="shared" si="11"/>
        <v>1</v>
      </c>
      <c r="J83" s="17">
        <f t="shared" si="12"/>
        <v>100.672</v>
      </c>
      <c r="K83">
        <f t="shared" si="13"/>
        <v>7</v>
      </c>
      <c r="L83" s="7">
        <f t="shared" si="14"/>
        <v>0</v>
      </c>
      <c r="M83" s="7">
        <f t="shared" si="9"/>
        <v>1.7121494672844109</v>
      </c>
      <c r="N83" s="7">
        <f t="shared" si="10"/>
        <v>31.844120503168565</v>
      </c>
      <c r="O83" s="7">
        <f t="shared" si="15"/>
        <v>31.844120503168565</v>
      </c>
      <c r="P83">
        <v>84</v>
      </c>
      <c r="Q83" s="7" t="str">
        <f>VLOOKUP(P83,TransitModes!$A$2:$B$68,2,0)</f>
        <v>AC Transit Transbay</v>
      </c>
      <c r="W83" s="96"/>
      <c r="X83" s="88"/>
      <c r="Z83" s="9"/>
      <c r="AA83" s="96"/>
      <c r="AB83" s="88"/>
      <c r="AD83" s="9"/>
    </row>
    <row r="84" spans="1:30">
      <c r="A84" t="s">
        <v>494</v>
      </c>
      <c r="B84" t="b">
        <v>1</v>
      </c>
      <c r="C84">
        <v>84</v>
      </c>
      <c r="D84">
        <v>2216</v>
      </c>
      <c r="E84">
        <v>3637</v>
      </c>
      <c r="F84">
        <v>160</v>
      </c>
      <c r="G84" t="b">
        <v>1</v>
      </c>
      <c r="H84">
        <v>15</v>
      </c>
      <c r="I84">
        <f t="shared" si="11"/>
        <v>0</v>
      </c>
      <c r="J84" s="17">
        <f t="shared" si="12"/>
        <v>97.504000000000005</v>
      </c>
      <c r="K84">
        <f t="shared" si="13"/>
        <v>0</v>
      </c>
      <c r="L84" s="7">
        <f t="shared" si="14"/>
        <v>0</v>
      </c>
      <c r="M84" s="7">
        <f t="shared" si="9"/>
        <v>0</v>
      </c>
      <c r="N84" s="7">
        <f t="shared" si="10"/>
        <v>0</v>
      </c>
      <c r="O84" s="7">
        <f t="shared" si="15"/>
        <v>0</v>
      </c>
      <c r="P84">
        <v>84</v>
      </c>
      <c r="Q84" s="7" t="str">
        <f>VLOOKUP(P84,TransitModes!$A$2:$B$68,2,0)</f>
        <v>AC Transit Transbay</v>
      </c>
      <c r="W84" s="96"/>
      <c r="X84" s="88"/>
      <c r="Z84" s="9"/>
      <c r="AA84" s="96"/>
      <c r="AB84" s="88"/>
      <c r="AD84" s="9"/>
    </row>
    <row r="85" spans="1:30">
      <c r="A85" t="s">
        <v>495</v>
      </c>
      <c r="B85" t="b">
        <v>1</v>
      </c>
      <c r="C85">
        <v>84</v>
      </c>
      <c r="D85">
        <v>1795</v>
      </c>
      <c r="E85">
        <v>2987</v>
      </c>
      <c r="F85">
        <v>0</v>
      </c>
      <c r="G85" t="b">
        <v>1</v>
      </c>
      <c r="H85">
        <v>15</v>
      </c>
      <c r="I85">
        <f t="shared" si="11"/>
        <v>1</v>
      </c>
      <c r="J85" s="17">
        <f t="shared" si="12"/>
        <v>78.98</v>
      </c>
      <c r="K85">
        <f t="shared" si="13"/>
        <v>6</v>
      </c>
      <c r="L85" s="7">
        <f t="shared" si="14"/>
        <v>0</v>
      </c>
      <c r="M85" s="7">
        <f t="shared" si="9"/>
        <v>1.467556686243781</v>
      </c>
      <c r="N85" s="7">
        <f t="shared" si="10"/>
        <v>27.294960431287347</v>
      </c>
      <c r="O85" s="7">
        <f t="shared" si="15"/>
        <v>27.294960431287347</v>
      </c>
      <c r="P85">
        <v>84</v>
      </c>
      <c r="Q85" s="7" t="str">
        <f>VLOOKUP(P85,TransitModes!$A$2:$B$68,2,0)</f>
        <v>AC Transit Transbay</v>
      </c>
      <c r="W85" s="96"/>
      <c r="X85" s="88"/>
      <c r="Z85" s="9"/>
      <c r="AA85" s="96"/>
      <c r="AB85" s="88"/>
      <c r="AD85" s="9"/>
    </row>
    <row r="86" spans="1:30">
      <c r="A86" t="s">
        <v>496</v>
      </c>
      <c r="B86" t="b">
        <v>1</v>
      </c>
      <c r="C86">
        <v>84</v>
      </c>
      <c r="D86">
        <v>1813</v>
      </c>
      <c r="E86">
        <v>3033</v>
      </c>
      <c r="F86">
        <v>0</v>
      </c>
      <c r="G86" t="b">
        <v>1</v>
      </c>
      <c r="H86">
        <v>15</v>
      </c>
      <c r="I86">
        <f t="shared" si="11"/>
        <v>0</v>
      </c>
      <c r="J86" s="17">
        <f t="shared" si="12"/>
        <v>79.772000000000006</v>
      </c>
      <c r="K86">
        <f t="shared" si="13"/>
        <v>0</v>
      </c>
      <c r="L86" s="7">
        <f t="shared" si="14"/>
        <v>0</v>
      </c>
      <c r="M86" s="7">
        <f t="shared" si="9"/>
        <v>0</v>
      </c>
      <c r="N86" s="7">
        <f t="shared" si="10"/>
        <v>0</v>
      </c>
      <c r="O86" s="7">
        <f t="shared" si="15"/>
        <v>0</v>
      </c>
      <c r="P86">
        <v>84</v>
      </c>
      <c r="Q86" s="7" t="str">
        <f>VLOOKUP(P86,TransitModes!$A$2:$B$68,2,0)</f>
        <v>AC Transit Transbay</v>
      </c>
      <c r="W86" s="96"/>
      <c r="X86" s="88"/>
      <c r="Z86" s="9"/>
      <c r="AA86" s="96"/>
      <c r="AB86" s="88"/>
      <c r="AD86" s="9"/>
    </row>
    <row r="87" spans="1:30">
      <c r="A87" t="s">
        <v>497</v>
      </c>
      <c r="B87" t="b">
        <v>1</v>
      </c>
      <c r="C87">
        <v>84</v>
      </c>
      <c r="D87">
        <v>1898</v>
      </c>
      <c r="E87">
        <v>2882</v>
      </c>
      <c r="F87">
        <v>500</v>
      </c>
      <c r="G87" t="b">
        <v>1</v>
      </c>
      <c r="H87">
        <v>15</v>
      </c>
      <c r="I87">
        <f t="shared" si="11"/>
        <v>1</v>
      </c>
      <c r="J87" s="17">
        <f t="shared" si="12"/>
        <v>83.512000000000015</v>
      </c>
      <c r="K87">
        <f t="shared" si="13"/>
        <v>6</v>
      </c>
      <c r="L87" s="7">
        <f t="shared" si="14"/>
        <v>0</v>
      </c>
      <c r="M87" s="7">
        <f t="shared" si="9"/>
        <v>1.467556686243781</v>
      </c>
      <c r="N87" s="7">
        <f t="shared" si="10"/>
        <v>27.294960431287347</v>
      </c>
      <c r="O87" s="7">
        <f t="shared" si="15"/>
        <v>27.294960431287347</v>
      </c>
      <c r="P87">
        <v>84</v>
      </c>
      <c r="Q87" s="7" t="str">
        <f>VLOOKUP(P87,TransitModes!$A$2:$B$68,2,0)</f>
        <v>AC Transit Transbay</v>
      </c>
      <c r="W87" s="96"/>
      <c r="X87" s="88"/>
      <c r="Z87" s="9"/>
      <c r="AA87" s="96"/>
      <c r="AB87" s="88"/>
      <c r="AD87" s="9"/>
    </row>
    <row r="88" spans="1:30">
      <c r="A88" t="s">
        <v>498</v>
      </c>
      <c r="B88" t="b">
        <v>1</v>
      </c>
      <c r="C88">
        <v>84</v>
      </c>
      <c r="D88">
        <v>1928</v>
      </c>
      <c r="E88">
        <v>2917</v>
      </c>
      <c r="F88">
        <v>0</v>
      </c>
      <c r="G88" t="b">
        <v>1</v>
      </c>
      <c r="H88">
        <v>15</v>
      </c>
      <c r="I88">
        <f t="shared" si="11"/>
        <v>0</v>
      </c>
      <c r="J88" s="17">
        <f t="shared" si="12"/>
        <v>84.832000000000008</v>
      </c>
      <c r="K88">
        <f t="shared" si="13"/>
        <v>0</v>
      </c>
      <c r="L88" s="7">
        <f t="shared" si="14"/>
        <v>0</v>
      </c>
      <c r="M88" s="7">
        <f t="shared" si="9"/>
        <v>0</v>
      </c>
      <c r="N88" s="7">
        <f t="shared" si="10"/>
        <v>0</v>
      </c>
      <c r="O88" s="7">
        <f t="shared" si="15"/>
        <v>0</v>
      </c>
      <c r="P88">
        <v>84</v>
      </c>
      <c r="Q88" s="7" t="str">
        <f>VLOOKUP(P88,TransitModes!$A$2:$B$68,2,0)</f>
        <v>AC Transit Transbay</v>
      </c>
      <c r="W88" s="96"/>
      <c r="X88" s="88"/>
      <c r="Z88" s="9"/>
      <c r="AA88" s="96"/>
      <c r="AB88" s="88"/>
      <c r="AD88" s="9"/>
    </row>
    <row r="89" spans="1:30">
      <c r="A89" t="s">
        <v>499</v>
      </c>
      <c r="B89" t="b">
        <v>1</v>
      </c>
      <c r="C89">
        <v>84</v>
      </c>
      <c r="D89">
        <v>2278</v>
      </c>
      <c r="E89">
        <v>4247</v>
      </c>
      <c r="F89">
        <v>0</v>
      </c>
      <c r="G89" t="b">
        <v>1</v>
      </c>
      <c r="H89">
        <v>15</v>
      </c>
      <c r="I89">
        <f t="shared" si="11"/>
        <v>1</v>
      </c>
      <c r="J89" s="17">
        <f t="shared" si="12"/>
        <v>100.23200000000001</v>
      </c>
      <c r="K89">
        <f t="shared" si="13"/>
        <v>7</v>
      </c>
      <c r="L89" s="7">
        <f t="shared" si="14"/>
        <v>0</v>
      </c>
      <c r="M89" s="7">
        <f t="shared" si="9"/>
        <v>1.7121494672844109</v>
      </c>
      <c r="N89" s="7">
        <f t="shared" si="10"/>
        <v>31.844120503168565</v>
      </c>
      <c r="O89" s="7">
        <f t="shared" si="15"/>
        <v>31.844120503168565</v>
      </c>
      <c r="P89">
        <v>84</v>
      </c>
      <c r="Q89" s="7" t="str">
        <f>VLOOKUP(P89,TransitModes!$A$2:$B$68,2,0)</f>
        <v>AC Transit Transbay</v>
      </c>
      <c r="W89" s="9"/>
      <c r="X89" s="88"/>
      <c r="Z89" s="9"/>
      <c r="AA89" s="96"/>
      <c r="AB89" s="88"/>
      <c r="AD89" s="9"/>
    </row>
    <row r="90" spans="1:30">
      <c r="A90" t="s">
        <v>500</v>
      </c>
      <c r="B90" t="b">
        <v>1</v>
      </c>
      <c r="C90">
        <v>84</v>
      </c>
      <c r="D90">
        <v>2258</v>
      </c>
      <c r="E90">
        <v>4169</v>
      </c>
      <c r="F90">
        <v>500</v>
      </c>
      <c r="G90" t="b">
        <v>1</v>
      </c>
      <c r="H90">
        <v>15</v>
      </c>
      <c r="I90">
        <f t="shared" si="11"/>
        <v>0</v>
      </c>
      <c r="J90" s="17">
        <f t="shared" si="12"/>
        <v>99.352000000000004</v>
      </c>
      <c r="K90">
        <f t="shared" si="13"/>
        <v>0</v>
      </c>
      <c r="L90" s="7">
        <f t="shared" si="14"/>
        <v>0</v>
      </c>
      <c r="M90" s="7">
        <f t="shared" si="9"/>
        <v>0</v>
      </c>
      <c r="N90" s="7">
        <f t="shared" si="10"/>
        <v>0</v>
      </c>
      <c r="O90" s="7">
        <f t="shared" si="15"/>
        <v>0</v>
      </c>
      <c r="P90">
        <v>84</v>
      </c>
      <c r="Q90" s="7" t="str">
        <f>VLOOKUP(P90,TransitModes!$A$2:$B$68,2,0)</f>
        <v>AC Transit Transbay</v>
      </c>
      <c r="W90" s="96"/>
      <c r="X90" s="88"/>
      <c r="Z90" s="9"/>
      <c r="AA90" s="96"/>
      <c r="AD90" s="9"/>
    </row>
    <row r="91" spans="1:30">
      <c r="A91" t="s">
        <v>501</v>
      </c>
      <c r="B91" t="b">
        <v>1</v>
      </c>
      <c r="C91">
        <v>84</v>
      </c>
      <c r="D91">
        <v>2058</v>
      </c>
      <c r="E91">
        <v>4512</v>
      </c>
      <c r="F91">
        <v>0</v>
      </c>
      <c r="G91" t="b">
        <v>1</v>
      </c>
      <c r="H91">
        <v>15</v>
      </c>
      <c r="I91">
        <f t="shared" si="11"/>
        <v>1</v>
      </c>
      <c r="J91" s="17">
        <f t="shared" si="12"/>
        <v>90.552000000000007</v>
      </c>
      <c r="K91">
        <f t="shared" si="13"/>
        <v>7</v>
      </c>
      <c r="L91" s="7">
        <f t="shared" si="14"/>
        <v>0</v>
      </c>
      <c r="M91" s="7">
        <f t="shared" si="9"/>
        <v>1.7121494672844109</v>
      </c>
      <c r="N91" s="7">
        <f t="shared" si="10"/>
        <v>31.844120503168565</v>
      </c>
      <c r="O91" s="7">
        <f t="shared" si="15"/>
        <v>31.844120503168565</v>
      </c>
      <c r="P91">
        <v>84</v>
      </c>
      <c r="Q91" s="7" t="str">
        <f>VLOOKUP(P91,TransitModes!$A$2:$B$68,2,0)</f>
        <v>AC Transit Transbay</v>
      </c>
      <c r="W91" s="96"/>
      <c r="X91" s="88"/>
      <c r="Z91" s="9"/>
      <c r="AA91" s="96"/>
      <c r="AD91" s="9"/>
    </row>
    <row r="92" spans="1:30">
      <c r="A92" t="s">
        <v>502</v>
      </c>
      <c r="B92" t="b">
        <v>1</v>
      </c>
      <c r="C92">
        <v>84</v>
      </c>
      <c r="D92">
        <v>2175</v>
      </c>
      <c r="E92">
        <v>4588</v>
      </c>
      <c r="F92">
        <v>10</v>
      </c>
      <c r="G92" t="b">
        <v>1</v>
      </c>
      <c r="H92">
        <v>15</v>
      </c>
      <c r="I92">
        <f t="shared" si="11"/>
        <v>1</v>
      </c>
      <c r="J92" s="17">
        <f t="shared" si="12"/>
        <v>95.7</v>
      </c>
      <c r="K92">
        <f t="shared" si="13"/>
        <v>-4</v>
      </c>
      <c r="L92" s="7">
        <f t="shared" si="14"/>
        <v>0</v>
      </c>
      <c r="M92" s="7">
        <f t="shared" si="9"/>
        <v>-0.97837112416252059</v>
      </c>
      <c r="N92" s="7">
        <f t="shared" si="10"/>
        <v>-18.196640287524897</v>
      </c>
      <c r="O92" s="7">
        <f t="shared" si="15"/>
        <v>-18.196640287524897</v>
      </c>
      <c r="P92">
        <v>84</v>
      </c>
      <c r="Q92" s="7" t="str">
        <f>VLOOKUP(P92,TransitModes!$A$2:$B$68,2,0)</f>
        <v>AC Transit Transbay</v>
      </c>
      <c r="W92" s="96"/>
      <c r="X92" s="88"/>
      <c r="Z92" s="9"/>
      <c r="AA92" s="96"/>
      <c r="AD92" s="9"/>
    </row>
    <row r="93" spans="1:30">
      <c r="A93" t="s">
        <v>503</v>
      </c>
      <c r="B93" t="b">
        <v>1</v>
      </c>
      <c r="C93">
        <v>84</v>
      </c>
      <c r="D93">
        <v>1684</v>
      </c>
      <c r="E93">
        <v>2629.6666666666601</v>
      </c>
      <c r="F93">
        <v>0</v>
      </c>
      <c r="G93" t="b">
        <v>1</v>
      </c>
      <c r="H93">
        <v>15</v>
      </c>
      <c r="I93">
        <f t="shared" si="11"/>
        <v>1</v>
      </c>
      <c r="J93" s="17">
        <f t="shared" si="12"/>
        <v>74.096000000000004</v>
      </c>
      <c r="K93">
        <f t="shared" si="13"/>
        <v>5</v>
      </c>
      <c r="L93" s="7">
        <f t="shared" si="14"/>
        <v>0</v>
      </c>
      <c r="M93" s="7">
        <f t="shared" si="9"/>
        <v>1.2229639052031509</v>
      </c>
      <c r="N93" s="7">
        <f t="shared" si="10"/>
        <v>22.745800359406122</v>
      </c>
      <c r="O93" s="7">
        <f t="shared" si="15"/>
        <v>22.745800359406122</v>
      </c>
      <c r="P93">
        <v>84</v>
      </c>
      <c r="Q93" s="7" t="str">
        <f>VLOOKUP(P93,TransitModes!$A$2:$B$68,2,0)</f>
        <v>AC Transit Transbay</v>
      </c>
      <c r="W93" s="96"/>
      <c r="X93" s="88"/>
      <c r="Z93" s="9"/>
      <c r="AA93" s="96"/>
      <c r="AD93" s="9"/>
    </row>
    <row r="94" spans="1:30">
      <c r="A94" t="s">
        <v>504</v>
      </c>
      <c r="B94" t="b">
        <v>1</v>
      </c>
      <c r="C94">
        <v>84</v>
      </c>
      <c r="D94">
        <v>2082</v>
      </c>
      <c r="E94">
        <v>4466</v>
      </c>
      <c r="F94">
        <v>0</v>
      </c>
      <c r="G94" t="b">
        <v>1</v>
      </c>
      <c r="H94">
        <v>15</v>
      </c>
      <c r="I94">
        <f t="shared" si="11"/>
        <v>1</v>
      </c>
      <c r="J94" s="17">
        <f t="shared" si="12"/>
        <v>91.608000000000004</v>
      </c>
      <c r="K94">
        <f t="shared" si="13"/>
        <v>7</v>
      </c>
      <c r="L94" s="7">
        <f t="shared" si="14"/>
        <v>0</v>
      </c>
      <c r="M94" s="7">
        <f t="shared" si="9"/>
        <v>1.7121494672844109</v>
      </c>
      <c r="N94" s="7">
        <f t="shared" si="10"/>
        <v>31.844120503168565</v>
      </c>
      <c r="O94" s="7">
        <f t="shared" si="15"/>
        <v>31.844120503168565</v>
      </c>
      <c r="P94">
        <v>84</v>
      </c>
      <c r="Q94" s="7" t="str">
        <f>VLOOKUP(P94,TransitModes!$A$2:$B$68,2,0)</f>
        <v>AC Transit Transbay</v>
      </c>
      <c r="W94" s="96"/>
      <c r="X94" s="88"/>
      <c r="Z94" s="9"/>
      <c r="AA94" s="96"/>
      <c r="AD94" s="9"/>
    </row>
    <row r="95" spans="1:30">
      <c r="A95" t="s">
        <v>505</v>
      </c>
      <c r="B95" t="b">
        <v>1</v>
      </c>
      <c r="C95">
        <v>84</v>
      </c>
      <c r="D95">
        <v>2822</v>
      </c>
      <c r="E95">
        <v>3479</v>
      </c>
      <c r="F95">
        <v>240</v>
      </c>
      <c r="G95" t="b">
        <v>1</v>
      </c>
      <c r="H95">
        <v>15</v>
      </c>
      <c r="I95">
        <f t="shared" si="11"/>
        <v>1</v>
      </c>
      <c r="J95" s="17">
        <f t="shared" si="12"/>
        <v>124.16799999999999</v>
      </c>
      <c r="K95">
        <f t="shared" si="13"/>
        <v>8</v>
      </c>
      <c r="L95" s="7">
        <f t="shared" si="14"/>
        <v>0</v>
      </c>
      <c r="M95" s="7">
        <f t="shared" si="9"/>
        <v>1.9567422483250412</v>
      </c>
      <c r="N95" s="7">
        <f t="shared" si="10"/>
        <v>36.393280575049793</v>
      </c>
      <c r="O95" s="7">
        <f t="shared" si="15"/>
        <v>36.393280575049793</v>
      </c>
      <c r="P95">
        <v>84</v>
      </c>
      <c r="Q95" s="7" t="str">
        <f>VLOOKUP(P95,TransitModes!$A$2:$B$68,2,0)</f>
        <v>AC Transit Transbay</v>
      </c>
      <c r="W95" s="96"/>
      <c r="X95" s="88"/>
      <c r="Z95" s="9"/>
      <c r="AA95" s="96"/>
      <c r="AD95" s="9"/>
    </row>
    <row r="96" spans="1:30">
      <c r="A96" t="s">
        <v>506</v>
      </c>
      <c r="B96" t="b">
        <v>1</v>
      </c>
      <c r="C96">
        <v>84</v>
      </c>
      <c r="D96">
        <v>1720</v>
      </c>
      <c r="E96">
        <v>2223</v>
      </c>
      <c r="F96">
        <v>500</v>
      </c>
      <c r="G96" t="b">
        <v>1</v>
      </c>
      <c r="H96">
        <v>15</v>
      </c>
      <c r="I96">
        <f t="shared" si="11"/>
        <v>1</v>
      </c>
      <c r="J96" s="17">
        <f t="shared" si="12"/>
        <v>75.680000000000007</v>
      </c>
      <c r="K96">
        <f t="shared" si="13"/>
        <v>5</v>
      </c>
      <c r="L96" s="7">
        <f t="shared" si="14"/>
        <v>0</v>
      </c>
      <c r="M96" s="7">
        <f t="shared" si="9"/>
        <v>1.2229639052031509</v>
      </c>
      <c r="N96" s="7">
        <f t="shared" si="10"/>
        <v>22.745800359406122</v>
      </c>
      <c r="O96" s="7">
        <f t="shared" si="15"/>
        <v>22.745800359406122</v>
      </c>
      <c r="P96">
        <v>84</v>
      </c>
      <c r="Q96" s="7" t="str">
        <f>VLOOKUP(P96,TransitModes!$A$2:$B$68,2,0)</f>
        <v>AC Transit Transbay</v>
      </c>
      <c r="W96" s="96"/>
      <c r="X96" s="88"/>
      <c r="Z96" s="9"/>
      <c r="AA96" s="96"/>
      <c r="AD96" s="9"/>
    </row>
    <row r="97" spans="1:30">
      <c r="A97" t="s">
        <v>507</v>
      </c>
      <c r="B97" t="b">
        <v>1</v>
      </c>
      <c r="C97">
        <v>84</v>
      </c>
      <c r="D97">
        <v>3468</v>
      </c>
      <c r="E97">
        <v>5987</v>
      </c>
      <c r="F97">
        <v>0</v>
      </c>
      <c r="G97" t="b">
        <v>1</v>
      </c>
      <c r="H97">
        <v>15</v>
      </c>
      <c r="I97">
        <f t="shared" si="11"/>
        <v>1</v>
      </c>
      <c r="J97" s="17">
        <f t="shared" si="12"/>
        <v>152.59200000000001</v>
      </c>
      <c r="K97">
        <f t="shared" si="13"/>
        <v>11</v>
      </c>
      <c r="L97" s="7">
        <f t="shared" si="14"/>
        <v>0</v>
      </c>
      <c r="M97" s="7">
        <f t="shared" si="9"/>
        <v>2.6905205914469317</v>
      </c>
      <c r="N97" s="7">
        <f t="shared" si="10"/>
        <v>50.040760790693462</v>
      </c>
      <c r="O97" s="7">
        <f t="shared" si="15"/>
        <v>50.040760790693462</v>
      </c>
      <c r="P97">
        <v>84</v>
      </c>
      <c r="Q97" s="7" t="str">
        <f>VLOOKUP(P97,TransitModes!$A$2:$B$68,2,0)</f>
        <v>AC Transit Transbay</v>
      </c>
      <c r="W97" s="96"/>
      <c r="X97" s="88"/>
      <c r="Z97" s="9"/>
      <c r="AA97" s="96"/>
      <c r="AD97" s="9"/>
    </row>
    <row r="98" spans="1:30">
      <c r="A98" t="s">
        <v>508</v>
      </c>
      <c r="B98" t="b">
        <v>1</v>
      </c>
      <c r="C98">
        <v>84</v>
      </c>
      <c r="D98">
        <v>3396</v>
      </c>
      <c r="E98">
        <v>5876</v>
      </c>
      <c r="F98">
        <v>0</v>
      </c>
      <c r="G98" t="b">
        <v>1</v>
      </c>
      <c r="H98">
        <v>15</v>
      </c>
      <c r="I98">
        <f t="shared" si="11"/>
        <v>0</v>
      </c>
      <c r="J98" s="17">
        <f t="shared" si="12"/>
        <v>149.42400000000001</v>
      </c>
      <c r="K98">
        <f t="shared" si="13"/>
        <v>0</v>
      </c>
      <c r="L98" s="7">
        <f t="shared" si="14"/>
        <v>0</v>
      </c>
      <c r="M98" s="7">
        <f t="shared" si="9"/>
        <v>0</v>
      </c>
      <c r="N98" s="7">
        <f t="shared" si="10"/>
        <v>0</v>
      </c>
      <c r="O98" s="7">
        <f t="shared" si="15"/>
        <v>0</v>
      </c>
      <c r="P98">
        <v>84</v>
      </c>
      <c r="Q98" s="7" t="str">
        <f>VLOOKUP(P98,TransitModes!$A$2:$B$68,2,0)</f>
        <v>AC Transit Transbay</v>
      </c>
      <c r="W98" s="96"/>
      <c r="X98" s="88"/>
      <c r="Z98" s="9"/>
      <c r="AA98" s="96"/>
      <c r="AD98" s="9"/>
    </row>
    <row r="99" spans="1:30">
      <c r="A99" t="s">
        <v>509</v>
      </c>
      <c r="B99" t="b">
        <v>1</v>
      </c>
      <c r="C99">
        <v>84</v>
      </c>
      <c r="D99">
        <v>2363</v>
      </c>
      <c r="E99">
        <v>4596</v>
      </c>
      <c r="F99">
        <v>160</v>
      </c>
      <c r="G99" t="b">
        <v>1</v>
      </c>
      <c r="H99">
        <v>15</v>
      </c>
      <c r="I99">
        <f t="shared" si="11"/>
        <v>1</v>
      </c>
      <c r="J99" s="17">
        <f t="shared" si="12"/>
        <v>103.97200000000001</v>
      </c>
      <c r="K99">
        <f t="shared" si="13"/>
        <v>7</v>
      </c>
      <c r="L99" s="7">
        <f t="shared" si="14"/>
        <v>0</v>
      </c>
      <c r="M99" s="7">
        <f t="shared" si="9"/>
        <v>1.7121494672844109</v>
      </c>
      <c r="N99" s="7">
        <f t="shared" si="10"/>
        <v>31.844120503168565</v>
      </c>
      <c r="O99" s="7">
        <f t="shared" si="15"/>
        <v>31.844120503168565</v>
      </c>
      <c r="P99">
        <v>84</v>
      </c>
      <c r="Q99" s="7" t="str">
        <f>VLOOKUP(P99,TransitModes!$A$2:$B$68,2,0)</f>
        <v>AC Transit Transbay</v>
      </c>
      <c r="W99" s="96"/>
      <c r="X99" s="88"/>
      <c r="Z99" s="9"/>
      <c r="AA99" s="96"/>
      <c r="AD99" s="9"/>
    </row>
    <row r="100" spans="1:30">
      <c r="A100" t="s">
        <v>510</v>
      </c>
      <c r="B100" t="b">
        <v>1</v>
      </c>
      <c r="C100">
        <v>84</v>
      </c>
      <c r="D100">
        <v>2345</v>
      </c>
      <c r="E100">
        <v>4745</v>
      </c>
      <c r="F100">
        <v>96</v>
      </c>
      <c r="G100" t="b">
        <v>1</v>
      </c>
      <c r="H100">
        <v>15</v>
      </c>
      <c r="I100">
        <f t="shared" si="11"/>
        <v>0</v>
      </c>
      <c r="J100" s="17">
        <f t="shared" si="12"/>
        <v>103.18</v>
      </c>
      <c r="K100">
        <f t="shared" si="13"/>
        <v>0</v>
      </c>
      <c r="L100" s="7">
        <f t="shared" si="14"/>
        <v>0</v>
      </c>
      <c r="M100" s="7">
        <f t="shared" si="9"/>
        <v>0</v>
      </c>
      <c r="N100" s="7">
        <f t="shared" si="10"/>
        <v>0</v>
      </c>
      <c r="O100" s="7">
        <f t="shared" si="15"/>
        <v>0</v>
      </c>
      <c r="P100">
        <v>84</v>
      </c>
      <c r="Q100" s="7" t="str">
        <f>VLOOKUP(P100,TransitModes!$A$2:$B$68,2,0)</f>
        <v>AC Transit Transbay</v>
      </c>
      <c r="W100" s="96"/>
      <c r="X100" s="88"/>
      <c r="Z100" s="9"/>
      <c r="AA100" s="96"/>
      <c r="AD100" s="9"/>
    </row>
    <row r="101" spans="1:30">
      <c r="A101" t="s">
        <v>511</v>
      </c>
      <c r="B101" t="b">
        <v>1</v>
      </c>
      <c r="C101">
        <v>84</v>
      </c>
      <c r="D101">
        <v>1829</v>
      </c>
      <c r="E101">
        <v>3168</v>
      </c>
      <c r="F101">
        <v>500</v>
      </c>
      <c r="G101" t="b">
        <v>1</v>
      </c>
      <c r="H101">
        <v>15</v>
      </c>
      <c r="I101">
        <f t="shared" si="11"/>
        <v>1</v>
      </c>
      <c r="J101" s="17">
        <f t="shared" si="12"/>
        <v>80.475999999999999</v>
      </c>
      <c r="K101">
        <f t="shared" si="13"/>
        <v>6</v>
      </c>
      <c r="L101" s="7">
        <f t="shared" si="14"/>
        <v>0</v>
      </c>
      <c r="M101" s="7">
        <f t="shared" si="9"/>
        <v>1.467556686243781</v>
      </c>
      <c r="N101" s="7">
        <f t="shared" si="10"/>
        <v>27.294960431287347</v>
      </c>
      <c r="O101" s="7">
        <f t="shared" si="15"/>
        <v>27.294960431287347</v>
      </c>
      <c r="P101">
        <v>84</v>
      </c>
      <c r="Q101" s="7" t="str">
        <f>VLOOKUP(P101,TransitModes!$A$2:$B$68,2,0)</f>
        <v>AC Transit Transbay</v>
      </c>
      <c r="W101" s="96"/>
      <c r="X101" s="88"/>
      <c r="Z101" s="9"/>
      <c r="AA101" s="96"/>
      <c r="AD101" s="9"/>
    </row>
    <row r="102" spans="1:30">
      <c r="A102" t="s">
        <v>512</v>
      </c>
      <c r="B102" t="b">
        <v>1</v>
      </c>
      <c r="C102">
        <v>84</v>
      </c>
      <c r="D102">
        <v>3359</v>
      </c>
      <c r="E102">
        <v>8445</v>
      </c>
      <c r="F102">
        <v>160</v>
      </c>
      <c r="G102" t="b">
        <v>1</v>
      </c>
      <c r="H102">
        <v>15</v>
      </c>
      <c r="I102">
        <f t="shared" si="11"/>
        <v>1</v>
      </c>
      <c r="J102" s="17">
        <f t="shared" si="12"/>
        <v>147.79600000000002</v>
      </c>
      <c r="K102">
        <f t="shared" si="13"/>
        <v>9</v>
      </c>
      <c r="L102" s="7">
        <f t="shared" si="14"/>
        <v>0</v>
      </c>
      <c r="M102" s="7">
        <f t="shared" si="9"/>
        <v>2.2013350293656715</v>
      </c>
      <c r="N102" s="7">
        <f t="shared" si="10"/>
        <v>40.942440646931018</v>
      </c>
      <c r="O102" s="7">
        <f t="shared" si="15"/>
        <v>40.942440646931018</v>
      </c>
      <c r="P102">
        <v>84</v>
      </c>
      <c r="Q102" s="7" t="str">
        <f>VLOOKUP(P102,TransitModes!$A$2:$B$68,2,0)</f>
        <v>AC Transit Transbay</v>
      </c>
      <c r="W102" s="96"/>
      <c r="X102" s="88"/>
      <c r="Z102" s="9"/>
      <c r="AA102" s="9"/>
      <c r="AB102" s="88"/>
      <c r="AD102" s="9"/>
    </row>
    <row r="103" spans="1:30">
      <c r="A103" t="s">
        <v>513</v>
      </c>
      <c r="B103" t="b">
        <v>1</v>
      </c>
      <c r="C103">
        <v>84</v>
      </c>
      <c r="D103">
        <v>2759</v>
      </c>
      <c r="E103">
        <v>7100</v>
      </c>
      <c r="F103">
        <v>160</v>
      </c>
      <c r="G103" t="b">
        <v>1</v>
      </c>
      <c r="H103">
        <v>15</v>
      </c>
      <c r="I103">
        <f t="shared" si="11"/>
        <v>0</v>
      </c>
      <c r="J103" s="17">
        <f t="shared" si="12"/>
        <v>121.396</v>
      </c>
      <c r="K103">
        <f t="shared" si="13"/>
        <v>0</v>
      </c>
      <c r="L103" s="7">
        <f t="shared" si="14"/>
        <v>0</v>
      </c>
      <c r="M103" s="7">
        <f t="shared" si="9"/>
        <v>0</v>
      </c>
      <c r="N103" s="7">
        <f t="shared" si="10"/>
        <v>0</v>
      </c>
      <c r="O103" s="7">
        <f t="shared" si="15"/>
        <v>0</v>
      </c>
      <c r="P103">
        <v>84</v>
      </c>
      <c r="Q103" s="7" t="str">
        <f>VLOOKUP(P103,TransitModes!$A$2:$B$68,2,0)</f>
        <v>AC Transit Transbay</v>
      </c>
      <c r="W103" s="96"/>
      <c r="X103" s="88"/>
      <c r="Z103" s="9"/>
      <c r="AA103" s="96"/>
      <c r="AB103" s="88"/>
      <c r="AD103" s="9"/>
    </row>
    <row r="104" spans="1:30">
      <c r="A104" t="s">
        <v>514</v>
      </c>
      <c r="B104" t="b">
        <v>1</v>
      </c>
      <c r="C104">
        <v>84</v>
      </c>
      <c r="D104">
        <v>3397</v>
      </c>
      <c r="E104">
        <v>7475</v>
      </c>
      <c r="F104">
        <v>500</v>
      </c>
      <c r="G104" t="b">
        <v>1</v>
      </c>
      <c r="H104">
        <v>15</v>
      </c>
      <c r="I104">
        <f t="shared" si="11"/>
        <v>1</v>
      </c>
      <c r="J104" s="17">
        <f t="shared" si="12"/>
        <v>149.46800000000002</v>
      </c>
      <c r="K104">
        <f t="shared" si="13"/>
        <v>10</v>
      </c>
      <c r="L104" s="7">
        <f t="shared" si="14"/>
        <v>0</v>
      </c>
      <c r="M104" s="7">
        <f t="shared" si="9"/>
        <v>2.4459278104063018</v>
      </c>
      <c r="N104" s="7">
        <f t="shared" si="10"/>
        <v>45.491600718812244</v>
      </c>
      <c r="O104" s="7">
        <f t="shared" si="15"/>
        <v>45.491600718812244</v>
      </c>
      <c r="P104">
        <v>84</v>
      </c>
      <c r="Q104" s="7" t="str">
        <f>VLOOKUP(P104,TransitModes!$A$2:$B$68,2,0)</f>
        <v>AC Transit Transbay</v>
      </c>
      <c r="W104" s="96"/>
      <c r="X104" s="88"/>
      <c r="Z104" s="9"/>
      <c r="AA104" s="96"/>
      <c r="AB104" s="88"/>
      <c r="AD104" s="9"/>
    </row>
    <row r="105" spans="1:30">
      <c r="A105" t="s">
        <v>515</v>
      </c>
      <c r="B105" t="b">
        <v>1</v>
      </c>
      <c r="C105">
        <v>84</v>
      </c>
      <c r="D105">
        <v>932</v>
      </c>
      <c r="E105">
        <v>1751</v>
      </c>
      <c r="F105">
        <v>30</v>
      </c>
      <c r="G105" t="b">
        <v>1</v>
      </c>
      <c r="H105">
        <v>15</v>
      </c>
      <c r="I105">
        <f t="shared" si="11"/>
        <v>1</v>
      </c>
      <c r="J105" s="17">
        <f t="shared" si="12"/>
        <v>41.008000000000003</v>
      </c>
      <c r="K105">
        <f t="shared" si="13"/>
        <v>2</v>
      </c>
      <c r="L105" s="7">
        <f t="shared" si="14"/>
        <v>0</v>
      </c>
      <c r="M105" s="7">
        <f t="shared" si="9"/>
        <v>0.48918556208126029</v>
      </c>
      <c r="N105" s="7">
        <f t="shared" si="10"/>
        <v>9.0983201437624484</v>
      </c>
      <c r="O105" s="7">
        <f t="shared" si="15"/>
        <v>9.0983201437624484</v>
      </c>
      <c r="P105">
        <v>84</v>
      </c>
      <c r="Q105" s="7" t="str">
        <f>VLOOKUP(P105,TransitModes!$A$2:$B$68,2,0)</f>
        <v>AC Transit Transbay</v>
      </c>
      <c r="W105" s="96"/>
      <c r="X105" s="88"/>
      <c r="Z105" s="9"/>
      <c r="AA105" s="96"/>
      <c r="AB105" s="88"/>
      <c r="AD105" s="9"/>
    </row>
    <row r="106" spans="1:30">
      <c r="A106" t="s">
        <v>516</v>
      </c>
      <c r="B106" t="b">
        <v>1</v>
      </c>
      <c r="C106">
        <v>84</v>
      </c>
      <c r="D106">
        <v>942</v>
      </c>
      <c r="E106">
        <v>2210</v>
      </c>
      <c r="F106">
        <v>30</v>
      </c>
      <c r="G106" t="b">
        <v>1</v>
      </c>
      <c r="H106">
        <v>15</v>
      </c>
      <c r="I106">
        <f t="shared" si="11"/>
        <v>0</v>
      </c>
      <c r="J106" s="17">
        <f t="shared" si="12"/>
        <v>41.448</v>
      </c>
      <c r="K106">
        <f t="shared" si="13"/>
        <v>0</v>
      </c>
      <c r="L106" s="7">
        <f t="shared" si="14"/>
        <v>0</v>
      </c>
      <c r="M106" s="7">
        <f t="shared" si="9"/>
        <v>0</v>
      </c>
      <c r="N106" s="7">
        <f t="shared" si="10"/>
        <v>0</v>
      </c>
      <c r="O106" s="7">
        <f t="shared" si="15"/>
        <v>0</v>
      </c>
      <c r="P106">
        <v>84</v>
      </c>
      <c r="Q106" s="7" t="str">
        <f>VLOOKUP(P106,TransitModes!$A$2:$B$68,2,0)</f>
        <v>AC Transit Transbay</v>
      </c>
      <c r="W106" s="9"/>
      <c r="X106" s="88"/>
      <c r="Z106" s="9"/>
      <c r="AA106" s="96"/>
      <c r="AB106" s="88"/>
      <c r="AD106" s="9"/>
    </row>
    <row r="107" spans="1:30">
      <c r="A107" t="s">
        <v>517</v>
      </c>
      <c r="B107" t="b">
        <v>1</v>
      </c>
      <c r="C107">
        <v>86</v>
      </c>
      <c r="D107">
        <v>407</v>
      </c>
      <c r="E107">
        <v>1479</v>
      </c>
      <c r="F107">
        <v>0</v>
      </c>
      <c r="G107" t="b">
        <v>1</v>
      </c>
      <c r="H107">
        <v>15</v>
      </c>
      <c r="I107">
        <f t="shared" si="11"/>
        <v>1</v>
      </c>
      <c r="J107" s="17">
        <f t="shared" si="12"/>
        <v>17.908000000000001</v>
      </c>
      <c r="K107">
        <f t="shared" si="13"/>
        <v>2</v>
      </c>
      <c r="L107" s="7">
        <f t="shared" si="14"/>
        <v>0</v>
      </c>
      <c r="M107" s="7">
        <f t="shared" si="9"/>
        <v>0.48918556208126029</v>
      </c>
      <c r="N107" s="7">
        <f t="shared" si="10"/>
        <v>9.0983201437624484</v>
      </c>
      <c r="O107" s="7">
        <f t="shared" si="15"/>
        <v>9.0983201437624484</v>
      </c>
      <c r="P107">
        <v>86</v>
      </c>
      <c r="Q107" s="7" t="str">
        <f>VLOOKUP(P107,TransitModes!$A$2:$B$68,2,0)</f>
        <v>County Connection Express</v>
      </c>
      <c r="W107" s="96"/>
      <c r="X107" s="88"/>
      <c r="Z107" s="9"/>
      <c r="AA107" s="96"/>
      <c r="AB107" s="88"/>
      <c r="AD107" s="9"/>
    </row>
    <row r="108" spans="1:30">
      <c r="A108" t="s">
        <v>518</v>
      </c>
      <c r="B108" t="b">
        <v>1</v>
      </c>
      <c r="C108">
        <v>86</v>
      </c>
      <c r="D108">
        <v>2767</v>
      </c>
      <c r="E108">
        <v>4944</v>
      </c>
      <c r="F108">
        <v>0</v>
      </c>
      <c r="G108" t="b">
        <v>1</v>
      </c>
      <c r="H108">
        <v>15</v>
      </c>
      <c r="I108">
        <f t="shared" si="11"/>
        <v>1</v>
      </c>
      <c r="J108" s="17">
        <f t="shared" si="12"/>
        <v>121.74800000000002</v>
      </c>
      <c r="K108">
        <f t="shared" si="13"/>
        <v>9</v>
      </c>
      <c r="L108" s="7">
        <f t="shared" si="14"/>
        <v>0</v>
      </c>
      <c r="M108" s="7">
        <f t="shared" si="9"/>
        <v>2.2013350293656715</v>
      </c>
      <c r="N108" s="7">
        <f t="shared" si="10"/>
        <v>40.942440646931018</v>
      </c>
      <c r="O108" s="7">
        <f t="shared" si="15"/>
        <v>40.942440646931018</v>
      </c>
      <c r="P108">
        <v>86</v>
      </c>
      <c r="Q108" s="7" t="str">
        <f>VLOOKUP(P108,TransitModes!$A$2:$B$68,2,0)</f>
        <v>County Connection Express</v>
      </c>
      <c r="W108" s="96"/>
      <c r="X108" s="88"/>
      <c r="Z108" s="9"/>
      <c r="AA108" s="96"/>
      <c r="AB108" s="88"/>
      <c r="AD108" s="9"/>
    </row>
    <row r="109" spans="1:30">
      <c r="A109" t="s">
        <v>519</v>
      </c>
      <c r="B109" t="b">
        <v>1</v>
      </c>
      <c r="C109">
        <v>86</v>
      </c>
      <c r="D109">
        <v>2089</v>
      </c>
      <c r="E109">
        <v>5330</v>
      </c>
      <c r="F109">
        <v>0</v>
      </c>
      <c r="G109" t="b">
        <v>1</v>
      </c>
      <c r="H109">
        <v>15</v>
      </c>
      <c r="I109">
        <f t="shared" si="11"/>
        <v>1</v>
      </c>
      <c r="J109" s="17">
        <f t="shared" si="12"/>
        <v>91.916000000000011</v>
      </c>
      <c r="K109">
        <f t="shared" si="13"/>
        <v>7</v>
      </c>
      <c r="L109" s="7">
        <f t="shared" si="14"/>
        <v>0</v>
      </c>
      <c r="M109" s="7">
        <f t="shared" si="9"/>
        <v>1.7121494672844109</v>
      </c>
      <c r="N109" s="7">
        <f t="shared" si="10"/>
        <v>31.844120503168565</v>
      </c>
      <c r="O109" s="7">
        <f t="shared" si="15"/>
        <v>31.844120503168565</v>
      </c>
      <c r="P109">
        <v>86</v>
      </c>
      <c r="Q109" s="7" t="str">
        <f>VLOOKUP(P109,TransitModes!$A$2:$B$68,2,0)</f>
        <v>County Connection Express</v>
      </c>
      <c r="W109" s="96"/>
      <c r="X109" s="88"/>
      <c r="Z109" s="9"/>
      <c r="AA109" s="96"/>
      <c r="AB109" s="88"/>
      <c r="AD109" s="9"/>
    </row>
    <row r="110" spans="1:30">
      <c r="A110" t="s">
        <v>520</v>
      </c>
      <c r="B110" t="b">
        <v>1</v>
      </c>
      <c r="C110">
        <v>86</v>
      </c>
      <c r="D110">
        <v>1264</v>
      </c>
      <c r="E110">
        <v>1861</v>
      </c>
      <c r="F110">
        <v>0</v>
      </c>
      <c r="G110" t="b">
        <v>1</v>
      </c>
      <c r="H110">
        <v>15</v>
      </c>
      <c r="I110">
        <f t="shared" si="11"/>
        <v>1</v>
      </c>
      <c r="J110" s="17">
        <f t="shared" si="12"/>
        <v>55.616000000000007</v>
      </c>
      <c r="K110">
        <f t="shared" si="13"/>
        <v>4</v>
      </c>
      <c r="L110" s="7">
        <f t="shared" si="14"/>
        <v>0</v>
      </c>
      <c r="M110" s="7">
        <f t="shared" si="9"/>
        <v>0.97837112416252059</v>
      </c>
      <c r="N110" s="7">
        <f t="shared" si="10"/>
        <v>18.196640287524897</v>
      </c>
      <c r="O110" s="7">
        <f t="shared" si="15"/>
        <v>18.196640287524897</v>
      </c>
      <c r="P110">
        <v>86</v>
      </c>
      <c r="Q110" s="7" t="str">
        <f>VLOOKUP(P110,TransitModes!$A$2:$B$68,2,0)</f>
        <v>County Connection Express</v>
      </c>
      <c r="W110" s="96"/>
      <c r="X110" s="88"/>
      <c r="Z110" s="9"/>
      <c r="AA110" s="96"/>
      <c r="AB110" s="88"/>
      <c r="AD110" s="9"/>
    </row>
    <row r="111" spans="1:30">
      <c r="A111" t="s">
        <v>521</v>
      </c>
      <c r="B111" t="b">
        <v>1</v>
      </c>
      <c r="C111">
        <v>86</v>
      </c>
      <c r="D111">
        <v>1200</v>
      </c>
      <c r="E111">
        <v>1791</v>
      </c>
      <c r="F111">
        <v>0</v>
      </c>
      <c r="G111" t="b">
        <v>1</v>
      </c>
      <c r="H111">
        <v>15</v>
      </c>
      <c r="I111">
        <f t="shared" si="11"/>
        <v>0</v>
      </c>
      <c r="J111" s="17">
        <f t="shared" si="12"/>
        <v>52.800000000000004</v>
      </c>
      <c r="K111">
        <f t="shared" si="13"/>
        <v>0</v>
      </c>
      <c r="L111" s="7">
        <f t="shared" si="14"/>
        <v>0</v>
      </c>
      <c r="M111" s="7">
        <f t="shared" si="9"/>
        <v>0</v>
      </c>
      <c r="N111" s="7">
        <f t="shared" si="10"/>
        <v>0</v>
      </c>
      <c r="O111" s="7">
        <f t="shared" si="15"/>
        <v>0</v>
      </c>
      <c r="P111">
        <v>86</v>
      </c>
      <c r="Q111" s="7" t="str">
        <f>VLOOKUP(P111,TransitModes!$A$2:$B$68,2,0)</f>
        <v>County Connection Express</v>
      </c>
      <c r="W111" s="96"/>
      <c r="X111" s="88"/>
      <c r="Z111" s="9"/>
      <c r="AA111" s="96"/>
      <c r="AD111" s="9"/>
    </row>
    <row r="112" spans="1:30">
      <c r="A112" t="s">
        <v>522</v>
      </c>
      <c r="B112" t="b">
        <v>1</v>
      </c>
      <c r="C112">
        <v>86</v>
      </c>
      <c r="D112">
        <v>1545</v>
      </c>
      <c r="E112">
        <v>2530</v>
      </c>
      <c r="F112">
        <v>0</v>
      </c>
      <c r="G112" t="b">
        <v>1</v>
      </c>
      <c r="H112">
        <v>15</v>
      </c>
      <c r="I112">
        <f t="shared" si="11"/>
        <v>1</v>
      </c>
      <c r="J112" s="17">
        <f t="shared" si="12"/>
        <v>67.98</v>
      </c>
      <c r="K112">
        <f t="shared" si="13"/>
        <v>5</v>
      </c>
      <c r="L112" s="7">
        <f t="shared" si="14"/>
        <v>0</v>
      </c>
      <c r="M112" s="7">
        <f t="shared" si="9"/>
        <v>1.2229639052031509</v>
      </c>
      <c r="N112" s="7">
        <f t="shared" si="10"/>
        <v>22.745800359406122</v>
      </c>
      <c r="O112" s="7">
        <f t="shared" si="15"/>
        <v>22.745800359406122</v>
      </c>
      <c r="P112">
        <v>86</v>
      </c>
      <c r="Q112" s="7" t="str">
        <f>VLOOKUP(P112,TransitModes!$A$2:$B$68,2,0)</f>
        <v>County Connection Express</v>
      </c>
      <c r="W112" s="96"/>
      <c r="X112" s="88"/>
      <c r="Z112" s="9"/>
      <c r="AA112" s="96"/>
      <c r="AD112" s="9"/>
    </row>
    <row r="113" spans="1:30">
      <c r="A113" t="s">
        <v>523</v>
      </c>
      <c r="B113" t="b">
        <v>1</v>
      </c>
      <c r="C113">
        <v>86</v>
      </c>
      <c r="D113">
        <v>1506</v>
      </c>
      <c r="E113">
        <v>2535</v>
      </c>
      <c r="F113">
        <v>500</v>
      </c>
      <c r="G113" t="b">
        <v>1</v>
      </c>
      <c r="H113">
        <v>15</v>
      </c>
      <c r="I113">
        <f t="shared" si="11"/>
        <v>0</v>
      </c>
      <c r="J113" s="17">
        <f t="shared" si="12"/>
        <v>66.26400000000001</v>
      </c>
      <c r="K113">
        <f t="shared" si="13"/>
        <v>0</v>
      </c>
      <c r="L113" s="7">
        <f t="shared" si="14"/>
        <v>0</v>
      </c>
      <c r="M113" s="7">
        <f t="shared" si="9"/>
        <v>0</v>
      </c>
      <c r="N113" s="7">
        <f t="shared" si="10"/>
        <v>0</v>
      </c>
      <c r="O113" s="7">
        <f t="shared" si="15"/>
        <v>0</v>
      </c>
      <c r="P113">
        <v>86</v>
      </c>
      <c r="Q113" s="7" t="str">
        <f>VLOOKUP(P113,TransitModes!$A$2:$B$68,2,0)</f>
        <v>County Connection Express</v>
      </c>
      <c r="W113" s="96"/>
      <c r="X113" s="88"/>
      <c r="Z113" s="9"/>
      <c r="AA113" s="96"/>
      <c r="AD113" s="9"/>
    </row>
    <row r="114" spans="1:30">
      <c r="A114" t="s">
        <v>524</v>
      </c>
      <c r="B114" t="b">
        <v>1</v>
      </c>
      <c r="C114">
        <v>86</v>
      </c>
      <c r="D114">
        <v>927</v>
      </c>
      <c r="E114">
        <v>1970</v>
      </c>
      <c r="F114">
        <v>0</v>
      </c>
      <c r="G114" t="b">
        <v>1</v>
      </c>
      <c r="H114">
        <v>15</v>
      </c>
      <c r="I114">
        <f t="shared" si="11"/>
        <v>1</v>
      </c>
      <c r="J114" s="17">
        <f t="shared" si="12"/>
        <v>40.788000000000004</v>
      </c>
      <c r="K114">
        <f t="shared" si="13"/>
        <v>3</v>
      </c>
      <c r="L114" s="7">
        <f t="shared" si="14"/>
        <v>0</v>
      </c>
      <c r="M114" s="7">
        <f t="shared" si="9"/>
        <v>0.7337783431218905</v>
      </c>
      <c r="N114" s="7">
        <f t="shared" si="10"/>
        <v>13.647480215643673</v>
      </c>
      <c r="O114" s="7">
        <f t="shared" si="15"/>
        <v>13.647480215643673</v>
      </c>
      <c r="P114">
        <v>86</v>
      </c>
      <c r="Q114" s="7" t="str">
        <f>VLOOKUP(P114,TransitModes!$A$2:$B$68,2,0)</f>
        <v>County Connection Express</v>
      </c>
      <c r="W114" s="96"/>
      <c r="X114" s="88"/>
      <c r="Z114" s="9"/>
      <c r="AA114" s="96"/>
      <c r="AD114" s="9"/>
    </row>
    <row r="115" spans="1:30">
      <c r="A115" t="s">
        <v>525</v>
      </c>
      <c r="B115" t="b">
        <v>1</v>
      </c>
      <c r="C115">
        <v>86</v>
      </c>
      <c r="D115">
        <v>865</v>
      </c>
      <c r="E115">
        <v>1802</v>
      </c>
      <c r="F115">
        <v>0</v>
      </c>
      <c r="G115" t="b">
        <v>1</v>
      </c>
      <c r="H115">
        <v>15</v>
      </c>
      <c r="I115">
        <f t="shared" si="11"/>
        <v>0</v>
      </c>
      <c r="J115" s="17">
        <f t="shared" si="12"/>
        <v>38.06</v>
      </c>
      <c r="K115">
        <f t="shared" si="13"/>
        <v>0</v>
      </c>
      <c r="L115" s="7">
        <f t="shared" si="14"/>
        <v>0</v>
      </c>
      <c r="M115" s="7">
        <f t="shared" si="9"/>
        <v>0</v>
      </c>
      <c r="N115" s="7">
        <f t="shared" si="10"/>
        <v>0</v>
      </c>
      <c r="O115" s="7">
        <f t="shared" si="15"/>
        <v>0</v>
      </c>
      <c r="P115">
        <v>86</v>
      </c>
      <c r="Q115" s="7" t="str">
        <f>VLOOKUP(P115,TransitModes!$A$2:$B$68,2,0)</f>
        <v>County Connection Express</v>
      </c>
      <c r="W115" s="96"/>
      <c r="X115" s="88"/>
      <c r="Z115" s="9"/>
      <c r="AA115" s="96"/>
      <c r="AD115" s="9"/>
    </row>
    <row r="116" spans="1:30">
      <c r="A116" t="s">
        <v>526</v>
      </c>
      <c r="B116" t="b">
        <v>0</v>
      </c>
      <c r="C116">
        <v>86</v>
      </c>
      <c r="D116">
        <v>2518</v>
      </c>
      <c r="E116">
        <v>5617</v>
      </c>
      <c r="F116">
        <v>0</v>
      </c>
      <c r="G116" t="b">
        <v>1</v>
      </c>
      <c r="H116">
        <v>15</v>
      </c>
      <c r="I116">
        <f t="shared" si="11"/>
        <v>1</v>
      </c>
      <c r="J116" s="17">
        <f t="shared" si="12"/>
        <v>55.396000000000001</v>
      </c>
      <c r="K116">
        <f t="shared" si="13"/>
        <v>4</v>
      </c>
      <c r="L116" s="7">
        <f t="shared" si="14"/>
        <v>0</v>
      </c>
      <c r="M116" s="7">
        <f t="shared" si="9"/>
        <v>0.97837112416252059</v>
      </c>
      <c r="N116" s="7">
        <f t="shared" si="10"/>
        <v>18.196640287524897</v>
      </c>
      <c r="O116" s="7">
        <f t="shared" si="15"/>
        <v>18.196640287524897</v>
      </c>
      <c r="P116">
        <v>86</v>
      </c>
      <c r="Q116" s="7" t="str">
        <f>VLOOKUP(P116,TransitModes!$A$2:$B$68,2,0)</f>
        <v>County Connection Express</v>
      </c>
      <c r="W116" s="96"/>
      <c r="X116" s="88"/>
      <c r="Z116" s="9"/>
      <c r="AA116" s="96"/>
      <c r="AD116" s="9"/>
    </row>
    <row r="117" spans="1:30">
      <c r="A117" t="s">
        <v>527</v>
      </c>
      <c r="B117" t="b">
        <v>0</v>
      </c>
      <c r="C117">
        <v>86</v>
      </c>
      <c r="D117">
        <v>2592</v>
      </c>
      <c r="E117">
        <v>5876</v>
      </c>
      <c r="F117">
        <v>500</v>
      </c>
      <c r="G117" t="b">
        <v>1</v>
      </c>
      <c r="H117">
        <v>15</v>
      </c>
      <c r="I117">
        <f t="shared" si="11"/>
        <v>0</v>
      </c>
      <c r="J117" s="17">
        <f t="shared" si="12"/>
        <v>57.024000000000008</v>
      </c>
      <c r="K117">
        <f t="shared" si="13"/>
        <v>0</v>
      </c>
      <c r="L117" s="7">
        <f t="shared" si="14"/>
        <v>0</v>
      </c>
      <c r="M117" s="7">
        <f t="shared" si="9"/>
        <v>0</v>
      </c>
      <c r="N117" s="7">
        <f t="shared" si="10"/>
        <v>0</v>
      </c>
      <c r="O117" s="7">
        <f t="shared" si="15"/>
        <v>0</v>
      </c>
      <c r="P117">
        <v>86</v>
      </c>
      <c r="Q117" s="7" t="str">
        <f>VLOOKUP(P117,TransitModes!$A$2:$B$68,2,0)</f>
        <v>County Connection Express</v>
      </c>
      <c r="W117" s="96"/>
      <c r="X117" s="88"/>
      <c r="Z117" s="9"/>
      <c r="AA117" s="96"/>
      <c r="AD117" s="9"/>
    </row>
    <row r="118" spans="1:30">
      <c r="A118" t="s">
        <v>528</v>
      </c>
      <c r="B118" t="b">
        <v>1</v>
      </c>
      <c r="C118">
        <v>86</v>
      </c>
      <c r="D118">
        <v>2087</v>
      </c>
      <c r="E118">
        <v>5309</v>
      </c>
      <c r="F118">
        <v>0</v>
      </c>
      <c r="G118" t="b">
        <v>1</v>
      </c>
      <c r="H118">
        <v>15</v>
      </c>
      <c r="I118">
        <f t="shared" si="11"/>
        <v>1</v>
      </c>
      <c r="J118" s="17">
        <f t="shared" si="12"/>
        <v>91.828000000000017</v>
      </c>
      <c r="K118">
        <f t="shared" si="13"/>
        <v>7</v>
      </c>
      <c r="L118" s="7">
        <f t="shared" si="14"/>
        <v>0</v>
      </c>
      <c r="M118" s="7">
        <f t="shared" si="9"/>
        <v>1.7121494672844109</v>
      </c>
      <c r="N118" s="7">
        <f t="shared" si="10"/>
        <v>31.844120503168565</v>
      </c>
      <c r="O118" s="7">
        <f t="shared" si="15"/>
        <v>31.844120503168565</v>
      </c>
      <c r="P118">
        <v>86</v>
      </c>
      <c r="Q118" s="7" t="str">
        <f>VLOOKUP(P118,TransitModes!$A$2:$B$68,2,0)</f>
        <v>County Connection Express</v>
      </c>
      <c r="W118" s="96"/>
      <c r="X118" s="88"/>
      <c r="Z118" s="9"/>
      <c r="AA118" s="96"/>
      <c r="AD118" s="9"/>
    </row>
    <row r="119" spans="1:30">
      <c r="A119" t="s">
        <v>529</v>
      </c>
      <c r="B119" t="b">
        <v>1</v>
      </c>
      <c r="C119">
        <v>86</v>
      </c>
      <c r="D119">
        <v>1226</v>
      </c>
      <c r="E119">
        <v>2257</v>
      </c>
      <c r="F119">
        <v>0</v>
      </c>
      <c r="G119" t="b">
        <v>1</v>
      </c>
      <c r="H119">
        <v>15</v>
      </c>
      <c r="I119">
        <f t="shared" si="11"/>
        <v>1</v>
      </c>
      <c r="J119" s="17">
        <f t="shared" si="12"/>
        <v>53.944000000000003</v>
      </c>
      <c r="K119">
        <f t="shared" si="13"/>
        <v>4</v>
      </c>
      <c r="L119" s="7">
        <f t="shared" si="14"/>
        <v>0</v>
      </c>
      <c r="M119" s="7">
        <f t="shared" si="9"/>
        <v>0.97837112416252059</v>
      </c>
      <c r="N119" s="7">
        <f t="shared" si="10"/>
        <v>18.196640287524897</v>
      </c>
      <c r="O119" s="7">
        <f t="shared" si="15"/>
        <v>18.196640287524897</v>
      </c>
      <c r="P119">
        <v>86</v>
      </c>
      <c r="Q119" s="7" t="str">
        <f>VLOOKUP(P119,TransitModes!$A$2:$B$68,2,0)</f>
        <v>County Connection Express</v>
      </c>
      <c r="W119" s="96"/>
      <c r="X119" s="88"/>
      <c r="Z119" s="9"/>
      <c r="AA119" s="96"/>
      <c r="AD119" s="9"/>
    </row>
    <row r="120" spans="1:30">
      <c r="A120" t="s">
        <v>530</v>
      </c>
      <c r="B120" t="b">
        <v>1</v>
      </c>
      <c r="C120">
        <v>86</v>
      </c>
      <c r="D120">
        <v>1177</v>
      </c>
      <c r="E120">
        <v>2103</v>
      </c>
      <c r="F120">
        <v>0</v>
      </c>
      <c r="G120" t="b">
        <v>1</v>
      </c>
      <c r="H120">
        <v>15</v>
      </c>
      <c r="I120">
        <f t="shared" si="11"/>
        <v>0</v>
      </c>
      <c r="J120" s="17">
        <f t="shared" si="12"/>
        <v>51.788000000000004</v>
      </c>
      <c r="K120">
        <f t="shared" si="13"/>
        <v>0</v>
      </c>
      <c r="L120" s="7">
        <f t="shared" si="14"/>
        <v>0</v>
      </c>
      <c r="M120" s="7">
        <f t="shared" si="9"/>
        <v>0</v>
      </c>
      <c r="N120" s="7">
        <f t="shared" si="10"/>
        <v>0</v>
      </c>
      <c r="O120" s="7">
        <f t="shared" si="15"/>
        <v>0</v>
      </c>
      <c r="P120">
        <v>86</v>
      </c>
      <c r="Q120" s="7" t="str">
        <f>VLOOKUP(P120,TransitModes!$A$2:$B$68,2,0)</f>
        <v>County Connection Express</v>
      </c>
      <c r="W120" s="96"/>
      <c r="X120" s="88"/>
      <c r="Z120" s="9"/>
      <c r="AA120" s="96"/>
      <c r="AD120" s="9"/>
    </row>
    <row r="121" spans="1:30">
      <c r="A121" t="s">
        <v>531</v>
      </c>
      <c r="B121" t="b">
        <v>1</v>
      </c>
      <c r="C121">
        <v>86</v>
      </c>
      <c r="D121">
        <v>2654</v>
      </c>
      <c r="E121">
        <v>4720</v>
      </c>
      <c r="F121">
        <v>0</v>
      </c>
      <c r="G121" t="b">
        <v>1</v>
      </c>
      <c r="H121">
        <v>15</v>
      </c>
      <c r="I121">
        <f t="shared" si="11"/>
        <v>1</v>
      </c>
      <c r="J121" s="17">
        <f t="shared" si="12"/>
        <v>116.77600000000001</v>
      </c>
      <c r="K121">
        <f t="shared" si="13"/>
        <v>8</v>
      </c>
      <c r="L121" s="7">
        <f t="shared" si="14"/>
        <v>0</v>
      </c>
      <c r="M121" s="7">
        <f t="shared" si="9"/>
        <v>1.9567422483250412</v>
      </c>
      <c r="N121" s="7">
        <f t="shared" si="10"/>
        <v>36.393280575049793</v>
      </c>
      <c r="O121" s="7">
        <f t="shared" si="15"/>
        <v>36.393280575049793</v>
      </c>
      <c r="P121">
        <v>86</v>
      </c>
      <c r="Q121" s="7" t="str">
        <f>VLOOKUP(P121,TransitModes!$A$2:$B$68,2,0)</f>
        <v>County Connection Express</v>
      </c>
      <c r="W121" s="96"/>
      <c r="X121" s="88"/>
      <c r="Z121" s="9"/>
      <c r="AA121" s="96"/>
      <c r="AD121" s="9"/>
    </row>
    <row r="122" spans="1:30">
      <c r="A122" t="s">
        <v>532</v>
      </c>
      <c r="B122" t="b">
        <v>1</v>
      </c>
      <c r="C122">
        <v>87</v>
      </c>
      <c r="D122">
        <v>1936</v>
      </c>
      <c r="E122">
        <v>4958</v>
      </c>
      <c r="F122">
        <v>0</v>
      </c>
      <c r="G122" t="b">
        <v>1</v>
      </c>
      <c r="H122">
        <v>15</v>
      </c>
      <c r="I122">
        <f t="shared" si="11"/>
        <v>1</v>
      </c>
      <c r="J122" s="17">
        <f t="shared" si="12"/>
        <v>85.183999999999997</v>
      </c>
      <c r="K122">
        <f t="shared" si="13"/>
        <v>6</v>
      </c>
      <c r="L122" s="7">
        <f t="shared" si="14"/>
        <v>0</v>
      </c>
      <c r="M122" s="7">
        <f t="shared" si="9"/>
        <v>1.467556686243781</v>
      </c>
      <c r="N122" s="7">
        <f t="shared" si="10"/>
        <v>27.294960431287347</v>
      </c>
      <c r="O122" s="7">
        <f t="shared" si="15"/>
        <v>27.294960431287347</v>
      </c>
      <c r="P122">
        <v>87</v>
      </c>
      <c r="Q122" s="7" t="str">
        <f>VLOOKUP(P122,TransitModes!$A$2:$B$68,2,0)</f>
        <v>Golden Gate Transit Express</v>
      </c>
      <c r="W122" s="96"/>
      <c r="X122" s="88"/>
      <c r="Z122" s="9"/>
      <c r="AA122" s="96"/>
      <c r="AD122" s="9"/>
    </row>
    <row r="123" spans="1:30">
      <c r="A123" t="s">
        <v>533</v>
      </c>
      <c r="B123" t="b">
        <v>1</v>
      </c>
      <c r="C123">
        <v>87</v>
      </c>
      <c r="D123">
        <v>1989</v>
      </c>
      <c r="E123">
        <v>4984</v>
      </c>
      <c r="F123">
        <v>0</v>
      </c>
      <c r="G123" t="b">
        <v>1</v>
      </c>
      <c r="H123">
        <v>15</v>
      </c>
      <c r="I123">
        <f t="shared" si="11"/>
        <v>1</v>
      </c>
      <c r="J123" s="17">
        <f t="shared" si="12"/>
        <v>87.516000000000005</v>
      </c>
      <c r="K123">
        <f t="shared" si="13"/>
        <v>6</v>
      </c>
      <c r="L123" s="7">
        <f t="shared" si="14"/>
        <v>0</v>
      </c>
      <c r="M123" s="7">
        <f t="shared" si="9"/>
        <v>1.467556686243781</v>
      </c>
      <c r="N123" s="7">
        <f t="shared" si="10"/>
        <v>27.294960431287347</v>
      </c>
      <c r="O123" s="7">
        <f t="shared" si="15"/>
        <v>27.294960431287347</v>
      </c>
      <c r="P123">
        <v>87</v>
      </c>
      <c r="Q123" s="7" t="str">
        <f>VLOOKUP(P123,TransitModes!$A$2:$B$68,2,0)</f>
        <v>Golden Gate Transit Express</v>
      </c>
      <c r="AA123" s="9"/>
      <c r="AB123" s="88"/>
      <c r="AD123" s="9"/>
    </row>
    <row r="124" spans="1:30">
      <c r="A124" t="s">
        <v>534</v>
      </c>
      <c r="B124" t="b">
        <v>1</v>
      </c>
      <c r="C124">
        <v>87</v>
      </c>
      <c r="D124">
        <v>1945</v>
      </c>
      <c r="E124">
        <v>4660</v>
      </c>
      <c r="F124">
        <v>0</v>
      </c>
      <c r="G124" t="b">
        <v>1</v>
      </c>
      <c r="H124">
        <v>15</v>
      </c>
      <c r="I124">
        <f t="shared" si="11"/>
        <v>0</v>
      </c>
      <c r="J124" s="17">
        <f t="shared" si="12"/>
        <v>85.58</v>
      </c>
      <c r="K124">
        <f t="shared" si="13"/>
        <v>0</v>
      </c>
      <c r="L124" s="7">
        <f t="shared" si="14"/>
        <v>0</v>
      </c>
      <c r="M124" s="7">
        <f t="shared" si="9"/>
        <v>0</v>
      </c>
      <c r="N124" s="7">
        <f t="shared" si="10"/>
        <v>0</v>
      </c>
      <c r="O124" s="7">
        <f t="shared" si="15"/>
        <v>0</v>
      </c>
      <c r="P124">
        <v>87</v>
      </c>
      <c r="Q124" s="7" t="str">
        <f>VLOOKUP(P124,TransitModes!$A$2:$B$68,2,0)</f>
        <v>Golden Gate Transit Express</v>
      </c>
      <c r="AA124" s="96"/>
      <c r="AB124" s="88"/>
      <c r="AD124" s="9"/>
    </row>
    <row r="125" spans="1:30">
      <c r="A125" t="s">
        <v>535</v>
      </c>
      <c r="B125" t="b">
        <v>1</v>
      </c>
      <c r="C125">
        <v>87</v>
      </c>
      <c r="D125">
        <v>2057</v>
      </c>
      <c r="E125">
        <v>4852</v>
      </c>
      <c r="F125">
        <v>0</v>
      </c>
      <c r="G125" t="b">
        <v>1</v>
      </c>
      <c r="H125">
        <v>15</v>
      </c>
      <c r="I125">
        <f t="shared" si="11"/>
        <v>1</v>
      </c>
      <c r="J125" s="17">
        <f t="shared" si="12"/>
        <v>90.50800000000001</v>
      </c>
      <c r="K125">
        <f t="shared" si="13"/>
        <v>7</v>
      </c>
      <c r="L125" s="7">
        <f t="shared" si="14"/>
        <v>0</v>
      </c>
      <c r="M125" s="7">
        <f t="shared" si="9"/>
        <v>1.7121494672844109</v>
      </c>
      <c r="N125" s="7">
        <f t="shared" si="10"/>
        <v>31.844120503168565</v>
      </c>
      <c r="O125" s="7">
        <f t="shared" si="15"/>
        <v>31.844120503168565</v>
      </c>
      <c r="P125">
        <v>87</v>
      </c>
      <c r="Q125" s="7" t="str">
        <f>VLOOKUP(P125,TransitModes!$A$2:$B$68,2,0)</f>
        <v>Golden Gate Transit Express</v>
      </c>
      <c r="AA125" s="96"/>
      <c r="AB125" s="88"/>
      <c r="AD125" s="9"/>
    </row>
    <row r="126" spans="1:30">
      <c r="A126" t="s">
        <v>536</v>
      </c>
      <c r="B126" t="b">
        <v>1</v>
      </c>
      <c r="C126">
        <v>87</v>
      </c>
      <c r="D126">
        <v>2067</v>
      </c>
      <c r="E126">
        <v>4674</v>
      </c>
      <c r="F126">
        <v>500</v>
      </c>
      <c r="G126" t="b">
        <v>1</v>
      </c>
      <c r="H126">
        <v>15</v>
      </c>
      <c r="I126">
        <f t="shared" si="11"/>
        <v>0</v>
      </c>
      <c r="J126" s="17">
        <f t="shared" si="12"/>
        <v>90.948000000000022</v>
      </c>
      <c r="K126">
        <f t="shared" si="13"/>
        <v>0</v>
      </c>
      <c r="L126" s="7">
        <f t="shared" si="14"/>
        <v>0</v>
      </c>
      <c r="M126" s="7">
        <f t="shared" si="9"/>
        <v>0</v>
      </c>
      <c r="N126" s="7">
        <f t="shared" si="10"/>
        <v>0</v>
      </c>
      <c r="O126" s="7">
        <f t="shared" si="15"/>
        <v>0</v>
      </c>
      <c r="P126">
        <v>87</v>
      </c>
      <c r="Q126" s="7" t="str">
        <f>VLOOKUP(P126,TransitModes!$A$2:$B$68,2,0)</f>
        <v>Golden Gate Transit Express</v>
      </c>
      <c r="AA126" s="96"/>
      <c r="AB126" s="88"/>
      <c r="AD126" s="9"/>
    </row>
    <row r="127" spans="1:30">
      <c r="A127" t="s">
        <v>537</v>
      </c>
      <c r="B127" t="b">
        <v>1</v>
      </c>
      <c r="C127">
        <v>87</v>
      </c>
      <c r="D127">
        <v>2781</v>
      </c>
      <c r="E127">
        <v>6027</v>
      </c>
      <c r="F127">
        <v>0</v>
      </c>
      <c r="G127" t="b">
        <v>1</v>
      </c>
      <c r="H127">
        <v>15</v>
      </c>
      <c r="I127">
        <f t="shared" si="11"/>
        <v>1</v>
      </c>
      <c r="J127" s="17">
        <f t="shared" si="12"/>
        <v>122.364</v>
      </c>
      <c r="K127">
        <f t="shared" si="13"/>
        <v>9</v>
      </c>
      <c r="L127" s="7">
        <f t="shared" si="14"/>
        <v>0</v>
      </c>
      <c r="M127" s="7">
        <f t="shared" si="9"/>
        <v>2.2013350293656715</v>
      </c>
      <c r="N127" s="7">
        <f t="shared" si="10"/>
        <v>40.942440646931018</v>
      </c>
      <c r="O127" s="7">
        <f t="shared" si="15"/>
        <v>40.942440646931018</v>
      </c>
      <c r="P127">
        <v>87</v>
      </c>
      <c r="Q127" s="7" t="str">
        <f>VLOOKUP(P127,TransitModes!$A$2:$B$68,2,0)</f>
        <v>Golden Gate Transit Express</v>
      </c>
      <c r="AA127" s="96"/>
      <c r="AB127" s="88"/>
      <c r="AD127" s="9"/>
    </row>
    <row r="128" spans="1:30">
      <c r="A128" t="s">
        <v>538</v>
      </c>
      <c r="B128" t="b">
        <v>1</v>
      </c>
      <c r="C128">
        <v>87</v>
      </c>
      <c r="D128">
        <v>2799</v>
      </c>
      <c r="E128">
        <v>5879</v>
      </c>
      <c r="F128">
        <v>0</v>
      </c>
      <c r="G128" t="b">
        <v>1</v>
      </c>
      <c r="H128">
        <v>15</v>
      </c>
      <c r="I128">
        <f t="shared" si="11"/>
        <v>0</v>
      </c>
      <c r="J128" s="17">
        <f t="shared" si="12"/>
        <v>123.15600000000001</v>
      </c>
      <c r="K128">
        <f t="shared" si="13"/>
        <v>0</v>
      </c>
      <c r="L128" s="7">
        <f t="shared" si="14"/>
        <v>0</v>
      </c>
      <c r="M128" s="7">
        <f t="shared" si="9"/>
        <v>0</v>
      </c>
      <c r="N128" s="7">
        <f t="shared" si="10"/>
        <v>0</v>
      </c>
      <c r="O128" s="7">
        <f t="shared" si="15"/>
        <v>0</v>
      </c>
      <c r="P128">
        <v>87</v>
      </c>
      <c r="Q128" s="7" t="str">
        <f>VLOOKUP(P128,TransitModes!$A$2:$B$68,2,0)</f>
        <v>Golden Gate Transit Express</v>
      </c>
      <c r="AA128" s="96"/>
      <c r="AB128" s="88"/>
      <c r="AD128" s="9"/>
    </row>
    <row r="129" spans="1:30">
      <c r="A129" t="s">
        <v>539</v>
      </c>
      <c r="B129" t="b">
        <v>1</v>
      </c>
      <c r="C129">
        <v>87</v>
      </c>
      <c r="D129">
        <v>2898</v>
      </c>
      <c r="E129">
        <v>6003</v>
      </c>
      <c r="F129">
        <v>0</v>
      </c>
      <c r="G129" t="b">
        <v>1</v>
      </c>
      <c r="H129">
        <v>15</v>
      </c>
      <c r="I129">
        <f t="shared" si="11"/>
        <v>1</v>
      </c>
      <c r="J129" s="17">
        <f t="shared" si="12"/>
        <v>127.51200000000003</v>
      </c>
      <c r="K129">
        <f t="shared" si="13"/>
        <v>9</v>
      </c>
      <c r="L129" s="7">
        <f t="shared" si="14"/>
        <v>0</v>
      </c>
      <c r="M129" s="7">
        <f t="shared" si="9"/>
        <v>2.2013350293656715</v>
      </c>
      <c r="N129" s="7">
        <f t="shared" si="10"/>
        <v>40.942440646931018</v>
      </c>
      <c r="O129" s="7">
        <f t="shared" si="15"/>
        <v>40.942440646931018</v>
      </c>
      <c r="P129">
        <v>87</v>
      </c>
      <c r="Q129" s="7" t="str">
        <f>VLOOKUP(P129,TransitModes!$A$2:$B$68,2,0)</f>
        <v>Golden Gate Transit Express</v>
      </c>
      <c r="AA129" s="96"/>
      <c r="AB129" s="88"/>
      <c r="AD129" s="9"/>
    </row>
    <row r="130" spans="1:30">
      <c r="A130" t="s">
        <v>540</v>
      </c>
      <c r="B130" t="b">
        <v>1</v>
      </c>
      <c r="C130">
        <v>87</v>
      </c>
      <c r="D130">
        <v>2923</v>
      </c>
      <c r="E130">
        <v>5817</v>
      </c>
      <c r="F130">
        <v>0</v>
      </c>
      <c r="G130" t="b">
        <v>1</v>
      </c>
      <c r="H130">
        <v>15</v>
      </c>
      <c r="I130">
        <f t="shared" si="11"/>
        <v>0</v>
      </c>
      <c r="J130" s="17">
        <f t="shared" si="12"/>
        <v>128.61200000000002</v>
      </c>
      <c r="K130">
        <f t="shared" si="13"/>
        <v>0</v>
      </c>
      <c r="L130" s="7">
        <f t="shared" si="14"/>
        <v>0</v>
      </c>
      <c r="M130" s="7">
        <f t="shared" si="9"/>
        <v>0</v>
      </c>
      <c r="N130" s="7">
        <f t="shared" si="10"/>
        <v>0</v>
      </c>
      <c r="O130" s="7">
        <f t="shared" si="15"/>
        <v>0</v>
      </c>
      <c r="P130">
        <v>87</v>
      </c>
      <c r="Q130" s="7" t="str">
        <f>VLOOKUP(P130,TransitModes!$A$2:$B$68,2,0)</f>
        <v>Golden Gate Transit Express</v>
      </c>
      <c r="AA130" s="96"/>
      <c r="AB130" s="88"/>
      <c r="AD130" s="9"/>
    </row>
    <row r="131" spans="1:30">
      <c r="A131" t="s">
        <v>541</v>
      </c>
      <c r="B131" t="b">
        <v>1</v>
      </c>
      <c r="C131">
        <v>87</v>
      </c>
      <c r="D131">
        <v>3676</v>
      </c>
      <c r="E131">
        <v>6949</v>
      </c>
      <c r="F131">
        <v>0</v>
      </c>
      <c r="G131" t="b">
        <v>1</v>
      </c>
      <c r="H131">
        <v>15</v>
      </c>
      <c r="I131">
        <f t="shared" si="11"/>
        <v>1</v>
      </c>
      <c r="J131" s="17">
        <f t="shared" si="12"/>
        <v>161.744</v>
      </c>
      <c r="K131">
        <f t="shared" si="13"/>
        <v>11</v>
      </c>
      <c r="L131" s="7">
        <f t="shared" si="14"/>
        <v>0</v>
      </c>
      <c r="M131" s="7">
        <f t="shared" ref="M131:M194" si="16">K131*$X$5*$Z$3*$V$5/1000000</f>
        <v>2.6905205914469317</v>
      </c>
      <c r="N131" s="7">
        <f t="shared" ref="N131:N194" si="17">M131*(($Z$5^$Z$4)-1)/($Z$5-1)</f>
        <v>50.040760790693462</v>
      </c>
      <c r="O131" s="7">
        <f t="shared" si="15"/>
        <v>50.040760790693462</v>
      </c>
      <c r="P131">
        <v>87</v>
      </c>
      <c r="Q131" s="7" t="str">
        <f>VLOOKUP(P131,TransitModes!$A$2:$B$68,2,0)</f>
        <v>Golden Gate Transit Express</v>
      </c>
      <c r="AA131" s="96"/>
      <c r="AB131" s="88"/>
      <c r="AD131" s="9"/>
    </row>
    <row r="132" spans="1:30">
      <c r="A132" t="s">
        <v>542</v>
      </c>
      <c r="B132" t="b">
        <v>1</v>
      </c>
      <c r="C132">
        <v>87</v>
      </c>
      <c r="D132">
        <v>3708</v>
      </c>
      <c r="E132">
        <v>6824</v>
      </c>
      <c r="F132">
        <v>0</v>
      </c>
      <c r="G132" t="b">
        <v>1</v>
      </c>
      <c r="H132">
        <v>15</v>
      </c>
      <c r="I132">
        <f t="shared" ref="I132:I195" si="18">IF(LEFT(A132,LEN(A132)-2)=LEFT(A131,LEN(A131)-2),0,1)</f>
        <v>0</v>
      </c>
      <c r="J132" s="17">
        <f t="shared" ref="J132:J195" si="19">(IF(B132,D132*2,D132)/100 * $T$3)/$T$4 *60</f>
        <v>163.15200000000002</v>
      </c>
      <c r="K132">
        <f t="shared" ref="K132:K195" si="20">IF(I132=0,0,ROUNDUP((J132/H132)-IFERROR((J132/F132),0),0))</f>
        <v>0</v>
      </c>
      <c r="L132" s="7">
        <f t="shared" ref="L132:L195" si="21">K132*$V$3/1000000</f>
        <v>0</v>
      </c>
      <c r="M132" s="7">
        <f t="shared" si="16"/>
        <v>0</v>
      </c>
      <c r="N132" s="7">
        <f t="shared" si="17"/>
        <v>0</v>
      </c>
      <c r="O132" s="7">
        <f t="shared" ref="O132:O195" si="22">L132+N132</f>
        <v>0</v>
      </c>
      <c r="P132">
        <v>87</v>
      </c>
      <c r="Q132" s="7" t="str">
        <f>VLOOKUP(P132,TransitModes!$A$2:$B$68,2,0)</f>
        <v>Golden Gate Transit Express</v>
      </c>
      <c r="AA132" s="96"/>
      <c r="AD132" s="9"/>
    </row>
    <row r="133" spans="1:30">
      <c r="A133" t="s">
        <v>543</v>
      </c>
      <c r="B133" t="b">
        <v>1</v>
      </c>
      <c r="C133">
        <v>87</v>
      </c>
      <c r="D133">
        <v>7286</v>
      </c>
      <c r="E133">
        <v>14024</v>
      </c>
      <c r="F133">
        <v>0</v>
      </c>
      <c r="G133" t="b">
        <v>1</v>
      </c>
      <c r="H133">
        <v>15</v>
      </c>
      <c r="I133">
        <f t="shared" si="18"/>
        <v>1</v>
      </c>
      <c r="J133" s="17">
        <f t="shared" si="19"/>
        <v>320.584</v>
      </c>
      <c r="K133">
        <f t="shared" si="20"/>
        <v>22</v>
      </c>
      <c r="L133" s="7">
        <f t="shared" si="21"/>
        <v>0</v>
      </c>
      <c r="M133" s="7">
        <f t="shared" si="16"/>
        <v>5.3810411828938634</v>
      </c>
      <c r="N133" s="7">
        <f t="shared" si="17"/>
        <v>100.08152158138692</v>
      </c>
      <c r="O133" s="7">
        <f t="shared" si="22"/>
        <v>100.08152158138692</v>
      </c>
      <c r="P133">
        <v>87</v>
      </c>
      <c r="Q133" s="7" t="str">
        <f>VLOOKUP(P133,TransitModes!$A$2:$B$68,2,0)</f>
        <v>Golden Gate Transit Express</v>
      </c>
      <c r="AA133" s="96"/>
      <c r="AD133" s="9"/>
    </row>
    <row r="134" spans="1:30">
      <c r="A134" t="s">
        <v>544</v>
      </c>
      <c r="B134" t="b">
        <v>1</v>
      </c>
      <c r="C134">
        <v>87</v>
      </c>
      <c r="D134">
        <v>4792</v>
      </c>
      <c r="E134">
        <v>8448</v>
      </c>
      <c r="F134">
        <v>0</v>
      </c>
      <c r="G134" t="b">
        <v>1</v>
      </c>
      <c r="H134">
        <v>15</v>
      </c>
      <c r="I134">
        <f t="shared" si="18"/>
        <v>1</v>
      </c>
      <c r="J134" s="17">
        <f t="shared" si="19"/>
        <v>210.84800000000001</v>
      </c>
      <c r="K134">
        <f t="shared" si="20"/>
        <v>15</v>
      </c>
      <c r="L134" s="7">
        <f t="shared" si="21"/>
        <v>0</v>
      </c>
      <c r="M134" s="7">
        <f t="shared" si="16"/>
        <v>3.668891715609452</v>
      </c>
      <c r="N134" s="7">
        <f t="shared" si="17"/>
        <v>68.237401078218355</v>
      </c>
      <c r="O134" s="7">
        <f t="shared" si="22"/>
        <v>68.237401078218355</v>
      </c>
      <c r="P134">
        <v>87</v>
      </c>
      <c r="Q134" s="7" t="str">
        <f>VLOOKUP(P134,TransitModes!$A$2:$B$68,2,0)</f>
        <v>Golden Gate Transit Express</v>
      </c>
      <c r="AA134" s="96"/>
      <c r="AD134" s="9"/>
    </row>
    <row r="135" spans="1:30">
      <c r="A135" t="s">
        <v>545</v>
      </c>
      <c r="B135" t="b">
        <v>1</v>
      </c>
      <c r="C135">
        <v>87</v>
      </c>
      <c r="D135">
        <v>4834</v>
      </c>
      <c r="E135">
        <v>8295</v>
      </c>
      <c r="F135">
        <v>0</v>
      </c>
      <c r="G135" t="b">
        <v>1</v>
      </c>
      <c r="H135">
        <v>15</v>
      </c>
      <c r="I135">
        <f t="shared" si="18"/>
        <v>0</v>
      </c>
      <c r="J135" s="17">
        <f t="shared" si="19"/>
        <v>212.69600000000003</v>
      </c>
      <c r="K135">
        <f t="shared" si="20"/>
        <v>0</v>
      </c>
      <c r="L135" s="7">
        <f t="shared" si="21"/>
        <v>0</v>
      </c>
      <c r="M135" s="7">
        <f t="shared" si="16"/>
        <v>0</v>
      </c>
      <c r="N135" s="7">
        <f t="shared" si="17"/>
        <v>0</v>
      </c>
      <c r="O135" s="7">
        <f t="shared" si="22"/>
        <v>0</v>
      </c>
      <c r="P135">
        <v>87</v>
      </c>
      <c r="Q135" s="7" t="str">
        <f>VLOOKUP(P135,TransitModes!$A$2:$B$68,2,0)</f>
        <v>Golden Gate Transit Express</v>
      </c>
      <c r="AA135" s="96"/>
      <c r="AD135" s="9"/>
    </row>
    <row r="136" spans="1:30">
      <c r="A136" t="s">
        <v>546</v>
      </c>
      <c r="B136" t="b">
        <v>1</v>
      </c>
      <c r="C136">
        <v>87</v>
      </c>
      <c r="D136">
        <v>1397</v>
      </c>
      <c r="E136">
        <v>4214</v>
      </c>
      <c r="F136">
        <v>0</v>
      </c>
      <c r="G136" t="b">
        <v>1</v>
      </c>
      <c r="H136">
        <v>15</v>
      </c>
      <c r="I136">
        <f t="shared" si="18"/>
        <v>1</v>
      </c>
      <c r="J136" s="17">
        <f t="shared" si="19"/>
        <v>61.468000000000011</v>
      </c>
      <c r="K136">
        <f t="shared" si="20"/>
        <v>5</v>
      </c>
      <c r="L136" s="7">
        <f t="shared" si="21"/>
        <v>0</v>
      </c>
      <c r="M136" s="7">
        <f t="shared" si="16"/>
        <v>1.2229639052031509</v>
      </c>
      <c r="N136" s="7">
        <f t="shared" si="17"/>
        <v>22.745800359406122</v>
      </c>
      <c r="O136" s="7">
        <f t="shared" si="22"/>
        <v>22.745800359406122</v>
      </c>
      <c r="P136">
        <v>87</v>
      </c>
      <c r="Q136" s="7" t="str">
        <f>VLOOKUP(P136,TransitModes!$A$2:$B$68,2,0)</f>
        <v>Golden Gate Transit Express</v>
      </c>
      <c r="AA136" s="96"/>
      <c r="AD136" s="9"/>
    </row>
    <row r="137" spans="1:30">
      <c r="A137" t="s">
        <v>547</v>
      </c>
      <c r="B137" t="b">
        <v>1</v>
      </c>
      <c r="C137">
        <v>87</v>
      </c>
      <c r="D137">
        <v>1371</v>
      </c>
      <c r="E137">
        <v>3938</v>
      </c>
      <c r="F137">
        <v>0</v>
      </c>
      <c r="G137" t="b">
        <v>1</v>
      </c>
      <c r="H137">
        <v>15</v>
      </c>
      <c r="I137">
        <f t="shared" si="18"/>
        <v>0</v>
      </c>
      <c r="J137" s="17">
        <f t="shared" si="19"/>
        <v>60.324000000000005</v>
      </c>
      <c r="K137">
        <f t="shared" si="20"/>
        <v>0</v>
      </c>
      <c r="L137" s="7">
        <f t="shared" si="21"/>
        <v>0</v>
      </c>
      <c r="M137" s="7">
        <f t="shared" si="16"/>
        <v>0</v>
      </c>
      <c r="N137" s="7">
        <f t="shared" si="17"/>
        <v>0</v>
      </c>
      <c r="O137" s="7">
        <f t="shared" si="22"/>
        <v>0</v>
      </c>
      <c r="P137">
        <v>87</v>
      </c>
      <c r="Q137" s="7" t="str">
        <f>VLOOKUP(P137,TransitModes!$A$2:$B$68,2,0)</f>
        <v>Golden Gate Transit Express</v>
      </c>
      <c r="AA137" s="96"/>
      <c r="AD137" s="9"/>
    </row>
    <row r="138" spans="1:30">
      <c r="A138" t="s">
        <v>548</v>
      </c>
      <c r="B138" t="b">
        <v>1</v>
      </c>
      <c r="C138">
        <v>87</v>
      </c>
      <c r="D138">
        <v>2347</v>
      </c>
      <c r="E138">
        <v>5128</v>
      </c>
      <c r="F138">
        <v>0</v>
      </c>
      <c r="G138" t="b">
        <v>1</v>
      </c>
      <c r="H138">
        <v>15</v>
      </c>
      <c r="I138">
        <f t="shared" si="18"/>
        <v>1</v>
      </c>
      <c r="J138" s="17">
        <f t="shared" si="19"/>
        <v>103.268</v>
      </c>
      <c r="K138">
        <f t="shared" si="20"/>
        <v>7</v>
      </c>
      <c r="L138" s="7">
        <f t="shared" si="21"/>
        <v>0</v>
      </c>
      <c r="M138" s="7">
        <f t="shared" si="16"/>
        <v>1.7121494672844109</v>
      </c>
      <c r="N138" s="7">
        <f t="shared" si="17"/>
        <v>31.844120503168565</v>
      </c>
      <c r="O138" s="7">
        <f t="shared" si="22"/>
        <v>31.844120503168565</v>
      </c>
      <c r="P138">
        <v>87</v>
      </c>
      <c r="Q138" s="7" t="str">
        <f>VLOOKUP(P138,TransitModes!$A$2:$B$68,2,0)</f>
        <v>Golden Gate Transit Express</v>
      </c>
      <c r="AA138" s="96"/>
      <c r="AD138" s="9"/>
    </row>
    <row r="139" spans="1:30">
      <c r="A139" t="s">
        <v>549</v>
      </c>
      <c r="B139" t="b">
        <v>1</v>
      </c>
      <c r="C139">
        <v>87</v>
      </c>
      <c r="D139">
        <v>3256</v>
      </c>
      <c r="E139">
        <v>6050</v>
      </c>
      <c r="F139">
        <v>0</v>
      </c>
      <c r="G139" t="b">
        <v>1</v>
      </c>
      <c r="H139">
        <v>15</v>
      </c>
      <c r="I139">
        <f t="shared" si="18"/>
        <v>1</v>
      </c>
      <c r="J139" s="17">
        <f t="shared" si="19"/>
        <v>143.26400000000001</v>
      </c>
      <c r="K139">
        <f t="shared" si="20"/>
        <v>10</v>
      </c>
      <c r="L139" s="7">
        <f t="shared" si="21"/>
        <v>0</v>
      </c>
      <c r="M139" s="7">
        <f t="shared" si="16"/>
        <v>2.4459278104063018</v>
      </c>
      <c r="N139" s="7">
        <f t="shared" si="17"/>
        <v>45.491600718812244</v>
      </c>
      <c r="O139" s="7">
        <f t="shared" si="22"/>
        <v>45.491600718812244</v>
      </c>
      <c r="P139">
        <v>87</v>
      </c>
      <c r="Q139" s="7" t="str">
        <f>VLOOKUP(P139,TransitModes!$A$2:$B$68,2,0)</f>
        <v>Golden Gate Transit Express</v>
      </c>
      <c r="AA139" s="96"/>
      <c r="AD139" s="9"/>
    </row>
    <row r="140" spans="1:30">
      <c r="A140" t="s">
        <v>550</v>
      </c>
      <c r="B140" t="b">
        <v>1</v>
      </c>
      <c r="C140">
        <v>87</v>
      </c>
      <c r="D140">
        <v>3235</v>
      </c>
      <c r="E140">
        <v>5783</v>
      </c>
      <c r="F140">
        <v>0</v>
      </c>
      <c r="G140" t="b">
        <v>1</v>
      </c>
      <c r="H140">
        <v>15</v>
      </c>
      <c r="I140">
        <f t="shared" si="18"/>
        <v>0</v>
      </c>
      <c r="J140" s="17">
        <f t="shared" si="19"/>
        <v>142.34000000000003</v>
      </c>
      <c r="K140">
        <f t="shared" si="20"/>
        <v>0</v>
      </c>
      <c r="L140" s="7">
        <f t="shared" si="21"/>
        <v>0</v>
      </c>
      <c r="M140" s="7">
        <f t="shared" si="16"/>
        <v>0</v>
      </c>
      <c r="N140" s="7">
        <f t="shared" si="17"/>
        <v>0</v>
      </c>
      <c r="O140" s="7">
        <f t="shared" si="22"/>
        <v>0</v>
      </c>
      <c r="P140">
        <v>87</v>
      </c>
      <c r="Q140" s="7" t="str">
        <f>VLOOKUP(P140,TransitModes!$A$2:$B$68,2,0)</f>
        <v>Golden Gate Transit Express</v>
      </c>
      <c r="AA140" s="96"/>
      <c r="AD140" s="9"/>
    </row>
    <row r="141" spans="1:30">
      <c r="A141" t="s">
        <v>551</v>
      </c>
      <c r="B141" t="b">
        <v>1</v>
      </c>
      <c r="C141">
        <v>87</v>
      </c>
      <c r="D141">
        <v>6542</v>
      </c>
      <c r="E141">
        <v>9208</v>
      </c>
      <c r="F141">
        <v>0</v>
      </c>
      <c r="G141" t="b">
        <v>1</v>
      </c>
      <c r="H141">
        <v>15</v>
      </c>
      <c r="I141">
        <f t="shared" si="18"/>
        <v>1</v>
      </c>
      <c r="J141" s="17">
        <f t="shared" si="19"/>
        <v>287.84800000000001</v>
      </c>
      <c r="K141">
        <f t="shared" si="20"/>
        <v>20</v>
      </c>
      <c r="L141" s="7">
        <f t="shared" si="21"/>
        <v>0</v>
      </c>
      <c r="M141" s="7">
        <f t="shared" si="16"/>
        <v>4.8918556208126036</v>
      </c>
      <c r="N141" s="7">
        <f t="shared" si="17"/>
        <v>90.983201437624487</v>
      </c>
      <c r="O141" s="7">
        <f t="shared" si="22"/>
        <v>90.983201437624487</v>
      </c>
      <c r="P141">
        <v>87</v>
      </c>
      <c r="Q141" s="7" t="str">
        <f>VLOOKUP(P141,TransitModes!$A$2:$B$68,2,0)</f>
        <v>Golden Gate Transit Express</v>
      </c>
      <c r="AA141" s="96"/>
      <c r="AD141" s="9"/>
    </row>
    <row r="142" spans="1:30">
      <c r="A142" t="s">
        <v>552</v>
      </c>
      <c r="B142" t="b">
        <v>1</v>
      </c>
      <c r="C142">
        <v>87</v>
      </c>
      <c r="D142">
        <v>3394</v>
      </c>
      <c r="E142">
        <v>6355</v>
      </c>
      <c r="F142">
        <v>96</v>
      </c>
      <c r="G142" t="b">
        <v>1</v>
      </c>
      <c r="H142">
        <v>15</v>
      </c>
      <c r="I142">
        <f t="shared" si="18"/>
        <v>1</v>
      </c>
      <c r="J142" s="17">
        <f t="shared" si="19"/>
        <v>149.33600000000001</v>
      </c>
      <c r="K142">
        <f t="shared" si="20"/>
        <v>9</v>
      </c>
      <c r="L142" s="7">
        <f t="shared" si="21"/>
        <v>0</v>
      </c>
      <c r="M142" s="7">
        <f t="shared" si="16"/>
        <v>2.2013350293656715</v>
      </c>
      <c r="N142" s="7">
        <f t="shared" si="17"/>
        <v>40.942440646931018</v>
      </c>
      <c r="O142" s="7">
        <f t="shared" si="22"/>
        <v>40.942440646931018</v>
      </c>
      <c r="P142">
        <v>87</v>
      </c>
      <c r="Q142" s="7" t="str">
        <f>VLOOKUP(P142,TransitModes!$A$2:$B$68,2,0)</f>
        <v>Golden Gate Transit Express</v>
      </c>
      <c r="AA142" s="96"/>
      <c r="AD142" s="9"/>
    </row>
    <row r="143" spans="1:30">
      <c r="A143" t="s">
        <v>553</v>
      </c>
      <c r="B143" t="b">
        <v>1</v>
      </c>
      <c r="C143">
        <v>87</v>
      </c>
      <c r="D143">
        <v>3690</v>
      </c>
      <c r="E143">
        <v>7409</v>
      </c>
      <c r="F143">
        <v>0</v>
      </c>
      <c r="G143" t="b">
        <v>1</v>
      </c>
      <c r="H143">
        <v>15</v>
      </c>
      <c r="I143">
        <f t="shared" si="18"/>
        <v>1</v>
      </c>
      <c r="J143" s="17">
        <f t="shared" si="19"/>
        <v>162.36000000000001</v>
      </c>
      <c r="K143">
        <f t="shared" si="20"/>
        <v>11</v>
      </c>
      <c r="L143" s="7">
        <f t="shared" si="21"/>
        <v>0</v>
      </c>
      <c r="M143" s="7">
        <f t="shared" si="16"/>
        <v>2.6905205914469317</v>
      </c>
      <c r="N143" s="7">
        <f t="shared" si="17"/>
        <v>50.040760790693462</v>
      </c>
      <c r="O143" s="7">
        <f t="shared" si="22"/>
        <v>50.040760790693462</v>
      </c>
      <c r="P143">
        <v>87</v>
      </c>
      <c r="Q143" s="7" t="str">
        <f>VLOOKUP(P143,TransitModes!$A$2:$B$68,2,0)</f>
        <v>Golden Gate Transit Express</v>
      </c>
      <c r="AA143" s="96"/>
      <c r="AD143" s="9"/>
    </row>
    <row r="144" spans="1:30">
      <c r="A144" t="s">
        <v>554</v>
      </c>
      <c r="B144" t="b">
        <v>1</v>
      </c>
      <c r="C144">
        <v>87</v>
      </c>
      <c r="D144">
        <v>6478</v>
      </c>
      <c r="E144">
        <v>11402</v>
      </c>
      <c r="F144">
        <v>0</v>
      </c>
      <c r="G144" t="b">
        <v>1</v>
      </c>
      <c r="H144">
        <v>15</v>
      </c>
      <c r="I144">
        <f t="shared" si="18"/>
        <v>1</v>
      </c>
      <c r="J144" s="17">
        <f t="shared" si="19"/>
        <v>285.03200000000004</v>
      </c>
      <c r="K144">
        <f t="shared" si="20"/>
        <v>20</v>
      </c>
      <c r="L144" s="7">
        <f t="shared" si="21"/>
        <v>0</v>
      </c>
      <c r="M144" s="7">
        <f t="shared" si="16"/>
        <v>4.8918556208126036</v>
      </c>
      <c r="N144" s="7">
        <f t="shared" si="17"/>
        <v>90.983201437624487</v>
      </c>
      <c r="O144" s="7">
        <f t="shared" si="22"/>
        <v>90.983201437624487</v>
      </c>
      <c r="P144">
        <v>87</v>
      </c>
      <c r="Q144" s="7" t="str">
        <f>VLOOKUP(P144,TransitModes!$A$2:$B$68,2,0)</f>
        <v>Golden Gate Transit Express</v>
      </c>
    </row>
    <row r="145" spans="1:17">
      <c r="A145" t="s">
        <v>555</v>
      </c>
      <c r="B145" t="b">
        <v>1</v>
      </c>
      <c r="C145">
        <v>87</v>
      </c>
      <c r="D145">
        <v>6472</v>
      </c>
      <c r="E145">
        <v>11038</v>
      </c>
      <c r="F145">
        <v>0</v>
      </c>
      <c r="G145" t="b">
        <v>1</v>
      </c>
      <c r="H145">
        <v>15</v>
      </c>
      <c r="I145">
        <f t="shared" si="18"/>
        <v>0</v>
      </c>
      <c r="J145" s="17">
        <f t="shared" si="19"/>
        <v>284.76800000000003</v>
      </c>
      <c r="K145">
        <f t="shared" si="20"/>
        <v>0</v>
      </c>
      <c r="L145" s="7">
        <f t="shared" si="21"/>
        <v>0</v>
      </c>
      <c r="M145" s="7">
        <f t="shared" si="16"/>
        <v>0</v>
      </c>
      <c r="N145" s="7">
        <f t="shared" si="17"/>
        <v>0</v>
      </c>
      <c r="O145" s="7">
        <f t="shared" si="22"/>
        <v>0</v>
      </c>
      <c r="P145">
        <v>87</v>
      </c>
      <c r="Q145" s="7" t="str">
        <f>VLOOKUP(P145,TransitModes!$A$2:$B$68,2,0)</f>
        <v>Golden Gate Transit Express</v>
      </c>
    </row>
    <row r="146" spans="1:17">
      <c r="A146" t="s">
        <v>556</v>
      </c>
      <c r="B146" t="b">
        <v>1</v>
      </c>
      <c r="C146">
        <v>87</v>
      </c>
      <c r="D146">
        <v>3291</v>
      </c>
      <c r="E146">
        <v>6091</v>
      </c>
      <c r="F146">
        <v>120</v>
      </c>
      <c r="G146" t="b">
        <v>1</v>
      </c>
      <c r="H146">
        <v>15</v>
      </c>
      <c r="I146">
        <f t="shared" si="18"/>
        <v>1</v>
      </c>
      <c r="J146" s="17">
        <f t="shared" si="19"/>
        <v>144.804</v>
      </c>
      <c r="K146">
        <f t="shared" si="20"/>
        <v>9</v>
      </c>
      <c r="L146" s="7">
        <f t="shared" si="21"/>
        <v>0</v>
      </c>
      <c r="M146" s="7">
        <f t="shared" si="16"/>
        <v>2.2013350293656715</v>
      </c>
      <c r="N146" s="7">
        <f t="shared" si="17"/>
        <v>40.942440646931018</v>
      </c>
      <c r="O146" s="7">
        <f t="shared" si="22"/>
        <v>40.942440646931018</v>
      </c>
      <c r="P146">
        <v>87</v>
      </c>
      <c r="Q146" s="7" t="str">
        <f>VLOOKUP(P146,TransitModes!$A$2:$B$68,2,0)</f>
        <v>Golden Gate Transit Express</v>
      </c>
    </row>
    <row r="147" spans="1:17">
      <c r="A147" t="s">
        <v>557</v>
      </c>
      <c r="B147" t="b">
        <v>1</v>
      </c>
      <c r="C147">
        <v>87</v>
      </c>
      <c r="D147">
        <v>6683</v>
      </c>
      <c r="E147">
        <v>11583</v>
      </c>
      <c r="F147">
        <v>80</v>
      </c>
      <c r="G147" t="b">
        <v>1</v>
      </c>
      <c r="H147">
        <v>15</v>
      </c>
      <c r="I147">
        <f t="shared" si="18"/>
        <v>1</v>
      </c>
      <c r="J147" s="17">
        <f t="shared" si="19"/>
        <v>294.05200000000002</v>
      </c>
      <c r="K147">
        <f t="shared" si="20"/>
        <v>16</v>
      </c>
      <c r="L147" s="7">
        <f t="shared" si="21"/>
        <v>0</v>
      </c>
      <c r="M147" s="7">
        <f t="shared" si="16"/>
        <v>3.9134844966500824</v>
      </c>
      <c r="N147" s="7">
        <f t="shared" si="17"/>
        <v>72.786561150099587</v>
      </c>
      <c r="O147" s="7">
        <f t="shared" si="22"/>
        <v>72.786561150099587</v>
      </c>
      <c r="P147">
        <v>87</v>
      </c>
      <c r="Q147" s="7" t="str">
        <f>VLOOKUP(P147,TransitModes!$A$2:$B$68,2,0)</f>
        <v>Golden Gate Transit Express</v>
      </c>
    </row>
    <row r="148" spans="1:17">
      <c r="A148" t="s">
        <v>558</v>
      </c>
      <c r="B148" t="b">
        <v>1</v>
      </c>
      <c r="C148">
        <v>87</v>
      </c>
      <c r="D148">
        <v>6633</v>
      </c>
      <c r="E148">
        <v>11591</v>
      </c>
      <c r="F148">
        <v>160</v>
      </c>
      <c r="G148" t="b">
        <v>1</v>
      </c>
      <c r="H148">
        <v>15</v>
      </c>
      <c r="I148">
        <f t="shared" si="18"/>
        <v>0</v>
      </c>
      <c r="J148" s="17">
        <f t="shared" si="19"/>
        <v>291.85200000000003</v>
      </c>
      <c r="K148">
        <f t="shared" si="20"/>
        <v>0</v>
      </c>
      <c r="L148" s="7">
        <f t="shared" si="21"/>
        <v>0</v>
      </c>
      <c r="M148" s="7">
        <f t="shared" si="16"/>
        <v>0</v>
      </c>
      <c r="N148" s="7">
        <f t="shared" si="17"/>
        <v>0</v>
      </c>
      <c r="O148" s="7">
        <f t="shared" si="22"/>
        <v>0</v>
      </c>
      <c r="P148">
        <v>87</v>
      </c>
      <c r="Q148" s="7" t="str">
        <f>VLOOKUP(P148,TransitModes!$A$2:$B$68,2,0)</f>
        <v>Golden Gate Transit Express</v>
      </c>
    </row>
    <row r="149" spans="1:17">
      <c r="A149" t="s">
        <v>559</v>
      </c>
      <c r="B149" t="b">
        <v>1</v>
      </c>
      <c r="C149">
        <v>87</v>
      </c>
      <c r="D149">
        <v>1526</v>
      </c>
      <c r="E149">
        <v>4538</v>
      </c>
      <c r="F149">
        <v>0</v>
      </c>
      <c r="G149" t="b">
        <v>1</v>
      </c>
      <c r="H149">
        <v>15</v>
      </c>
      <c r="I149">
        <f t="shared" si="18"/>
        <v>1</v>
      </c>
      <c r="J149" s="17">
        <f t="shared" si="19"/>
        <v>67.144000000000005</v>
      </c>
      <c r="K149">
        <f t="shared" si="20"/>
        <v>5</v>
      </c>
      <c r="L149" s="7">
        <f t="shared" si="21"/>
        <v>0</v>
      </c>
      <c r="M149" s="7">
        <f t="shared" si="16"/>
        <v>1.2229639052031509</v>
      </c>
      <c r="N149" s="7">
        <f t="shared" si="17"/>
        <v>22.745800359406122</v>
      </c>
      <c r="O149" s="7">
        <f t="shared" si="22"/>
        <v>22.745800359406122</v>
      </c>
      <c r="P149">
        <v>87</v>
      </c>
      <c r="Q149" s="7" t="str">
        <f>VLOOKUP(P149,TransitModes!$A$2:$B$68,2,0)</f>
        <v>Golden Gate Transit Express</v>
      </c>
    </row>
    <row r="150" spans="1:17">
      <c r="A150" t="s">
        <v>560</v>
      </c>
      <c r="B150" t="b">
        <v>1</v>
      </c>
      <c r="C150">
        <v>87</v>
      </c>
      <c r="D150">
        <v>1493</v>
      </c>
      <c r="E150">
        <v>4251</v>
      </c>
      <c r="F150">
        <v>0</v>
      </c>
      <c r="G150" t="b">
        <v>1</v>
      </c>
      <c r="H150">
        <v>15</v>
      </c>
      <c r="I150">
        <f t="shared" si="18"/>
        <v>0</v>
      </c>
      <c r="J150" s="17">
        <f t="shared" si="19"/>
        <v>65.692000000000007</v>
      </c>
      <c r="K150">
        <f t="shared" si="20"/>
        <v>0</v>
      </c>
      <c r="L150" s="7">
        <f t="shared" si="21"/>
        <v>0</v>
      </c>
      <c r="M150" s="7">
        <f t="shared" si="16"/>
        <v>0</v>
      </c>
      <c r="N150" s="7">
        <f t="shared" si="17"/>
        <v>0</v>
      </c>
      <c r="O150" s="7">
        <f t="shared" si="22"/>
        <v>0</v>
      </c>
      <c r="P150">
        <v>87</v>
      </c>
      <c r="Q150" s="7" t="str">
        <f>VLOOKUP(P150,TransitModes!$A$2:$B$68,2,0)</f>
        <v>Golden Gate Transit Express</v>
      </c>
    </row>
    <row r="151" spans="1:17">
      <c r="A151" t="s">
        <v>561</v>
      </c>
      <c r="B151" t="b">
        <v>1</v>
      </c>
      <c r="C151">
        <v>87</v>
      </c>
      <c r="D151">
        <v>2393</v>
      </c>
      <c r="E151">
        <v>5657</v>
      </c>
      <c r="F151">
        <v>0</v>
      </c>
      <c r="G151" t="b">
        <v>1</v>
      </c>
      <c r="H151">
        <v>15</v>
      </c>
      <c r="I151">
        <f t="shared" si="18"/>
        <v>1</v>
      </c>
      <c r="J151" s="17">
        <f t="shared" si="19"/>
        <v>105.292</v>
      </c>
      <c r="K151">
        <f t="shared" si="20"/>
        <v>8</v>
      </c>
      <c r="L151" s="7">
        <f t="shared" si="21"/>
        <v>0</v>
      </c>
      <c r="M151" s="7">
        <f t="shared" si="16"/>
        <v>1.9567422483250412</v>
      </c>
      <c r="N151" s="7">
        <f t="shared" si="17"/>
        <v>36.393280575049793</v>
      </c>
      <c r="O151" s="7">
        <f t="shared" si="22"/>
        <v>36.393280575049793</v>
      </c>
      <c r="P151">
        <v>87</v>
      </c>
      <c r="Q151" s="7" t="str">
        <f>VLOOKUP(P151,TransitModes!$A$2:$B$68,2,0)</f>
        <v>Golden Gate Transit Express</v>
      </c>
    </row>
    <row r="152" spans="1:17">
      <c r="A152" t="s">
        <v>562</v>
      </c>
      <c r="B152" t="b">
        <v>1</v>
      </c>
      <c r="C152">
        <v>87</v>
      </c>
      <c r="D152">
        <v>2112</v>
      </c>
      <c r="E152">
        <v>4344</v>
      </c>
      <c r="F152">
        <v>0</v>
      </c>
      <c r="G152" t="b">
        <v>1</v>
      </c>
      <c r="H152">
        <v>15</v>
      </c>
      <c r="I152">
        <f t="shared" si="18"/>
        <v>1</v>
      </c>
      <c r="J152" s="17">
        <f t="shared" si="19"/>
        <v>92.928000000000011</v>
      </c>
      <c r="K152">
        <f t="shared" si="20"/>
        <v>7</v>
      </c>
      <c r="L152" s="7">
        <f t="shared" si="21"/>
        <v>0</v>
      </c>
      <c r="M152" s="7">
        <f t="shared" si="16"/>
        <v>1.7121494672844109</v>
      </c>
      <c r="N152" s="7">
        <f t="shared" si="17"/>
        <v>31.844120503168565</v>
      </c>
      <c r="O152" s="7">
        <f t="shared" si="22"/>
        <v>31.844120503168565</v>
      </c>
      <c r="P152">
        <v>87</v>
      </c>
      <c r="Q152" s="7" t="str">
        <f>VLOOKUP(P152,TransitModes!$A$2:$B$68,2,0)</f>
        <v>Golden Gate Transit Express</v>
      </c>
    </row>
    <row r="153" spans="1:17">
      <c r="A153" t="s">
        <v>563</v>
      </c>
      <c r="B153" t="b">
        <v>1</v>
      </c>
      <c r="C153">
        <v>87</v>
      </c>
      <c r="D153">
        <v>2350</v>
      </c>
      <c r="E153">
        <v>4959</v>
      </c>
      <c r="F153">
        <v>0</v>
      </c>
      <c r="G153" t="b">
        <v>1</v>
      </c>
      <c r="H153">
        <v>15</v>
      </c>
      <c r="I153">
        <f t="shared" si="18"/>
        <v>1</v>
      </c>
      <c r="J153" s="17">
        <f t="shared" si="19"/>
        <v>103.4</v>
      </c>
      <c r="K153">
        <f t="shared" si="20"/>
        <v>7</v>
      </c>
      <c r="L153" s="7">
        <f t="shared" si="21"/>
        <v>0</v>
      </c>
      <c r="M153" s="7">
        <f t="shared" si="16"/>
        <v>1.7121494672844109</v>
      </c>
      <c r="N153" s="7">
        <f t="shared" si="17"/>
        <v>31.844120503168565</v>
      </c>
      <c r="O153" s="7">
        <f t="shared" si="22"/>
        <v>31.844120503168565</v>
      </c>
      <c r="P153">
        <v>87</v>
      </c>
      <c r="Q153" s="7" t="str">
        <f>VLOOKUP(P153,TransitModes!$A$2:$B$68,2,0)</f>
        <v>Golden Gate Transit Express</v>
      </c>
    </row>
    <row r="154" spans="1:17">
      <c r="A154" t="s">
        <v>564</v>
      </c>
      <c r="B154" t="b">
        <v>1</v>
      </c>
      <c r="C154">
        <v>87</v>
      </c>
      <c r="D154">
        <v>7045</v>
      </c>
      <c r="E154">
        <v>13019</v>
      </c>
      <c r="F154">
        <v>0</v>
      </c>
      <c r="G154" t="b">
        <v>1</v>
      </c>
      <c r="H154">
        <v>15</v>
      </c>
      <c r="I154">
        <f t="shared" si="18"/>
        <v>1</v>
      </c>
      <c r="J154" s="17">
        <f t="shared" si="19"/>
        <v>309.98</v>
      </c>
      <c r="K154">
        <f t="shared" si="20"/>
        <v>21</v>
      </c>
      <c r="L154" s="7">
        <f t="shared" si="21"/>
        <v>0</v>
      </c>
      <c r="M154" s="7">
        <f t="shared" si="16"/>
        <v>5.1364484018532339</v>
      </c>
      <c r="N154" s="7">
        <f t="shared" si="17"/>
        <v>95.532361509505719</v>
      </c>
      <c r="O154" s="7">
        <f t="shared" si="22"/>
        <v>95.532361509505719</v>
      </c>
      <c r="P154">
        <v>87</v>
      </c>
      <c r="Q154" s="7" t="str">
        <f>VLOOKUP(P154,TransitModes!$A$2:$B$68,2,0)</f>
        <v>Golden Gate Transit Express</v>
      </c>
    </row>
    <row r="155" spans="1:17">
      <c r="A155" t="s">
        <v>565</v>
      </c>
      <c r="B155" t="b">
        <v>1</v>
      </c>
      <c r="C155">
        <v>87</v>
      </c>
      <c r="D155">
        <v>6526</v>
      </c>
      <c r="E155">
        <v>9248</v>
      </c>
      <c r="F155">
        <v>0</v>
      </c>
      <c r="G155" t="b">
        <v>1</v>
      </c>
      <c r="H155">
        <v>15</v>
      </c>
      <c r="I155">
        <f t="shared" si="18"/>
        <v>1</v>
      </c>
      <c r="J155" s="17">
        <f t="shared" si="19"/>
        <v>287.14400000000006</v>
      </c>
      <c r="K155">
        <f t="shared" si="20"/>
        <v>20</v>
      </c>
      <c r="L155" s="7">
        <f t="shared" si="21"/>
        <v>0</v>
      </c>
      <c r="M155" s="7">
        <f t="shared" si="16"/>
        <v>4.8918556208126036</v>
      </c>
      <c r="N155" s="7">
        <f t="shared" si="17"/>
        <v>90.983201437624487</v>
      </c>
      <c r="O155" s="7">
        <f t="shared" si="22"/>
        <v>90.983201437624487</v>
      </c>
      <c r="P155">
        <v>87</v>
      </c>
      <c r="Q155" s="7" t="str">
        <f>VLOOKUP(P155,TransitModes!$A$2:$B$68,2,0)</f>
        <v>Golden Gate Transit Express</v>
      </c>
    </row>
    <row r="156" spans="1:17">
      <c r="A156" t="s">
        <v>566</v>
      </c>
      <c r="B156" t="b">
        <v>1</v>
      </c>
      <c r="C156">
        <v>87</v>
      </c>
      <c r="D156">
        <v>2062</v>
      </c>
      <c r="E156">
        <v>3960</v>
      </c>
      <c r="F156">
        <v>0</v>
      </c>
      <c r="G156" t="b">
        <v>1</v>
      </c>
      <c r="H156">
        <v>15</v>
      </c>
      <c r="I156">
        <f t="shared" si="18"/>
        <v>1</v>
      </c>
      <c r="J156" s="17">
        <f t="shared" si="19"/>
        <v>90.728000000000009</v>
      </c>
      <c r="K156">
        <f t="shared" si="20"/>
        <v>7</v>
      </c>
      <c r="L156" s="7">
        <f t="shared" si="21"/>
        <v>0</v>
      </c>
      <c r="M156" s="7">
        <f t="shared" si="16"/>
        <v>1.7121494672844109</v>
      </c>
      <c r="N156" s="7">
        <f t="shared" si="17"/>
        <v>31.844120503168565</v>
      </c>
      <c r="O156" s="7">
        <f t="shared" si="22"/>
        <v>31.844120503168565</v>
      </c>
      <c r="P156">
        <v>87</v>
      </c>
      <c r="Q156" s="7" t="str">
        <f>VLOOKUP(P156,TransitModes!$A$2:$B$68,2,0)</f>
        <v>Golden Gate Transit Express</v>
      </c>
    </row>
    <row r="157" spans="1:17">
      <c r="A157" t="s">
        <v>567</v>
      </c>
      <c r="B157" t="b">
        <v>1</v>
      </c>
      <c r="C157">
        <v>87</v>
      </c>
      <c r="D157">
        <v>6425</v>
      </c>
      <c r="E157">
        <v>10271</v>
      </c>
      <c r="F157">
        <v>0</v>
      </c>
      <c r="G157" t="b">
        <v>1</v>
      </c>
      <c r="H157">
        <v>15</v>
      </c>
      <c r="I157">
        <f t="shared" si="18"/>
        <v>1</v>
      </c>
      <c r="J157" s="17">
        <f t="shared" si="19"/>
        <v>282.70000000000005</v>
      </c>
      <c r="K157">
        <f t="shared" si="20"/>
        <v>19</v>
      </c>
      <c r="L157" s="7">
        <f t="shared" si="21"/>
        <v>0</v>
      </c>
      <c r="M157" s="7">
        <f t="shared" si="16"/>
        <v>4.6472628397719733</v>
      </c>
      <c r="N157" s="7">
        <f t="shared" si="17"/>
        <v>86.434041365743255</v>
      </c>
      <c r="O157" s="7">
        <f t="shared" si="22"/>
        <v>86.434041365743255</v>
      </c>
      <c r="P157">
        <v>87</v>
      </c>
      <c r="Q157" s="7" t="str">
        <f>VLOOKUP(P157,TransitModes!$A$2:$B$68,2,0)</f>
        <v>Golden Gate Transit Express</v>
      </c>
    </row>
    <row r="158" spans="1:17">
      <c r="A158" t="s">
        <v>568</v>
      </c>
      <c r="B158" t="b">
        <v>1</v>
      </c>
      <c r="C158">
        <v>87</v>
      </c>
      <c r="D158">
        <v>6482</v>
      </c>
      <c r="E158">
        <v>10345</v>
      </c>
      <c r="F158">
        <v>0</v>
      </c>
      <c r="G158" t="b">
        <v>1</v>
      </c>
      <c r="H158">
        <v>15</v>
      </c>
      <c r="I158">
        <f t="shared" si="18"/>
        <v>0</v>
      </c>
      <c r="J158" s="17">
        <f t="shared" si="19"/>
        <v>285.20799999999997</v>
      </c>
      <c r="K158">
        <f t="shared" si="20"/>
        <v>0</v>
      </c>
      <c r="L158" s="7">
        <f t="shared" si="21"/>
        <v>0</v>
      </c>
      <c r="M158" s="7">
        <f t="shared" si="16"/>
        <v>0</v>
      </c>
      <c r="N158" s="7">
        <f t="shared" si="17"/>
        <v>0</v>
      </c>
      <c r="O158" s="7">
        <f t="shared" si="22"/>
        <v>0</v>
      </c>
      <c r="P158">
        <v>87</v>
      </c>
      <c r="Q158" s="7" t="str">
        <f>VLOOKUP(P158,TransitModes!$A$2:$B$68,2,0)</f>
        <v>Golden Gate Transit Express</v>
      </c>
    </row>
    <row r="159" spans="1:17">
      <c r="A159" t="s">
        <v>569</v>
      </c>
      <c r="B159" t="b">
        <v>1</v>
      </c>
      <c r="C159">
        <v>87</v>
      </c>
      <c r="D159">
        <v>2056</v>
      </c>
      <c r="E159">
        <v>4093</v>
      </c>
      <c r="F159">
        <v>0</v>
      </c>
      <c r="G159" t="b">
        <v>1</v>
      </c>
      <c r="H159">
        <v>15</v>
      </c>
      <c r="I159">
        <f t="shared" si="18"/>
        <v>1</v>
      </c>
      <c r="J159" s="17">
        <f t="shared" si="19"/>
        <v>90.463999999999999</v>
      </c>
      <c r="K159">
        <f t="shared" si="20"/>
        <v>7</v>
      </c>
      <c r="L159" s="7">
        <f t="shared" si="21"/>
        <v>0</v>
      </c>
      <c r="M159" s="7">
        <f t="shared" si="16"/>
        <v>1.7121494672844109</v>
      </c>
      <c r="N159" s="7">
        <f t="shared" si="17"/>
        <v>31.844120503168565</v>
      </c>
      <c r="O159" s="7">
        <f t="shared" si="22"/>
        <v>31.844120503168565</v>
      </c>
      <c r="P159">
        <v>87</v>
      </c>
      <c r="Q159" s="7" t="str">
        <f>VLOOKUP(P159,TransitModes!$A$2:$B$68,2,0)</f>
        <v>Golden Gate Transit Express</v>
      </c>
    </row>
    <row r="160" spans="1:17">
      <c r="A160" t="s">
        <v>570</v>
      </c>
      <c r="B160" t="b">
        <v>1</v>
      </c>
      <c r="C160">
        <v>87</v>
      </c>
      <c r="D160">
        <v>2041</v>
      </c>
      <c r="E160">
        <v>4068</v>
      </c>
      <c r="F160">
        <v>240</v>
      </c>
      <c r="G160" t="b">
        <v>1</v>
      </c>
      <c r="H160">
        <v>15</v>
      </c>
      <c r="I160">
        <f t="shared" si="18"/>
        <v>1</v>
      </c>
      <c r="J160" s="17">
        <f t="shared" si="19"/>
        <v>89.804000000000002</v>
      </c>
      <c r="K160">
        <f t="shared" si="20"/>
        <v>6</v>
      </c>
      <c r="L160" s="7">
        <f t="shared" si="21"/>
        <v>0</v>
      </c>
      <c r="M160" s="7">
        <f t="shared" si="16"/>
        <v>1.467556686243781</v>
      </c>
      <c r="N160" s="7">
        <f t="shared" si="17"/>
        <v>27.294960431287347</v>
      </c>
      <c r="O160" s="7">
        <f t="shared" si="22"/>
        <v>27.294960431287347</v>
      </c>
      <c r="P160">
        <v>87</v>
      </c>
      <c r="Q160" s="7" t="str">
        <f>VLOOKUP(P160,TransitModes!$A$2:$B$68,2,0)</f>
        <v>Golden Gate Transit Express</v>
      </c>
    </row>
    <row r="161" spans="1:17">
      <c r="A161" t="s">
        <v>571</v>
      </c>
      <c r="B161" t="b">
        <v>1</v>
      </c>
      <c r="C161">
        <v>87</v>
      </c>
      <c r="D161">
        <v>1868</v>
      </c>
      <c r="E161">
        <v>4945</v>
      </c>
      <c r="F161">
        <v>0</v>
      </c>
      <c r="G161" t="b">
        <v>1</v>
      </c>
      <c r="H161">
        <v>15</v>
      </c>
      <c r="I161">
        <f t="shared" si="18"/>
        <v>1</v>
      </c>
      <c r="J161" s="17">
        <f t="shared" si="19"/>
        <v>82.192000000000007</v>
      </c>
      <c r="K161">
        <f t="shared" si="20"/>
        <v>6</v>
      </c>
      <c r="L161" s="7">
        <f t="shared" si="21"/>
        <v>0</v>
      </c>
      <c r="M161" s="7">
        <f t="shared" si="16"/>
        <v>1.467556686243781</v>
      </c>
      <c r="N161" s="7">
        <f t="shared" si="17"/>
        <v>27.294960431287347</v>
      </c>
      <c r="O161" s="7">
        <f t="shared" si="22"/>
        <v>27.294960431287347</v>
      </c>
      <c r="P161">
        <v>87</v>
      </c>
      <c r="Q161" s="7" t="str">
        <f>VLOOKUP(P161,TransitModes!$A$2:$B$68,2,0)</f>
        <v>Golden Gate Transit Express</v>
      </c>
    </row>
    <row r="162" spans="1:17">
      <c r="A162" t="s">
        <v>572</v>
      </c>
      <c r="B162" t="b">
        <v>1</v>
      </c>
      <c r="C162">
        <v>87</v>
      </c>
      <c r="D162">
        <v>1951</v>
      </c>
      <c r="E162">
        <v>5206</v>
      </c>
      <c r="F162">
        <v>0</v>
      </c>
      <c r="G162" t="b">
        <v>1</v>
      </c>
      <c r="H162">
        <v>15</v>
      </c>
      <c r="I162">
        <f t="shared" si="18"/>
        <v>1</v>
      </c>
      <c r="J162" s="17">
        <f t="shared" si="19"/>
        <v>85.844000000000008</v>
      </c>
      <c r="K162">
        <f t="shared" si="20"/>
        <v>6</v>
      </c>
      <c r="L162" s="7">
        <f t="shared" si="21"/>
        <v>0</v>
      </c>
      <c r="M162" s="7">
        <f t="shared" si="16"/>
        <v>1.467556686243781</v>
      </c>
      <c r="N162" s="7">
        <f t="shared" si="17"/>
        <v>27.294960431287347</v>
      </c>
      <c r="O162" s="7">
        <f t="shared" si="22"/>
        <v>27.294960431287347</v>
      </c>
      <c r="P162">
        <v>87</v>
      </c>
      <c r="Q162" s="7" t="str">
        <f>VLOOKUP(P162,TransitModes!$A$2:$B$68,2,0)</f>
        <v>Golden Gate Transit Express</v>
      </c>
    </row>
    <row r="163" spans="1:17">
      <c r="A163" t="s">
        <v>573</v>
      </c>
      <c r="B163" t="b">
        <v>1</v>
      </c>
      <c r="C163">
        <v>87</v>
      </c>
      <c r="D163">
        <v>1974</v>
      </c>
      <c r="E163">
        <v>5980</v>
      </c>
      <c r="F163">
        <v>0</v>
      </c>
      <c r="G163" t="b">
        <v>1</v>
      </c>
      <c r="H163">
        <v>15</v>
      </c>
      <c r="I163">
        <f t="shared" si="18"/>
        <v>1</v>
      </c>
      <c r="J163" s="17">
        <f t="shared" si="19"/>
        <v>86.855999999999995</v>
      </c>
      <c r="K163">
        <f t="shared" si="20"/>
        <v>6</v>
      </c>
      <c r="L163" s="7">
        <f t="shared" si="21"/>
        <v>0</v>
      </c>
      <c r="M163" s="7">
        <f t="shared" si="16"/>
        <v>1.467556686243781</v>
      </c>
      <c r="N163" s="7">
        <f t="shared" si="17"/>
        <v>27.294960431287347</v>
      </c>
      <c r="O163" s="7">
        <f t="shared" si="22"/>
        <v>27.294960431287347</v>
      </c>
      <c r="P163">
        <v>87</v>
      </c>
      <c r="Q163" s="7" t="str">
        <f>VLOOKUP(P163,TransitModes!$A$2:$B$68,2,0)</f>
        <v>Golden Gate Transit Express</v>
      </c>
    </row>
    <row r="164" spans="1:17">
      <c r="A164" t="s">
        <v>574</v>
      </c>
      <c r="B164" t="b">
        <v>1</v>
      </c>
      <c r="C164">
        <v>87</v>
      </c>
      <c r="D164">
        <v>1936</v>
      </c>
      <c r="E164">
        <v>4958</v>
      </c>
      <c r="F164">
        <v>160</v>
      </c>
      <c r="G164" t="b">
        <v>1</v>
      </c>
      <c r="H164">
        <v>15</v>
      </c>
      <c r="I164">
        <f t="shared" si="18"/>
        <v>1</v>
      </c>
      <c r="J164" s="17">
        <f t="shared" si="19"/>
        <v>85.183999999999997</v>
      </c>
      <c r="K164">
        <f t="shared" si="20"/>
        <v>6</v>
      </c>
      <c r="L164" s="7">
        <f t="shared" si="21"/>
        <v>0</v>
      </c>
      <c r="M164" s="7">
        <f t="shared" si="16"/>
        <v>1.467556686243781</v>
      </c>
      <c r="N164" s="7">
        <f t="shared" si="17"/>
        <v>27.294960431287347</v>
      </c>
      <c r="O164" s="7">
        <f t="shared" si="22"/>
        <v>27.294960431287347</v>
      </c>
      <c r="P164">
        <v>87</v>
      </c>
      <c r="Q164" s="7" t="str">
        <f>VLOOKUP(P164,TransitModes!$A$2:$B$68,2,0)</f>
        <v>Golden Gate Transit Express</v>
      </c>
    </row>
    <row r="165" spans="1:17">
      <c r="A165" t="s">
        <v>575</v>
      </c>
      <c r="B165" t="b">
        <v>1</v>
      </c>
      <c r="C165">
        <v>87</v>
      </c>
      <c r="D165">
        <v>1853</v>
      </c>
      <c r="E165">
        <v>4697</v>
      </c>
      <c r="F165">
        <v>0</v>
      </c>
      <c r="G165" t="b">
        <v>1</v>
      </c>
      <c r="H165">
        <v>15</v>
      </c>
      <c r="I165">
        <f t="shared" si="18"/>
        <v>0</v>
      </c>
      <c r="J165" s="17">
        <f t="shared" si="19"/>
        <v>81.532000000000011</v>
      </c>
      <c r="K165">
        <f t="shared" si="20"/>
        <v>0</v>
      </c>
      <c r="L165" s="7">
        <f t="shared" si="21"/>
        <v>0</v>
      </c>
      <c r="M165" s="7">
        <f t="shared" si="16"/>
        <v>0</v>
      </c>
      <c r="N165" s="7">
        <f t="shared" si="17"/>
        <v>0</v>
      </c>
      <c r="O165" s="7">
        <f t="shared" si="22"/>
        <v>0</v>
      </c>
      <c r="P165">
        <v>87</v>
      </c>
      <c r="Q165" s="7" t="str">
        <f>VLOOKUP(P165,TransitModes!$A$2:$B$68,2,0)</f>
        <v>Golden Gate Transit Express</v>
      </c>
    </row>
    <row r="166" spans="1:17">
      <c r="A166" t="s">
        <v>576</v>
      </c>
      <c r="B166" t="b">
        <v>1</v>
      </c>
      <c r="C166">
        <v>87</v>
      </c>
      <c r="D166">
        <v>2442</v>
      </c>
      <c r="E166">
        <v>5880</v>
      </c>
      <c r="F166">
        <v>0</v>
      </c>
      <c r="G166" t="b">
        <v>1</v>
      </c>
      <c r="H166">
        <v>15</v>
      </c>
      <c r="I166">
        <f t="shared" si="18"/>
        <v>1</v>
      </c>
      <c r="J166" s="17">
        <f t="shared" si="19"/>
        <v>107.44800000000002</v>
      </c>
      <c r="K166">
        <f t="shared" si="20"/>
        <v>8</v>
      </c>
      <c r="L166" s="7">
        <f t="shared" si="21"/>
        <v>0</v>
      </c>
      <c r="M166" s="7">
        <f t="shared" si="16"/>
        <v>1.9567422483250412</v>
      </c>
      <c r="N166" s="7">
        <f t="shared" si="17"/>
        <v>36.393280575049793</v>
      </c>
      <c r="O166" s="7">
        <f t="shared" si="22"/>
        <v>36.393280575049793</v>
      </c>
      <c r="P166">
        <v>87</v>
      </c>
      <c r="Q166" s="7" t="str">
        <f>VLOOKUP(P166,TransitModes!$A$2:$B$68,2,0)</f>
        <v>Golden Gate Transit Express</v>
      </c>
    </row>
    <row r="167" spans="1:17">
      <c r="A167" t="s">
        <v>577</v>
      </c>
      <c r="B167" t="b">
        <v>1</v>
      </c>
      <c r="C167">
        <v>87</v>
      </c>
      <c r="D167">
        <v>2431</v>
      </c>
      <c r="E167">
        <v>5792</v>
      </c>
      <c r="F167">
        <v>0</v>
      </c>
      <c r="G167" t="b">
        <v>1</v>
      </c>
      <c r="H167">
        <v>15</v>
      </c>
      <c r="I167">
        <f t="shared" si="18"/>
        <v>1</v>
      </c>
      <c r="J167" s="17">
        <f t="shared" si="19"/>
        <v>106.964</v>
      </c>
      <c r="K167">
        <f t="shared" si="20"/>
        <v>8</v>
      </c>
      <c r="L167" s="7">
        <f t="shared" si="21"/>
        <v>0</v>
      </c>
      <c r="M167" s="7">
        <f t="shared" si="16"/>
        <v>1.9567422483250412</v>
      </c>
      <c r="N167" s="7">
        <f t="shared" si="17"/>
        <v>36.393280575049793</v>
      </c>
      <c r="O167" s="7">
        <f t="shared" si="22"/>
        <v>36.393280575049793</v>
      </c>
      <c r="P167">
        <v>87</v>
      </c>
      <c r="Q167" s="7" t="str">
        <f>VLOOKUP(P167,TransitModes!$A$2:$B$68,2,0)</f>
        <v>Golden Gate Transit Express</v>
      </c>
    </row>
    <row r="168" spans="1:17">
      <c r="A168" t="s">
        <v>578</v>
      </c>
      <c r="B168" t="b">
        <v>1</v>
      </c>
      <c r="C168">
        <v>87</v>
      </c>
      <c r="D168">
        <v>2379</v>
      </c>
      <c r="E168">
        <v>5600</v>
      </c>
      <c r="F168">
        <v>0</v>
      </c>
      <c r="G168" t="b">
        <v>1</v>
      </c>
      <c r="H168">
        <v>15</v>
      </c>
      <c r="I168">
        <f t="shared" si="18"/>
        <v>1</v>
      </c>
      <c r="J168" s="17">
        <f t="shared" si="19"/>
        <v>104.676</v>
      </c>
      <c r="K168">
        <f t="shared" si="20"/>
        <v>7</v>
      </c>
      <c r="L168" s="7">
        <f t="shared" si="21"/>
        <v>0</v>
      </c>
      <c r="M168" s="7">
        <f t="shared" si="16"/>
        <v>1.7121494672844109</v>
      </c>
      <c r="N168" s="7">
        <f t="shared" si="17"/>
        <v>31.844120503168565</v>
      </c>
      <c r="O168" s="7">
        <f t="shared" si="22"/>
        <v>31.844120503168565</v>
      </c>
      <c r="P168">
        <v>87</v>
      </c>
      <c r="Q168" s="7" t="str">
        <f>VLOOKUP(P168,TransitModes!$A$2:$B$68,2,0)</f>
        <v>Golden Gate Transit Express</v>
      </c>
    </row>
    <row r="169" spans="1:17">
      <c r="A169" t="s">
        <v>579</v>
      </c>
      <c r="B169" t="b">
        <v>1</v>
      </c>
      <c r="C169">
        <v>87</v>
      </c>
      <c r="D169">
        <v>2382</v>
      </c>
      <c r="E169">
        <v>5403</v>
      </c>
      <c r="F169">
        <v>0</v>
      </c>
      <c r="G169" t="b">
        <v>1</v>
      </c>
      <c r="H169">
        <v>15</v>
      </c>
      <c r="I169">
        <f t="shared" si="18"/>
        <v>1</v>
      </c>
      <c r="J169" s="17">
        <f t="shared" si="19"/>
        <v>104.80800000000001</v>
      </c>
      <c r="K169">
        <f t="shared" si="20"/>
        <v>7</v>
      </c>
      <c r="L169" s="7">
        <f t="shared" si="21"/>
        <v>0</v>
      </c>
      <c r="M169" s="7">
        <f t="shared" si="16"/>
        <v>1.7121494672844109</v>
      </c>
      <c r="N169" s="7">
        <f t="shared" si="17"/>
        <v>31.844120503168565</v>
      </c>
      <c r="O169" s="7">
        <f t="shared" si="22"/>
        <v>31.844120503168565</v>
      </c>
      <c r="P169">
        <v>87</v>
      </c>
      <c r="Q169" s="7" t="str">
        <f>VLOOKUP(P169,TransitModes!$A$2:$B$68,2,0)</f>
        <v>Golden Gate Transit Express</v>
      </c>
    </row>
    <row r="170" spans="1:17">
      <c r="A170" t="s">
        <v>580</v>
      </c>
      <c r="B170" t="b">
        <v>1</v>
      </c>
      <c r="C170">
        <v>87</v>
      </c>
      <c r="D170">
        <v>2438</v>
      </c>
      <c r="E170">
        <v>5675</v>
      </c>
      <c r="F170">
        <v>500</v>
      </c>
      <c r="G170" t="b">
        <v>1</v>
      </c>
      <c r="H170">
        <v>15</v>
      </c>
      <c r="I170">
        <f t="shared" si="18"/>
        <v>1</v>
      </c>
      <c r="J170" s="17">
        <f t="shared" si="19"/>
        <v>107.27200000000001</v>
      </c>
      <c r="K170">
        <f t="shared" si="20"/>
        <v>7</v>
      </c>
      <c r="L170" s="7">
        <f t="shared" si="21"/>
        <v>0</v>
      </c>
      <c r="M170" s="7">
        <f t="shared" si="16"/>
        <v>1.7121494672844109</v>
      </c>
      <c r="N170" s="7">
        <f t="shared" si="17"/>
        <v>31.844120503168565</v>
      </c>
      <c r="O170" s="7">
        <f t="shared" si="22"/>
        <v>31.844120503168565</v>
      </c>
      <c r="P170">
        <v>87</v>
      </c>
      <c r="Q170" s="7" t="str">
        <f>VLOOKUP(P170,TransitModes!$A$2:$B$68,2,0)</f>
        <v>Golden Gate Transit Express</v>
      </c>
    </row>
    <row r="171" spans="1:17">
      <c r="A171" t="s">
        <v>581</v>
      </c>
      <c r="B171" t="b">
        <v>1</v>
      </c>
      <c r="C171">
        <v>87</v>
      </c>
      <c r="D171">
        <v>2377</v>
      </c>
      <c r="E171">
        <v>5543</v>
      </c>
      <c r="F171">
        <v>0</v>
      </c>
      <c r="G171" t="b">
        <v>1</v>
      </c>
      <c r="H171">
        <v>15</v>
      </c>
      <c r="I171">
        <f t="shared" si="18"/>
        <v>1</v>
      </c>
      <c r="J171" s="17">
        <f t="shared" si="19"/>
        <v>104.58800000000001</v>
      </c>
      <c r="K171">
        <f t="shared" si="20"/>
        <v>7</v>
      </c>
      <c r="L171" s="7">
        <f t="shared" si="21"/>
        <v>0</v>
      </c>
      <c r="M171" s="7">
        <f t="shared" si="16"/>
        <v>1.7121494672844109</v>
      </c>
      <c r="N171" s="7">
        <f t="shared" si="17"/>
        <v>31.844120503168565</v>
      </c>
      <c r="O171" s="7">
        <f t="shared" si="22"/>
        <v>31.844120503168565</v>
      </c>
      <c r="P171">
        <v>87</v>
      </c>
      <c r="Q171" s="7" t="str">
        <f>VLOOKUP(P171,TransitModes!$A$2:$B$68,2,0)</f>
        <v>Golden Gate Transit Express</v>
      </c>
    </row>
    <row r="172" spans="1:17">
      <c r="A172" t="s">
        <v>582</v>
      </c>
      <c r="B172" t="b">
        <v>1</v>
      </c>
      <c r="C172">
        <v>87</v>
      </c>
      <c r="D172">
        <v>2406</v>
      </c>
      <c r="E172">
        <v>6096</v>
      </c>
      <c r="F172">
        <v>120</v>
      </c>
      <c r="G172" t="b">
        <v>1</v>
      </c>
      <c r="H172">
        <v>15</v>
      </c>
      <c r="I172">
        <f t="shared" si="18"/>
        <v>1</v>
      </c>
      <c r="J172" s="17">
        <f t="shared" si="19"/>
        <v>105.864</v>
      </c>
      <c r="K172">
        <f t="shared" si="20"/>
        <v>7</v>
      </c>
      <c r="L172" s="7">
        <f t="shared" si="21"/>
        <v>0</v>
      </c>
      <c r="M172" s="7">
        <f t="shared" si="16"/>
        <v>1.7121494672844109</v>
      </c>
      <c r="N172" s="7">
        <f t="shared" si="17"/>
        <v>31.844120503168565</v>
      </c>
      <c r="O172" s="7">
        <f t="shared" si="22"/>
        <v>31.844120503168565</v>
      </c>
      <c r="P172">
        <v>87</v>
      </c>
      <c r="Q172" s="7" t="str">
        <f>VLOOKUP(P172,TransitModes!$A$2:$B$68,2,0)</f>
        <v>Golden Gate Transit Express</v>
      </c>
    </row>
    <row r="173" spans="1:17">
      <c r="A173" t="s">
        <v>583</v>
      </c>
      <c r="B173" t="b">
        <v>1</v>
      </c>
      <c r="C173">
        <v>87</v>
      </c>
      <c r="D173">
        <v>2422</v>
      </c>
      <c r="E173">
        <v>6156</v>
      </c>
      <c r="F173">
        <v>80</v>
      </c>
      <c r="G173" t="b">
        <v>1</v>
      </c>
      <c r="H173">
        <v>15</v>
      </c>
      <c r="I173">
        <f t="shared" si="18"/>
        <v>0</v>
      </c>
      <c r="J173" s="17">
        <f t="shared" si="19"/>
        <v>106.568</v>
      </c>
      <c r="K173">
        <f t="shared" si="20"/>
        <v>0</v>
      </c>
      <c r="L173" s="7">
        <f t="shared" si="21"/>
        <v>0</v>
      </c>
      <c r="M173" s="7">
        <f t="shared" si="16"/>
        <v>0</v>
      </c>
      <c r="N173" s="7">
        <f t="shared" si="17"/>
        <v>0</v>
      </c>
      <c r="O173" s="7">
        <f t="shared" si="22"/>
        <v>0</v>
      </c>
      <c r="P173">
        <v>87</v>
      </c>
      <c r="Q173" s="7" t="str">
        <f>VLOOKUP(P173,TransitModes!$A$2:$B$68,2,0)</f>
        <v>Golden Gate Transit Express</v>
      </c>
    </row>
    <row r="174" spans="1:17">
      <c r="A174" t="s">
        <v>584</v>
      </c>
      <c r="B174" t="b">
        <v>1</v>
      </c>
      <c r="C174">
        <v>87</v>
      </c>
      <c r="D174">
        <v>3664</v>
      </c>
      <c r="E174">
        <v>7562</v>
      </c>
      <c r="F174">
        <v>0</v>
      </c>
      <c r="G174" t="b">
        <v>1</v>
      </c>
      <c r="H174">
        <v>15</v>
      </c>
      <c r="I174">
        <f t="shared" si="18"/>
        <v>1</v>
      </c>
      <c r="J174" s="17">
        <f t="shared" si="19"/>
        <v>161.21600000000001</v>
      </c>
      <c r="K174">
        <f t="shared" si="20"/>
        <v>11</v>
      </c>
      <c r="L174" s="7">
        <f t="shared" si="21"/>
        <v>0</v>
      </c>
      <c r="M174" s="7">
        <f t="shared" si="16"/>
        <v>2.6905205914469317</v>
      </c>
      <c r="N174" s="7">
        <f t="shared" si="17"/>
        <v>50.040760790693462</v>
      </c>
      <c r="O174" s="7">
        <f t="shared" si="22"/>
        <v>50.040760790693462</v>
      </c>
      <c r="P174">
        <v>87</v>
      </c>
      <c r="Q174" s="7" t="str">
        <f>VLOOKUP(P174,TransitModes!$A$2:$B$68,2,0)</f>
        <v>Golden Gate Transit Express</v>
      </c>
    </row>
    <row r="175" spans="1:17">
      <c r="A175" t="s">
        <v>585</v>
      </c>
      <c r="B175" t="b">
        <v>1</v>
      </c>
      <c r="C175">
        <v>87</v>
      </c>
      <c r="D175">
        <v>3656</v>
      </c>
      <c r="E175">
        <v>7530</v>
      </c>
      <c r="F175">
        <v>0</v>
      </c>
      <c r="G175" t="b">
        <v>1</v>
      </c>
      <c r="H175">
        <v>15</v>
      </c>
      <c r="I175">
        <f t="shared" si="18"/>
        <v>1</v>
      </c>
      <c r="J175" s="17">
        <f t="shared" si="19"/>
        <v>160.86400000000003</v>
      </c>
      <c r="K175">
        <f t="shared" si="20"/>
        <v>11</v>
      </c>
      <c r="L175" s="7">
        <f t="shared" si="21"/>
        <v>0</v>
      </c>
      <c r="M175" s="7">
        <f t="shared" si="16"/>
        <v>2.6905205914469317</v>
      </c>
      <c r="N175" s="7">
        <f t="shared" si="17"/>
        <v>50.040760790693462</v>
      </c>
      <c r="O175" s="7">
        <f t="shared" si="22"/>
        <v>50.040760790693462</v>
      </c>
      <c r="P175">
        <v>87</v>
      </c>
      <c r="Q175" s="7" t="str">
        <f>VLOOKUP(P175,TransitModes!$A$2:$B$68,2,0)</f>
        <v>Golden Gate Transit Express</v>
      </c>
    </row>
    <row r="176" spans="1:17">
      <c r="A176" t="s">
        <v>586</v>
      </c>
      <c r="B176" t="b">
        <v>1</v>
      </c>
      <c r="C176">
        <v>87</v>
      </c>
      <c r="D176">
        <v>3604</v>
      </c>
      <c r="E176">
        <v>7085</v>
      </c>
      <c r="F176">
        <v>0</v>
      </c>
      <c r="G176" t="b">
        <v>1</v>
      </c>
      <c r="H176">
        <v>15</v>
      </c>
      <c r="I176">
        <f t="shared" si="18"/>
        <v>1</v>
      </c>
      <c r="J176" s="17">
        <f t="shared" si="19"/>
        <v>158.57600000000002</v>
      </c>
      <c r="K176">
        <f t="shared" si="20"/>
        <v>11</v>
      </c>
      <c r="L176" s="7">
        <f t="shared" si="21"/>
        <v>0</v>
      </c>
      <c r="M176" s="7">
        <f t="shared" si="16"/>
        <v>2.6905205914469317</v>
      </c>
      <c r="N176" s="7">
        <f t="shared" si="17"/>
        <v>50.040760790693462</v>
      </c>
      <c r="O176" s="7">
        <f t="shared" si="22"/>
        <v>50.040760790693462</v>
      </c>
      <c r="P176">
        <v>87</v>
      </c>
      <c r="Q176" s="7" t="str">
        <f>VLOOKUP(P176,TransitModes!$A$2:$B$68,2,0)</f>
        <v>Golden Gate Transit Express</v>
      </c>
    </row>
    <row r="177" spans="1:17">
      <c r="A177" t="s">
        <v>587</v>
      </c>
      <c r="B177" t="b">
        <v>1</v>
      </c>
      <c r="C177">
        <v>87</v>
      </c>
      <c r="D177">
        <v>3698</v>
      </c>
      <c r="E177">
        <v>7441</v>
      </c>
      <c r="F177">
        <v>500</v>
      </c>
      <c r="G177" t="b">
        <v>1</v>
      </c>
      <c r="H177">
        <v>15</v>
      </c>
      <c r="I177">
        <f t="shared" si="18"/>
        <v>1</v>
      </c>
      <c r="J177" s="17">
        <f t="shared" si="19"/>
        <v>162.71199999999999</v>
      </c>
      <c r="K177">
        <f t="shared" si="20"/>
        <v>11</v>
      </c>
      <c r="L177" s="7">
        <f t="shared" si="21"/>
        <v>0</v>
      </c>
      <c r="M177" s="7">
        <f t="shared" si="16"/>
        <v>2.6905205914469317</v>
      </c>
      <c r="N177" s="7">
        <f t="shared" si="17"/>
        <v>50.040760790693462</v>
      </c>
      <c r="O177" s="7">
        <f t="shared" si="22"/>
        <v>50.040760790693462</v>
      </c>
      <c r="P177">
        <v>87</v>
      </c>
      <c r="Q177" s="7" t="str">
        <f>VLOOKUP(P177,TransitModes!$A$2:$B$68,2,0)</f>
        <v>Golden Gate Transit Express</v>
      </c>
    </row>
    <row r="178" spans="1:17">
      <c r="A178" t="s">
        <v>588</v>
      </c>
      <c r="B178" t="b">
        <v>1</v>
      </c>
      <c r="C178">
        <v>87</v>
      </c>
      <c r="D178">
        <v>3653</v>
      </c>
      <c r="E178">
        <v>7423</v>
      </c>
      <c r="F178">
        <v>0</v>
      </c>
      <c r="G178" t="b">
        <v>1</v>
      </c>
      <c r="H178">
        <v>15</v>
      </c>
      <c r="I178">
        <f t="shared" si="18"/>
        <v>0</v>
      </c>
      <c r="J178" s="17">
        <f t="shared" si="19"/>
        <v>160.73200000000003</v>
      </c>
      <c r="K178">
        <f t="shared" si="20"/>
        <v>0</v>
      </c>
      <c r="L178" s="7">
        <f t="shared" si="21"/>
        <v>0</v>
      </c>
      <c r="M178" s="7">
        <f t="shared" si="16"/>
        <v>0</v>
      </c>
      <c r="N178" s="7">
        <f t="shared" si="17"/>
        <v>0</v>
      </c>
      <c r="O178" s="7">
        <f t="shared" si="22"/>
        <v>0</v>
      </c>
      <c r="P178">
        <v>87</v>
      </c>
      <c r="Q178" s="7" t="str">
        <f>VLOOKUP(P178,TransitModes!$A$2:$B$68,2,0)</f>
        <v>Golden Gate Transit Express</v>
      </c>
    </row>
    <row r="179" spans="1:17">
      <c r="A179" t="s">
        <v>589</v>
      </c>
      <c r="B179" t="b">
        <v>1</v>
      </c>
      <c r="C179">
        <v>87</v>
      </c>
      <c r="D179">
        <v>635</v>
      </c>
      <c r="E179">
        <v>2058</v>
      </c>
      <c r="F179">
        <v>240</v>
      </c>
      <c r="G179" t="b">
        <v>1</v>
      </c>
      <c r="H179">
        <v>15</v>
      </c>
      <c r="I179">
        <f t="shared" si="18"/>
        <v>1</v>
      </c>
      <c r="J179" s="17">
        <f t="shared" si="19"/>
        <v>27.94</v>
      </c>
      <c r="K179">
        <f t="shared" si="20"/>
        <v>2</v>
      </c>
      <c r="L179" s="7">
        <f t="shared" si="21"/>
        <v>0</v>
      </c>
      <c r="M179" s="7">
        <f t="shared" si="16"/>
        <v>0.48918556208126029</v>
      </c>
      <c r="N179" s="7">
        <f t="shared" si="17"/>
        <v>9.0983201437624484</v>
      </c>
      <c r="O179" s="7">
        <f t="shared" si="22"/>
        <v>9.0983201437624484</v>
      </c>
      <c r="P179">
        <v>70</v>
      </c>
      <c r="Q179" s="7" t="str">
        <f>VLOOKUP(P179,TransitModes!$A$2:$B$68,2,0)</f>
        <v>Golden Gate Transit Local</v>
      </c>
    </row>
    <row r="180" spans="1:17">
      <c r="A180" t="s">
        <v>590</v>
      </c>
      <c r="B180" t="b">
        <v>1</v>
      </c>
      <c r="C180">
        <v>87</v>
      </c>
      <c r="D180">
        <v>635</v>
      </c>
      <c r="E180">
        <v>2058</v>
      </c>
      <c r="F180">
        <v>0</v>
      </c>
      <c r="G180" t="b">
        <v>1</v>
      </c>
      <c r="H180">
        <v>15</v>
      </c>
      <c r="I180">
        <f t="shared" si="18"/>
        <v>0</v>
      </c>
      <c r="J180" s="17">
        <f t="shared" si="19"/>
        <v>27.94</v>
      </c>
      <c r="K180">
        <f t="shared" si="20"/>
        <v>0</v>
      </c>
      <c r="L180" s="7">
        <f t="shared" si="21"/>
        <v>0</v>
      </c>
      <c r="M180" s="7">
        <f t="shared" si="16"/>
        <v>0</v>
      </c>
      <c r="N180" s="7">
        <f t="shared" si="17"/>
        <v>0</v>
      </c>
      <c r="O180" s="7">
        <f t="shared" si="22"/>
        <v>0</v>
      </c>
      <c r="P180">
        <v>70</v>
      </c>
      <c r="Q180" s="7" t="str">
        <f>VLOOKUP(P180,TransitModes!$A$2:$B$68,2,0)</f>
        <v>Golden Gate Transit Local</v>
      </c>
    </row>
    <row r="181" spans="1:17">
      <c r="A181" t="s">
        <v>591</v>
      </c>
      <c r="B181" t="b">
        <v>1</v>
      </c>
      <c r="C181">
        <v>87</v>
      </c>
      <c r="D181">
        <v>2168</v>
      </c>
      <c r="E181">
        <v>3436</v>
      </c>
      <c r="F181">
        <v>0</v>
      </c>
      <c r="G181" t="b">
        <v>1</v>
      </c>
      <c r="H181">
        <v>15</v>
      </c>
      <c r="I181">
        <f t="shared" si="18"/>
        <v>1</v>
      </c>
      <c r="J181" s="17">
        <f t="shared" si="19"/>
        <v>95.39200000000001</v>
      </c>
      <c r="K181">
        <f t="shared" si="20"/>
        <v>7</v>
      </c>
      <c r="L181" s="7">
        <f t="shared" si="21"/>
        <v>0</v>
      </c>
      <c r="M181" s="7">
        <f t="shared" si="16"/>
        <v>1.7121494672844109</v>
      </c>
      <c r="N181" s="7">
        <f t="shared" si="17"/>
        <v>31.844120503168565</v>
      </c>
      <c r="O181" s="7">
        <f t="shared" si="22"/>
        <v>31.844120503168565</v>
      </c>
      <c r="P181">
        <v>70</v>
      </c>
      <c r="Q181" s="7" t="str">
        <f>VLOOKUP(P181,TransitModes!$A$2:$B$68,2,0)</f>
        <v>Golden Gate Transit Local</v>
      </c>
    </row>
    <row r="182" spans="1:17">
      <c r="A182" t="s">
        <v>592</v>
      </c>
      <c r="B182" t="b">
        <v>1</v>
      </c>
      <c r="C182">
        <v>87</v>
      </c>
      <c r="D182">
        <v>2250</v>
      </c>
      <c r="E182">
        <v>3619</v>
      </c>
      <c r="F182">
        <v>0</v>
      </c>
      <c r="G182" t="b">
        <v>1</v>
      </c>
      <c r="H182">
        <v>15</v>
      </c>
      <c r="I182">
        <f t="shared" si="18"/>
        <v>0</v>
      </c>
      <c r="J182" s="17">
        <f t="shared" si="19"/>
        <v>99.000000000000014</v>
      </c>
      <c r="K182">
        <f t="shared" si="20"/>
        <v>0</v>
      </c>
      <c r="L182" s="7">
        <f t="shared" si="21"/>
        <v>0</v>
      </c>
      <c r="M182" s="7">
        <f t="shared" si="16"/>
        <v>0</v>
      </c>
      <c r="N182" s="7">
        <f t="shared" si="17"/>
        <v>0</v>
      </c>
      <c r="O182" s="7">
        <f t="shared" si="22"/>
        <v>0</v>
      </c>
      <c r="P182">
        <v>70</v>
      </c>
      <c r="Q182" s="7" t="str">
        <f>VLOOKUP(P182,TransitModes!$A$2:$B$68,2,0)</f>
        <v>Golden Gate Transit Local</v>
      </c>
    </row>
    <row r="183" spans="1:17">
      <c r="A183" t="s">
        <v>593</v>
      </c>
      <c r="B183" t="b">
        <v>1</v>
      </c>
      <c r="C183">
        <v>87</v>
      </c>
      <c r="D183">
        <v>929</v>
      </c>
      <c r="E183">
        <v>2624</v>
      </c>
      <c r="F183">
        <v>500</v>
      </c>
      <c r="G183" t="b">
        <v>1</v>
      </c>
      <c r="H183">
        <v>15</v>
      </c>
      <c r="I183">
        <f t="shared" si="18"/>
        <v>1</v>
      </c>
      <c r="J183" s="17">
        <f t="shared" si="19"/>
        <v>40.875999999999998</v>
      </c>
      <c r="K183">
        <f t="shared" si="20"/>
        <v>3</v>
      </c>
      <c r="L183" s="7">
        <f t="shared" si="21"/>
        <v>0</v>
      </c>
      <c r="M183" s="7">
        <f t="shared" si="16"/>
        <v>0.7337783431218905</v>
      </c>
      <c r="N183" s="7">
        <f t="shared" si="17"/>
        <v>13.647480215643673</v>
      </c>
      <c r="O183" s="7">
        <f t="shared" si="22"/>
        <v>13.647480215643673</v>
      </c>
      <c r="P183">
        <v>70</v>
      </c>
      <c r="Q183" s="7" t="str">
        <f>VLOOKUP(P183,TransitModes!$A$2:$B$68,2,0)</f>
        <v>Golden Gate Transit Local</v>
      </c>
    </row>
    <row r="184" spans="1:17">
      <c r="A184" t="s">
        <v>594</v>
      </c>
      <c r="B184" t="b">
        <v>1</v>
      </c>
      <c r="C184">
        <v>87</v>
      </c>
      <c r="D184">
        <v>928</v>
      </c>
      <c r="E184">
        <v>2606</v>
      </c>
      <c r="F184">
        <v>500</v>
      </c>
      <c r="G184" t="b">
        <v>1</v>
      </c>
      <c r="H184">
        <v>15</v>
      </c>
      <c r="I184">
        <f t="shared" si="18"/>
        <v>0</v>
      </c>
      <c r="J184" s="17">
        <f t="shared" si="19"/>
        <v>40.832000000000001</v>
      </c>
      <c r="K184">
        <f t="shared" si="20"/>
        <v>0</v>
      </c>
      <c r="L184" s="7">
        <f t="shared" si="21"/>
        <v>0</v>
      </c>
      <c r="M184" s="7">
        <f t="shared" si="16"/>
        <v>0</v>
      </c>
      <c r="N184" s="7">
        <f t="shared" si="17"/>
        <v>0</v>
      </c>
      <c r="O184" s="7">
        <f t="shared" si="22"/>
        <v>0</v>
      </c>
      <c r="P184">
        <v>70</v>
      </c>
      <c r="Q184" s="7" t="str">
        <f>VLOOKUP(P184,TransitModes!$A$2:$B$68,2,0)</f>
        <v>Golden Gate Transit Local</v>
      </c>
    </row>
    <row r="185" spans="1:17">
      <c r="A185" t="s">
        <v>595</v>
      </c>
      <c r="B185" t="b">
        <v>1</v>
      </c>
      <c r="C185">
        <v>87</v>
      </c>
      <c r="D185">
        <v>1221</v>
      </c>
      <c r="E185">
        <v>3667</v>
      </c>
      <c r="F185">
        <v>240</v>
      </c>
      <c r="G185" t="b">
        <v>1</v>
      </c>
      <c r="H185">
        <v>15</v>
      </c>
      <c r="I185">
        <f t="shared" si="18"/>
        <v>1</v>
      </c>
      <c r="J185" s="17">
        <f t="shared" si="19"/>
        <v>53.724000000000011</v>
      </c>
      <c r="K185">
        <f t="shared" si="20"/>
        <v>4</v>
      </c>
      <c r="L185" s="7">
        <f t="shared" si="21"/>
        <v>0</v>
      </c>
      <c r="M185" s="7">
        <f t="shared" si="16"/>
        <v>0.97837112416252059</v>
      </c>
      <c r="N185" s="7">
        <f t="shared" si="17"/>
        <v>18.196640287524897</v>
      </c>
      <c r="O185" s="7">
        <f t="shared" si="22"/>
        <v>18.196640287524897</v>
      </c>
      <c r="P185">
        <v>70</v>
      </c>
      <c r="Q185" s="7" t="str">
        <f>VLOOKUP(P185,TransitModes!$A$2:$B$68,2,0)</f>
        <v>Golden Gate Transit Local</v>
      </c>
    </row>
    <row r="186" spans="1:17">
      <c r="A186" t="s">
        <v>596</v>
      </c>
      <c r="B186" t="b">
        <v>1</v>
      </c>
      <c r="C186">
        <v>87</v>
      </c>
      <c r="D186">
        <v>1223</v>
      </c>
      <c r="E186">
        <v>3659</v>
      </c>
      <c r="F186">
        <v>160</v>
      </c>
      <c r="G186" t="b">
        <v>1</v>
      </c>
      <c r="H186">
        <v>15</v>
      </c>
      <c r="I186">
        <f t="shared" si="18"/>
        <v>0</v>
      </c>
      <c r="J186" s="17">
        <f t="shared" si="19"/>
        <v>53.812000000000005</v>
      </c>
      <c r="K186">
        <f t="shared" si="20"/>
        <v>0</v>
      </c>
      <c r="L186" s="7">
        <f t="shared" si="21"/>
        <v>0</v>
      </c>
      <c r="M186" s="7">
        <f t="shared" si="16"/>
        <v>0</v>
      </c>
      <c r="N186" s="7">
        <f t="shared" si="17"/>
        <v>0</v>
      </c>
      <c r="O186" s="7">
        <f t="shared" si="22"/>
        <v>0</v>
      </c>
      <c r="P186">
        <v>70</v>
      </c>
      <c r="Q186" s="7" t="str">
        <f>VLOOKUP(P186,TransitModes!$A$2:$B$68,2,0)</f>
        <v>Golden Gate Transit Local</v>
      </c>
    </row>
    <row r="187" spans="1:17">
      <c r="A187" t="s">
        <v>597</v>
      </c>
      <c r="B187" t="b">
        <v>1</v>
      </c>
      <c r="C187">
        <v>87</v>
      </c>
      <c r="D187">
        <v>601</v>
      </c>
      <c r="E187">
        <v>1459</v>
      </c>
      <c r="F187">
        <v>0</v>
      </c>
      <c r="G187" t="b">
        <v>1</v>
      </c>
      <c r="H187">
        <v>15</v>
      </c>
      <c r="I187">
        <f t="shared" si="18"/>
        <v>1</v>
      </c>
      <c r="J187" s="17">
        <f t="shared" si="19"/>
        <v>26.444000000000003</v>
      </c>
      <c r="K187">
        <f t="shared" si="20"/>
        <v>2</v>
      </c>
      <c r="L187" s="7">
        <f t="shared" si="21"/>
        <v>0</v>
      </c>
      <c r="M187" s="7">
        <f t="shared" si="16"/>
        <v>0.48918556208126029</v>
      </c>
      <c r="N187" s="7">
        <f t="shared" si="17"/>
        <v>9.0983201437624484</v>
      </c>
      <c r="O187" s="7">
        <f t="shared" si="22"/>
        <v>9.0983201437624484</v>
      </c>
      <c r="P187">
        <v>70</v>
      </c>
      <c r="Q187" s="7" t="str">
        <f>VLOOKUP(P187,TransitModes!$A$2:$B$68,2,0)</f>
        <v>Golden Gate Transit Local</v>
      </c>
    </row>
    <row r="188" spans="1:17">
      <c r="A188" t="s">
        <v>598</v>
      </c>
      <c r="B188" t="b">
        <v>1</v>
      </c>
      <c r="C188">
        <v>87</v>
      </c>
      <c r="D188">
        <v>574</v>
      </c>
      <c r="E188">
        <v>1422</v>
      </c>
      <c r="F188">
        <v>0</v>
      </c>
      <c r="G188" t="b">
        <v>1</v>
      </c>
      <c r="H188">
        <v>15</v>
      </c>
      <c r="I188">
        <f t="shared" si="18"/>
        <v>0</v>
      </c>
      <c r="J188" s="17">
        <f t="shared" si="19"/>
        <v>25.256000000000004</v>
      </c>
      <c r="K188">
        <f t="shared" si="20"/>
        <v>0</v>
      </c>
      <c r="L188" s="7">
        <f t="shared" si="21"/>
        <v>0</v>
      </c>
      <c r="M188" s="7">
        <f t="shared" si="16"/>
        <v>0</v>
      </c>
      <c r="N188" s="7">
        <f t="shared" si="17"/>
        <v>0</v>
      </c>
      <c r="O188" s="7">
        <f t="shared" si="22"/>
        <v>0</v>
      </c>
      <c r="P188">
        <v>70</v>
      </c>
      <c r="Q188" s="7" t="str">
        <f>VLOOKUP(P188,TransitModes!$A$2:$B$68,2,0)</f>
        <v>Golden Gate Transit Local</v>
      </c>
    </row>
    <row r="189" spans="1:17">
      <c r="A189" t="s">
        <v>599</v>
      </c>
      <c r="B189" t="b">
        <v>1</v>
      </c>
      <c r="C189">
        <v>87</v>
      </c>
      <c r="D189">
        <v>1796</v>
      </c>
      <c r="E189">
        <v>4425</v>
      </c>
      <c r="F189">
        <v>0</v>
      </c>
      <c r="G189" t="b">
        <v>1</v>
      </c>
      <c r="H189">
        <v>15</v>
      </c>
      <c r="I189">
        <f t="shared" si="18"/>
        <v>1</v>
      </c>
      <c r="J189" s="17">
        <f t="shared" si="19"/>
        <v>79.024000000000015</v>
      </c>
      <c r="K189">
        <f t="shared" si="20"/>
        <v>6</v>
      </c>
      <c r="L189" s="7">
        <f t="shared" si="21"/>
        <v>0</v>
      </c>
      <c r="M189" s="7">
        <f t="shared" si="16"/>
        <v>1.467556686243781</v>
      </c>
      <c r="N189" s="7">
        <f t="shared" si="17"/>
        <v>27.294960431287347</v>
      </c>
      <c r="O189" s="7">
        <f t="shared" si="22"/>
        <v>27.294960431287347</v>
      </c>
      <c r="P189">
        <v>87</v>
      </c>
      <c r="Q189" s="7" t="str">
        <f>VLOOKUP(P189,TransitModes!$A$2:$B$68,2,0)</f>
        <v>Golden Gate Transit Express</v>
      </c>
    </row>
    <row r="190" spans="1:17">
      <c r="A190" t="s">
        <v>600</v>
      </c>
      <c r="B190" t="b">
        <v>1</v>
      </c>
      <c r="C190">
        <v>87</v>
      </c>
      <c r="D190">
        <v>1808</v>
      </c>
      <c r="E190">
        <v>4679</v>
      </c>
      <c r="F190">
        <v>0</v>
      </c>
      <c r="G190" t="b">
        <v>1</v>
      </c>
      <c r="H190">
        <v>15</v>
      </c>
      <c r="I190">
        <f t="shared" si="18"/>
        <v>1</v>
      </c>
      <c r="J190" s="17">
        <f t="shared" si="19"/>
        <v>79.551999999999992</v>
      </c>
      <c r="K190">
        <f t="shared" si="20"/>
        <v>6</v>
      </c>
      <c r="L190" s="7">
        <f t="shared" si="21"/>
        <v>0</v>
      </c>
      <c r="M190" s="7">
        <f t="shared" si="16"/>
        <v>1.467556686243781</v>
      </c>
      <c r="N190" s="7">
        <f t="shared" si="17"/>
        <v>27.294960431287347</v>
      </c>
      <c r="O190" s="7">
        <f t="shared" si="22"/>
        <v>27.294960431287347</v>
      </c>
      <c r="P190">
        <v>87</v>
      </c>
      <c r="Q190" s="7" t="str">
        <f>VLOOKUP(P190,TransitModes!$A$2:$B$68,2,0)</f>
        <v>Golden Gate Transit Express</v>
      </c>
    </row>
    <row r="191" spans="1:17">
      <c r="A191" t="s">
        <v>601</v>
      </c>
      <c r="B191" t="b">
        <v>1</v>
      </c>
      <c r="C191">
        <v>87</v>
      </c>
      <c r="D191">
        <v>424</v>
      </c>
      <c r="E191">
        <v>1435</v>
      </c>
      <c r="F191">
        <v>0</v>
      </c>
      <c r="G191" t="b">
        <v>1</v>
      </c>
      <c r="H191">
        <v>15</v>
      </c>
      <c r="I191">
        <f t="shared" si="18"/>
        <v>1</v>
      </c>
      <c r="J191" s="17">
        <f t="shared" si="19"/>
        <v>18.656000000000002</v>
      </c>
      <c r="K191">
        <f t="shared" si="20"/>
        <v>2</v>
      </c>
      <c r="L191" s="7">
        <f t="shared" si="21"/>
        <v>0</v>
      </c>
      <c r="M191" s="7">
        <f t="shared" si="16"/>
        <v>0.48918556208126029</v>
      </c>
      <c r="N191" s="7">
        <f t="shared" si="17"/>
        <v>9.0983201437624484</v>
      </c>
      <c r="O191" s="7">
        <f t="shared" si="22"/>
        <v>9.0983201437624484</v>
      </c>
      <c r="P191">
        <v>87</v>
      </c>
      <c r="Q191" s="7" t="str">
        <f>VLOOKUP(P191,TransitModes!$A$2:$B$68,2,0)</f>
        <v>Golden Gate Transit Express</v>
      </c>
    </row>
    <row r="192" spans="1:17">
      <c r="A192" t="s">
        <v>602</v>
      </c>
      <c r="B192" t="b">
        <v>1</v>
      </c>
      <c r="C192">
        <v>87</v>
      </c>
      <c r="D192">
        <v>424</v>
      </c>
      <c r="E192">
        <v>1435</v>
      </c>
      <c r="F192">
        <v>240</v>
      </c>
      <c r="G192" t="b">
        <v>1</v>
      </c>
      <c r="H192">
        <v>15</v>
      </c>
      <c r="I192">
        <f t="shared" si="18"/>
        <v>0</v>
      </c>
      <c r="J192" s="17">
        <f t="shared" si="19"/>
        <v>18.656000000000002</v>
      </c>
      <c r="K192">
        <f t="shared" si="20"/>
        <v>0</v>
      </c>
      <c r="L192" s="7">
        <f t="shared" si="21"/>
        <v>0</v>
      </c>
      <c r="M192" s="7">
        <f t="shared" si="16"/>
        <v>0</v>
      </c>
      <c r="N192" s="7">
        <f t="shared" si="17"/>
        <v>0</v>
      </c>
      <c r="O192" s="7">
        <f t="shared" si="22"/>
        <v>0</v>
      </c>
      <c r="P192">
        <v>87</v>
      </c>
      <c r="Q192" s="7" t="str">
        <f>VLOOKUP(P192,TransitModes!$A$2:$B$68,2,0)</f>
        <v>Golden Gate Transit Express</v>
      </c>
    </row>
    <row r="193" spans="1:17">
      <c r="A193" t="s">
        <v>603</v>
      </c>
      <c r="B193" t="b">
        <v>1</v>
      </c>
      <c r="C193">
        <v>87</v>
      </c>
      <c r="D193">
        <v>2993</v>
      </c>
      <c r="E193">
        <v>6692</v>
      </c>
      <c r="F193">
        <v>0</v>
      </c>
      <c r="G193" t="b">
        <v>1</v>
      </c>
      <c r="H193">
        <v>15</v>
      </c>
      <c r="I193">
        <f t="shared" si="18"/>
        <v>1</v>
      </c>
      <c r="J193" s="17">
        <f t="shared" si="19"/>
        <v>131.69200000000001</v>
      </c>
      <c r="K193">
        <f t="shared" si="20"/>
        <v>9</v>
      </c>
      <c r="L193" s="7">
        <f t="shared" si="21"/>
        <v>0</v>
      </c>
      <c r="M193" s="7">
        <f t="shared" si="16"/>
        <v>2.2013350293656715</v>
      </c>
      <c r="N193" s="7">
        <f t="shared" si="17"/>
        <v>40.942440646931018</v>
      </c>
      <c r="O193" s="7">
        <f t="shared" si="22"/>
        <v>40.942440646931018</v>
      </c>
      <c r="P193">
        <v>87</v>
      </c>
      <c r="Q193" s="7" t="str">
        <f>VLOOKUP(P193,TransitModes!$A$2:$B$68,2,0)</f>
        <v>Golden Gate Transit Express</v>
      </c>
    </row>
    <row r="194" spans="1:17">
      <c r="A194" t="s">
        <v>604</v>
      </c>
      <c r="B194" t="b">
        <v>1</v>
      </c>
      <c r="C194">
        <v>87</v>
      </c>
      <c r="D194">
        <v>3011</v>
      </c>
      <c r="E194">
        <v>6544</v>
      </c>
      <c r="F194">
        <v>0</v>
      </c>
      <c r="G194" t="b">
        <v>1</v>
      </c>
      <c r="H194">
        <v>15</v>
      </c>
      <c r="I194">
        <f t="shared" si="18"/>
        <v>1</v>
      </c>
      <c r="J194" s="17">
        <f t="shared" si="19"/>
        <v>132.48400000000001</v>
      </c>
      <c r="K194">
        <f t="shared" si="20"/>
        <v>9</v>
      </c>
      <c r="L194" s="7">
        <f t="shared" si="21"/>
        <v>0</v>
      </c>
      <c r="M194" s="7">
        <f t="shared" si="16"/>
        <v>2.2013350293656715</v>
      </c>
      <c r="N194" s="7">
        <f t="shared" si="17"/>
        <v>40.942440646931018</v>
      </c>
      <c r="O194" s="7">
        <f t="shared" si="22"/>
        <v>40.942440646931018</v>
      </c>
      <c r="P194">
        <v>87</v>
      </c>
      <c r="Q194" s="7" t="str">
        <f>VLOOKUP(P194,TransitModes!$A$2:$B$68,2,0)</f>
        <v>Golden Gate Transit Express</v>
      </c>
    </row>
    <row r="195" spans="1:17">
      <c r="A195" t="s">
        <v>605</v>
      </c>
      <c r="B195" t="b">
        <v>1</v>
      </c>
      <c r="C195">
        <v>88</v>
      </c>
      <c r="D195">
        <v>1591</v>
      </c>
      <c r="E195">
        <v>3684</v>
      </c>
      <c r="F195">
        <v>120</v>
      </c>
      <c r="G195" t="b">
        <v>1</v>
      </c>
      <c r="H195">
        <v>15</v>
      </c>
      <c r="I195">
        <f t="shared" si="18"/>
        <v>1</v>
      </c>
      <c r="J195" s="17">
        <f t="shared" si="19"/>
        <v>70.004000000000005</v>
      </c>
      <c r="K195">
        <f t="shared" si="20"/>
        <v>5</v>
      </c>
      <c r="L195" s="7">
        <f t="shared" si="21"/>
        <v>0</v>
      </c>
      <c r="M195" s="7">
        <f t="shared" ref="M195:M242" si="23">K195*$X$5*$Z$3*$V$5/1000000</f>
        <v>1.2229639052031509</v>
      </c>
      <c r="N195" s="7">
        <f t="shared" ref="N195:N242" si="24">M195*(($Z$5^$Z$4)-1)/($Z$5-1)</f>
        <v>22.745800359406122</v>
      </c>
      <c r="O195" s="7">
        <f t="shared" si="22"/>
        <v>22.745800359406122</v>
      </c>
      <c r="P195">
        <v>88</v>
      </c>
      <c r="Q195" s="7" t="str">
        <f>VLOOKUP(P195,TransitModes!$A$2:$B$68,2,0)</f>
        <v>Golden Gate Transit Express</v>
      </c>
    </row>
    <row r="196" spans="1:17">
      <c r="A196" t="s">
        <v>606</v>
      </c>
      <c r="B196" t="b">
        <v>1</v>
      </c>
      <c r="C196">
        <v>88</v>
      </c>
      <c r="D196">
        <v>1503</v>
      </c>
      <c r="E196">
        <v>2787</v>
      </c>
      <c r="F196">
        <v>160</v>
      </c>
      <c r="G196" t="b">
        <v>1</v>
      </c>
      <c r="H196">
        <v>15</v>
      </c>
      <c r="I196">
        <f t="shared" ref="I196:I242" si="25">IF(LEFT(A196,LEN(A196)-2)=LEFT(A195,LEN(A195)-2),0,1)</f>
        <v>0</v>
      </c>
      <c r="J196" s="17">
        <f t="shared" ref="J196:J242" si="26">(IF(B196,D196*2,D196)/100 * $T$3)/$T$4 *60</f>
        <v>66.132000000000005</v>
      </c>
      <c r="K196">
        <f t="shared" ref="K196:K242" si="27">IF(I196=0,0,ROUNDUP((J196/H196)-IFERROR((J196/F196),0),0))</f>
        <v>0</v>
      </c>
      <c r="L196" s="7">
        <f t="shared" ref="L196:L242" si="28">K196*$V$3/1000000</f>
        <v>0</v>
      </c>
      <c r="M196" s="7">
        <f t="shared" si="23"/>
        <v>0</v>
      </c>
      <c r="N196" s="7">
        <f t="shared" si="24"/>
        <v>0</v>
      </c>
      <c r="O196" s="7">
        <f t="shared" ref="O196:O242" si="29">L196+N196</f>
        <v>0</v>
      </c>
      <c r="P196">
        <v>88</v>
      </c>
      <c r="Q196" s="7" t="str">
        <f>VLOOKUP(P196,TransitModes!$A$2:$B$68,2,0)</f>
        <v>Golden Gate Transit Express</v>
      </c>
    </row>
    <row r="197" spans="1:17">
      <c r="A197" t="s">
        <v>607</v>
      </c>
      <c r="B197" t="b">
        <v>1</v>
      </c>
      <c r="C197">
        <v>88</v>
      </c>
      <c r="D197">
        <v>1476</v>
      </c>
      <c r="E197">
        <v>2423</v>
      </c>
      <c r="F197">
        <v>0</v>
      </c>
      <c r="G197" t="b">
        <v>1</v>
      </c>
      <c r="H197">
        <v>15</v>
      </c>
      <c r="I197">
        <f t="shared" si="25"/>
        <v>1</v>
      </c>
      <c r="J197" s="17">
        <f t="shared" si="26"/>
        <v>64.944000000000003</v>
      </c>
      <c r="K197">
        <f t="shared" si="27"/>
        <v>5</v>
      </c>
      <c r="L197" s="7">
        <f t="shared" si="28"/>
        <v>0</v>
      </c>
      <c r="M197" s="7">
        <f t="shared" si="23"/>
        <v>1.2229639052031509</v>
      </c>
      <c r="N197" s="7">
        <f t="shared" si="24"/>
        <v>22.745800359406122</v>
      </c>
      <c r="O197" s="7">
        <f t="shared" si="29"/>
        <v>22.745800359406122</v>
      </c>
      <c r="P197">
        <v>88</v>
      </c>
      <c r="Q197" s="7" t="str">
        <f>VLOOKUP(P197,TransitModes!$A$2:$B$68,2,0)</f>
        <v>Golden Gate Transit Express</v>
      </c>
    </row>
    <row r="198" spans="1:17">
      <c r="A198" t="s">
        <v>608</v>
      </c>
      <c r="B198" t="b">
        <v>1</v>
      </c>
      <c r="C198">
        <v>88</v>
      </c>
      <c r="D198">
        <v>1567</v>
      </c>
      <c r="E198">
        <v>3415</v>
      </c>
      <c r="F198">
        <v>0</v>
      </c>
      <c r="G198" t="b">
        <v>1</v>
      </c>
      <c r="H198">
        <v>15</v>
      </c>
      <c r="I198">
        <f t="shared" si="25"/>
        <v>0</v>
      </c>
      <c r="J198" s="17">
        <f t="shared" si="26"/>
        <v>68.948000000000008</v>
      </c>
      <c r="K198">
        <f t="shared" si="27"/>
        <v>0</v>
      </c>
      <c r="L198" s="7">
        <f t="shared" si="28"/>
        <v>0</v>
      </c>
      <c r="M198" s="7">
        <f t="shared" si="23"/>
        <v>0</v>
      </c>
      <c r="N198" s="7">
        <f t="shared" si="24"/>
        <v>0</v>
      </c>
      <c r="O198" s="7">
        <f t="shared" si="29"/>
        <v>0</v>
      </c>
      <c r="P198">
        <v>88</v>
      </c>
      <c r="Q198" s="7" t="str">
        <f>VLOOKUP(P198,TransitModes!$A$2:$B$68,2,0)</f>
        <v>Golden Gate Transit Express</v>
      </c>
    </row>
    <row r="199" spans="1:17">
      <c r="A199" t="s">
        <v>609</v>
      </c>
      <c r="B199" t="b">
        <v>1</v>
      </c>
      <c r="C199">
        <v>90</v>
      </c>
      <c r="D199">
        <v>3025</v>
      </c>
      <c r="E199">
        <v>3507</v>
      </c>
      <c r="F199">
        <v>500</v>
      </c>
      <c r="G199" t="b">
        <v>1</v>
      </c>
      <c r="H199">
        <v>15</v>
      </c>
      <c r="I199">
        <f t="shared" si="25"/>
        <v>1</v>
      </c>
      <c r="J199" s="17">
        <f t="shared" si="26"/>
        <v>133.10000000000002</v>
      </c>
      <c r="K199">
        <f t="shared" si="27"/>
        <v>9</v>
      </c>
      <c r="L199" s="7">
        <f t="shared" si="28"/>
        <v>0</v>
      </c>
      <c r="M199" s="7">
        <f t="shared" si="23"/>
        <v>2.2013350293656715</v>
      </c>
      <c r="N199" s="7">
        <f t="shared" si="24"/>
        <v>40.942440646931018</v>
      </c>
      <c r="O199" s="7">
        <f t="shared" si="29"/>
        <v>40.942440646931018</v>
      </c>
      <c r="P199">
        <v>90</v>
      </c>
      <c r="Q199" s="7" t="str">
        <f>VLOOKUP(P199,TransitModes!$A$2:$B$68,2,0)</f>
        <v>WestCAT Express</v>
      </c>
    </row>
    <row r="200" spans="1:17">
      <c r="A200" t="s">
        <v>610</v>
      </c>
      <c r="B200" t="b">
        <v>1</v>
      </c>
      <c r="C200">
        <v>90</v>
      </c>
      <c r="D200">
        <v>3103</v>
      </c>
      <c r="E200">
        <v>3607</v>
      </c>
      <c r="F200">
        <v>96</v>
      </c>
      <c r="G200" t="b">
        <v>1</v>
      </c>
      <c r="H200">
        <v>15</v>
      </c>
      <c r="I200">
        <f t="shared" si="25"/>
        <v>0</v>
      </c>
      <c r="J200" s="17">
        <f t="shared" si="26"/>
        <v>136.53200000000001</v>
      </c>
      <c r="K200">
        <f t="shared" si="27"/>
        <v>0</v>
      </c>
      <c r="L200" s="7">
        <f t="shared" si="28"/>
        <v>0</v>
      </c>
      <c r="M200" s="7">
        <f t="shared" si="23"/>
        <v>0</v>
      </c>
      <c r="N200" s="7">
        <f t="shared" si="24"/>
        <v>0</v>
      </c>
      <c r="O200" s="7">
        <f t="shared" si="29"/>
        <v>0</v>
      </c>
      <c r="P200">
        <v>90</v>
      </c>
      <c r="Q200" s="7" t="str">
        <f>VLOOKUP(P200,TransitModes!$A$2:$B$68,2,0)</f>
        <v>WestCAT Express</v>
      </c>
    </row>
    <row r="201" spans="1:17">
      <c r="A201" t="s">
        <v>611</v>
      </c>
      <c r="B201" t="b">
        <v>1</v>
      </c>
      <c r="C201">
        <v>90</v>
      </c>
      <c r="D201">
        <v>2865</v>
      </c>
      <c r="E201">
        <v>3144</v>
      </c>
      <c r="F201">
        <v>0</v>
      </c>
      <c r="G201" t="b">
        <v>1</v>
      </c>
      <c r="H201">
        <v>15</v>
      </c>
      <c r="I201">
        <f t="shared" si="25"/>
        <v>1</v>
      </c>
      <c r="J201" s="17">
        <f t="shared" si="26"/>
        <v>126.06</v>
      </c>
      <c r="K201">
        <f t="shared" si="27"/>
        <v>9</v>
      </c>
      <c r="L201" s="7">
        <f t="shared" si="28"/>
        <v>0</v>
      </c>
      <c r="M201" s="7">
        <f t="shared" si="23"/>
        <v>2.2013350293656715</v>
      </c>
      <c r="N201" s="7">
        <f t="shared" si="24"/>
        <v>40.942440646931018</v>
      </c>
      <c r="O201" s="7">
        <f t="shared" si="29"/>
        <v>40.942440646931018</v>
      </c>
      <c r="P201">
        <v>90</v>
      </c>
      <c r="Q201" s="7" t="str">
        <f>VLOOKUP(P201,TransitModes!$A$2:$B$68,2,0)</f>
        <v>WestCAT Express</v>
      </c>
    </row>
    <row r="202" spans="1:17">
      <c r="A202" t="s">
        <v>612</v>
      </c>
      <c r="B202" t="b">
        <v>1</v>
      </c>
      <c r="C202">
        <v>90</v>
      </c>
      <c r="D202">
        <v>2823</v>
      </c>
      <c r="E202">
        <v>3026</v>
      </c>
      <c r="F202">
        <v>0</v>
      </c>
      <c r="G202" t="b">
        <v>1</v>
      </c>
      <c r="H202">
        <v>15</v>
      </c>
      <c r="I202">
        <f t="shared" si="25"/>
        <v>1</v>
      </c>
      <c r="J202" s="17">
        <f t="shared" si="26"/>
        <v>124.21200000000002</v>
      </c>
      <c r="K202">
        <f t="shared" si="27"/>
        <v>9</v>
      </c>
      <c r="L202" s="7">
        <f t="shared" si="28"/>
        <v>0</v>
      </c>
      <c r="M202" s="7">
        <f t="shared" si="23"/>
        <v>2.2013350293656715</v>
      </c>
      <c r="N202" s="7">
        <f t="shared" si="24"/>
        <v>40.942440646931018</v>
      </c>
      <c r="O202" s="7">
        <f t="shared" si="29"/>
        <v>40.942440646931018</v>
      </c>
      <c r="P202">
        <v>90</v>
      </c>
      <c r="Q202" s="7" t="str">
        <f>VLOOKUP(P202,TransitModes!$A$2:$B$68,2,0)</f>
        <v>WestCAT Express</v>
      </c>
    </row>
    <row r="203" spans="1:17">
      <c r="A203" t="s">
        <v>613</v>
      </c>
      <c r="B203" t="b">
        <v>1</v>
      </c>
      <c r="C203">
        <v>91</v>
      </c>
      <c r="F203">
        <v>30</v>
      </c>
      <c r="G203" t="b">
        <v>1</v>
      </c>
      <c r="H203">
        <v>15</v>
      </c>
      <c r="I203">
        <f t="shared" si="25"/>
        <v>1</v>
      </c>
      <c r="J203" s="17">
        <f t="shared" si="26"/>
        <v>0</v>
      </c>
      <c r="K203">
        <f t="shared" si="27"/>
        <v>0</v>
      </c>
      <c r="L203" s="7">
        <f t="shared" si="28"/>
        <v>0</v>
      </c>
      <c r="M203" s="7">
        <f t="shared" si="23"/>
        <v>0</v>
      </c>
      <c r="N203" s="7">
        <f t="shared" si="24"/>
        <v>0</v>
      </c>
      <c r="O203" s="7">
        <f t="shared" si="29"/>
        <v>0</v>
      </c>
      <c r="P203">
        <v>91</v>
      </c>
      <c r="Q203" s="7" t="str">
        <f>VLOOKUP(P203,TransitModes!$A$2:$B$68,2,0)</f>
        <v>Vallejo Transit Express</v>
      </c>
    </row>
    <row r="204" spans="1:17">
      <c r="A204" t="s">
        <v>614</v>
      </c>
      <c r="B204" t="b">
        <v>1</v>
      </c>
      <c r="C204">
        <v>91</v>
      </c>
      <c r="F204">
        <v>60</v>
      </c>
      <c r="G204" t="b">
        <v>1</v>
      </c>
      <c r="H204">
        <v>15</v>
      </c>
      <c r="I204">
        <f t="shared" si="25"/>
        <v>1</v>
      </c>
      <c r="J204" s="17">
        <f t="shared" si="26"/>
        <v>0</v>
      </c>
      <c r="K204">
        <f t="shared" si="27"/>
        <v>0</v>
      </c>
      <c r="L204" s="7">
        <f t="shared" si="28"/>
        <v>0</v>
      </c>
      <c r="M204" s="7">
        <f t="shared" si="23"/>
        <v>0</v>
      </c>
      <c r="N204" s="7">
        <f t="shared" si="24"/>
        <v>0</v>
      </c>
      <c r="O204" s="7">
        <f t="shared" si="29"/>
        <v>0</v>
      </c>
      <c r="P204">
        <v>91</v>
      </c>
      <c r="Q204" s="7" t="str">
        <f>VLOOKUP(P204,TransitModes!$A$2:$B$68,2,0)</f>
        <v>Vallejo Transit Express</v>
      </c>
    </row>
    <row r="205" spans="1:17">
      <c r="A205" t="s">
        <v>615</v>
      </c>
      <c r="B205" t="b">
        <v>1</v>
      </c>
      <c r="C205">
        <v>91</v>
      </c>
      <c r="F205">
        <v>60</v>
      </c>
      <c r="G205" t="b">
        <v>1</v>
      </c>
      <c r="H205">
        <v>15</v>
      </c>
      <c r="I205">
        <f t="shared" si="25"/>
        <v>0</v>
      </c>
      <c r="J205" s="17">
        <f t="shared" si="26"/>
        <v>0</v>
      </c>
      <c r="K205">
        <f t="shared" si="27"/>
        <v>0</v>
      </c>
      <c r="L205" s="7">
        <f t="shared" si="28"/>
        <v>0</v>
      </c>
      <c r="M205" s="7">
        <f t="shared" si="23"/>
        <v>0</v>
      </c>
      <c r="N205" s="7">
        <f t="shared" si="24"/>
        <v>0</v>
      </c>
      <c r="O205" s="7">
        <f t="shared" si="29"/>
        <v>0</v>
      </c>
      <c r="P205">
        <v>91</v>
      </c>
      <c r="Q205" s="7" t="str">
        <f>VLOOKUP(P205,TransitModes!$A$2:$B$68,2,0)</f>
        <v>Vallejo Transit Express</v>
      </c>
    </row>
    <row r="206" spans="1:17">
      <c r="A206" t="s">
        <v>616</v>
      </c>
      <c r="B206" t="b">
        <v>1</v>
      </c>
      <c r="C206">
        <v>91</v>
      </c>
      <c r="F206">
        <v>0</v>
      </c>
      <c r="G206" t="b">
        <v>1</v>
      </c>
      <c r="H206">
        <v>15</v>
      </c>
      <c r="I206">
        <f t="shared" si="25"/>
        <v>1</v>
      </c>
      <c r="J206" s="17">
        <f t="shared" si="26"/>
        <v>0</v>
      </c>
      <c r="K206">
        <f t="shared" si="27"/>
        <v>0</v>
      </c>
      <c r="L206" s="7">
        <f t="shared" si="28"/>
        <v>0</v>
      </c>
      <c r="M206" s="7">
        <f t="shared" si="23"/>
        <v>0</v>
      </c>
      <c r="N206" s="7">
        <f t="shared" si="24"/>
        <v>0</v>
      </c>
      <c r="O206" s="7">
        <f t="shared" si="29"/>
        <v>0</v>
      </c>
      <c r="P206">
        <v>91</v>
      </c>
      <c r="Q206" s="7" t="str">
        <f>VLOOKUP(P206,TransitModes!$A$2:$B$68,2,0)</f>
        <v>Vallejo Transit Express</v>
      </c>
    </row>
    <row r="207" spans="1:17">
      <c r="A207" t="s">
        <v>617</v>
      </c>
      <c r="B207" t="b">
        <v>1</v>
      </c>
      <c r="C207">
        <v>91</v>
      </c>
      <c r="F207">
        <v>30</v>
      </c>
      <c r="G207" t="b">
        <v>1</v>
      </c>
      <c r="H207">
        <v>15</v>
      </c>
      <c r="I207">
        <f t="shared" si="25"/>
        <v>1</v>
      </c>
      <c r="J207" s="17">
        <f t="shared" si="26"/>
        <v>0</v>
      </c>
      <c r="K207">
        <f t="shared" si="27"/>
        <v>0</v>
      </c>
      <c r="L207" s="7">
        <f t="shared" si="28"/>
        <v>0</v>
      </c>
      <c r="M207" s="7">
        <f t="shared" si="23"/>
        <v>0</v>
      </c>
      <c r="N207" s="7">
        <f t="shared" si="24"/>
        <v>0</v>
      </c>
      <c r="O207" s="7">
        <f t="shared" si="29"/>
        <v>0</v>
      </c>
      <c r="P207">
        <v>91</v>
      </c>
      <c r="Q207" s="7" t="str">
        <f>VLOOKUP(P207,TransitModes!$A$2:$B$68,2,0)</f>
        <v>Vallejo Transit Express</v>
      </c>
    </row>
    <row r="208" spans="1:17">
      <c r="A208" t="s">
        <v>618</v>
      </c>
      <c r="B208" t="b">
        <v>1</v>
      </c>
      <c r="C208">
        <v>91</v>
      </c>
      <c r="D208">
        <v>3061</v>
      </c>
      <c r="E208">
        <v>4302</v>
      </c>
      <c r="F208">
        <v>500</v>
      </c>
      <c r="G208" t="b">
        <v>1</v>
      </c>
      <c r="H208">
        <v>15</v>
      </c>
      <c r="I208">
        <f t="shared" si="25"/>
        <v>1</v>
      </c>
      <c r="J208" s="17">
        <f t="shared" si="26"/>
        <v>134.684</v>
      </c>
      <c r="K208">
        <f t="shared" si="27"/>
        <v>9</v>
      </c>
      <c r="L208" s="7">
        <f t="shared" si="28"/>
        <v>0</v>
      </c>
      <c r="M208" s="7">
        <f t="shared" si="23"/>
        <v>2.2013350293656715</v>
      </c>
      <c r="N208" s="7">
        <f t="shared" si="24"/>
        <v>40.942440646931018</v>
      </c>
      <c r="O208" s="7">
        <f t="shared" si="29"/>
        <v>40.942440646931018</v>
      </c>
      <c r="P208">
        <v>91</v>
      </c>
      <c r="Q208" s="7" t="str">
        <f>VLOOKUP(P208,TransitModes!$A$2:$B$68,2,0)</f>
        <v>Vallejo Transit Express</v>
      </c>
    </row>
    <row r="209" spans="1:17">
      <c r="A209" t="s">
        <v>619</v>
      </c>
      <c r="B209" t="b">
        <v>1</v>
      </c>
      <c r="C209">
        <v>91</v>
      </c>
      <c r="D209">
        <v>3039</v>
      </c>
      <c r="E209">
        <v>4246</v>
      </c>
      <c r="F209">
        <v>500</v>
      </c>
      <c r="G209" t="b">
        <v>1</v>
      </c>
      <c r="H209">
        <v>15</v>
      </c>
      <c r="I209">
        <f t="shared" si="25"/>
        <v>0</v>
      </c>
      <c r="J209" s="17">
        <f t="shared" si="26"/>
        <v>133.71600000000001</v>
      </c>
      <c r="K209">
        <f t="shared" si="27"/>
        <v>0</v>
      </c>
      <c r="L209" s="7">
        <f t="shared" si="28"/>
        <v>0</v>
      </c>
      <c r="M209" s="7">
        <f t="shared" si="23"/>
        <v>0</v>
      </c>
      <c r="N209" s="7">
        <f t="shared" si="24"/>
        <v>0</v>
      </c>
      <c r="O209" s="7">
        <f t="shared" si="29"/>
        <v>0</v>
      </c>
      <c r="P209">
        <v>91</v>
      </c>
      <c r="Q209" s="7" t="str">
        <f>VLOOKUP(P209,TransitModes!$A$2:$B$68,2,0)</f>
        <v>Vallejo Transit Express</v>
      </c>
    </row>
    <row r="210" spans="1:17">
      <c r="A210" t="s">
        <v>620</v>
      </c>
      <c r="B210" t="b">
        <v>1</v>
      </c>
      <c r="C210">
        <v>91</v>
      </c>
      <c r="F210">
        <v>0</v>
      </c>
      <c r="G210" t="b">
        <v>1</v>
      </c>
      <c r="H210">
        <v>15</v>
      </c>
      <c r="I210">
        <f t="shared" si="25"/>
        <v>1</v>
      </c>
      <c r="J210" s="17">
        <f t="shared" si="26"/>
        <v>0</v>
      </c>
      <c r="K210">
        <f t="shared" si="27"/>
        <v>0</v>
      </c>
      <c r="L210" s="7">
        <f t="shared" si="28"/>
        <v>0</v>
      </c>
      <c r="M210" s="7">
        <f t="shared" si="23"/>
        <v>0</v>
      </c>
      <c r="N210" s="7">
        <f t="shared" si="24"/>
        <v>0</v>
      </c>
      <c r="O210" s="7">
        <f t="shared" si="29"/>
        <v>0</v>
      </c>
      <c r="P210">
        <v>91</v>
      </c>
      <c r="Q210" s="7" t="str">
        <f>VLOOKUP(P210,TransitModes!$A$2:$B$68,2,0)</f>
        <v>Vallejo Transit Express</v>
      </c>
    </row>
    <row r="211" spans="1:17">
      <c r="A211" t="s">
        <v>621</v>
      </c>
      <c r="B211" t="b">
        <v>1</v>
      </c>
      <c r="C211">
        <v>91</v>
      </c>
      <c r="D211">
        <v>2160</v>
      </c>
      <c r="E211">
        <v>4275</v>
      </c>
      <c r="F211">
        <v>96</v>
      </c>
      <c r="G211" t="b">
        <v>1</v>
      </c>
      <c r="H211">
        <v>15</v>
      </c>
      <c r="I211">
        <f t="shared" si="25"/>
        <v>1</v>
      </c>
      <c r="J211" s="17">
        <f t="shared" si="26"/>
        <v>95.04000000000002</v>
      </c>
      <c r="K211">
        <f t="shared" si="27"/>
        <v>6</v>
      </c>
      <c r="L211" s="7">
        <f t="shared" si="28"/>
        <v>0</v>
      </c>
      <c r="M211" s="7">
        <f t="shared" si="23"/>
        <v>1.467556686243781</v>
      </c>
      <c r="N211" s="7">
        <f t="shared" si="24"/>
        <v>27.294960431287347</v>
      </c>
      <c r="O211" s="7">
        <f t="shared" si="29"/>
        <v>27.294960431287347</v>
      </c>
      <c r="P211">
        <v>91</v>
      </c>
      <c r="Q211" s="7" t="str">
        <f>VLOOKUP(P211,TransitModes!$A$2:$B$68,2,0)</f>
        <v>Vallejo Transit Express</v>
      </c>
    </row>
    <row r="212" spans="1:17">
      <c r="A212" t="s">
        <v>622</v>
      </c>
      <c r="B212" t="b">
        <v>1</v>
      </c>
      <c r="C212">
        <v>91</v>
      </c>
      <c r="D212">
        <v>2166</v>
      </c>
      <c r="E212">
        <v>4360</v>
      </c>
      <c r="F212">
        <v>120</v>
      </c>
      <c r="G212" t="b">
        <v>1</v>
      </c>
      <c r="H212">
        <v>15</v>
      </c>
      <c r="I212">
        <f t="shared" si="25"/>
        <v>0</v>
      </c>
      <c r="J212" s="17">
        <f t="shared" si="26"/>
        <v>95.304000000000002</v>
      </c>
      <c r="K212">
        <f t="shared" si="27"/>
        <v>0</v>
      </c>
      <c r="L212" s="7">
        <f t="shared" si="28"/>
        <v>0</v>
      </c>
      <c r="M212" s="7">
        <f t="shared" si="23"/>
        <v>0</v>
      </c>
      <c r="N212" s="7">
        <f t="shared" si="24"/>
        <v>0</v>
      </c>
      <c r="O212" s="7">
        <f t="shared" si="29"/>
        <v>0</v>
      </c>
      <c r="P212">
        <v>91</v>
      </c>
      <c r="Q212" s="7" t="str">
        <f>VLOOKUP(P212,TransitModes!$A$2:$B$68,2,0)</f>
        <v>Vallejo Transit Express</v>
      </c>
    </row>
    <row r="213" spans="1:17">
      <c r="A213" t="s">
        <v>623</v>
      </c>
      <c r="B213" t="b">
        <v>1</v>
      </c>
      <c r="C213">
        <v>92</v>
      </c>
      <c r="F213">
        <v>0</v>
      </c>
      <c r="G213" t="b">
        <v>1</v>
      </c>
      <c r="H213">
        <v>15</v>
      </c>
      <c r="I213">
        <f t="shared" si="25"/>
        <v>1</v>
      </c>
      <c r="J213" s="17">
        <f t="shared" si="26"/>
        <v>0</v>
      </c>
      <c r="K213">
        <f t="shared" si="27"/>
        <v>0</v>
      </c>
      <c r="L213" s="7">
        <f t="shared" si="28"/>
        <v>0</v>
      </c>
      <c r="M213" s="7">
        <f t="shared" si="23"/>
        <v>0</v>
      </c>
      <c r="N213" s="7">
        <f t="shared" si="24"/>
        <v>0</v>
      </c>
      <c r="O213" s="7">
        <f t="shared" si="29"/>
        <v>0</v>
      </c>
      <c r="P213">
        <v>92</v>
      </c>
      <c r="Q213" s="7" t="str">
        <f>VLOOKUP(P213,TransitModes!$A$2:$B$68,2,0)</f>
        <v>Fairfield and Suisun Transit Express</v>
      </c>
    </row>
    <row r="214" spans="1:17">
      <c r="A214" t="s">
        <v>624</v>
      </c>
      <c r="B214" t="b">
        <v>1</v>
      </c>
      <c r="C214">
        <v>92</v>
      </c>
      <c r="F214">
        <v>240</v>
      </c>
      <c r="G214" t="b">
        <v>1</v>
      </c>
      <c r="H214">
        <v>15</v>
      </c>
      <c r="I214">
        <f t="shared" si="25"/>
        <v>0</v>
      </c>
      <c r="J214" s="17">
        <f t="shared" si="26"/>
        <v>0</v>
      </c>
      <c r="K214">
        <f t="shared" si="27"/>
        <v>0</v>
      </c>
      <c r="L214" s="7">
        <f t="shared" si="28"/>
        <v>0</v>
      </c>
      <c r="M214" s="7">
        <f t="shared" si="23"/>
        <v>0</v>
      </c>
      <c r="N214" s="7">
        <f t="shared" si="24"/>
        <v>0</v>
      </c>
      <c r="O214" s="7">
        <f t="shared" si="29"/>
        <v>0</v>
      </c>
      <c r="P214">
        <v>92</v>
      </c>
      <c r="Q214" s="7" t="str">
        <f>VLOOKUP(P214,TransitModes!$A$2:$B$68,2,0)</f>
        <v>Fairfield and Suisun Transit Express</v>
      </c>
    </row>
    <row r="215" spans="1:17">
      <c r="A215" t="s">
        <v>625</v>
      </c>
      <c r="B215" t="b">
        <v>1</v>
      </c>
      <c r="C215">
        <v>92</v>
      </c>
      <c r="F215">
        <v>0</v>
      </c>
      <c r="G215" t="b">
        <v>1</v>
      </c>
      <c r="H215">
        <v>15</v>
      </c>
      <c r="I215">
        <f t="shared" si="25"/>
        <v>1</v>
      </c>
      <c r="J215" s="17">
        <f t="shared" si="26"/>
        <v>0</v>
      </c>
      <c r="K215">
        <f t="shared" si="27"/>
        <v>0</v>
      </c>
      <c r="L215" s="7">
        <f t="shared" si="28"/>
        <v>0</v>
      </c>
      <c r="M215" s="7">
        <f t="shared" si="23"/>
        <v>0</v>
      </c>
      <c r="N215" s="7">
        <f t="shared" si="24"/>
        <v>0</v>
      </c>
      <c r="O215" s="7">
        <f t="shared" si="29"/>
        <v>0</v>
      </c>
      <c r="P215">
        <v>92</v>
      </c>
      <c r="Q215" s="7" t="str">
        <f>VLOOKUP(P215,TransitModes!$A$2:$B$68,2,0)</f>
        <v>Fairfield and Suisun Transit Express</v>
      </c>
    </row>
    <row r="216" spans="1:17">
      <c r="A216" t="s">
        <v>626</v>
      </c>
      <c r="B216" t="b">
        <v>1</v>
      </c>
      <c r="C216">
        <v>92</v>
      </c>
      <c r="F216">
        <v>0</v>
      </c>
      <c r="G216" t="b">
        <v>1</v>
      </c>
      <c r="H216">
        <v>15</v>
      </c>
      <c r="I216">
        <f t="shared" si="25"/>
        <v>1</v>
      </c>
      <c r="J216" s="17">
        <f t="shared" si="26"/>
        <v>0</v>
      </c>
      <c r="K216">
        <f t="shared" si="27"/>
        <v>0</v>
      </c>
      <c r="L216" s="7">
        <f t="shared" si="28"/>
        <v>0</v>
      </c>
      <c r="M216" s="7">
        <f t="shared" si="23"/>
        <v>0</v>
      </c>
      <c r="N216" s="7">
        <f t="shared" si="24"/>
        <v>0</v>
      </c>
      <c r="O216" s="7">
        <f t="shared" si="29"/>
        <v>0</v>
      </c>
      <c r="P216">
        <v>92</v>
      </c>
      <c r="Q216" s="7" t="str">
        <f>VLOOKUP(P216,TransitModes!$A$2:$B$68,2,0)</f>
        <v>Fairfield and Suisun Transit Express</v>
      </c>
    </row>
    <row r="217" spans="1:17">
      <c r="A217" t="s">
        <v>627</v>
      </c>
      <c r="B217" t="b">
        <v>1</v>
      </c>
      <c r="C217">
        <v>92</v>
      </c>
      <c r="F217">
        <v>0</v>
      </c>
      <c r="G217" t="b">
        <v>1</v>
      </c>
      <c r="H217">
        <v>15</v>
      </c>
      <c r="I217">
        <f t="shared" si="25"/>
        <v>0</v>
      </c>
      <c r="J217" s="17">
        <f t="shared" si="26"/>
        <v>0</v>
      </c>
      <c r="K217">
        <f t="shared" si="27"/>
        <v>0</v>
      </c>
      <c r="L217" s="7">
        <f t="shared" si="28"/>
        <v>0</v>
      </c>
      <c r="M217" s="7">
        <f t="shared" si="23"/>
        <v>0</v>
      </c>
      <c r="N217" s="7">
        <f t="shared" si="24"/>
        <v>0</v>
      </c>
      <c r="O217" s="7">
        <f t="shared" si="29"/>
        <v>0</v>
      </c>
      <c r="P217">
        <v>92</v>
      </c>
      <c r="Q217" s="7" t="str">
        <f>VLOOKUP(P217,TransitModes!$A$2:$B$68,2,0)</f>
        <v>Fairfield and Suisun Transit Express</v>
      </c>
    </row>
    <row r="218" spans="1:17">
      <c r="A218" t="s">
        <v>628</v>
      </c>
      <c r="B218" t="b">
        <v>1</v>
      </c>
      <c r="C218">
        <v>92</v>
      </c>
      <c r="F218">
        <v>0</v>
      </c>
      <c r="G218" t="b">
        <v>1</v>
      </c>
      <c r="H218">
        <v>15</v>
      </c>
      <c r="I218">
        <f t="shared" si="25"/>
        <v>1</v>
      </c>
      <c r="J218" s="17">
        <f t="shared" si="26"/>
        <v>0</v>
      </c>
      <c r="K218">
        <f t="shared" si="27"/>
        <v>0</v>
      </c>
      <c r="L218" s="7">
        <f t="shared" si="28"/>
        <v>0</v>
      </c>
      <c r="M218" s="7">
        <f t="shared" si="23"/>
        <v>0</v>
      </c>
      <c r="N218" s="7">
        <f t="shared" si="24"/>
        <v>0</v>
      </c>
      <c r="O218" s="7">
        <f t="shared" si="29"/>
        <v>0</v>
      </c>
      <c r="P218">
        <v>92</v>
      </c>
      <c r="Q218" s="7" t="str">
        <f>VLOOKUP(P218,TransitModes!$A$2:$B$68,2,0)</f>
        <v>Fairfield and Suisun Transit Express</v>
      </c>
    </row>
    <row r="219" spans="1:17">
      <c r="A219" t="s">
        <v>629</v>
      </c>
      <c r="B219" t="b">
        <v>1</v>
      </c>
      <c r="C219">
        <v>92</v>
      </c>
      <c r="F219">
        <v>240</v>
      </c>
      <c r="G219" t="b">
        <v>1</v>
      </c>
      <c r="H219">
        <v>15</v>
      </c>
      <c r="I219">
        <f t="shared" si="25"/>
        <v>1</v>
      </c>
      <c r="J219" s="17">
        <f t="shared" si="26"/>
        <v>0</v>
      </c>
      <c r="K219">
        <f t="shared" si="27"/>
        <v>0</v>
      </c>
      <c r="L219" s="7">
        <f t="shared" si="28"/>
        <v>0</v>
      </c>
      <c r="M219" s="7">
        <f t="shared" si="23"/>
        <v>0</v>
      </c>
      <c r="N219" s="7">
        <f t="shared" si="24"/>
        <v>0</v>
      </c>
      <c r="O219" s="7">
        <f t="shared" si="29"/>
        <v>0</v>
      </c>
      <c r="P219">
        <v>92</v>
      </c>
      <c r="Q219" s="7" t="str">
        <f>VLOOKUP(P219,TransitModes!$A$2:$B$68,2,0)</f>
        <v>Fairfield and Suisun Transit Express</v>
      </c>
    </row>
    <row r="220" spans="1:17">
      <c r="A220" t="s">
        <v>630</v>
      </c>
      <c r="B220" t="b">
        <v>1</v>
      </c>
      <c r="C220">
        <v>92</v>
      </c>
      <c r="F220">
        <v>0</v>
      </c>
      <c r="G220" t="b">
        <v>1</v>
      </c>
      <c r="H220">
        <v>15</v>
      </c>
      <c r="I220">
        <f t="shared" si="25"/>
        <v>0</v>
      </c>
      <c r="J220" s="17">
        <f t="shared" si="26"/>
        <v>0</v>
      </c>
      <c r="K220">
        <f t="shared" si="27"/>
        <v>0</v>
      </c>
      <c r="L220" s="7">
        <f t="shared" si="28"/>
        <v>0</v>
      </c>
      <c r="M220" s="7">
        <f t="shared" si="23"/>
        <v>0</v>
      </c>
      <c r="N220" s="7">
        <f t="shared" si="24"/>
        <v>0</v>
      </c>
      <c r="O220" s="7">
        <f t="shared" si="29"/>
        <v>0</v>
      </c>
      <c r="P220">
        <v>92</v>
      </c>
      <c r="Q220" s="7" t="str">
        <f>VLOOKUP(P220,TransitModes!$A$2:$B$68,2,0)</f>
        <v>Fairfield and Suisun Transit Express</v>
      </c>
    </row>
    <row r="221" spans="1:17">
      <c r="A221" t="s">
        <v>631</v>
      </c>
      <c r="B221" t="b">
        <v>1</v>
      </c>
      <c r="C221">
        <v>92</v>
      </c>
      <c r="F221">
        <v>240</v>
      </c>
      <c r="G221" t="b">
        <v>1</v>
      </c>
      <c r="H221">
        <v>15</v>
      </c>
      <c r="I221">
        <f t="shared" si="25"/>
        <v>1</v>
      </c>
      <c r="J221" s="17">
        <f t="shared" si="26"/>
        <v>0</v>
      </c>
      <c r="K221">
        <f t="shared" si="27"/>
        <v>0</v>
      </c>
      <c r="L221" s="7">
        <f t="shared" si="28"/>
        <v>0</v>
      </c>
      <c r="M221" s="7">
        <f t="shared" si="23"/>
        <v>0</v>
      </c>
      <c r="N221" s="7">
        <f t="shared" si="24"/>
        <v>0</v>
      </c>
      <c r="O221" s="7">
        <f t="shared" si="29"/>
        <v>0</v>
      </c>
      <c r="P221">
        <v>92</v>
      </c>
      <c r="Q221" s="7" t="str">
        <f>VLOOKUP(P221,TransitModes!$A$2:$B$68,2,0)</f>
        <v>Fairfield and Suisun Transit Express</v>
      </c>
    </row>
    <row r="222" spans="1:17">
      <c r="A222" t="s">
        <v>632</v>
      </c>
      <c r="B222" t="b">
        <v>1</v>
      </c>
      <c r="C222">
        <v>92</v>
      </c>
      <c r="F222">
        <v>0</v>
      </c>
      <c r="G222" t="b">
        <v>1</v>
      </c>
      <c r="H222">
        <v>15</v>
      </c>
      <c r="I222">
        <f t="shared" si="25"/>
        <v>1</v>
      </c>
      <c r="J222" s="17">
        <f t="shared" si="26"/>
        <v>0</v>
      </c>
      <c r="K222">
        <f t="shared" si="27"/>
        <v>0</v>
      </c>
      <c r="L222" s="7">
        <f t="shared" si="28"/>
        <v>0</v>
      </c>
      <c r="M222" s="7">
        <f t="shared" si="23"/>
        <v>0</v>
      </c>
      <c r="N222" s="7">
        <f t="shared" si="24"/>
        <v>0</v>
      </c>
      <c r="O222" s="7">
        <f t="shared" si="29"/>
        <v>0</v>
      </c>
      <c r="P222">
        <v>92</v>
      </c>
      <c r="Q222" s="7" t="str">
        <f>VLOOKUP(P222,TransitModes!$A$2:$B$68,2,0)</f>
        <v>Fairfield and Suisun Transit Express</v>
      </c>
    </row>
    <row r="223" spans="1:17">
      <c r="A223" t="s">
        <v>633</v>
      </c>
      <c r="B223" t="b">
        <v>1</v>
      </c>
      <c r="C223">
        <v>92</v>
      </c>
      <c r="F223">
        <v>0</v>
      </c>
      <c r="G223" t="b">
        <v>1</v>
      </c>
      <c r="H223">
        <v>15</v>
      </c>
      <c r="I223">
        <f t="shared" si="25"/>
        <v>1</v>
      </c>
      <c r="J223" s="17">
        <f t="shared" si="26"/>
        <v>0</v>
      </c>
      <c r="K223">
        <f t="shared" si="27"/>
        <v>0</v>
      </c>
      <c r="L223" s="7">
        <f t="shared" si="28"/>
        <v>0</v>
      </c>
      <c r="M223" s="7">
        <f t="shared" si="23"/>
        <v>0</v>
      </c>
      <c r="N223" s="7">
        <f t="shared" si="24"/>
        <v>0</v>
      </c>
      <c r="O223" s="7">
        <f t="shared" si="29"/>
        <v>0</v>
      </c>
      <c r="P223">
        <v>92</v>
      </c>
      <c r="Q223" s="7" t="str">
        <f>VLOOKUP(P223,TransitModes!$A$2:$B$68,2,0)</f>
        <v>Fairfield and Suisun Transit Express</v>
      </c>
    </row>
    <row r="224" spans="1:17">
      <c r="A224" t="s">
        <v>634</v>
      </c>
      <c r="B224" t="b">
        <v>1</v>
      </c>
      <c r="C224">
        <v>92</v>
      </c>
      <c r="F224">
        <v>0</v>
      </c>
      <c r="G224" t="b">
        <v>1</v>
      </c>
      <c r="H224">
        <v>15</v>
      </c>
      <c r="I224">
        <f t="shared" si="25"/>
        <v>1</v>
      </c>
      <c r="J224" s="17">
        <f t="shared" si="26"/>
        <v>0</v>
      </c>
      <c r="K224">
        <f t="shared" si="27"/>
        <v>0</v>
      </c>
      <c r="L224" s="7">
        <f t="shared" si="28"/>
        <v>0</v>
      </c>
      <c r="M224" s="7">
        <f t="shared" si="23"/>
        <v>0</v>
      </c>
      <c r="N224" s="7">
        <f t="shared" si="24"/>
        <v>0</v>
      </c>
      <c r="O224" s="7">
        <f t="shared" si="29"/>
        <v>0</v>
      </c>
      <c r="P224">
        <v>92</v>
      </c>
      <c r="Q224" s="7" t="str">
        <f>VLOOKUP(P224,TransitModes!$A$2:$B$68,2,0)</f>
        <v>Fairfield and Suisun Transit Express</v>
      </c>
    </row>
    <row r="225" spans="1:17">
      <c r="A225" t="s">
        <v>635</v>
      </c>
      <c r="B225" t="b">
        <v>1</v>
      </c>
      <c r="C225">
        <v>92</v>
      </c>
      <c r="F225">
        <v>0</v>
      </c>
      <c r="G225" t="b">
        <v>1</v>
      </c>
      <c r="H225">
        <v>15</v>
      </c>
      <c r="I225">
        <f t="shared" si="25"/>
        <v>0</v>
      </c>
      <c r="J225" s="17">
        <f t="shared" si="26"/>
        <v>0</v>
      </c>
      <c r="K225">
        <f t="shared" si="27"/>
        <v>0</v>
      </c>
      <c r="L225" s="7">
        <f t="shared" si="28"/>
        <v>0</v>
      </c>
      <c r="M225" s="7">
        <f t="shared" si="23"/>
        <v>0</v>
      </c>
      <c r="N225" s="7">
        <f t="shared" si="24"/>
        <v>0</v>
      </c>
      <c r="O225" s="7">
        <f t="shared" si="29"/>
        <v>0</v>
      </c>
      <c r="P225">
        <v>92</v>
      </c>
      <c r="Q225" s="7" t="str">
        <f>VLOOKUP(P225,TransitModes!$A$2:$B$68,2,0)</f>
        <v>Fairfield and Suisun Transit Express</v>
      </c>
    </row>
    <row r="226" spans="1:17">
      <c r="A226" t="s">
        <v>636</v>
      </c>
      <c r="B226" t="b">
        <v>1</v>
      </c>
      <c r="C226">
        <v>92</v>
      </c>
      <c r="F226">
        <v>0</v>
      </c>
      <c r="G226" t="b">
        <v>1</v>
      </c>
      <c r="H226">
        <v>15</v>
      </c>
      <c r="I226">
        <f t="shared" si="25"/>
        <v>1</v>
      </c>
      <c r="J226" s="17">
        <f t="shared" si="26"/>
        <v>0</v>
      </c>
      <c r="K226">
        <f t="shared" si="27"/>
        <v>0</v>
      </c>
      <c r="L226" s="7">
        <f t="shared" si="28"/>
        <v>0</v>
      </c>
      <c r="M226" s="7">
        <f t="shared" si="23"/>
        <v>0</v>
      </c>
      <c r="N226" s="7">
        <f t="shared" si="24"/>
        <v>0</v>
      </c>
      <c r="O226" s="7">
        <f t="shared" si="29"/>
        <v>0</v>
      </c>
      <c r="P226">
        <v>92</v>
      </c>
      <c r="Q226" s="7" t="str">
        <f>VLOOKUP(P226,TransitModes!$A$2:$B$68,2,0)</f>
        <v>Fairfield and Suisun Transit Express</v>
      </c>
    </row>
    <row r="227" spans="1:17">
      <c r="A227" t="s">
        <v>637</v>
      </c>
      <c r="B227" t="b">
        <v>1</v>
      </c>
      <c r="C227">
        <v>92</v>
      </c>
      <c r="F227">
        <v>0</v>
      </c>
      <c r="G227" t="b">
        <v>1</v>
      </c>
      <c r="H227">
        <v>15</v>
      </c>
      <c r="I227">
        <f t="shared" si="25"/>
        <v>1</v>
      </c>
      <c r="J227" s="17">
        <f t="shared" si="26"/>
        <v>0</v>
      </c>
      <c r="K227">
        <f t="shared" si="27"/>
        <v>0</v>
      </c>
      <c r="L227" s="7">
        <f t="shared" si="28"/>
        <v>0</v>
      </c>
      <c r="M227" s="7">
        <f t="shared" si="23"/>
        <v>0</v>
      </c>
      <c r="N227" s="7">
        <f t="shared" si="24"/>
        <v>0</v>
      </c>
      <c r="O227" s="7">
        <f t="shared" si="29"/>
        <v>0</v>
      </c>
      <c r="P227">
        <v>92</v>
      </c>
      <c r="Q227" s="7" t="str">
        <f>VLOOKUP(P227,TransitModes!$A$2:$B$68,2,0)</f>
        <v>Fairfield and Suisun Transit Express</v>
      </c>
    </row>
    <row r="228" spans="1:17">
      <c r="A228" t="s">
        <v>638</v>
      </c>
      <c r="B228" t="b">
        <v>1</v>
      </c>
      <c r="C228">
        <v>92</v>
      </c>
      <c r="F228">
        <v>0</v>
      </c>
      <c r="G228" t="b">
        <v>1</v>
      </c>
      <c r="H228">
        <v>15</v>
      </c>
      <c r="I228">
        <f t="shared" si="25"/>
        <v>1</v>
      </c>
      <c r="J228" s="17">
        <f t="shared" si="26"/>
        <v>0</v>
      </c>
      <c r="K228">
        <f t="shared" si="27"/>
        <v>0</v>
      </c>
      <c r="L228" s="7">
        <f t="shared" si="28"/>
        <v>0</v>
      </c>
      <c r="M228" s="7">
        <f t="shared" si="23"/>
        <v>0</v>
      </c>
      <c r="N228" s="7">
        <f t="shared" si="24"/>
        <v>0</v>
      </c>
      <c r="O228" s="7">
        <f t="shared" si="29"/>
        <v>0</v>
      </c>
      <c r="P228">
        <v>92</v>
      </c>
      <c r="Q228" s="7" t="str">
        <f>VLOOKUP(P228,TransitModes!$A$2:$B$68,2,0)</f>
        <v>Fairfield and Suisun Transit Express</v>
      </c>
    </row>
    <row r="229" spans="1:17">
      <c r="A229" t="s">
        <v>639</v>
      </c>
      <c r="B229" t="b">
        <v>1</v>
      </c>
      <c r="C229">
        <v>93</v>
      </c>
      <c r="D229">
        <v>3638</v>
      </c>
      <c r="E229">
        <v>4906</v>
      </c>
      <c r="F229">
        <v>0</v>
      </c>
      <c r="G229" t="b">
        <v>1</v>
      </c>
      <c r="H229">
        <v>15</v>
      </c>
      <c r="I229">
        <f t="shared" si="25"/>
        <v>1</v>
      </c>
      <c r="J229" s="17">
        <f t="shared" si="26"/>
        <v>160.07200000000003</v>
      </c>
      <c r="K229">
        <f t="shared" si="27"/>
        <v>11</v>
      </c>
      <c r="L229" s="7">
        <f t="shared" si="28"/>
        <v>0</v>
      </c>
      <c r="M229" s="7">
        <f t="shared" si="23"/>
        <v>2.6905205914469317</v>
      </c>
      <c r="N229" s="7">
        <f t="shared" si="24"/>
        <v>50.040760790693462</v>
      </c>
      <c r="O229" s="7">
        <f t="shared" si="29"/>
        <v>50.040760790693462</v>
      </c>
      <c r="P229">
        <v>93</v>
      </c>
      <c r="Q229" s="7" t="str">
        <f>VLOOKUP(P229,TransitModes!$A$2:$B$68,2,0)</f>
        <v>VINE Express</v>
      </c>
    </row>
    <row r="230" spans="1:17">
      <c r="A230" t="s">
        <v>640</v>
      </c>
      <c r="B230" t="b">
        <v>1</v>
      </c>
      <c r="C230">
        <v>93</v>
      </c>
      <c r="D230">
        <v>3516</v>
      </c>
      <c r="E230">
        <v>4703</v>
      </c>
      <c r="F230">
        <v>0</v>
      </c>
      <c r="G230" t="b">
        <v>1</v>
      </c>
      <c r="H230">
        <v>15</v>
      </c>
      <c r="I230">
        <f t="shared" si="25"/>
        <v>0</v>
      </c>
      <c r="J230" s="17">
        <f t="shared" si="26"/>
        <v>154.70400000000001</v>
      </c>
      <c r="K230">
        <f t="shared" si="27"/>
        <v>0</v>
      </c>
      <c r="L230" s="7">
        <f t="shared" si="28"/>
        <v>0</v>
      </c>
      <c r="M230" s="7">
        <f t="shared" si="23"/>
        <v>0</v>
      </c>
      <c r="N230" s="7">
        <f t="shared" si="24"/>
        <v>0</v>
      </c>
      <c r="O230" s="7">
        <f t="shared" si="29"/>
        <v>0</v>
      </c>
      <c r="P230">
        <v>93</v>
      </c>
      <c r="Q230" s="7" t="str">
        <f>VLOOKUP(P230,TransitModes!$A$2:$B$68,2,0)</f>
        <v>VINE Express</v>
      </c>
    </row>
    <row r="231" spans="1:17">
      <c r="A231" t="s">
        <v>641</v>
      </c>
      <c r="B231" t="b">
        <v>1</v>
      </c>
      <c r="C231">
        <v>94</v>
      </c>
      <c r="D231">
        <v>2481</v>
      </c>
      <c r="E231">
        <v>2978</v>
      </c>
      <c r="F231">
        <v>60</v>
      </c>
      <c r="G231" t="b">
        <v>1</v>
      </c>
      <c r="H231">
        <v>15</v>
      </c>
      <c r="I231">
        <f t="shared" si="25"/>
        <v>1</v>
      </c>
      <c r="J231" s="17">
        <f t="shared" si="26"/>
        <v>109.164</v>
      </c>
      <c r="K231">
        <f t="shared" si="27"/>
        <v>6</v>
      </c>
      <c r="L231" s="7">
        <f t="shared" si="28"/>
        <v>0</v>
      </c>
      <c r="M231" s="7">
        <f t="shared" si="23"/>
        <v>1.467556686243781</v>
      </c>
      <c r="N231" s="7">
        <f t="shared" si="24"/>
        <v>27.294960431287347</v>
      </c>
      <c r="O231" s="7">
        <f t="shared" si="29"/>
        <v>27.294960431287347</v>
      </c>
      <c r="P231">
        <v>94</v>
      </c>
      <c r="Q231" s="7" t="str">
        <f>VLOOKUP(P231,TransitModes!$A$2:$B$68,2,0)</f>
        <v>SMART Temporary Express</v>
      </c>
    </row>
    <row r="232" spans="1:17">
      <c r="A232" t="s">
        <v>642</v>
      </c>
      <c r="B232" t="b">
        <v>1</v>
      </c>
      <c r="C232">
        <v>94</v>
      </c>
      <c r="D232">
        <v>2518</v>
      </c>
      <c r="E232">
        <v>3077</v>
      </c>
      <c r="F232">
        <v>60</v>
      </c>
      <c r="G232" t="b">
        <v>1</v>
      </c>
      <c r="H232">
        <v>15</v>
      </c>
      <c r="I232">
        <f t="shared" si="25"/>
        <v>0</v>
      </c>
      <c r="J232" s="17">
        <f t="shared" si="26"/>
        <v>110.792</v>
      </c>
      <c r="K232">
        <f t="shared" si="27"/>
        <v>0</v>
      </c>
      <c r="L232" s="7">
        <f t="shared" si="28"/>
        <v>0</v>
      </c>
      <c r="M232" s="7">
        <f t="shared" si="23"/>
        <v>0</v>
      </c>
      <c r="N232" s="7">
        <f t="shared" si="24"/>
        <v>0</v>
      </c>
      <c r="O232" s="7">
        <f t="shared" si="29"/>
        <v>0</v>
      </c>
      <c r="P232">
        <v>94</v>
      </c>
      <c r="Q232" s="7" t="str">
        <f>VLOOKUP(P232,TransitModes!$A$2:$B$68,2,0)</f>
        <v>SMART Temporary Express</v>
      </c>
    </row>
    <row r="233" spans="1:17">
      <c r="A233" t="s">
        <v>643</v>
      </c>
      <c r="B233" t="b">
        <v>1</v>
      </c>
      <c r="C233">
        <v>95</v>
      </c>
      <c r="D233">
        <v>1977</v>
      </c>
      <c r="E233">
        <v>2654</v>
      </c>
      <c r="F233">
        <v>0</v>
      </c>
      <c r="G233" t="b">
        <v>1</v>
      </c>
      <c r="H233">
        <v>15</v>
      </c>
      <c r="I233">
        <f t="shared" si="25"/>
        <v>1</v>
      </c>
      <c r="J233" s="17">
        <f t="shared" si="26"/>
        <v>86.988</v>
      </c>
      <c r="K233">
        <f t="shared" si="27"/>
        <v>6</v>
      </c>
      <c r="L233" s="7">
        <f t="shared" si="28"/>
        <v>0</v>
      </c>
      <c r="M233" s="7">
        <f t="shared" si="23"/>
        <v>1.467556686243781</v>
      </c>
      <c r="N233" s="7">
        <f t="shared" si="24"/>
        <v>27.294960431287347</v>
      </c>
      <c r="O233" s="7">
        <f t="shared" si="29"/>
        <v>27.294960431287347</v>
      </c>
      <c r="P233">
        <v>95</v>
      </c>
      <c r="Q233" s="7" t="str">
        <f>VLOOKUP(P233,TransitModes!$A$2:$B$68,2,0)</f>
        <v>VINE Express</v>
      </c>
    </row>
    <row r="234" spans="1:17">
      <c r="A234" t="s">
        <v>644</v>
      </c>
      <c r="B234" t="b">
        <v>1</v>
      </c>
      <c r="C234">
        <v>95</v>
      </c>
      <c r="D234">
        <v>2048</v>
      </c>
      <c r="E234">
        <v>2740</v>
      </c>
      <c r="F234">
        <v>500</v>
      </c>
      <c r="G234" t="b">
        <v>1</v>
      </c>
      <c r="H234">
        <v>15</v>
      </c>
      <c r="I234">
        <f t="shared" si="25"/>
        <v>0</v>
      </c>
      <c r="J234" s="17">
        <f t="shared" si="26"/>
        <v>90.112000000000009</v>
      </c>
      <c r="K234">
        <f t="shared" si="27"/>
        <v>0</v>
      </c>
      <c r="L234" s="7">
        <f t="shared" si="28"/>
        <v>0</v>
      </c>
      <c r="M234" s="7">
        <f t="shared" si="23"/>
        <v>0</v>
      </c>
      <c r="N234" s="7">
        <f t="shared" si="24"/>
        <v>0</v>
      </c>
      <c r="O234" s="7">
        <f t="shared" si="29"/>
        <v>0</v>
      </c>
      <c r="P234">
        <v>95</v>
      </c>
      <c r="Q234" s="7" t="str">
        <f>VLOOKUP(P234,TransitModes!$A$2:$B$68,2,0)</f>
        <v>VINE Express</v>
      </c>
    </row>
    <row r="235" spans="1:17">
      <c r="A235" t="s">
        <v>645</v>
      </c>
      <c r="B235" t="b">
        <v>1</v>
      </c>
      <c r="C235">
        <v>135</v>
      </c>
      <c r="D235">
        <v>4797</v>
      </c>
      <c r="E235">
        <v>7900</v>
      </c>
      <c r="F235">
        <v>0</v>
      </c>
      <c r="G235" t="b">
        <v>1</v>
      </c>
      <c r="H235">
        <v>15</v>
      </c>
      <c r="I235">
        <f t="shared" si="25"/>
        <v>1</v>
      </c>
      <c r="J235" s="17">
        <f t="shared" si="26"/>
        <v>211.06800000000001</v>
      </c>
      <c r="K235">
        <f t="shared" si="27"/>
        <v>15</v>
      </c>
      <c r="L235" s="7">
        <f t="shared" si="28"/>
        <v>0</v>
      </c>
      <c r="M235" s="7">
        <f t="shared" si="23"/>
        <v>3.668891715609452</v>
      </c>
      <c r="N235" s="7">
        <f t="shared" si="24"/>
        <v>68.237401078218355</v>
      </c>
      <c r="O235" s="7">
        <f t="shared" si="29"/>
        <v>68.237401078218355</v>
      </c>
      <c r="P235">
        <v>135</v>
      </c>
      <c r="Q235" s="7" t="str">
        <f>VLOOKUP(P235,TransitModes!$A$2:$B$68,2,0)</f>
        <v>SMART</v>
      </c>
    </row>
    <row r="236" spans="1:17">
      <c r="A236" t="s">
        <v>646</v>
      </c>
      <c r="B236" t="b">
        <v>1</v>
      </c>
      <c r="C236">
        <v>135</v>
      </c>
      <c r="D236">
        <v>4797</v>
      </c>
      <c r="E236">
        <v>7900</v>
      </c>
      <c r="F236">
        <v>120</v>
      </c>
      <c r="G236" t="b">
        <v>1</v>
      </c>
      <c r="H236">
        <v>15</v>
      </c>
      <c r="I236">
        <f t="shared" si="25"/>
        <v>0</v>
      </c>
      <c r="J236" s="17">
        <f t="shared" si="26"/>
        <v>211.06800000000001</v>
      </c>
      <c r="K236">
        <f t="shared" si="27"/>
        <v>0</v>
      </c>
      <c r="L236" s="7">
        <f t="shared" si="28"/>
        <v>0</v>
      </c>
      <c r="M236" s="7">
        <f t="shared" si="23"/>
        <v>0</v>
      </c>
      <c r="N236" s="7">
        <f t="shared" si="24"/>
        <v>0</v>
      </c>
      <c r="O236" s="7">
        <f t="shared" si="29"/>
        <v>0</v>
      </c>
      <c r="P236">
        <v>135</v>
      </c>
      <c r="Q236" s="7" t="str">
        <f>VLOOKUP(P236,TransitModes!$A$2:$B$68,2,0)</f>
        <v>SMART</v>
      </c>
    </row>
    <row r="237" spans="1:17">
      <c r="A237" t="s">
        <v>647</v>
      </c>
      <c r="B237" t="b">
        <v>0</v>
      </c>
      <c r="C237">
        <v>136</v>
      </c>
      <c r="D237">
        <v>2240</v>
      </c>
      <c r="E237">
        <v>4000</v>
      </c>
      <c r="F237">
        <v>20</v>
      </c>
      <c r="G237" t="b">
        <v>1</v>
      </c>
      <c r="H237">
        <v>15</v>
      </c>
      <c r="I237">
        <f t="shared" si="25"/>
        <v>1</v>
      </c>
      <c r="J237" s="17">
        <f t="shared" si="26"/>
        <v>49.28</v>
      </c>
      <c r="K237">
        <f t="shared" si="27"/>
        <v>1</v>
      </c>
      <c r="L237" s="7">
        <f t="shared" si="28"/>
        <v>0</v>
      </c>
      <c r="M237" s="7">
        <f t="shared" si="23"/>
        <v>0.24459278104063015</v>
      </c>
      <c r="N237" s="7">
        <f t="shared" si="24"/>
        <v>4.5491600718812242</v>
      </c>
      <c r="O237" s="7">
        <f t="shared" si="29"/>
        <v>4.5491600718812242</v>
      </c>
      <c r="P237">
        <v>136</v>
      </c>
      <c r="Q237" s="7" t="str">
        <f>VLOOKUP(P237,TransitModes!$A$2:$B$68,2,0)</f>
        <v>6 Car Valley Link</v>
      </c>
    </row>
    <row r="238" spans="1:17">
      <c r="A238" t="s">
        <v>648</v>
      </c>
      <c r="B238" t="b">
        <v>0</v>
      </c>
      <c r="C238">
        <v>120</v>
      </c>
      <c r="D238">
        <v>11948</v>
      </c>
      <c r="E238">
        <v>18672</v>
      </c>
      <c r="F238">
        <v>0</v>
      </c>
      <c r="G238" t="b">
        <v>1</v>
      </c>
      <c r="H238">
        <v>15</v>
      </c>
      <c r="I238">
        <f t="shared" si="25"/>
        <v>1</v>
      </c>
      <c r="J238" s="17">
        <f t="shared" si="26"/>
        <v>262.85600000000005</v>
      </c>
      <c r="K238">
        <f t="shared" si="27"/>
        <v>18</v>
      </c>
      <c r="L238" s="7">
        <f t="shared" si="28"/>
        <v>0</v>
      </c>
      <c r="M238" s="7">
        <f t="shared" si="23"/>
        <v>4.402670058731343</v>
      </c>
      <c r="N238" s="7">
        <f t="shared" si="24"/>
        <v>81.884881293862037</v>
      </c>
      <c r="O238" s="7">
        <f t="shared" si="29"/>
        <v>81.884881293862037</v>
      </c>
      <c r="P238">
        <v>120</v>
      </c>
      <c r="Q238" s="7" t="str">
        <f>VLOOKUP(P238,TransitModes!$A$2:$B$68,2,0)</f>
        <v>BART</v>
      </c>
    </row>
    <row r="239" spans="1:17">
      <c r="A239" t="s">
        <v>649</v>
      </c>
      <c r="B239" t="b">
        <v>1</v>
      </c>
      <c r="C239">
        <v>130</v>
      </c>
      <c r="D239">
        <v>4997</v>
      </c>
      <c r="E239">
        <v>7838</v>
      </c>
      <c r="F239">
        <v>160</v>
      </c>
      <c r="G239" t="b">
        <v>1</v>
      </c>
      <c r="H239">
        <v>45</v>
      </c>
      <c r="I239">
        <f t="shared" si="25"/>
        <v>1</v>
      </c>
      <c r="J239" s="17">
        <f t="shared" si="26"/>
        <v>219.86800000000002</v>
      </c>
      <c r="K239">
        <f t="shared" si="27"/>
        <v>4</v>
      </c>
      <c r="L239" s="7">
        <f t="shared" si="28"/>
        <v>0</v>
      </c>
      <c r="M239" s="7">
        <f t="shared" si="23"/>
        <v>0.97837112416252059</v>
      </c>
      <c r="N239" s="7">
        <f t="shared" si="24"/>
        <v>18.196640287524897</v>
      </c>
      <c r="O239" s="7">
        <f t="shared" si="29"/>
        <v>18.196640287524897</v>
      </c>
      <c r="P239">
        <v>130</v>
      </c>
      <c r="Q239" s="7" t="str">
        <f>VLOOKUP(P239,TransitModes!$A$2:$B$68,2,0)</f>
        <v>Caltrain</v>
      </c>
    </row>
    <row r="240" spans="1:17">
      <c r="A240" t="s">
        <v>650</v>
      </c>
      <c r="B240" t="b">
        <v>1</v>
      </c>
      <c r="C240">
        <v>130</v>
      </c>
      <c r="D240">
        <v>4837</v>
      </c>
      <c r="E240">
        <v>7313</v>
      </c>
      <c r="F240">
        <v>53</v>
      </c>
      <c r="G240" t="b">
        <v>1</v>
      </c>
      <c r="H240">
        <v>20</v>
      </c>
      <c r="I240">
        <f t="shared" si="25"/>
        <v>1</v>
      </c>
      <c r="J240" s="17">
        <f t="shared" si="26"/>
        <v>212.828</v>
      </c>
      <c r="K240">
        <f t="shared" si="27"/>
        <v>7</v>
      </c>
      <c r="L240" s="7">
        <f t="shared" si="28"/>
        <v>0</v>
      </c>
      <c r="M240" s="7">
        <f t="shared" si="23"/>
        <v>1.7121494672844109</v>
      </c>
      <c r="N240" s="7">
        <f t="shared" si="24"/>
        <v>31.844120503168565</v>
      </c>
      <c r="O240" s="7">
        <f t="shared" si="29"/>
        <v>31.844120503168565</v>
      </c>
      <c r="P240">
        <v>130</v>
      </c>
      <c r="Q240" s="7" t="str">
        <f>VLOOKUP(P240,TransitModes!$A$2:$B$68,2,0)</f>
        <v>Caltrain</v>
      </c>
    </row>
    <row r="241" spans="1:17">
      <c r="A241" t="s">
        <v>651</v>
      </c>
      <c r="B241" t="b">
        <v>1</v>
      </c>
      <c r="C241">
        <v>130</v>
      </c>
      <c r="D241">
        <v>4997</v>
      </c>
      <c r="E241">
        <v>8063</v>
      </c>
      <c r="F241">
        <v>240</v>
      </c>
      <c r="G241" t="b">
        <v>1</v>
      </c>
      <c r="H241">
        <v>45</v>
      </c>
      <c r="I241">
        <f t="shared" si="25"/>
        <v>1</v>
      </c>
      <c r="J241" s="17">
        <f t="shared" si="26"/>
        <v>219.86800000000002</v>
      </c>
      <c r="K241">
        <f t="shared" si="27"/>
        <v>4</v>
      </c>
      <c r="L241" s="7">
        <f t="shared" si="28"/>
        <v>0</v>
      </c>
      <c r="M241" s="7">
        <f t="shared" si="23"/>
        <v>0.97837112416252059</v>
      </c>
      <c r="N241" s="7">
        <f t="shared" si="24"/>
        <v>18.196640287524897</v>
      </c>
      <c r="O241" s="7">
        <f t="shared" si="29"/>
        <v>18.196640287524897</v>
      </c>
      <c r="P241">
        <v>130</v>
      </c>
      <c r="Q241" s="7" t="str">
        <f>VLOOKUP(P241,TransitModes!$A$2:$B$68,2,0)</f>
        <v>Caltrain</v>
      </c>
    </row>
    <row r="242" spans="1:17">
      <c r="A242" t="s">
        <v>652</v>
      </c>
      <c r="B242" t="b">
        <v>1</v>
      </c>
      <c r="C242">
        <v>130</v>
      </c>
      <c r="D242">
        <v>4837</v>
      </c>
      <c r="E242">
        <v>7538</v>
      </c>
      <c r="F242">
        <v>48</v>
      </c>
      <c r="G242" t="b">
        <v>1</v>
      </c>
      <c r="H242">
        <v>20</v>
      </c>
      <c r="I242">
        <f t="shared" si="25"/>
        <v>1</v>
      </c>
      <c r="J242" s="17">
        <f t="shared" si="26"/>
        <v>212.828</v>
      </c>
      <c r="K242">
        <f t="shared" si="27"/>
        <v>7</v>
      </c>
      <c r="L242" s="7">
        <f t="shared" si="28"/>
        <v>0</v>
      </c>
      <c r="M242" s="7">
        <f t="shared" si="23"/>
        <v>1.7121494672844109</v>
      </c>
      <c r="N242" s="7">
        <f t="shared" si="24"/>
        <v>31.844120503168565</v>
      </c>
      <c r="O242" s="7">
        <f t="shared" si="29"/>
        <v>31.844120503168565</v>
      </c>
      <c r="P242">
        <v>130</v>
      </c>
      <c r="Q242" s="7" t="str">
        <f>VLOOKUP(P242,TransitModes!$A$2:$B$68,2,0)</f>
        <v>Caltrain</v>
      </c>
    </row>
  </sheetData>
  <autoFilter ref="A2:AD242" xr:uid="{B474442A-9BA7-4596-A938-A958F871E408}"/>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F000-970A-415A-AE2A-23144C171B6E}">
  <dimension ref="A1:AE242"/>
  <sheetViews>
    <sheetView workbookViewId="0">
      <pane xSplit="9" ySplit="2" topLeftCell="M3" activePane="bottomRight" state="frozen"/>
      <selection pane="topRight" activeCell="J1" sqref="J1"/>
      <selection pane="bottomLeft" activeCell="A3" sqref="A3"/>
      <selection pane="bottomRight" activeCell="W20" sqref="W20"/>
    </sheetView>
  </sheetViews>
  <sheetFormatPr defaultRowHeight="14.5"/>
  <cols>
    <col min="1" max="1" width="16" customWidth="1"/>
    <col min="9" max="9" width="10.7265625" customWidth="1"/>
    <col min="10" max="10" width="14" customWidth="1"/>
    <col min="14" max="14" width="16" bestFit="1" customWidth="1"/>
    <col min="16" max="16" width="11.26953125" customWidth="1"/>
    <col min="17" max="18" width="20.1796875" customWidth="1"/>
    <col min="19" max="19" width="14.81640625" bestFit="1" customWidth="1"/>
    <col min="20" max="20" width="12" bestFit="1" customWidth="1"/>
    <col min="22" max="22" width="10.1796875" bestFit="1" customWidth="1"/>
    <col min="23" max="23" width="10.1796875" customWidth="1"/>
  </cols>
  <sheetData>
    <row r="1" spans="1:26">
      <c r="A1" t="s">
        <v>2639</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1136</v>
      </c>
      <c r="B3" t="b">
        <v>0</v>
      </c>
      <c r="C3">
        <v>30</v>
      </c>
      <c r="D3">
        <v>1056</v>
      </c>
      <c r="E3">
        <v>4468</v>
      </c>
      <c r="F3">
        <v>30</v>
      </c>
      <c r="G3" t="b">
        <v>1</v>
      </c>
      <c r="H3">
        <v>10</v>
      </c>
      <c r="I3">
        <f>IF(LEFT(A3,LEN(A3)-2)=LEFT(A2,LEN(A2)-2),0,1)</f>
        <v>1</v>
      </c>
      <c r="J3" s="17">
        <f>(IF(B3,D3*2,D3)/100 * $T$3)/$T$4 *60</f>
        <v>23.232000000000003</v>
      </c>
      <c r="K3">
        <f>IF(I3=0,0,ROUNDUP((J3/H3)-IFERROR((J3/F3),0),0))</f>
        <v>2</v>
      </c>
      <c r="L3" s="7">
        <f>K3*$V$3/1000000</f>
        <v>0</v>
      </c>
      <c r="M3" s="7">
        <f t="shared" ref="M3:M34" si="0">K3*$X$5*$Z$3*$V$5/1000000</f>
        <v>0.48918556208126029</v>
      </c>
      <c r="N3" s="7">
        <f t="shared" ref="N3:N34" si="1">M3*(($Z$5^$Z$4)-1)/($Z$5-1)</f>
        <v>9.0983201437624484</v>
      </c>
      <c r="O3" s="7">
        <f>L3+N3</f>
        <v>9.0983201437624484</v>
      </c>
      <c r="P3">
        <v>30</v>
      </c>
      <c r="Q3" s="7" t="str">
        <f>VLOOKUP(P3,TransitModes!$A$2:$B$68,2,0)</f>
        <v>AC Transit Local</v>
      </c>
      <c r="R3" s="7"/>
      <c r="S3" t="s">
        <v>675</v>
      </c>
      <c r="T3" s="20">
        <v>1.1000000000000001</v>
      </c>
      <c r="U3" s="20" t="s">
        <v>14</v>
      </c>
      <c r="V3" s="21">
        <v>0</v>
      </c>
      <c r="W3" s="20" t="s">
        <v>15</v>
      </c>
      <c r="X3" s="22">
        <v>4</v>
      </c>
      <c r="Y3" s="20" t="s">
        <v>18</v>
      </c>
      <c r="Z3" s="23">
        <v>52</v>
      </c>
    </row>
    <row r="4" spans="1:26">
      <c r="A4" t="s">
        <v>1138</v>
      </c>
      <c r="B4" t="b">
        <v>0</v>
      </c>
      <c r="C4">
        <v>30</v>
      </c>
      <c r="D4">
        <v>1462</v>
      </c>
      <c r="E4">
        <v>4813</v>
      </c>
      <c r="F4">
        <v>30</v>
      </c>
      <c r="G4" t="b">
        <v>1</v>
      </c>
      <c r="H4">
        <v>10</v>
      </c>
      <c r="I4">
        <f t="shared" ref="I4:I51" si="2">IF(LEFT(A4,LEN(A4)-2)=LEFT(A3,LEN(A3)-2),0,1)</f>
        <v>1</v>
      </c>
      <c r="J4" s="17">
        <f t="shared" ref="J4:J51" si="3">(IF(B4,D4*2,D4)/100 * $T$3)/$T$4 *60</f>
        <v>32.164000000000001</v>
      </c>
      <c r="K4">
        <f t="shared" ref="K4:K51" si="4">IF(I4=0,0,ROUNDUP((J4/H4)-IFERROR((J4/F4),0),0))</f>
        <v>3</v>
      </c>
      <c r="L4" s="7">
        <f t="shared" ref="L4:L51" si="5">K4*$V$3/1000000</f>
        <v>0</v>
      </c>
      <c r="M4" s="7">
        <f t="shared" si="0"/>
        <v>0.7337783431218905</v>
      </c>
      <c r="N4" s="7">
        <f t="shared" si="1"/>
        <v>13.647480215643673</v>
      </c>
      <c r="O4" s="7">
        <f t="shared" ref="O4:O51" si="6">L4+N4</f>
        <v>13.647480215643673</v>
      </c>
      <c r="P4">
        <v>30</v>
      </c>
      <c r="Q4" s="7" t="str">
        <f>VLOOKUP(P4,TransitModes!$A$2:$B$68,2,0)</f>
        <v>AC Transit Local</v>
      </c>
      <c r="S4" t="s">
        <v>676</v>
      </c>
      <c r="T4">
        <v>30</v>
      </c>
      <c r="U4" t="s">
        <v>22</v>
      </c>
      <c r="V4" s="12">
        <v>0.1</v>
      </c>
      <c r="W4" t="s">
        <v>16</v>
      </c>
      <c r="X4" s="10">
        <v>0</v>
      </c>
      <c r="Y4" t="s">
        <v>19</v>
      </c>
      <c r="Z4" s="25">
        <v>15</v>
      </c>
    </row>
    <row r="5" spans="1:26">
      <c r="A5" t="s">
        <v>1140</v>
      </c>
      <c r="B5" t="b">
        <v>1</v>
      </c>
      <c r="C5">
        <v>30</v>
      </c>
      <c r="D5">
        <v>652</v>
      </c>
      <c r="E5">
        <v>2465</v>
      </c>
      <c r="F5">
        <v>48</v>
      </c>
      <c r="G5" t="b">
        <v>1</v>
      </c>
      <c r="H5">
        <v>10</v>
      </c>
      <c r="I5">
        <f t="shared" si="2"/>
        <v>1</v>
      </c>
      <c r="J5" s="17">
        <f t="shared" si="3"/>
        <v>28.687999999999999</v>
      </c>
      <c r="K5">
        <f t="shared" si="4"/>
        <v>3</v>
      </c>
      <c r="L5" s="7">
        <f t="shared" si="5"/>
        <v>0</v>
      </c>
      <c r="M5" s="7">
        <f t="shared" si="0"/>
        <v>0.7337783431218905</v>
      </c>
      <c r="N5" s="7">
        <f t="shared" si="1"/>
        <v>13.647480215643673</v>
      </c>
      <c r="O5" s="7">
        <f t="shared" si="6"/>
        <v>13.647480215643673</v>
      </c>
      <c r="P5">
        <v>30</v>
      </c>
      <c r="Q5" s="7" t="str">
        <f>VLOOKUP(P5,TransitModes!$A$2:$B$68,2,0)</f>
        <v>AC Transit Local</v>
      </c>
      <c r="T5" s="27"/>
      <c r="U5" s="28" t="s">
        <v>20</v>
      </c>
      <c r="V5" s="27">
        <f>175*$Z$5^10</f>
        <v>235.1853663852213</v>
      </c>
      <c r="W5" s="28" t="s">
        <v>17</v>
      </c>
      <c r="X5" s="29">
        <f>X3*5 + X4*2</f>
        <v>20</v>
      </c>
      <c r="Y5" s="30" t="s">
        <v>677</v>
      </c>
      <c r="Z5" s="31">
        <v>1.03</v>
      </c>
    </row>
    <row r="6" spans="1:26">
      <c r="A6" t="s">
        <v>1141</v>
      </c>
      <c r="B6" t="b">
        <v>1</v>
      </c>
      <c r="C6">
        <v>30</v>
      </c>
      <c r="D6">
        <v>675</v>
      </c>
      <c r="E6">
        <v>2601</v>
      </c>
      <c r="F6">
        <v>48</v>
      </c>
      <c r="G6" t="b">
        <v>1</v>
      </c>
      <c r="H6">
        <v>10</v>
      </c>
      <c r="I6">
        <f t="shared" si="2"/>
        <v>1</v>
      </c>
      <c r="J6" s="17">
        <f t="shared" si="3"/>
        <v>29.700000000000003</v>
      </c>
      <c r="K6">
        <f t="shared" si="4"/>
        <v>3</v>
      </c>
      <c r="L6" s="7">
        <f t="shared" si="5"/>
        <v>0</v>
      </c>
      <c r="M6" s="7">
        <f t="shared" si="0"/>
        <v>0.7337783431218905</v>
      </c>
      <c r="N6" s="7">
        <f t="shared" si="1"/>
        <v>13.647480215643673</v>
      </c>
      <c r="O6" s="7">
        <f t="shared" si="6"/>
        <v>13.647480215643673</v>
      </c>
      <c r="P6">
        <v>30</v>
      </c>
      <c r="Q6" s="7" t="str">
        <f>VLOOKUP(P6,TransitModes!$A$2:$B$68,2,0)</f>
        <v>AC Transit Local</v>
      </c>
    </row>
    <row r="7" spans="1:26">
      <c r="A7" t="s">
        <v>1143</v>
      </c>
      <c r="B7" t="b">
        <v>1</v>
      </c>
      <c r="C7">
        <v>30</v>
      </c>
      <c r="D7">
        <v>901</v>
      </c>
      <c r="E7">
        <v>3713</v>
      </c>
      <c r="F7">
        <v>30</v>
      </c>
      <c r="G7" t="b">
        <v>1</v>
      </c>
      <c r="H7">
        <v>10</v>
      </c>
      <c r="I7">
        <f t="shared" si="2"/>
        <v>1</v>
      </c>
      <c r="J7" s="17">
        <f t="shared" si="3"/>
        <v>39.644000000000005</v>
      </c>
      <c r="K7">
        <f t="shared" si="4"/>
        <v>3</v>
      </c>
      <c r="L7" s="7">
        <f t="shared" si="5"/>
        <v>0</v>
      </c>
      <c r="M7" s="7">
        <f t="shared" si="0"/>
        <v>0.7337783431218905</v>
      </c>
      <c r="N7" s="7">
        <f t="shared" si="1"/>
        <v>13.647480215643673</v>
      </c>
      <c r="O7" s="7">
        <f t="shared" si="6"/>
        <v>13.647480215643673</v>
      </c>
      <c r="P7">
        <v>30</v>
      </c>
      <c r="Q7" s="7" t="str">
        <f>VLOOKUP(P7,TransitModes!$A$2:$B$68,2,0)</f>
        <v>AC Transit Local</v>
      </c>
      <c r="T7" t="s">
        <v>705</v>
      </c>
      <c r="V7" s="7">
        <f>SUM($L$3:$L$242)/1000</f>
        <v>0</v>
      </c>
      <c r="W7" s="7"/>
    </row>
    <row r="8" spans="1:26">
      <c r="A8" t="s">
        <v>1144</v>
      </c>
      <c r="B8" t="b">
        <v>1</v>
      </c>
      <c r="C8">
        <v>30</v>
      </c>
      <c r="D8">
        <v>893</v>
      </c>
      <c r="E8">
        <v>3702</v>
      </c>
      <c r="F8">
        <v>30</v>
      </c>
      <c r="G8" t="b">
        <v>1</v>
      </c>
      <c r="H8">
        <v>10</v>
      </c>
      <c r="I8">
        <f t="shared" si="2"/>
        <v>1</v>
      </c>
      <c r="J8" s="17">
        <f t="shared" si="3"/>
        <v>39.292000000000002</v>
      </c>
      <c r="K8">
        <f t="shared" si="4"/>
        <v>3</v>
      </c>
      <c r="L8" s="7">
        <f t="shared" si="5"/>
        <v>0</v>
      </c>
      <c r="M8" s="7">
        <f t="shared" si="0"/>
        <v>0.7337783431218905</v>
      </c>
      <c r="N8" s="7">
        <f t="shared" si="1"/>
        <v>13.647480215643673</v>
      </c>
      <c r="O8" s="7">
        <f t="shared" si="6"/>
        <v>13.647480215643673</v>
      </c>
      <c r="P8">
        <v>30</v>
      </c>
      <c r="Q8" s="7" t="str">
        <f>VLOOKUP(P8,TransitModes!$A$2:$B$68,2,0)</f>
        <v>AC Transit Local</v>
      </c>
      <c r="T8" t="s">
        <v>713</v>
      </c>
      <c r="V8" s="7">
        <f>SUM($N$3:$N$242)/1000</f>
        <v>0.64598073020713365</v>
      </c>
      <c r="W8" s="7"/>
    </row>
    <row r="9" spans="1:26">
      <c r="A9" t="s">
        <v>1152</v>
      </c>
      <c r="B9" t="b">
        <v>0</v>
      </c>
      <c r="C9">
        <v>30</v>
      </c>
      <c r="D9">
        <v>1526</v>
      </c>
      <c r="E9">
        <v>4864</v>
      </c>
      <c r="F9">
        <v>30</v>
      </c>
      <c r="G9" t="b">
        <v>1</v>
      </c>
      <c r="H9">
        <v>10</v>
      </c>
      <c r="I9">
        <f t="shared" si="2"/>
        <v>1</v>
      </c>
      <c r="J9" s="17">
        <f t="shared" si="3"/>
        <v>33.572000000000003</v>
      </c>
      <c r="K9">
        <f t="shared" si="4"/>
        <v>3</v>
      </c>
      <c r="L9" s="7">
        <f t="shared" si="5"/>
        <v>0</v>
      </c>
      <c r="M9" s="7">
        <f t="shared" si="0"/>
        <v>0.7337783431218905</v>
      </c>
      <c r="N9" s="7">
        <f t="shared" si="1"/>
        <v>13.647480215643673</v>
      </c>
      <c r="O9" s="7">
        <f t="shared" si="6"/>
        <v>13.647480215643673</v>
      </c>
      <c r="P9">
        <v>30</v>
      </c>
      <c r="Q9" s="7" t="str">
        <f>VLOOKUP(P9,TransitModes!$A$2:$B$68,2,0)</f>
        <v>AC Transit Local</v>
      </c>
    </row>
    <row r="10" spans="1:26">
      <c r="A10" t="s">
        <v>1176</v>
      </c>
      <c r="B10" t="b">
        <v>1</v>
      </c>
      <c r="C10">
        <v>30</v>
      </c>
      <c r="D10">
        <v>872</v>
      </c>
      <c r="E10">
        <v>3230</v>
      </c>
      <c r="F10">
        <v>20</v>
      </c>
      <c r="G10" t="b">
        <v>1</v>
      </c>
      <c r="H10">
        <v>10</v>
      </c>
      <c r="I10">
        <f t="shared" si="2"/>
        <v>1</v>
      </c>
      <c r="J10" s="17">
        <f t="shared" si="3"/>
        <v>38.368000000000009</v>
      </c>
      <c r="K10">
        <f t="shared" si="4"/>
        <v>2</v>
      </c>
      <c r="L10" s="7">
        <f t="shared" si="5"/>
        <v>0</v>
      </c>
      <c r="M10" s="7">
        <f t="shared" si="0"/>
        <v>0.48918556208126029</v>
      </c>
      <c r="N10" s="7">
        <f t="shared" si="1"/>
        <v>9.0983201437624484</v>
      </c>
      <c r="O10" s="7">
        <f t="shared" si="6"/>
        <v>9.0983201437624484</v>
      </c>
      <c r="P10">
        <v>30</v>
      </c>
      <c r="Q10" s="7" t="str">
        <f>VLOOKUP(P10,TransitModes!$A$2:$B$68,2,0)</f>
        <v>AC Transit Local</v>
      </c>
      <c r="T10" s="2" t="s">
        <v>695</v>
      </c>
    </row>
    <row r="11" spans="1:26">
      <c r="A11" t="s">
        <v>1177</v>
      </c>
      <c r="B11" t="b">
        <v>1</v>
      </c>
      <c r="C11">
        <v>30</v>
      </c>
      <c r="D11">
        <v>864</v>
      </c>
      <c r="E11">
        <v>3126</v>
      </c>
      <c r="F11">
        <v>20</v>
      </c>
      <c r="G11" t="b">
        <v>1</v>
      </c>
      <c r="H11">
        <v>10</v>
      </c>
      <c r="I11">
        <f t="shared" si="2"/>
        <v>0</v>
      </c>
      <c r="J11" s="17">
        <f t="shared" si="3"/>
        <v>38.016000000000005</v>
      </c>
      <c r="K11">
        <f t="shared" si="4"/>
        <v>0</v>
      </c>
      <c r="L11" s="7">
        <f t="shared" si="5"/>
        <v>0</v>
      </c>
      <c r="M11" s="7">
        <f t="shared" si="0"/>
        <v>0</v>
      </c>
      <c r="N11" s="7">
        <f t="shared" si="1"/>
        <v>0</v>
      </c>
      <c r="O11" s="7">
        <f t="shared" si="6"/>
        <v>0</v>
      </c>
      <c r="P11">
        <v>30</v>
      </c>
      <c r="Q11" s="7" t="str">
        <f>VLOOKUP(P11,TransitModes!$A$2:$B$68,2,0)</f>
        <v>AC Transit Local</v>
      </c>
      <c r="T11" t="s">
        <v>706</v>
      </c>
    </row>
    <row r="12" spans="1:26">
      <c r="A12" t="s">
        <v>1183</v>
      </c>
      <c r="B12" t="b">
        <v>1</v>
      </c>
      <c r="C12">
        <v>30</v>
      </c>
      <c r="D12">
        <v>1476</v>
      </c>
      <c r="E12">
        <v>4589</v>
      </c>
      <c r="F12">
        <v>10</v>
      </c>
      <c r="G12" t="b">
        <v>1</v>
      </c>
      <c r="H12">
        <v>10</v>
      </c>
      <c r="I12">
        <f t="shared" si="2"/>
        <v>1</v>
      </c>
      <c r="J12" s="17">
        <f t="shared" si="3"/>
        <v>64.944000000000003</v>
      </c>
      <c r="K12">
        <f t="shared" si="4"/>
        <v>0</v>
      </c>
      <c r="L12" s="7">
        <f t="shared" si="5"/>
        <v>0</v>
      </c>
      <c r="M12" s="7">
        <f t="shared" si="0"/>
        <v>0</v>
      </c>
      <c r="N12" s="7">
        <f t="shared" si="1"/>
        <v>0</v>
      </c>
      <c r="O12" s="7">
        <f t="shared" si="6"/>
        <v>0</v>
      </c>
      <c r="P12">
        <v>30</v>
      </c>
      <c r="Q12" s="7" t="str">
        <f>VLOOKUP(P12,TransitModes!$A$2:$B$68,2,0)</f>
        <v>AC Transit Local</v>
      </c>
      <c r="T12" t="s">
        <v>711</v>
      </c>
    </row>
    <row r="13" spans="1:26">
      <c r="A13" t="s">
        <v>1184</v>
      </c>
      <c r="B13" t="b">
        <v>1</v>
      </c>
      <c r="C13">
        <v>30</v>
      </c>
      <c r="D13">
        <v>1473</v>
      </c>
      <c r="E13">
        <v>4647</v>
      </c>
      <c r="F13">
        <v>10</v>
      </c>
      <c r="G13" t="b">
        <v>1</v>
      </c>
      <c r="H13">
        <v>10</v>
      </c>
      <c r="I13">
        <f t="shared" si="2"/>
        <v>0</v>
      </c>
      <c r="J13" s="17">
        <f t="shared" si="3"/>
        <v>64.812000000000012</v>
      </c>
      <c r="K13">
        <f t="shared" si="4"/>
        <v>0</v>
      </c>
      <c r="L13" s="7">
        <f t="shared" si="5"/>
        <v>0</v>
      </c>
      <c r="M13" s="7">
        <f t="shared" si="0"/>
        <v>0</v>
      </c>
      <c r="N13" s="7">
        <f t="shared" si="1"/>
        <v>0</v>
      </c>
      <c r="O13" s="7">
        <f t="shared" si="6"/>
        <v>0</v>
      </c>
      <c r="P13">
        <v>30</v>
      </c>
      <c r="Q13" s="7" t="str">
        <f>VLOOKUP(P13,TransitModes!$A$2:$B$68,2,0)</f>
        <v>AC Transit Local</v>
      </c>
      <c r="T13" t="s">
        <v>707</v>
      </c>
    </row>
    <row r="14" spans="1:26">
      <c r="A14" t="s">
        <v>1185</v>
      </c>
      <c r="B14" t="b">
        <v>1</v>
      </c>
      <c r="C14">
        <v>30</v>
      </c>
      <c r="D14">
        <v>571</v>
      </c>
      <c r="E14">
        <v>2308</v>
      </c>
      <c r="F14">
        <v>20</v>
      </c>
      <c r="G14" t="b">
        <v>1</v>
      </c>
      <c r="H14">
        <v>10</v>
      </c>
      <c r="I14">
        <f t="shared" si="2"/>
        <v>1</v>
      </c>
      <c r="J14" s="17">
        <f t="shared" si="3"/>
        <v>25.124000000000002</v>
      </c>
      <c r="K14">
        <f t="shared" si="4"/>
        <v>2</v>
      </c>
      <c r="L14" s="7">
        <f t="shared" si="5"/>
        <v>0</v>
      </c>
      <c r="M14" s="7">
        <f t="shared" si="0"/>
        <v>0.48918556208126029</v>
      </c>
      <c r="N14" s="7">
        <f t="shared" si="1"/>
        <v>9.0983201437624484</v>
      </c>
      <c r="O14" s="7">
        <f t="shared" si="6"/>
        <v>9.0983201437624484</v>
      </c>
      <c r="P14">
        <v>30</v>
      </c>
      <c r="Q14" s="7" t="str">
        <f>VLOOKUP(P14,TransitModes!$A$2:$B$68,2,0)</f>
        <v>AC Transit Local</v>
      </c>
    </row>
    <row r="15" spans="1:26">
      <c r="A15" t="s">
        <v>1186</v>
      </c>
      <c r="B15" t="b">
        <v>1</v>
      </c>
      <c r="C15">
        <v>30</v>
      </c>
      <c r="D15">
        <v>618</v>
      </c>
      <c r="E15">
        <v>2618</v>
      </c>
      <c r="F15">
        <v>20</v>
      </c>
      <c r="G15" t="b">
        <v>1</v>
      </c>
      <c r="H15">
        <v>10</v>
      </c>
      <c r="I15">
        <f t="shared" si="2"/>
        <v>0</v>
      </c>
      <c r="J15" s="17">
        <f t="shared" si="3"/>
        <v>27.192</v>
      </c>
      <c r="K15">
        <f t="shared" si="4"/>
        <v>0</v>
      </c>
      <c r="L15" s="7">
        <f t="shared" si="5"/>
        <v>0</v>
      </c>
      <c r="M15" s="7">
        <f t="shared" si="0"/>
        <v>0</v>
      </c>
      <c r="N15" s="7">
        <f t="shared" si="1"/>
        <v>0</v>
      </c>
      <c r="O15" s="7">
        <f t="shared" si="6"/>
        <v>0</v>
      </c>
      <c r="P15">
        <v>30</v>
      </c>
      <c r="Q15" s="7" t="str">
        <f>VLOOKUP(P15,TransitModes!$A$2:$B$68,2,0)</f>
        <v>AC Transit Local</v>
      </c>
    </row>
    <row r="16" spans="1:26">
      <c r="A16" t="s">
        <v>1187</v>
      </c>
      <c r="B16" t="b">
        <v>1</v>
      </c>
      <c r="C16">
        <v>30</v>
      </c>
      <c r="D16">
        <v>1108</v>
      </c>
      <c r="E16">
        <v>4764</v>
      </c>
      <c r="F16">
        <v>30</v>
      </c>
      <c r="G16" t="b">
        <v>1</v>
      </c>
      <c r="H16">
        <v>10</v>
      </c>
      <c r="I16">
        <f t="shared" si="2"/>
        <v>1</v>
      </c>
      <c r="J16" s="17">
        <f t="shared" si="3"/>
        <v>48.752000000000002</v>
      </c>
      <c r="K16">
        <f t="shared" si="4"/>
        <v>4</v>
      </c>
      <c r="L16" s="7">
        <f t="shared" si="5"/>
        <v>0</v>
      </c>
      <c r="M16" s="7">
        <f t="shared" si="0"/>
        <v>0.97837112416252059</v>
      </c>
      <c r="N16" s="7">
        <f t="shared" si="1"/>
        <v>18.196640287524897</v>
      </c>
      <c r="O16" s="7">
        <f t="shared" si="6"/>
        <v>18.196640287524897</v>
      </c>
      <c r="P16">
        <v>30</v>
      </c>
      <c r="Q16" s="7" t="str">
        <f>VLOOKUP(P16,TransitModes!$A$2:$B$68,2,0)</f>
        <v>AC Transit Local</v>
      </c>
    </row>
    <row r="17" spans="1:20">
      <c r="A17" t="s">
        <v>1188</v>
      </c>
      <c r="B17" t="b">
        <v>1</v>
      </c>
      <c r="C17">
        <v>30</v>
      </c>
      <c r="D17">
        <v>1103</v>
      </c>
      <c r="E17">
        <v>4733</v>
      </c>
      <c r="F17">
        <v>30</v>
      </c>
      <c r="G17" t="b">
        <v>1</v>
      </c>
      <c r="H17">
        <v>10</v>
      </c>
      <c r="I17">
        <f t="shared" si="2"/>
        <v>1</v>
      </c>
      <c r="J17" s="17">
        <f t="shared" si="3"/>
        <v>48.532000000000004</v>
      </c>
      <c r="K17">
        <f t="shared" si="4"/>
        <v>4</v>
      </c>
      <c r="L17" s="7">
        <f t="shared" si="5"/>
        <v>0</v>
      </c>
      <c r="M17" s="7">
        <f t="shared" si="0"/>
        <v>0.97837112416252059</v>
      </c>
      <c r="N17" s="7">
        <f t="shared" si="1"/>
        <v>18.196640287524897</v>
      </c>
      <c r="O17" s="7">
        <f t="shared" si="6"/>
        <v>18.196640287524897</v>
      </c>
      <c r="P17">
        <v>30</v>
      </c>
      <c r="Q17" s="7" t="str">
        <f>VLOOKUP(P17,TransitModes!$A$2:$B$68,2,0)</f>
        <v>AC Transit Local</v>
      </c>
    </row>
    <row r="18" spans="1:20">
      <c r="A18" t="s">
        <v>1189</v>
      </c>
      <c r="B18" t="b">
        <v>1</v>
      </c>
      <c r="C18">
        <v>30</v>
      </c>
      <c r="D18">
        <v>861</v>
      </c>
      <c r="E18">
        <v>2880</v>
      </c>
      <c r="F18">
        <v>50</v>
      </c>
      <c r="G18" t="b">
        <v>1</v>
      </c>
      <c r="H18">
        <v>10</v>
      </c>
      <c r="I18">
        <f t="shared" si="2"/>
        <v>1</v>
      </c>
      <c r="J18" s="17">
        <f t="shared" si="3"/>
        <v>37.884</v>
      </c>
      <c r="K18">
        <f t="shared" si="4"/>
        <v>4</v>
      </c>
      <c r="L18" s="7">
        <f t="shared" si="5"/>
        <v>0</v>
      </c>
      <c r="M18" s="7">
        <f t="shared" si="0"/>
        <v>0.97837112416252059</v>
      </c>
      <c r="N18" s="7">
        <f t="shared" si="1"/>
        <v>18.196640287524897</v>
      </c>
      <c r="O18" s="7">
        <f t="shared" si="6"/>
        <v>18.196640287524897</v>
      </c>
      <c r="P18">
        <v>30</v>
      </c>
      <c r="Q18" s="7" t="str">
        <f>VLOOKUP(P18,TransitModes!$A$2:$B$68,2,0)</f>
        <v>AC Transit Local</v>
      </c>
      <c r="S18" s="71" t="s">
        <v>1719</v>
      </c>
      <c r="T18" t="s">
        <v>1908</v>
      </c>
    </row>
    <row r="19" spans="1:20">
      <c r="A19" t="s">
        <v>1190</v>
      </c>
      <c r="B19" t="b">
        <v>1</v>
      </c>
      <c r="C19">
        <v>30</v>
      </c>
      <c r="D19">
        <v>856</v>
      </c>
      <c r="E19">
        <v>2839</v>
      </c>
      <c r="F19">
        <v>50</v>
      </c>
      <c r="G19" t="b">
        <v>1</v>
      </c>
      <c r="H19">
        <v>10</v>
      </c>
      <c r="I19">
        <f t="shared" si="2"/>
        <v>0</v>
      </c>
      <c r="J19" s="17">
        <f t="shared" si="3"/>
        <v>37.664000000000009</v>
      </c>
      <c r="K19">
        <f t="shared" si="4"/>
        <v>0</v>
      </c>
      <c r="L19" s="7">
        <f t="shared" si="5"/>
        <v>0</v>
      </c>
      <c r="M19" s="7">
        <f t="shared" si="0"/>
        <v>0</v>
      </c>
      <c r="N19" s="7">
        <f t="shared" si="1"/>
        <v>0</v>
      </c>
      <c r="O19" s="7">
        <f t="shared" si="6"/>
        <v>0</v>
      </c>
      <c r="P19">
        <v>30</v>
      </c>
      <c r="Q19" s="7" t="str">
        <f>VLOOKUP(P19,TransitModes!$A$2:$B$68,2,0)</f>
        <v>AC Transit Local</v>
      </c>
      <c r="S19" s="72" t="s">
        <v>1862</v>
      </c>
      <c r="T19" s="95">
        <v>368.48196582237921</v>
      </c>
    </row>
    <row r="20" spans="1:20">
      <c r="A20" t="s">
        <v>1194</v>
      </c>
      <c r="B20" t="b">
        <v>1</v>
      </c>
      <c r="C20">
        <v>30</v>
      </c>
      <c r="D20">
        <v>742</v>
      </c>
      <c r="E20">
        <v>3189</v>
      </c>
      <c r="F20">
        <v>30</v>
      </c>
      <c r="G20" t="b">
        <v>1</v>
      </c>
      <c r="H20">
        <v>10</v>
      </c>
      <c r="I20">
        <f t="shared" si="2"/>
        <v>1</v>
      </c>
      <c r="J20" s="17">
        <f t="shared" si="3"/>
        <v>32.648000000000003</v>
      </c>
      <c r="K20">
        <f t="shared" si="4"/>
        <v>3</v>
      </c>
      <c r="L20" s="7">
        <f t="shared" si="5"/>
        <v>0</v>
      </c>
      <c r="M20" s="7">
        <f t="shared" si="0"/>
        <v>0.7337783431218905</v>
      </c>
      <c r="N20" s="7">
        <f t="shared" si="1"/>
        <v>13.647480215643673</v>
      </c>
      <c r="O20" s="7">
        <f t="shared" si="6"/>
        <v>13.647480215643673</v>
      </c>
      <c r="P20">
        <v>30</v>
      </c>
      <c r="Q20" s="7" t="str">
        <f>VLOOKUP(P20,TransitModes!$A$2:$B$68,2,0)</f>
        <v>AC Transit Local</v>
      </c>
      <c r="S20" s="72" t="s">
        <v>1863</v>
      </c>
      <c r="T20" s="95">
        <v>222.90884352217995</v>
      </c>
    </row>
    <row r="21" spans="1:20">
      <c r="A21" t="s">
        <v>1195</v>
      </c>
      <c r="B21" t="b">
        <v>1</v>
      </c>
      <c r="C21">
        <v>30</v>
      </c>
      <c r="D21">
        <v>758</v>
      </c>
      <c r="E21">
        <v>3252</v>
      </c>
      <c r="F21">
        <v>30</v>
      </c>
      <c r="G21" t="b">
        <v>1</v>
      </c>
      <c r="H21">
        <v>10</v>
      </c>
      <c r="I21">
        <f t="shared" si="2"/>
        <v>0</v>
      </c>
      <c r="J21" s="17">
        <f t="shared" si="3"/>
        <v>33.352000000000004</v>
      </c>
      <c r="K21">
        <f t="shared" si="4"/>
        <v>0</v>
      </c>
      <c r="L21" s="7">
        <f t="shared" si="5"/>
        <v>0</v>
      </c>
      <c r="M21" s="7">
        <f t="shared" si="0"/>
        <v>0</v>
      </c>
      <c r="N21" s="7">
        <f t="shared" si="1"/>
        <v>0</v>
      </c>
      <c r="O21" s="7">
        <f t="shared" si="6"/>
        <v>0</v>
      </c>
      <c r="P21">
        <v>30</v>
      </c>
      <c r="Q21" s="7" t="str">
        <f>VLOOKUP(P21,TransitModes!$A$2:$B$68,2,0)</f>
        <v>AC Transit Local</v>
      </c>
      <c r="S21" s="72" t="s">
        <v>1899</v>
      </c>
      <c r="T21" s="95">
        <v>45.491600718812244</v>
      </c>
    </row>
    <row r="22" spans="1:20">
      <c r="A22" t="s">
        <v>1081</v>
      </c>
      <c r="B22" t="b">
        <v>0</v>
      </c>
      <c r="C22">
        <v>28</v>
      </c>
      <c r="D22">
        <v>2300</v>
      </c>
      <c r="E22">
        <v>8117</v>
      </c>
      <c r="F22">
        <v>48</v>
      </c>
      <c r="G22" t="b">
        <v>1</v>
      </c>
      <c r="H22">
        <v>10</v>
      </c>
      <c r="I22">
        <f t="shared" si="2"/>
        <v>1</v>
      </c>
      <c r="J22" s="17">
        <f t="shared" si="3"/>
        <v>50.6</v>
      </c>
      <c r="K22">
        <f t="shared" si="4"/>
        <v>5</v>
      </c>
      <c r="L22" s="7">
        <f t="shared" si="5"/>
        <v>0</v>
      </c>
      <c r="M22" s="7">
        <f t="shared" si="0"/>
        <v>1.2229639052031509</v>
      </c>
      <c r="N22" s="7">
        <f t="shared" si="1"/>
        <v>22.745800359406122</v>
      </c>
      <c r="O22" s="7">
        <f t="shared" si="6"/>
        <v>22.745800359406122</v>
      </c>
      <c r="P22">
        <v>28</v>
      </c>
      <c r="Q22" s="7" t="str">
        <f>VLOOKUP(P22,TransitModes!$A$2:$B$68,2,0)</f>
        <v>VTA Local</v>
      </c>
      <c r="S22" s="72" t="s">
        <v>1853</v>
      </c>
      <c r="T22" s="95">
        <v>9.0983201437624484</v>
      </c>
    </row>
    <row r="23" spans="1:20">
      <c r="A23" t="s">
        <v>1082</v>
      </c>
      <c r="B23" t="b">
        <v>0</v>
      </c>
      <c r="C23">
        <v>28</v>
      </c>
      <c r="D23">
        <v>1290</v>
      </c>
      <c r="E23">
        <v>4853</v>
      </c>
      <c r="F23">
        <v>45</v>
      </c>
      <c r="G23" t="b">
        <v>1</v>
      </c>
      <c r="H23">
        <v>10</v>
      </c>
      <c r="I23">
        <f t="shared" si="2"/>
        <v>1</v>
      </c>
      <c r="J23" s="17">
        <f t="shared" si="3"/>
        <v>28.380000000000003</v>
      </c>
      <c r="K23">
        <f t="shared" si="4"/>
        <v>3</v>
      </c>
      <c r="L23" s="7">
        <f t="shared" si="5"/>
        <v>0</v>
      </c>
      <c r="M23" s="7">
        <f t="shared" si="0"/>
        <v>0.7337783431218905</v>
      </c>
      <c r="N23" s="7">
        <f t="shared" si="1"/>
        <v>13.647480215643673</v>
      </c>
      <c r="O23" s="7">
        <f t="shared" si="6"/>
        <v>13.647480215643673</v>
      </c>
      <c r="P23">
        <v>28</v>
      </c>
      <c r="Q23" s="7" t="str">
        <f>VLOOKUP(P23,TransitModes!$A$2:$B$68,2,0)</f>
        <v>VTA Local</v>
      </c>
      <c r="S23" s="72" t="s">
        <v>1720</v>
      </c>
      <c r="T23" s="95">
        <v>645.98073020713377</v>
      </c>
    </row>
    <row r="24" spans="1:20">
      <c r="A24" t="s">
        <v>1086</v>
      </c>
      <c r="B24" t="b">
        <v>1</v>
      </c>
      <c r="C24">
        <v>28</v>
      </c>
      <c r="D24">
        <v>2078</v>
      </c>
      <c r="E24">
        <v>7635</v>
      </c>
      <c r="F24">
        <v>65</v>
      </c>
      <c r="G24" t="b">
        <v>1</v>
      </c>
      <c r="H24">
        <v>10</v>
      </c>
      <c r="I24">
        <f t="shared" si="2"/>
        <v>1</v>
      </c>
      <c r="J24" s="17">
        <f t="shared" si="3"/>
        <v>91.432000000000016</v>
      </c>
      <c r="K24">
        <f t="shared" si="4"/>
        <v>8</v>
      </c>
      <c r="L24" s="7">
        <f t="shared" si="5"/>
        <v>0</v>
      </c>
      <c r="M24" s="7">
        <f t="shared" si="0"/>
        <v>1.9567422483250412</v>
      </c>
      <c r="N24" s="7">
        <f t="shared" si="1"/>
        <v>36.393280575049793</v>
      </c>
      <c r="O24" s="7">
        <f t="shared" si="6"/>
        <v>36.393280575049793</v>
      </c>
      <c r="P24">
        <v>28</v>
      </c>
      <c r="Q24" s="7" t="str">
        <f>VLOOKUP(P24,TransitModes!$A$2:$B$68,2,0)</f>
        <v>VTA Local</v>
      </c>
    </row>
    <row r="25" spans="1:20">
      <c r="A25" t="s">
        <v>1095</v>
      </c>
      <c r="B25" t="b">
        <v>0</v>
      </c>
      <c r="C25">
        <v>28</v>
      </c>
      <c r="D25">
        <v>2646</v>
      </c>
      <c r="E25">
        <v>8640</v>
      </c>
      <c r="F25">
        <v>30</v>
      </c>
      <c r="G25" t="b">
        <v>1</v>
      </c>
      <c r="H25">
        <v>10</v>
      </c>
      <c r="I25">
        <f t="shared" si="2"/>
        <v>1</v>
      </c>
      <c r="J25" s="17">
        <f t="shared" si="3"/>
        <v>58.212000000000003</v>
      </c>
      <c r="K25">
        <f t="shared" si="4"/>
        <v>4</v>
      </c>
      <c r="L25" s="7">
        <f t="shared" si="5"/>
        <v>0</v>
      </c>
      <c r="M25" s="7">
        <f t="shared" si="0"/>
        <v>0.97837112416252059</v>
      </c>
      <c r="N25" s="7">
        <f t="shared" si="1"/>
        <v>18.196640287524897</v>
      </c>
      <c r="O25" s="7">
        <f t="shared" si="6"/>
        <v>18.196640287524897</v>
      </c>
      <c r="P25">
        <v>28</v>
      </c>
      <c r="Q25" s="7" t="str">
        <f>VLOOKUP(P25,TransitModes!$A$2:$B$68,2,0)</f>
        <v>VTA Local</v>
      </c>
    </row>
    <row r="26" spans="1:20">
      <c r="A26" t="s">
        <v>1101</v>
      </c>
      <c r="B26" t="b">
        <v>1</v>
      </c>
      <c r="C26">
        <v>28</v>
      </c>
      <c r="D26">
        <v>3207</v>
      </c>
      <c r="E26">
        <v>10259</v>
      </c>
      <c r="F26">
        <v>48</v>
      </c>
      <c r="G26" t="b">
        <v>1</v>
      </c>
      <c r="H26">
        <v>10</v>
      </c>
      <c r="I26">
        <f t="shared" si="2"/>
        <v>1</v>
      </c>
      <c r="J26" s="17">
        <f t="shared" si="3"/>
        <v>141.108</v>
      </c>
      <c r="K26">
        <f t="shared" si="4"/>
        <v>12</v>
      </c>
      <c r="L26" s="7">
        <f t="shared" si="5"/>
        <v>0</v>
      </c>
      <c r="M26" s="7">
        <f t="shared" si="0"/>
        <v>2.935113372487562</v>
      </c>
      <c r="N26" s="7">
        <f t="shared" si="1"/>
        <v>54.589920862574694</v>
      </c>
      <c r="O26" s="7">
        <f t="shared" si="6"/>
        <v>54.589920862574694</v>
      </c>
      <c r="P26">
        <v>28</v>
      </c>
      <c r="Q26" s="7" t="str">
        <f>VLOOKUP(P26,TransitModes!$A$2:$B$68,2,0)</f>
        <v>VTA Local</v>
      </c>
    </row>
    <row r="27" spans="1:20">
      <c r="A27" t="s">
        <v>1102</v>
      </c>
      <c r="B27" t="b">
        <v>1</v>
      </c>
      <c r="C27">
        <v>28</v>
      </c>
      <c r="D27">
        <v>3207</v>
      </c>
      <c r="E27">
        <v>10259</v>
      </c>
      <c r="F27">
        <v>68.5</v>
      </c>
      <c r="G27" t="b">
        <v>1</v>
      </c>
      <c r="H27">
        <v>10</v>
      </c>
      <c r="I27">
        <f t="shared" si="2"/>
        <v>0</v>
      </c>
      <c r="J27" s="17">
        <f t="shared" si="3"/>
        <v>141.108</v>
      </c>
      <c r="K27">
        <f t="shared" si="4"/>
        <v>0</v>
      </c>
      <c r="L27" s="7">
        <f t="shared" si="5"/>
        <v>0</v>
      </c>
      <c r="M27" s="7">
        <f t="shared" si="0"/>
        <v>0</v>
      </c>
      <c r="N27" s="7">
        <f t="shared" si="1"/>
        <v>0</v>
      </c>
      <c r="O27" s="7">
        <f t="shared" si="6"/>
        <v>0</v>
      </c>
      <c r="P27">
        <v>28</v>
      </c>
      <c r="Q27" s="7" t="str">
        <f>VLOOKUP(P27,TransitModes!$A$2:$B$68,2,0)</f>
        <v>VTA Local</v>
      </c>
    </row>
    <row r="28" spans="1:20">
      <c r="A28" t="s">
        <v>1103</v>
      </c>
      <c r="B28" t="b">
        <v>1</v>
      </c>
      <c r="C28">
        <v>28</v>
      </c>
      <c r="D28">
        <v>1012</v>
      </c>
      <c r="E28">
        <v>3785</v>
      </c>
      <c r="F28">
        <v>80</v>
      </c>
      <c r="G28" t="b">
        <v>1</v>
      </c>
      <c r="H28">
        <v>10</v>
      </c>
      <c r="I28">
        <f t="shared" si="2"/>
        <v>1</v>
      </c>
      <c r="J28" s="17">
        <f t="shared" si="3"/>
        <v>44.527999999999999</v>
      </c>
      <c r="K28">
        <f t="shared" si="4"/>
        <v>4</v>
      </c>
      <c r="L28" s="7">
        <f t="shared" si="5"/>
        <v>0</v>
      </c>
      <c r="M28" s="7">
        <f t="shared" si="0"/>
        <v>0.97837112416252059</v>
      </c>
      <c r="N28" s="7">
        <f t="shared" si="1"/>
        <v>18.196640287524897</v>
      </c>
      <c r="O28" s="7">
        <f t="shared" si="6"/>
        <v>18.196640287524897</v>
      </c>
      <c r="P28">
        <v>28</v>
      </c>
      <c r="Q28" s="7" t="str">
        <f>VLOOKUP(P28,TransitModes!$A$2:$B$68,2,0)</f>
        <v>VTA Local</v>
      </c>
    </row>
    <row r="29" spans="1:20">
      <c r="A29" t="s">
        <v>1104</v>
      </c>
      <c r="B29" t="b">
        <v>1</v>
      </c>
      <c r="C29">
        <v>28</v>
      </c>
      <c r="D29">
        <v>1009</v>
      </c>
      <c r="E29">
        <v>3794</v>
      </c>
      <c r="F29">
        <v>60</v>
      </c>
      <c r="G29" t="b">
        <v>1</v>
      </c>
      <c r="H29">
        <v>10</v>
      </c>
      <c r="I29">
        <f t="shared" si="2"/>
        <v>0</v>
      </c>
      <c r="J29" s="17">
        <f t="shared" si="3"/>
        <v>44.396000000000001</v>
      </c>
      <c r="K29">
        <f t="shared" si="4"/>
        <v>0</v>
      </c>
      <c r="L29" s="7">
        <f t="shared" si="5"/>
        <v>0</v>
      </c>
      <c r="M29" s="7">
        <f t="shared" si="0"/>
        <v>0</v>
      </c>
      <c r="N29" s="7">
        <f t="shared" si="1"/>
        <v>0</v>
      </c>
      <c r="O29" s="7">
        <f t="shared" si="6"/>
        <v>0</v>
      </c>
      <c r="P29">
        <v>28</v>
      </c>
      <c r="Q29" s="7" t="str">
        <f>VLOOKUP(P29,TransitModes!$A$2:$B$68,2,0)</f>
        <v>VTA Local</v>
      </c>
    </row>
    <row r="30" spans="1:20">
      <c r="A30" t="s">
        <v>1105</v>
      </c>
      <c r="B30" t="b">
        <v>1</v>
      </c>
      <c r="C30">
        <v>28</v>
      </c>
      <c r="D30">
        <v>829</v>
      </c>
      <c r="E30">
        <v>3192</v>
      </c>
      <c r="F30">
        <v>70</v>
      </c>
      <c r="G30" t="b">
        <v>1</v>
      </c>
      <c r="H30">
        <v>10</v>
      </c>
      <c r="I30">
        <f t="shared" si="2"/>
        <v>1</v>
      </c>
      <c r="J30" s="17">
        <f t="shared" si="3"/>
        <v>36.475999999999999</v>
      </c>
      <c r="K30">
        <f t="shared" si="4"/>
        <v>4</v>
      </c>
      <c r="L30" s="7">
        <f t="shared" si="5"/>
        <v>0</v>
      </c>
      <c r="M30" s="7">
        <f t="shared" si="0"/>
        <v>0.97837112416252059</v>
      </c>
      <c r="N30" s="7">
        <f t="shared" si="1"/>
        <v>18.196640287524897</v>
      </c>
      <c r="O30" s="7">
        <f t="shared" si="6"/>
        <v>18.196640287524897</v>
      </c>
      <c r="P30">
        <v>28</v>
      </c>
      <c r="Q30" s="7" t="str">
        <f>VLOOKUP(P30,TransitModes!$A$2:$B$68,2,0)</f>
        <v>VTA Local</v>
      </c>
    </row>
    <row r="31" spans="1:20">
      <c r="A31" t="s">
        <v>1106</v>
      </c>
      <c r="B31" t="b">
        <v>1</v>
      </c>
      <c r="C31">
        <v>28</v>
      </c>
      <c r="D31">
        <v>830</v>
      </c>
      <c r="E31">
        <v>3301</v>
      </c>
      <c r="F31">
        <v>60</v>
      </c>
      <c r="G31" t="b">
        <v>1</v>
      </c>
      <c r="H31">
        <v>10</v>
      </c>
      <c r="I31">
        <f t="shared" si="2"/>
        <v>0</v>
      </c>
      <c r="J31" s="17">
        <f t="shared" si="3"/>
        <v>36.520000000000003</v>
      </c>
      <c r="K31">
        <f t="shared" si="4"/>
        <v>0</v>
      </c>
      <c r="L31" s="7">
        <f t="shared" si="5"/>
        <v>0</v>
      </c>
      <c r="M31" s="7">
        <f t="shared" si="0"/>
        <v>0</v>
      </c>
      <c r="N31" s="7">
        <f t="shared" si="1"/>
        <v>0</v>
      </c>
      <c r="O31" s="7">
        <f t="shared" si="6"/>
        <v>0</v>
      </c>
      <c r="P31">
        <v>28</v>
      </c>
      <c r="Q31" s="7" t="str">
        <f>VLOOKUP(P31,TransitModes!$A$2:$B$68,2,0)</f>
        <v>VTA Local</v>
      </c>
    </row>
    <row r="32" spans="1:20">
      <c r="A32" t="s">
        <v>824</v>
      </c>
      <c r="B32" t="b">
        <v>1</v>
      </c>
      <c r="C32">
        <v>15</v>
      </c>
      <c r="D32">
        <v>284</v>
      </c>
      <c r="E32">
        <v>1330</v>
      </c>
      <c r="F32">
        <v>96</v>
      </c>
      <c r="G32" t="b">
        <v>1</v>
      </c>
      <c r="H32">
        <v>10</v>
      </c>
      <c r="I32">
        <f t="shared" si="2"/>
        <v>1</v>
      </c>
      <c r="J32" s="17">
        <f t="shared" si="3"/>
        <v>12.496</v>
      </c>
      <c r="K32">
        <f t="shared" si="4"/>
        <v>2</v>
      </c>
      <c r="L32" s="7">
        <f t="shared" si="5"/>
        <v>0</v>
      </c>
      <c r="M32" s="7">
        <f t="shared" si="0"/>
        <v>0.48918556208126029</v>
      </c>
      <c r="N32" s="7">
        <f t="shared" si="1"/>
        <v>9.0983201437624484</v>
      </c>
      <c r="O32" s="7">
        <f t="shared" si="6"/>
        <v>9.0983201437624484</v>
      </c>
      <c r="P32">
        <v>15</v>
      </c>
      <c r="Q32" s="7" t="str">
        <f>VLOOKUP(P32,TransitModes!$A$2:$B$68,2,0)</f>
        <v>VTA Shuttle</v>
      </c>
    </row>
    <row r="33" spans="1:31">
      <c r="A33" t="s">
        <v>1204</v>
      </c>
      <c r="B33" t="b">
        <v>1</v>
      </c>
      <c r="C33">
        <v>30</v>
      </c>
      <c r="D33">
        <v>745</v>
      </c>
      <c r="E33">
        <v>2933</v>
      </c>
      <c r="F33">
        <v>20</v>
      </c>
      <c r="G33" t="b">
        <v>1</v>
      </c>
      <c r="H33">
        <v>10</v>
      </c>
      <c r="I33">
        <f t="shared" si="2"/>
        <v>1</v>
      </c>
      <c r="J33" s="17">
        <f t="shared" si="3"/>
        <v>32.78</v>
      </c>
      <c r="K33">
        <f t="shared" si="4"/>
        <v>2</v>
      </c>
      <c r="L33" s="7">
        <f t="shared" si="5"/>
        <v>0</v>
      </c>
      <c r="M33" s="7">
        <f t="shared" si="0"/>
        <v>0.48918556208126029</v>
      </c>
      <c r="N33" s="7">
        <f t="shared" si="1"/>
        <v>9.0983201437624484</v>
      </c>
      <c r="O33" s="7">
        <f t="shared" si="6"/>
        <v>9.0983201437624484</v>
      </c>
      <c r="P33">
        <v>30</v>
      </c>
      <c r="Q33" s="7" t="str">
        <f>VLOOKUP(P33,TransitModes!$A$2:$B$68,2,0)</f>
        <v>AC Transit Local</v>
      </c>
    </row>
    <row r="34" spans="1:31">
      <c r="A34" t="s">
        <v>1205</v>
      </c>
      <c r="B34" t="b">
        <v>1</v>
      </c>
      <c r="C34">
        <v>30</v>
      </c>
      <c r="D34">
        <v>749</v>
      </c>
      <c r="E34">
        <v>2963</v>
      </c>
      <c r="F34">
        <v>20</v>
      </c>
      <c r="G34" t="b">
        <v>1</v>
      </c>
      <c r="H34">
        <v>10</v>
      </c>
      <c r="I34">
        <f t="shared" si="2"/>
        <v>0</v>
      </c>
      <c r="J34" s="17">
        <f t="shared" si="3"/>
        <v>32.956000000000003</v>
      </c>
      <c r="K34">
        <f t="shared" si="4"/>
        <v>0</v>
      </c>
      <c r="L34" s="7">
        <f t="shared" si="5"/>
        <v>0</v>
      </c>
      <c r="M34" s="7">
        <f t="shared" si="0"/>
        <v>0</v>
      </c>
      <c r="N34" s="7">
        <f t="shared" si="1"/>
        <v>0</v>
      </c>
      <c r="O34" s="7">
        <f t="shared" si="6"/>
        <v>0</v>
      </c>
      <c r="P34">
        <v>30</v>
      </c>
      <c r="Q34" s="7" t="str">
        <f>VLOOKUP(P34,TransitModes!$A$2:$B$68,2,0)</f>
        <v>AC Transit Local</v>
      </c>
    </row>
    <row r="35" spans="1:31">
      <c r="A35" t="s">
        <v>1206</v>
      </c>
      <c r="B35" t="b">
        <v>1</v>
      </c>
      <c r="C35">
        <v>30</v>
      </c>
      <c r="D35">
        <v>856</v>
      </c>
      <c r="E35">
        <v>3335</v>
      </c>
      <c r="F35">
        <v>30</v>
      </c>
      <c r="G35" t="b">
        <v>1</v>
      </c>
      <c r="H35">
        <v>10</v>
      </c>
      <c r="I35">
        <f t="shared" si="2"/>
        <v>1</v>
      </c>
      <c r="J35" s="17">
        <f t="shared" si="3"/>
        <v>37.664000000000009</v>
      </c>
      <c r="K35">
        <f t="shared" si="4"/>
        <v>3</v>
      </c>
      <c r="L35" s="7">
        <f t="shared" si="5"/>
        <v>0</v>
      </c>
      <c r="M35" s="7">
        <f t="shared" ref="M35:M51" si="7">K35*$X$5*$Z$3*$V$5/1000000</f>
        <v>0.7337783431218905</v>
      </c>
      <c r="N35" s="7">
        <f t="shared" ref="N35:N51" si="8">M35*(($Z$5^$Z$4)-1)/($Z$5-1)</f>
        <v>13.647480215643673</v>
      </c>
      <c r="O35" s="7">
        <f t="shared" si="6"/>
        <v>13.647480215643673</v>
      </c>
      <c r="P35">
        <v>30</v>
      </c>
      <c r="Q35" s="7" t="str">
        <f>VLOOKUP(P35,TransitModes!$A$2:$B$68,2,0)</f>
        <v>AC Transit Local</v>
      </c>
    </row>
    <row r="36" spans="1:31">
      <c r="A36" t="s">
        <v>1207</v>
      </c>
      <c r="B36" t="b">
        <v>1</v>
      </c>
      <c r="C36">
        <v>30</v>
      </c>
      <c r="D36">
        <v>840</v>
      </c>
      <c r="E36">
        <v>3239</v>
      </c>
      <c r="F36">
        <v>30</v>
      </c>
      <c r="G36" t="b">
        <v>1</v>
      </c>
      <c r="H36">
        <v>10</v>
      </c>
      <c r="I36">
        <f t="shared" si="2"/>
        <v>0</v>
      </c>
      <c r="J36" s="17">
        <f t="shared" si="3"/>
        <v>36.960000000000008</v>
      </c>
      <c r="K36">
        <f t="shared" si="4"/>
        <v>0</v>
      </c>
      <c r="L36" s="7">
        <f t="shared" si="5"/>
        <v>0</v>
      </c>
      <c r="M36" s="7">
        <f t="shared" si="7"/>
        <v>0</v>
      </c>
      <c r="N36" s="7">
        <f t="shared" si="8"/>
        <v>0</v>
      </c>
      <c r="O36" s="7">
        <f t="shared" si="6"/>
        <v>0</v>
      </c>
      <c r="P36">
        <v>30</v>
      </c>
      <c r="Q36" s="7" t="str">
        <f>VLOOKUP(P36,TransitModes!$A$2:$B$68,2,0)</f>
        <v>AC Transit Local</v>
      </c>
    </row>
    <row r="37" spans="1:31">
      <c r="A37" t="s">
        <v>1210</v>
      </c>
      <c r="B37" t="b">
        <v>1</v>
      </c>
      <c r="C37">
        <v>30</v>
      </c>
      <c r="D37">
        <v>787</v>
      </c>
      <c r="E37">
        <v>3196</v>
      </c>
      <c r="F37">
        <v>30</v>
      </c>
      <c r="G37" t="b">
        <v>1</v>
      </c>
      <c r="H37">
        <v>10</v>
      </c>
      <c r="I37">
        <f t="shared" si="2"/>
        <v>1</v>
      </c>
      <c r="J37" s="17">
        <f t="shared" si="3"/>
        <v>34.628</v>
      </c>
      <c r="K37">
        <f t="shared" si="4"/>
        <v>3</v>
      </c>
      <c r="L37" s="7">
        <f t="shared" si="5"/>
        <v>0</v>
      </c>
      <c r="M37" s="7">
        <f t="shared" si="7"/>
        <v>0.7337783431218905</v>
      </c>
      <c r="N37" s="7">
        <f t="shared" si="8"/>
        <v>13.647480215643673</v>
      </c>
      <c r="O37" s="7">
        <f t="shared" si="6"/>
        <v>13.647480215643673</v>
      </c>
      <c r="P37">
        <v>30</v>
      </c>
      <c r="Q37" s="7" t="str">
        <f>VLOOKUP(P37,TransitModes!$A$2:$B$68,2,0)</f>
        <v>AC Transit Local</v>
      </c>
    </row>
    <row r="38" spans="1:31">
      <c r="A38" t="s">
        <v>1211</v>
      </c>
      <c r="B38" t="b">
        <v>1</v>
      </c>
      <c r="C38">
        <v>30</v>
      </c>
      <c r="D38">
        <v>768</v>
      </c>
      <c r="E38">
        <v>3084</v>
      </c>
      <c r="F38">
        <v>30</v>
      </c>
      <c r="G38" t="b">
        <v>1</v>
      </c>
      <c r="H38">
        <v>10</v>
      </c>
      <c r="I38">
        <f t="shared" si="2"/>
        <v>0</v>
      </c>
      <c r="J38" s="17">
        <f t="shared" si="3"/>
        <v>33.792000000000002</v>
      </c>
      <c r="K38">
        <f t="shared" si="4"/>
        <v>0</v>
      </c>
      <c r="L38" s="7">
        <f t="shared" si="5"/>
        <v>0</v>
      </c>
      <c r="M38" s="7">
        <f t="shared" si="7"/>
        <v>0</v>
      </c>
      <c r="N38" s="7">
        <f t="shared" si="8"/>
        <v>0</v>
      </c>
      <c r="O38" s="7">
        <f t="shared" si="6"/>
        <v>0</v>
      </c>
      <c r="P38">
        <v>30</v>
      </c>
      <c r="Q38" s="7" t="str">
        <f>VLOOKUP(P38,TransitModes!$A$2:$B$68,2,0)</f>
        <v>AC Transit Local</v>
      </c>
      <c r="U38" s="8"/>
      <c r="X38" s="9"/>
      <c r="Y38" s="88"/>
      <c r="AA38" s="9"/>
    </row>
    <row r="39" spans="1:31">
      <c r="A39" t="s">
        <v>1218</v>
      </c>
      <c r="B39" t="b">
        <v>1</v>
      </c>
      <c r="C39">
        <v>30</v>
      </c>
      <c r="D39">
        <v>355</v>
      </c>
      <c r="E39">
        <v>1129</v>
      </c>
      <c r="F39">
        <v>30</v>
      </c>
      <c r="G39" t="b">
        <v>1</v>
      </c>
      <c r="H39">
        <v>10</v>
      </c>
      <c r="I39">
        <f t="shared" si="2"/>
        <v>1</v>
      </c>
      <c r="J39" s="17">
        <f t="shared" si="3"/>
        <v>15.620000000000001</v>
      </c>
      <c r="K39">
        <f t="shared" si="4"/>
        <v>2</v>
      </c>
      <c r="L39" s="7">
        <f t="shared" si="5"/>
        <v>0</v>
      </c>
      <c r="M39" s="7">
        <f t="shared" si="7"/>
        <v>0.48918556208126029</v>
      </c>
      <c r="N39" s="7">
        <f t="shared" si="8"/>
        <v>9.0983201437624484</v>
      </c>
      <c r="O39" s="7">
        <f t="shared" si="6"/>
        <v>9.0983201437624484</v>
      </c>
      <c r="P39">
        <v>30</v>
      </c>
      <c r="Q39" s="7" t="str">
        <f>VLOOKUP(P39,TransitModes!$A$2:$B$68,2,0)</f>
        <v>AC Transit Local</v>
      </c>
      <c r="U39" s="8"/>
      <c r="X39" s="96"/>
      <c r="Y39" s="88"/>
      <c r="AA39" s="9"/>
      <c r="AB39" s="9"/>
      <c r="AC39" s="88"/>
      <c r="AE39" s="9"/>
    </row>
    <row r="40" spans="1:31">
      <c r="A40" t="s">
        <v>1219</v>
      </c>
      <c r="B40" t="b">
        <v>1</v>
      </c>
      <c r="C40">
        <v>30</v>
      </c>
      <c r="D40">
        <v>347</v>
      </c>
      <c r="E40">
        <v>1036</v>
      </c>
      <c r="F40">
        <v>30</v>
      </c>
      <c r="G40" t="b">
        <v>1</v>
      </c>
      <c r="H40">
        <v>10</v>
      </c>
      <c r="I40">
        <f t="shared" si="2"/>
        <v>0</v>
      </c>
      <c r="J40" s="17">
        <f t="shared" si="3"/>
        <v>15.268000000000004</v>
      </c>
      <c r="K40">
        <f t="shared" si="4"/>
        <v>0</v>
      </c>
      <c r="L40" s="7">
        <f t="shared" si="5"/>
        <v>0</v>
      </c>
      <c r="M40" s="7">
        <f t="shared" si="7"/>
        <v>0</v>
      </c>
      <c r="N40" s="7">
        <f t="shared" si="8"/>
        <v>0</v>
      </c>
      <c r="O40" s="7">
        <f t="shared" si="6"/>
        <v>0</v>
      </c>
      <c r="P40">
        <v>30</v>
      </c>
      <c r="Q40" s="7" t="str">
        <f>VLOOKUP(P40,TransitModes!$A$2:$B$68,2,0)</f>
        <v>AC Transit Local</v>
      </c>
      <c r="U40" s="8"/>
      <c r="X40" s="96"/>
      <c r="Y40" s="88"/>
      <c r="AA40" s="9"/>
      <c r="AB40" s="96"/>
      <c r="AC40" s="88"/>
      <c r="AE40" s="9"/>
    </row>
    <row r="41" spans="1:31">
      <c r="A41" t="s">
        <v>1119</v>
      </c>
      <c r="B41" t="b">
        <v>1</v>
      </c>
      <c r="C41">
        <v>28</v>
      </c>
      <c r="D41">
        <v>123</v>
      </c>
      <c r="E41">
        <v>518</v>
      </c>
      <c r="F41">
        <v>96</v>
      </c>
      <c r="G41" t="b">
        <v>1</v>
      </c>
      <c r="H41">
        <v>10</v>
      </c>
      <c r="I41">
        <f t="shared" si="2"/>
        <v>1</v>
      </c>
      <c r="J41" s="17">
        <f t="shared" si="3"/>
        <v>5.4119999999999999</v>
      </c>
      <c r="K41">
        <f t="shared" si="4"/>
        <v>1</v>
      </c>
      <c r="L41" s="7">
        <f t="shared" si="5"/>
        <v>0</v>
      </c>
      <c r="M41" s="7">
        <f t="shared" si="7"/>
        <v>0.24459278104063015</v>
      </c>
      <c r="N41" s="7">
        <f t="shared" si="8"/>
        <v>4.5491600718812242</v>
      </c>
      <c r="O41" s="7">
        <f t="shared" si="6"/>
        <v>4.5491600718812242</v>
      </c>
      <c r="P41">
        <v>28</v>
      </c>
      <c r="Q41" s="7" t="str">
        <f>VLOOKUP(P41,TransitModes!$A$2:$B$68,2,0)</f>
        <v>VTA Local</v>
      </c>
      <c r="U41" s="8"/>
      <c r="X41" s="96"/>
      <c r="Y41" s="88"/>
      <c r="AA41" s="9"/>
      <c r="AB41" s="96"/>
      <c r="AC41" s="88"/>
      <c r="AE41" s="9"/>
    </row>
    <row r="42" spans="1:31">
      <c r="A42" t="s">
        <v>1120</v>
      </c>
      <c r="B42" t="b">
        <v>1</v>
      </c>
      <c r="C42">
        <v>28</v>
      </c>
      <c r="D42">
        <v>123</v>
      </c>
      <c r="E42">
        <v>518</v>
      </c>
      <c r="F42">
        <v>96</v>
      </c>
      <c r="G42" t="b">
        <v>1</v>
      </c>
      <c r="H42">
        <v>10</v>
      </c>
      <c r="I42">
        <f t="shared" si="2"/>
        <v>0</v>
      </c>
      <c r="J42" s="17">
        <f t="shared" si="3"/>
        <v>5.4119999999999999</v>
      </c>
      <c r="K42">
        <f t="shared" si="4"/>
        <v>0</v>
      </c>
      <c r="L42" s="7">
        <f t="shared" si="5"/>
        <v>0</v>
      </c>
      <c r="M42" s="7">
        <f t="shared" si="7"/>
        <v>0</v>
      </c>
      <c r="N42" s="7">
        <f t="shared" si="8"/>
        <v>0</v>
      </c>
      <c r="O42" s="7">
        <f t="shared" si="6"/>
        <v>0</v>
      </c>
      <c r="P42">
        <v>28</v>
      </c>
      <c r="Q42" s="7" t="str">
        <f>VLOOKUP(P42,TransitModes!$A$2:$B$68,2,0)</f>
        <v>VTA Local</v>
      </c>
      <c r="U42" s="8"/>
      <c r="X42" s="96"/>
      <c r="Y42" s="88"/>
      <c r="AA42" s="9"/>
      <c r="AB42" s="96"/>
      <c r="AC42" s="88"/>
      <c r="AE42" s="9"/>
    </row>
    <row r="43" spans="1:31">
      <c r="A43" t="s">
        <v>1121</v>
      </c>
      <c r="B43" t="b">
        <v>0</v>
      </c>
      <c r="C43">
        <v>28</v>
      </c>
      <c r="D43">
        <v>2075</v>
      </c>
      <c r="E43">
        <v>7916</v>
      </c>
      <c r="F43">
        <v>48</v>
      </c>
      <c r="G43" t="b">
        <v>1</v>
      </c>
      <c r="H43">
        <v>10</v>
      </c>
      <c r="I43">
        <f t="shared" si="2"/>
        <v>1</v>
      </c>
      <c r="J43" s="17">
        <f t="shared" si="3"/>
        <v>45.650000000000006</v>
      </c>
      <c r="K43">
        <f t="shared" si="4"/>
        <v>4</v>
      </c>
      <c r="L43" s="7">
        <f t="shared" si="5"/>
        <v>0</v>
      </c>
      <c r="M43" s="7">
        <f t="shared" si="7"/>
        <v>0.97837112416252059</v>
      </c>
      <c r="N43" s="7">
        <f t="shared" si="8"/>
        <v>18.196640287524897</v>
      </c>
      <c r="O43" s="7">
        <f t="shared" si="6"/>
        <v>18.196640287524897</v>
      </c>
      <c r="P43">
        <v>28</v>
      </c>
      <c r="Q43" s="7" t="str">
        <f>VLOOKUP(P43,TransitModes!$A$2:$B$68,2,0)</f>
        <v>VTA Local</v>
      </c>
      <c r="U43" s="8"/>
      <c r="X43" s="96"/>
      <c r="Y43" s="88"/>
      <c r="AA43" s="9"/>
      <c r="AB43" s="96"/>
      <c r="AC43" s="88"/>
      <c r="AE43" s="9"/>
    </row>
    <row r="44" spans="1:31">
      <c r="A44" t="s">
        <v>1122</v>
      </c>
      <c r="B44" t="b">
        <v>1</v>
      </c>
      <c r="C44">
        <v>28</v>
      </c>
      <c r="D44">
        <v>1378</v>
      </c>
      <c r="E44">
        <v>4399</v>
      </c>
      <c r="F44">
        <v>80</v>
      </c>
      <c r="G44" t="b">
        <v>1</v>
      </c>
      <c r="H44">
        <v>10</v>
      </c>
      <c r="I44">
        <f t="shared" si="2"/>
        <v>1</v>
      </c>
      <c r="J44" s="17">
        <f t="shared" si="3"/>
        <v>60.632000000000012</v>
      </c>
      <c r="K44">
        <f t="shared" si="4"/>
        <v>6</v>
      </c>
      <c r="L44" s="7">
        <f t="shared" si="5"/>
        <v>0</v>
      </c>
      <c r="M44" s="7">
        <f t="shared" si="7"/>
        <v>1.467556686243781</v>
      </c>
      <c r="N44" s="7">
        <f t="shared" si="8"/>
        <v>27.294960431287347</v>
      </c>
      <c r="O44" s="7">
        <f t="shared" si="6"/>
        <v>27.294960431287347</v>
      </c>
      <c r="P44">
        <v>28</v>
      </c>
      <c r="Q44" s="7" t="str">
        <f>VLOOKUP(P44,TransitModes!$A$2:$B$68,2,0)</f>
        <v>VTA Local</v>
      </c>
      <c r="U44" s="8"/>
      <c r="X44" s="96"/>
      <c r="Y44" s="88"/>
      <c r="AA44" s="9"/>
      <c r="AB44" s="96"/>
      <c r="AC44" s="88"/>
      <c r="AE44" s="9"/>
    </row>
    <row r="45" spans="1:31">
      <c r="A45" t="s">
        <v>1123</v>
      </c>
      <c r="B45" t="b">
        <v>1</v>
      </c>
      <c r="C45">
        <v>28</v>
      </c>
      <c r="D45">
        <v>1370</v>
      </c>
      <c r="E45">
        <v>4373</v>
      </c>
      <c r="F45">
        <v>80</v>
      </c>
      <c r="G45" t="b">
        <v>1</v>
      </c>
      <c r="H45">
        <v>10</v>
      </c>
      <c r="I45">
        <f t="shared" si="2"/>
        <v>1</v>
      </c>
      <c r="J45" s="17">
        <f t="shared" si="3"/>
        <v>60.279999999999994</v>
      </c>
      <c r="K45">
        <f t="shared" si="4"/>
        <v>6</v>
      </c>
      <c r="L45" s="7">
        <f t="shared" si="5"/>
        <v>0</v>
      </c>
      <c r="M45" s="7">
        <f t="shared" si="7"/>
        <v>1.467556686243781</v>
      </c>
      <c r="N45" s="7">
        <f t="shared" si="8"/>
        <v>27.294960431287347</v>
      </c>
      <c r="O45" s="7">
        <f t="shared" si="6"/>
        <v>27.294960431287347</v>
      </c>
      <c r="P45">
        <v>28</v>
      </c>
      <c r="Q45" s="7" t="str">
        <f>VLOOKUP(P45,TransitModes!$A$2:$B$68,2,0)</f>
        <v>VTA Local</v>
      </c>
      <c r="U45" s="8"/>
      <c r="X45" s="96"/>
      <c r="Y45" s="88"/>
      <c r="AA45" s="9"/>
      <c r="AB45" s="96"/>
      <c r="AC45" s="88"/>
      <c r="AE45" s="9"/>
    </row>
    <row r="46" spans="1:31">
      <c r="A46" t="s">
        <v>1124</v>
      </c>
      <c r="B46" t="b">
        <v>1</v>
      </c>
      <c r="C46">
        <v>28</v>
      </c>
      <c r="D46">
        <v>1654</v>
      </c>
      <c r="E46">
        <v>5930</v>
      </c>
      <c r="F46">
        <v>0</v>
      </c>
      <c r="G46" t="b">
        <v>1</v>
      </c>
      <c r="H46">
        <v>10</v>
      </c>
      <c r="I46">
        <f t="shared" si="2"/>
        <v>1</v>
      </c>
      <c r="J46" s="17">
        <f t="shared" si="3"/>
        <v>72.775999999999996</v>
      </c>
      <c r="K46">
        <f t="shared" si="4"/>
        <v>8</v>
      </c>
      <c r="L46" s="7">
        <f t="shared" si="5"/>
        <v>0</v>
      </c>
      <c r="M46" s="7">
        <f t="shared" si="7"/>
        <v>1.9567422483250412</v>
      </c>
      <c r="N46" s="7">
        <f t="shared" si="8"/>
        <v>36.393280575049793</v>
      </c>
      <c r="O46" s="7">
        <f t="shared" si="6"/>
        <v>36.393280575049793</v>
      </c>
      <c r="P46">
        <v>28</v>
      </c>
      <c r="Q46" s="7" t="str">
        <f>VLOOKUP(P46,TransitModes!$A$2:$B$68,2,0)</f>
        <v>VTA Local</v>
      </c>
      <c r="U46" s="8"/>
      <c r="X46" s="96"/>
      <c r="Y46" s="88"/>
      <c r="AA46" s="9"/>
      <c r="AB46" s="96"/>
      <c r="AC46" s="88"/>
      <c r="AE46" s="9"/>
    </row>
    <row r="47" spans="1:31">
      <c r="A47" t="s">
        <v>1125</v>
      </c>
      <c r="B47" t="b">
        <v>1</v>
      </c>
      <c r="C47">
        <v>28</v>
      </c>
      <c r="D47">
        <v>1646</v>
      </c>
      <c r="E47">
        <v>5904</v>
      </c>
      <c r="F47">
        <v>0</v>
      </c>
      <c r="G47" t="b">
        <v>1</v>
      </c>
      <c r="H47">
        <v>10</v>
      </c>
      <c r="I47">
        <f t="shared" si="2"/>
        <v>1</v>
      </c>
      <c r="J47" s="17">
        <f t="shared" si="3"/>
        <v>72.424000000000007</v>
      </c>
      <c r="K47">
        <f t="shared" si="4"/>
        <v>8</v>
      </c>
      <c r="L47" s="7">
        <f t="shared" si="5"/>
        <v>0</v>
      </c>
      <c r="M47" s="7">
        <f t="shared" si="7"/>
        <v>1.9567422483250412</v>
      </c>
      <c r="N47" s="7">
        <f t="shared" si="8"/>
        <v>36.393280575049793</v>
      </c>
      <c r="O47" s="7">
        <f t="shared" si="6"/>
        <v>36.393280575049793</v>
      </c>
      <c r="P47">
        <v>28</v>
      </c>
      <c r="Q47" s="7" t="str">
        <f>VLOOKUP(P47,TransitModes!$A$2:$B$68,2,0)</f>
        <v>VTA Local</v>
      </c>
      <c r="U47" s="8"/>
      <c r="X47" s="96"/>
      <c r="Y47" s="88"/>
      <c r="AA47" s="9"/>
      <c r="AB47" s="96"/>
      <c r="AC47" s="88"/>
      <c r="AE47" s="9"/>
    </row>
    <row r="48" spans="1:31">
      <c r="A48" t="s">
        <v>1126</v>
      </c>
      <c r="B48" t="b">
        <v>1</v>
      </c>
      <c r="C48">
        <v>28</v>
      </c>
      <c r="D48">
        <v>2077</v>
      </c>
      <c r="E48">
        <v>7603</v>
      </c>
      <c r="F48">
        <v>65</v>
      </c>
      <c r="G48" t="b">
        <v>1</v>
      </c>
      <c r="H48">
        <v>10</v>
      </c>
      <c r="I48">
        <f t="shared" si="2"/>
        <v>1</v>
      </c>
      <c r="J48" s="17">
        <f t="shared" si="3"/>
        <v>91.388000000000005</v>
      </c>
      <c r="K48">
        <f t="shared" si="4"/>
        <v>8</v>
      </c>
      <c r="L48" s="7">
        <f t="shared" si="5"/>
        <v>0</v>
      </c>
      <c r="M48" s="7">
        <f t="shared" si="7"/>
        <v>1.9567422483250412</v>
      </c>
      <c r="N48" s="7">
        <f t="shared" si="8"/>
        <v>36.393280575049793</v>
      </c>
      <c r="O48" s="7">
        <f t="shared" si="6"/>
        <v>36.393280575049793</v>
      </c>
      <c r="P48">
        <v>28</v>
      </c>
      <c r="Q48" s="7" t="str">
        <f>VLOOKUP(P48,TransitModes!$A$2:$B$68,2,0)</f>
        <v>VTA Local</v>
      </c>
      <c r="U48" s="8"/>
      <c r="X48" s="96"/>
      <c r="Y48" s="88"/>
      <c r="AA48" s="9"/>
      <c r="AB48" s="96"/>
      <c r="AE48" s="9"/>
    </row>
    <row r="49" spans="1:31">
      <c r="A49" t="s">
        <v>1602</v>
      </c>
      <c r="B49" t="b">
        <v>0</v>
      </c>
      <c r="C49">
        <v>111</v>
      </c>
      <c r="D49">
        <v>1660</v>
      </c>
      <c r="E49">
        <v>5066</v>
      </c>
      <c r="F49">
        <v>30</v>
      </c>
      <c r="G49" t="b">
        <v>1</v>
      </c>
      <c r="H49">
        <v>10</v>
      </c>
      <c r="I49">
        <f t="shared" si="2"/>
        <v>1</v>
      </c>
      <c r="J49" s="17">
        <f t="shared" si="3"/>
        <v>36.520000000000003</v>
      </c>
      <c r="K49">
        <f t="shared" si="4"/>
        <v>3</v>
      </c>
      <c r="L49" s="7">
        <f t="shared" si="5"/>
        <v>0</v>
      </c>
      <c r="M49" s="7">
        <f t="shared" si="7"/>
        <v>0.7337783431218905</v>
      </c>
      <c r="N49" s="7">
        <f t="shared" si="8"/>
        <v>13.647480215643673</v>
      </c>
      <c r="O49" s="7">
        <f t="shared" si="6"/>
        <v>13.647480215643673</v>
      </c>
      <c r="P49">
        <v>111</v>
      </c>
      <c r="Q49" s="7" t="str">
        <f>VLOOKUP(P49,TransitModes!$A$2:$B$68,2,0)</f>
        <v>VTA LRT</v>
      </c>
      <c r="U49" s="8"/>
      <c r="X49" s="96"/>
      <c r="Y49" s="88"/>
      <c r="AA49" s="9"/>
      <c r="AB49" s="96"/>
      <c r="AE49" s="9"/>
    </row>
    <row r="50" spans="1:31">
      <c r="A50" t="s">
        <v>1603</v>
      </c>
      <c r="B50" t="b">
        <v>0</v>
      </c>
      <c r="C50">
        <v>111</v>
      </c>
      <c r="D50">
        <v>1430</v>
      </c>
      <c r="E50">
        <v>4857</v>
      </c>
      <c r="F50">
        <v>30</v>
      </c>
      <c r="G50" t="b">
        <v>1</v>
      </c>
      <c r="H50">
        <v>10</v>
      </c>
      <c r="I50">
        <f t="shared" si="2"/>
        <v>1</v>
      </c>
      <c r="J50" s="17">
        <f t="shared" si="3"/>
        <v>31.460000000000004</v>
      </c>
      <c r="K50">
        <f t="shared" si="4"/>
        <v>3</v>
      </c>
      <c r="L50" s="7">
        <f t="shared" si="5"/>
        <v>0</v>
      </c>
      <c r="M50" s="7">
        <f t="shared" si="7"/>
        <v>0.7337783431218905</v>
      </c>
      <c r="N50" s="7">
        <f t="shared" si="8"/>
        <v>13.647480215643673</v>
      </c>
      <c r="O50" s="7">
        <f t="shared" si="6"/>
        <v>13.647480215643673</v>
      </c>
      <c r="P50">
        <v>111</v>
      </c>
      <c r="Q50" s="7" t="str">
        <f>VLOOKUP(P50,TransitModes!$A$2:$B$68,2,0)</f>
        <v>VTA LRT</v>
      </c>
      <c r="U50" s="8"/>
      <c r="X50" s="96"/>
      <c r="Y50" s="88"/>
      <c r="AA50" s="9"/>
      <c r="AB50" s="96"/>
      <c r="AE50" s="9"/>
    </row>
    <row r="51" spans="1:31">
      <c r="A51" t="s">
        <v>1604</v>
      </c>
      <c r="B51" t="b">
        <v>0</v>
      </c>
      <c r="C51">
        <v>111</v>
      </c>
      <c r="D51">
        <v>2061</v>
      </c>
      <c r="E51">
        <v>5815</v>
      </c>
      <c r="F51">
        <v>30</v>
      </c>
      <c r="G51" t="b">
        <v>1</v>
      </c>
      <c r="H51">
        <v>10</v>
      </c>
      <c r="I51">
        <f t="shared" si="2"/>
        <v>1</v>
      </c>
      <c r="J51" s="17">
        <f t="shared" si="3"/>
        <v>45.342000000000006</v>
      </c>
      <c r="K51">
        <f t="shared" si="4"/>
        <v>4</v>
      </c>
      <c r="L51" s="7">
        <f t="shared" si="5"/>
        <v>0</v>
      </c>
      <c r="M51" s="7">
        <f t="shared" si="7"/>
        <v>0.97837112416252059</v>
      </c>
      <c r="N51" s="7">
        <f t="shared" si="8"/>
        <v>18.196640287524897</v>
      </c>
      <c r="O51" s="7">
        <f t="shared" si="6"/>
        <v>18.196640287524897</v>
      </c>
      <c r="P51">
        <v>111</v>
      </c>
      <c r="Q51" s="7" t="str">
        <f>VLOOKUP(P51,TransitModes!$A$2:$B$68,2,0)</f>
        <v>VTA LRT</v>
      </c>
      <c r="U51" s="8"/>
      <c r="X51" s="96"/>
      <c r="Y51" s="88"/>
      <c r="AA51" s="9"/>
      <c r="AB51" s="96"/>
      <c r="AE51" s="9"/>
    </row>
    <row r="52" spans="1:31">
      <c r="J52" s="17"/>
      <c r="L52" s="7"/>
      <c r="M52" s="7"/>
      <c r="N52" s="7"/>
      <c r="O52" s="7"/>
      <c r="Q52" s="7"/>
      <c r="T52" s="96"/>
      <c r="U52" s="8"/>
      <c r="X52" s="96"/>
      <c r="Y52" s="88"/>
      <c r="AA52" s="9"/>
      <c r="AB52" s="96"/>
      <c r="AE52" s="9"/>
    </row>
    <row r="53" spans="1:31">
      <c r="J53" s="17"/>
      <c r="L53" s="7"/>
      <c r="M53" s="7"/>
      <c r="N53" s="7"/>
      <c r="O53" s="7"/>
      <c r="Q53" s="7"/>
      <c r="T53" s="96"/>
      <c r="U53" s="8"/>
      <c r="X53" s="96"/>
      <c r="Y53" s="88"/>
      <c r="AA53" s="9"/>
      <c r="AB53" s="96"/>
      <c r="AE53" s="9"/>
    </row>
    <row r="54" spans="1:31">
      <c r="J54" s="17"/>
      <c r="L54" s="7"/>
      <c r="M54" s="7"/>
      <c r="N54" s="7"/>
      <c r="O54" s="7"/>
      <c r="Q54" s="7"/>
      <c r="T54" s="96"/>
      <c r="U54" s="8"/>
      <c r="X54" s="96"/>
      <c r="Y54" s="88"/>
      <c r="AA54" s="9"/>
      <c r="AB54" s="96"/>
      <c r="AE54" s="9"/>
    </row>
    <row r="55" spans="1:31">
      <c r="J55" s="17"/>
      <c r="L55" s="7"/>
      <c r="M55" s="7"/>
      <c r="N55" s="7"/>
      <c r="O55" s="7"/>
      <c r="Q55" s="7"/>
      <c r="T55" s="96"/>
      <c r="U55" s="8"/>
      <c r="X55" s="9"/>
      <c r="Y55" s="88"/>
      <c r="AA55" s="9"/>
      <c r="AB55" s="96"/>
      <c r="AE55" s="9"/>
    </row>
    <row r="56" spans="1:31">
      <c r="J56" s="17"/>
      <c r="L56" s="7"/>
      <c r="M56" s="7"/>
      <c r="N56" s="7"/>
      <c r="O56" s="7"/>
      <c r="Q56" s="7"/>
      <c r="T56" s="96"/>
      <c r="U56" s="8"/>
      <c r="X56" s="96"/>
      <c r="Y56" s="88"/>
      <c r="AA56" s="9"/>
      <c r="AB56" s="96"/>
      <c r="AE56" s="9"/>
    </row>
    <row r="57" spans="1:31">
      <c r="J57" s="17"/>
      <c r="L57" s="7"/>
      <c r="M57" s="7"/>
      <c r="N57" s="7"/>
      <c r="O57" s="7"/>
      <c r="Q57" s="7"/>
      <c r="T57" s="96"/>
      <c r="U57" s="8"/>
      <c r="X57" s="96"/>
      <c r="Y57" s="88"/>
      <c r="AA57" s="9"/>
      <c r="AB57" s="96"/>
      <c r="AE57" s="9"/>
    </row>
    <row r="58" spans="1:31">
      <c r="J58" s="17"/>
      <c r="L58" s="7"/>
      <c r="M58" s="7"/>
      <c r="N58" s="7"/>
      <c r="O58" s="7"/>
      <c r="Q58" s="7"/>
      <c r="U58" s="8"/>
      <c r="X58" s="96"/>
      <c r="Y58" s="88"/>
      <c r="AA58" s="9"/>
      <c r="AB58" s="96"/>
      <c r="AE58" s="9"/>
    </row>
    <row r="59" spans="1:31">
      <c r="J59" s="17"/>
      <c r="L59" s="7"/>
      <c r="M59" s="7"/>
      <c r="N59" s="7"/>
      <c r="O59" s="7"/>
      <c r="Q59" s="7"/>
      <c r="U59" s="70"/>
      <c r="X59" s="96"/>
      <c r="Y59" s="88"/>
      <c r="AA59" s="9"/>
      <c r="AB59" s="96"/>
      <c r="AE59" s="9"/>
    </row>
    <row r="60" spans="1:31">
      <c r="J60" s="17"/>
      <c r="L60" s="7"/>
      <c r="M60" s="7"/>
      <c r="N60" s="7"/>
      <c r="O60" s="7"/>
      <c r="Q60" s="7"/>
      <c r="X60" s="96"/>
      <c r="Y60" s="88"/>
      <c r="AA60" s="9"/>
      <c r="AB60" s="9"/>
      <c r="AC60" s="88"/>
      <c r="AE60" s="9"/>
    </row>
    <row r="61" spans="1:31">
      <c r="J61" s="17"/>
      <c r="L61" s="7"/>
      <c r="M61" s="7"/>
      <c r="N61" s="7"/>
      <c r="O61" s="7"/>
      <c r="Q61" s="7"/>
      <c r="X61" s="96"/>
      <c r="Y61" s="88"/>
      <c r="AA61" s="9"/>
      <c r="AB61" s="96"/>
      <c r="AC61" s="88"/>
      <c r="AE61" s="9"/>
    </row>
    <row r="62" spans="1:31">
      <c r="J62" s="17"/>
      <c r="L62" s="7"/>
      <c r="M62" s="7"/>
      <c r="N62" s="7"/>
      <c r="O62" s="7"/>
      <c r="Q62" s="7"/>
      <c r="X62" s="96"/>
      <c r="Y62" s="88"/>
      <c r="AA62" s="9"/>
      <c r="AB62" s="96"/>
      <c r="AC62" s="88"/>
      <c r="AE62" s="9"/>
    </row>
    <row r="63" spans="1:31">
      <c r="J63" s="17"/>
      <c r="L63" s="7"/>
      <c r="M63" s="7"/>
      <c r="N63" s="7"/>
      <c r="O63" s="7"/>
      <c r="Q63" s="7"/>
      <c r="X63" s="96"/>
      <c r="Y63" s="88"/>
      <c r="AA63" s="9"/>
      <c r="AB63" s="96"/>
      <c r="AC63" s="88"/>
      <c r="AE63" s="9"/>
    </row>
    <row r="64" spans="1:31">
      <c r="J64" s="17"/>
      <c r="L64" s="7"/>
      <c r="M64" s="7"/>
      <c r="N64" s="7"/>
      <c r="O64" s="7"/>
      <c r="Q64" s="7"/>
      <c r="X64" s="96"/>
      <c r="Y64" s="88"/>
      <c r="AA64" s="9"/>
      <c r="AB64" s="96"/>
      <c r="AC64" s="88"/>
      <c r="AE64" s="9"/>
    </row>
    <row r="65" spans="10:31">
      <c r="J65" s="17"/>
      <c r="L65" s="7"/>
      <c r="M65" s="7"/>
      <c r="N65" s="7"/>
      <c r="O65" s="7"/>
      <c r="Q65" s="7"/>
      <c r="X65" s="96"/>
      <c r="Y65" s="88"/>
      <c r="AA65" s="9"/>
      <c r="AB65" s="96"/>
      <c r="AC65" s="88"/>
      <c r="AE65" s="9"/>
    </row>
    <row r="66" spans="10:31">
      <c r="J66" s="17"/>
      <c r="L66" s="7"/>
      <c r="M66" s="7"/>
      <c r="N66" s="7"/>
      <c r="O66" s="7"/>
      <c r="Q66" s="7"/>
      <c r="X66" s="96"/>
      <c r="Y66" s="88"/>
      <c r="AA66" s="9"/>
      <c r="AB66" s="96"/>
      <c r="AC66" s="88"/>
      <c r="AE66" s="9"/>
    </row>
    <row r="67" spans="10:31">
      <c r="J67" s="17"/>
      <c r="L67" s="7"/>
      <c r="M67" s="7"/>
      <c r="N67" s="7"/>
      <c r="O67" s="7"/>
      <c r="Q67" s="7"/>
      <c r="X67" s="96"/>
      <c r="Y67" s="88"/>
      <c r="AA67" s="9"/>
      <c r="AB67" s="96"/>
      <c r="AC67" s="88"/>
      <c r="AE67" s="9"/>
    </row>
    <row r="68" spans="10:31">
      <c r="J68" s="17"/>
      <c r="L68" s="7"/>
      <c r="M68" s="7"/>
      <c r="N68" s="7"/>
      <c r="O68" s="7"/>
      <c r="Q68" s="7"/>
      <c r="X68" s="96"/>
      <c r="Y68" s="88"/>
      <c r="AA68" s="9"/>
      <c r="AB68" s="96"/>
      <c r="AC68" s="88"/>
      <c r="AE68" s="9"/>
    </row>
    <row r="69" spans="10:31">
      <c r="J69" s="17"/>
      <c r="L69" s="7"/>
      <c r="M69" s="7"/>
      <c r="N69" s="7"/>
      <c r="O69" s="7"/>
      <c r="Q69" s="7"/>
      <c r="X69" s="96"/>
      <c r="Y69" s="88"/>
      <c r="AA69" s="9"/>
      <c r="AB69" s="96"/>
      <c r="AE69" s="9"/>
    </row>
    <row r="70" spans="10:31">
      <c r="J70" s="17"/>
      <c r="L70" s="7"/>
      <c r="M70" s="7"/>
      <c r="N70" s="7"/>
      <c r="O70" s="7"/>
      <c r="Q70" s="7"/>
      <c r="X70" s="96"/>
      <c r="Y70" s="88"/>
      <c r="AA70" s="9"/>
      <c r="AB70" s="96"/>
      <c r="AE70" s="9"/>
    </row>
    <row r="71" spans="10:31">
      <c r="J71" s="17"/>
      <c r="L71" s="7"/>
      <c r="M71" s="7"/>
      <c r="N71" s="7"/>
      <c r="O71" s="7"/>
      <c r="Q71" s="7"/>
      <c r="X71" s="96"/>
      <c r="Y71" s="88"/>
      <c r="AA71" s="9"/>
      <c r="AB71" s="96"/>
      <c r="AE71" s="9"/>
    </row>
    <row r="72" spans="10:31">
      <c r="J72" s="17"/>
      <c r="L72" s="7"/>
      <c r="M72" s="7"/>
      <c r="N72" s="7"/>
      <c r="O72" s="7"/>
      <c r="Q72" s="7"/>
      <c r="X72" s="9"/>
      <c r="Y72" s="88"/>
      <c r="AA72" s="9"/>
      <c r="AB72" s="96"/>
      <c r="AE72" s="9"/>
    </row>
    <row r="73" spans="10:31">
      <c r="J73" s="17"/>
      <c r="L73" s="7"/>
      <c r="M73" s="7"/>
      <c r="N73" s="7"/>
      <c r="O73" s="7"/>
      <c r="Q73" s="7"/>
      <c r="X73" s="96"/>
      <c r="Y73" s="88"/>
      <c r="AA73" s="9"/>
      <c r="AB73" s="96"/>
      <c r="AE73" s="9"/>
    </row>
    <row r="74" spans="10:31">
      <c r="J74" s="17"/>
      <c r="L74" s="7"/>
      <c r="M74" s="7"/>
      <c r="N74" s="7"/>
      <c r="O74" s="7"/>
      <c r="Q74" s="7"/>
      <c r="U74" t="e">
        <f>VLOOKUP(T74,$A$3:$O$242,15,0)</f>
        <v>#N/A</v>
      </c>
      <c r="X74" s="96"/>
      <c r="Y74" s="88"/>
      <c r="AA74" s="9"/>
      <c r="AB74" s="96"/>
      <c r="AE74" s="9"/>
    </row>
    <row r="75" spans="10:31">
      <c r="J75" s="17"/>
      <c r="L75" s="7"/>
      <c r="M75" s="7"/>
      <c r="N75" s="7"/>
      <c r="O75" s="7"/>
      <c r="Q75" s="7"/>
      <c r="U75" t="e">
        <f>VLOOKUP(T75,$A$3:$O$242,15,0)</f>
        <v>#N/A</v>
      </c>
      <c r="X75" s="96"/>
      <c r="Y75" s="88"/>
      <c r="AA75" s="9"/>
      <c r="AB75" s="96"/>
      <c r="AE75" s="9"/>
    </row>
    <row r="76" spans="10:31">
      <c r="J76" s="17"/>
      <c r="L76" s="7"/>
      <c r="M76" s="7"/>
      <c r="N76" s="7"/>
      <c r="O76" s="7"/>
      <c r="Q76" s="7"/>
      <c r="U76" t="e">
        <f>VLOOKUP(T76,$A$3:$O$242,15,0)</f>
        <v>#N/A</v>
      </c>
      <c r="X76" s="96"/>
      <c r="Y76" s="88"/>
      <c r="AA76" s="9"/>
      <c r="AB76" s="96"/>
      <c r="AE76" s="9"/>
    </row>
    <row r="77" spans="10:31">
      <c r="J77" s="17"/>
      <c r="L77" s="7"/>
      <c r="M77" s="7"/>
      <c r="N77" s="7"/>
      <c r="O77" s="7"/>
      <c r="Q77" s="7"/>
      <c r="U77" t="e">
        <f>VLOOKUP(T77,$A$3:$O$242,15,0)</f>
        <v>#N/A</v>
      </c>
      <c r="X77" s="96"/>
      <c r="Y77" s="88"/>
      <c r="AA77" s="9"/>
      <c r="AB77" s="96"/>
      <c r="AE77" s="9"/>
    </row>
    <row r="78" spans="10:31">
      <c r="J78" s="17"/>
      <c r="L78" s="7"/>
      <c r="M78" s="7"/>
      <c r="N78" s="7"/>
      <c r="O78" s="7"/>
      <c r="Q78" s="7"/>
      <c r="X78" s="96"/>
      <c r="Y78" s="88"/>
      <c r="AA78" s="9"/>
      <c r="AB78" s="96"/>
      <c r="AE78" s="9"/>
    </row>
    <row r="79" spans="10:31">
      <c r="J79" s="17"/>
      <c r="L79" s="7"/>
      <c r="M79" s="7"/>
      <c r="N79" s="7"/>
      <c r="O79" s="7"/>
      <c r="Q79" s="7"/>
      <c r="X79" s="96"/>
      <c r="Y79" s="88"/>
      <c r="AA79" s="9"/>
      <c r="AB79" s="96"/>
      <c r="AE79" s="9"/>
    </row>
    <row r="80" spans="10:31">
      <c r="J80" s="17"/>
      <c r="L80" s="7"/>
      <c r="M80" s="7"/>
      <c r="N80" s="7"/>
      <c r="O80" s="7"/>
      <c r="Q80" s="7"/>
      <c r="X80" s="96"/>
      <c r="Y80" s="88"/>
      <c r="AA80" s="9"/>
      <c r="AB80" s="96"/>
      <c r="AE80" s="9"/>
    </row>
    <row r="81" spans="10:31">
      <c r="J81" s="17"/>
      <c r="L81" s="7"/>
      <c r="M81" s="7"/>
      <c r="N81" s="7"/>
      <c r="O81" s="7"/>
      <c r="Q81" s="7"/>
      <c r="X81" s="96"/>
      <c r="Y81" s="88"/>
      <c r="AA81" s="9"/>
      <c r="AB81" s="9"/>
      <c r="AC81" s="88"/>
      <c r="AE81" s="9"/>
    </row>
    <row r="82" spans="10:31">
      <c r="J82" s="17"/>
      <c r="L82" s="7"/>
      <c r="M82" s="7"/>
      <c r="N82" s="7"/>
      <c r="O82" s="7"/>
      <c r="Q82" s="7"/>
      <c r="X82" s="96"/>
      <c r="Y82" s="88"/>
      <c r="AA82" s="9"/>
      <c r="AB82" s="96"/>
      <c r="AC82" s="88"/>
      <c r="AE82" s="9"/>
    </row>
    <row r="83" spans="10:31">
      <c r="J83" s="17"/>
      <c r="L83" s="7"/>
      <c r="M83" s="7"/>
      <c r="N83" s="7"/>
      <c r="O83" s="7"/>
      <c r="Q83" s="7"/>
      <c r="X83" s="96"/>
      <c r="Y83" s="88"/>
      <c r="AA83" s="9"/>
      <c r="AB83" s="96"/>
      <c r="AC83" s="88"/>
      <c r="AE83" s="9"/>
    </row>
    <row r="84" spans="10:31">
      <c r="J84" s="17"/>
      <c r="L84" s="7"/>
      <c r="M84" s="7"/>
      <c r="N84" s="7"/>
      <c r="O84" s="7"/>
      <c r="Q84" s="7"/>
      <c r="X84" s="96"/>
      <c r="Y84" s="88"/>
      <c r="AA84" s="9"/>
      <c r="AB84" s="96"/>
      <c r="AC84" s="88"/>
      <c r="AE84" s="9"/>
    </row>
    <row r="85" spans="10:31">
      <c r="J85" s="17"/>
      <c r="L85" s="7"/>
      <c r="M85" s="7"/>
      <c r="N85" s="7"/>
      <c r="O85" s="7"/>
      <c r="Q85" s="7"/>
      <c r="X85" s="96"/>
      <c r="Y85" s="88"/>
      <c r="AA85" s="9"/>
      <c r="AB85" s="96"/>
      <c r="AC85" s="88"/>
      <c r="AE85" s="9"/>
    </row>
    <row r="86" spans="10:31">
      <c r="J86" s="17"/>
      <c r="L86" s="7"/>
      <c r="M86" s="7"/>
      <c r="N86" s="7"/>
      <c r="O86" s="7"/>
      <c r="Q86" s="7"/>
      <c r="X86" s="96"/>
      <c r="Y86" s="88"/>
      <c r="AA86" s="9"/>
      <c r="AB86" s="96"/>
      <c r="AC86" s="88"/>
      <c r="AE86" s="9"/>
    </row>
    <row r="87" spans="10:31">
      <c r="J87" s="17"/>
      <c r="L87" s="7"/>
      <c r="M87" s="7"/>
      <c r="N87" s="7"/>
      <c r="O87" s="7"/>
      <c r="Q87" s="7"/>
      <c r="X87" s="96"/>
      <c r="Y87" s="88"/>
      <c r="AA87" s="9"/>
      <c r="AB87" s="96"/>
      <c r="AC87" s="88"/>
      <c r="AE87" s="9"/>
    </row>
    <row r="88" spans="10:31">
      <c r="J88" s="17"/>
      <c r="L88" s="7"/>
      <c r="M88" s="7"/>
      <c r="N88" s="7"/>
      <c r="O88" s="7"/>
      <c r="Q88" s="7"/>
      <c r="X88" s="96"/>
      <c r="Y88" s="88"/>
      <c r="AA88" s="9"/>
      <c r="AB88" s="96"/>
      <c r="AC88" s="88"/>
      <c r="AE88" s="9"/>
    </row>
    <row r="89" spans="10:31">
      <c r="J89" s="17"/>
      <c r="L89" s="7"/>
      <c r="M89" s="7"/>
      <c r="N89" s="7"/>
      <c r="O89" s="7"/>
      <c r="Q89" s="7"/>
      <c r="X89" s="9"/>
      <c r="Y89" s="88"/>
      <c r="AA89" s="9"/>
      <c r="AB89" s="96"/>
      <c r="AC89" s="88"/>
      <c r="AE89" s="9"/>
    </row>
    <row r="90" spans="10:31">
      <c r="J90" s="17"/>
      <c r="L90" s="7"/>
      <c r="M90" s="7"/>
      <c r="N90" s="7"/>
      <c r="O90" s="7"/>
      <c r="Q90" s="7"/>
      <c r="X90" s="96"/>
      <c r="Y90" s="88"/>
      <c r="AA90" s="9"/>
      <c r="AB90" s="96"/>
      <c r="AE90" s="9"/>
    </row>
    <row r="91" spans="10:31">
      <c r="J91" s="17"/>
      <c r="L91" s="7"/>
      <c r="M91" s="7"/>
      <c r="N91" s="7"/>
      <c r="O91" s="7"/>
      <c r="Q91" s="7"/>
      <c r="X91" s="96"/>
      <c r="Y91" s="88"/>
      <c r="AA91" s="9"/>
      <c r="AB91" s="96"/>
      <c r="AE91" s="9"/>
    </row>
    <row r="92" spans="10:31">
      <c r="J92" s="17"/>
      <c r="L92" s="7"/>
      <c r="M92" s="7"/>
      <c r="N92" s="7"/>
      <c r="O92" s="7"/>
      <c r="Q92" s="7"/>
      <c r="X92" s="96"/>
      <c r="Y92" s="88"/>
      <c r="AA92" s="9"/>
      <c r="AB92" s="96"/>
      <c r="AE92" s="9"/>
    </row>
    <row r="93" spans="10:31">
      <c r="J93" s="17"/>
      <c r="L93" s="7"/>
      <c r="M93" s="7"/>
      <c r="N93" s="7"/>
      <c r="O93" s="7"/>
      <c r="Q93" s="7"/>
      <c r="X93" s="96"/>
      <c r="Y93" s="88"/>
      <c r="AA93" s="9"/>
      <c r="AB93" s="96"/>
      <c r="AE93" s="9"/>
    </row>
    <row r="94" spans="10:31">
      <c r="J94" s="17"/>
      <c r="L94" s="7"/>
      <c r="M94" s="7"/>
      <c r="N94" s="7"/>
      <c r="O94" s="7"/>
      <c r="Q94" s="7"/>
      <c r="X94" s="96"/>
      <c r="Y94" s="88"/>
      <c r="AA94" s="9"/>
      <c r="AB94" s="96"/>
      <c r="AE94" s="9"/>
    </row>
    <row r="95" spans="10:31">
      <c r="J95" s="17"/>
      <c r="L95" s="7"/>
      <c r="M95" s="7"/>
      <c r="N95" s="7"/>
      <c r="O95" s="7"/>
      <c r="Q95" s="7"/>
      <c r="X95" s="96"/>
      <c r="Y95" s="88"/>
      <c r="AA95" s="9"/>
      <c r="AB95" s="96"/>
      <c r="AE95" s="9"/>
    </row>
    <row r="96" spans="10:31">
      <c r="J96" s="17"/>
      <c r="L96" s="7"/>
      <c r="M96" s="7"/>
      <c r="N96" s="7"/>
      <c r="O96" s="7"/>
      <c r="Q96" s="7"/>
      <c r="X96" s="96"/>
      <c r="Y96" s="88"/>
      <c r="AA96" s="9"/>
      <c r="AB96" s="96"/>
      <c r="AE96" s="9"/>
    </row>
    <row r="97" spans="10:31">
      <c r="J97" s="17"/>
      <c r="L97" s="7"/>
      <c r="M97" s="7"/>
      <c r="N97" s="7"/>
      <c r="O97" s="7"/>
      <c r="Q97" s="7"/>
      <c r="X97" s="96"/>
      <c r="Y97" s="88"/>
      <c r="AA97" s="9"/>
      <c r="AB97" s="96"/>
      <c r="AE97" s="9"/>
    </row>
    <row r="98" spans="10:31">
      <c r="J98" s="17"/>
      <c r="L98" s="7"/>
      <c r="M98" s="7"/>
      <c r="N98" s="7"/>
      <c r="O98" s="7"/>
      <c r="Q98" s="7"/>
      <c r="X98" s="96"/>
      <c r="Y98" s="88"/>
      <c r="AA98" s="9"/>
      <c r="AB98" s="96"/>
      <c r="AE98" s="9"/>
    </row>
    <row r="99" spans="10:31">
      <c r="J99" s="17"/>
      <c r="L99" s="7"/>
      <c r="M99" s="7"/>
      <c r="N99" s="7"/>
      <c r="O99" s="7"/>
      <c r="Q99" s="7"/>
      <c r="X99" s="96"/>
      <c r="Y99" s="88"/>
      <c r="AA99" s="9"/>
      <c r="AB99" s="96"/>
      <c r="AE99" s="9"/>
    </row>
    <row r="100" spans="10:31">
      <c r="J100" s="17"/>
      <c r="L100" s="7"/>
      <c r="M100" s="7"/>
      <c r="N100" s="7"/>
      <c r="O100" s="7"/>
      <c r="Q100" s="7"/>
      <c r="X100" s="96"/>
      <c r="Y100" s="88"/>
      <c r="AA100" s="9"/>
      <c r="AB100" s="96"/>
      <c r="AE100" s="9"/>
    </row>
    <row r="101" spans="10:31">
      <c r="J101" s="17"/>
      <c r="L101" s="7"/>
      <c r="M101" s="7"/>
      <c r="N101" s="7"/>
      <c r="O101" s="7"/>
      <c r="Q101" s="7"/>
      <c r="X101" s="96"/>
      <c r="Y101" s="88"/>
      <c r="AA101" s="9"/>
      <c r="AB101" s="96"/>
      <c r="AE101" s="9"/>
    </row>
    <row r="102" spans="10:31">
      <c r="J102" s="17"/>
      <c r="L102" s="7"/>
      <c r="M102" s="7"/>
      <c r="N102" s="7"/>
      <c r="O102" s="7"/>
      <c r="Q102" s="7"/>
      <c r="X102" s="96"/>
      <c r="Y102" s="88"/>
      <c r="AA102" s="9"/>
      <c r="AB102" s="9"/>
      <c r="AC102" s="88"/>
      <c r="AE102" s="9"/>
    </row>
    <row r="103" spans="10:31">
      <c r="J103" s="17"/>
      <c r="L103" s="7"/>
      <c r="M103" s="7"/>
      <c r="N103" s="7"/>
      <c r="O103" s="7"/>
      <c r="Q103" s="7"/>
      <c r="X103" s="96"/>
      <c r="Y103" s="88"/>
      <c r="AA103" s="9"/>
      <c r="AB103" s="96"/>
      <c r="AC103" s="88"/>
      <c r="AE103" s="9"/>
    </row>
    <row r="104" spans="10:31">
      <c r="J104" s="17"/>
      <c r="L104" s="7"/>
      <c r="M104" s="7"/>
      <c r="N104" s="7"/>
      <c r="O104" s="7"/>
      <c r="Q104" s="7"/>
      <c r="X104" s="96"/>
      <c r="Y104" s="88"/>
      <c r="AA104" s="9"/>
      <c r="AB104" s="96"/>
      <c r="AC104" s="88"/>
      <c r="AE104" s="9"/>
    </row>
    <row r="105" spans="10:31">
      <c r="J105" s="17"/>
      <c r="L105" s="7"/>
      <c r="M105" s="7"/>
      <c r="N105" s="7"/>
      <c r="O105" s="7"/>
      <c r="Q105" s="7"/>
      <c r="X105" s="96"/>
      <c r="Y105" s="88"/>
      <c r="AA105" s="9"/>
      <c r="AB105" s="96"/>
      <c r="AC105" s="88"/>
      <c r="AE105" s="9"/>
    </row>
    <row r="106" spans="10:31">
      <c r="J106" s="17"/>
      <c r="L106" s="7"/>
      <c r="M106" s="7"/>
      <c r="N106" s="7"/>
      <c r="O106" s="7"/>
      <c r="Q106" s="7"/>
      <c r="X106" s="9"/>
      <c r="Y106" s="88"/>
      <c r="AA106" s="9"/>
      <c r="AB106" s="96"/>
      <c r="AC106" s="88"/>
      <c r="AE106" s="9"/>
    </row>
    <row r="107" spans="10:31">
      <c r="J107" s="17"/>
      <c r="L107" s="7"/>
      <c r="M107" s="7"/>
      <c r="N107" s="7"/>
      <c r="O107" s="7"/>
      <c r="Q107" s="7"/>
      <c r="X107" s="96"/>
      <c r="Y107" s="88"/>
      <c r="AA107" s="9"/>
      <c r="AB107" s="96"/>
      <c r="AC107" s="88"/>
      <c r="AE107" s="9"/>
    </row>
    <row r="108" spans="10:31">
      <c r="J108" s="17"/>
      <c r="L108" s="7"/>
      <c r="M108" s="7"/>
      <c r="N108" s="7"/>
      <c r="O108" s="7"/>
      <c r="Q108" s="7"/>
      <c r="X108" s="96"/>
      <c r="Y108" s="88"/>
      <c r="AA108" s="9"/>
      <c r="AB108" s="96"/>
      <c r="AC108" s="88"/>
      <c r="AE108" s="9"/>
    </row>
    <row r="109" spans="10:31">
      <c r="J109" s="17"/>
      <c r="L109" s="7"/>
      <c r="M109" s="7"/>
      <c r="N109" s="7"/>
      <c r="O109" s="7"/>
      <c r="Q109" s="7"/>
      <c r="X109" s="96"/>
      <c r="Y109" s="88"/>
      <c r="AA109" s="9"/>
      <c r="AB109" s="96"/>
      <c r="AC109" s="88"/>
      <c r="AE109" s="9"/>
    </row>
    <row r="110" spans="10:31">
      <c r="J110" s="17"/>
      <c r="L110" s="7"/>
      <c r="M110" s="7"/>
      <c r="N110" s="7"/>
      <c r="O110" s="7"/>
      <c r="Q110" s="7"/>
      <c r="X110" s="96"/>
      <c r="Y110" s="88"/>
      <c r="AA110" s="9"/>
      <c r="AB110" s="96"/>
      <c r="AC110" s="88"/>
      <c r="AE110" s="9"/>
    </row>
    <row r="111" spans="10:31">
      <c r="J111" s="17"/>
      <c r="L111" s="7"/>
      <c r="M111" s="7"/>
      <c r="N111" s="7"/>
      <c r="O111" s="7"/>
      <c r="Q111" s="7"/>
      <c r="X111" s="96"/>
      <c r="Y111" s="88"/>
      <c r="AA111" s="9"/>
      <c r="AB111" s="96"/>
      <c r="AE111" s="9"/>
    </row>
    <row r="112" spans="10:31">
      <c r="J112" s="17"/>
      <c r="L112" s="7"/>
      <c r="M112" s="7"/>
      <c r="N112" s="7"/>
      <c r="O112" s="7"/>
      <c r="Q112" s="7"/>
      <c r="X112" s="96"/>
      <c r="Y112" s="88"/>
      <c r="AA112" s="9"/>
      <c r="AB112" s="96"/>
      <c r="AE112" s="9"/>
    </row>
    <row r="113" spans="10:31">
      <c r="J113" s="17"/>
      <c r="L113" s="7"/>
      <c r="M113" s="7"/>
      <c r="N113" s="7"/>
      <c r="O113" s="7"/>
      <c r="Q113" s="7"/>
      <c r="X113" s="96"/>
      <c r="Y113" s="88"/>
      <c r="AA113" s="9"/>
      <c r="AB113" s="96"/>
      <c r="AE113" s="9"/>
    </row>
    <row r="114" spans="10:31">
      <c r="J114" s="17"/>
      <c r="L114" s="7"/>
      <c r="M114" s="7"/>
      <c r="N114" s="7"/>
      <c r="O114" s="7"/>
      <c r="Q114" s="7"/>
      <c r="X114" s="96"/>
      <c r="Y114" s="88"/>
      <c r="AA114" s="9"/>
      <c r="AB114" s="96"/>
      <c r="AE114" s="9"/>
    </row>
    <row r="115" spans="10:31">
      <c r="J115" s="17"/>
      <c r="L115" s="7"/>
      <c r="M115" s="7"/>
      <c r="N115" s="7"/>
      <c r="O115" s="7"/>
      <c r="Q115" s="7"/>
      <c r="X115" s="96"/>
      <c r="Y115" s="88"/>
      <c r="AA115" s="9"/>
      <c r="AB115" s="96"/>
      <c r="AE115" s="9"/>
    </row>
    <row r="116" spans="10:31">
      <c r="J116" s="17"/>
      <c r="L116" s="7"/>
      <c r="M116" s="7"/>
      <c r="N116" s="7"/>
      <c r="O116" s="7"/>
      <c r="Q116" s="7"/>
      <c r="X116" s="96"/>
      <c r="Y116" s="88"/>
      <c r="AA116" s="9"/>
      <c r="AB116" s="96"/>
      <c r="AE116" s="9"/>
    </row>
    <row r="117" spans="10:31">
      <c r="J117" s="17"/>
      <c r="L117" s="7"/>
      <c r="M117" s="7"/>
      <c r="N117" s="7"/>
      <c r="O117" s="7"/>
      <c r="Q117" s="7"/>
      <c r="X117" s="96"/>
      <c r="Y117" s="88"/>
      <c r="AA117" s="9"/>
      <c r="AB117" s="96"/>
      <c r="AE117" s="9"/>
    </row>
    <row r="118" spans="10:31">
      <c r="J118" s="17"/>
      <c r="L118" s="7"/>
      <c r="M118" s="7"/>
      <c r="N118" s="7"/>
      <c r="O118" s="7"/>
      <c r="Q118" s="7"/>
      <c r="X118" s="96"/>
      <c r="Y118" s="88"/>
      <c r="AA118" s="9"/>
      <c r="AB118" s="96"/>
      <c r="AE118" s="9"/>
    </row>
    <row r="119" spans="10:31">
      <c r="J119" s="17"/>
      <c r="L119" s="7"/>
      <c r="M119" s="7"/>
      <c r="N119" s="7"/>
      <c r="O119" s="7"/>
      <c r="Q119" s="7"/>
      <c r="X119" s="96"/>
      <c r="Y119" s="88"/>
      <c r="AA119" s="9"/>
      <c r="AB119" s="96"/>
      <c r="AE119" s="9"/>
    </row>
    <row r="120" spans="10:31">
      <c r="J120" s="17"/>
      <c r="L120" s="7"/>
      <c r="M120" s="7"/>
      <c r="N120" s="7"/>
      <c r="O120" s="7"/>
      <c r="Q120" s="7"/>
      <c r="X120" s="96"/>
      <c r="Y120" s="88"/>
      <c r="AA120" s="9"/>
      <c r="AB120" s="96"/>
      <c r="AE120" s="9"/>
    </row>
    <row r="121" spans="10:31">
      <c r="J121" s="17"/>
      <c r="L121" s="7"/>
      <c r="M121" s="7"/>
      <c r="N121" s="7"/>
      <c r="O121" s="7"/>
      <c r="Q121" s="7"/>
      <c r="X121" s="96"/>
      <c r="Y121" s="88"/>
      <c r="AA121" s="9"/>
      <c r="AB121" s="96"/>
      <c r="AE121" s="9"/>
    </row>
    <row r="122" spans="10:31">
      <c r="J122" s="17"/>
      <c r="L122" s="7"/>
      <c r="M122" s="7"/>
      <c r="N122" s="7"/>
      <c r="O122" s="7"/>
      <c r="Q122" s="7"/>
      <c r="X122" s="96"/>
      <c r="Y122" s="88"/>
      <c r="AA122" s="9"/>
      <c r="AB122" s="96"/>
      <c r="AE122" s="9"/>
    </row>
    <row r="123" spans="10:31">
      <c r="J123" s="17"/>
      <c r="L123" s="7"/>
      <c r="M123" s="7"/>
      <c r="N123" s="7"/>
      <c r="O123" s="7"/>
      <c r="Q123" s="7"/>
      <c r="AB123" s="9"/>
      <c r="AC123" s="88"/>
      <c r="AE123" s="9"/>
    </row>
    <row r="124" spans="10:31">
      <c r="J124" s="17"/>
      <c r="L124" s="7"/>
      <c r="M124" s="7"/>
      <c r="N124" s="7"/>
      <c r="O124" s="7"/>
      <c r="Q124" s="7"/>
      <c r="AB124" s="96"/>
      <c r="AC124" s="88"/>
      <c r="AE124" s="9"/>
    </row>
    <row r="125" spans="10:31">
      <c r="J125" s="17"/>
      <c r="L125" s="7"/>
      <c r="M125" s="7"/>
      <c r="N125" s="7"/>
      <c r="O125" s="7"/>
      <c r="Q125" s="7"/>
      <c r="AB125" s="96"/>
      <c r="AC125" s="88"/>
      <c r="AE125" s="9"/>
    </row>
    <row r="126" spans="10:31">
      <c r="J126" s="17"/>
      <c r="L126" s="7"/>
      <c r="M126" s="7"/>
      <c r="N126" s="7"/>
      <c r="O126" s="7"/>
      <c r="Q126" s="7"/>
      <c r="AB126" s="96"/>
      <c r="AC126" s="88"/>
      <c r="AE126" s="9"/>
    </row>
    <row r="127" spans="10:31">
      <c r="J127" s="17"/>
      <c r="L127" s="7"/>
      <c r="M127" s="7"/>
      <c r="N127" s="7"/>
      <c r="O127" s="7"/>
      <c r="Q127" s="7"/>
      <c r="AB127" s="96"/>
      <c r="AC127" s="88"/>
      <c r="AE127" s="9"/>
    </row>
    <row r="128" spans="10:31">
      <c r="J128" s="17"/>
      <c r="L128" s="7"/>
      <c r="M128" s="7"/>
      <c r="N128" s="7"/>
      <c r="O128" s="7"/>
      <c r="Q128" s="7"/>
      <c r="AB128" s="96"/>
      <c r="AC128" s="88"/>
      <c r="AE128" s="9"/>
    </row>
    <row r="129" spans="10:31">
      <c r="J129" s="17"/>
      <c r="L129" s="7"/>
      <c r="M129" s="7"/>
      <c r="N129" s="7"/>
      <c r="O129" s="7"/>
      <c r="Q129" s="7"/>
      <c r="AB129" s="96"/>
      <c r="AC129" s="88"/>
      <c r="AE129" s="9"/>
    </row>
    <row r="130" spans="10:31">
      <c r="J130" s="17"/>
      <c r="L130" s="7"/>
      <c r="M130" s="7"/>
      <c r="N130" s="7"/>
      <c r="O130" s="7"/>
      <c r="Q130" s="7"/>
      <c r="AB130" s="96"/>
      <c r="AC130" s="88"/>
      <c r="AE130" s="9"/>
    </row>
    <row r="131" spans="10:31">
      <c r="J131" s="17"/>
      <c r="L131" s="7"/>
      <c r="M131" s="7"/>
      <c r="N131" s="7"/>
      <c r="O131" s="7"/>
      <c r="Q131" s="7"/>
      <c r="AB131" s="96"/>
      <c r="AC131" s="88"/>
      <c r="AE131" s="9"/>
    </row>
    <row r="132" spans="10:31">
      <c r="J132" s="17"/>
      <c r="L132" s="7"/>
      <c r="M132" s="7"/>
      <c r="N132" s="7"/>
      <c r="O132" s="7"/>
      <c r="Q132" s="7"/>
      <c r="AB132" s="96"/>
      <c r="AE132" s="9"/>
    </row>
    <row r="133" spans="10:31">
      <c r="J133" s="17"/>
      <c r="L133" s="7"/>
      <c r="M133" s="7"/>
      <c r="N133" s="7"/>
      <c r="O133" s="7"/>
      <c r="Q133" s="7"/>
      <c r="AB133" s="96"/>
      <c r="AE133" s="9"/>
    </row>
    <row r="134" spans="10:31">
      <c r="J134" s="17"/>
      <c r="L134" s="7"/>
      <c r="M134" s="7"/>
      <c r="N134" s="7"/>
      <c r="O134" s="7"/>
      <c r="Q134" s="7"/>
      <c r="AB134" s="96"/>
      <c r="AE134" s="9"/>
    </row>
    <row r="135" spans="10:31">
      <c r="J135" s="17"/>
      <c r="L135" s="7"/>
      <c r="M135" s="7"/>
      <c r="N135" s="7"/>
      <c r="O135" s="7"/>
      <c r="Q135" s="7"/>
      <c r="AB135" s="96"/>
      <c r="AE135" s="9"/>
    </row>
    <row r="136" spans="10:31">
      <c r="J136" s="17"/>
      <c r="L136" s="7"/>
      <c r="M136" s="7"/>
      <c r="N136" s="7"/>
      <c r="O136" s="7"/>
      <c r="Q136" s="7"/>
      <c r="AB136" s="96"/>
      <c r="AE136" s="9"/>
    </row>
    <row r="137" spans="10:31">
      <c r="J137" s="17"/>
      <c r="L137" s="7"/>
      <c r="M137" s="7"/>
      <c r="N137" s="7"/>
      <c r="O137" s="7"/>
      <c r="Q137" s="7"/>
      <c r="AB137" s="96"/>
      <c r="AE137" s="9"/>
    </row>
    <row r="138" spans="10:31">
      <c r="J138" s="17"/>
      <c r="L138" s="7"/>
      <c r="M138" s="7"/>
      <c r="N138" s="7"/>
      <c r="O138" s="7"/>
      <c r="Q138" s="7"/>
      <c r="AB138" s="96"/>
      <c r="AE138" s="9"/>
    </row>
    <row r="139" spans="10:31">
      <c r="J139" s="17"/>
      <c r="L139" s="7"/>
      <c r="M139" s="7"/>
      <c r="N139" s="7"/>
      <c r="O139" s="7"/>
      <c r="Q139" s="7"/>
      <c r="AB139" s="96"/>
      <c r="AE139" s="9"/>
    </row>
    <row r="140" spans="10:31">
      <c r="J140" s="17"/>
      <c r="L140" s="7"/>
      <c r="M140" s="7"/>
      <c r="N140" s="7"/>
      <c r="O140" s="7"/>
      <c r="Q140" s="7"/>
      <c r="AB140" s="96"/>
      <c r="AE140" s="9"/>
    </row>
    <row r="141" spans="10:31">
      <c r="J141" s="17"/>
      <c r="L141" s="7"/>
      <c r="M141" s="7"/>
      <c r="N141" s="7"/>
      <c r="O141" s="7"/>
      <c r="Q141" s="7"/>
      <c r="AB141" s="96"/>
      <c r="AE141" s="9"/>
    </row>
    <row r="142" spans="10:31">
      <c r="J142" s="17"/>
      <c r="L142" s="7"/>
      <c r="M142" s="7"/>
      <c r="N142" s="7"/>
      <c r="O142" s="7"/>
      <c r="Q142" s="7"/>
      <c r="AB142" s="96"/>
      <c r="AE142" s="9"/>
    </row>
    <row r="143" spans="10:31">
      <c r="J143" s="17"/>
      <c r="L143" s="7"/>
      <c r="M143" s="7"/>
      <c r="N143" s="7"/>
      <c r="O143" s="7"/>
      <c r="Q143" s="7"/>
      <c r="AB143" s="96"/>
      <c r="AE143" s="9"/>
    </row>
    <row r="144" spans="10:31">
      <c r="J144" s="17"/>
      <c r="L144" s="7"/>
      <c r="M144" s="7"/>
      <c r="N144" s="7"/>
      <c r="O144" s="7"/>
      <c r="Q144" s="7"/>
    </row>
    <row r="145" spans="10:17">
      <c r="J145" s="17"/>
      <c r="L145" s="7"/>
      <c r="M145" s="7"/>
      <c r="N145" s="7"/>
      <c r="O145" s="7"/>
      <c r="Q145" s="7"/>
    </row>
    <row r="146" spans="10:17">
      <c r="J146" s="17"/>
      <c r="L146" s="7"/>
      <c r="M146" s="7"/>
      <c r="N146" s="7"/>
      <c r="O146" s="7"/>
      <c r="Q146" s="7"/>
    </row>
    <row r="147" spans="10:17">
      <c r="J147" s="17"/>
      <c r="L147" s="7"/>
      <c r="M147" s="7"/>
      <c r="N147" s="7"/>
      <c r="O147" s="7"/>
      <c r="Q147" s="7"/>
    </row>
    <row r="148" spans="10:17">
      <c r="J148" s="17"/>
      <c r="L148" s="7"/>
      <c r="M148" s="7"/>
      <c r="N148" s="7"/>
      <c r="O148" s="7"/>
      <c r="Q148" s="7"/>
    </row>
    <row r="149" spans="10:17">
      <c r="J149" s="17"/>
      <c r="L149" s="7"/>
      <c r="M149" s="7"/>
      <c r="N149" s="7"/>
      <c r="O149" s="7"/>
      <c r="Q149" s="7"/>
    </row>
    <row r="150" spans="10:17">
      <c r="J150" s="17"/>
      <c r="L150" s="7"/>
      <c r="M150" s="7"/>
      <c r="N150" s="7"/>
      <c r="O150" s="7"/>
      <c r="Q150" s="7"/>
    </row>
    <row r="151" spans="10:17">
      <c r="J151" s="17"/>
      <c r="L151" s="7"/>
      <c r="M151" s="7"/>
      <c r="N151" s="7"/>
      <c r="O151" s="7"/>
      <c r="Q151" s="7"/>
    </row>
    <row r="152" spans="10:17">
      <c r="J152" s="17"/>
      <c r="L152" s="7"/>
      <c r="M152" s="7"/>
      <c r="N152" s="7"/>
      <c r="O152" s="7"/>
      <c r="Q152" s="7"/>
    </row>
    <row r="153" spans="10:17">
      <c r="J153" s="17"/>
      <c r="L153" s="7"/>
      <c r="M153" s="7"/>
      <c r="N153" s="7"/>
      <c r="O153" s="7"/>
      <c r="Q153" s="7"/>
    </row>
    <row r="154" spans="10:17">
      <c r="J154" s="17"/>
      <c r="L154" s="7"/>
      <c r="M154" s="7"/>
      <c r="N154" s="7"/>
      <c r="O154" s="7"/>
      <c r="Q154" s="7"/>
    </row>
    <row r="155" spans="10:17">
      <c r="J155" s="17"/>
      <c r="L155" s="7"/>
      <c r="M155" s="7"/>
      <c r="N155" s="7"/>
      <c r="O155" s="7"/>
      <c r="Q155" s="7"/>
    </row>
    <row r="156" spans="10:17">
      <c r="J156" s="17"/>
      <c r="L156" s="7"/>
      <c r="M156" s="7"/>
      <c r="N156" s="7"/>
      <c r="O156" s="7"/>
      <c r="Q156" s="7"/>
    </row>
    <row r="157" spans="10:17">
      <c r="J157" s="17"/>
      <c r="L157" s="7"/>
      <c r="M157" s="7"/>
      <c r="N157" s="7"/>
      <c r="O157" s="7"/>
      <c r="Q157" s="7"/>
    </row>
    <row r="158" spans="10:17">
      <c r="J158" s="17"/>
      <c r="L158" s="7"/>
      <c r="M158" s="7"/>
      <c r="N158" s="7"/>
      <c r="O158" s="7"/>
      <c r="Q158" s="7"/>
    </row>
    <row r="159" spans="10:17">
      <c r="J159" s="17"/>
      <c r="L159" s="7"/>
      <c r="M159" s="7"/>
      <c r="N159" s="7"/>
      <c r="O159" s="7"/>
      <c r="Q159" s="7"/>
    </row>
    <row r="160" spans="10:17">
      <c r="J160" s="17"/>
      <c r="L160" s="7"/>
      <c r="M160" s="7"/>
      <c r="N160" s="7"/>
      <c r="O160" s="7"/>
      <c r="Q160" s="7"/>
    </row>
    <row r="161" spans="10:17">
      <c r="J161" s="17"/>
      <c r="L161" s="7"/>
      <c r="M161" s="7"/>
      <c r="N161" s="7"/>
      <c r="O161" s="7"/>
      <c r="Q161" s="7"/>
    </row>
    <row r="162" spans="10:17">
      <c r="J162" s="17"/>
      <c r="L162" s="7"/>
      <c r="M162" s="7"/>
      <c r="N162" s="7"/>
      <c r="O162" s="7"/>
      <c r="Q162" s="7"/>
    </row>
    <row r="163" spans="10:17">
      <c r="J163" s="17"/>
      <c r="L163" s="7"/>
      <c r="M163" s="7"/>
      <c r="N163" s="7"/>
      <c r="O163" s="7"/>
      <c r="Q163" s="7"/>
    </row>
    <row r="164" spans="10:17">
      <c r="J164" s="17"/>
      <c r="L164" s="7"/>
      <c r="M164" s="7"/>
      <c r="N164" s="7"/>
      <c r="O164" s="7"/>
      <c r="Q164" s="7"/>
    </row>
    <row r="165" spans="10:17">
      <c r="J165" s="17"/>
      <c r="L165" s="7"/>
      <c r="M165" s="7"/>
      <c r="N165" s="7"/>
      <c r="O165" s="7"/>
      <c r="Q165" s="7"/>
    </row>
    <row r="166" spans="10:17">
      <c r="J166" s="17"/>
      <c r="L166" s="7"/>
      <c r="M166" s="7"/>
      <c r="N166" s="7"/>
      <c r="O166" s="7"/>
      <c r="Q166" s="7"/>
    </row>
    <row r="167" spans="10:17">
      <c r="J167" s="17"/>
      <c r="L167" s="7"/>
      <c r="M167" s="7"/>
      <c r="N167" s="7"/>
      <c r="O167" s="7"/>
      <c r="Q167" s="7"/>
    </row>
    <row r="168" spans="10:17">
      <c r="J168" s="17"/>
      <c r="L168" s="7"/>
      <c r="M168" s="7"/>
      <c r="N168" s="7"/>
      <c r="O168" s="7"/>
      <c r="Q168" s="7"/>
    </row>
    <row r="169" spans="10:17">
      <c r="J169" s="17"/>
      <c r="L169" s="7"/>
      <c r="M169" s="7"/>
      <c r="N169" s="7"/>
      <c r="O169" s="7"/>
      <c r="Q169" s="7"/>
    </row>
    <row r="170" spans="10:17">
      <c r="J170" s="17"/>
      <c r="L170" s="7"/>
      <c r="M170" s="7"/>
      <c r="N170" s="7"/>
      <c r="O170" s="7"/>
      <c r="Q170" s="7"/>
    </row>
    <row r="171" spans="10:17">
      <c r="J171" s="17"/>
      <c r="L171" s="7"/>
      <c r="M171" s="7"/>
      <c r="N171" s="7"/>
      <c r="O171" s="7"/>
      <c r="Q171" s="7"/>
    </row>
    <row r="172" spans="10:17">
      <c r="J172" s="17"/>
      <c r="L172" s="7"/>
      <c r="M172" s="7"/>
      <c r="N172" s="7"/>
      <c r="O172" s="7"/>
      <c r="Q172" s="7"/>
    </row>
    <row r="173" spans="10:17">
      <c r="J173" s="17"/>
      <c r="L173" s="7"/>
      <c r="M173" s="7"/>
      <c r="N173" s="7"/>
      <c r="O173" s="7"/>
      <c r="Q173" s="7"/>
    </row>
    <row r="174" spans="10:17">
      <c r="J174" s="17"/>
      <c r="L174" s="7"/>
      <c r="M174" s="7"/>
      <c r="N174" s="7"/>
      <c r="O174" s="7"/>
      <c r="Q174" s="7"/>
    </row>
    <row r="175" spans="10:17">
      <c r="J175" s="17"/>
      <c r="L175" s="7"/>
      <c r="M175" s="7"/>
      <c r="N175" s="7"/>
      <c r="O175" s="7"/>
      <c r="Q175" s="7"/>
    </row>
    <row r="176" spans="10:17">
      <c r="J176" s="17"/>
      <c r="L176" s="7"/>
      <c r="M176" s="7"/>
      <c r="N176" s="7"/>
      <c r="O176" s="7"/>
      <c r="Q176" s="7"/>
    </row>
    <row r="177" spans="10:17">
      <c r="J177" s="17"/>
      <c r="L177" s="7"/>
      <c r="M177" s="7"/>
      <c r="N177" s="7"/>
      <c r="O177" s="7"/>
      <c r="Q177" s="7"/>
    </row>
    <row r="178" spans="10:17">
      <c r="J178" s="17"/>
      <c r="L178" s="7"/>
      <c r="M178" s="7"/>
      <c r="N178" s="7"/>
      <c r="O178" s="7"/>
      <c r="Q178" s="7"/>
    </row>
    <row r="179" spans="10:17">
      <c r="J179" s="17"/>
      <c r="L179" s="7"/>
      <c r="M179" s="7"/>
      <c r="N179" s="7"/>
      <c r="O179" s="7"/>
      <c r="Q179" s="7"/>
    </row>
    <row r="180" spans="10:17">
      <c r="J180" s="17"/>
      <c r="L180" s="7"/>
      <c r="M180" s="7"/>
      <c r="N180" s="7"/>
      <c r="O180" s="7"/>
      <c r="Q180" s="7"/>
    </row>
    <row r="181" spans="10:17">
      <c r="J181" s="17"/>
      <c r="L181" s="7"/>
      <c r="M181" s="7"/>
      <c r="N181" s="7"/>
      <c r="O181" s="7"/>
      <c r="Q181" s="7"/>
    </row>
    <row r="182" spans="10:17">
      <c r="J182" s="17"/>
      <c r="L182" s="7"/>
      <c r="M182" s="7"/>
      <c r="N182" s="7"/>
      <c r="O182" s="7"/>
      <c r="Q182" s="7"/>
    </row>
    <row r="183" spans="10:17">
      <c r="J183" s="17"/>
      <c r="L183" s="7"/>
      <c r="M183" s="7"/>
      <c r="N183" s="7"/>
      <c r="O183" s="7"/>
      <c r="Q183" s="7"/>
    </row>
    <row r="184" spans="10:17">
      <c r="J184" s="17"/>
      <c r="L184" s="7"/>
      <c r="M184" s="7"/>
      <c r="N184" s="7"/>
      <c r="O184" s="7"/>
      <c r="Q184" s="7"/>
    </row>
    <row r="185" spans="10:17">
      <c r="J185" s="17"/>
      <c r="L185" s="7"/>
      <c r="M185" s="7"/>
      <c r="N185" s="7"/>
      <c r="O185" s="7"/>
      <c r="Q185" s="7"/>
    </row>
    <row r="186" spans="10:17">
      <c r="J186" s="17"/>
      <c r="L186" s="7"/>
      <c r="M186" s="7"/>
      <c r="N186" s="7"/>
      <c r="O186" s="7"/>
      <c r="Q186" s="7"/>
    </row>
    <row r="187" spans="10:17">
      <c r="J187" s="17"/>
      <c r="L187" s="7"/>
      <c r="M187" s="7"/>
      <c r="N187" s="7"/>
      <c r="O187" s="7"/>
      <c r="Q187" s="7"/>
    </row>
    <row r="188" spans="10:17">
      <c r="J188" s="17"/>
      <c r="L188" s="7"/>
      <c r="M188" s="7"/>
      <c r="N188" s="7"/>
      <c r="O188" s="7"/>
      <c r="Q188" s="7"/>
    </row>
    <row r="189" spans="10:17">
      <c r="J189" s="17"/>
      <c r="L189" s="7"/>
      <c r="M189" s="7"/>
      <c r="N189" s="7"/>
      <c r="O189" s="7"/>
      <c r="Q189" s="7"/>
    </row>
    <row r="190" spans="10:17">
      <c r="J190" s="17"/>
      <c r="L190" s="7"/>
      <c r="M190" s="7"/>
      <c r="N190" s="7"/>
      <c r="O190" s="7"/>
      <c r="Q190" s="7"/>
    </row>
    <row r="191" spans="10:17">
      <c r="J191" s="17"/>
      <c r="L191" s="7"/>
      <c r="M191" s="7"/>
      <c r="N191" s="7"/>
      <c r="O191" s="7"/>
      <c r="Q191" s="7"/>
    </row>
    <row r="192" spans="10:17">
      <c r="J192" s="17"/>
      <c r="L192" s="7"/>
      <c r="M192" s="7"/>
      <c r="N192" s="7"/>
      <c r="O192" s="7"/>
      <c r="Q192" s="7"/>
    </row>
    <row r="193" spans="10:17">
      <c r="J193" s="17"/>
      <c r="L193" s="7"/>
      <c r="M193" s="7"/>
      <c r="N193" s="7"/>
      <c r="O193" s="7"/>
      <c r="Q193" s="7"/>
    </row>
    <row r="194" spans="10:17">
      <c r="J194" s="17"/>
      <c r="L194" s="7"/>
      <c r="M194" s="7"/>
      <c r="N194" s="7"/>
      <c r="O194" s="7"/>
      <c r="Q194" s="7"/>
    </row>
    <row r="195" spans="10:17">
      <c r="J195" s="17"/>
      <c r="L195" s="7"/>
      <c r="M195" s="7"/>
      <c r="N195" s="7"/>
      <c r="O195" s="7"/>
      <c r="Q195" s="7"/>
    </row>
    <row r="196" spans="10:17">
      <c r="J196" s="17"/>
      <c r="L196" s="7"/>
      <c r="M196" s="7"/>
      <c r="N196" s="7"/>
      <c r="O196" s="7"/>
      <c r="Q196" s="7"/>
    </row>
    <row r="197" spans="10:17">
      <c r="J197" s="17"/>
      <c r="L197" s="7"/>
      <c r="M197" s="7"/>
      <c r="N197" s="7"/>
      <c r="O197" s="7"/>
      <c r="Q197" s="7"/>
    </row>
    <row r="198" spans="10:17">
      <c r="J198" s="17"/>
      <c r="L198" s="7"/>
      <c r="M198" s="7"/>
      <c r="N198" s="7"/>
      <c r="O198" s="7"/>
      <c r="Q198" s="7"/>
    </row>
    <row r="199" spans="10:17">
      <c r="J199" s="17"/>
      <c r="L199" s="7"/>
      <c r="M199" s="7"/>
      <c r="N199" s="7"/>
      <c r="O199" s="7"/>
      <c r="Q199" s="7"/>
    </row>
    <row r="200" spans="10:17">
      <c r="J200" s="17"/>
      <c r="L200" s="7"/>
      <c r="M200" s="7"/>
      <c r="N200" s="7"/>
      <c r="O200" s="7"/>
      <c r="Q200" s="7"/>
    </row>
    <row r="201" spans="10:17">
      <c r="J201" s="17"/>
      <c r="L201" s="7"/>
      <c r="M201" s="7"/>
      <c r="N201" s="7"/>
      <c r="O201" s="7"/>
      <c r="Q201" s="7"/>
    </row>
    <row r="202" spans="10:17">
      <c r="J202" s="17"/>
      <c r="L202" s="7"/>
      <c r="M202" s="7"/>
      <c r="N202" s="7"/>
      <c r="O202" s="7"/>
      <c r="Q202" s="7"/>
    </row>
    <row r="203" spans="10:17">
      <c r="J203" s="17"/>
      <c r="L203" s="7"/>
      <c r="M203" s="7"/>
      <c r="N203" s="7"/>
      <c r="O203" s="7"/>
      <c r="Q203" s="7"/>
    </row>
    <row r="204" spans="10:17">
      <c r="J204" s="17"/>
      <c r="L204" s="7"/>
      <c r="M204" s="7"/>
      <c r="N204" s="7"/>
      <c r="O204" s="7"/>
      <c r="Q204" s="7"/>
    </row>
    <row r="205" spans="10:17">
      <c r="J205" s="17"/>
      <c r="L205" s="7"/>
      <c r="M205" s="7"/>
      <c r="N205" s="7"/>
      <c r="O205" s="7"/>
      <c r="Q205" s="7"/>
    </row>
    <row r="206" spans="10:17">
      <c r="J206" s="17"/>
      <c r="L206" s="7"/>
      <c r="M206" s="7"/>
      <c r="N206" s="7"/>
      <c r="O206" s="7"/>
      <c r="Q206" s="7"/>
    </row>
    <row r="207" spans="10:17">
      <c r="J207" s="17"/>
      <c r="L207" s="7"/>
      <c r="M207" s="7"/>
      <c r="N207" s="7"/>
      <c r="O207" s="7"/>
      <c r="Q207" s="7"/>
    </row>
    <row r="208" spans="10:17">
      <c r="J208" s="17"/>
      <c r="L208" s="7"/>
      <c r="M208" s="7"/>
      <c r="N208" s="7"/>
      <c r="O208" s="7"/>
      <c r="Q208" s="7"/>
    </row>
    <row r="209" spans="10:17">
      <c r="J209" s="17"/>
      <c r="L209" s="7"/>
      <c r="M209" s="7"/>
      <c r="N209" s="7"/>
      <c r="O209" s="7"/>
      <c r="Q209" s="7"/>
    </row>
    <row r="210" spans="10:17">
      <c r="J210" s="17"/>
      <c r="L210" s="7"/>
      <c r="M210" s="7"/>
      <c r="N210" s="7"/>
      <c r="O210" s="7"/>
      <c r="Q210" s="7"/>
    </row>
    <row r="211" spans="10:17">
      <c r="J211" s="17"/>
      <c r="L211" s="7"/>
      <c r="M211" s="7"/>
      <c r="N211" s="7"/>
      <c r="O211" s="7"/>
      <c r="Q211" s="7"/>
    </row>
    <row r="212" spans="10:17">
      <c r="J212" s="17"/>
      <c r="L212" s="7"/>
      <c r="M212" s="7"/>
      <c r="N212" s="7"/>
      <c r="O212" s="7"/>
      <c r="Q212" s="7"/>
    </row>
    <row r="213" spans="10:17">
      <c r="J213" s="17"/>
      <c r="L213" s="7"/>
      <c r="M213" s="7"/>
      <c r="N213" s="7"/>
      <c r="O213" s="7"/>
      <c r="Q213" s="7"/>
    </row>
    <row r="214" spans="10:17">
      <c r="J214" s="17"/>
      <c r="L214" s="7"/>
      <c r="M214" s="7"/>
      <c r="N214" s="7"/>
      <c r="O214" s="7"/>
      <c r="Q214" s="7"/>
    </row>
    <row r="215" spans="10:17">
      <c r="J215" s="17"/>
      <c r="L215" s="7"/>
      <c r="M215" s="7"/>
      <c r="N215" s="7"/>
      <c r="O215" s="7"/>
      <c r="Q215" s="7"/>
    </row>
    <row r="216" spans="10:17">
      <c r="J216" s="17"/>
      <c r="L216" s="7"/>
      <c r="M216" s="7"/>
      <c r="N216" s="7"/>
      <c r="O216" s="7"/>
      <c r="Q216" s="7"/>
    </row>
    <row r="217" spans="10:17">
      <c r="J217" s="17"/>
      <c r="L217" s="7"/>
      <c r="M217" s="7"/>
      <c r="N217" s="7"/>
      <c r="O217" s="7"/>
      <c r="Q217" s="7"/>
    </row>
    <row r="218" spans="10:17">
      <c r="J218" s="17"/>
      <c r="L218" s="7"/>
      <c r="M218" s="7"/>
      <c r="N218" s="7"/>
      <c r="O218" s="7"/>
      <c r="Q218" s="7"/>
    </row>
    <row r="219" spans="10:17">
      <c r="J219" s="17"/>
      <c r="L219" s="7"/>
      <c r="M219" s="7"/>
      <c r="N219" s="7"/>
      <c r="O219" s="7"/>
      <c r="Q219" s="7"/>
    </row>
    <row r="220" spans="10:17">
      <c r="J220" s="17"/>
      <c r="L220" s="7"/>
      <c r="M220" s="7"/>
      <c r="N220" s="7"/>
      <c r="O220" s="7"/>
      <c r="Q220" s="7"/>
    </row>
    <row r="221" spans="10:17">
      <c r="J221" s="17"/>
      <c r="L221" s="7"/>
      <c r="M221" s="7"/>
      <c r="N221" s="7"/>
      <c r="O221" s="7"/>
      <c r="Q221" s="7"/>
    </row>
    <row r="222" spans="10:17">
      <c r="J222" s="17"/>
      <c r="L222" s="7"/>
      <c r="M222" s="7"/>
      <c r="N222" s="7"/>
      <c r="O222" s="7"/>
      <c r="Q222" s="7"/>
    </row>
    <row r="223" spans="10:17">
      <c r="J223" s="17"/>
      <c r="L223" s="7"/>
      <c r="M223" s="7"/>
      <c r="N223" s="7"/>
      <c r="O223" s="7"/>
      <c r="Q223" s="7"/>
    </row>
    <row r="224" spans="10:17">
      <c r="J224" s="17"/>
      <c r="L224" s="7"/>
      <c r="M224" s="7"/>
      <c r="N224" s="7"/>
      <c r="O224" s="7"/>
      <c r="Q224" s="7"/>
    </row>
    <row r="225" spans="10:17">
      <c r="J225" s="17"/>
      <c r="L225" s="7"/>
      <c r="M225" s="7"/>
      <c r="N225" s="7"/>
      <c r="O225" s="7"/>
      <c r="Q225" s="7"/>
    </row>
    <row r="226" spans="10:17">
      <c r="J226" s="17"/>
      <c r="L226" s="7"/>
      <c r="M226" s="7"/>
      <c r="N226" s="7"/>
      <c r="O226" s="7"/>
      <c r="Q226" s="7"/>
    </row>
    <row r="227" spans="10:17">
      <c r="J227" s="17"/>
      <c r="L227" s="7"/>
      <c r="M227" s="7"/>
      <c r="N227" s="7"/>
      <c r="O227" s="7"/>
      <c r="Q227" s="7"/>
    </row>
    <row r="228" spans="10:17">
      <c r="J228" s="17"/>
      <c r="L228" s="7"/>
      <c r="M228" s="7"/>
      <c r="N228" s="7"/>
      <c r="O228" s="7"/>
      <c r="Q228" s="7"/>
    </row>
    <row r="229" spans="10:17">
      <c r="J229" s="17"/>
      <c r="L229" s="7"/>
      <c r="M229" s="7"/>
      <c r="N229" s="7"/>
      <c r="O229" s="7"/>
      <c r="Q229" s="7"/>
    </row>
    <row r="230" spans="10:17">
      <c r="J230" s="17"/>
      <c r="L230" s="7"/>
      <c r="M230" s="7"/>
      <c r="N230" s="7"/>
      <c r="O230" s="7"/>
      <c r="Q230" s="7"/>
    </row>
    <row r="231" spans="10:17">
      <c r="J231" s="17"/>
      <c r="L231" s="7"/>
      <c r="M231" s="7"/>
      <c r="N231" s="7"/>
      <c r="O231" s="7"/>
      <c r="Q231" s="7"/>
    </row>
    <row r="232" spans="10:17">
      <c r="J232" s="17"/>
      <c r="L232" s="7"/>
      <c r="M232" s="7"/>
      <c r="N232" s="7"/>
      <c r="O232" s="7"/>
      <c r="Q232" s="7"/>
    </row>
    <row r="233" spans="10:17">
      <c r="J233" s="17"/>
      <c r="L233" s="7"/>
      <c r="M233" s="7"/>
      <c r="N233" s="7"/>
      <c r="O233" s="7"/>
      <c r="Q233" s="7"/>
    </row>
    <row r="234" spans="10:17">
      <c r="J234" s="17"/>
      <c r="L234" s="7"/>
      <c r="M234" s="7"/>
      <c r="N234" s="7"/>
      <c r="O234" s="7"/>
      <c r="Q234" s="7"/>
    </row>
    <row r="235" spans="10:17">
      <c r="J235" s="17"/>
      <c r="L235" s="7"/>
      <c r="M235" s="7"/>
      <c r="N235" s="7"/>
      <c r="O235" s="7"/>
      <c r="Q235" s="7"/>
    </row>
    <row r="236" spans="10:17">
      <c r="J236" s="17"/>
      <c r="L236" s="7"/>
      <c r="M236" s="7"/>
      <c r="N236" s="7"/>
      <c r="O236" s="7"/>
      <c r="Q236" s="7"/>
    </row>
    <row r="237" spans="10:17">
      <c r="J237" s="17"/>
      <c r="L237" s="7"/>
      <c r="M237" s="7"/>
      <c r="N237" s="7"/>
      <c r="O237" s="7"/>
      <c r="Q237" s="7"/>
    </row>
    <row r="238" spans="10:17">
      <c r="J238" s="17"/>
      <c r="L238" s="7"/>
      <c r="M238" s="7"/>
      <c r="N238" s="7"/>
      <c r="O238" s="7"/>
      <c r="Q238" s="7"/>
    </row>
    <row r="239" spans="10:17">
      <c r="J239" s="17"/>
      <c r="L239" s="7"/>
      <c r="M239" s="7"/>
      <c r="N239" s="7"/>
      <c r="O239" s="7"/>
      <c r="Q239" s="7"/>
    </row>
    <row r="240" spans="10:17">
      <c r="J240" s="17"/>
      <c r="L240" s="7"/>
      <c r="M240" s="7"/>
      <c r="N240" s="7"/>
      <c r="O240" s="7"/>
      <c r="Q240" s="7"/>
    </row>
    <row r="241" spans="10:17">
      <c r="J241" s="17"/>
      <c r="L241" s="7"/>
      <c r="M241" s="7"/>
      <c r="N241" s="7"/>
      <c r="O241" s="7"/>
      <c r="Q241" s="7"/>
    </row>
    <row r="242" spans="10:17">
      <c r="J242" s="17"/>
      <c r="L242" s="7"/>
      <c r="M242" s="7"/>
      <c r="N242" s="7"/>
      <c r="O242" s="7"/>
      <c r="Q242" s="7"/>
    </row>
  </sheetData>
  <autoFilter ref="A2:AE242" xr:uid="{B474442A-9BA7-4596-A938-A958F871E408}"/>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7C22F-8BF1-4FAA-A420-F202403FA261}">
  <dimension ref="A1:B68"/>
  <sheetViews>
    <sheetView topLeftCell="A33" workbookViewId="0"/>
  </sheetViews>
  <sheetFormatPr defaultRowHeight="14.5"/>
  <sheetData>
    <row r="1" spans="1:2">
      <c r="A1" t="s">
        <v>1846</v>
      </c>
      <c r="B1" t="s">
        <v>1847</v>
      </c>
    </row>
    <row r="2" spans="1:2">
      <c r="A2">
        <v>10</v>
      </c>
      <c r="B2" t="s">
        <v>1848</v>
      </c>
    </row>
    <row r="3" spans="1:2">
      <c r="A3">
        <v>11</v>
      </c>
      <c r="B3" t="s">
        <v>1849</v>
      </c>
    </row>
    <row r="4" spans="1:2">
      <c r="A4">
        <v>12</v>
      </c>
      <c r="B4" t="s">
        <v>1850</v>
      </c>
    </row>
    <row r="5" spans="1:2">
      <c r="A5">
        <v>13</v>
      </c>
      <c r="B5" t="s">
        <v>1851</v>
      </c>
    </row>
    <row r="6" spans="1:2">
      <c r="A6">
        <v>14</v>
      </c>
      <c r="B6" t="s">
        <v>1852</v>
      </c>
    </row>
    <row r="7" spans="1:2">
      <c r="A7">
        <v>15</v>
      </c>
      <c r="B7" t="s">
        <v>1853</v>
      </c>
    </row>
    <row r="8" spans="1:2">
      <c r="A8">
        <v>16</v>
      </c>
      <c r="B8" t="s">
        <v>1854</v>
      </c>
    </row>
    <row r="9" spans="1:2">
      <c r="A9">
        <v>17</v>
      </c>
      <c r="B9" t="s">
        <v>1855</v>
      </c>
    </row>
    <row r="10" spans="1:2">
      <c r="A10">
        <v>18</v>
      </c>
      <c r="B10" t="s">
        <v>1856</v>
      </c>
    </row>
    <row r="11" spans="1:2">
      <c r="A11">
        <v>19</v>
      </c>
      <c r="B11" t="s">
        <v>1857</v>
      </c>
    </row>
    <row r="12" spans="1:2">
      <c r="A12">
        <v>20</v>
      </c>
      <c r="B12" t="s">
        <v>1858</v>
      </c>
    </row>
    <row r="13" spans="1:2">
      <c r="A13">
        <v>21</v>
      </c>
      <c r="B13" t="s">
        <v>1859</v>
      </c>
    </row>
    <row r="14" spans="1:2">
      <c r="A14">
        <v>24</v>
      </c>
      <c r="B14" t="s">
        <v>1860</v>
      </c>
    </row>
    <row r="15" spans="1:2">
      <c r="A15">
        <v>27</v>
      </c>
      <c r="B15" t="s">
        <v>1861</v>
      </c>
    </row>
    <row r="16" spans="1:2">
      <c r="A16">
        <v>28</v>
      </c>
      <c r="B16" t="s">
        <v>1862</v>
      </c>
    </row>
    <row r="17" spans="1:2">
      <c r="A17">
        <v>30</v>
      </c>
      <c r="B17" t="s">
        <v>1863</v>
      </c>
    </row>
    <row r="18" spans="1:2">
      <c r="A18">
        <v>33</v>
      </c>
      <c r="B18" t="s">
        <v>1864</v>
      </c>
    </row>
    <row r="19" spans="1:2">
      <c r="A19">
        <v>38</v>
      </c>
      <c r="B19" t="s">
        <v>1865</v>
      </c>
    </row>
    <row r="20" spans="1:2">
      <c r="A20">
        <v>40</v>
      </c>
      <c r="B20" t="s">
        <v>1866</v>
      </c>
    </row>
    <row r="21" spans="1:2">
      <c r="A21">
        <v>42</v>
      </c>
      <c r="B21" t="s">
        <v>1867</v>
      </c>
    </row>
    <row r="22" spans="1:2">
      <c r="A22">
        <v>44</v>
      </c>
      <c r="B22" t="s">
        <v>1868</v>
      </c>
    </row>
    <row r="23" spans="1:2">
      <c r="A23">
        <v>46</v>
      </c>
      <c r="B23" t="s">
        <v>1869</v>
      </c>
    </row>
    <row r="24" spans="1:2">
      <c r="A24">
        <v>49</v>
      </c>
      <c r="B24" t="s">
        <v>1870</v>
      </c>
    </row>
    <row r="25" spans="1:2">
      <c r="A25">
        <v>52</v>
      </c>
      <c r="B25" t="s">
        <v>1871</v>
      </c>
    </row>
    <row r="26" spans="1:2">
      <c r="A26">
        <v>55</v>
      </c>
      <c r="B26" t="s">
        <v>1872</v>
      </c>
    </row>
    <row r="27" spans="1:2">
      <c r="A27">
        <v>56</v>
      </c>
      <c r="B27" t="s">
        <v>1870</v>
      </c>
    </row>
    <row r="28" spans="1:2">
      <c r="A28">
        <v>58</v>
      </c>
      <c r="B28" t="s">
        <v>1873</v>
      </c>
    </row>
    <row r="29" spans="1:2">
      <c r="A29">
        <v>60</v>
      </c>
      <c r="B29" t="s">
        <v>1874</v>
      </c>
    </row>
    <row r="30" spans="1:2">
      <c r="A30">
        <v>63</v>
      </c>
      <c r="B30" t="s">
        <v>1875</v>
      </c>
    </row>
    <row r="31" spans="1:2">
      <c r="A31">
        <v>66</v>
      </c>
      <c r="B31" t="s">
        <v>1876</v>
      </c>
    </row>
    <row r="32" spans="1:2">
      <c r="A32">
        <v>68</v>
      </c>
      <c r="B32" t="s">
        <v>1877</v>
      </c>
    </row>
    <row r="33" spans="1:2">
      <c r="A33">
        <v>69</v>
      </c>
      <c r="B33" t="s">
        <v>1878</v>
      </c>
    </row>
    <row r="34" spans="1:2">
      <c r="A34">
        <v>70</v>
      </c>
      <c r="B34" t="s">
        <v>1879</v>
      </c>
    </row>
    <row r="35" spans="1:2">
      <c r="A35">
        <v>80</v>
      </c>
      <c r="B35" t="s">
        <v>1880</v>
      </c>
    </row>
    <row r="36" spans="1:2">
      <c r="A36">
        <v>81</v>
      </c>
      <c r="B36" t="s">
        <v>1881</v>
      </c>
    </row>
    <row r="37" spans="1:2">
      <c r="A37">
        <v>82</v>
      </c>
      <c r="B37" t="s">
        <v>1882</v>
      </c>
    </row>
    <row r="38" spans="1:2">
      <c r="A38">
        <v>83</v>
      </c>
      <c r="B38" t="s">
        <v>1883</v>
      </c>
    </row>
    <row r="39" spans="1:2">
      <c r="A39">
        <v>84</v>
      </c>
      <c r="B39" t="s">
        <v>1883</v>
      </c>
    </row>
    <row r="40" spans="1:2">
      <c r="A40">
        <v>86</v>
      </c>
      <c r="B40" t="s">
        <v>1884</v>
      </c>
    </row>
    <row r="41" spans="1:2">
      <c r="A41">
        <v>87</v>
      </c>
      <c r="B41" t="s">
        <v>1885</v>
      </c>
    </row>
    <row r="42" spans="1:2">
      <c r="A42">
        <v>88</v>
      </c>
      <c r="B42" t="s">
        <v>1885</v>
      </c>
    </row>
    <row r="43" spans="1:2">
      <c r="A43">
        <v>90</v>
      </c>
      <c r="B43" t="s">
        <v>1886</v>
      </c>
    </row>
    <row r="44" spans="1:2">
      <c r="A44">
        <v>91</v>
      </c>
      <c r="B44" t="s">
        <v>1887</v>
      </c>
    </row>
    <row r="45" spans="1:2">
      <c r="A45">
        <v>92</v>
      </c>
      <c r="B45" t="s">
        <v>1888</v>
      </c>
    </row>
    <row r="46" spans="1:2">
      <c r="A46">
        <v>93</v>
      </c>
      <c r="B46" t="s">
        <v>1889</v>
      </c>
    </row>
    <row r="47" spans="1:2">
      <c r="A47">
        <v>94</v>
      </c>
      <c r="B47" t="s">
        <v>1890</v>
      </c>
    </row>
    <row r="48" spans="1:2">
      <c r="A48">
        <v>95</v>
      </c>
      <c r="B48" t="s">
        <v>1889</v>
      </c>
    </row>
    <row r="49" spans="1:2">
      <c r="A49">
        <v>98</v>
      </c>
      <c r="B49" t="s">
        <v>1891</v>
      </c>
    </row>
    <row r="50" spans="1:2">
      <c r="A50">
        <v>100</v>
      </c>
      <c r="B50" t="s">
        <v>1892</v>
      </c>
    </row>
    <row r="51" spans="1:2">
      <c r="A51">
        <v>101</v>
      </c>
      <c r="B51" t="s">
        <v>1893</v>
      </c>
    </row>
    <row r="52" spans="1:2">
      <c r="A52">
        <v>102</v>
      </c>
      <c r="B52" t="s">
        <v>1894</v>
      </c>
    </row>
    <row r="53" spans="1:2">
      <c r="A53">
        <v>103</v>
      </c>
      <c r="B53" t="s">
        <v>1895</v>
      </c>
    </row>
    <row r="54" spans="1:2">
      <c r="A54">
        <v>104</v>
      </c>
      <c r="B54" t="s">
        <v>1896</v>
      </c>
    </row>
    <row r="55" spans="1:2">
      <c r="A55">
        <v>105</v>
      </c>
      <c r="B55" t="s">
        <v>1897</v>
      </c>
    </row>
    <row r="56" spans="1:2">
      <c r="A56">
        <v>110</v>
      </c>
      <c r="B56" t="s">
        <v>1898</v>
      </c>
    </row>
    <row r="57" spans="1:2">
      <c r="A57">
        <v>111</v>
      </c>
      <c r="B57" t="s">
        <v>1899</v>
      </c>
    </row>
    <row r="58" spans="1:2">
      <c r="A58">
        <v>115</v>
      </c>
      <c r="B58" t="s">
        <v>1900</v>
      </c>
    </row>
    <row r="59" spans="1:2">
      <c r="A59">
        <v>120</v>
      </c>
      <c r="B59" t="s">
        <v>1901</v>
      </c>
    </row>
    <row r="60" spans="1:2">
      <c r="A60">
        <v>121</v>
      </c>
      <c r="B60" t="s">
        <v>1902</v>
      </c>
    </row>
    <row r="61" spans="1:2">
      <c r="A61">
        <v>130</v>
      </c>
      <c r="B61" t="s">
        <v>6</v>
      </c>
    </row>
    <row r="62" spans="1:2">
      <c r="A62">
        <v>131</v>
      </c>
      <c r="B62" t="s">
        <v>1903</v>
      </c>
    </row>
    <row r="63" spans="1:2">
      <c r="A63">
        <v>132</v>
      </c>
      <c r="B63" t="s">
        <v>1904</v>
      </c>
    </row>
    <row r="64" spans="1:2">
      <c r="A64">
        <v>133</v>
      </c>
      <c r="B64" t="s">
        <v>8</v>
      </c>
    </row>
    <row r="65" spans="1:2">
      <c r="A65">
        <v>134</v>
      </c>
      <c r="B65" t="s">
        <v>1905</v>
      </c>
    </row>
    <row r="66" spans="1:2">
      <c r="A66">
        <v>135</v>
      </c>
      <c r="B66" t="s">
        <v>5</v>
      </c>
    </row>
    <row r="67" spans="1:2">
      <c r="A67">
        <v>136</v>
      </c>
      <c r="B67" t="s">
        <v>1906</v>
      </c>
    </row>
    <row r="68" spans="1:2">
      <c r="A68">
        <v>137</v>
      </c>
      <c r="B68" t="s">
        <v>1907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fatlalities</vt:lpstr>
      <vt:lpstr>Sketch cost estimation</vt:lpstr>
      <vt:lpstr>Revenue estimation</vt:lpstr>
      <vt:lpstr>Ridership by income group</vt:lpstr>
      <vt:lpstr>reparative 1</vt:lpstr>
      <vt:lpstr>reparative 2</vt:lpstr>
      <vt:lpstr>Reparative Metrics</vt:lpstr>
      <vt:lpstr>Cost sufficiency</vt:lpstr>
      <vt:lpstr>Sheet1</vt:lpstr>
      <vt:lpstr>1 - Trunkline boost</vt:lpstr>
      <vt:lpstr>2 - Local Transit Cordon</vt:lpstr>
      <vt:lpstr>1 - Worksheet 1</vt:lpstr>
      <vt:lpstr>1 - Worksheet 2</vt:lpstr>
      <vt:lpstr>2 - Carpool lanes</vt:lpstr>
      <vt:lpstr>3 - Local Street</vt:lpstr>
      <vt:lpstr>4 13 Toll Costs</vt:lpstr>
      <vt:lpstr>5 12 - Transit Fare</vt:lpstr>
      <vt:lpstr>8 - New Service</vt:lpstr>
      <vt:lpstr>9 - Local Transit ALT</vt:lpstr>
      <vt:lpstr>9 - Local Transit ALT (2)</vt:lpstr>
      <vt:lpstr>9 - Worksheet 1</vt:lpstr>
      <vt:lpstr>9 - Worksheet 2</vt:lpstr>
      <vt:lpstr>9 - Worksheet 3 (JA)</vt:lpstr>
      <vt:lpstr>10 - TransitPriority - ALT</vt:lpstr>
      <vt:lpstr>TransitPriority - Cordons</vt:lpstr>
      <vt:lpstr>11 - Extended Service</vt:lpstr>
      <vt:lpstr>11 - Extended Service Cordons</vt:lpstr>
      <vt:lpstr>TransitModes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 Tapase</dc:creator>
  <cp:lastModifiedBy>Jose A La Torre</cp:lastModifiedBy>
  <dcterms:created xsi:type="dcterms:W3CDTF">2022-12-29T20:15:06Z</dcterms:created>
  <dcterms:modified xsi:type="dcterms:W3CDTF">2023-06-06T02:46:16Z</dcterms:modified>
</cp:coreProperties>
</file>